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Objects="none" defaultThemeVersion="124226"/>
  <bookViews>
    <workbookView xWindow="0" yWindow="60" windowWidth="13965" windowHeight="9750" tabRatio="473"/>
  </bookViews>
  <sheets>
    <sheet name="all.species" sheetId="95" r:id="rId1"/>
    <sheet name="species.index" sheetId="99" r:id="rId2"/>
    <sheet name="aithaleos" sheetId="51" r:id="rId3"/>
    <sheet name="amblycephalus" sheetId="24" r:id="rId4"/>
    <sheet name="ambulans" sheetId="20" r:id="rId5"/>
    <sheet name="annulosus" sheetId="33" r:id="rId6"/>
    <sheet name="antiguensis" sheetId="34" r:id="rId7"/>
    <sheet name="armillatus" sheetId="5" r:id="rId8"/>
    <sheet name="auralanus" sheetId="45" r:id="rId9"/>
    <sheet name="bahiaensis" sheetId="58" r:id="rId10"/>
    <sheet name="banksi" sheetId="46" r:id="rId11"/>
    <sheet name="cervicalis" sheetId="8" r:id="rId12"/>
    <sheet name="chamaeleon" sheetId="29" r:id="rId13"/>
    <sheet name="championi" sheetId="70" r:id="rId14"/>
    <sheet name="conjungens" sheetId="32" r:id="rId15"/>
    <sheet name="cordazulus" sheetId="47" r:id="rId16"/>
    <sheet name="errans" sheetId="31" r:id="rId17"/>
    <sheet name="erythrocephalus" sheetId="19" r:id="rId18"/>
    <sheet name="exsanguis" sheetId="26" r:id="rId19"/>
    <sheet name="fasciatus" sheetId="17" r:id="rId20"/>
    <sheet name="filicauda" sheetId="63" r:id="rId21"/>
    <sheet name="fuliginatus" sheetId="54" r:id="rId22"/>
    <sheet name="gilboventris" sheetId="39" r:id="rId23"/>
    <sheet name="gracilipes" sheetId="52" r:id="rId24"/>
    <sheet name="grandoculus" sheetId="57" r:id="rId25"/>
    <sheet name="grassans" sheetId="21" r:id="rId26"/>
    <sheet name="illotus" sheetId="14" r:id="rId27"/>
    <sheet name="impar" sheetId="28" r:id="rId28"/>
    <sheet name="inconstans" sheetId="35" r:id="rId29"/>
    <sheet name="janus" sheetId="12" r:id="rId30"/>
    <sheet name="kartabenoides" sheetId="96" r:id="rId31"/>
    <sheet name="kartabensis" sheetId="36" r:id="rId32"/>
    <sheet name="korystos" sheetId="53" r:id="rId33"/>
    <sheet name="laticornis" sheetId="13" r:id="rId34"/>
    <sheet name="leucogrammus" sheetId="10" r:id="rId35"/>
    <sheet name="lewisi" sheetId="67" r:id="rId36"/>
    <sheet name="litigiosus" sheetId="30" r:id="rId37"/>
    <sheet name="longipes" sheetId="2" r:id="rId38"/>
    <sheet name="luridus" sheetId="7" r:id="rId39"/>
    <sheet name="mattogrossensis" sheetId="37" r:id="rId40"/>
    <sheet name="means" sheetId="27" r:id="rId41"/>
    <sheet name="mimus" sheetId="38" r:id="rId42"/>
    <sheet name="minutus" sheetId="66" r:id="rId43"/>
    <sheet name="nigromaculatus" sheetId="59" r:id="rId44"/>
    <sheet name="nugax" sheetId="65" r:id="rId45"/>
    <sheet name="panamensis" sheetId="23" r:id="rId46"/>
    <sheet name="paracephalus" sheetId="25" r:id="rId47"/>
    <sheet name="pedestris" sheetId="64" r:id="rId48"/>
    <sheet name="plagiatus" sheetId="40" r:id="rId49"/>
    <sheet name="prolixus" sheetId="22" r:id="rId50"/>
    <sheet name="puertoricensis" sheetId="41" r:id="rId51"/>
    <sheet name="renardii" sheetId="6" r:id="rId52"/>
    <sheet name="rosulentus" sheetId="68" r:id="rId53"/>
    <sheet name="ruficeps" sheetId="4" r:id="rId54"/>
    <sheet name="russulumus" sheetId="48" r:id="rId55"/>
    <sheet name="spatulosus" sheetId="62" r:id="rId56"/>
    <sheet name="sphegeus" sheetId="49" r:id="rId57"/>
    <sheet name="subimpressus" sheetId="42" r:id="rId58"/>
    <sheet name="sulcicollis" sheetId="11" r:id="rId59"/>
    <sheet name="tetracanthus" sheetId="9" r:id="rId60"/>
    <sheet name="truxali" sheetId="43" r:id="rId61"/>
    <sheet name="umbraculoides" sheetId="98" r:id="rId62"/>
    <sheet name="umbraculus" sheetId="61" r:id="rId63"/>
    <sheet name="vagans" sheetId="44" r:id="rId64"/>
    <sheet name="varius" sheetId="50" r:id="rId65"/>
    <sheet name="versicolor" sheetId="16" r:id="rId66"/>
    <sheet name="vespiformis" sheetId="15" r:id="rId67"/>
    <sheet name="xouthos" sheetId="55" r:id="rId68"/>
    <sheet name="zayasi" sheetId="60" r:id="rId69"/>
  </sheets>
  <calcPr calcId="145621"/>
</workbook>
</file>

<file path=xl/calcChain.xml><?xml version="1.0" encoding="utf-8"?>
<calcChain xmlns="http://schemas.openxmlformats.org/spreadsheetml/2006/main">
  <c r="AF20" i="35" l="1"/>
  <c r="AE20" i="35"/>
  <c r="AD20" i="35"/>
  <c r="AC20" i="35"/>
  <c r="AB20" i="35"/>
  <c r="AA20" i="35"/>
  <c r="Z20" i="35"/>
  <c r="Y20" i="35"/>
  <c r="X20" i="35"/>
  <c r="W20" i="35"/>
  <c r="V20" i="35"/>
  <c r="U20" i="35"/>
  <c r="T20" i="35"/>
  <c r="S20" i="35"/>
  <c r="R20" i="35"/>
  <c r="Q20" i="35"/>
  <c r="P20" i="35"/>
  <c r="P26" i="35"/>
  <c r="O20" i="35"/>
  <c r="N20" i="35"/>
  <c r="M20" i="35"/>
  <c r="L20" i="35"/>
  <c r="K20" i="35"/>
  <c r="J20" i="35"/>
  <c r="I20" i="35"/>
  <c r="H20" i="35"/>
  <c r="H27" i="35"/>
  <c r="G20" i="35"/>
  <c r="F20" i="35"/>
  <c r="E20" i="35"/>
  <c r="D20" i="35"/>
  <c r="J24" i="31"/>
  <c r="J23" i="31"/>
  <c r="I18" i="27"/>
  <c r="D7" i="98"/>
  <c r="D5" i="98"/>
  <c r="E5" i="98"/>
  <c r="F5" i="98"/>
  <c r="F12" i="98"/>
  <c r="G5" i="98"/>
  <c r="G12" i="98"/>
  <c r="H5" i="98"/>
  <c r="I5" i="98"/>
  <c r="J5" i="98"/>
  <c r="J12" i="98"/>
  <c r="K5" i="98"/>
  <c r="K12" i="98"/>
  <c r="P5" i="98"/>
  <c r="Q5" i="98"/>
  <c r="R5" i="98"/>
  <c r="R12" i="98"/>
  <c r="S5" i="98"/>
  <c r="S12" i="98"/>
  <c r="T5" i="98"/>
  <c r="U5" i="98"/>
  <c r="V5" i="98"/>
  <c r="V12" i="98"/>
  <c r="W5" i="98"/>
  <c r="W12" i="98"/>
  <c r="X5" i="98"/>
  <c r="Y5" i="98"/>
  <c r="Z5" i="98"/>
  <c r="Z12" i="98"/>
  <c r="AA5" i="98"/>
  <c r="AA12" i="98"/>
  <c r="AB5" i="98"/>
  <c r="AC5" i="98"/>
  <c r="AD5" i="98"/>
  <c r="AD12" i="98"/>
  <c r="AE5" i="98"/>
  <c r="AE12" i="98"/>
  <c r="AF5" i="98"/>
  <c r="D3" i="30"/>
  <c r="D4" i="30"/>
  <c r="D5" i="30"/>
  <c r="D6" i="30"/>
  <c r="D7" i="30"/>
  <c r="D8" i="30"/>
  <c r="D9" i="30"/>
  <c r="D10" i="30"/>
  <c r="D11" i="30"/>
  <c r="D12" i="30"/>
  <c r="D13" i="30"/>
  <c r="D15" i="30"/>
  <c r="E3" i="30"/>
  <c r="E4" i="30"/>
  <c r="E5" i="30"/>
  <c r="E6" i="30"/>
  <c r="E7" i="30"/>
  <c r="E8" i="30"/>
  <c r="E9" i="30"/>
  <c r="E10" i="30"/>
  <c r="E11" i="30"/>
  <c r="E12" i="30"/>
  <c r="E13" i="30"/>
  <c r="E15" i="30"/>
  <c r="F3" i="30"/>
  <c r="F4" i="30"/>
  <c r="F5" i="30"/>
  <c r="F9" i="30"/>
  <c r="F10" i="30"/>
  <c r="F15" i="30"/>
  <c r="G3" i="30"/>
  <c r="G4" i="30"/>
  <c r="G5" i="30"/>
  <c r="G9" i="30"/>
  <c r="G10" i="30"/>
  <c r="G15" i="30"/>
  <c r="H3" i="30"/>
  <c r="H4" i="30"/>
  <c r="H5" i="30"/>
  <c r="H9" i="30"/>
  <c r="H10" i="30"/>
  <c r="H15" i="30"/>
  <c r="I3" i="30"/>
  <c r="I4" i="30"/>
  <c r="I5" i="30"/>
  <c r="I9" i="30"/>
  <c r="I10" i="30"/>
  <c r="I15" i="30"/>
  <c r="J3" i="30"/>
  <c r="J4" i="30"/>
  <c r="J5" i="30"/>
  <c r="J9" i="30"/>
  <c r="J10" i="30"/>
  <c r="J15" i="30"/>
  <c r="K3" i="30"/>
  <c r="K4" i="30"/>
  <c r="K5" i="30"/>
  <c r="K9" i="30"/>
  <c r="K10" i="30"/>
  <c r="K15" i="30"/>
  <c r="L3" i="30"/>
  <c r="L5" i="30"/>
  <c r="L7" i="30"/>
  <c r="L8" i="30"/>
  <c r="L9" i="30"/>
  <c r="L10" i="30"/>
  <c r="L11" i="30"/>
  <c r="L12" i="30"/>
  <c r="L13" i="30"/>
  <c r="L15" i="30"/>
  <c r="M3" i="30"/>
  <c r="M7" i="30"/>
  <c r="M8" i="30"/>
  <c r="M9" i="30"/>
  <c r="M10" i="30"/>
  <c r="M11" i="30"/>
  <c r="M12" i="30"/>
  <c r="M13" i="30"/>
  <c r="M15" i="30"/>
  <c r="N3" i="30"/>
  <c r="N7" i="30"/>
  <c r="N8" i="30"/>
  <c r="N9" i="30"/>
  <c r="N11" i="30"/>
  <c r="N12" i="30"/>
  <c r="N13" i="30"/>
  <c r="N15" i="30"/>
  <c r="O7" i="30"/>
  <c r="O8" i="30"/>
  <c r="O9" i="30"/>
  <c r="O11" i="30"/>
  <c r="O12" i="30"/>
  <c r="O13" i="30"/>
  <c r="O15" i="30"/>
  <c r="P3" i="30"/>
  <c r="P5" i="30"/>
  <c r="P9" i="30"/>
  <c r="P10" i="30"/>
  <c r="P15" i="30"/>
  <c r="Q3" i="30"/>
  <c r="Q5" i="30"/>
  <c r="Q9" i="30"/>
  <c r="Q10" i="30"/>
  <c r="Q15" i="30"/>
  <c r="R3" i="30"/>
  <c r="R4" i="30"/>
  <c r="R5" i="30"/>
  <c r="R9" i="30"/>
  <c r="R10" i="30"/>
  <c r="R15" i="30"/>
  <c r="S3" i="30"/>
  <c r="S4" i="30"/>
  <c r="S5" i="30"/>
  <c r="S9" i="30"/>
  <c r="S10" i="30"/>
  <c r="S15" i="30"/>
  <c r="T3" i="30"/>
  <c r="T4" i="30"/>
  <c r="T5" i="30"/>
  <c r="T9" i="30"/>
  <c r="T10" i="30"/>
  <c r="T15" i="30"/>
  <c r="U3" i="30"/>
  <c r="U4" i="30"/>
  <c r="U5" i="30"/>
  <c r="U9" i="30"/>
  <c r="U10" i="30"/>
  <c r="U15" i="30"/>
  <c r="V3" i="30"/>
  <c r="V4" i="30"/>
  <c r="V5" i="30"/>
  <c r="V9" i="30"/>
  <c r="V10" i="30"/>
  <c r="V15" i="30"/>
  <c r="W3" i="30"/>
  <c r="W4" i="30"/>
  <c r="W5" i="30"/>
  <c r="W9" i="30"/>
  <c r="W10" i="30"/>
  <c r="W15" i="30"/>
  <c r="X3" i="30"/>
  <c r="X4" i="30"/>
  <c r="X5" i="30"/>
  <c r="X9" i="30"/>
  <c r="X10" i="30"/>
  <c r="X15" i="30"/>
  <c r="Y3" i="30"/>
  <c r="Y4" i="30"/>
  <c r="Y5" i="30"/>
  <c r="Y9" i="30"/>
  <c r="Y10" i="30"/>
  <c r="Y15" i="30"/>
  <c r="Z3" i="30"/>
  <c r="Z4" i="30"/>
  <c r="Z5" i="30"/>
  <c r="Z9" i="30"/>
  <c r="Z10" i="30"/>
  <c r="Z15" i="30"/>
  <c r="AA3" i="30"/>
  <c r="AA4" i="30"/>
  <c r="AA5" i="30"/>
  <c r="AA9" i="30"/>
  <c r="AA10" i="30"/>
  <c r="AA15" i="30"/>
  <c r="AB3" i="30"/>
  <c r="AB4" i="30"/>
  <c r="AB5" i="30"/>
  <c r="AB9" i="30"/>
  <c r="AB10" i="30"/>
  <c r="AB15" i="30"/>
  <c r="AC3" i="30"/>
  <c r="AC4" i="30"/>
  <c r="AC5" i="30"/>
  <c r="AC9" i="30"/>
  <c r="AC10" i="30"/>
  <c r="AC15" i="30"/>
  <c r="AD3" i="30"/>
  <c r="AD5" i="30"/>
  <c r="AD9" i="30"/>
  <c r="AD10" i="30"/>
  <c r="AD15" i="30"/>
  <c r="AE3" i="30"/>
  <c r="AE4" i="30"/>
  <c r="AE5" i="30"/>
  <c r="AE9" i="30"/>
  <c r="AE10" i="30"/>
  <c r="AE15" i="30"/>
  <c r="AF3" i="30"/>
  <c r="AF4" i="30"/>
  <c r="AF5" i="30"/>
  <c r="AF9" i="30"/>
  <c r="AF10" i="30"/>
  <c r="AF15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U16" i="30"/>
  <c r="V16" i="30"/>
  <c r="W16" i="30"/>
  <c r="X16" i="30"/>
  <c r="Y16" i="30"/>
  <c r="Z16" i="30"/>
  <c r="AA16" i="30"/>
  <c r="AB16" i="30"/>
  <c r="AC16" i="30"/>
  <c r="AD16" i="30"/>
  <c r="AE16" i="30"/>
  <c r="AF16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U17" i="30"/>
  <c r="V17" i="30"/>
  <c r="W17" i="30"/>
  <c r="X17" i="30"/>
  <c r="Y17" i="30"/>
  <c r="Z17" i="30"/>
  <c r="AA17" i="30"/>
  <c r="AB17" i="30"/>
  <c r="AC17" i="30"/>
  <c r="AD17" i="30"/>
  <c r="AE17" i="30"/>
  <c r="AF17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U18" i="30"/>
  <c r="V18" i="30"/>
  <c r="W18" i="30"/>
  <c r="X18" i="30"/>
  <c r="Y18" i="30"/>
  <c r="Z18" i="30"/>
  <c r="AA18" i="30"/>
  <c r="AB18" i="30"/>
  <c r="AC18" i="30"/>
  <c r="AD18" i="30"/>
  <c r="AE18" i="30"/>
  <c r="AF18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Y19" i="30"/>
  <c r="Z19" i="30"/>
  <c r="AA19" i="30"/>
  <c r="AB19" i="30"/>
  <c r="AC19" i="30"/>
  <c r="AD19" i="30"/>
  <c r="AE19" i="30"/>
  <c r="AF19" i="30"/>
  <c r="AA19" i="35"/>
  <c r="AA21" i="35"/>
  <c r="AA22" i="35"/>
  <c r="AA23" i="35"/>
  <c r="AA24" i="35"/>
  <c r="AF19" i="35"/>
  <c r="AF21" i="35"/>
  <c r="AF22" i="35"/>
  <c r="AF23" i="35"/>
  <c r="AF24" i="35"/>
  <c r="AE19" i="35"/>
  <c r="AE21" i="35"/>
  <c r="AE22" i="35"/>
  <c r="AE23" i="35"/>
  <c r="AE24" i="35"/>
  <c r="AD19" i="35"/>
  <c r="AD21" i="35"/>
  <c r="AD22" i="35"/>
  <c r="AD23" i="35"/>
  <c r="AD24" i="35"/>
  <c r="AC19" i="35"/>
  <c r="AC27" i="35"/>
  <c r="AC21" i="35"/>
  <c r="AC22" i="35"/>
  <c r="AC23" i="35"/>
  <c r="AC24" i="35"/>
  <c r="AB19" i="35"/>
  <c r="AB21" i="35"/>
  <c r="AB22" i="35"/>
  <c r="AB23" i="35"/>
  <c r="AB24" i="35"/>
  <c r="Z19" i="35"/>
  <c r="Z21" i="35"/>
  <c r="Z22" i="35"/>
  <c r="Z23" i="35"/>
  <c r="Z24" i="35"/>
  <c r="Y19" i="35"/>
  <c r="Y21" i="35"/>
  <c r="Y22" i="35"/>
  <c r="Y23" i="35"/>
  <c r="Y24" i="35"/>
  <c r="X19" i="35"/>
  <c r="X21" i="35"/>
  <c r="X22" i="35"/>
  <c r="X23" i="35"/>
  <c r="X24" i="35"/>
  <c r="W19" i="35"/>
  <c r="W21" i="35"/>
  <c r="W22" i="35"/>
  <c r="W23" i="35"/>
  <c r="W24" i="35"/>
  <c r="V19" i="35"/>
  <c r="V21" i="35"/>
  <c r="V22" i="35"/>
  <c r="V23" i="35"/>
  <c r="V24" i="35"/>
  <c r="U19" i="35"/>
  <c r="U21" i="35"/>
  <c r="U22" i="35"/>
  <c r="U23" i="35"/>
  <c r="U24" i="35"/>
  <c r="T19" i="35"/>
  <c r="T21" i="35"/>
  <c r="T26" i="35"/>
  <c r="T22" i="35"/>
  <c r="T23" i="35"/>
  <c r="T24" i="35"/>
  <c r="S19" i="35"/>
  <c r="S21" i="35"/>
  <c r="S22" i="35"/>
  <c r="S23" i="35"/>
  <c r="S24" i="35"/>
  <c r="R19" i="35"/>
  <c r="R21" i="35"/>
  <c r="R22" i="35"/>
  <c r="R23" i="35"/>
  <c r="R24" i="35"/>
  <c r="Q19" i="35"/>
  <c r="Q21" i="35"/>
  <c r="Q22" i="35"/>
  <c r="Q23" i="35"/>
  <c r="Q24" i="35"/>
  <c r="P19" i="35"/>
  <c r="P21" i="35"/>
  <c r="P22" i="35"/>
  <c r="P23" i="35"/>
  <c r="P24" i="35"/>
  <c r="O19" i="35"/>
  <c r="O29" i="35"/>
  <c r="O22" i="35"/>
  <c r="O23" i="35"/>
  <c r="O28" i="35"/>
  <c r="O27" i="35"/>
  <c r="O25" i="35"/>
  <c r="N19" i="35"/>
  <c r="N21" i="35"/>
  <c r="N22" i="35"/>
  <c r="N23" i="35"/>
  <c r="M19" i="35"/>
  <c r="M21" i="35"/>
  <c r="M22" i="35"/>
  <c r="M23" i="35"/>
  <c r="L19" i="35"/>
  <c r="L25" i="35"/>
  <c r="L21" i="35"/>
  <c r="L22" i="35"/>
  <c r="L23" i="35"/>
  <c r="K19" i="35"/>
  <c r="K21" i="35"/>
  <c r="K22" i="35"/>
  <c r="K23" i="35"/>
  <c r="K24" i="35"/>
  <c r="J19" i="35"/>
  <c r="J21" i="35"/>
  <c r="J22" i="35"/>
  <c r="J23" i="35"/>
  <c r="J24" i="35"/>
  <c r="I19" i="35"/>
  <c r="I27" i="35"/>
  <c r="I21" i="35"/>
  <c r="I22" i="35"/>
  <c r="I26" i="35"/>
  <c r="I23" i="35"/>
  <c r="I24" i="35"/>
  <c r="H19" i="35"/>
  <c r="H21" i="35"/>
  <c r="H22" i="35"/>
  <c r="H23" i="35"/>
  <c r="H24" i="35"/>
  <c r="H29" i="35"/>
  <c r="G19" i="35"/>
  <c r="G21" i="35"/>
  <c r="G22" i="35"/>
  <c r="G23" i="35"/>
  <c r="G24" i="35"/>
  <c r="F19" i="35"/>
  <c r="F21" i="35"/>
  <c r="F22" i="35"/>
  <c r="F23" i="35"/>
  <c r="F24" i="35"/>
  <c r="E19" i="35"/>
  <c r="E21" i="35"/>
  <c r="E22" i="35"/>
  <c r="E23" i="35"/>
  <c r="E24" i="35"/>
  <c r="D19" i="35"/>
  <c r="D21" i="35"/>
  <c r="D22" i="35"/>
  <c r="D23" i="35"/>
  <c r="D24" i="35"/>
  <c r="D5" i="67"/>
  <c r="D3" i="67"/>
  <c r="D4" i="67"/>
  <c r="D6" i="67"/>
  <c r="D13" i="67"/>
  <c r="AC3" i="61"/>
  <c r="AC4" i="61"/>
  <c r="AC10" i="61"/>
  <c r="AC5" i="61"/>
  <c r="Q3" i="61"/>
  <c r="Q4" i="61"/>
  <c r="Q5" i="61"/>
  <c r="O23" i="50"/>
  <c r="O32" i="50"/>
  <c r="D3" i="61"/>
  <c r="D4" i="61"/>
  <c r="D5" i="61"/>
  <c r="D10" i="61"/>
  <c r="AF12" i="98"/>
  <c r="AC12" i="98"/>
  <c r="AB12" i="98"/>
  <c r="Y12" i="98"/>
  <c r="X12" i="98"/>
  <c r="U12" i="98"/>
  <c r="T12" i="98"/>
  <c r="Q12" i="98"/>
  <c r="P12" i="98"/>
  <c r="O12" i="98"/>
  <c r="N12" i="98"/>
  <c r="M12" i="98"/>
  <c r="L12" i="98"/>
  <c r="I12" i="98"/>
  <c r="H12" i="98"/>
  <c r="E12" i="98"/>
  <c r="AF11" i="98"/>
  <c r="AC11" i="98"/>
  <c r="AB11" i="98"/>
  <c r="Y11" i="98"/>
  <c r="X11" i="98"/>
  <c r="U11" i="98"/>
  <c r="T11" i="98"/>
  <c r="Q11" i="98"/>
  <c r="P11" i="98"/>
  <c r="O11" i="98"/>
  <c r="N11" i="98"/>
  <c r="M11" i="98"/>
  <c r="L11" i="98"/>
  <c r="I11" i="98"/>
  <c r="H11" i="98"/>
  <c r="E11" i="98"/>
  <c r="AF10" i="98"/>
  <c r="AC10" i="98"/>
  <c r="AB10" i="98"/>
  <c r="Y10" i="98"/>
  <c r="X10" i="98"/>
  <c r="U10" i="98"/>
  <c r="T10" i="98"/>
  <c r="Q10" i="98"/>
  <c r="P10" i="98"/>
  <c r="O10" i="98"/>
  <c r="N10" i="98"/>
  <c r="M10" i="98"/>
  <c r="L10" i="98"/>
  <c r="I10" i="98"/>
  <c r="H10" i="98"/>
  <c r="E10" i="98"/>
  <c r="AF9" i="98"/>
  <c r="AC9" i="98"/>
  <c r="AB9" i="98"/>
  <c r="Y9" i="98"/>
  <c r="X9" i="98"/>
  <c r="U9" i="98"/>
  <c r="T9" i="98"/>
  <c r="Q9" i="98"/>
  <c r="P9" i="98"/>
  <c r="O9" i="98"/>
  <c r="N9" i="98"/>
  <c r="M9" i="98"/>
  <c r="L9" i="98"/>
  <c r="I9" i="98"/>
  <c r="H9" i="98"/>
  <c r="E9" i="98"/>
  <c r="AF8" i="98"/>
  <c r="AC8" i="98"/>
  <c r="AB8" i="98"/>
  <c r="Y8" i="98"/>
  <c r="X8" i="98"/>
  <c r="U8" i="98"/>
  <c r="T8" i="98"/>
  <c r="Q8" i="98"/>
  <c r="P8" i="98"/>
  <c r="O8" i="98"/>
  <c r="N8" i="98"/>
  <c r="M8" i="98"/>
  <c r="L8" i="98"/>
  <c r="I8" i="98"/>
  <c r="H8" i="98"/>
  <c r="E8" i="98"/>
  <c r="AF7" i="98"/>
  <c r="AC7" i="98"/>
  <c r="AB7" i="98"/>
  <c r="Y7" i="98"/>
  <c r="X7" i="98"/>
  <c r="U7" i="98"/>
  <c r="T7" i="98"/>
  <c r="Q7" i="98"/>
  <c r="P7" i="98"/>
  <c r="O7" i="98"/>
  <c r="N7" i="98"/>
  <c r="M7" i="98"/>
  <c r="L7" i="98"/>
  <c r="I7" i="98"/>
  <c r="H7" i="98"/>
  <c r="E7" i="98"/>
  <c r="D12" i="98"/>
  <c r="D11" i="98"/>
  <c r="D10" i="98"/>
  <c r="D9" i="98"/>
  <c r="D8" i="98"/>
  <c r="AF11" i="96"/>
  <c r="AE3" i="96"/>
  <c r="AE11" i="96"/>
  <c r="AD3" i="96"/>
  <c r="AD4" i="96"/>
  <c r="AD11" i="96"/>
  <c r="AC3" i="96"/>
  <c r="AC4" i="96"/>
  <c r="AC5" i="96"/>
  <c r="AC11" i="96"/>
  <c r="AB3" i="96"/>
  <c r="AB4" i="96"/>
  <c r="AB5" i="96"/>
  <c r="AB11" i="96"/>
  <c r="AA3" i="96"/>
  <c r="AA4" i="96"/>
  <c r="AA5" i="96"/>
  <c r="AA11" i="96"/>
  <c r="Z3" i="96"/>
  <c r="Z4" i="96"/>
  <c r="Z5" i="96"/>
  <c r="Z11" i="96"/>
  <c r="Y3" i="96"/>
  <c r="Y4" i="96"/>
  <c r="Y5" i="96"/>
  <c r="Y11" i="96"/>
  <c r="X3" i="96"/>
  <c r="X4" i="96"/>
  <c r="X5" i="96"/>
  <c r="X11" i="96"/>
  <c r="W3" i="96"/>
  <c r="W4" i="96"/>
  <c r="W5" i="96"/>
  <c r="W11" i="96"/>
  <c r="V3" i="96"/>
  <c r="V4" i="96"/>
  <c r="V5" i="96"/>
  <c r="V11" i="96"/>
  <c r="U11" i="96"/>
  <c r="T11" i="96"/>
  <c r="S3" i="96"/>
  <c r="S11" i="96"/>
  <c r="R3" i="96"/>
  <c r="R11" i="96"/>
  <c r="Q3" i="96"/>
  <c r="Q11" i="96"/>
  <c r="P3" i="96"/>
  <c r="P11" i="96"/>
  <c r="O11" i="96"/>
  <c r="N3" i="96"/>
  <c r="N11" i="96"/>
  <c r="M3" i="96"/>
  <c r="M4" i="96"/>
  <c r="M11" i="96"/>
  <c r="L3" i="96"/>
  <c r="L4" i="96"/>
  <c r="L11" i="96"/>
  <c r="K3" i="96"/>
  <c r="K4" i="96"/>
  <c r="K5" i="96"/>
  <c r="K11" i="96"/>
  <c r="J3" i="96"/>
  <c r="J4" i="96"/>
  <c r="J5" i="96"/>
  <c r="J11" i="96"/>
  <c r="I3" i="96"/>
  <c r="I4" i="96"/>
  <c r="I5" i="96"/>
  <c r="I11" i="96"/>
  <c r="H3" i="96"/>
  <c r="H4" i="96"/>
  <c r="H5" i="96"/>
  <c r="H11" i="96"/>
  <c r="G3" i="96"/>
  <c r="G4" i="96"/>
  <c r="G5" i="96"/>
  <c r="G11" i="96"/>
  <c r="F3" i="96"/>
  <c r="F4" i="96"/>
  <c r="F5" i="96"/>
  <c r="F11" i="96"/>
  <c r="E3" i="96"/>
  <c r="E4" i="96"/>
  <c r="E5" i="96"/>
  <c r="E11" i="96"/>
  <c r="AF10" i="96"/>
  <c r="AE10" i="96"/>
  <c r="AD10" i="96"/>
  <c r="AC10" i="96"/>
  <c r="AB10" i="96"/>
  <c r="AA10" i="96"/>
  <c r="Z10" i="96"/>
  <c r="Y10" i="96"/>
  <c r="X10" i="96"/>
  <c r="W10" i="96"/>
  <c r="V10" i="96"/>
  <c r="U10" i="96"/>
  <c r="T10" i="96"/>
  <c r="S10" i="96"/>
  <c r="R10" i="96"/>
  <c r="Q10" i="96"/>
  <c r="P10" i="96"/>
  <c r="O10" i="96"/>
  <c r="N10" i="96"/>
  <c r="M10" i="96"/>
  <c r="L10" i="96"/>
  <c r="K10" i="96"/>
  <c r="J10" i="96"/>
  <c r="I10" i="96"/>
  <c r="H10" i="96"/>
  <c r="G10" i="96"/>
  <c r="F10" i="96"/>
  <c r="E10" i="96"/>
  <c r="AF9" i="96"/>
  <c r="AE9" i="96"/>
  <c r="AD9" i="96"/>
  <c r="AC9" i="96"/>
  <c r="AB9" i="96"/>
  <c r="AA9" i="96"/>
  <c r="Z9" i="96"/>
  <c r="Y9" i="96"/>
  <c r="X9" i="96"/>
  <c r="W9" i="96"/>
  <c r="V9" i="96"/>
  <c r="U9" i="96"/>
  <c r="T9" i="96"/>
  <c r="S9" i="96"/>
  <c r="R9" i="96"/>
  <c r="Q9" i="96"/>
  <c r="P9" i="96"/>
  <c r="O9" i="96"/>
  <c r="N9" i="96"/>
  <c r="M9" i="96"/>
  <c r="L9" i="96"/>
  <c r="K9" i="96"/>
  <c r="J9" i="96"/>
  <c r="I9" i="96"/>
  <c r="H9" i="96"/>
  <c r="G9" i="96"/>
  <c r="F9" i="96"/>
  <c r="E9" i="96"/>
  <c r="AF8" i="96"/>
  <c r="AE8" i="96"/>
  <c r="AD8" i="96"/>
  <c r="AC8" i="96"/>
  <c r="AB8" i="96"/>
  <c r="AA8" i="96"/>
  <c r="Z8" i="96"/>
  <c r="Y8" i="96"/>
  <c r="X8" i="96"/>
  <c r="W8" i="96"/>
  <c r="V8" i="96"/>
  <c r="U8" i="96"/>
  <c r="T8" i="96"/>
  <c r="S8" i="96"/>
  <c r="R8" i="96"/>
  <c r="Q8" i="96"/>
  <c r="P8" i="96"/>
  <c r="O8" i="96"/>
  <c r="N8" i="96"/>
  <c r="M8" i="96"/>
  <c r="L8" i="96"/>
  <c r="K8" i="96"/>
  <c r="J8" i="96"/>
  <c r="I8" i="96"/>
  <c r="H8" i="96"/>
  <c r="G8" i="96"/>
  <c r="F8" i="96"/>
  <c r="E8" i="96"/>
  <c r="AF7" i="96"/>
  <c r="AE7" i="96"/>
  <c r="AD7" i="96"/>
  <c r="AC7" i="96"/>
  <c r="AB7" i="96"/>
  <c r="AA7" i="96"/>
  <c r="Z7" i="96"/>
  <c r="Y7" i="96"/>
  <c r="X7" i="96"/>
  <c r="W7" i="96"/>
  <c r="V7" i="96"/>
  <c r="U7" i="96"/>
  <c r="T7" i="96"/>
  <c r="S7" i="96"/>
  <c r="R7" i="96"/>
  <c r="Q7" i="96"/>
  <c r="P7" i="96"/>
  <c r="O7" i="96"/>
  <c r="N7" i="96"/>
  <c r="M7" i="96"/>
  <c r="L7" i="96"/>
  <c r="K7" i="96"/>
  <c r="J7" i="96"/>
  <c r="I7" i="96"/>
  <c r="H7" i="96"/>
  <c r="G7" i="96"/>
  <c r="F7" i="96"/>
  <c r="E7" i="96"/>
  <c r="AF6" i="96"/>
  <c r="AE6" i="96"/>
  <c r="AD6" i="96"/>
  <c r="AC6" i="96"/>
  <c r="AB6" i="96"/>
  <c r="AA6" i="96"/>
  <c r="Z6" i="96"/>
  <c r="Y6" i="96"/>
  <c r="X6" i="96"/>
  <c r="W6" i="96"/>
  <c r="V6" i="96"/>
  <c r="U6" i="96"/>
  <c r="T6" i="96"/>
  <c r="S6" i="96"/>
  <c r="R6" i="96"/>
  <c r="Q6" i="96"/>
  <c r="P6" i="96"/>
  <c r="O6" i="96"/>
  <c r="N6" i="96"/>
  <c r="M6" i="96"/>
  <c r="L6" i="96"/>
  <c r="K6" i="96"/>
  <c r="J6" i="96"/>
  <c r="I6" i="96"/>
  <c r="H6" i="96"/>
  <c r="G6" i="96"/>
  <c r="F6" i="96"/>
  <c r="E6" i="96"/>
  <c r="D3" i="96"/>
  <c r="D4" i="96"/>
  <c r="D5" i="96"/>
  <c r="D11" i="96"/>
  <c r="D9" i="96"/>
  <c r="D7" i="96"/>
  <c r="D6" i="96"/>
  <c r="D3" i="36"/>
  <c r="D4" i="36"/>
  <c r="D5" i="36"/>
  <c r="D6" i="36"/>
  <c r="D8" i="36"/>
  <c r="D10" i="96"/>
  <c r="D8" i="96"/>
  <c r="E3" i="36"/>
  <c r="E4" i="36"/>
  <c r="E5" i="36"/>
  <c r="E6" i="36"/>
  <c r="E8" i="36"/>
  <c r="M37" i="51"/>
  <c r="M35" i="51"/>
  <c r="AE25" i="32"/>
  <c r="AE26" i="32"/>
  <c r="AE27" i="32"/>
  <c r="AE28" i="32"/>
  <c r="AE29" i="32"/>
  <c r="AE34" i="32"/>
  <c r="AD25" i="32"/>
  <c r="AD26" i="32"/>
  <c r="AD27" i="32"/>
  <c r="AD28" i="32"/>
  <c r="AD29" i="32"/>
  <c r="AD34" i="32"/>
  <c r="AE41" i="32"/>
  <c r="P23" i="34"/>
  <c r="P24" i="34"/>
  <c r="P25" i="34"/>
  <c r="P26" i="34"/>
  <c r="P27" i="34"/>
  <c r="P33" i="34"/>
  <c r="E23" i="34"/>
  <c r="E24" i="34"/>
  <c r="E25" i="34"/>
  <c r="E26" i="34"/>
  <c r="E27" i="34"/>
  <c r="E33" i="34"/>
  <c r="E40" i="34"/>
  <c r="P23" i="33"/>
  <c r="P24" i="33"/>
  <c r="P33" i="33"/>
  <c r="E23" i="33"/>
  <c r="E24" i="33"/>
  <c r="E25" i="33"/>
  <c r="E33" i="33"/>
  <c r="E40" i="33"/>
  <c r="D40" i="33"/>
  <c r="AF9" i="24"/>
  <c r="AE9" i="24"/>
  <c r="AD9" i="24"/>
  <c r="AC9" i="24"/>
  <c r="AB9" i="24"/>
  <c r="AA9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D9" i="24"/>
  <c r="N4" i="10"/>
  <c r="N8" i="10"/>
  <c r="N12" i="10"/>
  <c r="K3" i="10"/>
  <c r="K4" i="10"/>
  <c r="K5" i="10"/>
  <c r="K6" i="10"/>
  <c r="K7" i="10"/>
  <c r="K17" i="10"/>
  <c r="K16" i="10"/>
  <c r="K15" i="10"/>
  <c r="K14" i="10"/>
  <c r="K13" i="10"/>
  <c r="K12" i="10"/>
  <c r="I23" i="12"/>
  <c r="I24" i="12"/>
  <c r="I25" i="12"/>
  <c r="I26" i="12"/>
  <c r="I27" i="12"/>
  <c r="I28" i="12"/>
  <c r="I29" i="12"/>
  <c r="I30" i="12"/>
  <c r="I38" i="12"/>
  <c r="I37" i="12"/>
  <c r="I36" i="12"/>
  <c r="I35" i="12"/>
  <c r="I34" i="12"/>
  <c r="I33" i="12"/>
  <c r="K23" i="12"/>
  <c r="K24" i="12"/>
  <c r="K25" i="12"/>
  <c r="K26" i="12"/>
  <c r="K27" i="12"/>
  <c r="K28" i="12"/>
  <c r="K29" i="12"/>
  <c r="K30" i="12"/>
  <c r="K38" i="12"/>
  <c r="K37" i="12"/>
  <c r="K36" i="12"/>
  <c r="K35" i="12"/>
  <c r="K34" i="12"/>
  <c r="K33" i="12"/>
  <c r="M24" i="12"/>
  <c r="M25" i="12"/>
  <c r="M26" i="12"/>
  <c r="M27" i="12"/>
  <c r="M28" i="12"/>
  <c r="M29" i="12"/>
  <c r="M30" i="12"/>
  <c r="M38" i="12"/>
  <c r="M37" i="12"/>
  <c r="M36" i="12"/>
  <c r="M35" i="12"/>
  <c r="M34" i="12"/>
  <c r="M33" i="12"/>
  <c r="H23" i="12"/>
  <c r="H24" i="12"/>
  <c r="H25" i="12"/>
  <c r="H26" i="12"/>
  <c r="H27" i="12"/>
  <c r="H28" i="12"/>
  <c r="H29" i="12"/>
  <c r="H30" i="12"/>
  <c r="H38" i="12"/>
  <c r="H37" i="12"/>
  <c r="H36" i="12"/>
  <c r="H35" i="12"/>
  <c r="H34" i="12"/>
  <c r="H33" i="12"/>
  <c r="L3" i="32"/>
  <c r="L4" i="32"/>
  <c r="L6" i="32"/>
  <c r="L7" i="32"/>
  <c r="L8" i="32"/>
  <c r="L9" i="32"/>
  <c r="L11" i="32"/>
  <c r="L12" i="32"/>
  <c r="L14" i="32"/>
  <c r="K3" i="32"/>
  <c r="K4" i="32"/>
  <c r="K5" i="32"/>
  <c r="K6" i="32"/>
  <c r="K7" i="32"/>
  <c r="K8" i="32"/>
  <c r="K9" i="32"/>
  <c r="K10" i="32"/>
  <c r="K19" i="32"/>
  <c r="K18" i="32"/>
  <c r="K17" i="32"/>
  <c r="K16" i="32"/>
  <c r="K15" i="32"/>
  <c r="K14" i="32"/>
  <c r="I3" i="32"/>
  <c r="I4" i="32"/>
  <c r="I5" i="32"/>
  <c r="I6" i="32"/>
  <c r="I7" i="32"/>
  <c r="I8" i="32"/>
  <c r="I9" i="32"/>
  <c r="I10" i="32"/>
  <c r="I19" i="32"/>
  <c r="I18" i="32"/>
  <c r="I17" i="32"/>
  <c r="I16" i="32"/>
  <c r="I15" i="32"/>
  <c r="I14" i="32"/>
  <c r="V3" i="23"/>
  <c r="V4" i="23"/>
  <c r="V5" i="23"/>
  <c r="V6" i="23"/>
  <c r="V7" i="23"/>
  <c r="V17" i="23"/>
  <c r="N6" i="39"/>
  <c r="N7" i="39"/>
  <c r="N8" i="39"/>
  <c r="N13" i="39"/>
  <c r="K3" i="46"/>
  <c r="K4" i="46"/>
  <c r="K6" i="46"/>
  <c r="K7" i="46"/>
  <c r="K13" i="46"/>
  <c r="D3" i="46"/>
  <c r="D4" i="46"/>
  <c r="D5" i="46"/>
  <c r="D6" i="46"/>
  <c r="D7" i="46"/>
  <c r="D18" i="46"/>
  <c r="D17" i="46"/>
  <c r="D16" i="46"/>
  <c r="D15" i="46"/>
  <c r="D14" i="46"/>
  <c r="D13" i="46"/>
  <c r="AF23" i="59"/>
  <c r="AE23" i="59"/>
  <c r="AD23" i="59"/>
  <c r="AC23" i="59"/>
  <c r="AB23" i="59"/>
  <c r="AA23" i="59"/>
  <c r="Z23" i="59"/>
  <c r="Y23" i="59"/>
  <c r="X23" i="59"/>
  <c r="W23" i="59"/>
  <c r="V23" i="59"/>
  <c r="U23" i="59"/>
  <c r="T23" i="59"/>
  <c r="S23" i="59"/>
  <c r="R23" i="59"/>
  <c r="Q23" i="59"/>
  <c r="P23" i="59"/>
  <c r="O23" i="59"/>
  <c r="N23" i="59"/>
  <c r="M23" i="59"/>
  <c r="L23" i="59"/>
  <c r="K23" i="59"/>
  <c r="J23" i="59"/>
  <c r="I23" i="59"/>
  <c r="H23" i="59"/>
  <c r="G23" i="59"/>
  <c r="F23" i="59"/>
  <c r="E23" i="59"/>
  <c r="D23" i="59"/>
  <c r="D3" i="59"/>
  <c r="D4" i="59"/>
  <c r="D5" i="59"/>
  <c r="D6" i="59"/>
  <c r="D7" i="59"/>
  <c r="D18" i="59"/>
  <c r="D28" i="59"/>
  <c r="D33" i="59"/>
  <c r="D32" i="59"/>
  <c r="D31" i="59"/>
  <c r="D30" i="59"/>
  <c r="D29" i="59"/>
  <c r="D13" i="59"/>
  <c r="D3" i="60"/>
  <c r="E3" i="60"/>
  <c r="F3" i="60"/>
  <c r="G3" i="60"/>
  <c r="H3" i="60"/>
  <c r="I3" i="60"/>
  <c r="J3" i="60"/>
  <c r="K3" i="60"/>
  <c r="P3" i="60"/>
  <c r="Q3" i="60"/>
  <c r="R3" i="60"/>
  <c r="S3" i="60"/>
  <c r="T3" i="60"/>
  <c r="U3" i="60"/>
  <c r="V3" i="60"/>
  <c r="W3" i="60"/>
  <c r="X3" i="60"/>
  <c r="Y3" i="60"/>
  <c r="Z3" i="60"/>
  <c r="AA3" i="60"/>
  <c r="AB3" i="60"/>
  <c r="AC3" i="60"/>
  <c r="AD3" i="60"/>
  <c r="AE3" i="60"/>
  <c r="AF3" i="60"/>
  <c r="D4" i="60"/>
  <c r="E4" i="60"/>
  <c r="F4" i="60"/>
  <c r="G4" i="60"/>
  <c r="H4" i="60"/>
  <c r="I4" i="60"/>
  <c r="J4" i="60"/>
  <c r="K4" i="60"/>
  <c r="L4" i="60"/>
  <c r="M4" i="60"/>
  <c r="N4" i="60"/>
  <c r="O4" i="60"/>
  <c r="P4" i="60"/>
  <c r="Q4" i="60"/>
  <c r="R4" i="60"/>
  <c r="S4" i="60"/>
  <c r="T4" i="60"/>
  <c r="U4" i="60"/>
  <c r="V4" i="60"/>
  <c r="W4" i="60"/>
  <c r="X4" i="60"/>
  <c r="Y4" i="60"/>
  <c r="Z4" i="60"/>
  <c r="AA4" i="60"/>
  <c r="AB4" i="60"/>
  <c r="AC4" i="60"/>
  <c r="AD4" i="60"/>
  <c r="AE4" i="60"/>
  <c r="AF4" i="60"/>
  <c r="D5" i="60"/>
  <c r="E5" i="60"/>
  <c r="F5" i="60"/>
  <c r="G5" i="60"/>
  <c r="H5" i="60"/>
  <c r="I5" i="60"/>
  <c r="J5" i="60"/>
  <c r="K5" i="60"/>
  <c r="L5" i="60"/>
  <c r="M5" i="60"/>
  <c r="N5" i="60"/>
  <c r="O5" i="60"/>
  <c r="P5" i="60"/>
  <c r="Q5" i="60"/>
  <c r="R5" i="60"/>
  <c r="S5" i="60"/>
  <c r="T5" i="60"/>
  <c r="U5" i="60"/>
  <c r="V5" i="60"/>
  <c r="W5" i="60"/>
  <c r="X5" i="60"/>
  <c r="Y5" i="60"/>
  <c r="Z5" i="60"/>
  <c r="AA5" i="60"/>
  <c r="AB5" i="60"/>
  <c r="AC5" i="60"/>
  <c r="AD5" i="60"/>
  <c r="AE5" i="60"/>
  <c r="AF5" i="60"/>
  <c r="D6" i="60"/>
  <c r="E6" i="60"/>
  <c r="F6" i="60"/>
  <c r="G6" i="60"/>
  <c r="H6" i="60"/>
  <c r="I6" i="60"/>
  <c r="J6" i="60"/>
  <c r="K6" i="60"/>
  <c r="L6" i="60"/>
  <c r="M6" i="60"/>
  <c r="N6" i="60"/>
  <c r="O6" i="60"/>
  <c r="P6" i="60"/>
  <c r="Q6" i="60"/>
  <c r="R6" i="60"/>
  <c r="S6" i="60"/>
  <c r="T6" i="60"/>
  <c r="U6" i="60"/>
  <c r="V6" i="60"/>
  <c r="W6" i="60"/>
  <c r="X6" i="60"/>
  <c r="Y6" i="60"/>
  <c r="Z6" i="60"/>
  <c r="AA6" i="60"/>
  <c r="AB6" i="60"/>
  <c r="AC6" i="60"/>
  <c r="AD6" i="60"/>
  <c r="AE6" i="60"/>
  <c r="AF6" i="60"/>
  <c r="D7" i="60"/>
  <c r="E7" i="60"/>
  <c r="F7" i="60"/>
  <c r="G7" i="60"/>
  <c r="H7" i="60"/>
  <c r="I7" i="60"/>
  <c r="J7" i="60"/>
  <c r="K7" i="60"/>
  <c r="L7" i="60"/>
  <c r="M7" i="60"/>
  <c r="N7" i="60"/>
  <c r="O7" i="60"/>
  <c r="P7" i="60"/>
  <c r="Q7" i="60"/>
  <c r="R7" i="60"/>
  <c r="S7" i="60"/>
  <c r="T7" i="60"/>
  <c r="U7" i="60"/>
  <c r="V7" i="60"/>
  <c r="W7" i="60"/>
  <c r="X7" i="60"/>
  <c r="Y7" i="60"/>
  <c r="Z7" i="60"/>
  <c r="AA7" i="60"/>
  <c r="AB7" i="60"/>
  <c r="AC7" i="60"/>
  <c r="AD7" i="60"/>
  <c r="AE7" i="60"/>
  <c r="AF7" i="60"/>
  <c r="D8" i="60"/>
  <c r="E8" i="60"/>
  <c r="F8" i="60"/>
  <c r="G8" i="60"/>
  <c r="H8" i="60"/>
  <c r="I8" i="60"/>
  <c r="J8" i="60"/>
  <c r="K8" i="60"/>
  <c r="L8" i="60"/>
  <c r="M8" i="60"/>
  <c r="N8" i="60"/>
  <c r="O8" i="60"/>
  <c r="P8" i="60"/>
  <c r="Q8" i="60"/>
  <c r="R8" i="60"/>
  <c r="S8" i="60"/>
  <c r="T8" i="60"/>
  <c r="U8" i="60"/>
  <c r="V8" i="60"/>
  <c r="W8" i="60"/>
  <c r="X8" i="60"/>
  <c r="Y8" i="60"/>
  <c r="Z8" i="60"/>
  <c r="AA8" i="60"/>
  <c r="AB8" i="60"/>
  <c r="AC8" i="60"/>
  <c r="AD8" i="60"/>
  <c r="AE8" i="60"/>
  <c r="AF8" i="60"/>
  <c r="D9" i="60"/>
  <c r="E9" i="60"/>
  <c r="F9" i="60"/>
  <c r="G9" i="60"/>
  <c r="H9" i="60"/>
  <c r="I9" i="60"/>
  <c r="J9" i="60"/>
  <c r="K9" i="60"/>
  <c r="L9" i="60"/>
  <c r="M9" i="60"/>
  <c r="N9" i="60"/>
  <c r="O9" i="60"/>
  <c r="P9" i="60"/>
  <c r="Q9" i="60"/>
  <c r="R9" i="60"/>
  <c r="S9" i="60"/>
  <c r="T9" i="60"/>
  <c r="U9" i="60"/>
  <c r="V9" i="60"/>
  <c r="W9" i="60"/>
  <c r="X9" i="60"/>
  <c r="Y9" i="60"/>
  <c r="Z9" i="60"/>
  <c r="AA9" i="60"/>
  <c r="AB9" i="60"/>
  <c r="AC9" i="60"/>
  <c r="AD9" i="60"/>
  <c r="AE9" i="60"/>
  <c r="AF9" i="60"/>
  <c r="D10" i="60"/>
  <c r="E10" i="60"/>
  <c r="F10" i="60"/>
  <c r="G10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Y10" i="60"/>
  <c r="Z10" i="60"/>
  <c r="AA10" i="60"/>
  <c r="AB10" i="60"/>
  <c r="AC10" i="60"/>
  <c r="AD10" i="60"/>
  <c r="AE10" i="60"/>
  <c r="AF10" i="60"/>
  <c r="D11" i="60"/>
  <c r="E11" i="60"/>
  <c r="F11" i="60"/>
  <c r="G11" i="60"/>
  <c r="H11" i="60"/>
  <c r="I11" i="60"/>
  <c r="J11" i="60"/>
  <c r="K11" i="60"/>
  <c r="L11" i="60"/>
  <c r="M11" i="60"/>
  <c r="N11" i="60"/>
  <c r="O11" i="60"/>
  <c r="P11" i="60"/>
  <c r="Q11" i="60"/>
  <c r="R11" i="60"/>
  <c r="S11" i="60"/>
  <c r="T11" i="60"/>
  <c r="U11" i="60"/>
  <c r="V11" i="60"/>
  <c r="W11" i="60"/>
  <c r="X11" i="60"/>
  <c r="Y11" i="60"/>
  <c r="Z11" i="60"/>
  <c r="AA11" i="60"/>
  <c r="AB11" i="60"/>
  <c r="AC11" i="60"/>
  <c r="AD11" i="60"/>
  <c r="AE11" i="60"/>
  <c r="AF11" i="60"/>
  <c r="D12" i="60"/>
  <c r="E12" i="60"/>
  <c r="F12" i="60"/>
  <c r="G12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X12" i="60"/>
  <c r="Y12" i="60"/>
  <c r="Z12" i="60"/>
  <c r="AA12" i="60"/>
  <c r="AB12" i="60"/>
  <c r="AC12" i="60"/>
  <c r="AD12" i="60"/>
  <c r="AE12" i="60"/>
  <c r="AF12" i="60"/>
  <c r="D13" i="60"/>
  <c r="E13" i="60"/>
  <c r="F13" i="60"/>
  <c r="G13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AD13" i="60"/>
  <c r="AE13" i="60"/>
  <c r="AF13" i="60"/>
  <c r="D14" i="60"/>
  <c r="E14" i="60"/>
  <c r="F14" i="60"/>
  <c r="G14" i="60"/>
  <c r="H14" i="60"/>
  <c r="I14" i="60"/>
  <c r="J14" i="60"/>
  <c r="K14" i="60"/>
  <c r="L14" i="60"/>
  <c r="M14" i="60"/>
  <c r="N14" i="60"/>
  <c r="O14" i="60"/>
  <c r="P14" i="60"/>
  <c r="Q14" i="60"/>
  <c r="R14" i="60"/>
  <c r="S14" i="60"/>
  <c r="T14" i="60"/>
  <c r="U14" i="60"/>
  <c r="V14" i="60"/>
  <c r="W14" i="60"/>
  <c r="X14" i="60"/>
  <c r="Y14" i="60"/>
  <c r="Z14" i="60"/>
  <c r="AA14" i="60"/>
  <c r="AB14" i="60"/>
  <c r="AC14" i="60"/>
  <c r="AD14" i="60"/>
  <c r="AE14" i="60"/>
  <c r="AF14" i="60"/>
  <c r="D15" i="60"/>
  <c r="E15" i="60"/>
  <c r="F15" i="60"/>
  <c r="G15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Y15" i="60"/>
  <c r="Z15" i="60"/>
  <c r="AA15" i="60"/>
  <c r="AB15" i="60"/>
  <c r="AC15" i="60"/>
  <c r="AD15" i="60"/>
  <c r="AE15" i="60"/>
  <c r="AF15" i="60"/>
  <c r="D16" i="60"/>
  <c r="E16" i="60"/>
  <c r="F16" i="60"/>
  <c r="G16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D17" i="60"/>
  <c r="E17" i="60"/>
  <c r="F17" i="60"/>
  <c r="G17" i="60"/>
  <c r="H17" i="60"/>
  <c r="I17" i="60"/>
  <c r="J17" i="60"/>
  <c r="K17" i="60"/>
  <c r="L17" i="60"/>
  <c r="M17" i="60"/>
  <c r="N17" i="60"/>
  <c r="O17" i="60"/>
  <c r="P17" i="60"/>
  <c r="Q17" i="60"/>
  <c r="R17" i="60"/>
  <c r="S17" i="60"/>
  <c r="T17" i="60"/>
  <c r="U17" i="60"/>
  <c r="V17" i="60"/>
  <c r="W17" i="60"/>
  <c r="X17" i="60"/>
  <c r="Y17" i="60"/>
  <c r="Z17" i="60"/>
  <c r="AA17" i="60"/>
  <c r="AB17" i="60"/>
  <c r="AC17" i="60"/>
  <c r="AD17" i="60"/>
  <c r="AE17" i="60"/>
  <c r="AF17" i="60"/>
  <c r="D18" i="60"/>
  <c r="E18" i="60"/>
  <c r="F18" i="60"/>
  <c r="G18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AA18" i="60"/>
  <c r="AB18" i="60"/>
  <c r="AC18" i="60"/>
  <c r="AD18" i="60"/>
  <c r="AE18" i="60"/>
  <c r="AF18" i="60"/>
  <c r="D23" i="60"/>
  <c r="E23" i="60"/>
  <c r="F23" i="60"/>
  <c r="G23" i="60"/>
  <c r="H23" i="60"/>
  <c r="I23" i="60"/>
  <c r="J23" i="60"/>
  <c r="K23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A23" i="60"/>
  <c r="AB23" i="60"/>
  <c r="AC23" i="60"/>
  <c r="AD23" i="60"/>
  <c r="AE23" i="60"/>
  <c r="AF23" i="60"/>
  <c r="D24" i="60"/>
  <c r="E24" i="60"/>
  <c r="F24" i="60"/>
  <c r="G24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D25" i="60"/>
  <c r="E25" i="60"/>
  <c r="F25" i="60"/>
  <c r="G25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T25" i="60"/>
  <c r="U25" i="60"/>
  <c r="V25" i="60"/>
  <c r="W25" i="60"/>
  <c r="X25" i="60"/>
  <c r="Y25" i="60"/>
  <c r="Z25" i="60"/>
  <c r="AA25" i="60"/>
  <c r="AB25" i="60"/>
  <c r="AC25" i="60"/>
  <c r="AD25" i="60"/>
  <c r="AE25" i="60"/>
  <c r="AF25" i="60"/>
  <c r="D26" i="60"/>
  <c r="E26" i="60"/>
  <c r="F26" i="60"/>
  <c r="G26" i="60"/>
  <c r="H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Y26" i="60"/>
  <c r="Z26" i="60"/>
  <c r="AA26" i="60"/>
  <c r="AB26" i="60"/>
  <c r="AC26" i="60"/>
  <c r="AD26" i="60"/>
  <c r="AE26" i="60"/>
  <c r="AF26" i="60"/>
  <c r="D27" i="60"/>
  <c r="E27" i="60"/>
  <c r="F27" i="60"/>
  <c r="G27" i="60"/>
  <c r="H27" i="60"/>
  <c r="I27" i="60"/>
  <c r="J27" i="60"/>
  <c r="K27" i="60"/>
  <c r="L27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AA27" i="60"/>
  <c r="AB27" i="60"/>
  <c r="AC27" i="60"/>
  <c r="AD27" i="60"/>
  <c r="AE27" i="60"/>
  <c r="AF27" i="60"/>
  <c r="D28" i="60"/>
  <c r="E28" i="60"/>
  <c r="F28" i="60"/>
  <c r="G28" i="60"/>
  <c r="H28" i="60"/>
  <c r="I28" i="60"/>
  <c r="J28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AA28" i="60"/>
  <c r="AB28" i="60"/>
  <c r="AC28" i="60"/>
  <c r="AD28" i="60"/>
  <c r="AE28" i="60"/>
  <c r="AF28" i="60"/>
  <c r="D29" i="60"/>
  <c r="E29" i="60"/>
  <c r="F29" i="60"/>
  <c r="G29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AA29" i="60"/>
  <c r="AB29" i="60"/>
  <c r="AC29" i="60"/>
  <c r="AD29" i="60"/>
  <c r="AE29" i="60"/>
  <c r="AF29" i="60"/>
  <c r="D30" i="60"/>
  <c r="E30" i="60"/>
  <c r="F30" i="60"/>
  <c r="G30" i="60"/>
  <c r="H30" i="60"/>
  <c r="I30" i="60"/>
  <c r="J30" i="60"/>
  <c r="K30" i="60"/>
  <c r="L30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AA30" i="60"/>
  <c r="AB30" i="60"/>
  <c r="AC30" i="60"/>
  <c r="AD30" i="60"/>
  <c r="AE30" i="60"/>
  <c r="AF30" i="60"/>
  <c r="D31" i="60"/>
  <c r="E31" i="60"/>
  <c r="F31" i="60"/>
  <c r="G31" i="60"/>
  <c r="H31" i="60"/>
  <c r="I31" i="60"/>
  <c r="J31" i="60"/>
  <c r="K31" i="60"/>
  <c r="L31" i="60"/>
  <c r="M31" i="60"/>
  <c r="N31" i="60"/>
  <c r="O31" i="60"/>
  <c r="P31" i="60"/>
  <c r="Q31" i="60"/>
  <c r="R31" i="60"/>
  <c r="S31" i="60"/>
  <c r="T31" i="60"/>
  <c r="U31" i="60"/>
  <c r="V31" i="60"/>
  <c r="W31" i="60"/>
  <c r="X31" i="60"/>
  <c r="Y31" i="60"/>
  <c r="Z31" i="60"/>
  <c r="AA31" i="60"/>
  <c r="AB31" i="60"/>
  <c r="AC31" i="60"/>
  <c r="AD31" i="60"/>
  <c r="AE31" i="60"/>
  <c r="AF31" i="60"/>
  <c r="D32" i="60"/>
  <c r="E32" i="60"/>
  <c r="F32" i="60"/>
  <c r="G32" i="60"/>
  <c r="H32" i="60"/>
  <c r="I32" i="60"/>
  <c r="J32" i="60"/>
  <c r="K32" i="60"/>
  <c r="L32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AA32" i="60"/>
  <c r="AB32" i="60"/>
  <c r="AC32" i="60"/>
  <c r="AD32" i="60"/>
  <c r="AE32" i="60"/>
  <c r="AF32" i="60"/>
  <c r="D33" i="60"/>
  <c r="E33" i="60"/>
  <c r="F33" i="60"/>
  <c r="G33" i="60"/>
  <c r="H33" i="60"/>
  <c r="I33" i="60"/>
  <c r="J33" i="60"/>
  <c r="K33" i="60"/>
  <c r="L33" i="60"/>
  <c r="M33" i="60"/>
  <c r="N33" i="60"/>
  <c r="O33" i="60"/>
  <c r="P33" i="60"/>
  <c r="Q33" i="60"/>
  <c r="R33" i="60"/>
  <c r="S33" i="60"/>
  <c r="T33" i="60"/>
  <c r="U33" i="60"/>
  <c r="V33" i="60"/>
  <c r="W33" i="60"/>
  <c r="X33" i="60"/>
  <c r="Y33" i="60"/>
  <c r="Z33" i="60"/>
  <c r="AA33" i="60"/>
  <c r="AB33" i="60"/>
  <c r="AC33" i="60"/>
  <c r="AD33" i="60"/>
  <c r="AE33" i="60"/>
  <c r="AF33" i="60"/>
  <c r="D34" i="60"/>
  <c r="E34" i="60"/>
  <c r="F34" i="60"/>
  <c r="G34" i="60"/>
  <c r="H34" i="60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D35" i="60"/>
  <c r="E35" i="60"/>
  <c r="F35" i="60"/>
  <c r="G35" i="60"/>
  <c r="H35" i="60"/>
  <c r="I35" i="60"/>
  <c r="J35" i="60"/>
  <c r="K35" i="60"/>
  <c r="L35" i="60"/>
  <c r="M35" i="60"/>
  <c r="N35" i="60"/>
  <c r="O35" i="60"/>
  <c r="P35" i="60"/>
  <c r="Q35" i="60"/>
  <c r="R35" i="60"/>
  <c r="S35" i="60"/>
  <c r="T35" i="60"/>
  <c r="U35" i="60"/>
  <c r="V35" i="60"/>
  <c r="W35" i="60"/>
  <c r="X35" i="60"/>
  <c r="Y35" i="60"/>
  <c r="Z35" i="60"/>
  <c r="AA35" i="60"/>
  <c r="AB35" i="60"/>
  <c r="AC35" i="60"/>
  <c r="AD35" i="60"/>
  <c r="AE35" i="60"/>
  <c r="AF35" i="60"/>
  <c r="D36" i="60"/>
  <c r="E36" i="60"/>
  <c r="F36" i="60"/>
  <c r="G36" i="60"/>
  <c r="H36" i="60"/>
  <c r="I36" i="60"/>
  <c r="J36" i="60"/>
  <c r="K36" i="60"/>
  <c r="L36" i="60"/>
  <c r="M36" i="60"/>
  <c r="N36" i="60"/>
  <c r="O36" i="60"/>
  <c r="P36" i="60"/>
  <c r="Q36" i="60"/>
  <c r="R36" i="60"/>
  <c r="S36" i="60"/>
  <c r="T36" i="60"/>
  <c r="U36" i="60"/>
  <c r="V36" i="60"/>
  <c r="W36" i="60"/>
  <c r="X36" i="60"/>
  <c r="Y36" i="60"/>
  <c r="Z36" i="60"/>
  <c r="AA36" i="60"/>
  <c r="AB36" i="60"/>
  <c r="AC36" i="60"/>
  <c r="AD36" i="60"/>
  <c r="AE36" i="60"/>
  <c r="AF36" i="60"/>
  <c r="D37" i="60"/>
  <c r="E37" i="60"/>
  <c r="F37" i="60"/>
  <c r="G37" i="60"/>
  <c r="H37" i="60"/>
  <c r="I37" i="60"/>
  <c r="J37" i="60"/>
  <c r="K37" i="60"/>
  <c r="L37" i="60"/>
  <c r="M37" i="60"/>
  <c r="N37" i="60"/>
  <c r="O37" i="60"/>
  <c r="P37" i="60"/>
  <c r="Q37" i="60"/>
  <c r="R37" i="60"/>
  <c r="S37" i="60"/>
  <c r="T37" i="60"/>
  <c r="U37" i="60"/>
  <c r="V37" i="60"/>
  <c r="W37" i="60"/>
  <c r="X37" i="60"/>
  <c r="Y37" i="60"/>
  <c r="Z37" i="60"/>
  <c r="AA37" i="60"/>
  <c r="AB37" i="60"/>
  <c r="AC37" i="60"/>
  <c r="AD37" i="60"/>
  <c r="AE37" i="60"/>
  <c r="AF37" i="60"/>
  <c r="D3" i="55"/>
  <c r="E3" i="55"/>
  <c r="F3" i="55"/>
  <c r="G3" i="55"/>
  <c r="H3" i="55"/>
  <c r="I3" i="55"/>
  <c r="J3" i="55"/>
  <c r="K3" i="55"/>
  <c r="L3" i="55"/>
  <c r="M3" i="55"/>
  <c r="N3" i="55"/>
  <c r="P3" i="55"/>
  <c r="Q3" i="55"/>
  <c r="R3" i="55"/>
  <c r="S3" i="55"/>
  <c r="T3" i="55"/>
  <c r="U3" i="55"/>
  <c r="V3" i="55"/>
  <c r="W3" i="55"/>
  <c r="X3" i="55"/>
  <c r="Y3" i="55"/>
  <c r="Z3" i="55"/>
  <c r="AA3" i="55"/>
  <c r="AB3" i="55"/>
  <c r="AC3" i="55"/>
  <c r="AD3" i="55"/>
  <c r="AE3" i="55"/>
  <c r="AF3" i="55"/>
  <c r="D4" i="55"/>
  <c r="E4" i="55"/>
  <c r="F4" i="55"/>
  <c r="G4" i="55"/>
  <c r="H4" i="55"/>
  <c r="I4" i="55"/>
  <c r="J4" i="55"/>
  <c r="K4" i="55"/>
  <c r="L4" i="55"/>
  <c r="M4" i="55"/>
  <c r="N4" i="55"/>
  <c r="O4" i="55"/>
  <c r="P4" i="55"/>
  <c r="Q4" i="55"/>
  <c r="R4" i="55"/>
  <c r="S4" i="55"/>
  <c r="T4" i="55"/>
  <c r="U4" i="55"/>
  <c r="V4" i="55"/>
  <c r="W4" i="55"/>
  <c r="X4" i="55"/>
  <c r="Y4" i="55"/>
  <c r="Z4" i="55"/>
  <c r="AA4" i="55"/>
  <c r="AB4" i="55"/>
  <c r="AC4" i="55"/>
  <c r="AD4" i="55"/>
  <c r="AE4" i="55"/>
  <c r="AF4" i="55"/>
  <c r="D5" i="55"/>
  <c r="E5" i="55"/>
  <c r="F5" i="55"/>
  <c r="G5" i="55"/>
  <c r="H5" i="55"/>
  <c r="I5" i="55"/>
  <c r="J5" i="55"/>
  <c r="K5" i="55"/>
  <c r="L5" i="55"/>
  <c r="M5" i="55"/>
  <c r="N5" i="55"/>
  <c r="O5" i="55"/>
  <c r="P5" i="55"/>
  <c r="Q5" i="55"/>
  <c r="R5" i="55"/>
  <c r="S5" i="55"/>
  <c r="T5" i="55"/>
  <c r="U5" i="55"/>
  <c r="V5" i="55"/>
  <c r="W5" i="55"/>
  <c r="X5" i="55"/>
  <c r="Y5" i="55"/>
  <c r="Z5" i="55"/>
  <c r="AA5" i="55"/>
  <c r="AB5" i="55"/>
  <c r="AC5" i="55"/>
  <c r="AD5" i="55"/>
  <c r="AE5" i="55"/>
  <c r="AF5" i="55"/>
  <c r="D6" i="55"/>
  <c r="E6" i="55"/>
  <c r="F6" i="55"/>
  <c r="G6" i="55"/>
  <c r="H6" i="55"/>
  <c r="I6" i="55"/>
  <c r="J6" i="55"/>
  <c r="K6" i="55"/>
  <c r="L6" i="55"/>
  <c r="M6" i="55"/>
  <c r="N6" i="55"/>
  <c r="O6" i="55"/>
  <c r="P6" i="55"/>
  <c r="Q6" i="55"/>
  <c r="R6" i="55"/>
  <c r="S6" i="55"/>
  <c r="T6" i="55"/>
  <c r="U6" i="55"/>
  <c r="V6" i="55"/>
  <c r="W6" i="55"/>
  <c r="X6" i="55"/>
  <c r="Y6" i="55"/>
  <c r="Z6" i="55"/>
  <c r="AA6" i="55"/>
  <c r="AB6" i="55"/>
  <c r="AC6" i="55"/>
  <c r="AD6" i="55"/>
  <c r="AE6" i="55"/>
  <c r="AF6" i="55"/>
  <c r="D7" i="55"/>
  <c r="E7" i="55"/>
  <c r="F7" i="55"/>
  <c r="G7" i="55"/>
  <c r="H7" i="55"/>
  <c r="I7" i="55"/>
  <c r="J7" i="55"/>
  <c r="K7" i="55"/>
  <c r="L7" i="55"/>
  <c r="M7" i="55"/>
  <c r="N7" i="55"/>
  <c r="O7" i="55"/>
  <c r="P7" i="55"/>
  <c r="Q7" i="55"/>
  <c r="R7" i="55"/>
  <c r="S7" i="55"/>
  <c r="T7" i="55"/>
  <c r="U7" i="55"/>
  <c r="V7" i="55"/>
  <c r="W7" i="55"/>
  <c r="X7" i="55"/>
  <c r="Y7" i="55"/>
  <c r="Z7" i="55"/>
  <c r="AA7" i="55"/>
  <c r="AB7" i="55"/>
  <c r="AC7" i="55"/>
  <c r="AD7" i="55"/>
  <c r="AE7" i="55"/>
  <c r="AF7" i="55"/>
  <c r="D8" i="55"/>
  <c r="E8" i="55"/>
  <c r="F8" i="55"/>
  <c r="G8" i="55"/>
  <c r="H8" i="55"/>
  <c r="I8" i="55"/>
  <c r="J8" i="55"/>
  <c r="K8" i="55"/>
  <c r="L8" i="55"/>
  <c r="M8" i="55"/>
  <c r="N8" i="55"/>
  <c r="O8" i="55"/>
  <c r="P8" i="55"/>
  <c r="Q8" i="55"/>
  <c r="R8" i="55"/>
  <c r="S8" i="55"/>
  <c r="T8" i="55"/>
  <c r="U8" i="55"/>
  <c r="V8" i="55"/>
  <c r="W8" i="55"/>
  <c r="X8" i="55"/>
  <c r="Y8" i="55"/>
  <c r="Z8" i="55"/>
  <c r="AA8" i="55"/>
  <c r="AB8" i="55"/>
  <c r="AC8" i="55"/>
  <c r="AD8" i="55"/>
  <c r="AE8" i="55"/>
  <c r="AF8" i="55"/>
  <c r="D9" i="55"/>
  <c r="E9" i="55"/>
  <c r="F9" i="55"/>
  <c r="G9" i="55"/>
  <c r="H9" i="55"/>
  <c r="I9" i="55"/>
  <c r="J9" i="55"/>
  <c r="K9" i="55"/>
  <c r="L9" i="55"/>
  <c r="M9" i="55"/>
  <c r="N9" i="55"/>
  <c r="O9" i="55"/>
  <c r="P9" i="55"/>
  <c r="Q9" i="55"/>
  <c r="R9" i="55"/>
  <c r="S9" i="55"/>
  <c r="T9" i="55"/>
  <c r="U9" i="55"/>
  <c r="V9" i="55"/>
  <c r="W9" i="55"/>
  <c r="X9" i="55"/>
  <c r="Y9" i="55"/>
  <c r="Z9" i="55"/>
  <c r="AA9" i="55"/>
  <c r="AB9" i="55"/>
  <c r="AC9" i="55"/>
  <c r="AD9" i="55"/>
  <c r="AE9" i="55"/>
  <c r="AF9" i="55"/>
  <c r="D10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Q10" i="55"/>
  <c r="R10" i="55"/>
  <c r="S10" i="55"/>
  <c r="T10" i="55"/>
  <c r="U10" i="55"/>
  <c r="V10" i="55"/>
  <c r="W10" i="55"/>
  <c r="X10" i="55"/>
  <c r="Y10" i="55"/>
  <c r="Z10" i="55"/>
  <c r="AA10" i="55"/>
  <c r="AB10" i="55"/>
  <c r="AC10" i="55"/>
  <c r="AD10" i="55"/>
  <c r="AE10" i="55"/>
  <c r="AF10" i="55"/>
  <c r="D11" i="55"/>
  <c r="E11" i="55"/>
  <c r="F11" i="55"/>
  <c r="G11" i="55"/>
  <c r="H11" i="55"/>
  <c r="I11" i="55"/>
  <c r="J11" i="55"/>
  <c r="K11" i="55"/>
  <c r="L11" i="55"/>
  <c r="M11" i="55"/>
  <c r="N11" i="55"/>
  <c r="O11" i="55"/>
  <c r="P11" i="55"/>
  <c r="Q11" i="55"/>
  <c r="R11" i="55"/>
  <c r="S11" i="55"/>
  <c r="T11" i="55"/>
  <c r="U11" i="55"/>
  <c r="V11" i="55"/>
  <c r="W11" i="55"/>
  <c r="X11" i="55"/>
  <c r="Y11" i="55"/>
  <c r="Z11" i="55"/>
  <c r="AA11" i="55"/>
  <c r="AB11" i="55"/>
  <c r="AC11" i="55"/>
  <c r="AD11" i="55"/>
  <c r="AE11" i="55"/>
  <c r="AF11" i="55"/>
  <c r="D12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Q12" i="55"/>
  <c r="R12" i="55"/>
  <c r="S12" i="55"/>
  <c r="T12" i="55"/>
  <c r="U12" i="55"/>
  <c r="V12" i="55"/>
  <c r="W12" i="55"/>
  <c r="X12" i="55"/>
  <c r="Y12" i="55"/>
  <c r="Z12" i="55"/>
  <c r="AA12" i="55"/>
  <c r="AB12" i="55"/>
  <c r="AC12" i="55"/>
  <c r="AD12" i="55"/>
  <c r="AE12" i="55"/>
  <c r="AF12" i="55"/>
  <c r="D13" i="55"/>
  <c r="E13" i="55"/>
  <c r="F13" i="55"/>
  <c r="G13" i="55"/>
  <c r="H13" i="55"/>
  <c r="I13" i="55"/>
  <c r="J13" i="55"/>
  <c r="K13" i="55"/>
  <c r="L13" i="55"/>
  <c r="M13" i="55"/>
  <c r="N13" i="55"/>
  <c r="O13" i="55"/>
  <c r="P13" i="55"/>
  <c r="Q13" i="55"/>
  <c r="R13" i="55"/>
  <c r="S13" i="55"/>
  <c r="T13" i="55"/>
  <c r="U13" i="55"/>
  <c r="V13" i="55"/>
  <c r="W13" i="55"/>
  <c r="X13" i="55"/>
  <c r="Y13" i="55"/>
  <c r="Z13" i="55"/>
  <c r="AA13" i="55"/>
  <c r="AB13" i="55"/>
  <c r="AC13" i="55"/>
  <c r="AD13" i="55"/>
  <c r="AE13" i="55"/>
  <c r="AF13" i="55"/>
  <c r="D14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Q14" i="55"/>
  <c r="R14" i="55"/>
  <c r="S14" i="55"/>
  <c r="T14" i="55"/>
  <c r="U14" i="55"/>
  <c r="V14" i="55"/>
  <c r="W14" i="55"/>
  <c r="X14" i="55"/>
  <c r="Y14" i="55"/>
  <c r="Z14" i="55"/>
  <c r="AA14" i="55"/>
  <c r="AB14" i="55"/>
  <c r="AC14" i="55"/>
  <c r="AD14" i="55"/>
  <c r="AE14" i="55"/>
  <c r="AF14" i="55"/>
  <c r="D15" i="55"/>
  <c r="E15" i="55"/>
  <c r="F15" i="55"/>
  <c r="G15" i="55"/>
  <c r="H15" i="55"/>
  <c r="I15" i="55"/>
  <c r="J15" i="55"/>
  <c r="K15" i="55"/>
  <c r="L15" i="55"/>
  <c r="M15" i="55"/>
  <c r="N15" i="55"/>
  <c r="O15" i="55"/>
  <c r="P15" i="55"/>
  <c r="Q15" i="55"/>
  <c r="R15" i="55"/>
  <c r="S15" i="55"/>
  <c r="T15" i="55"/>
  <c r="U15" i="55"/>
  <c r="V15" i="55"/>
  <c r="W15" i="55"/>
  <c r="X15" i="55"/>
  <c r="Y15" i="55"/>
  <c r="Z15" i="55"/>
  <c r="AA15" i="55"/>
  <c r="AB15" i="55"/>
  <c r="AC15" i="55"/>
  <c r="AD15" i="55"/>
  <c r="AE15" i="55"/>
  <c r="AF15" i="55"/>
  <c r="D16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Q16" i="55"/>
  <c r="R16" i="55"/>
  <c r="S16" i="55"/>
  <c r="T16" i="55"/>
  <c r="U16" i="55"/>
  <c r="V16" i="55"/>
  <c r="W16" i="55"/>
  <c r="X16" i="55"/>
  <c r="Y16" i="55"/>
  <c r="Z16" i="55"/>
  <c r="AA16" i="55"/>
  <c r="AB16" i="55"/>
  <c r="AC16" i="55"/>
  <c r="AD16" i="55"/>
  <c r="AE16" i="55"/>
  <c r="AF16" i="55"/>
  <c r="D17" i="55"/>
  <c r="E17" i="55"/>
  <c r="F17" i="55"/>
  <c r="G17" i="55"/>
  <c r="H17" i="55"/>
  <c r="I17" i="55"/>
  <c r="J17" i="55"/>
  <c r="K17" i="55"/>
  <c r="L17" i="55"/>
  <c r="M17" i="55"/>
  <c r="N17" i="55"/>
  <c r="O17" i="55"/>
  <c r="P17" i="55"/>
  <c r="Q17" i="55"/>
  <c r="R17" i="55"/>
  <c r="S17" i="55"/>
  <c r="T17" i="55"/>
  <c r="U17" i="55"/>
  <c r="V17" i="55"/>
  <c r="W17" i="55"/>
  <c r="X17" i="55"/>
  <c r="Y17" i="55"/>
  <c r="Z17" i="55"/>
  <c r="AA17" i="55"/>
  <c r="AB17" i="55"/>
  <c r="AC17" i="55"/>
  <c r="AD17" i="55"/>
  <c r="AE17" i="55"/>
  <c r="AF17" i="55"/>
  <c r="D18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Q18" i="55"/>
  <c r="R18" i="55"/>
  <c r="S18" i="55"/>
  <c r="T18" i="55"/>
  <c r="U18" i="55"/>
  <c r="V18" i="55"/>
  <c r="W18" i="55"/>
  <c r="X18" i="55"/>
  <c r="Y18" i="55"/>
  <c r="Z18" i="55"/>
  <c r="AA18" i="55"/>
  <c r="AB18" i="55"/>
  <c r="AC18" i="55"/>
  <c r="AD18" i="55"/>
  <c r="AE18" i="55"/>
  <c r="AF18" i="55"/>
  <c r="D23" i="55"/>
  <c r="F23" i="55"/>
  <c r="G23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W23" i="55"/>
  <c r="X23" i="55"/>
  <c r="Y23" i="55"/>
  <c r="Z23" i="55"/>
  <c r="AA23" i="55"/>
  <c r="AB23" i="55"/>
  <c r="AD23" i="55"/>
  <c r="AE23" i="55"/>
  <c r="AF23" i="55"/>
  <c r="D24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W24" i="55"/>
  <c r="X24" i="55"/>
  <c r="Y24" i="55"/>
  <c r="Z24" i="55"/>
  <c r="AA24" i="55"/>
  <c r="AB24" i="55"/>
  <c r="AC24" i="55"/>
  <c r="AD24" i="55"/>
  <c r="AE24" i="55"/>
  <c r="AF24" i="55"/>
  <c r="D25" i="55"/>
  <c r="E25" i="55"/>
  <c r="F25" i="55"/>
  <c r="G25" i="55"/>
  <c r="H25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W25" i="55"/>
  <c r="X25" i="55"/>
  <c r="Y25" i="55"/>
  <c r="Z25" i="55"/>
  <c r="AA25" i="55"/>
  <c r="AB25" i="55"/>
  <c r="AC25" i="55"/>
  <c r="AD25" i="55"/>
  <c r="AE25" i="55"/>
  <c r="AF25" i="55"/>
  <c r="D26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V26" i="55"/>
  <c r="W26" i="55"/>
  <c r="X26" i="55"/>
  <c r="Y26" i="55"/>
  <c r="Z26" i="55"/>
  <c r="AA26" i="55"/>
  <c r="AB26" i="55"/>
  <c r="AC26" i="55"/>
  <c r="AD26" i="55"/>
  <c r="AE26" i="55"/>
  <c r="AF26" i="55"/>
  <c r="D27" i="55"/>
  <c r="E27" i="55"/>
  <c r="F27" i="55"/>
  <c r="G27" i="55"/>
  <c r="H27" i="55"/>
  <c r="I27" i="55"/>
  <c r="J27" i="55"/>
  <c r="K27" i="55"/>
  <c r="L27" i="55"/>
  <c r="M27" i="55"/>
  <c r="N27" i="55"/>
  <c r="O27" i="55"/>
  <c r="P27" i="55"/>
  <c r="Q27" i="55"/>
  <c r="R27" i="55"/>
  <c r="S27" i="55"/>
  <c r="T27" i="55"/>
  <c r="U27" i="55"/>
  <c r="V27" i="55"/>
  <c r="W27" i="55"/>
  <c r="X27" i="55"/>
  <c r="Y27" i="55"/>
  <c r="Z27" i="55"/>
  <c r="AA27" i="55"/>
  <c r="AB27" i="55"/>
  <c r="AC27" i="55"/>
  <c r="AD27" i="55"/>
  <c r="AE27" i="55"/>
  <c r="AF27" i="55"/>
  <c r="D28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AA28" i="55"/>
  <c r="AB28" i="55"/>
  <c r="AC28" i="55"/>
  <c r="AD28" i="55"/>
  <c r="AE28" i="55"/>
  <c r="AF28" i="55"/>
  <c r="D29" i="55"/>
  <c r="E29" i="55"/>
  <c r="F29" i="55"/>
  <c r="G29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Y29" i="55"/>
  <c r="Z29" i="55"/>
  <c r="AA29" i="55"/>
  <c r="AB29" i="55"/>
  <c r="AC29" i="55"/>
  <c r="AD29" i="55"/>
  <c r="AE29" i="55"/>
  <c r="AF29" i="55"/>
  <c r="D30" i="55"/>
  <c r="E30" i="55"/>
  <c r="F30" i="55"/>
  <c r="G30" i="55"/>
  <c r="H30" i="55"/>
  <c r="I30" i="55"/>
  <c r="J30" i="55"/>
  <c r="K30" i="55"/>
  <c r="L30" i="55"/>
  <c r="M30" i="55"/>
  <c r="N30" i="55"/>
  <c r="O30" i="55"/>
  <c r="P30" i="55"/>
  <c r="Q30" i="55"/>
  <c r="R30" i="55"/>
  <c r="S30" i="55"/>
  <c r="T30" i="55"/>
  <c r="U30" i="55"/>
  <c r="V30" i="55"/>
  <c r="W30" i="55"/>
  <c r="X30" i="55"/>
  <c r="Y30" i="55"/>
  <c r="Z30" i="55"/>
  <c r="AA30" i="55"/>
  <c r="AB30" i="55"/>
  <c r="AC30" i="55"/>
  <c r="AD30" i="55"/>
  <c r="AE30" i="55"/>
  <c r="AF30" i="55"/>
  <c r="D31" i="55"/>
  <c r="E31" i="55"/>
  <c r="F31" i="55"/>
  <c r="G31" i="55"/>
  <c r="H31" i="55"/>
  <c r="I31" i="55"/>
  <c r="J31" i="55"/>
  <c r="K31" i="55"/>
  <c r="L31" i="55"/>
  <c r="M31" i="55"/>
  <c r="N31" i="55"/>
  <c r="O31" i="55"/>
  <c r="P31" i="55"/>
  <c r="Q31" i="55"/>
  <c r="R31" i="55"/>
  <c r="S31" i="55"/>
  <c r="T31" i="55"/>
  <c r="U31" i="55"/>
  <c r="V31" i="55"/>
  <c r="W31" i="55"/>
  <c r="X31" i="55"/>
  <c r="Y31" i="55"/>
  <c r="Z31" i="55"/>
  <c r="AA31" i="55"/>
  <c r="AB31" i="55"/>
  <c r="AC31" i="55"/>
  <c r="AD31" i="55"/>
  <c r="AE31" i="55"/>
  <c r="AF31" i="55"/>
  <c r="D32" i="55"/>
  <c r="E32" i="55"/>
  <c r="F32" i="55"/>
  <c r="G32" i="55"/>
  <c r="H32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W32" i="55"/>
  <c r="X32" i="55"/>
  <c r="Y32" i="55"/>
  <c r="Z32" i="55"/>
  <c r="AA32" i="55"/>
  <c r="AB32" i="55"/>
  <c r="AC32" i="55"/>
  <c r="AD32" i="55"/>
  <c r="AE32" i="55"/>
  <c r="AF32" i="55"/>
  <c r="D33" i="55"/>
  <c r="E33" i="55"/>
  <c r="F33" i="55"/>
  <c r="G33" i="55"/>
  <c r="H33" i="55"/>
  <c r="I33" i="55"/>
  <c r="J33" i="55"/>
  <c r="K33" i="55"/>
  <c r="L33" i="55"/>
  <c r="M33" i="55"/>
  <c r="N33" i="55"/>
  <c r="O33" i="55"/>
  <c r="P33" i="55"/>
  <c r="Q33" i="55"/>
  <c r="R33" i="55"/>
  <c r="S33" i="55"/>
  <c r="T33" i="55"/>
  <c r="U33" i="55"/>
  <c r="V33" i="55"/>
  <c r="W33" i="55"/>
  <c r="X33" i="55"/>
  <c r="Y33" i="55"/>
  <c r="Z33" i="55"/>
  <c r="AA33" i="55"/>
  <c r="AB33" i="55"/>
  <c r="AC33" i="55"/>
  <c r="AD33" i="55"/>
  <c r="AE33" i="55"/>
  <c r="AF33" i="55"/>
  <c r="D34" i="55"/>
  <c r="E34" i="55"/>
  <c r="F34" i="55"/>
  <c r="G34" i="55"/>
  <c r="H34" i="55"/>
  <c r="I34" i="55"/>
  <c r="J34" i="55"/>
  <c r="K34" i="55"/>
  <c r="L34" i="55"/>
  <c r="M34" i="55"/>
  <c r="N34" i="55"/>
  <c r="O34" i="55"/>
  <c r="P34" i="55"/>
  <c r="Q34" i="55"/>
  <c r="R34" i="55"/>
  <c r="S34" i="55"/>
  <c r="T34" i="55"/>
  <c r="U34" i="55"/>
  <c r="V34" i="55"/>
  <c r="W34" i="55"/>
  <c r="X34" i="55"/>
  <c r="Y34" i="55"/>
  <c r="Z34" i="55"/>
  <c r="AA34" i="55"/>
  <c r="AB34" i="55"/>
  <c r="AC34" i="55"/>
  <c r="AD34" i="55"/>
  <c r="AE34" i="55"/>
  <c r="AF34" i="55"/>
  <c r="D35" i="55"/>
  <c r="E35" i="55"/>
  <c r="F35" i="55"/>
  <c r="G35" i="55"/>
  <c r="H35" i="55"/>
  <c r="I35" i="55"/>
  <c r="J35" i="55"/>
  <c r="K35" i="55"/>
  <c r="L35" i="55"/>
  <c r="M35" i="55"/>
  <c r="N35" i="55"/>
  <c r="O35" i="55"/>
  <c r="P35" i="55"/>
  <c r="Q35" i="55"/>
  <c r="R35" i="55"/>
  <c r="S35" i="55"/>
  <c r="T35" i="55"/>
  <c r="U35" i="55"/>
  <c r="V35" i="55"/>
  <c r="W35" i="55"/>
  <c r="X35" i="55"/>
  <c r="Y35" i="55"/>
  <c r="Z35" i="55"/>
  <c r="AA35" i="55"/>
  <c r="AB35" i="55"/>
  <c r="AC35" i="55"/>
  <c r="AD35" i="55"/>
  <c r="AE35" i="55"/>
  <c r="AF35" i="55"/>
  <c r="D36" i="55"/>
  <c r="E36" i="55"/>
  <c r="F36" i="55"/>
  <c r="G36" i="55"/>
  <c r="H36" i="55"/>
  <c r="I36" i="55"/>
  <c r="J36" i="55"/>
  <c r="K36" i="55"/>
  <c r="L36" i="55"/>
  <c r="M36" i="55"/>
  <c r="N36" i="55"/>
  <c r="O36" i="55"/>
  <c r="P36" i="55"/>
  <c r="Q36" i="55"/>
  <c r="R36" i="55"/>
  <c r="S36" i="55"/>
  <c r="T36" i="55"/>
  <c r="U36" i="55"/>
  <c r="V36" i="55"/>
  <c r="W36" i="55"/>
  <c r="X36" i="55"/>
  <c r="Y36" i="55"/>
  <c r="Z36" i="55"/>
  <c r="AA36" i="55"/>
  <c r="AB36" i="55"/>
  <c r="AC36" i="55"/>
  <c r="AD36" i="55"/>
  <c r="AE36" i="55"/>
  <c r="AF36" i="55"/>
  <c r="D37" i="55"/>
  <c r="E37" i="55"/>
  <c r="F37" i="55"/>
  <c r="G37" i="55"/>
  <c r="H37" i="55"/>
  <c r="I37" i="55"/>
  <c r="J37" i="55"/>
  <c r="K37" i="55"/>
  <c r="L37" i="55"/>
  <c r="M37" i="55"/>
  <c r="N37" i="55"/>
  <c r="O37" i="55"/>
  <c r="P37" i="55"/>
  <c r="Q37" i="55"/>
  <c r="R37" i="55"/>
  <c r="S37" i="55"/>
  <c r="T37" i="55"/>
  <c r="U37" i="55"/>
  <c r="V37" i="55"/>
  <c r="W37" i="55"/>
  <c r="X37" i="55"/>
  <c r="Y37" i="55"/>
  <c r="Z37" i="55"/>
  <c r="AA37" i="55"/>
  <c r="AB37" i="55"/>
  <c r="AC37" i="55"/>
  <c r="AD37" i="55"/>
  <c r="AE37" i="55"/>
  <c r="AF37" i="55"/>
  <c r="D3" i="15"/>
  <c r="E3" i="15"/>
  <c r="F3" i="15"/>
  <c r="G3" i="15"/>
  <c r="H3" i="15"/>
  <c r="I3" i="15"/>
  <c r="J3" i="15"/>
  <c r="K3" i="15"/>
  <c r="L3" i="15"/>
  <c r="M3" i="15"/>
  <c r="P3" i="15"/>
  <c r="Q3" i="15"/>
  <c r="R3" i="15"/>
  <c r="S3" i="15"/>
  <c r="V3" i="15"/>
  <c r="W3" i="15"/>
  <c r="X3" i="15"/>
  <c r="Y3" i="15"/>
  <c r="Z3" i="15"/>
  <c r="AA3" i="15"/>
  <c r="AB3" i="15"/>
  <c r="AC3" i="15"/>
  <c r="AD3" i="15"/>
  <c r="AE3" i="15"/>
  <c r="D4" i="15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D6" i="15"/>
  <c r="E6" i="15"/>
  <c r="F6" i="15"/>
  <c r="G6" i="15"/>
  <c r="H6" i="15"/>
  <c r="I6" i="15"/>
  <c r="J6" i="15"/>
  <c r="K6" i="15"/>
  <c r="L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D7" i="15"/>
  <c r="E7" i="15"/>
  <c r="F7" i="15"/>
  <c r="G7" i="15"/>
  <c r="H7" i="15"/>
  <c r="I7" i="15"/>
  <c r="J7" i="15"/>
  <c r="K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D8" i="15"/>
  <c r="E8" i="15"/>
  <c r="L8" i="15"/>
  <c r="M8" i="15"/>
  <c r="N8" i="15"/>
  <c r="O8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22" i="15"/>
  <c r="E22" i="15"/>
  <c r="F22" i="15"/>
  <c r="G22" i="15"/>
  <c r="H22" i="15"/>
  <c r="I22" i="15"/>
  <c r="J22" i="15"/>
  <c r="K22" i="15"/>
  <c r="L22" i="15"/>
  <c r="M22" i="15"/>
  <c r="N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D23" i="15"/>
  <c r="E23" i="15"/>
  <c r="F23" i="15"/>
  <c r="G23" i="15"/>
  <c r="H23" i="15"/>
  <c r="I23" i="15"/>
  <c r="J23" i="15"/>
  <c r="K23" i="15"/>
  <c r="L23" i="15"/>
  <c r="M23" i="15"/>
  <c r="N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D24" i="15"/>
  <c r="E24" i="15"/>
  <c r="F24" i="15"/>
  <c r="G24" i="15"/>
  <c r="H24" i="15"/>
  <c r="I24" i="15"/>
  <c r="J24" i="15"/>
  <c r="K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D25" i="15"/>
  <c r="E25" i="15"/>
  <c r="F25" i="15"/>
  <c r="G25" i="15"/>
  <c r="H25" i="15"/>
  <c r="I25" i="15"/>
  <c r="J25" i="15"/>
  <c r="K25" i="15"/>
  <c r="L25" i="15"/>
  <c r="M25" i="15"/>
  <c r="N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D26" i="15"/>
  <c r="E26" i="15"/>
  <c r="F26" i="15"/>
  <c r="G26" i="15"/>
  <c r="H26" i="15"/>
  <c r="I26" i="15"/>
  <c r="J26" i="15"/>
  <c r="K26" i="15"/>
  <c r="L26" i="15"/>
  <c r="P26" i="15"/>
  <c r="Q26" i="15"/>
  <c r="V26" i="15"/>
  <c r="W26" i="15"/>
  <c r="X26" i="15"/>
  <c r="Y26" i="15"/>
  <c r="Z26" i="15"/>
  <c r="AA26" i="15"/>
  <c r="AB26" i="15"/>
  <c r="AC26" i="15"/>
  <c r="AD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Q3" i="16"/>
  <c r="R3" i="16"/>
  <c r="S3" i="16"/>
  <c r="T3" i="16"/>
  <c r="U3" i="16"/>
  <c r="V3" i="16"/>
  <c r="W3" i="16"/>
  <c r="X3" i="16"/>
  <c r="Y3" i="16"/>
  <c r="Z3" i="16"/>
  <c r="AA3" i="16"/>
  <c r="AB3" i="16"/>
  <c r="AC3" i="16"/>
  <c r="AD3" i="16"/>
  <c r="AE3" i="16"/>
  <c r="AF3" i="16"/>
  <c r="D4" i="16"/>
  <c r="E4" i="16"/>
  <c r="F4" i="16"/>
  <c r="G4" i="16"/>
  <c r="H4" i="16"/>
  <c r="I4" i="16"/>
  <c r="J4" i="16"/>
  <c r="K4" i="16"/>
  <c r="L4" i="16"/>
  <c r="M4" i="16"/>
  <c r="N4" i="16"/>
  <c r="O4" i="16"/>
  <c r="V4" i="16"/>
  <c r="W4" i="16"/>
  <c r="X4" i="16"/>
  <c r="Y4" i="16"/>
  <c r="Z4" i="16"/>
  <c r="AA4" i="16"/>
  <c r="AB4" i="16"/>
  <c r="AC4" i="16"/>
  <c r="D5" i="16"/>
  <c r="E5" i="16"/>
  <c r="F5" i="16"/>
  <c r="G5" i="16"/>
  <c r="H5" i="16"/>
  <c r="I5" i="16"/>
  <c r="J5" i="16"/>
  <c r="K5" i="16"/>
  <c r="L5" i="16"/>
  <c r="M5" i="16"/>
  <c r="N5" i="16"/>
  <c r="P5" i="16"/>
  <c r="Q5" i="16"/>
  <c r="R5" i="16"/>
  <c r="S5" i="16"/>
  <c r="T5" i="16"/>
  <c r="U5" i="16"/>
  <c r="V5" i="16"/>
  <c r="W5" i="16"/>
  <c r="X5" i="16"/>
  <c r="Y5" i="16"/>
  <c r="Z5" i="16"/>
  <c r="AA5" i="16"/>
  <c r="AB5" i="16"/>
  <c r="AC5" i="16"/>
  <c r="AD5" i="16"/>
  <c r="AE5" i="16"/>
  <c r="AF5" i="16"/>
  <c r="D6" i="16"/>
  <c r="E6" i="16"/>
  <c r="F6" i="16"/>
  <c r="G6" i="16"/>
  <c r="H6" i="16"/>
  <c r="I6" i="16"/>
  <c r="J6" i="16"/>
  <c r="K6" i="16"/>
  <c r="P6" i="16"/>
  <c r="Q6" i="16"/>
  <c r="R6" i="16"/>
  <c r="S6" i="16"/>
  <c r="T6" i="16"/>
  <c r="U6" i="16"/>
  <c r="V6" i="16"/>
  <c r="W6" i="16"/>
  <c r="X6" i="16"/>
  <c r="Y6" i="16"/>
  <c r="Z6" i="16"/>
  <c r="AA6" i="16"/>
  <c r="AB6" i="16"/>
  <c r="AC6" i="16"/>
  <c r="AD6" i="16"/>
  <c r="AE6" i="16"/>
  <c r="AF6" i="16"/>
  <c r="D7" i="16"/>
  <c r="E7" i="16"/>
  <c r="F7" i="16"/>
  <c r="G7" i="16"/>
  <c r="H7" i="16"/>
  <c r="I7" i="16"/>
  <c r="J7" i="16"/>
  <c r="K7" i="16"/>
  <c r="L7" i="16"/>
  <c r="M7" i="16"/>
  <c r="P7" i="16"/>
  <c r="Q7" i="16"/>
  <c r="R7" i="16"/>
  <c r="S7" i="16"/>
  <c r="T7" i="16"/>
  <c r="U7" i="16"/>
  <c r="V7" i="16"/>
  <c r="W7" i="16"/>
  <c r="X7" i="16"/>
  <c r="Y7" i="16"/>
  <c r="Z7" i="16"/>
  <c r="AA7" i="16"/>
  <c r="AB7" i="16"/>
  <c r="AC7" i="16"/>
  <c r="AD7" i="16"/>
  <c r="AE7" i="16"/>
  <c r="AF7" i="16"/>
  <c r="D8" i="16"/>
  <c r="E8" i="16"/>
  <c r="F8" i="16"/>
  <c r="G8" i="16"/>
  <c r="H8" i="16"/>
  <c r="I8" i="16"/>
  <c r="J8" i="16"/>
  <c r="K8" i="16"/>
  <c r="L8" i="16"/>
  <c r="M8" i="16"/>
  <c r="N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AA9" i="16"/>
  <c r="AB9" i="16"/>
  <c r="AC9" i="16"/>
  <c r="AD9" i="16"/>
  <c r="AE9" i="16"/>
  <c r="AF9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AD10" i="16"/>
  <c r="AE10" i="16"/>
  <c r="AF10" i="16"/>
  <c r="D11" i="16"/>
  <c r="E11" i="16"/>
  <c r="F11" i="16"/>
  <c r="G11" i="16"/>
  <c r="H11" i="16"/>
  <c r="I11" i="16"/>
  <c r="J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AA11" i="16"/>
  <c r="AB11" i="16"/>
  <c r="AC11" i="16"/>
  <c r="AD11" i="16"/>
  <c r="AE11" i="16"/>
  <c r="AF11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U23" i="16"/>
  <c r="Y23" i="16"/>
  <c r="Z23" i="16"/>
  <c r="AA23" i="16"/>
  <c r="AB23" i="16"/>
  <c r="AC23" i="16"/>
  <c r="AD23" i="16"/>
  <c r="AE23" i="16"/>
  <c r="AF23" i="16"/>
  <c r="D24" i="16"/>
  <c r="E24" i="16"/>
  <c r="F24" i="16"/>
  <c r="G24" i="16"/>
  <c r="H24" i="16"/>
  <c r="I24" i="16"/>
  <c r="J24" i="16"/>
  <c r="K24" i="16"/>
  <c r="P24" i="16"/>
  <c r="Q24" i="16"/>
  <c r="R24" i="16"/>
  <c r="S24" i="16"/>
  <c r="T24" i="16"/>
  <c r="U24" i="16"/>
  <c r="Y24" i="16"/>
  <c r="Z24" i="16"/>
  <c r="AA24" i="16"/>
  <c r="AB24" i="16"/>
  <c r="AC24" i="16"/>
  <c r="AD24" i="16"/>
  <c r="AE24" i="16"/>
  <c r="AF24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P25" i="16"/>
  <c r="Q25" i="16"/>
  <c r="R25" i="16"/>
  <c r="S25" i="16"/>
  <c r="Y25" i="16"/>
  <c r="Z25" i="16"/>
  <c r="AA25" i="16"/>
  <c r="AB25" i="16"/>
  <c r="AC25" i="16"/>
  <c r="AD25" i="16"/>
  <c r="AE25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P28" i="16"/>
  <c r="Q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" i="50"/>
  <c r="E3" i="50"/>
  <c r="F3" i="50"/>
  <c r="G3" i="50"/>
  <c r="H3" i="50"/>
  <c r="I3" i="50"/>
  <c r="J3" i="50"/>
  <c r="K3" i="50"/>
  <c r="L3" i="50"/>
  <c r="M3" i="50"/>
  <c r="N3" i="50"/>
  <c r="P3" i="50"/>
  <c r="Q3" i="50"/>
  <c r="R3" i="50"/>
  <c r="S3" i="50"/>
  <c r="T3" i="50"/>
  <c r="U3" i="50"/>
  <c r="V3" i="50"/>
  <c r="W3" i="50"/>
  <c r="X3" i="50"/>
  <c r="Y3" i="50"/>
  <c r="Z3" i="50"/>
  <c r="AA3" i="50"/>
  <c r="AB3" i="50"/>
  <c r="AC3" i="50"/>
  <c r="AD3" i="50"/>
  <c r="AE3" i="50"/>
  <c r="AF3" i="50"/>
  <c r="D5" i="50"/>
  <c r="E5" i="50"/>
  <c r="F5" i="50"/>
  <c r="G5" i="50"/>
  <c r="H5" i="50"/>
  <c r="I5" i="50"/>
  <c r="J5" i="50"/>
  <c r="K5" i="50"/>
  <c r="L5" i="50"/>
  <c r="M5" i="50"/>
  <c r="N5" i="50"/>
  <c r="O5" i="50"/>
  <c r="P5" i="50"/>
  <c r="Q5" i="50"/>
  <c r="R5" i="50"/>
  <c r="S5" i="50"/>
  <c r="T5" i="50"/>
  <c r="U5" i="50"/>
  <c r="V5" i="50"/>
  <c r="W5" i="50"/>
  <c r="X5" i="50"/>
  <c r="Y5" i="50"/>
  <c r="Z5" i="50"/>
  <c r="AA5" i="50"/>
  <c r="AB5" i="50"/>
  <c r="AC5" i="50"/>
  <c r="AD5" i="50"/>
  <c r="AE5" i="50"/>
  <c r="AF5" i="50"/>
  <c r="D6" i="50"/>
  <c r="E6" i="50"/>
  <c r="F6" i="50"/>
  <c r="G6" i="50"/>
  <c r="H6" i="50"/>
  <c r="I6" i="50"/>
  <c r="J6" i="50"/>
  <c r="K6" i="50"/>
  <c r="L6" i="50"/>
  <c r="M6" i="50"/>
  <c r="N6" i="50"/>
  <c r="O6" i="50"/>
  <c r="P6" i="50"/>
  <c r="Q6" i="50"/>
  <c r="R6" i="50"/>
  <c r="S6" i="50"/>
  <c r="T6" i="50"/>
  <c r="U6" i="50"/>
  <c r="V6" i="50"/>
  <c r="W6" i="50"/>
  <c r="X6" i="50"/>
  <c r="Y6" i="50"/>
  <c r="Z6" i="50"/>
  <c r="AA6" i="50"/>
  <c r="AB6" i="50"/>
  <c r="AC6" i="50"/>
  <c r="AD6" i="50"/>
  <c r="AE6" i="50"/>
  <c r="AF6" i="50"/>
  <c r="D7" i="50"/>
  <c r="E7" i="50"/>
  <c r="F7" i="50"/>
  <c r="G7" i="50"/>
  <c r="H7" i="50"/>
  <c r="I7" i="50"/>
  <c r="J7" i="50"/>
  <c r="K7" i="50"/>
  <c r="L7" i="50"/>
  <c r="M7" i="50"/>
  <c r="N7" i="50"/>
  <c r="O7" i="50"/>
  <c r="P7" i="50"/>
  <c r="Q7" i="50"/>
  <c r="R7" i="50"/>
  <c r="S7" i="50"/>
  <c r="T7" i="50"/>
  <c r="U7" i="50"/>
  <c r="V7" i="50"/>
  <c r="W7" i="50"/>
  <c r="X7" i="50"/>
  <c r="Y7" i="50"/>
  <c r="Z7" i="50"/>
  <c r="AA7" i="50"/>
  <c r="AB7" i="50"/>
  <c r="AC7" i="50"/>
  <c r="AD7" i="50"/>
  <c r="AE7" i="50"/>
  <c r="AF7" i="50"/>
  <c r="D8" i="50"/>
  <c r="E8" i="50"/>
  <c r="F8" i="50"/>
  <c r="G8" i="50"/>
  <c r="H8" i="50"/>
  <c r="I8" i="50"/>
  <c r="J8" i="50"/>
  <c r="K8" i="50"/>
  <c r="L8" i="50"/>
  <c r="M8" i="50"/>
  <c r="N8" i="50"/>
  <c r="O8" i="50"/>
  <c r="P8" i="50"/>
  <c r="Q8" i="50"/>
  <c r="R8" i="50"/>
  <c r="S8" i="50"/>
  <c r="T8" i="50"/>
  <c r="U8" i="50"/>
  <c r="V8" i="50"/>
  <c r="W8" i="50"/>
  <c r="X8" i="50"/>
  <c r="Y8" i="50"/>
  <c r="Z8" i="50"/>
  <c r="AA8" i="50"/>
  <c r="AB8" i="50"/>
  <c r="AC8" i="50"/>
  <c r="AD8" i="50"/>
  <c r="AE8" i="50"/>
  <c r="AF8" i="50"/>
  <c r="D9" i="50"/>
  <c r="E9" i="50"/>
  <c r="F9" i="50"/>
  <c r="G9" i="50"/>
  <c r="H9" i="50"/>
  <c r="I9" i="50"/>
  <c r="J9" i="50"/>
  <c r="K9" i="50"/>
  <c r="L9" i="50"/>
  <c r="M9" i="50"/>
  <c r="N9" i="50"/>
  <c r="O9" i="50"/>
  <c r="P9" i="50"/>
  <c r="Q9" i="50"/>
  <c r="R9" i="50"/>
  <c r="S9" i="50"/>
  <c r="T9" i="50"/>
  <c r="U9" i="50"/>
  <c r="V9" i="50"/>
  <c r="W9" i="50"/>
  <c r="X9" i="50"/>
  <c r="Y9" i="50"/>
  <c r="Z9" i="50"/>
  <c r="AA9" i="50"/>
  <c r="AB9" i="50"/>
  <c r="AC9" i="50"/>
  <c r="AD9" i="50"/>
  <c r="AE9" i="50"/>
  <c r="AF9" i="50"/>
  <c r="D10" i="50"/>
  <c r="E10" i="50"/>
  <c r="F10" i="50"/>
  <c r="G10" i="50"/>
  <c r="H10" i="50"/>
  <c r="I10" i="50"/>
  <c r="J10" i="50"/>
  <c r="K10" i="50"/>
  <c r="L10" i="50"/>
  <c r="M10" i="50"/>
  <c r="N10" i="50"/>
  <c r="O10" i="50"/>
  <c r="P10" i="50"/>
  <c r="Q10" i="50"/>
  <c r="R10" i="50"/>
  <c r="S10" i="50"/>
  <c r="T10" i="50"/>
  <c r="U10" i="50"/>
  <c r="V10" i="50"/>
  <c r="W10" i="50"/>
  <c r="X10" i="50"/>
  <c r="Y10" i="50"/>
  <c r="Z10" i="50"/>
  <c r="AA10" i="50"/>
  <c r="AB10" i="50"/>
  <c r="AC10" i="50"/>
  <c r="AD10" i="50"/>
  <c r="AE10" i="50"/>
  <c r="AF10" i="50"/>
  <c r="D11" i="50"/>
  <c r="E11" i="50"/>
  <c r="F11" i="50"/>
  <c r="G11" i="50"/>
  <c r="H11" i="50"/>
  <c r="I11" i="50"/>
  <c r="J11" i="50"/>
  <c r="K11" i="50"/>
  <c r="L11" i="50"/>
  <c r="M11" i="50"/>
  <c r="N11" i="50"/>
  <c r="O11" i="50"/>
  <c r="P11" i="50"/>
  <c r="Q11" i="50"/>
  <c r="R11" i="50"/>
  <c r="S11" i="50"/>
  <c r="T11" i="50"/>
  <c r="U11" i="50"/>
  <c r="V11" i="50"/>
  <c r="W11" i="50"/>
  <c r="X11" i="50"/>
  <c r="Y11" i="50"/>
  <c r="Z11" i="50"/>
  <c r="AA11" i="50"/>
  <c r="AB11" i="50"/>
  <c r="AC11" i="50"/>
  <c r="AD11" i="50"/>
  <c r="AE11" i="50"/>
  <c r="AF11" i="50"/>
  <c r="D12" i="50"/>
  <c r="E12" i="50"/>
  <c r="F12" i="50"/>
  <c r="G12" i="50"/>
  <c r="H12" i="50"/>
  <c r="I12" i="50"/>
  <c r="J12" i="50"/>
  <c r="K12" i="50"/>
  <c r="L12" i="50"/>
  <c r="M12" i="50"/>
  <c r="N12" i="50"/>
  <c r="O12" i="50"/>
  <c r="P12" i="50"/>
  <c r="Q12" i="50"/>
  <c r="R12" i="50"/>
  <c r="S12" i="50"/>
  <c r="T12" i="50"/>
  <c r="U12" i="50"/>
  <c r="V12" i="50"/>
  <c r="W12" i="50"/>
  <c r="X12" i="50"/>
  <c r="Y12" i="50"/>
  <c r="Z12" i="50"/>
  <c r="AA12" i="50"/>
  <c r="AB12" i="50"/>
  <c r="AC12" i="50"/>
  <c r="AD12" i="50"/>
  <c r="AE12" i="50"/>
  <c r="AF12" i="50"/>
  <c r="D13" i="50"/>
  <c r="E13" i="50"/>
  <c r="F13" i="50"/>
  <c r="G13" i="50"/>
  <c r="H13" i="50"/>
  <c r="I13" i="50"/>
  <c r="J13" i="50"/>
  <c r="K13" i="50"/>
  <c r="L13" i="50"/>
  <c r="M13" i="50"/>
  <c r="N13" i="50"/>
  <c r="O13" i="50"/>
  <c r="P13" i="50"/>
  <c r="Q13" i="50"/>
  <c r="R13" i="50"/>
  <c r="S13" i="50"/>
  <c r="T13" i="50"/>
  <c r="U13" i="50"/>
  <c r="V13" i="50"/>
  <c r="W13" i="50"/>
  <c r="X13" i="50"/>
  <c r="Y13" i="50"/>
  <c r="Z13" i="50"/>
  <c r="AA13" i="50"/>
  <c r="AB13" i="50"/>
  <c r="AC13" i="50"/>
  <c r="AD13" i="50"/>
  <c r="AE13" i="50"/>
  <c r="AF13" i="50"/>
  <c r="D14" i="50"/>
  <c r="E14" i="50"/>
  <c r="F14" i="50"/>
  <c r="G14" i="50"/>
  <c r="H14" i="50"/>
  <c r="I14" i="50"/>
  <c r="J14" i="50"/>
  <c r="K14" i="50"/>
  <c r="L14" i="50"/>
  <c r="M14" i="50"/>
  <c r="N14" i="50"/>
  <c r="O14" i="50"/>
  <c r="P14" i="50"/>
  <c r="Q14" i="50"/>
  <c r="R14" i="50"/>
  <c r="S14" i="50"/>
  <c r="T14" i="50"/>
  <c r="U14" i="50"/>
  <c r="V14" i="50"/>
  <c r="W14" i="50"/>
  <c r="X14" i="50"/>
  <c r="Y14" i="50"/>
  <c r="Z14" i="50"/>
  <c r="AA14" i="50"/>
  <c r="AB14" i="50"/>
  <c r="AC14" i="50"/>
  <c r="AD14" i="50"/>
  <c r="AE14" i="50"/>
  <c r="AF14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P15" i="50"/>
  <c r="Q15" i="50"/>
  <c r="R15" i="50"/>
  <c r="S15" i="50"/>
  <c r="T15" i="50"/>
  <c r="U15" i="50"/>
  <c r="V15" i="50"/>
  <c r="W15" i="50"/>
  <c r="X15" i="50"/>
  <c r="Y15" i="50"/>
  <c r="Z15" i="50"/>
  <c r="AA15" i="50"/>
  <c r="AB15" i="50"/>
  <c r="AC15" i="50"/>
  <c r="AD15" i="50"/>
  <c r="AE15" i="50"/>
  <c r="AF15" i="50"/>
  <c r="D16" i="50"/>
  <c r="E16" i="50"/>
  <c r="F16" i="50"/>
  <c r="G16" i="50"/>
  <c r="H16" i="50"/>
  <c r="I16" i="50"/>
  <c r="J16" i="50"/>
  <c r="K16" i="50"/>
  <c r="L16" i="50"/>
  <c r="M16" i="50"/>
  <c r="N16" i="50"/>
  <c r="O16" i="50"/>
  <c r="P16" i="50"/>
  <c r="Q16" i="50"/>
  <c r="R16" i="50"/>
  <c r="S16" i="50"/>
  <c r="T16" i="50"/>
  <c r="U16" i="50"/>
  <c r="V16" i="50"/>
  <c r="W16" i="50"/>
  <c r="X16" i="50"/>
  <c r="Y16" i="50"/>
  <c r="Z16" i="50"/>
  <c r="AA16" i="50"/>
  <c r="AB16" i="50"/>
  <c r="AC16" i="50"/>
  <c r="AD16" i="50"/>
  <c r="AE16" i="50"/>
  <c r="AF16" i="50"/>
  <c r="D17" i="50"/>
  <c r="E17" i="50"/>
  <c r="F17" i="50"/>
  <c r="G17" i="50"/>
  <c r="H17" i="50"/>
  <c r="I17" i="50"/>
  <c r="J17" i="50"/>
  <c r="K17" i="50"/>
  <c r="L17" i="50"/>
  <c r="M17" i="50"/>
  <c r="N17" i="50"/>
  <c r="O17" i="50"/>
  <c r="P17" i="50"/>
  <c r="Q17" i="50"/>
  <c r="R17" i="50"/>
  <c r="S17" i="50"/>
  <c r="T17" i="50"/>
  <c r="U17" i="50"/>
  <c r="V17" i="50"/>
  <c r="W17" i="50"/>
  <c r="X17" i="50"/>
  <c r="Y17" i="50"/>
  <c r="Z17" i="50"/>
  <c r="AA17" i="50"/>
  <c r="AB17" i="50"/>
  <c r="AC17" i="50"/>
  <c r="AD17" i="50"/>
  <c r="AE17" i="50"/>
  <c r="AF17" i="50"/>
  <c r="D18" i="50"/>
  <c r="E18" i="50"/>
  <c r="F18" i="50"/>
  <c r="G18" i="50"/>
  <c r="H18" i="50"/>
  <c r="I18" i="50"/>
  <c r="J18" i="50"/>
  <c r="K18" i="50"/>
  <c r="L18" i="50"/>
  <c r="M18" i="50"/>
  <c r="N18" i="50"/>
  <c r="O18" i="50"/>
  <c r="P18" i="50"/>
  <c r="Q18" i="50"/>
  <c r="R18" i="50"/>
  <c r="S18" i="50"/>
  <c r="T18" i="50"/>
  <c r="U18" i="50"/>
  <c r="V18" i="50"/>
  <c r="W18" i="50"/>
  <c r="X18" i="50"/>
  <c r="Y18" i="50"/>
  <c r="Z18" i="50"/>
  <c r="AA18" i="50"/>
  <c r="AB18" i="50"/>
  <c r="AC18" i="50"/>
  <c r="AD18" i="50"/>
  <c r="AE18" i="50"/>
  <c r="AF18" i="50"/>
  <c r="D23" i="50"/>
  <c r="E23" i="50"/>
  <c r="F23" i="50"/>
  <c r="G23" i="50"/>
  <c r="H23" i="50"/>
  <c r="I23" i="50"/>
  <c r="J23" i="50"/>
  <c r="K23" i="50"/>
  <c r="L23" i="50"/>
  <c r="M23" i="50"/>
  <c r="N23" i="50"/>
  <c r="P23" i="50"/>
  <c r="Q23" i="50"/>
  <c r="R23" i="50"/>
  <c r="S23" i="50"/>
  <c r="T23" i="50"/>
  <c r="U23" i="50"/>
  <c r="V23" i="50"/>
  <c r="W23" i="50"/>
  <c r="X23" i="50"/>
  <c r="Y23" i="50"/>
  <c r="Z23" i="50"/>
  <c r="AA23" i="50"/>
  <c r="AB23" i="50"/>
  <c r="AC23" i="50"/>
  <c r="AD23" i="50"/>
  <c r="AE23" i="50"/>
  <c r="AF23" i="50"/>
  <c r="D24" i="50"/>
  <c r="E24" i="50"/>
  <c r="F24" i="50"/>
  <c r="G24" i="50"/>
  <c r="H24" i="50"/>
  <c r="I24" i="50"/>
  <c r="J24" i="50"/>
  <c r="K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D25" i="50"/>
  <c r="E25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AA25" i="50"/>
  <c r="AB25" i="50"/>
  <c r="AC25" i="50"/>
  <c r="AD25" i="50"/>
  <c r="AE25" i="50"/>
  <c r="AF25" i="50"/>
  <c r="D26" i="50"/>
  <c r="E26" i="50"/>
  <c r="F26" i="50"/>
  <c r="G26" i="50"/>
  <c r="H26" i="50"/>
  <c r="I26" i="50"/>
  <c r="J26" i="50"/>
  <c r="K26" i="50"/>
  <c r="L26" i="50"/>
  <c r="M26" i="50"/>
  <c r="N26" i="50"/>
  <c r="O26" i="50"/>
  <c r="P26" i="50"/>
  <c r="Q26" i="50"/>
  <c r="R26" i="50"/>
  <c r="S26" i="50"/>
  <c r="T26" i="50"/>
  <c r="U26" i="50"/>
  <c r="V26" i="50"/>
  <c r="W26" i="50"/>
  <c r="X26" i="50"/>
  <c r="Y26" i="50"/>
  <c r="Z26" i="50"/>
  <c r="AA26" i="50"/>
  <c r="AB26" i="50"/>
  <c r="AC26" i="50"/>
  <c r="AD26" i="50"/>
  <c r="AE26" i="50"/>
  <c r="AF26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D28" i="50"/>
  <c r="E28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AA28" i="50"/>
  <c r="AB28" i="50"/>
  <c r="AC28" i="50"/>
  <c r="AD28" i="50"/>
  <c r="AE28" i="50"/>
  <c r="AF28" i="50"/>
  <c r="D29" i="50"/>
  <c r="E29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AA29" i="50"/>
  <c r="AB29" i="50"/>
  <c r="AC29" i="50"/>
  <c r="AD29" i="50"/>
  <c r="AE29" i="50"/>
  <c r="AF29" i="50"/>
  <c r="D30" i="50"/>
  <c r="E30" i="50"/>
  <c r="F30" i="50"/>
  <c r="G30" i="50"/>
  <c r="H30" i="50"/>
  <c r="I30" i="50"/>
  <c r="J30" i="50"/>
  <c r="K30" i="50"/>
  <c r="L30" i="50"/>
  <c r="M30" i="50"/>
  <c r="N30" i="50"/>
  <c r="O30" i="50"/>
  <c r="P30" i="50"/>
  <c r="Q30" i="50"/>
  <c r="R30" i="50"/>
  <c r="S30" i="50"/>
  <c r="T30" i="50"/>
  <c r="U30" i="50"/>
  <c r="V30" i="50"/>
  <c r="W30" i="50"/>
  <c r="X30" i="50"/>
  <c r="Y30" i="50"/>
  <c r="Z30" i="50"/>
  <c r="AA30" i="50"/>
  <c r="AB30" i="50"/>
  <c r="AC30" i="50"/>
  <c r="AD30" i="50"/>
  <c r="AE30" i="50"/>
  <c r="AF30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D32" i="50"/>
  <c r="E32" i="50"/>
  <c r="F32" i="50"/>
  <c r="G32" i="50"/>
  <c r="H32" i="50"/>
  <c r="I32" i="50"/>
  <c r="J32" i="50"/>
  <c r="K32" i="50"/>
  <c r="L32" i="50"/>
  <c r="M32" i="50"/>
  <c r="N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D33" i="50"/>
  <c r="E33" i="50"/>
  <c r="F33" i="50"/>
  <c r="G33" i="50"/>
  <c r="H33" i="50"/>
  <c r="I33" i="50"/>
  <c r="J33" i="50"/>
  <c r="K33" i="50"/>
  <c r="L33" i="50"/>
  <c r="M33" i="50"/>
  <c r="N33" i="50"/>
  <c r="O33" i="50"/>
  <c r="P33" i="50"/>
  <c r="Q33" i="50"/>
  <c r="R33" i="50"/>
  <c r="S33" i="50"/>
  <c r="T33" i="50"/>
  <c r="U33" i="50"/>
  <c r="V33" i="50"/>
  <c r="W33" i="50"/>
  <c r="X33" i="50"/>
  <c r="Y33" i="50"/>
  <c r="Z33" i="50"/>
  <c r="AA33" i="50"/>
  <c r="AB33" i="50"/>
  <c r="AC33" i="50"/>
  <c r="AD33" i="50"/>
  <c r="AE33" i="50"/>
  <c r="AF33" i="50"/>
  <c r="D34" i="50"/>
  <c r="E34" i="50"/>
  <c r="F34" i="50"/>
  <c r="G34" i="50"/>
  <c r="H34" i="50"/>
  <c r="I34" i="50"/>
  <c r="J34" i="50"/>
  <c r="K34" i="50"/>
  <c r="L34" i="50"/>
  <c r="M34" i="50"/>
  <c r="N34" i="50"/>
  <c r="O34" i="50"/>
  <c r="P34" i="50"/>
  <c r="Q34" i="50"/>
  <c r="R34" i="50"/>
  <c r="S34" i="50"/>
  <c r="T34" i="50"/>
  <c r="U34" i="50"/>
  <c r="V34" i="50"/>
  <c r="W34" i="50"/>
  <c r="X34" i="50"/>
  <c r="Y34" i="50"/>
  <c r="Z34" i="50"/>
  <c r="AA34" i="50"/>
  <c r="AB34" i="50"/>
  <c r="AC34" i="50"/>
  <c r="AD34" i="50"/>
  <c r="AE34" i="50"/>
  <c r="AF34" i="50"/>
  <c r="D35" i="50"/>
  <c r="E35" i="50"/>
  <c r="F35" i="50"/>
  <c r="G35" i="50"/>
  <c r="H35" i="50"/>
  <c r="I35" i="50"/>
  <c r="J35" i="50"/>
  <c r="K35" i="50"/>
  <c r="L35" i="50"/>
  <c r="M35" i="50"/>
  <c r="N35" i="50"/>
  <c r="O35" i="50"/>
  <c r="P35" i="50"/>
  <c r="Q35" i="50"/>
  <c r="R35" i="50"/>
  <c r="S35" i="50"/>
  <c r="T35" i="50"/>
  <c r="U35" i="50"/>
  <c r="V35" i="50"/>
  <c r="W35" i="50"/>
  <c r="X35" i="50"/>
  <c r="Y35" i="50"/>
  <c r="Z35" i="50"/>
  <c r="AA35" i="50"/>
  <c r="AB35" i="50"/>
  <c r="AC35" i="50"/>
  <c r="AD35" i="50"/>
  <c r="AE35" i="50"/>
  <c r="AF35" i="50"/>
  <c r="D36" i="50"/>
  <c r="E36" i="50"/>
  <c r="F36" i="50"/>
  <c r="G36" i="50"/>
  <c r="H36" i="50"/>
  <c r="I36" i="50"/>
  <c r="J36" i="50"/>
  <c r="K36" i="50"/>
  <c r="L36" i="50"/>
  <c r="M36" i="50"/>
  <c r="N36" i="50"/>
  <c r="O36" i="50"/>
  <c r="P36" i="50"/>
  <c r="Q36" i="50"/>
  <c r="R36" i="50"/>
  <c r="S36" i="50"/>
  <c r="T36" i="50"/>
  <c r="U36" i="50"/>
  <c r="V36" i="50"/>
  <c r="W36" i="50"/>
  <c r="X36" i="50"/>
  <c r="Y36" i="50"/>
  <c r="Z36" i="50"/>
  <c r="AA36" i="50"/>
  <c r="AB36" i="50"/>
  <c r="AC36" i="50"/>
  <c r="AD36" i="50"/>
  <c r="AE36" i="50"/>
  <c r="AF36" i="50"/>
  <c r="D37" i="50"/>
  <c r="E37" i="50"/>
  <c r="F37" i="50"/>
  <c r="G37" i="50"/>
  <c r="H37" i="50"/>
  <c r="I37" i="50"/>
  <c r="J37" i="50"/>
  <c r="K37" i="50"/>
  <c r="L37" i="50"/>
  <c r="M37" i="50"/>
  <c r="N37" i="50"/>
  <c r="O37" i="50"/>
  <c r="P37" i="50"/>
  <c r="Q37" i="50"/>
  <c r="R37" i="50"/>
  <c r="S37" i="50"/>
  <c r="T37" i="50"/>
  <c r="U37" i="50"/>
  <c r="V37" i="50"/>
  <c r="W37" i="50"/>
  <c r="X37" i="50"/>
  <c r="Y37" i="50"/>
  <c r="Z37" i="50"/>
  <c r="AA37" i="50"/>
  <c r="AB37" i="50"/>
  <c r="AC37" i="50"/>
  <c r="AD37" i="50"/>
  <c r="AE37" i="50"/>
  <c r="AF37" i="50"/>
  <c r="D3" i="44"/>
  <c r="E3" i="44"/>
  <c r="F3" i="44"/>
  <c r="G3" i="44"/>
  <c r="H3" i="44"/>
  <c r="I3" i="44"/>
  <c r="J3" i="44"/>
  <c r="K3" i="44"/>
  <c r="L3" i="44"/>
  <c r="M3" i="44"/>
  <c r="N3" i="44"/>
  <c r="O3" i="44"/>
  <c r="P3" i="44"/>
  <c r="Q3" i="44"/>
  <c r="R3" i="44"/>
  <c r="S3" i="44"/>
  <c r="V3" i="44"/>
  <c r="W3" i="44"/>
  <c r="X3" i="44"/>
  <c r="Y3" i="44"/>
  <c r="Z3" i="44"/>
  <c r="AA3" i="44"/>
  <c r="AB3" i="44"/>
  <c r="AC3" i="44"/>
  <c r="AD3" i="44"/>
  <c r="AE3" i="44"/>
  <c r="D4" i="44"/>
  <c r="E4" i="44"/>
  <c r="F4" i="44"/>
  <c r="G4" i="44"/>
  <c r="H4" i="44"/>
  <c r="I4" i="44"/>
  <c r="J4" i="44"/>
  <c r="K4" i="44"/>
  <c r="L4" i="44"/>
  <c r="M4" i="44"/>
  <c r="N4" i="44"/>
  <c r="P4" i="44"/>
  <c r="Q4" i="44"/>
  <c r="R4" i="44"/>
  <c r="S4" i="44"/>
  <c r="T4" i="44"/>
  <c r="U4" i="44"/>
  <c r="V4" i="44"/>
  <c r="W4" i="44"/>
  <c r="X4" i="44"/>
  <c r="Y4" i="44"/>
  <c r="Z4" i="44"/>
  <c r="AA4" i="44"/>
  <c r="AB4" i="44"/>
  <c r="AC4" i="44"/>
  <c r="AD4" i="44"/>
  <c r="AE4" i="44"/>
  <c r="AF4" i="44"/>
  <c r="D5" i="44"/>
  <c r="E5" i="44"/>
  <c r="F5" i="44"/>
  <c r="G5" i="44"/>
  <c r="H5" i="44"/>
  <c r="I5" i="44"/>
  <c r="J5" i="44"/>
  <c r="K5" i="44"/>
  <c r="L5" i="44"/>
  <c r="M5" i="44"/>
  <c r="N5" i="44"/>
  <c r="O5" i="44"/>
  <c r="P5" i="44"/>
  <c r="Q5" i="44"/>
  <c r="R5" i="44"/>
  <c r="S5" i="44"/>
  <c r="T5" i="44"/>
  <c r="U5" i="44"/>
  <c r="V5" i="44"/>
  <c r="W5" i="44"/>
  <c r="X5" i="44"/>
  <c r="Y5" i="44"/>
  <c r="Z5" i="44"/>
  <c r="AA5" i="44"/>
  <c r="AB5" i="44"/>
  <c r="AC5" i="44"/>
  <c r="AD5" i="44"/>
  <c r="AE5" i="44"/>
  <c r="AF5" i="44"/>
  <c r="D6" i="44"/>
  <c r="E6" i="44"/>
  <c r="F6" i="44"/>
  <c r="G6" i="44"/>
  <c r="H6" i="44"/>
  <c r="I6" i="44"/>
  <c r="J6" i="44"/>
  <c r="K6" i="44"/>
  <c r="L6" i="44"/>
  <c r="M6" i="44"/>
  <c r="N6" i="44"/>
  <c r="O6" i="44"/>
  <c r="P6" i="44"/>
  <c r="Q6" i="44"/>
  <c r="R6" i="44"/>
  <c r="S6" i="44"/>
  <c r="T6" i="44"/>
  <c r="U6" i="44"/>
  <c r="V6" i="44"/>
  <c r="W6" i="44"/>
  <c r="X6" i="44"/>
  <c r="Y6" i="44"/>
  <c r="Z6" i="44"/>
  <c r="AA6" i="44"/>
  <c r="AB6" i="44"/>
  <c r="AC6" i="44"/>
  <c r="AD6" i="44"/>
  <c r="AE6" i="44"/>
  <c r="AF6" i="44"/>
  <c r="D7" i="44"/>
  <c r="E7" i="44"/>
  <c r="F7" i="44"/>
  <c r="G7" i="44"/>
  <c r="H7" i="44"/>
  <c r="I7" i="44"/>
  <c r="J7" i="44"/>
  <c r="K7" i="44"/>
  <c r="L7" i="44"/>
  <c r="M7" i="44"/>
  <c r="N7" i="44"/>
  <c r="P7" i="44"/>
  <c r="Q7" i="44"/>
  <c r="R7" i="44"/>
  <c r="S7" i="44"/>
  <c r="T7" i="44"/>
  <c r="U7" i="44"/>
  <c r="V7" i="44"/>
  <c r="W7" i="44"/>
  <c r="X7" i="44"/>
  <c r="Y7" i="44"/>
  <c r="Z7" i="44"/>
  <c r="AA7" i="44"/>
  <c r="AB7" i="44"/>
  <c r="AC7" i="44"/>
  <c r="AD7" i="44"/>
  <c r="AE7" i="44"/>
  <c r="AF7" i="44"/>
  <c r="D8" i="44"/>
  <c r="E8" i="44"/>
  <c r="L8" i="44"/>
  <c r="M8" i="44"/>
  <c r="N8" i="44"/>
  <c r="O8" i="44"/>
  <c r="D9" i="44"/>
  <c r="E9" i="44"/>
  <c r="F9" i="44"/>
  <c r="G9" i="44"/>
  <c r="H9" i="44"/>
  <c r="I9" i="44"/>
  <c r="J9" i="44"/>
  <c r="K9" i="44"/>
  <c r="L9" i="44"/>
  <c r="M9" i="44"/>
  <c r="N9" i="44"/>
  <c r="O9" i="44"/>
  <c r="P9" i="44"/>
  <c r="Q9" i="44"/>
  <c r="R9" i="44"/>
  <c r="S9" i="44"/>
  <c r="T9" i="44"/>
  <c r="U9" i="44"/>
  <c r="V9" i="44"/>
  <c r="W9" i="44"/>
  <c r="X9" i="44"/>
  <c r="Y9" i="44"/>
  <c r="Z9" i="44"/>
  <c r="AA9" i="44"/>
  <c r="AB9" i="44"/>
  <c r="AC9" i="44"/>
  <c r="AD9" i="44"/>
  <c r="AE9" i="44"/>
  <c r="AF9" i="44"/>
  <c r="D10" i="44"/>
  <c r="E10" i="44"/>
  <c r="F10" i="44"/>
  <c r="G10" i="44"/>
  <c r="H10" i="44"/>
  <c r="I10" i="44"/>
  <c r="J10" i="44"/>
  <c r="K10" i="44"/>
  <c r="L10" i="44"/>
  <c r="M10" i="44"/>
  <c r="N10" i="44"/>
  <c r="O10" i="44"/>
  <c r="P10" i="44"/>
  <c r="Q10" i="44"/>
  <c r="R10" i="44"/>
  <c r="S10" i="44"/>
  <c r="T10" i="44"/>
  <c r="U10" i="44"/>
  <c r="V10" i="44"/>
  <c r="W10" i="44"/>
  <c r="X10" i="44"/>
  <c r="Y10" i="44"/>
  <c r="Z10" i="44"/>
  <c r="AA10" i="44"/>
  <c r="AB10" i="44"/>
  <c r="AC10" i="44"/>
  <c r="AD10" i="44"/>
  <c r="AE10" i="44"/>
  <c r="AF10" i="44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U11" i="44"/>
  <c r="V11" i="44"/>
  <c r="W11" i="44"/>
  <c r="X11" i="44"/>
  <c r="Y11" i="44"/>
  <c r="Z11" i="44"/>
  <c r="AA11" i="44"/>
  <c r="AB11" i="44"/>
  <c r="AC11" i="44"/>
  <c r="AD11" i="44"/>
  <c r="AE11" i="44"/>
  <c r="AF11" i="44"/>
  <c r="D12" i="44"/>
  <c r="E12" i="44"/>
  <c r="F12" i="44"/>
  <c r="G12" i="44"/>
  <c r="H12" i="44"/>
  <c r="I12" i="44"/>
  <c r="J12" i="44"/>
  <c r="K12" i="44"/>
  <c r="L12" i="44"/>
  <c r="M12" i="44"/>
  <c r="N12" i="44"/>
  <c r="O12" i="44"/>
  <c r="P12" i="44"/>
  <c r="Q12" i="44"/>
  <c r="R12" i="44"/>
  <c r="S12" i="44"/>
  <c r="T12" i="44"/>
  <c r="U12" i="44"/>
  <c r="V12" i="44"/>
  <c r="W12" i="44"/>
  <c r="X12" i="44"/>
  <c r="Y12" i="44"/>
  <c r="Z12" i="44"/>
  <c r="AA12" i="44"/>
  <c r="AB12" i="44"/>
  <c r="AC12" i="44"/>
  <c r="AD12" i="44"/>
  <c r="AE12" i="44"/>
  <c r="AF12" i="44"/>
  <c r="D13" i="44"/>
  <c r="E13" i="44"/>
  <c r="F13" i="44"/>
  <c r="G13" i="44"/>
  <c r="H13" i="44"/>
  <c r="I13" i="44"/>
  <c r="J13" i="44"/>
  <c r="K13" i="44"/>
  <c r="L13" i="44"/>
  <c r="M13" i="44"/>
  <c r="N13" i="44"/>
  <c r="O13" i="44"/>
  <c r="P13" i="44"/>
  <c r="Q13" i="44"/>
  <c r="R13" i="44"/>
  <c r="S13" i="44"/>
  <c r="T13" i="44"/>
  <c r="U13" i="44"/>
  <c r="V13" i="44"/>
  <c r="W13" i="44"/>
  <c r="X13" i="44"/>
  <c r="Y13" i="44"/>
  <c r="Z13" i="44"/>
  <c r="AA13" i="44"/>
  <c r="AB13" i="44"/>
  <c r="AC13" i="44"/>
  <c r="AD13" i="44"/>
  <c r="AE13" i="44"/>
  <c r="AF13" i="44"/>
  <c r="D14" i="44"/>
  <c r="E14" i="44"/>
  <c r="F14" i="44"/>
  <c r="G14" i="44"/>
  <c r="H14" i="44"/>
  <c r="I14" i="44"/>
  <c r="J14" i="44"/>
  <c r="K14" i="44"/>
  <c r="L14" i="44"/>
  <c r="M14" i="44"/>
  <c r="N14" i="44"/>
  <c r="O14" i="44"/>
  <c r="P14" i="44"/>
  <c r="Q14" i="44"/>
  <c r="R14" i="44"/>
  <c r="S14" i="44"/>
  <c r="T14" i="44"/>
  <c r="U14" i="44"/>
  <c r="V14" i="44"/>
  <c r="W14" i="44"/>
  <c r="X14" i="44"/>
  <c r="Y14" i="44"/>
  <c r="Z14" i="44"/>
  <c r="AA14" i="44"/>
  <c r="AB14" i="44"/>
  <c r="AC14" i="44"/>
  <c r="AD14" i="44"/>
  <c r="AE14" i="44"/>
  <c r="AF14" i="44"/>
  <c r="D15" i="44"/>
  <c r="E15" i="44"/>
  <c r="F15" i="44"/>
  <c r="G15" i="44"/>
  <c r="H15" i="44"/>
  <c r="I15" i="44"/>
  <c r="J15" i="44"/>
  <c r="K15" i="44"/>
  <c r="L15" i="44"/>
  <c r="M15" i="44"/>
  <c r="N15" i="44"/>
  <c r="O15" i="44"/>
  <c r="P15" i="44"/>
  <c r="Q15" i="44"/>
  <c r="R15" i="44"/>
  <c r="S15" i="44"/>
  <c r="T15" i="44"/>
  <c r="U15" i="44"/>
  <c r="V15" i="44"/>
  <c r="W15" i="44"/>
  <c r="X15" i="44"/>
  <c r="Y15" i="44"/>
  <c r="Z15" i="44"/>
  <c r="AA15" i="44"/>
  <c r="AB15" i="44"/>
  <c r="AC15" i="44"/>
  <c r="AD15" i="44"/>
  <c r="AE15" i="44"/>
  <c r="AF15" i="44"/>
  <c r="D16" i="44"/>
  <c r="E16" i="44"/>
  <c r="F16" i="44"/>
  <c r="G16" i="44"/>
  <c r="H16" i="44"/>
  <c r="I16" i="44"/>
  <c r="J16" i="44"/>
  <c r="K16" i="44"/>
  <c r="L16" i="44"/>
  <c r="M16" i="44"/>
  <c r="N16" i="44"/>
  <c r="O16" i="44"/>
  <c r="P16" i="44"/>
  <c r="Q16" i="44"/>
  <c r="R16" i="44"/>
  <c r="S16" i="44"/>
  <c r="T16" i="44"/>
  <c r="U16" i="44"/>
  <c r="V16" i="44"/>
  <c r="W16" i="44"/>
  <c r="X16" i="44"/>
  <c r="Y16" i="44"/>
  <c r="Z16" i="44"/>
  <c r="AA16" i="44"/>
  <c r="AB16" i="44"/>
  <c r="AC16" i="44"/>
  <c r="AD16" i="44"/>
  <c r="AE16" i="44"/>
  <c r="AF16" i="44"/>
  <c r="D17" i="44"/>
  <c r="E17" i="44"/>
  <c r="F17" i="44"/>
  <c r="G17" i="44"/>
  <c r="H17" i="44"/>
  <c r="I17" i="44"/>
  <c r="J17" i="44"/>
  <c r="K17" i="44"/>
  <c r="L17" i="44"/>
  <c r="M17" i="44"/>
  <c r="N17" i="44"/>
  <c r="O17" i="44"/>
  <c r="P17" i="44"/>
  <c r="Q17" i="44"/>
  <c r="R17" i="44"/>
  <c r="S17" i="44"/>
  <c r="T17" i="44"/>
  <c r="U17" i="44"/>
  <c r="V17" i="44"/>
  <c r="W17" i="44"/>
  <c r="X17" i="44"/>
  <c r="Y17" i="44"/>
  <c r="Z17" i="44"/>
  <c r="AA17" i="44"/>
  <c r="AB17" i="44"/>
  <c r="AC17" i="44"/>
  <c r="AD17" i="44"/>
  <c r="AE17" i="44"/>
  <c r="AF17" i="44"/>
  <c r="D18" i="44"/>
  <c r="E18" i="44"/>
  <c r="F18" i="44"/>
  <c r="G18" i="44"/>
  <c r="H18" i="44"/>
  <c r="I18" i="44"/>
  <c r="J18" i="44"/>
  <c r="K18" i="44"/>
  <c r="L18" i="44"/>
  <c r="M18" i="44"/>
  <c r="N18" i="44"/>
  <c r="O18" i="44"/>
  <c r="P18" i="44"/>
  <c r="Q18" i="44"/>
  <c r="R18" i="44"/>
  <c r="S18" i="44"/>
  <c r="T18" i="44"/>
  <c r="U18" i="44"/>
  <c r="V18" i="44"/>
  <c r="W18" i="44"/>
  <c r="X18" i="44"/>
  <c r="Y18" i="44"/>
  <c r="Z18" i="44"/>
  <c r="AA18" i="44"/>
  <c r="AB18" i="44"/>
  <c r="AC18" i="44"/>
  <c r="AD18" i="44"/>
  <c r="AE18" i="44"/>
  <c r="AF18" i="44"/>
  <c r="D23" i="44"/>
  <c r="E23" i="44"/>
  <c r="F23" i="44"/>
  <c r="G23" i="44"/>
  <c r="H23" i="44"/>
  <c r="I23" i="44"/>
  <c r="J23" i="44"/>
  <c r="K23" i="44"/>
  <c r="L23" i="44"/>
  <c r="M23" i="44"/>
  <c r="N23" i="44"/>
  <c r="O23" i="44"/>
  <c r="P23" i="44"/>
  <c r="Q23" i="44"/>
  <c r="R23" i="44"/>
  <c r="S23" i="44"/>
  <c r="T23" i="44"/>
  <c r="U23" i="44"/>
  <c r="V23" i="44"/>
  <c r="W23" i="44"/>
  <c r="X23" i="44"/>
  <c r="Y23" i="44"/>
  <c r="Z23" i="44"/>
  <c r="AA23" i="44"/>
  <c r="AB23" i="44"/>
  <c r="AC23" i="44"/>
  <c r="AD23" i="44"/>
  <c r="AE23" i="44"/>
  <c r="AF23" i="44"/>
  <c r="D24" i="44"/>
  <c r="E24" i="44"/>
  <c r="F24" i="44"/>
  <c r="G24" i="44"/>
  <c r="H24" i="44"/>
  <c r="I24" i="44"/>
  <c r="J24" i="44"/>
  <c r="K24" i="44"/>
  <c r="L24" i="44"/>
  <c r="M24" i="44"/>
  <c r="N24" i="44"/>
  <c r="O24" i="44"/>
  <c r="P24" i="44"/>
  <c r="Q24" i="44"/>
  <c r="R24" i="44"/>
  <c r="S24" i="44"/>
  <c r="T24" i="44"/>
  <c r="U24" i="44"/>
  <c r="V24" i="44"/>
  <c r="W24" i="44"/>
  <c r="X24" i="44"/>
  <c r="Y24" i="44"/>
  <c r="Z24" i="44"/>
  <c r="AA24" i="44"/>
  <c r="AB24" i="44"/>
  <c r="AC24" i="44"/>
  <c r="AD24" i="44"/>
  <c r="AE24" i="44"/>
  <c r="AF24" i="44"/>
  <c r="D25" i="44"/>
  <c r="E25" i="44"/>
  <c r="F25" i="44"/>
  <c r="G25" i="44"/>
  <c r="H25" i="44"/>
  <c r="I25" i="44"/>
  <c r="J25" i="44"/>
  <c r="K25" i="44"/>
  <c r="L25" i="44"/>
  <c r="M25" i="44"/>
  <c r="N25" i="44"/>
  <c r="O25" i="44"/>
  <c r="P25" i="44"/>
  <c r="Q25" i="44"/>
  <c r="R25" i="44"/>
  <c r="S25" i="44"/>
  <c r="T25" i="44"/>
  <c r="U25" i="44"/>
  <c r="V25" i="44"/>
  <c r="W25" i="44"/>
  <c r="X25" i="44"/>
  <c r="Y25" i="44"/>
  <c r="Z25" i="44"/>
  <c r="AA25" i="44"/>
  <c r="AB25" i="44"/>
  <c r="AC25" i="44"/>
  <c r="AD25" i="44"/>
  <c r="AE25" i="44"/>
  <c r="AF25" i="44"/>
  <c r="D26" i="44"/>
  <c r="E26" i="44"/>
  <c r="F26" i="44"/>
  <c r="G26" i="44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D27" i="44"/>
  <c r="E27" i="44"/>
  <c r="F27" i="44"/>
  <c r="G27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D28" i="44"/>
  <c r="E28" i="44"/>
  <c r="F28" i="44"/>
  <c r="G28" i="44"/>
  <c r="H28" i="44"/>
  <c r="I28" i="44"/>
  <c r="J28" i="44"/>
  <c r="K28" i="44"/>
  <c r="L28" i="44"/>
  <c r="M28" i="44"/>
  <c r="N28" i="44"/>
  <c r="O28" i="44"/>
  <c r="P28" i="44"/>
  <c r="Q28" i="44"/>
  <c r="R28" i="44"/>
  <c r="S28" i="44"/>
  <c r="T28" i="44"/>
  <c r="U28" i="44"/>
  <c r="V28" i="44"/>
  <c r="W28" i="44"/>
  <c r="X28" i="44"/>
  <c r="Y28" i="44"/>
  <c r="Z28" i="44"/>
  <c r="AA28" i="44"/>
  <c r="AB28" i="44"/>
  <c r="AC28" i="44"/>
  <c r="AD28" i="44"/>
  <c r="AE28" i="44"/>
  <c r="AF28" i="44"/>
  <c r="D29" i="44"/>
  <c r="E29" i="44"/>
  <c r="F29" i="44"/>
  <c r="G29" i="44"/>
  <c r="H29" i="44"/>
  <c r="I29" i="44"/>
  <c r="J29" i="44"/>
  <c r="K29" i="44"/>
  <c r="L29" i="44"/>
  <c r="M29" i="44"/>
  <c r="N29" i="44"/>
  <c r="O29" i="44"/>
  <c r="P29" i="44"/>
  <c r="Q29" i="44"/>
  <c r="R29" i="44"/>
  <c r="S29" i="44"/>
  <c r="T29" i="44"/>
  <c r="U29" i="44"/>
  <c r="V29" i="44"/>
  <c r="W29" i="44"/>
  <c r="X29" i="44"/>
  <c r="Y29" i="44"/>
  <c r="Z29" i="44"/>
  <c r="AA29" i="44"/>
  <c r="AB29" i="44"/>
  <c r="AC29" i="44"/>
  <c r="AD29" i="44"/>
  <c r="AE29" i="44"/>
  <c r="AF29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D31" i="44"/>
  <c r="E31" i="44"/>
  <c r="F31" i="44"/>
  <c r="G31" i="44"/>
  <c r="H31" i="44"/>
  <c r="I31" i="44"/>
  <c r="J31" i="44"/>
  <c r="K31" i="44"/>
  <c r="L31" i="44"/>
  <c r="M31" i="44"/>
  <c r="N31" i="44"/>
  <c r="O31" i="44"/>
  <c r="P31" i="44"/>
  <c r="Q31" i="44"/>
  <c r="R31" i="44"/>
  <c r="S31" i="44"/>
  <c r="T31" i="44"/>
  <c r="U31" i="44"/>
  <c r="V31" i="44"/>
  <c r="W31" i="44"/>
  <c r="X31" i="44"/>
  <c r="Y31" i="44"/>
  <c r="Z31" i="44"/>
  <c r="AA31" i="44"/>
  <c r="AB31" i="44"/>
  <c r="AC31" i="44"/>
  <c r="AD31" i="44"/>
  <c r="AE31" i="44"/>
  <c r="AF31" i="44"/>
  <c r="D32" i="44"/>
  <c r="E32" i="44"/>
  <c r="F32" i="44"/>
  <c r="G32" i="44"/>
  <c r="H32" i="44"/>
  <c r="I32" i="44"/>
  <c r="J32" i="44"/>
  <c r="K32" i="44"/>
  <c r="L32" i="44"/>
  <c r="M32" i="44"/>
  <c r="N32" i="44"/>
  <c r="O32" i="44"/>
  <c r="P32" i="44"/>
  <c r="Q32" i="44"/>
  <c r="R32" i="44"/>
  <c r="S32" i="44"/>
  <c r="T32" i="44"/>
  <c r="U32" i="44"/>
  <c r="V32" i="44"/>
  <c r="W32" i="44"/>
  <c r="X32" i="44"/>
  <c r="Y32" i="44"/>
  <c r="Z32" i="44"/>
  <c r="AA32" i="44"/>
  <c r="AB32" i="44"/>
  <c r="AC32" i="44"/>
  <c r="AD32" i="44"/>
  <c r="AE32" i="44"/>
  <c r="AF32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B33" i="44"/>
  <c r="AC33" i="44"/>
  <c r="AD33" i="44"/>
  <c r="AE33" i="44"/>
  <c r="AF33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D36" i="44"/>
  <c r="E36" i="44"/>
  <c r="F36" i="44"/>
  <c r="G36" i="44"/>
  <c r="H36" i="44"/>
  <c r="I36" i="44"/>
  <c r="J36" i="44"/>
  <c r="K36" i="44"/>
  <c r="L36" i="44"/>
  <c r="M36" i="44"/>
  <c r="N36" i="44"/>
  <c r="O36" i="44"/>
  <c r="P36" i="44"/>
  <c r="Q36" i="44"/>
  <c r="R36" i="44"/>
  <c r="S36" i="44"/>
  <c r="T36" i="44"/>
  <c r="U36" i="44"/>
  <c r="V36" i="44"/>
  <c r="W36" i="44"/>
  <c r="X36" i="44"/>
  <c r="Y36" i="44"/>
  <c r="Z36" i="44"/>
  <c r="AA36" i="44"/>
  <c r="AB36" i="44"/>
  <c r="AC36" i="44"/>
  <c r="AD36" i="44"/>
  <c r="AE36" i="44"/>
  <c r="AF36" i="44"/>
  <c r="D37" i="44"/>
  <c r="E37" i="44"/>
  <c r="F37" i="44"/>
  <c r="G37" i="44"/>
  <c r="H37" i="44"/>
  <c r="I37" i="44"/>
  <c r="J37" i="44"/>
  <c r="K37" i="44"/>
  <c r="L37" i="44"/>
  <c r="M37" i="44"/>
  <c r="N37" i="44"/>
  <c r="O37" i="44"/>
  <c r="P37" i="44"/>
  <c r="Q37" i="44"/>
  <c r="R37" i="44"/>
  <c r="S37" i="44"/>
  <c r="T37" i="44"/>
  <c r="U37" i="44"/>
  <c r="V37" i="44"/>
  <c r="W37" i="44"/>
  <c r="X37" i="44"/>
  <c r="Y37" i="44"/>
  <c r="Z37" i="44"/>
  <c r="AA37" i="44"/>
  <c r="AB37" i="44"/>
  <c r="AC37" i="44"/>
  <c r="AD37" i="44"/>
  <c r="AE37" i="44"/>
  <c r="AF37" i="44"/>
  <c r="D38" i="44"/>
  <c r="E38" i="44"/>
  <c r="F38" i="44"/>
  <c r="G38" i="44"/>
  <c r="H38" i="44"/>
  <c r="I38" i="44"/>
  <c r="J38" i="44"/>
  <c r="K38" i="44"/>
  <c r="L38" i="44"/>
  <c r="M38" i="44"/>
  <c r="N38" i="44"/>
  <c r="O38" i="44"/>
  <c r="P38" i="44"/>
  <c r="Q38" i="44"/>
  <c r="R38" i="44"/>
  <c r="S38" i="44"/>
  <c r="T38" i="44"/>
  <c r="U38" i="44"/>
  <c r="V38" i="44"/>
  <c r="W38" i="44"/>
  <c r="X38" i="44"/>
  <c r="Y38" i="44"/>
  <c r="Z38" i="44"/>
  <c r="AA38" i="44"/>
  <c r="AB38" i="44"/>
  <c r="AC38" i="44"/>
  <c r="AD38" i="44"/>
  <c r="AE38" i="44"/>
  <c r="AF38" i="44"/>
  <c r="E3" i="61"/>
  <c r="F3" i="61"/>
  <c r="F12" i="61"/>
  <c r="G3" i="61"/>
  <c r="H3" i="61"/>
  <c r="I3" i="61"/>
  <c r="J3" i="61"/>
  <c r="J12" i="61"/>
  <c r="K3" i="61"/>
  <c r="L3" i="61"/>
  <c r="M3" i="61"/>
  <c r="M13" i="61"/>
  <c r="N3" i="61"/>
  <c r="N12" i="61"/>
  <c r="P3" i="61"/>
  <c r="R3" i="61"/>
  <c r="S3" i="61"/>
  <c r="T3" i="61"/>
  <c r="T9" i="61"/>
  <c r="U3" i="61"/>
  <c r="V3" i="61"/>
  <c r="W3" i="61"/>
  <c r="X3" i="61"/>
  <c r="X9" i="61"/>
  <c r="Y3" i="61"/>
  <c r="Z3" i="61"/>
  <c r="AA3" i="61"/>
  <c r="AB3" i="61"/>
  <c r="AB9" i="61"/>
  <c r="AD3" i="61"/>
  <c r="AE3" i="61"/>
  <c r="AF3" i="61"/>
  <c r="E4" i="61"/>
  <c r="E11" i="61"/>
  <c r="F4" i="61"/>
  <c r="G4" i="61"/>
  <c r="H4" i="61"/>
  <c r="I4" i="61"/>
  <c r="I11" i="61"/>
  <c r="J4" i="61"/>
  <c r="K4" i="61"/>
  <c r="L4" i="61"/>
  <c r="M4" i="61"/>
  <c r="M11" i="61"/>
  <c r="N4" i="61"/>
  <c r="P4" i="61"/>
  <c r="R4" i="61"/>
  <c r="S4" i="61"/>
  <c r="S8" i="61"/>
  <c r="T4" i="61"/>
  <c r="U4" i="61"/>
  <c r="V4" i="61"/>
  <c r="W4" i="61"/>
  <c r="W8" i="61"/>
  <c r="X4" i="61"/>
  <c r="Y4" i="61"/>
  <c r="Z4" i="61"/>
  <c r="AA4" i="61"/>
  <c r="AA8" i="61"/>
  <c r="AB4" i="61"/>
  <c r="AD4" i="61"/>
  <c r="AE4" i="61"/>
  <c r="AF4" i="61"/>
  <c r="AF8" i="61"/>
  <c r="E5" i="61"/>
  <c r="F5" i="61"/>
  <c r="G5" i="61"/>
  <c r="H5" i="61"/>
  <c r="H10" i="61"/>
  <c r="I5" i="61"/>
  <c r="J5" i="61"/>
  <c r="K5" i="61"/>
  <c r="L5" i="61"/>
  <c r="L10" i="61"/>
  <c r="M5" i="61"/>
  <c r="P5" i="61"/>
  <c r="R5" i="61"/>
  <c r="S5" i="61"/>
  <c r="T5" i="61"/>
  <c r="U5" i="61"/>
  <c r="V5" i="61"/>
  <c r="W5" i="61"/>
  <c r="X5" i="61"/>
  <c r="Y5" i="61"/>
  <c r="Z5" i="61"/>
  <c r="AA5" i="61"/>
  <c r="AB5" i="61"/>
  <c r="AD5" i="61"/>
  <c r="AE5" i="61"/>
  <c r="AF5" i="61"/>
  <c r="D6" i="61"/>
  <c r="E6" i="61"/>
  <c r="F6" i="61"/>
  <c r="G6" i="61"/>
  <c r="H6" i="61"/>
  <c r="I6" i="61"/>
  <c r="J6" i="61"/>
  <c r="K6" i="61"/>
  <c r="L6" i="61"/>
  <c r="M6" i="61"/>
  <c r="N6" i="61"/>
  <c r="O6" i="61"/>
  <c r="P6" i="61"/>
  <c r="Q6" i="61"/>
  <c r="R6" i="61"/>
  <c r="S6" i="61"/>
  <c r="T6" i="61"/>
  <c r="U6" i="61"/>
  <c r="V6" i="61"/>
  <c r="W6" i="61"/>
  <c r="X6" i="61"/>
  <c r="Y6" i="61"/>
  <c r="Z6" i="61"/>
  <c r="AA6" i="61"/>
  <c r="AB6" i="61"/>
  <c r="AC6" i="61"/>
  <c r="AD6" i="61"/>
  <c r="AE6" i="61"/>
  <c r="AF6" i="61"/>
  <c r="D7" i="61"/>
  <c r="E7" i="61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AB7" i="61"/>
  <c r="AC7" i="61"/>
  <c r="AD7" i="61"/>
  <c r="AE7" i="61"/>
  <c r="AF7" i="61"/>
  <c r="F8" i="61"/>
  <c r="G8" i="61"/>
  <c r="J8" i="61"/>
  <c r="K8" i="61"/>
  <c r="N8" i="61"/>
  <c r="O8" i="61"/>
  <c r="P8" i="61"/>
  <c r="Q8" i="61"/>
  <c r="R8" i="61"/>
  <c r="U8" i="61"/>
  <c r="V8" i="61"/>
  <c r="Y8" i="61"/>
  <c r="Z8" i="61"/>
  <c r="AD8" i="61"/>
  <c r="AE8" i="61"/>
  <c r="F9" i="61"/>
  <c r="G9" i="61"/>
  <c r="J9" i="61"/>
  <c r="K9" i="61"/>
  <c r="N9" i="61"/>
  <c r="O9" i="61"/>
  <c r="P9" i="61"/>
  <c r="R9" i="61"/>
  <c r="S9" i="61"/>
  <c r="U9" i="61"/>
  <c r="V9" i="61"/>
  <c r="W9" i="61"/>
  <c r="Y9" i="61"/>
  <c r="Z9" i="61"/>
  <c r="AA9" i="61"/>
  <c r="AD9" i="61"/>
  <c r="AE9" i="61"/>
  <c r="AF9" i="61"/>
  <c r="G10" i="61"/>
  <c r="K10" i="61"/>
  <c r="O10" i="61"/>
  <c r="P10" i="61"/>
  <c r="R10" i="61"/>
  <c r="T10" i="61"/>
  <c r="U10" i="61"/>
  <c r="V10" i="61"/>
  <c r="X10" i="61"/>
  <c r="Y10" i="61"/>
  <c r="Z10" i="61"/>
  <c r="AB10" i="61"/>
  <c r="AD10" i="61"/>
  <c r="AE10" i="61"/>
  <c r="D11" i="61"/>
  <c r="G11" i="61"/>
  <c r="H11" i="61"/>
  <c r="K11" i="61"/>
  <c r="L11" i="61"/>
  <c r="O11" i="61"/>
  <c r="P11" i="61"/>
  <c r="R11" i="61"/>
  <c r="U11" i="61"/>
  <c r="V11" i="61"/>
  <c r="Y11" i="61"/>
  <c r="Z11" i="61"/>
  <c r="AD11" i="61"/>
  <c r="AE11" i="61"/>
  <c r="E12" i="61"/>
  <c r="G12" i="61"/>
  <c r="I12" i="61"/>
  <c r="K12" i="61"/>
  <c r="M12" i="61"/>
  <c r="O12" i="61"/>
  <c r="P12" i="61"/>
  <c r="R12" i="61"/>
  <c r="U12" i="61"/>
  <c r="V12" i="61"/>
  <c r="Y12" i="61"/>
  <c r="Z12" i="61"/>
  <c r="AD12" i="61"/>
  <c r="AE12" i="61"/>
  <c r="F13" i="61"/>
  <c r="G13" i="61"/>
  <c r="J13" i="61"/>
  <c r="K13" i="61"/>
  <c r="O13" i="61"/>
  <c r="P13" i="61"/>
  <c r="Q13" i="61"/>
  <c r="R13" i="61"/>
  <c r="S13" i="61"/>
  <c r="U13" i="61"/>
  <c r="V13" i="61"/>
  <c r="W13" i="61"/>
  <c r="Y13" i="61"/>
  <c r="Z13" i="61"/>
  <c r="AA13" i="61"/>
  <c r="AD13" i="61"/>
  <c r="AE13" i="61"/>
  <c r="AF13" i="61"/>
  <c r="D18" i="61"/>
  <c r="E18" i="61"/>
  <c r="F18" i="61"/>
  <c r="G18" i="61"/>
  <c r="G31" i="61"/>
  <c r="H18" i="61"/>
  <c r="I18" i="61"/>
  <c r="J18" i="61"/>
  <c r="K18" i="61"/>
  <c r="K31" i="61"/>
  <c r="L18" i="61"/>
  <c r="M18" i="61"/>
  <c r="N18" i="61"/>
  <c r="O18" i="61"/>
  <c r="O31" i="61"/>
  <c r="P18" i="61"/>
  <c r="Q18" i="61"/>
  <c r="R18" i="61"/>
  <c r="S18" i="61"/>
  <c r="S31" i="61"/>
  <c r="T18" i="61"/>
  <c r="U18" i="61"/>
  <c r="V18" i="61"/>
  <c r="W18" i="61"/>
  <c r="W31" i="61"/>
  <c r="X18" i="61"/>
  <c r="Y18" i="61"/>
  <c r="Z18" i="61"/>
  <c r="AA18" i="61"/>
  <c r="AA31" i="61"/>
  <c r="AB18" i="61"/>
  <c r="AC18" i="61"/>
  <c r="AD18" i="61"/>
  <c r="AE18" i="61"/>
  <c r="AE31" i="61"/>
  <c r="AF18" i="61"/>
  <c r="D19" i="61"/>
  <c r="E19" i="61"/>
  <c r="F19" i="61"/>
  <c r="F28" i="61"/>
  <c r="G19" i="61"/>
  <c r="H19" i="61"/>
  <c r="I19" i="61"/>
  <c r="J19" i="61"/>
  <c r="J28" i="61"/>
  <c r="K19" i="61"/>
  <c r="L19" i="61"/>
  <c r="M19" i="61"/>
  <c r="N19" i="61"/>
  <c r="N28" i="61"/>
  <c r="O19" i="61"/>
  <c r="P19" i="61"/>
  <c r="Q19" i="61"/>
  <c r="R19" i="61"/>
  <c r="R28" i="61"/>
  <c r="S19" i="61"/>
  <c r="T19" i="61"/>
  <c r="U19" i="61"/>
  <c r="V19" i="61"/>
  <c r="V28" i="61"/>
  <c r="W19" i="61"/>
  <c r="X19" i="61"/>
  <c r="Y19" i="61"/>
  <c r="Z19" i="61"/>
  <c r="Z28" i="61"/>
  <c r="AA19" i="61"/>
  <c r="AB19" i="61"/>
  <c r="AC19" i="61"/>
  <c r="AD19" i="61"/>
  <c r="AD28" i="61"/>
  <c r="AE19" i="61"/>
  <c r="AF19" i="61"/>
  <c r="D20" i="61"/>
  <c r="E20" i="61"/>
  <c r="E29" i="61"/>
  <c r="F20" i="61"/>
  <c r="G20" i="61"/>
  <c r="H20" i="61"/>
  <c r="I20" i="61"/>
  <c r="I29" i="61"/>
  <c r="J20" i="61"/>
  <c r="K20" i="61"/>
  <c r="L20" i="61"/>
  <c r="M20" i="61"/>
  <c r="M29" i="61"/>
  <c r="N20" i="61"/>
  <c r="O20" i="61"/>
  <c r="P20" i="61"/>
  <c r="Q20" i="61"/>
  <c r="Q29" i="61"/>
  <c r="R20" i="61"/>
  <c r="S20" i="61"/>
  <c r="T20" i="61"/>
  <c r="U20" i="61"/>
  <c r="U29" i="61"/>
  <c r="V20" i="61"/>
  <c r="W20" i="61"/>
  <c r="X20" i="61"/>
  <c r="Y20" i="61"/>
  <c r="Y29" i="61"/>
  <c r="Z20" i="61"/>
  <c r="AA20" i="61"/>
  <c r="AB20" i="61"/>
  <c r="AC20" i="61"/>
  <c r="AC29" i="61"/>
  <c r="AD20" i="61"/>
  <c r="AE20" i="61"/>
  <c r="AF20" i="61"/>
  <c r="D21" i="61"/>
  <c r="D30" i="61"/>
  <c r="E21" i="61"/>
  <c r="F21" i="61"/>
  <c r="G21" i="61"/>
  <c r="H21" i="61"/>
  <c r="H30" i="61"/>
  <c r="I21" i="61"/>
  <c r="J21" i="61"/>
  <c r="K21" i="61"/>
  <c r="L21" i="61"/>
  <c r="L30" i="61"/>
  <c r="M21" i="61"/>
  <c r="N21" i="61"/>
  <c r="O21" i="61"/>
  <c r="P21" i="61"/>
  <c r="P30" i="61"/>
  <c r="Q21" i="61"/>
  <c r="R21" i="61"/>
  <c r="S21" i="61"/>
  <c r="T21" i="61"/>
  <c r="T30" i="61"/>
  <c r="U21" i="61"/>
  <c r="V21" i="61"/>
  <c r="W21" i="61"/>
  <c r="X21" i="61"/>
  <c r="X30" i="61"/>
  <c r="Y21" i="61"/>
  <c r="Z21" i="61"/>
  <c r="AA21" i="61"/>
  <c r="AB21" i="61"/>
  <c r="AB30" i="61"/>
  <c r="AC21" i="61"/>
  <c r="AD21" i="61"/>
  <c r="AE21" i="61"/>
  <c r="AF21" i="61"/>
  <c r="AF30" i="61"/>
  <c r="D22" i="61"/>
  <c r="E22" i="61"/>
  <c r="F22" i="61"/>
  <c r="G22" i="61"/>
  <c r="H22" i="61"/>
  <c r="I22" i="61"/>
  <c r="J22" i="61"/>
  <c r="K22" i="61"/>
  <c r="L22" i="61"/>
  <c r="M22" i="61"/>
  <c r="N22" i="61"/>
  <c r="O22" i="61"/>
  <c r="P22" i="61"/>
  <c r="Q22" i="61"/>
  <c r="R22" i="61"/>
  <c r="S22" i="61"/>
  <c r="T22" i="61"/>
  <c r="U22" i="61"/>
  <c r="V22" i="61"/>
  <c r="W22" i="61"/>
  <c r="X22" i="61"/>
  <c r="Y22" i="61"/>
  <c r="Z22" i="61"/>
  <c r="AA22" i="61"/>
  <c r="AB22" i="61"/>
  <c r="AC22" i="61"/>
  <c r="AD22" i="61"/>
  <c r="AE22" i="61"/>
  <c r="AF22" i="61"/>
  <c r="D23" i="61"/>
  <c r="E23" i="61"/>
  <c r="F23" i="61"/>
  <c r="G23" i="61"/>
  <c r="H23" i="61"/>
  <c r="I23" i="61"/>
  <c r="J23" i="61"/>
  <c r="K23" i="61"/>
  <c r="L23" i="61"/>
  <c r="M23" i="61"/>
  <c r="N23" i="61"/>
  <c r="O23" i="61"/>
  <c r="P23" i="61"/>
  <c r="Q23" i="61"/>
  <c r="R23" i="61"/>
  <c r="S23" i="61"/>
  <c r="T23" i="61"/>
  <c r="U23" i="61"/>
  <c r="V23" i="61"/>
  <c r="W23" i="61"/>
  <c r="X23" i="61"/>
  <c r="Y23" i="61"/>
  <c r="Z23" i="61"/>
  <c r="AA23" i="61"/>
  <c r="AB23" i="61"/>
  <c r="AC23" i="61"/>
  <c r="AD23" i="61"/>
  <c r="AE23" i="61"/>
  <c r="AF23" i="61"/>
  <c r="D24" i="61"/>
  <c r="E24" i="61"/>
  <c r="F24" i="61"/>
  <c r="G24" i="61"/>
  <c r="H24" i="61"/>
  <c r="I24" i="61"/>
  <c r="J24" i="61"/>
  <c r="K24" i="61"/>
  <c r="L24" i="61"/>
  <c r="M24" i="61"/>
  <c r="N24" i="61"/>
  <c r="O24" i="61"/>
  <c r="P24" i="61"/>
  <c r="Q24" i="61"/>
  <c r="R24" i="61"/>
  <c r="S24" i="61"/>
  <c r="T24" i="61"/>
  <c r="U24" i="61"/>
  <c r="V24" i="61"/>
  <c r="W24" i="61"/>
  <c r="X24" i="61"/>
  <c r="Y24" i="61"/>
  <c r="Z24" i="61"/>
  <c r="AA24" i="61"/>
  <c r="AB24" i="61"/>
  <c r="AC24" i="61"/>
  <c r="AD24" i="61"/>
  <c r="AE24" i="61"/>
  <c r="AF24" i="61"/>
  <c r="D25" i="61"/>
  <c r="E25" i="61"/>
  <c r="F25" i="61"/>
  <c r="G25" i="61"/>
  <c r="H25" i="61"/>
  <c r="I25" i="61"/>
  <c r="J25" i="61"/>
  <c r="K25" i="61"/>
  <c r="L25" i="61"/>
  <c r="M25" i="61"/>
  <c r="N25" i="61"/>
  <c r="O25" i="61"/>
  <c r="P25" i="61"/>
  <c r="Q25" i="61"/>
  <c r="R25" i="61"/>
  <c r="S25" i="61"/>
  <c r="T25" i="61"/>
  <c r="U25" i="61"/>
  <c r="V25" i="61"/>
  <c r="W25" i="61"/>
  <c r="X25" i="61"/>
  <c r="Y25" i="61"/>
  <c r="Z25" i="61"/>
  <c r="AA25" i="61"/>
  <c r="AB25" i="61"/>
  <c r="AC25" i="61"/>
  <c r="AD25" i="61"/>
  <c r="AE25" i="61"/>
  <c r="AF25" i="61"/>
  <c r="D26" i="61"/>
  <c r="E26" i="61"/>
  <c r="F26" i="61"/>
  <c r="G26" i="61"/>
  <c r="H26" i="61"/>
  <c r="I26" i="61"/>
  <c r="J26" i="61"/>
  <c r="K26" i="61"/>
  <c r="L26" i="61"/>
  <c r="M26" i="61"/>
  <c r="N26" i="61"/>
  <c r="O26" i="61"/>
  <c r="P26" i="61"/>
  <c r="Q26" i="61"/>
  <c r="R26" i="61"/>
  <c r="S26" i="61"/>
  <c r="T26" i="61"/>
  <c r="U26" i="61"/>
  <c r="V26" i="61"/>
  <c r="W26" i="61"/>
  <c r="X26" i="61"/>
  <c r="Y26" i="61"/>
  <c r="Z26" i="61"/>
  <c r="AA26" i="61"/>
  <c r="AB26" i="61"/>
  <c r="AC26" i="61"/>
  <c r="AD26" i="61"/>
  <c r="AE26" i="61"/>
  <c r="AF26" i="61"/>
  <c r="D27" i="61"/>
  <c r="E27" i="61"/>
  <c r="F27" i="61"/>
  <c r="G27" i="61"/>
  <c r="H27" i="61"/>
  <c r="I27" i="61"/>
  <c r="J27" i="61"/>
  <c r="K27" i="61"/>
  <c r="L27" i="61"/>
  <c r="M27" i="61"/>
  <c r="N27" i="61"/>
  <c r="O27" i="61"/>
  <c r="P27" i="61"/>
  <c r="Q27" i="61"/>
  <c r="R27" i="61"/>
  <c r="S27" i="61"/>
  <c r="T27" i="61"/>
  <c r="U27" i="61"/>
  <c r="V27" i="61"/>
  <c r="W27" i="61"/>
  <c r="X27" i="61"/>
  <c r="Y27" i="61"/>
  <c r="Z27" i="61"/>
  <c r="AA27" i="61"/>
  <c r="AB27" i="61"/>
  <c r="AC27" i="61"/>
  <c r="AD27" i="61"/>
  <c r="AE27" i="61"/>
  <c r="AF27" i="61"/>
  <c r="E28" i="61"/>
  <c r="I28" i="61"/>
  <c r="M28" i="61"/>
  <c r="Q28" i="61"/>
  <c r="U28" i="61"/>
  <c r="Y28" i="61"/>
  <c r="AC28" i="61"/>
  <c r="D29" i="61"/>
  <c r="H29" i="61"/>
  <c r="L29" i="61"/>
  <c r="P29" i="61"/>
  <c r="T29" i="61"/>
  <c r="X29" i="61"/>
  <c r="AB29" i="61"/>
  <c r="AF29" i="61"/>
  <c r="G30" i="61"/>
  <c r="K30" i="61"/>
  <c r="O30" i="61"/>
  <c r="S30" i="61"/>
  <c r="W30" i="61"/>
  <c r="AA30" i="61"/>
  <c r="AE30" i="61"/>
  <c r="F31" i="61"/>
  <c r="J31" i="61"/>
  <c r="N31" i="61"/>
  <c r="R31" i="61"/>
  <c r="V31" i="61"/>
  <c r="Z31" i="61"/>
  <c r="AD31" i="61"/>
  <c r="E32" i="61"/>
  <c r="I32" i="61"/>
  <c r="M32" i="61"/>
  <c r="Q32" i="61"/>
  <c r="U32" i="61"/>
  <c r="Y32" i="61"/>
  <c r="AC32" i="61"/>
  <c r="D33" i="61"/>
  <c r="H33" i="61"/>
  <c r="L33" i="61"/>
  <c r="P33" i="61"/>
  <c r="T33" i="61"/>
  <c r="X33" i="61"/>
  <c r="AB33" i="61"/>
  <c r="AF33" i="61"/>
  <c r="D3" i="43"/>
  <c r="E3" i="43"/>
  <c r="F3" i="43"/>
  <c r="G3" i="43"/>
  <c r="H3" i="43"/>
  <c r="I3" i="43"/>
  <c r="J3" i="43"/>
  <c r="K3" i="43"/>
  <c r="L3" i="43"/>
  <c r="M3" i="43"/>
  <c r="P3" i="43"/>
  <c r="Q3" i="43"/>
  <c r="R3" i="43"/>
  <c r="S3" i="43"/>
  <c r="T3" i="43"/>
  <c r="U3" i="43"/>
  <c r="V3" i="43"/>
  <c r="W3" i="43"/>
  <c r="X3" i="43"/>
  <c r="Y3" i="43"/>
  <c r="Z3" i="43"/>
  <c r="AA3" i="43"/>
  <c r="AB3" i="43"/>
  <c r="AC3" i="43"/>
  <c r="AD3" i="43"/>
  <c r="AE3" i="43"/>
  <c r="AF3" i="43"/>
  <c r="D4" i="43"/>
  <c r="E4" i="43"/>
  <c r="F4" i="43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AA4" i="43"/>
  <c r="AB4" i="43"/>
  <c r="AC4" i="43"/>
  <c r="AD4" i="43"/>
  <c r="AE4" i="43"/>
  <c r="AF4" i="43"/>
  <c r="D5" i="43"/>
  <c r="E5" i="43"/>
  <c r="F5" i="43"/>
  <c r="G5" i="43"/>
  <c r="H5" i="43"/>
  <c r="I5" i="43"/>
  <c r="J5" i="43"/>
  <c r="K5" i="43"/>
  <c r="L5" i="43"/>
  <c r="M5" i="43"/>
  <c r="P5" i="43"/>
  <c r="Q5" i="43"/>
  <c r="R5" i="43"/>
  <c r="S5" i="43"/>
  <c r="T5" i="43"/>
  <c r="U5" i="43"/>
  <c r="V5" i="43"/>
  <c r="W5" i="43"/>
  <c r="X5" i="43"/>
  <c r="Y5" i="43"/>
  <c r="Z5" i="43"/>
  <c r="AA5" i="43"/>
  <c r="AB5" i="43"/>
  <c r="AC5" i="43"/>
  <c r="AD5" i="43"/>
  <c r="AE5" i="43"/>
  <c r="AF5" i="43"/>
  <c r="D6" i="43"/>
  <c r="E6" i="43"/>
  <c r="F6" i="43"/>
  <c r="G6" i="43"/>
  <c r="H6" i="43"/>
  <c r="I6" i="43"/>
  <c r="J6" i="43"/>
  <c r="K6" i="43"/>
  <c r="L6" i="43"/>
  <c r="M6" i="43"/>
  <c r="N6" i="43"/>
  <c r="P6" i="43"/>
  <c r="Q6" i="43"/>
  <c r="R6" i="43"/>
  <c r="S6" i="43"/>
  <c r="T6" i="43"/>
  <c r="U6" i="43"/>
  <c r="V6" i="43"/>
  <c r="W6" i="43"/>
  <c r="X6" i="43"/>
  <c r="Y6" i="43"/>
  <c r="Z6" i="43"/>
  <c r="AA6" i="43"/>
  <c r="AB6" i="43"/>
  <c r="AC6" i="43"/>
  <c r="AD6" i="43"/>
  <c r="AE6" i="43"/>
  <c r="AF6" i="43"/>
  <c r="D7" i="43"/>
  <c r="E7" i="43"/>
  <c r="F7" i="43"/>
  <c r="G7" i="43"/>
  <c r="H7" i="43"/>
  <c r="I7" i="43"/>
  <c r="J7" i="43"/>
  <c r="K7" i="43"/>
  <c r="L7" i="43"/>
  <c r="M7" i="43"/>
  <c r="N7" i="43"/>
  <c r="O7" i="43"/>
  <c r="P7" i="43"/>
  <c r="Q7" i="43"/>
  <c r="R7" i="43"/>
  <c r="S7" i="43"/>
  <c r="T7" i="43"/>
  <c r="U7" i="43"/>
  <c r="V7" i="43"/>
  <c r="W7" i="43"/>
  <c r="X7" i="43"/>
  <c r="Y7" i="43"/>
  <c r="Z7" i="43"/>
  <c r="AA7" i="43"/>
  <c r="AB7" i="43"/>
  <c r="AC7" i="43"/>
  <c r="AD7" i="43"/>
  <c r="AE7" i="43"/>
  <c r="AF7" i="43"/>
  <c r="D8" i="43"/>
  <c r="E8" i="43"/>
  <c r="F8" i="43"/>
  <c r="G8" i="43"/>
  <c r="H8" i="43"/>
  <c r="I8" i="43"/>
  <c r="J8" i="43"/>
  <c r="K8" i="43"/>
  <c r="L8" i="43"/>
  <c r="M8" i="43"/>
  <c r="N8" i="43"/>
  <c r="O8" i="43"/>
  <c r="P8" i="43"/>
  <c r="Q8" i="43"/>
  <c r="R8" i="43"/>
  <c r="S8" i="43"/>
  <c r="T8" i="43"/>
  <c r="U8" i="43"/>
  <c r="V8" i="43"/>
  <c r="W8" i="43"/>
  <c r="X8" i="43"/>
  <c r="Y8" i="43"/>
  <c r="Z8" i="43"/>
  <c r="AA8" i="43"/>
  <c r="AB8" i="43"/>
  <c r="AC8" i="43"/>
  <c r="AD8" i="43"/>
  <c r="AE8" i="43"/>
  <c r="AF8" i="43"/>
  <c r="D9" i="43"/>
  <c r="E9" i="43"/>
  <c r="F9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T9" i="43"/>
  <c r="U9" i="43"/>
  <c r="V9" i="43"/>
  <c r="W9" i="43"/>
  <c r="X9" i="43"/>
  <c r="Y9" i="43"/>
  <c r="Z9" i="43"/>
  <c r="AA9" i="43"/>
  <c r="AB9" i="43"/>
  <c r="AC9" i="43"/>
  <c r="AD9" i="43"/>
  <c r="AE9" i="43"/>
  <c r="AF9" i="43"/>
  <c r="D10" i="43"/>
  <c r="E10" i="43"/>
  <c r="F10" i="43"/>
  <c r="G10" i="43"/>
  <c r="H10" i="43"/>
  <c r="I10" i="43"/>
  <c r="J10" i="43"/>
  <c r="K10" i="43"/>
  <c r="L10" i="43"/>
  <c r="M10" i="43"/>
  <c r="N10" i="43"/>
  <c r="O10" i="43"/>
  <c r="P10" i="43"/>
  <c r="Q10" i="43"/>
  <c r="R10" i="43"/>
  <c r="S10" i="43"/>
  <c r="T10" i="43"/>
  <c r="U10" i="43"/>
  <c r="V10" i="43"/>
  <c r="W10" i="43"/>
  <c r="X10" i="43"/>
  <c r="Y10" i="43"/>
  <c r="Z10" i="43"/>
  <c r="AA10" i="43"/>
  <c r="AB10" i="43"/>
  <c r="AC10" i="43"/>
  <c r="AD10" i="43"/>
  <c r="AE10" i="43"/>
  <c r="AF10" i="43"/>
  <c r="D11" i="43"/>
  <c r="E11" i="43"/>
  <c r="F11" i="43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Y11" i="43"/>
  <c r="Z11" i="43"/>
  <c r="AA11" i="43"/>
  <c r="AB11" i="43"/>
  <c r="AC11" i="43"/>
  <c r="AD11" i="43"/>
  <c r="AE11" i="43"/>
  <c r="AF11" i="43"/>
  <c r="D12" i="43"/>
  <c r="E12" i="43"/>
  <c r="F12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T12" i="43"/>
  <c r="U12" i="43"/>
  <c r="V12" i="43"/>
  <c r="W12" i="43"/>
  <c r="X12" i="43"/>
  <c r="Y12" i="43"/>
  <c r="Z12" i="43"/>
  <c r="AA12" i="43"/>
  <c r="AB12" i="43"/>
  <c r="AC12" i="43"/>
  <c r="AD12" i="43"/>
  <c r="AE12" i="43"/>
  <c r="AF12" i="43"/>
  <c r="D13" i="43"/>
  <c r="E13" i="43"/>
  <c r="F13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V13" i="43"/>
  <c r="W13" i="43"/>
  <c r="X13" i="43"/>
  <c r="Y13" i="43"/>
  <c r="Z13" i="43"/>
  <c r="AA13" i="43"/>
  <c r="AB13" i="43"/>
  <c r="AC13" i="43"/>
  <c r="AD13" i="43"/>
  <c r="AE13" i="43"/>
  <c r="AF13" i="43"/>
  <c r="D18" i="43"/>
  <c r="E18" i="43"/>
  <c r="F18" i="43"/>
  <c r="G18" i="43"/>
  <c r="H18" i="43"/>
  <c r="I18" i="43"/>
  <c r="J18" i="43"/>
  <c r="K18" i="43"/>
  <c r="P18" i="43"/>
  <c r="Q18" i="43"/>
  <c r="R18" i="43"/>
  <c r="S18" i="43"/>
  <c r="T18" i="43"/>
  <c r="U18" i="43"/>
  <c r="V18" i="43"/>
  <c r="W18" i="43"/>
  <c r="X18" i="43"/>
  <c r="Y18" i="43"/>
  <c r="Z18" i="43"/>
  <c r="AA18" i="43"/>
  <c r="AB18" i="43"/>
  <c r="AC18" i="43"/>
  <c r="AD18" i="43"/>
  <c r="AE18" i="43"/>
  <c r="AF18" i="43"/>
  <c r="D19" i="43"/>
  <c r="E19" i="43"/>
  <c r="F19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T19" i="43"/>
  <c r="U19" i="43"/>
  <c r="V19" i="43"/>
  <c r="W19" i="43"/>
  <c r="X19" i="43"/>
  <c r="Y19" i="43"/>
  <c r="Z19" i="43"/>
  <c r="AA19" i="43"/>
  <c r="AB19" i="43"/>
  <c r="AC19" i="43"/>
  <c r="AD19" i="43"/>
  <c r="AE19" i="43"/>
  <c r="AF19" i="43"/>
  <c r="D20" i="43"/>
  <c r="E20" i="43"/>
  <c r="F20" i="43"/>
  <c r="G20" i="43"/>
  <c r="H20" i="43"/>
  <c r="I20" i="43"/>
  <c r="J20" i="43"/>
  <c r="K20" i="43"/>
  <c r="L20" i="43"/>
  <c r="M20" i="43"/>
  <c r="P20" i="43"/>
  <c r="Q20" i="43"/>
  <c r="R20" i="43"/>
  <c r="S20" i="43"/>
  <c r="T20" i="43"/>
  <c r="U20" i="43"/>
  <c r="V20" i="43"/>
  <c r="W20" i="43"/>
  <c r="X20" i="43"/>
  <c r="Y20" i="43"/>
  <c r="Z20" i="43"/>
  <c r="AA20" i="43"/>
  <c r="AB20" i="43"/>
  <c r="AC20" i="43"/>
  <c r="AD20" i="43"/>
  <c r="AE20" i="43"/>
  <c r="AF20" i="43"/>
  <c r="D21" i="43"/>
  <c r="E21" i="43"/>
  <c r="F21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U21" i="43"/>
  <c r="V21" i="43"/>
  <c r="W21" i="43"/>
  <c r="X21" i="43"/>
  <c r="Y21" i="43"/>
  <c r="Z21" i="43"/>
  <c r="AA21" i="43"/>
  <c r="AB21" i="43"/>
  <c r="AC21" i="43"/>
  <c r="AD21" i="43"/>
  <c r="AE21" i="43"/>
  <c r="AF21" i="43"/>
  <c r="D22" i="43"/>
  <c r="E22" i="43"/>
  <c r="F22" i="43"/>
  <c r="G22" i="43"/>
  <c r="H22" i="43"/>
  <c r="I22" i="43"/>
  <c r="J22" i="43"/>
  <c r="K22" i="43"/>
  <c r="L22" i="43"/>
  <c r="M22" i="43"/>
  <c r="N22" i="43"/>
  <c r="P22" i="43"/>
  <c r="Q22" i="43"/>
  <c r="R22" i="43"/>
  <c r="S22" i="43"/>
  <c r="T22" i="43"/>
  <c r="U22" i="43"/>
  <c r="V22" i="43"/>
  <c r="W22" i="43"/>
  <c r="X22" i="43"/>
  <c r="Y22" i="43"/>
  <c r="Z22" i="43"/>
  <c r="AA22" i="43"/>
  <c r="AB22" i="43"/>
  <c r="AC22" i="43"/>
  <c r="AD22" i="43"/>
  <c r="AE22" i="43"/>
  <c r="AF22" i="43"/>
  <c r="D23" i="43"/>
  <c r="E23" i="43"/>
  <c r="F23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U23" i="43"/>
  <c r="V23" i="43"/>
  <c r="W23" i="43"/>
  <c r="X23" i="43"/>
  <c r="Y23" i="43"/>
  <c r="Z23" i="43"/>
  <c r="AA23" i="43"/>
  <c r="AB23" i="43"/>
  <c r="AC23" i="43"/>
  <c r="AD23" i="43"/>
  <c r="AE23" i="43"/>
  <c r="AF23" i="43"/>
  <c r="D24" i="43"/>
  <c r="E24" i="43"/>
  <c r="F24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Y24" i="43"/>
  <c r="Z24" i="43"/>
  <c r="AA24" i="43"/>
  <c r="AB24" i="43"/>
  <c r="AC24" i="43"/>
  <c r="AD24" i="43"/>
  <c r="AE24" i="43"/>
  <c r="AF24" i="43"/>
  <c r="D25" i="43"/>
  <c r="E25" i="43"/>
  <c r="F25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Y25" i="43"/>
  <c r="Z25" i="43"/>
  <c r="AA25" i="43"/>
  <c r="AB25" i="43"/>
  <c r="AC25" i="43"/>
  <c r="AD25" i="43"/>
  <c r="AE25" i="43"/>
  <c r="AF25" i="43"/>
  <c r="D26" i="43"/>
  <c r="E26" i="43"/>
  <c r="F26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U26" i="43"/>
  <c r="V26" i="43"/>
  <c r="W26" i="43"/>
  <c r="X26" i="43"/>
  <c r="Y26" i="43"/>
  <c r="Z26" i="43"/>
  <c r="AA26" i="43"/>
  <c r="AB26" i="43"/>
  <c r="AC26" i="43"/>
  <c r="AD26" i="43"/>
  <c r="AE26" i="43"/>
  <c r="AF26" i="43"/>
  <c r="D27" i="43"/>
  <c r="E27" i="43"/>
  <c r="F27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D28" i="43"/>
  <c r="E28" i="43"/>
  <c r="F28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Y28" i="43"/>
  <c r="Z28" i="43"/>
  <c r="AA28" i="43"/>
  <c r="AB28" i="43"/>
  <c r="AC28" i="43"/>
  <c r="AD28" i="43"/>
  <c r="AE28" i="43"/>
  <c r="AF28" i="43"/>
  <c r="D29" i="43"/>
  <c r="E29" i="43"/>
  <c r="F29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AA29" i="43"/>
  <c r="AB29" i="43"/>
  <c r="AC29" i="43"/>
  <c r="AD29" i="43"/>
  <c r="AE29" i="43"/>
  <c r="AF29" i="43"/>
  <c r="D30" i="43"/>
  <c r="E30" i="43"/>
  <c r="F30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AA30" i="43"/>
  <c r="AB30" i="43"/>
  <c r="AC30" i="43"/>
  <c r="AD30" i="43"/>
  <c r="AE30" i="43"/>
  <c r="AF30" i="43"/>
  <c r="D31" i="43"/>
  <c r="E31" i="43"/>
  <c r="F31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AA31" i="43"/>
  <c r="AB31" i="43"/>
  <c r="AC31" i="43"/>
  <c r="AD31" i="43"/>
  <c r="AE31" i="43"/>
  <c r="AF31" i="43"/>
  <c r="D32" i="43"/>
  <c r="E32" i="43"/>
  <c r="F32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AA32" i="43"/>
  <c r="AB32" i="43"/>
  <c r="AC32" i="43"/>
  <c r="AD32" i="43"/>
  <c r="AE32" i="43"/>
  <c r="AF32" i="43"/>
  <c r="D33" i="43"/>
  <c r="E33" i="43"/>
  <c r="F33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AE33" i="43"/>
  <c r="AF33" i="43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D4" i="9"/>
  <c r="E4" i="9"/>
  <c r="F4" i="9"/>
  <c r="G4" i="9"/>
  <c r="H4" i="9"/>
  <c r="I4" i="9"/>
  <c r="J4" i="9"/>
  <c r="K4" i="9"/>
  <c r="L4" i="9"/>
  <c r="M4" i="9"/>
  <c r="N4" i="9"/>
  <c r="O4" i="9"/>
  <c r="P4" i="9"/>
  <c r="Q4" i="9"/>
  <c r="R4" i="9"/>
  <c r="S4" i="9"/>
  <c r="T4" i="9"/>
  <c r="U4" i="9"/>
  <c r="V4" i="9"/>
  <c r="W4" i="9"/>
  <c r="X4" i="9"/>
  <c r="Y4" i="9"/>
  <c r="Z4" i="9"/>
  <c r="AA4" i="9"/>
  <c r="AB4" i="9"/>
  <c r="AC4" i="9"/>
  <c r="AD4" i="9"/>
  <c r="AE4" i="9"/>
  <c r="AF4" i="9"/>
  <c r="D5" i="9"/>
  <c r="E5" i="9"/>
  <c r="F5" i="9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D6" i="9"/>
  <c r="E6" i="9"/>
  <c r="F6" i="9"/>
  <c r="G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V6" i="9"/>
  <c r="W6" i="9"/>
  <c r="X6" i="9"/>
  <c r="Y6" i="9"/>
  <c r="Z6" i="9"/>
  <c r="AA6" i="9"/>
  <c r="AB6" i="9"/>
  <c r="AC6" i="9"/>
  <c r="AD6" i="9"/>
  <c r="AE6" i="9"/>
  <c r="AF6" i="9"/>
  <c r="D7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D12" i="9"/>
  <c r="E12" i="9"/>
  <c r="F12" i="9"/>
  <c r="G12" i="9"/>
  <c r="H12" i="9"/>
  <c r="I12" i="9"/>
  <c r="J12" i="9"/>
  <c r="K12" i="9"/>
  <c r="L12" i="9"/>
  <c r="M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23" i="9"/>
  <c r="E23" i="9"/>
  <c r="F23" i="9"/>
  <c r="G23" i="9"/>
  <c r="H23" i="9"/>
  <c r="I23" i="9"/>
  <c r="J23" i="9"/>
  <c r="K23" i="9"/>
  <c r="L23" i="9"/>
  <c r="M23" i="9"/>
  <c r="N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D24" i="9"/>
  <c r="E24" i="9"/>
  <c r="F24" i="9"/>
  <c r="G24" i="9"/>
  <c r="H24" i="9"/>
  <c r="I24" i="9"/>
  <c r="J24" i="9"/>
  <c r="K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D26" i="9"/>
  <c r="E26" i="9"/>
  <c r="F26" i="9"/>
  <c r="G26" i="9"/>
  <c r="H26" i="9"/>
  <c r="I26" i="9"/>
  <c r="J26" i="9"/>
  <c r="K26" i="9"/>
  <c r="L26" i="9"/>
  <c r="M26" i="9"/>
  <c r="N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" i="11"/>
  <c r="E3" i="11"/>
  <c r="F3" i="11"/>
  <c r="G3" i="11"/>
  <c r="H3" i="11"/>
  <c r="I3" i="11"/>
  <c r="J3" i="11"/>
  <c r="K3" i="11"/>
  <c r="L3" i="11"/>
  <c r="P3" i="11"/>
  <c r="Q3" i="11"/>
  <c r="R3" i="11"/>
  <c r="S3" i="11"/>
  <c r="T3" i="11"/>
  <c r="U3" i="11"/>
  <c r="V3" i="11"/>
  <c r="W3" i="11"/>
  <c r="X3" i="11"/>
  <c r="Y3" i="11"/>
  <c r="Z3" i="11"/>
  <c r="AA3" i="11"/>
  <c r="AB3" i="11"/>
  <c r="AC3" i="11"/>
  <c r="AD3" i="11"/>
  <c r="AE3" i="11"/>
  <c r="AF3" i="11"/>
  <c r="D4" i="11"/>
  <c r="E4" i="11"/>
  <c r="F4" i="11"/>
  <c r="G4" i="11"/>
  <c r="H4" i="11"/>
  <c r="I4" i="11"/>
  <c r="J4" i="11"/>
  <c r="K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AC4" i="11"/>
  <c r="AD4" i="11"/>
  <c r="AE4" i="11"/>
  <c r="AF4" i="11"/>
  <c r="D5" i="11"/>
  <c r="E5" i="11"/>
  <c r="F5" i="11"/>
  <c r="G5" i="11"/>
  <c r="H5" i="11"/>
  <c r="I5" i="11"/>
  <c r="J5" i="11"/>
  <c r="K5" i="11"/>
  <c r="L5" i="11"/>
  <c r="M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D6" i="11"/>
  <c r="E6" i="11"/>
  <c r="F6" i="11"/>
  <c r="G6" i="11"/>
  <c r="H6" i="11"/>
  <c r="I6" i="11"/>
  <c r="J6" i="11"/>
  <c r="K6" i="11"/>
  <c r="P6" i="11"/>
  <c r="Q6" i="11"/>
  <c r="R6" i="11"/>
  <c r="S6" i="11"/>
  <c r="T6" i="11"/>
  <c r="U6" i="11"/>
  <c r="V6" i="11"/>
  <c r="W6" i="11"/>
  <c r="X6" i="11"/>
  <c r="Y6" i="11"/>
  <c r="Z6" i="11"/>
  <c r="AA6" i="11"/>
  <c r="AB6" i="11"/>
  <c r="AC6" i="11"/>
  <c r="AD6" i="11"/>
  <c r="AE6" i="11"/>
  <c r="AF6" i="11"/>
  <c r="D7" i="11"/>
  <c r="E7" i="11"/>
  <c r="F7" i="11"/>
  <c r="G7" i="11"/>
  <c r="H7" i="11"/>
  <c r="I7" i="11"/>
  <c r="J7" i="11"/>
  <c r="K7" i="11"/>
  <c r="L7" i="11"/>
  <c r="P7" i="11"/>
  <c r="Q7" i="11"/>
  <c r="R7" i="11"/>
  <c r="S7" i="11"/>
  <c r="T7" i="11"/>
  <c r="U7" i="11"/>
  <c r="V7" i="11"/>
  <c r="W7" i="11"/>
  <c r="X7" i="11"/>
  <c r="Y7" i="11"/>
  <c r="Z7" i="11"/>
  <c r="AA7" i="11"/>
  <c r="AB7" i="11"/>
  <c r="AC7" i="11"/>
  <c r="AD7" i="11"/>
  <c r="AE7" i="11"/>
  <c r="AF7" i="11"/>
  <c r="D8" i="11"/>
  <c r="E8" i="11"/>
  <c r="L8" i="11"/>
  <c r="M8" i="11"/>
  <c r="N8" i="11"/>
  <c r="O8" i="11"/>
  <c r="D9" i="11"/>
  <c r="E9" i="11"/>
  <c r="L9" i="11"/>
  <c r="M9" i="11"/>
  <c r="N9" i="11"/>
  <c r="O9" i="11"/>
  <c r="D10" i="11"/>
  <c r="E10" i="11"/>
  <c r="L10" i="11"/>
  <c r="M10" i="11"/>
  <c r="N10" i="11"/>
  <c r="O10" i="11"/>
  <c r="D11" i="11"/>
  <c r="E11" i="11"/>
  <c r="L11" i="11"/>
  <c r="M11" i="11"/>
  <c r="N11" i="11"/>
  <c r="O11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23" i="11"/>
  <c r="E23" i="11"/>
  <c r="F23" i="11"/>
  <c r="G23" i="11"/>
  <c r="H23" i="11"/>
  <c r="I23" i="11"/>
  <c r="J23" i="11"/>
  <c r="K23" i="11"/>
  <c r="P23" i="11"/>
  <c r="Q23" i="11"/>
  <c r="R23" i="11"/>
  <c r="S23" i="11"/>
  <c r="T23" i="11"/>
  <c r="U23" i="11"/>
  <c r="Y23" i="11"/>
  <c r="Z23" i="11"/>
  <c r="AA23" i="11"/>
  <c r="AB23" i="11"/>
  <c r="AC23" i="11"/>
  <c r="AD23" i="11"/>
  <c r="AE23" i="11"/>
  <c r="AF23" i="11"/>
  <c r="D24" i="11"/>
  <c r="E24" i="11"/>
  <c r="F24" i="11"/>
  <c r="G24" i="11"/>
  <c r="H24" i="11"/>
  <c r="I24" i="11"/>
  <c r="J24" i="11"/>
  <c r="K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D25" i="11"/>
  <c r="E25" i="11"/>
  <c r="F25" i="11"/>
  <c r="G25" i="11"/>
  <c r="H25" i="11"/>
  <c r="I25" i="11"/>
  <c r="J25" i="11"/>
  <c r="K25" i="11"/>
  <c r="L25" i="11"/>
  <c r="M25" i="11"/>
  <c r="N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D26" i="11"/>
  <c r="E26" i="11"/>
  <c r="F26" i="11"/>
  <c r="G26" i="11"/>
  <c r="H26" i="11"/>
  <c r="I26" i="11"/>
  <c r="J26" i="11"/>
  <c r="K26" i="11"/>
  <c r="L26" i="11"/>
  <c r="M26" i="11"/>
  <c r="N26" i="11"/>
  <c r="P26" i="11"/>
  <c r="Q26" i="11"/>
  <c r="R26" i="11"/>
  <c r="S26" i="11"/>
  <c r="V26" i="11"/>
  <c r="W26" i="11"/>
  <c r="X26" i="11"/>
  <c r="Y26" i="11"/>
  <c r="Z26" i="11"/>
  <c r="AA26" i="11"/>
  <c r="AB26" i="11"/>
  <c r="AC26" i="11"/>
  <c r="AD26" i="11"/>
  <c r="AE26" i="11"/>
  <c r="D27" i="11"/>
  <c r="E27" i="11"/>
  <c r="F27" i="11"/>
  <c r="G27" i="11"/>
  <c r="H27" i="11"/>
  <c r="I27" i="11"/>
  <c r="J27" i="11"/>
  <c r="K27" i="11"/>
  <c r="L27" i="11"/>
  <c r="M27" i="11"/>
  <c r="N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" i="42"/>
  <c r="E3" i="42"/>
  <c r="F3" i="42"/>
  <c r="G3" i="42"/>
  <c r="H3" i="42"/>
  <c r="I3" i="42"/>
  <c r="J3" i="42"/>
  <c r="K3" i="42"/>
  <c r="L3" i="42"/>
  <c r="M3" i="42"/>
  <c r="N3" i="42"/>
  <c r="O3" i="42"/>
  <c r="P3" i="42"/>
  <c r="Q3" i="42"/>
  <c r="R3" i="42"/>
  <c r="S3" i="42"/>
  <c r="T3" i="42"/>
  <c r="U3" i="42"/>
  <c r="V3" i="42"/>
  <c r="W3" i="42"/>
  <c r="X3" i="42"/>
  <c r="Y3" i="42"/>
  <c r="Z3" i="42"/>
  <c r="AA3" i="42"/>
  <c r="AB3" i="42"/>
  <c r="AC3" i="42"/>
  <c r="AD3" i="42"/>
  <c r="AE3" i="42"/>
  <c r="AF3" i="42"/>
  <c r="D4" i="42"/>
  <c r="E4" i="42"/>
  <c r="F4" i="42"/>
  <c r="G4" i="42"/>
  <c r="H4" i="42"/>
  <c r="I4" i="42"/>
  <c r="J4" i="42"/>
  <c r="K4" i="42"/>
  <c r="L4" i="42"/>
  <c r="M4" i="42"/>
  <c r="N4" i="42"/>
  <c r="P4" i="42"/>
  <c r="Q4" i="42"/>
  <c r="R4" i="42"/>
  <c r="S4" i="42"/>
  <c r="T4" i="42"/>
  <c r="U4" i="42"/>
  <c r="Y4" i="42"/>
  <c r="Z4" i="42"/>
  <c r="AA4" i="42"/>
  <c r="AB4" i="42"/>
  <c r="AC4" i="42"/>
  <c r="AD4" i="42"/>
  <c r="AE4" i="42"/>
  <c r="AF4" i="42"/>
  <c r="D5" i="42"/>
  <c r="E5" i="42"/>
  <c r="F5" i="42"/>
  <c r="G5" i="42"/>
  <c r="H5" i="42"/>
  <c r="I5" i="42"/>
  <c r="J5" i="42"/>
  <c r="K5" i="42"/>
  <c r="L5" i="42"/>
  <c r="M5" i="42"/>
  <c r="N5" i="42"/>
  <c r="O5" i="42"/>
  <c r="P5" i="42"/>
  <c r="Q5" i="42"/>
  <c r="R5" i="42"/>
  <c r="S5" i="42"/>
  <c r="T5" i="42"/>
  <c r="U5" i="42"/>
  <c r="V5" i="42"/>
  <c r="W5" i="42"/>
  <c r="X5" i="42"/>
  <c r="Y5" i="42"/>
  <c r="Z5" i="42"/>
  <c r="AA5" i="42"/>
  <c r="AB5" i="42"/>
  <c r="AC5" i="42"/>
  <c r="AD5" i="42"/>
  <c r="AE5" i="42"/>
  <c r="AF5" i="42"/>
  <c r="D6" i="42"/>
  <c r="E6" i="42"/>
  <c r="F6" i="42"/>
  <c r="G6" i="42"/>
  <c r="H6" i="42"/>
  <c r="I6" i="42"/>
  <c r="J6" i="42"/>
  <c r="K6" i="42"/>
  <c r="L6" i="42"/>
  <c r="M6" i="42"/>
  <c r="N6" i="42"/>
  <c r="P6" i="42"/>
  <c r="Q6" i="42"/>
  <c r="R6" i="42"/>
  <c r="S6" i="42"/>
  <c r="T6" i="42"/>
  <c r="U6" i="42"/>
  <c r="V6" i="42"/>
  <c r="W6" i="42"/>
  <c r="X6" i="42"/>
  <c r="Y6" i="42"/>
  <c r="Z6" i="42"/>
  <c r="AA6" i="42"/>
  <c r="AB6" i="42"/>
  <c r="AC6" i="42"/>
  <c r="AD6" i="42"/>
  <c r="AE6" i="42"/>
  <c r="AF6" i="42"/>
  <c r="D7" i="42"/>
  <c r="E7" i="42"/>
  <c r="F7" i="42"/>
  <c r="G7" i="42"/>
  <c r="H7" i="42"/>
  <c r="I7" i="42"/>
  <c r="J7" i="42"/>
  <c r="K7" i="42"/>
  <c r="L7" i="42"/>
  <c r="M7" i="42"/>
  <c r="N7" i="42"/>
  <c r="O7" i="42"/>
  <c r="P7" i="42"/>
  <c r="Q7" i="42"/>
  <c r="R7" i="42"/>
  <c r="S7" i="42"/>
  <c r="T7" i="42"/>
  <c r="U7" i="42"/>
  <c r="V7" i="42"/>
  <c r="W7" i="42"/>
  <c r="X7" i="42"/>
  <c r="Y7" i="42"/>
  <c r="Z7" i="42"/>
  <c r="AA7" i="42"/>
  <c r="AB7" i="42"/>
  <c r="AC7" i="42"/>
  <c r="AD7" i="42"/>
  <c r="AE7" i="42"/>
  <c r="AF7" i="42"/>
  <c r="D8" i="42"/>
  <c r="E8" i="42"/>
  <c r="F8" i="42"/>
  <c r="G8" i="42"/>
  <c r="H8" i="42"/>
  <c r="I8" i="42"/>
  <c r="J8" i="42"/>
  <c r="K8" i="42"/>
  <c r="L8" i="42"/>
  <c r="M8" i="42"/>
  <c r="N8" i="42"/>
  <c r="O8" i="42"/>
  <c r="P8" i="42"/>
  <c r="Q8" i="42"/>
  <c r="R8" i="42"/>
  <c r="S8" i="42"/>
  <c r="T8" i="42"/>
  <c r="U8" i="42"/>
  <c r="V8" i="42"/>
  <c r="W8" i="42"/>
  <c r="X8" i="42"/>
  <c r="Y8" i="42"/>
  <c r="Z8" i="42"/>
  <c r="AA8" i="42"/>
  <c r="AB8" i="42"/>
  <c r="AC8" i="42"/>
  <c r="AD8" i="42"/>
  <c r="AE8" i="42"/>
  <c r="AF8" i="42"/>
  <c r="D9" i="42"/>
  <c r="E9" i="42"/>
  <c r="F9" i="42"/>
  <c r="G9" i="42"/>
  <c r="H9" i="42"/>
  <c r="I9" i="42"/>
  <c r="J9" i="42"/>
  <c r="K9" i="42"/>
  <c r="L9" i="42"/>
  <c r="M9" i="42"/>
  <c r="N9" i="42"/>
  <c r="O9" i="42"/>
  <c r="P9" i="42"/>
  <c r="Q9" i="42"/>
  <c r="R9" i="42"/>
  <c r="S9" i="42"/>
  <c r="T9" i="42"/>
  <c r="U9" i="42"/>
  <c r="V9" i="42"/>
  <c r="W9" i="42"/>
  <c r="X9" i="42"/>
  <c r="Y9" i="42"/>
  <c r="Z9" i="42"/>
  <c r="AA9" i="42"/>
  <c r="AB9" i="42"/>
  <c r="AC9" i="42"/>
  <c r="AD9" i="42"/>
  <c r="AE9" i="42"/>
  <c r="AF9" i="42"/>
  <c r="D10" i="42"/>
  <c r="E10" i="42"/>
  <c r="F10" i="42"/>
  <c r="G10" i="42"/>
  <c r="H10" i="42"/>
  <c r="I10" i="42"/>
  <c r="J10" i="42"/>
  <c r="K10" i="42"/>
  <c r="L10" i="42"/>
  <c r="M10" i="42"/>
  <c r="N10" i="42"/>
  <c r="O10" i="42"/>
  <c r="P10" i="42"/>
  <c r="Q10" i="42"/>
  <c r="R10" i="42"/>
  <c r="S10" i="42"/>
  <c r="T10" i="42"/>
  <c r="U10" i="42"/>
  <c r="V10" i="42"/>
  <c r="W10" i="42"/>
  <c r="X10" i="42"/>
  <c r="Y10" i="42"/>
  <c r="Z10" i="42"/>
  <c r="AA10" i="42"/>
  <c r="AB10" i="42"/>
  <c r="AC10" i="42"/>
  <c r="AD10" i="42"/>
  <c r="AE10" i="42"/>
  <c r="AF10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D13" i="42"/>
  <c r="E13" i="42"/>
  <c r="F13" i="42"/>
  <c r="G13" i="42"/>
  <c r="H13" i="42"/>
  <c r="I13" i="42"/>
  <c r="J13" i="42"/>
  <c r="K13" i="42"/>
  <c r="L13" i="42"/>
  <c r="M13" i="42"/>
  <c r="N13" i="42"/>
  <c r="O13" i="42"/>
  <c r="P13" i="42"/>
  <c r="Q13" i="42"/>
  <c r="R13" i="42"/>
  <c r="S13" i="42"/>
  <c r="T13" i="42"/>
  <c r="U13" i="42"/>
  <c r="V13" i="42"/>
  <c r="W13" i="42"/>
  <c r="X13" i="42"/>
  <c r="Y13" i="42"/>
  <c r="Z13" i="42"/>
  <c r="AA13" i="42"/>
  <c r="AB13" i="42"/>
  <c r="AC13" i="42"/>
  <c r="AD13" i="42"/>
  <c r="AE13" i="42"/>
  <c r="AF13" i="42"/>
  <c r="D14" i="42"/>
  <c r="E14" i="42"/>
  <c r="F14" i="42"/>
  <c r="G14" i="42"/>
  <c r="H14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D15" i="42"/>
  <c r="E15" i="42"/>
  <c r="F15" i="42"/>
  <c r="G15" i="42"/>
  <c r="H15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D16" i="42"/>
  <c r="E16" i="42"/>
  <c r="F16" i="42"/>
  <c r="G16" i="42"/>
  <c r="H16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D18" i="42"/>
  <c r="E18" i="42"/>
  <c r="F18" i="42"/>
  <c r="G18" i="42"/>
  <c r="H18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D23" i="42"/>
  <c r="E23" i="42"/>
  <c r="F23" i="42"/>
  <c r="G23" i="42"/>
  <c r="H23" i="42"/>
  <c r="I23" i="42"/>
  <c r="J23" i="42"/>
  <c r="K23" i="42"/>
  <c r="L23" i="42"/>
  <c r="M23" i="42"/>
  <c r="N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D24" i="42"/>
  <c r="E24" i="42"/>
  <c r="F24" i="42"/>
  <c r="G24" i="42"/>
  <c r="H24" i="42"/>
  <c r="I24" i="42"/>
  <c r="J24" i="42"/>
  <c r="K24" i="42"/>
  <c r="L24" i="42"/>
  <c r="M24" i="42"/>
  <c r="N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D25" i="42"/>
  <c r="E25" i="42"/>
  <c r="F25" i="42"/>
  <c r="G25" i="42"/>
  <c r="H25" i="42"/>
  <c r="I25" i="42"/>
  <c r="J25" i="42"/>
  <c r="K25" i="42"/>
  <c r="L25" i="42"/>
  <c r="M25" i="42"/>
  <c r="N25" i="42"/>
  <c r="V25" i="42"/>
  <c r="W25" i="42"/>
  <c r="X25" i="42"/>
  <c r="Y25" i="42"/>
  <c r="Z25" i="42"/>
  <c r="AA25" i="42"/>
  <c r="AB25" i="42"/>
  <c r="AC25" i="42"/>
  <c r="D26" i="42"/>
  <c r="E26" i="42"/>
  <c r="F26" i="42"/>
  <c r="G26" i="42"/>
  <c r="H26" i="42"/>
  <c r="I26" i="42"/>
  <c r="J26" i="42"/>
  <c r="K26" i="42"/>
  <c r="V26" i="42"/>
  <c r="W26" i="42"/>
  <c r="X26" i="42"/>
  <c r="Y26" i="42"/>
  <c r="Z26" i="42"/>
  <c r="AA26" i="42"/>
  <c r="AB26" i="42"/>
  <c r="AC26" i="42"/>
  <c r="D27" i="42"/>
  <c r="E27" i="42"/>
  <c r="F27" i="42"/>
  <c r="G27" i="42"/>
  <c r="H27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D28" i="42"/>
  <c r="E28" i="42"/>
  <c r="F28" i="42"/>
  <c r="G28" i="42"/>
  <c r="H28" i="42"/>
  <c r="I28" i="42"/>
  <c r="J28" i="42"/>
  <c r="K28" i="42"/>
  <c r="L28" i="42"/>
  <c r="M28" i="42"/>
  <c r="N28" i="42"/>
  <c r="O28" i="42"/>
  <c r="P28" i="42"/>
  <c r="Q28" i="42"/>
  <c r="R28" i="42"/>
  <c r="S28" i="42"/>
  <c r="T28" i="42"/>
  <c r="U28" i="42"/>
  <c r="V28" i="42"/>
  <c r="W28" i="42"/>
  <c r="X28" i="42"/>
  <c r="Y28" i="42"/>
  <c r="Z28" i="42"/>
  <c r="AA28" i="42"/>
  <c r="AB28" i="42"/>
  <c r="AC28" i="42"/>
  <c r="AD28" i="42"/>
  <c r="AE28" i="42"/>
  <c r="AF28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D30" i="42"/>
  <c r="E30" i="42"/>
  <c r="F30" i="42"/>
  <c r="G30" i="42"/>
  <c r="H30" i="42"/>
  <c r="I30" i="42"/>
  <c r="J30" i="42"/>
  <c r="K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D31" i="42"/>
  <c r="E31" i="42"/>
  <c r="F31" i="42"/>
  <c r="G31" i="42"/>
  <c r="H31" i="42"/>
  <c r="I31" i="42"/>
  <c r="J31" i="42"/>
  <c r="K31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D32" i="42"/>
  <c r="E32" i="42"/>
  <c r="F32" i="42"/>
  <c r="G32" i="42"/>
  <c r="H32" i="42"/>
  <c r="I32" i="42"/>
  <c r="J32" i="42"/>
  <c r="K32" i="42"/>
  <c r="L32" i="42"/>
  <c r="M32" i="42"/>
  <c r="N32" i="42"/>
  <c r="O32" i="42"/>
  <c r="P32" i="42"/>
  <c r="Q32" i="42"/>
  <c r="R32" i="42"/>
  <c r="S32" i="42"/>
  <c r="T32" i="42"/>
  <c r="U32" i="42"/>
  <c r="V32" i="42"/>
  <c r="W32" i="42"/>
  <c r="X32" i="42"/>
  <c r="Y32" i="42"/>
  <c r="Z32" i="42"/>
  <c r="AA32" i="42"/>
  <c r="AB32" i="42"/>
  <c r="AC32" i="42"/>
  <c r="AD32" i="42"/>
  <c r="AE32" i="42"/>
  <c r="AF32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D36" i="42"/>
  <c r="E36" i="42"/>
  <c r="F36" i="42"/>
  <c r="G36" i="42"/>
  <c r="H36" i="42"/>
  <c r="I36" i="42"/>
  <c r="J36" i="42"/>
  <c r="K36" i="42"/>
  <c r="L36" i="42"/>
  <c r="M36" i="42"/>
  <c r="N36" i="42"/>
  <c r="O36" i="42"/>
  <c r="P36" i="42"/>
  <c r="Q36" i="42"/>
  <c r="R36" i="42"/>
  <c r="S36" i="42"/>
  <c r="T36" i="42"/>
  <c r="U36" i="42"/>
  <c r="V36" i="42"/>
  <c r="W36" i="42"/>
  <c r="X36" i="42"/>
  <c r="Y36" i="42"/>
  <c r="Z36" i="42"/>
  <c r="AA36" i="42"/>
  <c r="AB36" i="42"/>
  <c r="AC36" i="42"/>
  <c r="AD36" i="42"/>
  <c r="AE36" i="42"/>
  <c r="AF36" i="42"/>
  <c r="D37" i="42"/>
  <c r="E37" i="42"/>
  <c r="F37" i="42"/>
  <c r="G37" i="42"/>
  <c r="H37" i="42"/>
  <c r="I37" i="42"/>
  <c r="J37" i="42"/>
  <c r="K37" i="42"/>
  <c r="L37" i="42"/>
  <c r="M37" i="42"/>
  <c r="N37" i="42"/>
  <c r="O37" i="42"/>
  <c r="P37" i="42"/>
  <c r="Q37" i="42"/>
  <c r="R37" i="42"/>
  <c r="S37" i="42"/>
  <c r="T37" i="42"/>
  <c r="U37" i="42"/>
  <c r="V37" i="42"/>
  <c r="W37" i="42"/>
  <c r="X37" i="42"/>
  <c r="Y37" i="42"/>
  <c r="Z37" i="42"/>
  <c r="AA37" i="42"/>
  <c r="AB37" i="42"/>
  <c r="AC37" i="42"/>
  <c r="AD37" i="42"/>
  <c r="AE37" i="42"/>
  <c r="AF37" i="42"/>
  <c r="D38" i="42"/>
  <c r="E38" i="42"/>
  <c r="F38" i="42"/>
  <c r="G38" i="42"/>
  <c r="H38" i="42"/>
  <c r="I38" i="42"/>
  <c r="J38" i="42"/>
  <c r="K38" i="42"/>
  <c r="L38" i="42"/>
  <c r="M38" i="42"/>
  <c r="N38" i="42"/>
  <c r="O38" i="42"/>
  <c r="P38" i="42"/>
  <c r="Q38" i="42"/>
  <c r="R38" i="42"/>
  <c r="S38" i="42"/>
  <c r="T38" i="42"/>
  <c r="U38" i="42"/>
  <c r="V38" i="42"/>
  <c r="W38" i="42"/>
  <c r="X38" i="42"/>
  <c r="Y38" i="42"/>
  <c r="Z38" i="42"/>
  <c r="AA38" i="42"/>
  <c r="AB38" i="42"/>
  <c r="AC38" i="42"/>
  <c r="AD38" i="42"/>
  <c r="AE38" i="42"/>
  <c r="AF38" i="42"/>
  <c r="D3" i="49"/>
  <c r="E3" i="49"/>
  <c r="F3" i="49"/>
  <c r="G3" i="49"/>
  <c r="H3" i="49"/>
  <c r="I3" i="49"/>
  <c r="J3" i="49"/>
  <c r="K3" i="49"/>
  <c r="L3" i="49"/>
  <c r="M3" i="49"/>
  <c r="N3" i="49"/>
  <c r="O3" i="49"/>
  <c r="P3" i="49"/>
  <c r="Q3" i="49"/>
  <c r="R3" i="49"/>
  <c r="S3" i="49"/>
  <c r="T3" i="49"/>
  <c r="U3" i="49"/>
  <c r="V3" i="49"/>
  <c r="W3" i="49"/>
  <c r="X3" i="49"/>
  <c r="Y3" i="49"/>
  <c r="Z3" i="49"/>
  <c r="AA3" i="49"/>
  <c r="AB3" i="49"/>
  <c r="AC3" i="49"/>
  <c r="AD3" i="49"/>
  <c r="AE3" i="49"/>
  <c r="AF3" i="49"/>
  <c r="D4" i="49"/>
  <c r="E4" i="49"/>
  <c r="F4" i="49"/>
  <c r="G4" i="49"/>
  <c r="H4" i="49"/>
  <c r="I4" i="49"/>
  <c r="J4" i="49"/>
  <c r="K4" i="49"/>
  <c r="L4" i="49"/>
  <c r="M4" i="49"/>
  <c r="N4" i="49"/>
  <c r="O4" i="49"/>
  <c r="P4" i="49"/>
  <c r="Q4" i="49"/>
  <c r="R4" i="49"/>
  <c r="S4" i="49"/>
  <c r="T4" i="49"/>
  <c r="U4" i="49"/>
  <c r="V4" i="49"/>
  <c r="W4" i="49"/>
  <c r="X4" i="49"/>
  <c r="Y4" i="49"/>
  <c r="Z4" i="49"/>
  <c r="AA4" i="49"/>
  <c r="AB4" i="49"/>
  <c r="AC4" i="49"/>
  <c r="AD4" i="49"/>
  <c r="AE4" i="49"/>
  <c r="AF4" i="49"/>
  <c r="D5" i="49"/>
  <c r="E5" i="49"/>
  <c r="F5" i="49"/>
  <c r="G5" i="49"/>
  <c r="H5" i="49"/>
  <c r="I5" i="49"/>
  <c r="J5" i="49"/>
  <c r="K5" i="49"/>
  <c r="L5" i="49"/>
  <c r="M5" i="49"/>
  <c r="N5" i="49"/>
  <c r="O5" i="49"/>
  <c r="P5" i="49"/>
  <c r="Q5" i="49"/>
  <c r="R5" i="49"/>
  <c r="S5" i="49"/>
  <c r="T5" i="49"/>
  <c r="U5" i="49"/>
  <c r="V5" i="49"/>
  <c r="W5" i="49"/>
  <c r="X5" i="49"/>
  <c r="Y5" i="49"/>
  <c r="Z5" i="49"/>
  <c r="AA5" i="49"/>
  <c r="AB5" i="49"/>
  <c r="AC5" i="49"/>
  <c r="AD5" i="49"/>
  <c r="AE5" i="49"/>
  <c r="AF5" i="49"/>
  <c r="D6" i="49"/>
  <c r="E6" i="49"/>
  <c r="F6" i="49"/>
  <c r="G6" i="49"/>
  <c r="H6" i="49"/>
  <c r="I6" i="49"/>
  <c r="J6" i="49"/>
  <c r="K6" i="49"/>
  <c r="L6" i="49"/>
  <c r="M6" i="49"/>
  <c r="N6" i="49"/>
  <c r="O6" i="49"/>
  <c r="P6" i="49"/>
  <c r="Q6" i="49"/>
  <c r="R6" i="49"/>
  <c r="S6" i="49"/>
  <c r="T6" i="49"/>
  <c r="U6" i="49"/>
  <c r="V6" i="49"/>
  <c r="W6" i="49"/>
  <c r="X6" i="49"/>
  <c r="Y6" i="49"/>
  <c r="Z6" i="49"/>
  <c r="AA6" i="49"/>
  <c r="AB6" i="49"/>
  <c r="AC6" i="49"/>
  <c r="AD6" i="49"/>
  <c r="AE6" i="49"/>
  <c r="AF6" i="49"/>
  <c r="D7" i="49"/>
  <c r="E7" i="49"/>
  <c r="F7" i="49"/>
  <c r="G7" i="49"/>
  <c r="H7" i="49"/>
  <c r="I7" i="49"/>
  <c r="J7" i="49"/>
  <c r="K7" i="49"/>
  <c r="L7" i="49"/>
  <c r="M7" i="49"/>
  <c r="N7" i="49"/>
  <c r="O7" i="49"/>
  <c r="P7" i="49"/>
  <c r="Q7" i="49"/>
  <c r="R7" i="49"/>
  <c r="S7" i="49"/>
  <c r="T7" i="49"/>
  <c r="U7" i="49"/>
  <c r="V7" i="49"/>
  <c r="W7" i="49"/>
  <c r="X7" i="49"/>
  <c r="Y7" i="49"/>
  <c r="Z7" i="49"/>
  <c r="AA7" i="49"/>
  <c r="AB7" i="49"/>
  <c r="AC7" i="49"/>
  <c r="AD7" i="49"/>
  <c r="AE7" i="49"/>
  <c r="AF7" i="49"/>
  <c r="D8" i="49"/>
  <c r="E8" i="49"/>
  <c r="F8" i="49"/>
  <c r="G8" i="49"/>
  <c r="H8" i="49"/>
  <c r="I8" i="49"/>
  <c r="J8" i="49"/>
  <c r="K8" i="49"/>
  <c r="L8" i="49"/>
  <c r="M8" i="49"/>
  <c r="N8" i="49"/>
  <c r="O8" i="49"/>
  <c r="P8" i="49"/>
  <c r="Q8" i="49"/>
  <c r="R8" i="49"/>
  <c r="S8" i="49"/>
  <c r="T8" i="49"/>
  <c r="U8" i="49"/>
  <c r="V8" i="49"/>
  <c r="W8" i="49"/>
  <c r="X8" i="49"/>
  <c r="Y8" i="49"/>
  <c r="Z8" i="49"/>
  <c r="AA8" i="49"/>
  <c r="AB8" i="49"/>
  <c r="AC8" i="49"/>
  <c r="AD8" i="49"/>
  <c r="AE8" i="49"/>
  <c r="AF8" i="49"/>
  <c r="D9" i="49"/>
  <c r="E9" i="49"/>
  <c r="F9" i="49"/>
  <c r="G9" i="49"/>
  <c r="H9" i="49"/>
  <c r="I9" i="49"/>
  <c r="J9" i="49"/>
  <c r="K9" i="49"/>
  <c r="L9" i="49"/>
  <c r="M9" i="49"/>
  <c r="N9" i="49"/>
  <c r="O9" i="49"/>
  <c r="P9" i="49"/>
  <c r="Q9" i="49"/>
  <c r="R9" i="49"/>
  <c r="S9" i="49"/>
  <c r="T9" i="49"/>
  <c r="U9" i="49"/>
  <c r="V9" i="49"/>
  <c r="W9" i="49"/>
  <c r="X9" i="49"/>
  <c r="Y9" i="49"/>
  <c r="Z9" i="49"/>
  <c r="AA9" i="49"/>
  <c r="AB9" i="49"/>
  <c r="AC9" i="49"/>
  <c r="AD9" i="49"/>
  <c r="AE9" i="49"/>
  <c r="AF9" i="49"/>
  <c r="D10" i="49"/>
  <c r="E10" i="49"/>
  <c r="F10" i="49"/>
  <c r="G10" i="49"/>
  <c r="H10" i="49"/>
  <c r="I10" i="49"/>
  <c r="J10" i="49"/>
  <c r="K10" i="49"/>
  <c r="L10" i="49"/>
  <c r="M10" i="49"/>
  <c r="N10" i="49"/>
  <c r="O10" i="49"/>
  <c r="P10" i="49"/>
  <c r="Q10" i="49"/>
  <c r="R10" i="49"/>
  <c r="S10" i="49"/>
  <c r="T10" i="49"/>
  <c r="U10" i="49"/>
  <c r="V10" i="49"/>
  <c r="W10" i="49"/>
  <c r="X10" i="49"/>
  <c r="Y10" i="49"/>
  <c r="Z10" i="49"/>
  <c r="AA10" i="49"/>
  <c r="AB10" i="49"/>
  <c r="AC10" i="49"/>
  <c r="AD10" i="49"/>
  <c r="AE10" i="49"/>
  <c r="AF10" i="49"/>
  <c r="D11" i="49"/>
  <c r="E11" i="49"/>
  <c r="F11" i="49"/>
  <c r="G11" i="49"/>
  <c r="H11" i="49"/>
  <c r="I11" i="49"/>
  <c r="J11" i="49"/>
  <c r="K11" i="49"/>
  <c r="L11" i="49"/>
  <c r="M11" i="49"/>
  <c r="N11" i="49"/>
  <c r="O11" i="49"/>
  <c r="P11" i="49"/>
  <c r="Q11" i="49"/>
  <c r="R11" i="49"/>
  <c r="S11" i="49"/>
  <c r="T11" i="49"/>
  <c r="U11" i="49"/>
  <c r="V11" i="49"/>
  <c r="W11" i="49"/>
  <c r="X11" i="49"/>
  <c r="Y11" i="49"/>
  <c r="Z11" i="49"/>
  <c r="AA11" i="49"/>
  <c r="AB11" i="49"/>
  <c r="AC11" i="49"/>
  <c r="AD11" i="49"/>
  <c r="AE11" i="49"/>
  <c r="AF11" i="49"/>
  <c r="D12" i="49"/>
  <c r="E12" i="49"/>
  <c r="F12" i="49"/>
  <c r="G12" i="49"/>
  <c r="H12" i="49"/>
  <c r="I12" i="49"/>
  <c r="J12" i="49"/>
  <c r="K12" i="49"/>
  <c r="L12" i="49"/>
  <c r="M12" i="49"/>
  <c r="N12" i="49"/>
  <c r="O12" i="49"/>
  <c r="P12" i="49"/>
  <c r="Q12" i="49"/>
  <c r="R12" i="49"/>
  <c r="S12" i="49"/>
  <c r="T12" i="49"/>
  <c r="U12" i="49"/>
  <c r="V12" i="49"/>
  <c r="W12" i="49"/>
  <c r="X12" i="49"/>
  <c r="Y12" i="49"/>
  <c r="Z12" i="49"/>
  <c r="AA12" i="49"/>
  <c r="AB12" i="49"/>
  <c r="AC12" i="49"/>
  <c r="AD12" i="49"/>
  <c r="AE12" i="49"/>
  <c r="AF12" i="49"/>
  <c r="D13" i="49"/>
  <c r="E13" i="49"/>
  <c r="F13" i="49"/>
  <c r="G13" i="49"/>
  <c r="H13" i="49"/>
  <c r="I13" i="49"/>
  <c r="J13" i="49"/>
  <c r="K13" i="49"/>
  <c r="L13" i="49"/>
  <c r="M13" i="49"/>
  <c r="N13" i="49"/>
  <c r="O13" i="49"/>
  <c r="P13" i="49"/>
  <c r="Q13" i="49"/>
  <c r="R13" i="49"/>
  <c r="S13" i="49"/>
  <c r="T13" i="49"/>
  <c r="U13" i="49"/>
  <c r="V13" i="49"/>
  <c r="W13" i="49"/>
  <c r="X13" i="49"/>
  <c r="Y13" i="49"/>
  <c r="Z13" i="49"/>
  <c r="AA13" i="49"/>
  <c r="AB13" i="49"/>
  <c r="AC13" i="49"/>
  <c r="AD13" i="49"/>
  <c r="AE13" i="49"/>
  <c r="AF13" i="49"/>
  <c r="D14" i="49"/>
  <c r="E14" i="49"/>
  <c r="F14" i="49"/>
  <c r="G14" i="49"/>
  <c r="H14" i="49"/>
  <c r="I14" i="49"/>
  <c r="J14" i="49"/>
  <c r="K14" i="49"/>
  <c r="L14" i="49"/>
  <c r="M14" i="49"/>
  <c r="N14" i="49"/>
  <c r="O14" i="49"/>
  <c r="P14" i="49"/>
  <c r="Q14" i="49"/>
  <c r="R14" i="49"/>
  <c r="S14" i="49"/>
  <c r="T14" i="49"/>
  <c r="U14" i="49"/>
  <c r="V14" i="49"/>
  <c r="W14" i="49"/>
  <c r="X14" i="49"/>
  <c r="Y14" i="49"/>
  <c r="Z14" i="49"/>
  <c r="AA14" i="49"/>
  <c r="AB14" i="49"/>
  <c r="AC14" i="49"/>
  <c r="AD14" i="49"/>
  <c r="AE14" i="49"/>
  <c r="AF14" i="49"/>
  <c r="D15" i="49"/>
  <c r="E15" i="49"/>
  <c r="F15" i="49"/>
  <c r="G15" i="49"/>
  <c r="H15" i="49"/>
  <c r="I15" i="49"/>
  <c r="J15" i="49"/>
  <c r="K15" i="49"/>
  <c r="L15" i="49"/>
  <c r="M15" i="49"/>
  <c r="N15" i="49"/>
  <c r="O15" i="49"/>
  <c r="P15" i="49"/>
  <c r="Q15" i="49"/>
  <c r="R15" i="49"/>
  <c r="S15" i="49"/>
  <c r="T15" i="49"/>
  <c r="U15" i="49"/>
  <c r="V15" i="49"/>
  <c r="W15" i="49"/>
  <c r="X15" i="49"/>
  <c r="Y15" i="49"/>
  <c r="Z15" i="49"/>
  <c r="AA15" i="49"/>
  <c r="AB15" i="49"/>
  <c r="AC15" i="49"/>
  <c r="AD15" i="49"/>
  <c r="AE15" i="49"/>
  <c r="AF15" i="49"/>
  <c r="D16" i="49"/>
  <c r="E16" i="49"/>
  <c r="F16" i="49"/>
  <c r="G16" i="49"/>
  <c r="H16" i="49"/>
  <c r="I16" i="49"/>
  <c r="J16" i="49"/>
  <c r="K16" i="49"/>
  <c r="L16" i="49"/>
  <c r="M16" i="49"/>
  <c r="N16" i="49"/>
  <c r="O16" i="49"/>
  <c r="P16" i="49"/>
  <c r="Q16" i="49"/>
  <c r="R16" i="49"/>
  <c r="S16" i="49"/>
  <c r="T16" i="49"/>
  <c r="U16" i="49"/>
  <c r="V16" i="49"/>
  <c r="W16" i="49"/>
  <c r="X16" i="49"/>
  <c r="Y16" i="49"/>
  <c r="Z16" i="49"/>
  <c r="AA16" i="49"/>
  <c r="AB16" i="49"/>
  <c r="AC16" i="49"/>
  <c r="AD16" i="49"/>
  <c r="AE16" i="49"/>
  <c r="AF16" i="49"/>
  <c r="D17" i="49"/>
  <c r="E17" i="49"/>
  <c r="F17" i="49"/>
  <c r="G17" i="49"/>
  <c r="H17" i="49"/>
  <c r="I17" i="49"/>
  <c r="J17" i="49"/>
  <c r="K17" i="49"/>
  <c r="L17" i="49"/>
  <c r="M17" i="49"/>
  <c r="N17" i="49"/>
  <c r="O17" i="49"/>
  <c r="P17" i="49"/>
  <c r="Q17" i="49"/>
  <c r="R17" i="49"/>
  <c r="S17" i="49"/>
  <c r="T17" i="49"/>
  <c r="U17" i="49"/>
  <c r="V17" i="49"/>
  <c r="W17" i="49"/>
  <c r="X17" i="49"/>
  <c r="Y17" i="49"/>
  <c r="Z17" i="49"/>
  <c r="AA17" i="49"/>
  <c r="AB17" i="49"/>
  <c r="AC17" i="49"/>
  <c r="AD17" i="49"/>
  <c r="AE17" i="49"/>
  <c r="AF17" i="49"/>
  <c r="D18" i="49"/>
  <c r="E18" i="49"/>
  <c r="F18" i="49"/>
  <c r="G18" i="49"/>
  <c r="H18" i="49"/>
  <c r="I18" i="49"/>
  <c r="J18" i="49"/>
  <c r="K18" i="49"/>
  <c r="L18" i="49"/>
  <c r="M18" i="49"/>
  <c r="N18" i="49"/>
  <c r="O18" i="49"/>
  <c r="P18" i="49"/>
  <c r="Q18" i="49"/>
  <c r="R18" i="49"/>
  <c r="S18" i="49"/>
  <c r="T18" i="49"/>
  <c r="U18" i="49"/>
  <c r="V18" i="49"/>
  <c r="W18" i="49"/>
  <c r="X18" i="49"/>
  <c r="Y18" i="49"/>
  <c r="Z18" i="49"/>
  <c r="AA18" i="49"/>
  <c r="AB18" i="49"/>
  <c r="AC18" i="49"/>
  <c r="AD18" i="49"/>
  <c r="AE18" i="49"/>
  <c r="AF18" i="49"/>
  <c r="D23" i="49"/>
  <c r="E23" i="49"/>
  <c r="F23" i="49"/>
  <c r="G23" i="49"/>
  <c r="H23" i="49"/>
  <c r="I23" i="49"/>
  <c r="J23" i="49"/>
  <c r="K23" i="49"/>
  <c r="R23" i="49"/>
  <c r="S23" i="49"/>
  <c r="T23" i="49"/>
  <c r="U23" i="49"/>
  <c r="V23" i="49"/>
  <c r="W23" i="49"/>
  <c r="X23" i="49"/>
  <c r="Y23" i="49"/>
  <c r="Z23" i="49"/>
  <c r="AA23" i="49"/>
  <c r="AB23" i="49"/>
  <c r="AC23" i="49"/>
  <c r="AE23" i="49"/>
  <c r="AF23" i="49"/>
  <c r="D24" i="49"/>
  <c r="E24" i="49"/>
  <c r="F24" i="49"/>
  <c r="G24" i="49"/>
  <c r="H24" i="49"/>
  <c r="I24" i="49"/>
  <c r="J24" i="49"/>
  <c r="K24" i="49"/>
  <c r="L24" i="49"/>
  <c r="M24" i="49"/>
  <c r="N24" i="49"/>
  <c r="O24" i="49"/>
  <c r="P24" i="49"/>
  <c r="Q24" i="49"/>
  <c r="R24" i="49"/>
  <c r="S24" i="49"/>
  <c r="T24" i="49"/>
  <c r="U24" i="49"/>
  <c r="V24" i="49"/>
  <c r="W24" i="49"/>
  <c r="X24" i="49"/>
  <c r="Y24" i="49"/>
  <c r="Z24" i="49"/>
  <c r="AA24" i="49"/>
  <c r="AB24" i="49"/>
  <c r="AC24" i="49"/>
  <c r="AD24" i="49"/>
  <c r="AE24" i="49"/>
  <c r="AF24" i="49"/>
  <c r="D25" i="49"/>
  <c r="E25" i="49"/>
  <c r="F25" i="49"/>
  <c r="G25" i="49"/>
  <c r="H25" i="49"/>
  <c r="I25" i="49"/>
  <c r="J25" i="49"/>
  <c r="K25" i="49"/>
  <c r="L25" i="49"/>
  <c r="M25" i="49"/>
  <c r="N25" i="49"/>
  <c r="O25" i="49"/>
  <c r="P25" i="49"/>
  <c r="Q25" i="49"/>
  <c r="R25" i="49"/>
  <c r="S25" i="49"/>
  <c r="T25" i="49"/>
  <c r="U25" i="49"/>
  <c r="V25" i="49"/>
  <c r="W25" i="49"/>
  <c r="X25" i="49"/>
  <c r="Y25" i="49"/>
  <c r="Z25" i="49"/>
  <c r="AA25" i="49"/>
  <c r="AB25" i="49"/>
  <c r="AC25" i="49"/>
  <c r="AD25" i="49"/>
  <c r="AE25" i="49"/>
  <c r="AF25" i="49"/>
  <c r="D26" i="49"/>
  <c r="E26" i="49"/>
  <c r="F26" i="49"/>
  <c r="G26" i="49"/>
  <c r="H26" i="49"/>
  <c r="I26" i="49"/>
  <c r="J26" i="49"/>
  <c r="K26" i="49"/>
  <c r="L26" i="49"/>
  <c r="M26" i="49"/>
  <c r="N26" i="49"/>
  <c r="O26" i="49"/>
  <c r="P26" i="49"/>
  <c r="Q26" i="49"/>
  <c r="R26" i="49"/>
  <c r="S26" i="49"/>
  <c r="T26" i="49"/>
  <c r="U26" i="49"/>
  <c r="V26" i="49"/>
  <c r="W26" i="49"/>
  <c r="X26" i="49"/>
  <c r="Y26" i="49"/>
  <c r="Z26" i="49"/>
  <c r="AA26" i="49"/>
  <c r="AB26" i="49"/>
  <c r="AC26" i="49"/>
  <c r="AD26" i="49"/>
  <c r="AE26" i="49"/>
  <c r="AF26" i="49"/>
  <c r="D27" i="49"/>
  <c r="E27" i="49"/>
  <c r="F27" i="49"/>
  <c r="G27" i="49"/>
  <c r="H27" i="49"/>
  <c r="I27" i="49"/>
  <c r="J27" i="49"/>
  <c r="K27" i="49"/>
  <c r="L27" i="49"/>
  <c r="M27" i="49"/>
  <c r="N27" i="49"/>
  <c r="O27" i="49"/>
  <c r="P27" i="49"/>
  <c r="Q27" i="49"/>
  <c r="R27" i="49"/>
  <c r="S27" i="49"/>
  <c r="T27" i="49"/>
  <c r="U27" i="49"/>
  <c r="V27" i="49"/>
  <c r="W27" i="49"/>
  <c r="X27" i="49"/>
  <c r="Y27" i="49"/>
  <c r="Z27" i="49"/>
  <c r="AA27" i="49"/>
  <c r="AB27" i="49"/>
  <c r="AC27" i="49"/>
  <c r="AD27" i="49"/>
  <c r="AE27" i="49"/>
  <c r="AF27" i="49"/>
  <c r="D28" i="49"/>
  <c r="E28" i="49"/>
  <c r="F28" i="49"/>
  <c r="G28" i="49"/>
  <c r="H28" i="49"/>
  <c r="I28" i="49"/>
  <c r="J28" i="49"/>
  <c r="K28" i="49"/>
  <c r="L28" i="49"/>
  <c r="M28" i="49"/>
  <c r="N28" i="49"/>
  <c r="O28" i="49"/>
  <c r="P28" i="49"/>
  <c r="Q28" i="49"/>
  <c r="R28" i="49"/>
  <c r="S28" i="49"/>
  <c r="T28" i="49"/>
  <c r="U28" i="49"/>
  <c r="V28" i="49"/>
  <c r="W28" i="49"/>
  <c r="X28" i="49"/>
  <c r="Y28" i="49"/>
  <c r="Z28" i="49"/>
  <c r="AA28" i="49"/>
  <c r="AB28" i="49"/>
  <c r="AC28" i="49"/>
  <c r="AD28" i="49"/>
  <c r="AE28" i="49"/>
  <c r="AF28" i="49"/>
  <c r="D29" i="49"/>
  <c r="E29" i="49"/>
  <c r="F29" i="49"/>
  <c r="G29" i="49"/>
  <c r="H29" i="49"/>
  <c r="I29" i="49"/>
  <c r="J29" i="49"/>
  <c r="K29" i="49"/>
  <c r="L29" i="49"/>
  <c r="M29" i="49"/>
  <c r="N29" i="49"/>
  <c r="O29" i="49"/>
  <c r="P29" i="49"/>
  <c r="Q29" i="49"/>
  <c r="R29" i="49"/>
  <c r="S29" i="49"/>
  <c r="T29" i="49"/>
  <c r="U29" i="49"/>
  <c r="V29" i="49"/>
  <c r="W29" i="49"/>
  <c r="X29" i="49"/>
  <c r="Y29" i="49"/>
  <c r="Z29" i="49"/>
  <c r="AA29" i="49"/>
  <c r="AB29" i="49"/>
  <c r="AC29" i="49"/>
  <c r="AD29" i="49"/>
  <c r="AE29" i="49"/>
  <c r="AF29" i="49"/>
  <c r="D30" i="49"/>
  <c r="E30" i="49"/>
  <c r="F30" i="49"/>
  <c r="G30" i="49"/>
  <c r="H30" i="49"/>
  <c r="I30" i="49"/>
  <c r="J30" i="49"/>
  <c r="K30" i="49"/>
  <c r="L30" i="49"/>
  <c r="M30" i="49"/>
  <c r="N30" i="49"/>
  <c r="O30" i="49"/>
  <c r="P30" i="49"/>
  <c r="Q30" i="49"/>
  <c r="R30" i="49"/>
  <c r="S30" i="49"/>
  <c r="T30" i="49"/>
  <c r="U30" i="49"/>
  <c r="V30" i="49"/>
  <c r="W30" i="49"/>
  <c r="X30" i="49"/>
  <c r="Y30" i="49"/>
  <c r="Z30" i="49"/>
  <c r="AA30" i="49"/>
  <c r="AB30" i="49"/>
  <c r="AC30" i="49"/>
  <c r="AD30" i="49"/>
  <c r="AE30" i="49"/>
  <c r="AF30" i="49"/>
  <c r="D31" i="49"/>
  <c r="E31" i="49"/>
  <c r="F31" i="49"/>
  <c r="G31" i="49"/>
  <c r="H31" i="49"/>
  <c r="I31" i="49"/>
  <c r="J31" i="49"/>
  <c r="K31" i="49"/>
  <c r="L31" i="49"/>
  <c r="M31" i="49"/>
  <c r="N31" i="49"/>
  <c r="O31" i="49"/>
  <c r="P31" i="49"/>
  <c r="Q31" i="49"/>
  <c r="R31" i="49"/>
  <c r="S31" i="49"/>
  <c r="T31" i="49"/>
  <c r="U31" i="49"/>
  <c r="V31" i="49"/>
  <c r="W31" i="49"/>
  <c r="X31" i="49"/>
  <c r="Y31" i="49"/>
  <c r="Z31" i="49"/>
  <c r="AA31" i="49"/>
  <c r="AB31" i="49"/>
  <c r="AC31" i="49"/>
  <c r="AD31" i="49"/>
  <c r="AE31" i="49"/>
  <c r="AF31" i="49"/>
  <c r="D32" i="49"/>
  <c r="E32" i="49"/>
  <c r="F32" i="49"/>
  <c r="G32" i="49"/>
  <c r="H32" i="49"/>
  <c r="I32" i="49"/>
  <c r="J32" i="49"/>
  <c r="K32" i="49"/>
  <c r="L32" i="49"/>
  <c r="M32" i="49"/>
  <c r="N32" i="49"/>
  <c r="O32" i="49"/>
  <c r="P32" i="49"/>
  <c r="Q32" i="49"/>
  <c r="R32" i="49"/>
  <c r="S32" i="49"/>
  <c r="T32" i="49"/>
  <c r="U32" i="49"/>
  <c r="V32" i="49"/>
  <c r="W32" i="49"/>
  <c r="X32" i="49"/>
  <c r="Y32" i="49"/>
  <c r="Z32" i="49"/>
  <c r="AA32" i="49"/>
  <c r="AB32" i="49"/>
  <c r="AC32" i="49"/>
  <c r="AD32" i="49"/>
  <c r="AE32" i="49"/>
  <c r="AF32" i="49"/>
  <c r="D33" i="49"/>
  <c r="E33" i="49"/>
  <c r="F33" i="49"/>
  <c r="G33" i="49"/>
  <c r="H33" i="49"/>
  <c r="I33" i="49"/>
  <c r="J33" i="49"/>
  <c r="K33" i="49"/>
  <c r="L33" i="49"/>
  <c r="M33" i="49"/>
  <c r="N33" i="49"/>
  <c r="O33" i="49"/>
  <c r="P33" i="49"/>
  <c r="Q33" i="49"/>
  <c r="R33" i="49"/>
  <c r="S33" i="49"/>
  <c r="T33" i="49"/>
  <c r="U33" i="49"/>
  <c r="V33" i="49"/>
  <c r="W33" i="49"/>
  <c r="X33" i="49"/>
  <c r="Y33" i="49"/>
  <c r="Z33" i="49"/>
  <c r="AA33" i="49"/>
  <c r="AB33" i="49"/>
  <c r="AC33" i="49"/>
  <c r="AD33" i="49"/>
  <c r="AE33" i="49"/>
  <c r="AF33" i="49"/>
  <c r="D34" i="49"/>
  <c r="E34" i="49"/>
  <c r="F34" i="49"/>
  <c r="G34" i="49"/>
  <c r="H34" i="49"/>
  <c r="I34" i="49"/>
  <c r="J34" i="49"/>
  <c r="K34" i="49"/>
  <c r="L34" i="49"/>
  <c r="M34" i="49"/>
  <c r="N34" i="49"/>
  <c r="O34" i="49"/>
  <c r="P34" i="49"/>
  <c r="Q34" i="49"/>
  <c r="R34" i="49"/>
  <c r="S34" i="49"/>
  <c r="T34" i="49"/>
  <c r="U34" i="49"/>
  <c r="V34" i="49"/>
  <c r="W34" i="49"/>
  <c r="X34" i="49"/>
  <c r="Y34" i="49"/>
  <c r="Z34" i="49"/>
  <c r="AA34" i="49"/>
  <c r="AB34" i="49"/>
  <c r="AC34" i="49"/>
  <c r="AD34" i="49"/>
  <c r="AE34" i="49"/>
  <c r="AF34" i="49"/>
  <c r="D35" i="49"/>
  <c r="E35" i="49"/>
  <c r="F35" i="49"/>
  <c r="G35" i="49"/>
  <c r="H35" i="49"/>
  <c r="I35" i="49"/>
  <c r="J35" i="49"/>
  <c r="K35" i="49"/>
  <c r="L35" i="49"/>
  <c r="M35" i="49"/>
  <c r="N35" i="49"/>
  <c r="O35" i="49"/>
  <c r="P35" i="49"/>
  <c r="Q35" i="49"/>
  <c r="R35" i="49"/>
  <c r="S35" i="49"/>
  <c r="T35" i="49"/>
  <c r="U35" i="49"/>
  <c r="V35" i="49"/>
  <c r="W35" i="49"/>
  <c r="X35" i="49"/>
  <c r="Y35" i="49"/>
  <c r="Z35" i="49"/>
  <c r="AA35" i="49"/>
  <c r="AB35" i="49"/>
  <c r="AC35" i="49"/>
  <c r="AD35" i="49"/>
  <c r="AE35" i="49"/>
  <c r="AF35" i="49"/>
  <c r="D36" i="49"/>
  <c r="E36" i="49"/>
  <c r="F36" i="49"/>
  <c r="G36" i="49"/>
  <c r="H36" i="49"/>
  <c r="I36" i="49"/>
  <c r="J36" i="49"/>
  <c r="K36" i="49"/>
  <c r="L36" i="49"/>
  <c r="M36" i="49"/>
  <c r="N36" i="49"/>
  <c r="O36" i="49"/>
  <c r="P36" i="49"/>
  <c r="Q36" i="49"/>
  <c r="R36" i="49"/>
  <c r="S36" i="49"/>
  <c r="T36" i="49"/>
  <c r="U36" i="49"/>
  <c r="V36" i="49"/>
  <c r="W36" i="49"/>
  <c r="X36" i="49"/>
  <c r="Y36" i="49"/>
  <c r="Z36" i="49"/>
  <c r="AA36" i="49"/>
  <c r="AB36" i="49"/>
  <c r="AC36" i="49"/>
  <c r="AD36" i="49"/>
  <c r="AE36" i="49"/>
  <c r="AF36" i="49"/>
  <c r="D37" i="49"/>
  <c r="E37" i="49"/>
  <c r="F37" i="49"/>
  <c r="G37" i="49"/>
  <c r="H37" i="49"/>
  <c r="I37" i="49"/>
  <c r="J37" i="49"/>
  <c r="K37" i="49"/>
  <c r="L37" i="49"/>
  <c r="M37" i="49"/>
  <c r="N37" i="49"/>
  <c r="O37" i="49"/>
  <c r="P37" i="49"/>
  <c r="Q37" i="49"/>
  <c r="R37" i="49"/>
  <c r="S37" i="49"/>
  <c r="T37" i="49"/>
  <c r="U37" i="49"/>
  <c r="V37" i="49"/>
  <c r="W37" i="49"/>
  <c r="X37" i="49"/>
  <c r="Y37" i="49"/>
  <c r="Z37" i="49"/>
  <c r="AA37" i="49"/>
  <c r="AB37" i="49"/>
  <c r="AC37" i="49"/>
  <c r="AD37" i="49"/>
  <c r="AE37" i="49"/>
  <c r="AF37" i="49"/>
  <c r="D3" i="62"/>
  <c r="E3" i="62"/>
  <c r="F3" i="62"/>
  <c r="G3" i="62"/>
  <c r="H3" i="62"/>
  <c r="I3" i="62"/>
  <c r="J3" i="62"/>
  <c r="K3" i="62"/>
  <c r="L3" i="62"/>
  <c r="M3" i="62"/>
  <c r="N3" i="62"/>
  <c r="O3" i="62"/>
  <c r="P3" i="62"/>
  <c r="Q3" i="62"/>
  <c r="R3" i="62"/>
  <c r="S3" i="62"/>
  <c r="T3" i="62"/>
  <c r="U3" i="62"/>
  <c r="V3" i="62"/>
  <c r="W3" i="62"/>
  <c r="X3" i="62"/>
  <c r="Y3" i="62"/>
  <c r="Z3" i="62"/>
  <c r="AA3" i="62"/>
  <c r="AB3" i="62"/>
  <c r="AC3" i="62"/>
  <c r="AD3" i="62"/>
  <c r="AE3" i="62"/>
  <c r="AF3" i="62"/>
  <c r="D4" i="62"/>
  <c r="E4" i="62"/>
  <c r="F4" i="62"/>
  <c r="G4" i="62"/>
  <c r="H4" i="62"/>
  <c r="I4" i="62"/>
  <c r="J4" i="62"/>
  <c r="K4" i="62"/>
  <c r="L4" i="62"/>
  <c r="M4" i="62"/>
  <c r="N4" i="62"/>
  <c r="O4" i="62"/>
  <c r="P4" i="62"/>
  <c r="Q4" i="62"/>
  <c r="R4" i="62"/>
  <c r="S4" i="62"/>
  <c r="T4" i="62"/>
  <c r="U4" i="62"/>
  <c r="V4" i="62"/>
  <c r="W4" i="62"/>
  <c r="X4" i="62"/>
  <c r="Y4" i="62"/>
  <c r="Z4" i="62"/>
  <c r="AA4" i="62"/>
  <c r="AB4" i="62"/>
  <c r="AC4" i="62"/>
  <c r="AD4" i="62"/>
  <c r="AE4" i="62"/>
  <c r="AF4" i="62"/>
  <c r="D5" i="62"/>
  <c r="E5" i="62"/>
  <c r="F5" i="62"/>
  <c r="G5" i="62"/>
  <c r="H5" i="62"/>
  <c r="I5" i="62"/>
  <c r="J5" i="62"/>
  <c r="K5" i="62"/>
  <c r="L5" i="62"/>
  <c r="M5" i="62"/>
  <c r="N5" i="62"/>
  <c r="O5" i="62"/>
  <c r="P5" i="62"/>
  <c r="Q5" i="62"/>
  <c r="R5" i="62"/>
  <c r="S5" i="62"/>
  <c r="T5" i="62"/>
  <c r="U5" i="62"/>
  <c r="V5" i="62"/>
  <c r="W5" i="62"/>
  <c r="X5" i="62"/>
  <c r="Y5" i="62"/>
  <c r="Z5" i="62"/>
  <c r="AA5" i="62"/>
  <c r="AB5" i="62"/>
  <c r="AC5" i="62"/>
  <c r="AD5" i="62"/>
  <c r="AE5" i="62"/>
  <c r="AF5" i="62"/>
  <c r="D6" i="62"/>
  <c r="E6" i="62"/>
  <c r="F6" i="62"/>
  <c r="G6" i="62"/>
  <c r="H6" i="62"/>
  <c r="I6" i="62"/>
  <c r="J6" i="62"/>
  <c r="K6" i="62"/>
  <c r="L6" i="62"/>
  <c r="M6" i="62"/>
  <c r="N6" i="62"/>
  <c r="O6" i="62"/>
  <c r="P6" i="62"/>
  <c r="Q6" i="62"/>
  <c r="R6" i="62"/>
  <c r="S6" i="62"/>
  <c r="T6" i="62"/>
  <c r="U6" i="62"/>
  <c r="V6" i="62"/>
  <c r="W6" i="62"/>
  <c r="X6" i="62"/>
  <c r="Y6" i="62"/>
  <c r="Z6" i="62"/>
  <c r="AA6" i="62"/>
  <c r="AB6" i="62"/>
  <c r="AC6" i="62"/>
  <c r="AD6" i="62"/>
  <c r="AE6" i="62"/>
  <c r="AF6" i="62"/>
  <c r="D7" i="62"/>
  <c r="E7" i="62"/>
  <c r="F7" i="62"/>
  <c r="G7" i="62"/>
  <c r="H7" i="62"/>
  <c r="I7" i="62"/>
  <c r="J7" i="62"/>
  <c r="K7" i="62"/>
  <c r="L7" i="62"/>
  <c r="M7" i="62"/>
  <c r="N7" i="62"/>
  <c r="O7" i="62"/>
  <c r="P7" i="62"/>
  <c r="Q7" i="62"/>
  <c r="R7" i="62"/>
  <c r="S7" i="62"/>
  <c r="T7" i="62"/>
  <c r="U7" i="62"/>
  <c r="V7" i="62"/>
  <c r="W7" i="62"/>
  <c r="X7" i="62"/>
  <c r="Y7" i="62"/>
  <c r="Z7" i="62"/>
  <c r="AA7" i="62"/>
  <c r="AB7" i="62"/>
  <c r="AC7" i="62"/>
  <c r="AD7" i="62"/>
  <c r="AE7" i="62"/>
  <c r="AF7" i="62"/>
  <c r="D8" i="62"/>
  <c r="E8" i="62"/>
  <c r="F8" i="62"/>
  <c r="G8" i="62"/>
  <c r="H8" i="62"/>
  <c r="I8" i="62"/>
  <c r="J8" i="62"/>
  <c r="K8" i="62"/>
  <c r="L8" i="62"/>
  <c r="M8" i="62"/>
  <c r="N8" i="62"/>
  <c r="O8" i="62"/>
  <c r="P8" i="62"/>
  <c r="Q8" i="62"/>
  <c r="R8" i="62"/>
  <c r="S8" i="62"/>
  <c r="T8" i="62"/>
  <c r="U8" i="62"/>
  <c r="V8" i="62"/>
  <c r="W8" i="62"/>
  <c r="X8" i="62"/>
  <c r="Y8" i="62"/>
  <c r="Z8" i="62"/>
  <c r="AA8" i="62"/>
  <c r="AB8" i="62"/>
  <c r="AC8" i="62"/>
  <c r="AD8" i="62"/>
  <c r="AE8" i="62"/>
  <c r="AF8" i="62"/>
  <c r="D9" i="62"/>
  <c r="E9" i="62"/>
  <c r="F9" i="62"/>
  <c r="G9" i="62"/>
  <c r="H9" i="62"/>
  <c r="I9" i="62"/>
  <c r="J9" i="62"/>
  <c r="K9" i="62"/>
  <c r="L9" i="62"/>
  <c r="M9" i="62"/>
  <c r="N9" i="62"/>
  <c r="O9" i="62"/>
  <c r="P9" i="62"/>
  <c r="Q9" i="62"/>
  <c r="R9" i="62"/>
  <c r="S9" i="62"/>
  <c r="T9" i="62"/>
  <c r="U9" i="62"/>
  <c r="V9" i="62"/>
  <c r="W9" i="62"/>
  <c r="X9" i="62"/>
  <c r="Y9" i="62"/>
  <c r="Z9" i="62"/>
  <c r="AA9" i="62"/>
  <c r="AB9" i="62"/>
  <c r="AC9" i="62"/>
  <c r="AD9" i="62"/>
  <c r="AE9" i="62"/>
  <c r="AF9" i="62"/>
  <c r="D10" i="62"/>
  <c r="E10" i="62"/>
  <c r="F10" i="62"/>
  <c r="G10" i="62"/>
  <c r="H10" i="62"/>
  <c r="I10" i="62"/>
  <c r="J10" i="62"/>
  <c r="K10" i="62"/>
  <c r="L10" i="62"/>
  <c r="M10" i="62"/>
  <c r="N10" i="62"/>
  <c r="O10" i="62"/>
  <c r="P10" i="62"/>
  <c r="Q10" i="62"/>
  <c r="R10" i="62"/>
  <c r="S10" i="62"/>
  <c r="T10" i="62"/>
  <c r="U10" i="62"/>
  <c r="V10" i="62"/>
  <c r="W10" i="62"/>
  <c r="X10" i="62"/>
  <c r="Y10" i="62"/>
  <c r="Z10" i="62"/>
  <c r="AA10" i="62"/>
  <c r="AB10" i="62"/>
  <c r="AC10" i="62"/>
  <c r="AD10" i="62"/>
  <c r="AE10" i="62"/>
  <c r="AF10" i="62"/>
  <c r="D11" i="62"/>
  <c r="E11" i="62"/>
  <c r="F11" i="62"/>
  <c r="G11" i="62"/>
  <c r="H11" i="62"/>
  <c r="I11" i="62"/>
  <c r="J11" i="62"/>
  <c r="K11" i="62"/>
  <c r="L11" i="62"/>
  <c r="M11" i="62"/>
  <c r="N11" i="62"/>
  <c r="O11" i="62"/>
  <c r="P11" i="62"/>
  <c r="Q11" i="62"/>
  <c r="R11" i="62"/>
  <c r="S11" i="62"/>
  <c r="T11" i="62"/>
  <c r="U11" i="62"/>
  <c r="V11" i="62"/>
  <c r="W11" i="62"/>
  <c r="X11" i="62"/>
  <c r="Y11" i="62"/>
  <c r="Z11" i="62"/>
  <c r="AA11" i="62"/>
  <c r="AB11" i="62"/>
  <c r="AC11" i="62"/>
  <c r="AD11" i="62"/>
  <c r="AE11" i="62"/>
  <c r="AF11" i="62"/>
  <c r="D12" i="62"/>
  <c r="E12" i="62"/>
  <c r="F12" i="62"/>
  <c r="G12" i="62"/>
  <c r="H12" i="62"/>
  <c r="I12" i="62"/>
  <c r="J12" i="62"/>
  <c r="K12" i="62"/>
  <c r="L12" i="62"/>
  <c r="M12" i="62"/>
  <c r="N12" i="62"/>
  <c r="O12" i="62"/>
  <c r="P12" i="62"/>
  <c r="Q12" i="62"/>
  <c r="R12" i="62"/>
  <c r="S12" i="62"/>
  <c r="T12" i="62"/>
  <c r="U12" i="62"/>
  <c r="V12" i="62"/>
  <c r="W12" i="62"/>
  <c r="X12" i="62"/>
  <c r="Y12" i="62"/>
  <c r="Z12" i="62"/>
  <c r="AA12" i="62"/>
  <c r="AB12" i="62"/>
  <c r="AC12" i="62"/>
  <c r="AD12" i="62"/>
  <c r="AE12" i="62"/>
  <c r="AF12" i="62"/>
  <c r="D13" i="62"/>
  <c r="E13" i="62"/>
  <c r="F13" i="62"/>
  <c r="G13" i="62"/>
  <c r="H13" i="62"/>
  <c r="I13" i="62"/>
  <c r="J13" i="62"/>
  <c r="K13" i="62"/>
  <c r="L13" i="62"/>
  <c r="M13" i="62"/>
  <c r="N13" i="62"/>
  <c r="O13" i="62"/>
  <c r="P13" i="62"/>
  <c r="Q13" i="62"/>
  <c r="R13" i="62"/>
  <c r="S13" i="62"/>
  <c r="T13" i="62"/>
  <c r="U13" i="62"/>
  <c r="V13" i="62"/>
  <c r="W13" i="62"/>
  <c r="X13" i="62"/>
  <c r="Y13" i="62"/>
  <c r="Z13" i="62"/>
  <c r="AA13" i="62"/>
  <c r="AB13" i="62"/>
  <c r="AC13" i="62"/>
  <c r="AD13" i="62"/>
  <c r="AE13" i="62"/>
  <c r="AF13" i="62"/>
  <c r="D14" i="62"/>
  <c r="E14" i="62"/>
  <c r="F14" i="62"/>
  <c r="G14" i="62"/>
  <c r="H14" i="62"/>
  <c r="I14" i="62"/>
  <c r="J14" i="62"/>
  <c r="K14" i="62"/>
  <c r="L14" i="62"/>
  <c r="M14" i="62"/>
  <c r="N14" i="62"/>
  <c r="O14" i="62"/>
  <c r="P14" i="62"/>
  <c r="Q14" i="62"/>
  <c r="R14" i="62"/>
  <c r="S14" i="62"/>
  <c r="T14" i="62"/>
  <c r="U14" i="62"/>
  <c r="V14" i="62"/>
  <c r="W14" i="62"/>
  <c r="X14" i="62"/>
  <c r="Y14" i="62"/>
  <c r="Z14" i="62"/>
  <c r="AA14" i="62"/>
  <c r="AB14" i="62"/>
  <c r="AC14" i="62"/>
  <c r="AD14" i="62"/>
  <c r="AE14" i="62"/>
  <c r="AF14" i="62"/>
  <c r="D15" i="62"/>
  <c r="E15" i="62"/>
  <c r="F15" i="62"/>
  <c r="G15" i="62"/>
  <c r="H15" i="62"/>
  <c r="I15" i="62"/>
  <c r="J15" i="62"/>
  <c r="K15" i="62"/>
  <c r="L15" i="62"/>
  <c r="M15" i="62"/>
  <c r="N15" i="62"/>
  <c r="O15" i="62"/>
  <c r="P15" i="62"/>
  <c r="Q15" i="62"/>
  <c r="R15" i="62"/>
  <c r="S15" i="62"/>
  <c r="T15" i="62"/>
  <c r="U15" i="62"/>
  <c r="V15" i="62"/>
  <c r="W15" i="62"/>
  <c r="X15" i="62"/>
  <c r="Y15" i="62"/>
  <c r="Z15" i="62"/>
  <c r="AA15" i="62"/>
  <c r="AB15" i="62"/>
  <c r="AC15" i="62"/>
  <c r="AD15" i="62"/>
  <c r="AE15" i="62"/>
  <c r="AF15" i="62"/>
  <c r="D16" i="62"/>
  <c r="E16" i="62"/>
  <c r="F16" i="62"/>
  <c r="G16" i="62"/>
  <c r="H16" i="62"/>
  <c r="I16" i="62"/>
  <c r="J16" i="62"/>
  <c r="K16" i="62"/>
  <c r="L16" i="62"/>
  <c r="M16" i="62"/>
  <c r="N16" i="62"/>
  <c r="O16" i="62"/>
  <c r="P16" i="62"/>
  <c r="Q16" i="62"/>
  <c r="R16" i="62"/>
  <c r="S16" i="62"/>
  <c r="T16" i="62"/>
  <c r="U16" i="62"/>
  <c r="V16" i="62"/>
  <c r="W16" i="62"/>
  <c r="X16" i="62"/>
  <c r="Y16" i="62"/>
  <c r="Z16" i="62"/>
  <c r="AA16" i="62"/>
  <c r="AB16" i="62"/>
  <c r="AC16" i="62"/>
  <c r="AD16" i="62"/>
  <c r="AE16" i="62"/>
  <c r="AF16" i="62"/>
  <c r="D17" i="62"/>
  <c r="E17" i="62"/>
  <c r="F17" i="62"/>
  <c r="G17" i="62"/>
  <c r="H17" i="62"/>
  <c r="I17" i="62"/>
  <c r="J17" i="62"/>
  <c r="K17" i="62"/>
  <c r="L17" i="62"/>
  <c r="M17" i="62"/>
  <c r="N17" i="62"/>
  <c r="O17" i="62"/>
  <c r="P17" i="62"/>
  <c r="Q17" i="62"/>
  <c r="R17" i="62"/>
  <c r="S17" i="62"/>
  <c r="T17" i="62"/>
  <c r="U17" i="62"/>
  <c r="V17" i="62"/>
  <c r="W17" i="62"/>
  <c r="X17" i="62"/>
  <c r="Y17" i="62"/>
  <c r="Z17" i="62"/>
  <c r="AA17" i="62"/>
  <c r="AB17" i="62"/>
  <c r="AC17" i="62"/>
  <c r="AD17" i="62"/>
  <c r="AE17" i="62"/>
  <c r="AF17" i="62"/>
  <c r="D18" i="62"/>
  <c r="E18" i="62"/>
  <c r="F18" i="62"/>
  <c r="G18" i="62"/>
  <c r="H18" i="62"/>
  <c r="I18" i="62"/>
  <c r="J18" i="62"/>
  <c r="K18" i="62"/>
  <c r="L18" i="62"/>
  <c r="M18" i="62"/>
  <c r="N18" i="62"/>
  <c r="O18" i="62"/>
  <c r="P18" i="62"/>
  <c r="Q18" i="62"/>
  <c r="R18" i="62"/>
  <c r="S18" i="62"/>
  <c r="T18" i="62"/>
  <c r="U18" i="62"/>
  <c r="V18" i="62"/>
  <c r="W18" i="62"/>
  <c r="X18" i="62"/>
  <c r="Y18" i="62"/>
  <c r="Z18" i="62"/>
  <c r="AA18" i="62"/>
  <c r="AB18" i="62"/>
  <c r="AC18" i="62"/>
  <c r="AD18" i="62"/>
  <c r="AE18" i="62"/>
  <c r="AF18" i="62"/>
  <c r="D23" i="62"/>
  <c r="E23" i="62"/>
  <c r="F23" i="62"/>
  <c r="G23" i="62"/>
  <c r="H23" i="62"/>
  <c r="I23" i="62"/>
  <c r="J23" i="62"/>
  <c r="K23" i="62"/>
  <c r="L23" i="62"/>
  <c r="M23" i="62"/>
  <c r="N23" i="62"/>
  <c r="O23" i="62"/>
  <c r="P23" i="62"/>
  <c r="Q23" i="62"/>
  <c r="R23" i="62"/>
  <c r="S23" i="62"/>
  <c r="T23" i="62"/>
  <c r="U23" i="62"/>
  <c r="V23" i="62"/>
  <c r="W23" i="62"/>
  <c r="X23" i="62"/>
  <c r="Y23" i="62"/>
  <c r="Z23" i="62"/>
  <c r="AA23" i="62"/>
  <c r="AB23" i="62"/>
  <c r="AC23" i="62"/>
  <c r="AD23" i="62"/>
  <c r="AE23" i="62"/>
  <c r="AF23" i="62"/>
  <c r="D24" i="62"/>
  <c r="E24" i="62"/>
  <c r="F24" i="62"/>
  <c r="G24" i="62"/>
  <c r="H24" i="62"/>
  <c r="I24" i="62"/>
  <c r="J24" i="62"/>
  <c r="K24" i="62"/>
  <c r="L24" i="62"/>
  <c r="M24" i="62"/>
  <c r="N24" i="62"/>
  <c r="O24" i="62"/>
  <c r="P24" i="62"/>
  <c r="Q24" i="62"/>
  <c r="R24" i="62"/>
  <c r="S24" i="62"/>
  <c r="T24" i="62"/>
  <c r="U24" i="62"/>
  <c r="V24" i="62"/>
  <c r="W24" i="62"/>
  <c r="X24" i="62"/>
  <c r="Y24" i="62"/>
  <c r="Z24" i="62"/>
  <c r="AA24" i="62"/>
  <c r="AB24" i="62"/>
  <c r="AC24" i="62"/>
  <c r="AD24" i="62"/>
  <c r="AE24" i="62"/>
  <c r="AF24" i="62"/>
  <c r="D25" i="62"/>
  <c r="E25" i="62"/>
  <c r="F25" i="62"/>
  <c r="G25" i="62"/>
  <c r="H25" i="62"/>
  <c r="I25" i="62"/>
  <c r="J25" i="62"/>
  <c r="K25" i="62"/>
  <c r="L25" i="62"/>
  <c r="M25" i="62"/>
  <c r="N25" i="62"/>
  <c r="O25" i="62"/>
  <c r="P25" i="62"/>
  <c r="Q25" i="62"/>
  <c r="R25" i="62"/>
  <c r="S25" i="62"/>
  <c r="T25" i="62"/>
  <c r="U25" i="62"/>
  <c r="V25" i="62"/>
  <c r="W25" i="62"/>
  <c r="X25" i="62"/>
  <c r="Y25" i="62"/>
  <c r="Z25" i="62"/>
  <c r="AA25" i="62"/>
  <c r="AB25" i="62"/>
  <c r="AC25" i="62"/>
  <c r="AD25" i="62"/>
  <c r="AE25" i="62"/>
  <c r="AF25" i="62"/>
  <c r="D26" i="62"/>
  <c r="E26" i="62"/>
  <c r="F26" i="62"/>
  <c r="G26" i="62"/>
  <c r="H26" i="62"/>
  <c r="I26" i="62"/>
  <c r="J26" i="62"/>
  <c r="K26" i="62"/>
  <c r="L26" i="62"/>
  <c r="M26" i="62"/>
  <c r="N26" i="62"/>
  <c r="O26" i="62"/>
  <c r="P26" i="62"/>
  <c r="Q26" i="62"/>
  <c r="R26" i="62"/>
  <c r="S26" i="62"/>
  <c r="T26" i="62"/>
  <c r="U26" i="62"/>
  <c r="V26" i="62"/>
  <c r="W26" i="62"/>
  <c r="X26" i="62"/>
  <c r="Y26" i="62"/>
  <c r="Z26" i="62"/>
  <c r="AA26" i="62"/>
  <c r="AB26" i="62"/>
  <c r="AC26" i="62"/>
  <c r="AD26" i="62"/>
  <c r="AE26" i="62"/>
  <c r="AF26" i="62"/>
  <c r="D27" i="62"/>
  <c r="E27" i="62"/>
  <c r="F27" i="62"/>
  <c r="G27" i="62"/>
  <c r="H27" i="62"/>
  <c r="I27" i="62"/>
  <c r="J27" i="62"/>
  <c r="K27" i="62"/>
  <c r="L27" i="62"/>
  <c r="M27" i="62"/>
  <c r="N27" i="62"/>
  <c r="O27" i="62"/>
  <c r="P27" i="62"/>
  <c r="Q27" i="62"/>
  <c r="R27" i="62"/>
  <c r="S27" i="62"/>
  <c r="T27" i="62"/>
  <c r="U27" i="62"/>
  <c r="V27" i="62"/>
  <c r="W27" i="62"/>
  <c r="X27" i="62"/>
  <c r="Y27" i="62"/>
  <c r="Z27" i="62"/>
  <c r="AA27" i="62"/>
  <c r="AB27" i="62"/>
  <c r="AC27" i="62"/>
  <c r="AD27" i="62"/>
  <c r="AE27" i="62"/>
  <c r="AF27" i="62"/>
  <c r="D28" i="62"/>
  <c r="E28" i="62"/>
  <c r="F28" i="62"/>
  <c r="G28" i="62"/>
  <c r="H28" i="62"/>
  <c r="I28" i="62"/>
  <c r="J28" i="62"/>
  <c r="K28" i="62"/>
  <c r="L28" i="62"/>
  <c r="M28" i="62"/>
  <c r="N28" i="62"/>
  <c r="O28" i="62"/>
  <c r="P28" i="62"/>
  <c r="Q28" i="62"/>
  <c r="R28" i="62"/>
  <c r="S28" i="62"/>
  <c r="T28" i="62"/>
  <c r="U28" i="62"/>
  <c r="V28" i="62"/>
  <c r="W28" i="62"/>
  <c r="X28" i="62"/>
  <c r="Y28" i="62"/>
  <c r="Z28" i="62"/>
  <c r="AA28" i="62"/>
  <c r="AB28" i="62"/>
  <c r="AC28" i="62"/>
  <c r="AD28" i="62"/>
  <c r="AE28" i="62"/>
  <c r="AF28" i="62"/>
  <c r="D29" i="62"/>
  <c r="E29" i="62"/>
  <c r="F29" i="62"/>
  <c r="G29" i="62"/>
  <c r="H29" i="62"/>
  <c r="I29" i="62"/>
  <c r="J29" i="62"/>
  <c r="K29" i="62"/>
  <c r="L29" i="62"/>
  <c r="M29" i="62"/>
  <c r="N29" i="62"/>
  <c r="O29" i="62"/>
  <c r="P29" i="62"/>
  <c r="Q29" i="62"/>
  <c r="R29" i="62"/>
  <c r="S29" i="62"/>
  <c r="T29" i="62"/>
  <c r="U29" i="62"/>
  <c r="V29" i="62"/>
  <c r="W29" i="62"/>
  <c r="X29" i="62"/>
  <c r="Y29" i="62"/>
  <c r="Z29" i="62"/>
  <c r="AA29" i="62"/>
  <c r="AB29" i="62"/>
  <c r="AC29" i="62"/>
  <c r="AD29" i="62"/>
  <c r="AE29" i="62"/>
  <c r="AF29" i="62"/>
  <c r="D30" i="62"/>
  <c r="E30" i="62"/>
  <c r="F30" i="62"/>
  <c r="G30" i="62"/>
  <c r="H30" i="62"/>
  <c r="I30" i="62"/>
  <c r="J30" i="62"/>
  <c r="K30" i="62"/>
  <c r="L30" i="62"/>
  <c r="M30" i="62"/>
  <c r="N30" i="62"/>
  <c r="O30" i="62"/>
  <c r="P30" i="62"/>
  <c r="Q30" i="62"/>
  <c r="R30" i="62"/>
  <c r="S30" i="62"/>
  <c r="T30" i="62"/>
  <c r="U30" i="62"/>
  <c r="V30" i="62"/>
  <c r="W30" i="62"/>
  <c r="X30" i="62"/>
  <c r="Y30" i="62"/>
  <c r="Z30" i="62"/>
  <c r="AA30" i="62"/>
  <c r="AB30" i="62"/>
  <c r="AC30" i="62"/>
  <c r="AD30" i="62"/>
  <c r="AE30" i="62"/>
  <c r="AF30" i="62"/>
  <c r="D31" i="62"/>
  <c r="E31" i="62"/>
  <c r="F31" i="62"/>
  <c r="G31" i="62"/>
  <c r="H31" i="62"/>
  <c r="I31" i="62"/>
  <c r="J31" i="62"/>
  <c r="K31" i="62"/>
  <c r="L31" i="62"/>
  <c r="M31" i="62"/>
  <c r="N31" i="62"/>
  <c r="O31" i="62"/>
  <c r="P31" i="62"/>
  <c r="Q31" i="62"/>
  <c r="R31" i="62"/>
  <c r="S31" i="62"/>
  <c r="T31" i="62"/>
  <c r="U31" i="62"/>
  <c r="V31" i="62"/>
  <c r="W31" i="62"/>
  <c r="X31" i="62"/>
  <c r="Y31" i="62"/>
  <c r="Z31" i="62"/>
  <c r="AA31" i="62"/>
  <c r="AB31" i="62"/>
  <c r="AC31" i="62"/>
  <c r="AD31" i="62"/>
  <c r="AE31" i="62"/>
  <c r="AF31" i="62"/>
  <c r="D32" i="62"/>
  <c r="E32" i="62"/>
  <c r="F32" i="62"/>
  <c r="G32" i="62"/>
  <c r="H32" i="62"/>
  <c r="I32" i="62"/>
  <c r="J32" i="62"/>
  <c r="K32" i="62"/>
  <c r="L32" i="62"/>
  <c r="M32" i="62"/>
  <c r="N32" i="62"/>
  <c r="O32" i="62"/>
  <c r="P32" i="62"/>
  <c r="Q32" i="62"/>
  <c r="R32" i="62"/>
  <c r="S32" i="62"/>
  <c r="T32" i="62"/>
  <c r="U32" i="62"/>
  <c r="V32" i="62"/>
  <c r="W32" i="62"/>
  <c r="X32" i="62"/>
  <c r="Y32" i="62"/>
  <c r="Z32" i="62"/>
  <c r="AA32" i="62"/>
  <c r="AB32" i="62"/>
  <c r="AC32" i="62"/>
  <c r="AD32" i="62"/>
  <c r="AE32" i="62"/>
  <c r="AF32" i="62"/>
  <c r="D33" i="62"/>
  <c r="E33" i="62"/>
  <c r="F33" i="62"/>
  <c r="G33" i="62"/>
  <c r="H33" i="62"/>
  <c r="I33" i="62"/>
  <c r="J33" i="62"/>
  <c r="K33" i="62"/>
  <c r="L33" i="62"/>
  <c r="M33" i="62"/>
  <c r="N33" i="62"/>
  <c r="O33" i="62"/>
  <c r="P33" i="62"/>
  <c r="Q33" i="62"/>
  <c r="R33" i="62"/>
  <c r="S33" i="62"/>
  <c r="T33" i="62"/>
  <c r="U33" i="62"/>
  <c r="V33" i="62"/>
  <c r="W33" i="62"/>
  <c r="X33" i="62"/>
  <c r="Y33" i="62"/>
  <c r="Z33" i="62"/>
  <c r="AA33" i="62"/>
  <c r="AB33" i="62"/>
  <c r="AC33" i="62"/>
  <c r="AD33" i="62"/>
  <c r="AE33" i="62"/>
  <c r="AF33" i="62"/>
  <c r="D34" i="62"/>
  <c r="E34" i="62"/>
  <c r="F34" i="62"/>
  <c r="G34" i="62"/>
  <c r="H34" i="62"/>
  <c r="I34" i="62"/>
  <c r="J34" i="62"/>
  <c r="K34" i="62"/>
  <c r="L34" i="62"/>
  <c r="M34" i="62"/>
  <c r="N34" i="62"/>
  <c r="O34" i="62"/>
  <c r="P34" i="62"/>
  <c r="Q34" i="62"/>
  <c r="R34" i="62"/>
  <c r="S34" i="62"/>
  <c r="T34" i="62"/>
  <c r="U34" i="62"/>
  <c r="V34" i="62"/>
  <c r="W34" i="62"/>
  <c r="X34" i="62"/>
  <c r="Y34" i="62"/>
  <c r="Z34" i="62"/>
  <c r="AA34" i="62"/>
  <c r="AB34" i="62"/>
  <c r="AC34" i="62"/>
  <c r="AD34" i="62"/>
  <c r="AE34" i="62"/>
  <c r="AF34" i="62"/>
  <c r="D35" i="62"/>
  <c r="E35" i="62"/>
  <c r="F35" i="62"/>
  <c r="G35" i="62"/>
  <c r="H35" i="62"/>
  <c r="I35" i="62"/>
  <c r="J35" i="62"/>
  <c r="K35" i="62"/>
  <c r="L35" i="62"/>
  <c r="M35" i="62"/>
  <c r="N35" i="62"/>
  <c r="O35" i="62"/>
  <c r="P35" i="62"/>
  <c r="Q35" i="62"/>
  <c r="R35" i="62"/>
  <c r="S35" i="62"/>
  <c r="T35" i="62"/>
  <c r="U35" i="62"/>
  <c r="V35" i="62"/>
  <c r="W35" i="62"/>
  <c r="X35" i="62"/>
  <c r="Y35" i="62"/>
  <c r="Z35" i="62"/>
  <c r="AA35" i="62"/>
  <c r="AB35" i="62"/>
  <c r="AC35" i="62"/>
  <c r="AD35" i="62"/>
  <c r="AE35" i="62"/>
  <c r="AF35" i="62"/>
  <c r="D36" i="62"/>
  <c r="E36" i="62"/>
  <c r="F36" i="62"/>
  <c r="G36" i="62"/>
  <c r="H36" i="62"/>
  <c r="I36" i="62"/>
  <c r="J36" i="62"/>
  <c r="K36" i="62"/>
  <c r="L36" i="62"/>
  <c r="M36" i="62"/>
  <c r="N36" i="62"/>
  <c r="O36" i="62"/>
  <c r="P36" i="62"/>
  <c r="Q36" i="62"/>
  <c r="R36" i="62"/>
  <c r="S36" i="62"/>
  <c r="T36" i="62"/>
  <c r="U36" i="62"/>
  <c r="V36" i="62"/>
  <c r="W36" i="62"/>
  <c r="X36" i="62"/>
  <c r="Y36" i="62"/>
  <c r="Z36" i="62"/>
  <c r="AA36" i="62"/>
  <c r="AB36" i="62"/>
  <c r="AC36" i="62"/>
  <c r="AD36" i="62"/>
  <c r="AE36" i="62"/>
  <c r="AF36" i="62"/>
  <c r="D37" i="62"/>
  <c r="E37" i="62"/>
  <c r="F37" i="62"/>
  <c r="G37" i="62"/>
  <c r="H37" i="62"/>
  <c r="I37" i="62"/>
  <c r="J37" i="62"/>
  <c r="K37" i="62"/>
  <c r="L37" i="62"/>
  <c r="M37" i="62"/>
  <c r="N37" i="62"/>
  <c r="O37" i="62"/>
  <c r="P37" i="62"/>
  <c r="Q37" i="62"/>
  <c r="R37" i="62"/>
  <c r="S37" i="62"/>
  <c r="T37" i="62"/>
  <c r="U37" i="62"/>
  <c r="V37" i="62"/>
  <c r="W37" i="62"/>
  <c r="X37" i="62"/>
  <c r="Y37" i="62"/>
  <c r="Z37" i="62"/>
  <c r="AA37" i="62"/>
  <c r="AB37" i="62"/>
  <c r="AC37" i="62"/>
  <c r="AD37" i="62"/>
  <c r="AE37" i="62"/>
  <c r="AF37" i="62"/>
  <c r="D3" i="68"/>
  <c r="E3" i="68"/>
  <c r="F3" i="68"/>
  <c r="G3" i="68"/>
  <c r="H3" i="68"/>
  <c r="I3" i="68"/>
  <c r="J3" i="68"/>
  <c r="K3" i="68"/>
  <c r="L3" i="68"/>
  <c r="M3" i="68"/>
  <c r="N3" i="68"/>
  <c r="P3" i="68"/>
  <c r="Q3" i="68"/>
  <c r="V3" i="68"/>
  <c r="W3" i="68"/>
  <c r="X3" i="68"/>
  <c r="Y3" i="68"/>
  <c r="Z3" i="68"/>
  <c r="AA3" i="68"/>
  <c r="AB3" i="68"/>
  <c r="AC3" i="68"/>
  <c r="AD3" i="68"/>
  <c r="D4" i="68"/>
  <c r="E4" i="68"/>
  <c r="F4" i="68"/>
  <c r="G4" i="68"/>
  <c r="H4" i="68"/>
  <c r="I4" i="68"/>
  <c r="J4" i="68"/>
  <c r="K4" i="68"/>
  <c r="L4" i="68"/>
  <c r="M4" i="68"/>
  <c r="N4" i="68"/>
  <c r="P4" i="68"/>
  <c r="Q4" i="68"/>
  <c r="R4" i="68"/>
  <c r="S4" i="68"/>
  <c r="T4" i="68"/>
  <c r="U4" i="68"/>
  <c r="V4" i="68"/>
  <c r="W4" i="68"/>
  <c r="X4" i="68"/>
  <c r="Y4" i="68"/>
  <c r="Z4" i="68"/>
  <c r="AA4" i="68"/>
  <c r="AB4" i="68"/>
  <c r="AC4" i="68"/>
  <c r="AD4" i="68"/>
  <c r="AE4" i="68"/>
  <c r="AF4" i="68"/>
  <c r="D5" i="68"/>
  <c r="E5" i="68"/>
  <c r="F5" i="68"/>
  <c r="G5" i="68"/>
  <c r="H5" i="68"/>
  <c r="I5" i="68"/>
  <c r="J5" i="68"/>
  <c r="K5" i="68"/>
  <c r="L5" i="68"/>
  <c r="M5" i="68"/>
  <c r="N5" i="68"/>
  <c r="O5" i="68"/>
  <c r="P5" i="68"/>
  <c r="Q5" i="68"/>
  <c r="R5" i="68"/>
  <c r="S5" i="68"/>
  <c r="T5" i="68"/>
  <c r="U5" i="68"/>
  <c r="V5" i="68"/>
  <c r="W5" i="68"/>
  <c r="X5" i="68"/>
  <c r="Y5" i="68"/>
  <c r="Z5" i="68"/>
  <c r="AA5" i="68"/>
  <c r="AB5" i="68"/>
  <c r="AC5" i="68"/>
  <c r="AD5" i="68"/>
  <c r="AE5" i="68"/>
  <c r="AF5" i="68"/>
  <c r="D6" i="68"/>
  <c r="E6" i="68"/>
  <c r="F6" i="68"/>
  <c r="G6" i="68"/>
  <c r="H6" i="68"/>
  <c r="I6" i="68"/>
  <c r="J6" i="68"/>
  <c r="K6" i="68"/>
  <c r="L6" i="68"/>
  <c r="M6" i="68"/>
  <c r="N6" i="68"/>
  <c r="O6" i="68"/>
  <c r="P6" i="68"/>
  <c r="Q6" i="68"/>
  <c r="R6" i="68"/>
  <c r="S6" i="68"/>
  <c r="T6" i="68"/>
  <c r="U6" i="68"/>
  <c r="V6" i="68"/>
  <c r="W6" i="68"/>
  <c r="X6" i="68"/>
  <c r="Y6" i="68"/>
  <c r="Z6" i="68"/>
  <c r="AA6" i="68"/>
  <c r="AB6" i="68"/>
  <c r="AC6" i="68"/>
  <c r="AD6" i="68"/>
  <c r="AE6" i="68"/>
  <c r="AF6" i="68"/>
  <c r="D7" i="68"/>
  <c r="E7" i="68"/>
  <c r="F7" i="68"/>
  <c r="G7" i="68"/>
  <c r="H7" i="68"/>
  <c r="I7" i="68"/>
  <c r="J7" i="68"/>
  <c r="K7" i="68"/>
  <c r="L7" i="68"/>
  <c r="M7" i="68"/>
  <c r="N7" i="68"/>
  <c r="O7" i="68"/>
  <c r="P7" i="68"/>
  <c r="Q7" i="68"/>
  <c r="R7" i="68"/>
  <c r="S7" i="68"/>
  <c r="T7" i="68"/>
  <c r="U7" i="68"/>
  <c r="V7" i="68"/>
  <c r="W7" i="68"/>
  <c r="X7" i="68"/>
  <c r="Y7" i="68"/>
  <c r="Z7" i="68"/>
  <c r="AA7" i="68"/>
  <c r="AB7" i="68"/>
  <c r="AC7" i="68"/>
  <c r="AD7" i="68"/>
  <c r="AE7" i="68"/>
  <c r="AF7" i="68"/>
  <c r="D8" i="68"/>
  <c r="E8" i="68"/>
  <c r="F8" i="68"/>
  <c r="G8" i="68"/>
  <c r="H8" i="68"/>
  <c r="I8" i="68"/>
  <c r="J8" i="68"/>
  <c r="K8" i="68"/>
  <c r="L8" i="68"/>
  <c r="M8" i="68"/>
  <c r="N8" i="68"/>
  <c r="O8" i="68"/>
  <c r="P8" i="68"/>
  <c r="Q8" i="68"/>
  <c r="R8" i="68"/>
  <c r="S8" i="68"/>
  <c r="T8" i="68"/>
  <c r="U8" i="68"/>
  <c r="V8" i="68"/>
  <c r="W8" i="68"/>
  <c r="X8" i="68"/>
  <c r="Y8" i="68"/>
  <c r="Z8" i="68"/>
  <c r="AA8" i="68"/>
  <c r="AB8" i="68"/>
  <c r="AC8" i="68"/>
  <c r="AD8" i="68"/>
  <c r="AE8" i="68"/>
  <c r="AF8" i="68"/>
  <c r="D9" i="68"/>
  <c r="E9" i="68"/>
  <c r="F9" i="68"/>
  <c r="G9" i="68"/>
  <c r="H9" i="68"/>
  <c r="I9" i="68"/>
  <c r="J9" i="68"/>
  <c r="K9" i="68"/>
  <c r="L9" i="68"/>
  <c r="M9" i="68"/>
  <c r="N9" i="68"/>
  <c r="O9" i="68"/>
  <c r="P9" i="68"/>
  <c r="Q9" i="68"/>
  <c r="R9" i="68"/>
  <c r="S9" i="68"/>
  <c r="T9" i="68"/>
  <c r="U9" i="68"/>
  <c r="V9" i="68"/>
  <c r="W9" i="68"/>
  <c r="X9" i="68"/>
  <c r="Y9" i="68"/>
  <c r="Z9" i="68"/>
  <c r="AA9" i="68"/>
  <c r="AB9" i="68"/>
  <c r="AC9" i="68"/>
  <c r="AD9" i="68"/>
  <c r="AE9" i="68"/>
  <c r="AF9" i="68"/>
  <c r="D10" i="68"/>
  <c r="E10" i="68"/>
  <c r="F10" i="68"/>
  <c r="G10" i="68"/>
  <c r="H10" i="68"/>
  <c r="I10" i="68"/>
  <c r="J10" i="68"/>
  <c r="K10" i="68"/>
  <c r="L10" i="68"/>
  <c r="M10" i="68"/>
  <c r="N10" i="68"/>
  <c r="O10" i="68"/>
  <c r="P10" i="68"/>
  <c r="Q10" i="68"/>
  <c r="R10" i="68"/>
  <c r="S10" i="68"/>
  <c r="T10" i="68"/>
  <c r="U10" i="68"/>
  <c r="V10" i="68"/>
  <c r="W10" i="68"/>
  <c r="X10" i="68"/>
  <c r="Y10" i="68"/>
  <c r="Z10" i="68"/>
  <c r="AA10" i="68"/>
  <c r="AB10" i="68"/>
  <c r="AC10" i="68"/>
  <c r="AD10" i="68"/>
  <c r="AE10" i="68"/>
  <c r="AF10" i="68"/>
  <c r="D11" i="68"/>
  <c r="E11" i="68"/>
  <c r="F11" i="68"/>
  <c r="G11" i="68"/>
  <c r="H11" i="68"/>
  <c r="I11" i="68"/>
  <c r="J11" i="68"/>
  <c r="K11" i="68"/>
  <c r="L11" i="68"/>
  <c r="M11" i="68"/>
  <c r="N11" i="68"/>
  <c r="O11" i="68"/>
  <c r="P11" i="68"/>
  <c r="Q11" i="68"/>
  <c r="R11" i="68"/>
  <c r="S11" i="68"/>
  <c r="T11" i="68"/>
  <c r="U11" i="68"/>
  <c r="V11" i="68"/>
  <c r="W11" i="68"/>
  <c r="X11" i="68"/>
  <c r="Y11" i="68"/>
  <c r="Z11" i="68"/>
  <c r="AA11" i="68"/>
  <c r="AB11" i="68"/>
  <c r="AC11" i="68"/>
  <c r="AD11" i="68"/>
  <c r="AE11" i="68"/>
  <c r="AF11" i="68"/>
  <c r="D12" i="68"/>
  <c r="E12" i="68"/>
  <c r="F12" i="68"/>
  <c r="G12" i="68"/>
  <c r="H12" i="68"/>
  <c r="I12" i="68"/>
  <c r="J12" i="68"/>
  <c r="K12" i="68"/>
  <c r="L12" i="68"/>
  <c r="M12" i="68"/>
  <c r="N12" i="68"/>
  <c r="O12" i="68"/>
  <c r="P12" i="68"/>
  <c r="Q12" i="68"/>
  <c r="R12" i="68"/>
  <c r="S12" i="68"/>
  <c r="T12" i="68"/>
  <c r="U12" i="68"/>
  <c r="V12" i="68"/>
  <c r="W12" i="68"/>
  <c r="X12" i="68"/>
  <c r="Y12" i="68"/>
  <c r="Z12" i="68"/>
  <c r="AA12" i="68"/>
  <c r="AB12" i="68"/>
  <c r="AC12" i="68"/>
  <c r="AD12" i="68"/>
  <c r="AE12" i="68"/>
  <c r="AF12" i="68"/>
  <c r="D13" i="68"/>
  <c r="E13" i="68"/>
  <c r="F13" i="68"/>
  <c r="G13" i="68"/>
  <c r="H13" i="68"/>
  <c r="I13" i="68"/>
  <c r="J13" i="68"/>
  <c r="K13" i="68"/>
  <c r="L13" i="68"/>
  <c r="M13" i="68"/>
  <c r="N13" i="68"/>
  <c r="O13" i="68"/>
  <c r="P13" i="68"/>
  <c r="Q13" i="68"/>
  <c r="R13" i="68"/>
  <c r="S13" i="68"/>
  <c r="T13" i="68"/>
  <c r="U13" i="68"/>
  <c r="V13" i="68"/>
  <c r="W13" i="68"/>
  <c r="X13" i="68"/>
  <c r="Y13" i="68"/>
  <c r="Z13" i="68"/>
  <c r="AA13" i="68"/>
  <c r="AB13" i="68"/>
  <c r="AC13" i="68"/>
  <c r="AD13" i="68"/>
  <c r="AE13" i="68"/>
  <c r="AF13" i="68"/>
  <c r="D14" i="68"/>
  <c r="E14" i="68"/>
  <c r="F14" i="68"/>
  <c r="G14" i="68"/>
  <c r="H14" i="68"/>
  <c r="I14" i="68"/>
  <c r="J14" i="68"/>
  <c r="K14" i="68"/>
  <c r="L14" i="68"/>
  <c r="M14" i="68"/>
  <c r="N14" i="68"/>
  <c r="O14" i="68"/>
  <c r="P14" i="68"/>
  <c r="Q14" i="68"/>
  <c r="R14" i="68"/>
  <c r="S14" i="68"/>
  <c r="T14" i="68"/>
  <c r="U14" i="68"/>
  <c r="V14" i="68"/>
  <c r="W14" i="68"/>
  <c r="X14" i="68"/>
  <c r="Y14" i="68"/>
  <c r="Z14" i="68"/>
  <c r="AA14" i="68"/>
  <c r="AB14" i="68"/>
  <c r="AC14" i="68"/>
  <c r="AD14" i="68"/>
  <c r="AE14" i="68"/>
  <c r="AF14" i="68"/>
  <c r="D15" i="68"/>
  <c r="E15" i="68"/>
  <c r="F15" i="68"/>
  <c r="G15" i="68"/>
  <c r="H15" i="68"/>
  <c r="I15" i="68"/>
  <c r="J15" i="68"/>
  <c r="K15" i="68"/>
  <c r="L15" i="68"/>
  <c r="M15" i="68"/>
  <c r="N15" i="68"/>
  <c r="O15" i="68"/>
  <c r="P15" i="68"/>
  <c r="Q15" i="68"/>
  <c r="R15" i="68"/>
  <c r="S15" i="68"/>
  <c r="T15" i="68"/>
  <c r="U15" i="68"/>
  <c r="V15" i="68"/>
  <c r="W15" i="68"/>
  <c r="X15" i="68"/>
  <c r="Y15" i="68"/>
  <c r="Z15" i="68"/>
  <c r="AA15" i="68"/>
  <c r="AB15" i="68"/>
  <c r="AC15" i="68"/>
  <c r="AD15" i="68"/>
  <c r="AE15" i="68"/>
  <c r="AF15" i="68"/>
  <c r="D16" i="68"/>
  <c r="E16" i="68"/>
  <c r="F16" i="68"/>
  <c r="G16" i="68"/>
  <c r="H16" i="68"/>
  <c r="I16" i="68"/>
  <c r="J16" i="68"/>
  <c r="K16" i="68"/>
  <c r="L16" i="68"/>
  <c r="M16" i="68"/>
  <c r="N16" i="68"/>
  <c r="O16" i="68"/>
  <c r="P16" i="68"/>
  <c r="Q16" i="68"/>
  <c r="R16" i="68"/>
  <c r="S16" i="68"/>
  <c r="T16" i="68"/>
  <c r="U16" i="68"/>
  <c r="V16" i="68"/>
  <c r="W16" i="68"/>
  <c r="X16" i="68"/>
  <c r="Y16" i="68"/>
  <c r="Z16" i="68"/>
  <c r="AA16" i="68"/>
  <c r="AB16" i="68"/>
  <c r="AC16" i="68"/>
  <c r="AD16" i="68"/>
  <c r="AE16" i="68"/>
  <c r="AF16" i="68"/>
  <c r="D17" i="68"/>
  <c r="E17" i="68"/>
  <c r="F17" i="68"/>
  <c r="G17" i="68"/>
  <c r="H17" i="68"/>
  <c r="I17" i="68"/>
  <c r="J17" i="68"/>
  <c r="K17" i="68"/>
  <c r="L17" i="68"/>
  <c r="M17" i="68"/>
  <c r="N17" i="68"/>
  <c r="O17" i="68"/>
  <c r="P17" i="68"/>
  <c r="Q17" i="68"/>
  <c r="R17" i="68"/>
  <c r="S17" i="68"/>
  <c r="T17" i="68"/>
  <c r="U17" i="68"/>
  <c r="V17" i="68"/>
  <c r="W17" i="68"/>
  <c r="X17" i="68"/>
  <c r="Y17" i="68"/>
  <c r="Z17" i="68"/>
  <c r="AA17" i="68"/>
  <c r="AB17" i="68"/>
  <c r="AC17" i="68"/>
  <c r="AD17" i="68"/>
  <c r="AE17" i="68"/>
  <c r="AF17" i="68"/>
  <c r="D18" i="68"/>
  <c r="E18" i="68"/>
  <c r="F18" i="68"/>
  <c r="G18" i="68"/>
  <c r="H18" i="68"/>
  <c r="I18" i="68"/>
  <c r="J18" i="68"/>
  <c r="K18" i="68"/>
  <c r="L18" i="68"/>
  <c r="M18" i="68"/>
  <c r="N18" i="68"/>
  <c r="O18" i="68"/>
  <c r="P18" i="68"/>
  <c r="Q18" i="68"/>
  <c r="R18" i="68"/>
  <c r="S18" i="68"/>
  <c r="T18" i="68"/>
  <c r="U18" i="68"/>
  <c r="V18" i="68"/>
  <c r="W18" i="68"/>
  <c r="X18" i="68"/>
  <c r="Y18" i="68"/>
  <c r="Z18" i="68"/>
  <c r="AA18" i="68"/>
  <c r="AB18" i="68"/>
  <c r="AC18" i="68"/>
  <c r="AD18" i="68"/>
  <c r="AE18" i="68"/>
  <c r="AF18" i="68"/>
  <c r="D23" i="68"/>
  <c r="E23" i="68"/>
  <c r="F23" i="68"/>
  <c r="G23" i="68"/>
  <c r="H23" i="68"/>
  <c r="I23" i="68"/>
  <c r="J23" i="68"/>
  <c r="K23" i="68"/>
  <c r="L23" i="68"/>
  <c r="M23" i="68"/>
  <c r="N23" i="68"/>
  <c r="O23" i="68"/>
  <c r="P23" i="68"/>
  <c r="Q23" i="68"/>
  <c r="R23" i="68"/>
  <c r="S23" i="68"/>
  <c r="T23" i="68"/>
  <c r="U23" i="68"/>
  <c r="V23" i="68"/>
  <c r="W23" i="68"/>
  <c r="X23" i="68"/>
  <c r="Y23" i="68"/>
  <c r="Z23" i="68"/>
  <c r="AA23" i="68"/>
  <c r="AB23" i="68"/>
  <c r="AC23" i="68"/>
  <c r="AD23" i="68"/>
  <c r="AE23" i="68"/>
  <c r="AF23" i="68"/>
  <c r="D24" i="68"/>
  <c r="E24" i="68"/>
  <c r="F24" i="68"/>
  <c r="G24" i="68"/>
  <c r="H24" i="68"/>
  <c r="I24" i="68"/>
  <c r="J24" i="68"/>
  <c r="K24" i="68"/>
  <c r="L24" i="68"/>
  <c r="M24" i="68"/>
  <c r="N24" i="68"/>
  <c r="O24" i="68"/>
  <c r="P24" i="68"/>
  <c r="Q24" i="68"/>
  <c r="R24" i="68"/>
  <c r="S24" i="68"/>
  <c r="T24" i="68"/>
  <c r="U24" i="68"/>
  <c r="V24" i="68"/>
  <c r="W24" i="68"/>
  <c r="X24" i="68"/>
  <c r="Y24" i="68"/>
  <c r="Z24" i="68"/>
  <c r="AA24" i="68"/>
  <c r="AB24" i="68"/>
  <c r="AC24" i="68"/>
  <c r="AD24" i="68"/>
  <c r="AE24" i="68"/>
  <c r="AF24" i="68"/>
  <c r="D25" i="68"/>
  <c r="E25" i="68"/>
  <c r="F25" i="68"/>
  <c r="G25" i="68"/>
  <c r="H25" i="68"/>
  <c r="I25" i="68"/>
  <c r="J25" i="68"/>
  <c r="K25" i="68"/>
  <c r="L25" i="68"/>
  <c r="M25" i="68"/>
  <c r="N25" i="68"/>
  <c r="O25" i="68"/>
  <c r="P25" i="68"/>
  <c r="Q25" i="68"/>
  <c r="R25" i="68"/>
  <c r="S25" i="68"/>
  <c r="T25" i="68"/>
  <c r="U25" i="68"/>
  <c r="V25" i="68"/>
  <c r="W25" i="68"/>
  <c r="X25" i="68"/>
  <c r="Y25" i="68"/>
  <c r="Z25" i="68"/>
  <c r="AA25" i="68"/>
  <c r="AB25" i="68"/>
  <c r="AC25" i="68"/>
  <c r="AD25" i="68"/>
  <c r="AE25" i="68"/>
  <c r="AF25" i="68"/>
  <c r="D26" i="68"/>
  <c r="E26" i="68"/>
  <c r="F26" i="68"/>
  <c r="G26" i="68"/>
  <c r="H26" i="68"/>
  <c r="I26" i="68"/>
  <c r="J26" i="68"/>
  <c r="K26" i="68"/>
  <c r="L26" i="68"/>
  <c r="M26" i="68"/>
  <c r="N26" i="68"/>
  <c r="O26" i="68"/>
  <c r="P26" i="68"/>
  <c r="Q26" i="68"/>
  <c r="R26" i="68"/>
  <c r="S26" i="68"/>
  <c r="T26" i="68"/>
  <c r="U26" i="68"/>
  <c r="V26" i="68"/>
  <c r="W26" i="68"/>
  <c r="X26" i="68"/>
  <c r="Y26" i="68"/>
  <c r="Z26" i="68"/>
  <c r="AA26" i="68"/>
  <c r="AB26" i="68"/>
  <c r="AC26" i="68"/>
  <c r="AD26" i="68"/>
  <c r="AE26" i="68"/>
  <c r="AF26" i="68"/>
  <c r="D27" i="68"/>
  <c r="E27" i="68"/>
  <c r="F27" i="68"/>
  <c r="G27" i="68"/>
  <c r="H27" i="68"/>
  <c r="I27" i="68"/>
  <c r="J27" i="68"/>
  <c r="K27" i="68"/>
  <c r="L27" i="68"/>
  <c r="M27" i="68"/>
  <c r="N27" i="68"/>
  <c r="O27" i="68"/>
  <c r="P27" i="68"/>
  <c r="Q27" i="68"/>
  <c r="R27" i="68"/>
  <c r="S27" i="68"/>
  <c r="T27" i="68"/>
  <c r="U27" i="68"/>
  <c r="V27" i="68"/>
  <c r="W27" i="68"/>
  <c r="X27" i="68"/>
  <c r="Y27" i="68"/>
  <c r="Z27" i="68"/>
  <c r="AA27" i="68"/>
  <c r="AB27" i="68"/>
  <c r="AC27" i="68"/>
  <c r="AD27" i="68"/>
  <c r="AE27" i="68"/>
  <c r="AF27" i="68"/>
  <c r="D28" i="68"/>
  <c r="E28" i="68"/>
  <c r="F28" i="68"/>
  <c r="G28" i="68"/>
  <c r="H28" i="68"/>
  <c r="I28" i="68"/>
  <c r="J28" i="68"/>
  <c r="K28" i="68"/>
  <c r="L28" i="68"/>
  <c r="M28" i="68"/>
  <c r="N28" i="68"/>
  <c r="O28" i="68"/>
  <c r="P28" i="68"/>
  <c r="Q28" i="68"/>
  <c r="R28" i="68"/>
  <c r="S28" i="68"/>
  <c r="T28" i="68"/>
  <c r="U28" i="68"/>
  <c r="V28" i="68"/>
  <c r="W28" i="68"/>
  <c r="X28" i="68"/>
  <c r="Y28" i="68"/>
  <c r="Z28" i="68"/>
  <c r="AA28" i="68"/>
  <c r="AB28" i="68"/>
  <c r="AC28" i="68"/>
  <c r="AD28" i="68"/>
  <c r="AE28" i="68"/>
  <c r="AF28" i="68"/>
  <c r="D29" i="68"/>
  <c r="E29" i="68"/>
  <c r="F29" i="68"/>
  <c r="G29" i="68"/>
  <c r="H29" i="68"/>
  <c r="I29" i="68"/>
  <c r="J29" i="68"/>
  <c r="K29" i="68"/>
  <c r="L29" i="68"/>
  <c r="M29" i="68"/>
  <c r="N29" i="68"/>
  <c r="O29" i="68"/>
  <c r="P29" i="68"/>
  <c r="Q29" i="68"/>
  <c r="R29" i="68"/>
  <c r="S29" i="68"/>
  <c r="T29" i="68"/>
  <c r="U29" i="68"/>
  <c r="V29" i="68"/>
  <c r="W29" i="68"/>
  <c r="X29" i="68"/>
  <c r="Y29" i="68"/>
  <c r="Z29" i="68"/>
  <c r="AA29" i="68"/>
  <c r="AB29" i="68"/>
  <c r="AC29" i="68"/>
  <c r="AD29" i="68"/>
  <c r="AE29" i="68"/>
  <c r="AF29" i="68"/>
  <c r="D30" i="68"/>
  <c r="E30" i="68"/>
  <c r="F30" i="68"/>
  <c r="G30" i="68"/>
  <c r="H30" i="68"/>
  <c r="I30" i="68"/>
  <c r="J30" i="68"/>
  <c r="K30" i="68"/>
  <c r="L30" i="68"/>
  <c r="M30" i="68"/>
  <c r="N30" i="68"/>
  <c r="O30" i="68"/>
  <c r="P30" i="68"/>
  <c r="Q30" i="68"/>
  <c r="R30" i="68"/>
  <c r="S30" i="68"/>
  <c r="T30" i="68"/>
  <c r="U30" i="68"/>
  <c r="V30" i="68"/>
  <c r="W30" i="68"/>
  <c r="X30" i="68"/>
  <c r="Y30" i="68"/>
  <c r="Z30" i="68"/>
  <c r="AA30" i="68"/>
  <c r="AB30" i="68"/>
  <c r="AC30" i="68"/>
  <c r="AD30" i="68"/>
  <c r="AE30" i="68"/>
  <c r="AF30" i="68"/>
  <c r="D31" i="68"/>
  <c r="E31" i="68"/>
  <c r="F31" i="68"/>
  <c r="G31" i="68"/>
  <c r="H31" i="68"/>
  <c r="I31" i="68"/>
  <c r="J31" i="68"/>
  <c r="K31" i="68"/>
  <c r="L31" i="68"/>
  <c r="M31" i="68"/>
  <c r="N31" i="68"/>
  <c r="O31" i="68"/>
  <c r="P31" i="68"/>
  <c r="Q31" i="68"/>
  <c r="R31" i="68"/>
  <c r="S31" i="68"/>
  <c r="T31" i="68"/>
  <c r="U31" i="68"/>
  <c r="V31" i="68"/>
  <c r="W31" i="68"/>
  <c r="X31" i="68"/>
  <c r="Y31" i="68"/>
  <c r="Z31" i="68"/>
  <c r="AA31" i="68"/>
  <c r="AB31" i="68"/>
  <c r="AC31" i="68"/>
  <c r="AD31" i="68"/>
  <c r="AE31" i="68"/>
  <c r="AF31" i="68"/>
  <c r="D32" i="68"/>
  <c r="E32" i="68"/>
  <c r="F32" i="68"/>
  <c r="G32" i="68"/>
  <c r="H32" i="68"/>
  <c r="I32" i="68"/>
  <c r="J32" i="68"/>
  <c r="K32" i="68"/>
  <c r="L32" i="68"/>
  <c r="M32" i="68"/>
  <c r="N32" i="68"/>
  <c r="O32" i="68"/>
  <c r="P32" i="68"/>
  <c r="Q32" i="68"/>
  <c r="R32" i="68"/>
  <c r="S32" i="68"/>
  <c r="T32" i="68"/>
  <c r="U32" i="68"/>
  <c r="V32" i="68"/>
  <c r="W32" i="68"/>
  <c r="X32" i="68"/>
  <c r="Y32" i="68"/>
  <c r="Z32" i="68"/>
  <c r="AA32" i="68"/>
  <c r="AB32" i="68"/>
  <c r="AC32" i="68"/>
  <c r="AD32" i="68"/>
  <c r="AE32" i="68"/>
  <c r="AF32" i="68"/>
  <c r="D33" i="68"/>
  <c r="E33" i="68"/>
  <c r="F33" i="68"/>
  <c r="G33" i="68"/>
  <c r="H33" i="68"/>
  <c r="I33" i="68"/>
  <c r="J33" i="68"/>
  <c r="K33" i="68"/>
  <c r="L33" i="68"/>
  <c r="M33" i="68"/>
  <c r="N33" i="68"/>
  <c r="O33" i="68"/>
  <c r="P33" i="68"/>
  <c r="Q33" i="68"/>
  <c r="R33" i="68"/>
  <c r="S33" i="68"/>
  <c r="T33" i="68"/>
  <c r="U33" i="68"/>
  <c r="V33" i="68"/>
  <c r="W33" i="68"/>
  <c r="X33" i="68"/>
  <c r="Y33" i="68"/>
  <c r="Z33" i="68"/>
  <c r="AA33" i="68"/>
  <c r="AB33" i="68"/>
  <c r="AC33" i="68"/>
  <c r="AD33" i="68"/>
  <c r="AE33" i="68"/>
  <c r="AF33" i="68"/>
  <c r="D34" i="68"/>
  <c r="E34" i="68"/>
  <c r="F34" i="68"/>
  <c r="G34" i="68"/>
  <c r="H34" i="68"/>
  <c r="I34" i="68"/>
  <c r="J34" i="68"/>
  <c r="K34" i="68"/>
  <c r="L34" i="68"/>
  <c r="M34" i="68"/>
  <c r="N34" i="68"/>
  <c r="O34" i="68"/>
  <c r="P34" i="68"/>
  <c r="Q34" i="68"/>
  <c r="R34" i="68"/>
  <c r="S34" i="68"/>
  <c r="T34" i="68"/>
  <c r="U34" i="68"/>
  <c r="V34" i="68"/>
  <c r="W34" i="68"/>
  <c r="X34" i="68"/>
  <c r="Y34" i="68"/>
  <c r="Z34" i="68"/>
  <c r="AA34" i="68"/>
  <c r="AB34" i="68"/>
  <c r="AC34" i="68"/>
  <c r="AD34" i="68"/>
  <c r="AE34" i="68"/>
  <c r="AF34" i="68"/>
  <c r="D35" i="68"/>
  <c r="E35" i="68"/>
  <c r="F35" i="68"/>
  <c r="G35" i="68"/>
  <c r="H35" i="68"/>
  <c r="I35" i="68"/>
  <c r="J35" i="68"/>
  <c r="K35" i="68"/>
  <c r="L35" i="68"/>
  <c r="M35" i="68"/>
  <c r="N35" i="68"/>
  <c r="O35" i="68"/>
  <c r="P35" i="68"/>
  <c r="Q35" i="68"/>
  <c r="R35" i="68"/>
  <c r="S35" i="68"/>
  <c r="T35" i="68"/>
  <c r="U35" i="68"/>
  <c r="V35" i="68"/>
  <c r="W35" i="68"/>
  <c r="X35" i="68"/>
  <c r="Y35" i="68"/>
  <c r="Z35" i="68"/>
  <c r="AA35" i="68"/>
  <c r="AB35" i="68"/>
  <c r="AC35" i="68"/>
  <c r="AD35" i="68"/>
  <c r="AE35" i="68"/>
  <c r="AF35" i="68"/>
  <c r="D36" i="68"/>
  <c r="E36" i="68"/>
  <c r="F36" i="68"/>
  <c r="G36" i="68"/>
  <c r="H36" i="68"/>
  <c r="I36" i="68"/>
  <c r="J36" i="68"/>
  <c r="K36" i="68"/>
  <c r="L36" i="68"/>
  <c r="M36" i="68"/>
  <c r="N36" i="68"/>
  <c r="O36" i="68"/>
  <c r="P36" i="68"/>
  <c r="Q36" i="68"/>
  <c r="R36" i="68"/>
  <c r="S36" i="68"/>
  <c r="T36" i="68"/>
  <c r="U36" i="68"/>
  <c r="V36" i="68"/>
  <c r="W36" i="68"/>
  <c r="X36" i="68"/>
  <c r="Y36" i="68"/>
  <c r="Z36" i="68"/>
  <c r="AA36" i="68"/>
  <c r="AB36" i="68"/>
  <c r="AC36" i="68"/>
  <c r="AD36" i="68"/>
  <c r="AE36" i="68"/>
  <c r="AF36" i="68"/>
  <c r="D37" i="68"/>
  <c r="E37" i="68"/>
  <c r="F37" i="68"/>
  <c r="G37" i="68"/>
  <c r="H37" i="68"/>
  <c r="I37" i="68"/>
  <c r="J37" i="68"/>
  <c r="K37" i="68"/>
  <c r="L37" i="68"/>
  <c r="M37" i="68"/>
  <c r="N37" i="68"/>
  <c r="O37" i="68"/>
  <c r="P37" i="68"/>
  <c r="Q37" i="68"/>
  <c r="R37" i="68"/>
  <c r="S37" i="68"/>
  <c r="T37" i="68"/>
  <c r="U37" i="68"/>
  <c r="V37" i="68"/>
  <c r="W37" i="68"/>
  <c r="X37" i="68"/>
  <c r="Y37" i="68"/>
  <c r="Z37" i="68"/>
  <c r="AA37" i="68"/>
  <c r="AB37" i="68"/>
  <c r="AC37" i="68"/>
  <c r="AD37" i="68"/>
  <c r="AE37" i="68"/>
  <c r="AF37" i="68"/>
  <c r="E3" i="67"/>
  <c r="F3" i="67"/>
  <c r="G3" i="67"/>
  <c r="H3" i="67"/>
  <c r="I3" i="67"/>
  <c r="J3" i="67"/>
  <c r="K3" i="67"/>
  <c r="L3" i="67"/>
  <c r="M3" i="67"/>
  <c r="N3" i="67"/>
  <c r="O3" i="67"/>
  <c r="P3" i="67"/>
  <c r="Q3" i="67"/>
  <c r="R3" i="67"/>
  <c r="S3" i="67"/>
  <c r="T3" i="67"/>
  <c r="U3" i="67"/>
  <c r="V3" i="67"/>
  <c r="W3" i="67"/>
  <c r="X3" i="67"/>
  <c r="Y3" i="67"/>
  <c r="Z3" i="67"/>
  <c r="AA3" i="67"/>
  <c r="AB3" i="67"/>
  <c r="AC3" i="67"/>
  <c r="AD3" i="67"/>
  <c r="AE3" i="67"/>
  <c r="AF3" i="67"/>
  <c r="E4" i="67"/>
  <c r="F4" i="67"/>
  <c r="G4" i="67"/>
  <c r="H4" i="67"/>
  <c r="I4" i="67"/>
  <c r="J4" i="67"/>
  <c r="K4" i="67"/>
  <c r="P4" i="67"/>
  <c r="Q4" i="67"/>
  <c r="R4" i="67"/>
  <c r="S4" i="67"/>
  <c r="T4" i="67"/>
  <c r="U4" i="67"/>
  <c r="V4" i="67"/>
  <c r="W4" i="67"/>
  <c r="X4" i="67"/>
  <c r="Y4" i="67"/>
  <c r="Z4" i="67"/>
  <c r="AA4" i="67"/>
  <c r="AB4" i="67"/>
  <c r="AC4" i="67"/>
  <c r="AD4" i="67"/>
  <c r="AE4" i="67"/>
  <c r="AF4" i="67"/>
  <c r="E5" i="67"/>
  <c r="F5" i="67"/>
  <c r="G5" i="67"/>
  <c r="H5" i="67"/>
  <c r="I5" i="67"/>
  <c r="J5" i="67"/>
  <c r="K5" i="67"/>
  <c r="P5" i="67"/>
  <c r="Q5" i="67"/>
  <c r="R5" i="67"/>
  <c r="S5" i="67"/>
  <c r="T5" i="67"/>
  <c r="U5" i="67"/>
  <c r="V5" i="67"/>
  <c r="W5" i="67"/>
  <c r="X5" i="67"/>
  <c r="Y5" i="67"/>
  <c r="Z5" i="67"/>
  <c r="AA5" i="67"/>
  <c r="AB5" i="67"/>
  <c r="AC5" i="67"/>
  <c r="AD5" i="67"/>
  <c r="AE5" i="67"/>
  <c r="AF5" i="67"/>
  <c r="E6" i="67"/>
  <c r="F6" i="67"/>
  <c r="G6" i="67"/>
  <c r="H6" i="67"/>
  <c r="I6" i="67"/>
  <c r="J6" i="67"/>
  <c r="K6" i="67"/>
  <c r="L6" i="67"/>
  <c r="M6" i="67"/>
  <c r="N6" i="67"/>
  <c r="O6" i="67"/>
  <c r="P6" i="67"/>
  <c r="Q6" i="67"/>
  <c r="R6" i="67"/>
  <c r="S6" i="67"/>
  <c r="T6" i="67"/>
  <c r="U6" i="67"/>
  <c r="V6" i="67"/>
  <c r="W6" i="67"/>
  <c r="X6" i="67"/>
  <c r="Y6" i="67"/>
  <c r="Z6" i="67"/>
  <c r="AA6" i="67"/>
  <c r="AB6" i="67"/>
  <c r="AC6" i="67"/>
  <c r="AD6" i="67"/>
  <c r="AE6" i="67"/>
  <c r="AF6" i="67"/>
  <c r="D7" i="67"/>
  <c r="E7" i="67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D8" i="67"/>
  <c r="E8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D9" i="67"/>
  <c r="E9" i="67"/>
  <c r="F9" i="67"/>
  <c r="G9" i="67"/>
  <c r="H9" i="67"/>
  <c r="I9" i="67"/>
  <c r="J9" i="67"/>
  <c r="K9" i="67"/>
  <c r="L9" i="67"/>
  <c r="M9" i="67"/>
  <c r="N9" i="67"/>
  <c r="O9" i="67"/>
  <c r="P9" i="67"/>
  <c r="Q9" i="67"/>
  <c r="R9" i="67"/>
  <c r="S9" i="67"/>
  <c r="T9" i="67"/>
  <c r="U9" i="67"/>
  <c r="V9" i="67"/>
  <c r="W9" i="67"/>
  <c r="X9" i="67"/>
  <c r="Y9" i="67"/>
  <c r="Z9" i="67"/>
  <c r="AA9" i="67"/>
  <c r="AB9" i="67"/>
  <c r="AC9" i="67"/>
  <c r="AD9" i="67"/>
  <c r="AE9" i="67"/>
  <c r="AF9" i="67"/>
  <c r="D10" i="67"/>
  <c r="E10" i="67"/>
  <c r="F10" i="67"/>
  <c r="G10" i="67"/>
  <c r="H10" i="67"/>
  <c r="I10" i="67"/>
  <c r="J10" i="67"/>
  <c r="K10" i="67"/>
  <c r="L10" i="67"/>
  <c r="M10" i="67"/>
  <c r="N10" i="67"/>
  <c r="O10" i="67"/>
  <c r="P10" i="67"/>
  <c r="Q10" i="67"/>
  <c r="R10" i="67"/>
  <c r="S10" i="67"/>
  <c r="T10" i="67"/>
  <c r="U10" i="67"/>
  <c r="V10" i="67"/>
  <c r="W10" i="67"/>
  <c r="X10" i="67"/>
  <c r="Y10" i="67"/>
  <c r="Z10" i="67"/>
  <c r="AA10" i="67"/>
  <c r="AB10" i="67"/>
  <c r="AC10" i="67"/>
  <c r="AD10" i="67"/>
  <c r="AE10" i="67"/>
  <c r="AF10" i="67"/>
  <c r="D11" i="67"/>
  <c r="E11" i="67"/>
  <c r="F11" i="67"/>
  <c r="G11" i="67"/>
  <c r="H11" i="67"/>
  <c r="I11" i="67"/>
  <c r="J11" i="67"/>
  <c r="K11" i="67"/>
  <c r="L11" i="67"/>
  <c r="M11" i="67"/>
  <c r="N11" i="67"/>
  <c r="O11" i="67"/>
  <c r="P11" i="67"/>
  <c r="Q11" i="67"/>
  <c r="R11" i="67"/>
  <c r="S11" i="67"/>
  <c r="T11" i="67"/>
  <c r="U11" i="67"/>
  <c r="V11" i="67"/>
  <c r="W11" i="67"/>
  <c r="X11" i="67"/>
  <c r="Y11" i="67"/>
  <c r="Z11" i="67"/>
  <c r="AA11" i="67"/>
  <c r="AB11" i="67"/>
  <c r="AC11" i="67"/>
  <c r="AD11" i="67"/>
  <c r="AE11" i="67"/>
  <c r="AF11" i="67"/>
  <c r="D12" i="67"/>
  <c r="E12" i="67"/>
  <c r="F12" i="67"/>
  <c r="G12" i="67"/>
  <c r="H12" i="67"/>
  <c r="I12" i="67"/>
  <c r="J12" i="67"/>
  <c r="K12" i="67"/>
  <c r="L12" i="67"/>
  <c r="M12" i="67"/>
  <c r="N12" i="67"/>
  <c r="O12" i="67"/>
  <c r="P12" i="67"/>
  <c r="Q12" i="67"/>
  <c r="R12" i="67"/>
  <c r="S12" i="67"/>
  <c r="T12" i="67"/>
  <c r="U12" i="67"/>
  <c r="V12" i="67"/>
  <c r="W12" i="67"/>
  <c r="X12" i="67"/>
  <c r="Y12" i="67"/>
  <c r="Z12" i="67"/>
  <c r="AA12" i="67"/>
  <c r="AB12" i="67"/>
  <c r="AC12" i="67"/>
  <c r="AD12" i="67"/>
  <c r="AE12" i="67"/>
  <c r="AF12" i="67"/>
  <c r="E13" i="67"/>
  <c r="F13" i="67"/>
  <c r="G13" i="67"/>
  <c r="H13" i="67"/>
  <c r="I13" i="67"/>
  <c r="J13" i="67"/>
  <c r="K13" i="67"/>
  <c r="L13" i="67"/>
  <c r="M13" i="67"/>
  <c r="N13" i="67"/>
  <c r="O13" i="67"/>
  <c r="P13" i="67"/>
  <c r="Q13" i="67"/>
  <c r="R13" i="67"/>
  <c r="S13" i="67"/>
  <c r="T13" i="67"/>
  <c r="U13" i="67"/>
  <c r="V13" i="67"/>
  <c r="W13" i="67"/>
  <c r="X13" i="67"/>
  <c r="Y13" i="67"/>
  <c r="Z13" i="67"/>
  <c r="AA13" i="67"/>
  <c r="AB13" i="67"/>
  <c r="AC13" i="67"/>
  <c r="AD13" i="67"/>
  <c r="AE13" i="67"/>
  <c r="AF13" i="67"/>
  <c r="D14" i="67"/>
  <c r="E14" i="67"/>
  <c r="F14" i="67"/>
  <c r="G14" i="67"/>
  <c r="H14" i="67"/>
  <c r="I14" i="67"/>
  <c r="J14" i="67"/>
  <c r="K14" i="67"/>
  <c r="L14" i="67"/>
  <c r="M14" i="67"/>
  <c r="N14" i="67"/>
  <c r="O14" i="67"/>
  <c r="P14" i="67"/>
  <c r="Q14" i="67"/>
  <c r="R14" i="67"/>
  <c r="S14" i="67"/>
  <c r="T14" i="67"/>
  <c r="U14" i="67"/>
  <c r="V14" i="67"/>
  <c r="W14" i="67"/>
  <c r="X14" i="67"/>
  <c r="Y14" i="67"/>
  <c r="Z14" i="67"/>
  <c r="AA14" i="67"/>
  <c r="AB14" i="67"/>
  <c r="AC14" i="67"/>
  <c r="AD14" i="67"/>
  <c r="AE14" i="67"/>
  <c r="AF14" i="67"/>
  <c r="D15" i="67"/>
  <c r="E15" i="67"/>
  <c r="F15" i="67"/>
  <c r="G15" i="67"/>
  <c r="H15" i="67"/>
  <c r="I15" i="67"/>
  <c r="J15" i="67"/>
  <c r="K15" i="67"/>
  <c r="L15" i="67"/>
  <c r="M15" i="67"/>
  <c r="N15" i="67"/>
  <c r="O15" i="67"/>
  <c r="P15" i="67"/>
  <c r="Q15" i="67"/>
  <c r="R15" i="67"/>
  <c r="S15" i="67"/>
  <c r="T15" i="67"/>
  <c r="U15" i="67"/>
  <c r="V15" i="67"/>
  <c r="W15" i="67"/>
  <c r="X15" i="67"/>
  <c r="Y15" i="67"/>
  <c r="Z15" i="67"/>
  <c r="AA15" i="67"/>
  <c r="AB15" i="67"/>
  <c r="AC15" i="67"/>
  <c r="AD15" i="67"/>
  <c r="AE15" i="67"/>
  <c r="AF15" i="67"/>
  <c r="D16" i="67"/>
  <c r="E16" i="67"/>
  <c r="F16" i="67"/>
  <c r="G16" i="67"/>
  <c r="H16" i="67"/>
  <c r="I16" i="67"/>
  <c r="J16" i="67"/>
  <c r="K16" i="67"/>
  <c r="L16" i="67"/>
  <c r="M16" i="67"/>
  <c r="N16" i="67"/>
  <c r="O16" i="67"/>
  <c r="P16" i="67"/>
  <c r="Q16" i="67"/>
  <c r="R16" i="67"/>
  <c r="S16" i="67"/>
  <c r="T16" i="67"/>
  <c r="U16" i="67"/>
  <c r="V16" i="67"/>
  <c r="W16" i="67"/>
  <c r="X16" i="67"/>
  <c r="Y16" i="67"/>
  <c r="Z16" i="67"/>
  <c r="AA16" i="67"/>
  <c r="AB16" i="67"/>
  <c r="AC16" i="67"/>
  <c r="AD16" i="67"/>
  <c r="AE16" i="67"/>
  <c r="AF16" i="67"/>
  <c r="D17" i="67"/>
  <c r="E17" i="67"/>
  <c r="F17" i="67"/>
  <c r="G17" i="67"/>
  <c r="H17" i="67"/>
  <c r="I17" i="67"/>
  <c r="J17" i="67"/>
  <c r="K17" i="67"/>
  <c r="L17" i="67"/>
  <c r="M17" i="67"/>
  <c r="N17" i="67"/>
  <c r="O17" i="67"/>
  <c r="P17" i="67"/>
  <c r="Q17" i="67"/>
  <c r="R17" i="67"/>
  <c r="S17" i="67"/>
  <c r="T17" i="67"/>
  <c r="U17" i="67"/>
  <c r="V17" i="67"/>
  <c r="W17" i="67"/>
  <c r="X17" i="67"/>
  <c r="Y17" i="67"/>
  <c r="Z17" i="67"/>
  <c r="AA17" i="67"/>
  <c r="AB17" i="67"/>
  <c r="AC17" i="67"/>
  <c r="AD17" i="67"/>
  <c r="AE17" i="67"/>
  <c r="AF17" i="67"/>
  <c r="D18" i="67"/>
  <c r="E18" i="67"/>
  <c r="F18" i="67"/>
  <c r="G18" i="67"/>
  <c r="H18" i="67"/>
  <c r="I18" i="67"/>
  <c r="J18" i="67"/>
  <c r="K18" i="67"/>
  <c r="L18" i="67"/>
  <c r="M18" i="67"/>
  <c r="N18" i="67"/>
  <c r="O18" i="67"/>
  <c r="P18" i="67"/>
  <c r="Q18" i="67"/>
  <c r="R18" i="67"/>
  <c r="S18" i="67"/>
  <c r="T18" i="67"/>
  <c r="U18" i="67"/>
  <c r="V18" i="67"/>
  <c r="W18" i="67"/>
  <c r="X18" i="67"/>
  <c r="Y18" i="67"/>
  <c r="Z18" i="67"/>
  <c r="AA18" i="67"/>
  <c r="AB18" i="67"/>
  <c r="AC18" i="67"/>
  <c r="AD18" i="67"/>
  <c r="AE18" i="67"/>
  <c r="AF18" i="67"/>
  <c r="D23" i="67"/>
  <c r="F23" i="67"/>
  <c r="G23" i="67"/>
  <c r="H23" i="67"/>
  <c r="I23" i="67"/>
  <c r="J23" i="67"/>
  <c r="K23" i="67"/>
  <c r="L23" i="67"/>
  <c r="M23" i="67"/>
  <c r="N23" i="67"/>
  <c r="O23" i="67"/>
  <c r="R23" i="67"/>
  <c r="S23" i="67"/>
  <c r="V23" i="67"/>
  <c r="W23" i="67"/>
  <c r="X23" i="67"/>
  <c r="Y23" i="67"/>
  <c r="Z23" i="67"/>
  <c r="AA23" i="67"/>
  <c r="AB23" i="67"/>
  <c r="AE23" i="67"/>
  <c r="D24" i="67"/>
  <c r="E24" i="67"/>
  <c r="F24" i="67"/>
  <c r="G24" i="67"/>
  <c r="H24" i="67"/>
  <c r="I24" i="67"/>
  <c r="J24" i="67"/>
  <c r="K24" i="67"/>
  <c r="L24" i="67"/>
  <c r="M24" i="67"/>
  <c r="N24" i="67"/>
  <c r="O24" i="67"/>
  <c r="R24" i="67"/>
  <c r="S24" i="67"/>
  <c r="T24" i="67"/>
  <c r="U24" i="67"/>
  <c r="V24" i="67"/>
  <c r="W24" i="67"/>
  <c r="X24" i="67"/>
  <c r="Y24" i="67"/>
  <c r="Z24" i="67"/>
  <c r="AA24" i="67"/>
  <c r="AB24" i="67"/>
  <c r="AC24" i="67"/>
  <c r="AD24" i="67"/>
  <c r="AE24" i="67"/>
  <c r="AF24" i="67"/>
  <c r="D25" i="67"/>
  <c r="E25" i="67"/>
  <c r="F25" i="67"/>
  <c r="G25" i="67"/>
  <c r="H25" i="67"/>
  <c r="I25" i="67"/>
  <c r="J25" i="67"/>
  <c r="K25" i="67"/>
  <c r="L25" i="67"/>
  <c r="M25" i="67"/>
  <c r="N25" i="67"/>
  <c r="O25" i="67"/>
  <c r="P25" i="67"/>
  <c r="Q25" i="67"/>
  <c r="R25" i="67"/>
  <c r="S25" i="67"/>
  <c r="T25" i="67"/>
  <c r="U25" i="67"/>
  <c r="V25" i="67"/>
  <c r="W25" i="67"/>
  <c r="X25" i="67"/>
  <c r="Y25" i="67"/>
  <c r="Z25" i="67"/>
  <c r="AA25" i="67"/>
  <c r="AB25" i="67"/>
  <c r="AC25" i="67"/>
  <c r="AD25" i="67"/>
  <c r="AE25" i="67"/>
  <c r="AF25" i="67"/>
  <c r="D26" i="67"/>
  <c r="E26" i="67"/>
  <c r="F26" i="67"/>
  <c r="G26" i="67"/>
  <c r="H26" i="67"/>
  <c r="I26" i="67"/>
  <c r="J26" i="67"/>
  <c r="K26" i="67"/>
  <c r="L26" i="67"/>
  <c r="M26" i="67"/>
  <c r="N26" i="67"/>
  <c r="O26" i="67"/>
  <c r="P26" i="67"/>
  <c r="Q26" i="67"/>
  <c r="R26" i="67"/>
  <c r="S26" i="67"/>
  <c r="T26" i="67"/>
  <c r="U26" i="67"/>
  <c r="V26" i="67"/>
  <c r="W26" i="67"/>
  <c r="X26" i="67"/>
  <c r="Y26" i="67"/>
  <c r="Z26" i="67"/>
  <c r="AA26" i="67"/>
  <c r="AB26" i="67"/>
  <c r="AC26" i="67"/>
  <c r="AD26" i="67"/>
  <c r="AE26" i="67"/>
  <c r="AF26" i="67"/>
  <c r="D27" i="67"/>
  <c r="E27" i="67"/>
  <c r="F27" i="67"/>
  <c r="G27" i="67"/>
  <c r="H27" i="67"/>
  <c r="I27" i="67"/>
  <c r="J27" i="67"/>
  <c r="K27" i="67"/>
  <c r="L27" i="67"/>
  <c r="M27" i="67"/>
  <c r="N27" i="67"/>
  <c r="O27" i="67"/>
  <c r="P27" i="67"/>
  <c r="Q27" i="67"/>
  <c r="R27" i="67"/>
  <c r="S27" i="67"/>
  <c r="T27" i="67"/>
  <c r="U27" i="67"/>
  <c r="V27" i="67"/>
  <c r="W27" i="67"/>
  <c r="X27" i="67"/>
  <c r="Y27" i="67"/>
  <c r="Z27" i="67"/>
  <c r="AA27" i="67"/>
  <c r="AB27" i="67"/>
  <c r="AC27" i="67"/>
  <c r="AD27" i="67"/>
  <c r="AE27" i="67"/>
  <c r="AF27" i="67"/>
  <c r="D28" i="67"/>
  <c r="E28" i="67"/>
  <c r="F28" i="67"/>
  <c r="G28" i="67"/>
  <c r="H28" i="67"/>
  <c r="I28" i="67"/>
  <c r="J28" i="67"/>
  <c r="K28" i="67"/>
  <c r="L28" i="67"/>
  <c r="M28" i="67"/>
  <c r="N28" i="67"/>
  <c r="O28" i="67"/>
  <c r="P28" i="67"/>
  <c r="Q28" i="67"/>
  <c r="R28" i="67"/>
  <c r="S28" i="67"/>
  <c r="T28" i="67"/>
  <c r="U28" i="67"/>
  <c r="V28" i="67"/>
  <c r="W28" i="67"/>
  <c r="X28" i="67"/>
  <c r="Y28" i="67"/>
  <c r="Z28" i="67"/>
  <c r="AA28" i="67"/>
  <c r="AB28" i="67"/>
  <c r="AC28" i="67"/>
  <c r="AD28" i="67"/>
  <c r="AE28" i="67"/>
  <c r="AF28" i="67"/>
  <c r="D29" i="67"/>
  <c r="E29" i="67"/>
  <c r="F29" i="67"/>
  <c r="G29" i="67"/>
  <c r="H29" i="67"/>
  <c r="I29" i="67"/>
  <c r="J29" i="67"/>
  <c r="K29" i="67"/>
  <c r="L29" i="67"/>
  <c r="M29" i="67"/>
  <c r="N29" i="67"/>
  <c r="O29" i="67"/>
  <c r="P29" i="67"/>
  <c r="Q29" i="67"/>
  <c r="R29" i="67"/>
  <c r="S29" i="67"/>
  <c r="T29" i="67"/>
  <c r="U29" i="67"/>
  <c r="V29" i="67"/>
  <c r="W29" i="67"/>
  <c r="X29" i="67"/>
  <c r="Y29" i="67"/>
  <c r="Z29" i="67"/>
  <c r="AA29" i="67"/>
  <c r="AB29" i="67"/>
  <c r="AC29" i="67"/>
  <c r="AD29" i="67"/>
  <c r="AE29" i="67"/>
  <c r="AF29" i="67"/>
  <c r="D30" i="67"/>
  <c r="E30" i="67"/>
  <c r="F30" i="67"/>
  <c r="G30" i="67"/>
  <c r="H30" i="67"/>
  <c r="I30" i="67"/>
  <c r="J30" i="67"/>
  <c r="K30" i="67"/>
  <c r="L30" i="67"/>
  <c r="M30" i="67"/>
  <c r="N30" i="67"/>
  <c r="O30" i="67"/>
  <c r="P30" i="67"/>
  <c r="Q30" i="67"/>
  <c r="R30" i="67"/>
  <c r="S30" i="67"/>
  <c r="T30" i="67"/>
  <c r="U30" i="67"/>
  <c r="V30" i="67"/>
  <c r="W30" i="67"/>
  <c r="X30" i="67"/>
  <c r="Y30" i="67"/>
  <c r="Z30" i="67"/>
  <c r="AA30" i="67"/>
  <c r="AB30" i="67"/>
  <c r="AC30" i="67"/>
  <c r="AD30" i="67"/>
  <c r="AE30" i="67"/>
  <c r="AF30" i="67"/>
  <c r="D31" i="67"/>
  <c r="E31" i="67"/>
  <c r="F31" i="67"/>
  <c r="G31" i="67"/>
  <c r="H31" i="67"/>
  <c r="I31" i="67"/>
  <c r="J31" i="67"/>
  <c r="K31" i="67"/>
  <c r="L31" i="67"/>
  <c r="M31" i="67"/>
  <c r="N31" i="67"/>
  <c r="O31" i="67"/>
  <c r="P31" i="67"/>
  <c r="Q31" i="67"/>
  <c r="R31" i="67"/>
  <c r="S31" i="67"/>
  <c r="T31" i="67"/>
  <c r="U31" i="67"/>
  <c r="V31" i="67"/>
  <c r="W31" i="67"/>
  <c r="X31" i="67"/>
  <c r="Y31" i="67"/>
  <c r="Z31" i="67"/>
  <c r="AA31" i="67"/>
  <c r="AB31" i="67"/>
  <c r="AC31" i="67"/>
  <c r="AD31" i="67"/>
  <c r="AE31" i="67"/>
  <c r="AF31" i="67"/>
  <c r="D32" i="67"/>
  <c r="E32" i="67"/>
  <c r="F32" i="67"/>
  <c r="G32" i="67"/>
  <c r="H32" i="67"/>
  <c r="I32" i="67"/>
  <c r="J32" i="67"/>
  <c r="K32" i="67"/>
  <c r="L32" i="67"/>
  <c r="M32" i="67"/>
  <c r="N32" i="67"/>
  <c r="O32" i="67"/>
  <c r="P32" i="67"/>
  <c r="Q32" i="67"/>
  <c r="R32" i="67"/>
  <c r="S32" i="67"/>
  <c r="T32" i="67"/>
  <c r="U32" i="67"/>
  <c r="V32" i="67"/>
  <c r="W32" i="67"/>
  <c r="X32" i="67"/>
  <c r="Y32" i="67"/>
  <c r="Z32" i="67"/>
  <c r="AA32" i="67"/>
  <c r="AB32" i="67"/>
  <c r="AC32" i="67"/>
  <c r="AD32" i="67"/>
  <c r="AE32" i="67"/>
  <c r="AF32" i="67"/>
  <c r="D33" i="67"/>
  <c r="E33" i="67"/>
  <c r="F33" i="67"/>
  <c r="G33" i="67"/>
  <c r="H33" i="67"/>
  <c r="I33" i="67"/>
  <c r="J33" i="67"/>
  <c r="K33" i="67"/>
  <c r="L33" i="67"/>
  <c r="M33" i="67"/>
  <c r="N33" i="67"/>
  <c r="O33" i="67"/>
  <c r="P33" i="67"/>
  <c r="Q33" i="67"/>
  <c r="R33" i="67"/>
  <c r="S33" i="67"/>
  <c r="T33" i="67"/>
  <c r="U33" i="67"/>
  <c r="V33" i="67"/>
  <c r="W33" i="67"/>
  <c r="X33" i="67"/>
  <c r="Y33" i="67"/>
  <c r="Z33" i="67"/>
  <c r="AA33" i="67"/>
  <c r="AB33" i="67"/>
  <c r="AC33" i="67"/>
  <c r="AD33" i="67"/>
  <c r="AE33" i="67"/>
  <c r="AF33" i="67"/>
  <c r="D34" i="67"/>
  <c r="E34" i="67"/>
  <c r="F34" i="67"/>
  <c r="G34" i="67"/>
  <c r="H34" i="67"/>
  <c r="I34" i="67"/>
  <c r="J34" i="67"/>
  <c r="K34" i="67"/>
  <c r="L34" i="67"/>
  <c r="M34" i="67"/>
  <c r="N34" i="67"/>
  <c r="O34" i="67"/>
  <c r="P34" i="67"/>
  <c r="Q34" i="67"/>
  <c r="R34" i="67"/>
  <c r="S34" i="67"/>
  <c r="T34" i="67"/>
  <c r="U34" i="67"/>
  <c r="V34" i="67"/>
  <c r="W34" i="67"/>
  <c r="X34" i="67"/>
  <c r="Y34" i="67"/>
  <c r="Z34" i="67"/>
  <c r="AA34" i="67"/>
  <c r="AB34" i="67"/>
  <c r="AC34" i="67"/>
  <c r="AD34" i="67"/>
  <c r="AE34" i="67"/>
  <c r="AF34" i="67"/>
  <c r="D35" i="67"/>
  <c r="E35" i="67"/>
  <c r="F35" i="67"/>
  <c r="G35" i="67"/>
  <c r="H35" i="67"/>
  <c r="I35" i="67"/>
  <c r="J35" i="67"/>
  <c r="K35" i="67"/>
  <c r="L35" i="67"/>
  <c r="M35" i="67"/>
  <c r="N35" i="67"/>
  <c r="O35" i="67"/>
  <c r="P35" i="67"/>
  <c r="Q35" i="67"/>
  <c r="R35" i="67"/>
  <c r="S35" i="67"/>
  <c r="T35" i="67"/>
  <c r="U35" i="67"/>
  <c r="V35" i="67"/>
  <c r="W35" i="67"/>
  <c r="X35" i="67"/>
  <c r="Y35" i="67"/>
  <c r="Z35" i="67"/>
  <c r="AA35" i="67"/>
  <c r="AB35" i="67"/>
  <c r="AC35" i="67"/>
  <c r="AD35" i="67"/>
  <c r="AE35" i="67"/>
  <c r="AF35" i="67"/>
  <c r="D36" i="67"/>
  <c r="E36" i="67"/>
  <c r="F36" i="67"/>
  <c r="G36" i="67"/>
  <c r="H36" i="67"/>
  <c r="I36" i="67"/>
  <c r="J36" i="67"/>
  <c r="K36" i="67"/>
  <c r="L36" i="67"/>
  <c r="M36" i="67"/>
  <c r="N36" i="67"/>
  <c r="O36" i="67"/>
  <c r="P36" i="67"/>
  <c r="Q36" i="67"/>
  <c r="R36" i="67"/>
  <c r="S36" i="67"/>
  <c r="T36" i="67"/>
  <c r="U36" i="67"/>
  <c r="V36" i="67"/>
  <c r="W36" i="67"/>
  <c r="X36" i="67"/>
  <c r="Y36" i="67"/>
  <c r="Z36" i="67"/>
  <c r="AA36" i="67"/>
  <c r="AB36" i="67"/>
  <c r="AC36" i="67"/>
  <c r="AD36" i="67"/>
  <c r="AE36" i="67"/>
  <c r="AF36" i="67"/>
  <c r="D37" i="67"/>
  <c r="E37" i="67"/>
  <c r="F37" i="67"/>
  <c r="G37" i="67"/>
  <c r="H37" i="67"/>
  <c r="I37" i="67"/>
  <c r="J37" i="67"/>
  <c r="K37" i="67"/>
  <c r="L37" i="67"/>
  <c r="M37" i="67"/>
  <c r="N37" i="67"/>
  <c r="O37" i="67"/>
  <c r="P37" i="67"/>
  <c r="Q37" i="67"/>
  <c r="R37" i="67"/>
  <c r="S37" i="67"/>
  <c r="T37" i="67"/>
  <c r="U37" i="67"/>
  <c r="V37" i="67"/>
  <c r="W37" i="67"/>
  <c r="X37" i="67"/>
  <c r="Y37" i="67"/>
  <c r="Z37" i="67"/>
  <c r="AA37" i="67"/>
  <c r="AB37" i="67"/>
  <c r="AC37" i="67"/>
  <c r="AD37" i="67"/>
  <c r="AE37" i="67"/>
  <c r="AF37" i="67"/>
  <c r="D3" i="48"/>
  <c r="E3" i="48"/>
  <c r="F3" i="48"/>
  <c r="G3" i="48"/>
  <c r="H3" i="48"/>
  <c r="I3" i="48"/>
  <c r="J3" i="48"/>
  <c r="K3" i="48"/>
  <c r="L3" i="48"/>
  <c r="M3" i="48"/>
  <c r="N3" i="48"/>
  <c r="P3" i="48"/>
  <c r="Q3" i="48"/>
  <c r="R3" i="48"/>
  <c r="S3" i="48"/>
  <c r="T3" i="48"/>
  <c r="U3" i="48"/>
  <c r="V3" i="48"/>
  <c r="W3" i="48"/>
  <c r="X3" i="48"/>
  <c r="Y3" i="48"/>
  <c r="Z3" i="48"/>
  <c r="AA3" i="48"/>
  <c r="AB3" i="48"/>
  <c r="AC3" i="48"/>
  <c r="AD3" i="48"/>
  <c r="AE3" i="48"/>
  <c r="AF3" i="48"/>
  <c r="D4" i="48"/>
  <c r="E4" i="48"/>
  <c r="F4" i="48"/>
  <c r="G4" i="48"/>
  <c r="H4" i="48"/>
  <c r="I4" i="48"/>
  <c r="J4" i="48"/>
  <c r="K4" i="48"/>
  <c r="L4" i="48"/>
  <c r="P4" i="48"/>
  <c r="Q4" i="48"/>
  <c r="R4" i="48"/>
  <c r="S4" i="48"/>
  <c r="T4" i="48"/>
  <c r="U4" i="48"/>
  <c r="V4" i="48"/>
  <c r="W4" i="48"/>
  <c r="X4" i="48"/>
  <c r="Y4" i="48"/>
  <c r="Z4" i="48"/>
  <c r="AA4" i="48"/>
  <c r="AB4" i="48"/>
  <c r="AC4" i="48"/>
  <c r="AD4" i="48"/>
  <c r="AE4" i="48"/>
  <c r="AF4" i="48"/>
  <c r="D5" i="48"/>
  <c r="E5" i="48"/>
  <c r="F5" i="48"/>
  <c r="G5" i="48"/>
  <c r="H5" i="48"/>
  <c r="I5" i="48"/>
  <c r="J5" i="48"/>
  <c r="K5" i="48"/>
  <c r="L5" i="48"/>
  <c r="M5" i="48"/>
  <c r="N5" i="48"/>
  <c r="P5" i="48"/>
  <c r="Q5" i="48"/>
  <c r="R5" i="48"/>
  <c r="S5" i="48"/>
  <c r="T5" i="48"/>
  <c r="U5" i="48"/>
  <c r="V5" i="48"/>
  <c r="W5" i="48"/>
  <c r="X5" i="48"/>
  <c r="Y5" i="48"/>
  <c r="Z5" i="48"/>
  <c r="AA5" i="48"/>
  <c r="AB5" i="48"/>
  <c r="AC5" i="48"/>
  <c r="AD5" i="48"/>
  <c r="AE5" i="48"/>
  <c r="AF5" i="48"/>
  <c r="D6" i="48"/>
  <c r="E6" i="48"/>
  <c r="F6" i="48"/>
  <c r="G6" i="48"/>
  <c r="H6" i="48"/>
  <c r="I6" i="48"/>
  <c r="J6" i="48"/>
  <c r="K6" i="48"/>
  <c r="L6" i="48"/>
  <c r="M6" i="48"/>
  <c r="N6" i="48"/>
  <c r="O6" i="48"/>
  <c r="P6" i="48"/>
  <c r="Q6" i="48"/>
  <c r="R6" i="48"/>
  <c r="S6" i="48"/>
  <c r="T6" i="48"/>
  <c r="U6" i="48"/>
  <c r="V6" i="48"/>
  <c r="W6" i="48"/>
  <c r="X6" i="48"/>
  <c r="Y6" i="48"/>
  <c r="Z6" i="48"/>
  <c r="AA6" i="48"/>
  <c r="AB6" i="48"/>
  <c r="AC6" i="48"/>
  <c r="AD6" i="48"/>
  <c r="AE6" i="48"/>
  <c r="AF6" i="48"/>
  <c r="D7" i="48"/>
  <c r="E7" i="48"/>
  <c r="F7" i="48"/>
  <c r="G7" i="48"/>
  <c r="H7" i="48"/>
  <c r="I7" i="48"/>
  <c r="J7" i="48"/>
  <c r="K7" i="48"/>
  <c r="L7" i="48"/>
  <c r="M7" i="48"/>
  <c r="N7" i="48"/>
  <c r="P7" i="48"/>
  <c r="Q7" i="48"/>
  <c r="R7" i="48"/>
  <c r="S7" i="48"/>
  <c r="T7" i="48"/>
  <c r="U7" i="48"/>
  <c r="V7" i="48"/>
  <c r="W7" i="48"/>
  <c r="X7" i="48"/>
  <c r="Y7" i="48"/>
  <c r="Z7" i="48"/>
  <c r="AA7" i="48"/>
  <c r="AB7" i="48"/>
  <c r="AC7" i="48"/>
  <c r="AD7" i="48"/>
  <c r="AE7" i="48"/>
  <c r="AF7" i="48"/>
  <c r="D8" i="48"/>
  <c r="E8" i="48"/>
  <c r="F8" i="48"/>
  <c r="G8" i="48"/>
  <c r="H8" i="48"/>
  <c r="I8" i="48"/>
  <c r="J8" i="48"/>
  <c r="K8" i="48"/>
  <c r="L8" i="48"/>
  <c r="M8" i="48"/>
  <c r="N8" i="48"/>
  <c r="P8" i="48"/>
  <c r="Q8" i="48"/>
  <c r="R8" i="48"/>
  <c r="S8" i="48"/>
  <c r="T8" i="48"/>
  <c r="U8" i="48"/>
  <c r="V8" i="48"/>
  <c r="W8" i="48"/>
  <c r="X8" i="48"/>
  <c r="Y8" i="48"/>
  <c r="Z8" i="48"/>
  <c r="AA8" i="48"/>
  <c r="AB8" i="48"/>
  <c r="AC8" i="48"/>
  <c r="AD8" i="48"/>
  <c r="AE8" i="48"/>
  <c r="AF8" i="48"/>
  <c r="D9" i="48"/>
  <c r="E9" i="48"/>
  <c r="F9" i="48"/>
  <c r="G9" i="48"/>
  <c r="H9" i="48"/>
  <c r="I9" i="48"/>
  <c r="J9" i="48"/>
  <c r="K9" i="48"/>
  <c r="L9" i="48"/>
  <c r="M9" i="48"/>
  <c r="N9" i="48"/>
  <c r="O9" i="48"/>
  <c r="P9" i="48"/>
  <c r="Q9" i="48"/>
  <c r="R9" i="48"/>
  <c r="S9" i="48"/>
  <c r="T9" i="48"/>
  <c r="U9" i="48"/>
  <c r="V9" i="48"/>
  <c r="W9" i="48"/>
  <c r="X9" i="48"/>
  <c r="Y9" i="48"/>
  <c r="Z9" i="48"/>
  <c r="AA9" i="48"/>
  <c r="AB9" i="48"/>
  <c r="AC9" i="48"/>
  <c r="AD9" i="48"/>
  <c r="AE9" i="48"/>
  <c r="AF9" i="48"/>
  <c r="D10" i="48"/>
  <c r="E10" i="48"/>
  <c r="F10" i="48"/>
  <c r="G10" i="48"/>
  <c r="H10" i="48"/>
  <c r="I10" i="48"/>
  <c r="J10" i="48"/>
  <c r="K10" i="48"/>
  <c r="L10" i="48"/>
  <c r="M10" i="48"/>
  <c r="N10" i="48"/>
  <c r="O10" i="48"/>
  <c r="P10" i="48"/>
  <c r="Q10" i="48"/>
  <c r="R10" i="48"/>
  <c r="S10" i="48"/>
  <c r="T10" i="48"/>
  <c r="U10" i="48"/>
  <c r="V10" i="48"/>
  <c r="W10" i="48"/>
  <c r="X10" i="48"/>
  <c r="Y10" i="48"/>
  <c r="Z10" i="48"/>
  <c r="AA10" i="48"/>
  <c r="AB10" i="48"/>
  <c r="AC10" i="48"/>
  <c r="AD10" i="48"/>
  <c r="AE10" i="48"/>
  <c r="AF10" i="48"/>
  <c r="D11" i="48"/>
  <c r="E11" i="48"/>
  <c r="F11" i="48"/>
  <c r="G11" i="48"/>
  <c r="H11" i="48"/>
  <c r="I11" i="48"/>
  <c r="J11" i="48"/>
  <c r="K11" i="48"/>
  <c r="L11" i="48"/>
  <c r="M11" i="48"/>
  <c r="N11" i="48"/>
  <c r="O11" i="48"/>
  <c r="P11" i="48"/>
  <c r="Q11" i="48"/>
  <c r="R11" i="48"/>
  <c r="S11" i="48"/>
  <c r="T11" i="48"/>
  <c r="U11" i="48"/>
  <c r="V11" i="48"/>
  <c r="W11" i="48"/>
  <c r="X11" i="48"/>
  <c r="Y11" i="48"/>
  <c r="Z11" i="48"/>
  <c r="AA11" i="48"/>
  <c r="AB11" i="48"/>
  <c r="AC11" i="48"/>
  <c r="AD11" i="48"/>
  <c r="AE11" i="48"/>
  <c r="AF11" i="48"/>
  <c r="D12" i="48"/>
  <c r="E12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R12" i="48"/>
  <c r="S12" i="48"/>
  <c r="T12" i="48"/>
  <c r="U12" i="48"/>
  <c r="V12" i="48"/>
  <c r="W12" i="48"/>
  <c r="X12" i="48"/>
  <c r="Y12" i="48"/>
  <c r="Z12" i="48"/>
  <c r="AA12" i="48"/>
  <c r="AB12" i="48"/>
  <c r="AC12" i="48"/>
  <c r="AD12" i="48"/>
  <c r="AE12" i="48"/>
  <c r="AF12" i="48"/>
  <c r="D13" i="48"/>
  <c r="E13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R13" i="48"/>
  <c r="S13" i="48"/>
  <c r="T13" i="48"/>
  <c r="U13" i="48"/>
  <c r="V13" i="48"/>
  <c r="W13" i="48"/>
  <c r="X13" i="48"/>
  <c r="Y13" i="48"/>
  <c r="Z13" i="48"/>
  <c r="AA13" i="48"/>
  <c r="AB13" i="48"/>
  <c r="AC13" i="48"/>
  <c r="AD13" i="48"/>
  <c r="AE13" i="48"/>
  <c r="AF13" i="48"/>
  <c r="D14" i="48"/>
  <c r="E14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R14" i="48"/>
  <c r="S14" i="48"/>
  <c r="T14" i="48"/>
  <c r="U14" i="48"/>
  <c r="V14" i="48"/>
  <c r="W14" i="48"/>
  <c r="X14" i="48"/>
  <c r="Y14" i="48"/>
  <c r="Z14" i="48"/>
  <c r="AA14" i="48"/>
  <c r="AB14" i="48"/>
  <c r="AC14" i="48"/>
  <c r="AD14" i="48"/>
  <c r="AE14" i="48"/>
  <c r="AF14" i="48"/>
  <c r="D15" i="48"/>
  <c r="E15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R15" i="48"/>
  <c r="S15" i="48"/>
  <c r="T15" i="48"/>
  <c r="U15" i="48"/>
  <c r="V15" i="48"/>
  <c r="W15" i="48"/>
  <c r="X15" i="48"/>
  <c r="Y15" i="48"/>
  <c r="Z15" i="48"/>
  <c r="AA15" i="48"/>
  <c r="AB15" i="48"/>
  <c r="AC15" i="48"/>
  <c r="AD15" i="48"/>
  <c r="AE15" i="48"/>
  <c r="AF15" i="48"/>
  <c r="D16" i="48"/>
  <c r="E16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Y16" i="48"/>
  <c r="Z16" i="48"/>
  <c r="AA16" i="48"/>
  <c r="AB16" i="48"/>
  <c r="AC16" i="48"/>
  <c r="AD16" i="48"/>
  <c r="AE16" i="48"/>
  <c r="AF16" i="48"/>
  <c r="D17" i="48"/>
  <c r="E17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R17" i="48"/>
  <c r="S17" i="48"/>
  <c r="T17" i="48"/>
  <c r="U17" i="48"/>
  <c r="V17" i="48"/>
  <c r="W17" i="48"/>
  <c r="X17" i="48"/>
  <c r="Y17" i="48"/>
  <c r="Z17" i="48"/>
  <c r="AA17" i="48"/>
  <c r="AB17" i="48"/>
  <c r="AC17" i="48"/>
  <c r="AD17" i="48"/>
  <c r="AE17" i="48"/>
  <c r="AF17" i="48"/>
  <c r="D18" i="48"/>
  <c r="E18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R18" i="48"/>
  <c r="S18" i="48"/>
  <c r="T18" i="48"/>
  <c r="U18" i="48"/>
  <c r="V18" i="48"/>
  <c r="W18" i="48"/>
  <c r="X18" i="48"/>
  <c r="Y18" i="48"/>
  <c r="Z18" i="48"/>
  <c r="AA18" i="48"/>
  <c r="AB18" i="48"/>
  <c r="AC18" i="48"/>
  <c r="AD18" i="48"/>
  <c r="AE18" i="48"/>
  <c r="AF18" i="48"/>
  <c r="D23" i="48"/>
  <c r="E23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R23" i="48"/>
  <c r="S23" i="48"/>
  <c r="T23" i="48"/>
  <c r="U23" i="48"/>
  <c r="V23" i="48"/>
  <c r="W23" i="48"/>
  <c r="X23" i="48"/>
  <c r="Y23" i="48"/>
  <c r="Z23" i="48"/>
  <c r="AA23" i="48"/>
  <c r="AB23" i="48"/>
  <c r="AC23" i="48"/>
  <c r="AD23" i="48"/>
  <c r="AE23" i="48"/>
  <c r="AF23" i="48"/>
  <c r="D24" i="48"/>
  <c r="E24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Y24" i="48"/>
  <c r="Z24" i="48"/>
  <c r="AA24" i="48"/>
  <c r="AB24" i="48"/>
  <c r="AC24" i="48"/>
  <c r="AD24" i="48"/>
  <c r="AE24" i="48"/>
  <c r="AF24" i="48"/>
  <c r="D25" i="48"/>
  <c r="E25" i="48"/>
  <c r="F25" i="48"/>
  <c r="G25" i="48"/>
  <c r="H25" i="48"/>
  <c r="I25" i="48"/>
  <c r="J25" i="48"/>
  <c r="K25" i="48"/>
  <c r="L25" i="48"/>
  <c r="M25" i="48"/>
  <c r="N25" i="48"/>
  <c r="P25" i="48"/>
  <c r="Q25" i="48"/>
  <c r="R25" i="48"/>
  <c r="S25" i="48"/>
  <c r="T25" i="48"/>
  <c r="U25" i="48"/>
  <c r="V25" i="48"/>
  <c r="W25" i="48"/>
  <c r="X25" i="48"/>
  <c r="Y25" i="48"/>
  <c r="Z25" i="48"/>
  <c r="AA25" i="48"/>
  <c r="AB25" i="48"/>
  <c r="AC25" i="48"/>
  <c r="AD25" i="48"/>
  <c r="AE25" i="48"/>
  <c r="AF25" i="48"/>
  <c r="D26" i="48"/>
  <c r="E26" i="48"/>
  <c r="F26" i="48"/>
  <c r="G26" i="48"/>
  <c r="H26" i="48"/>
  <c r="I26" i="48"/>
  <c r="J26" i="48"/>
  <c r="K26" i="48"/>
  <c r="L26" i="48"/>
  <c r="M26" i="48"/>
  <c r="N26" i="48"/>
  <c r="P26" i="48"/>
  <c r="Q26" i="48"/>
  <c r="R26" i="48"/>
  <c r="S26" i="48"/>
  <c r="T26" i="48"/>
  <c r="U26" i="48"/>
  <c r="V26" i="48"/>
  <c r="W26" i="48"/>
  <c r="X26" i="48"/>
  <c r="Y26" i="48"/>
  <c r="Z26" i="48"/>
  <c r="AA26" i="48"/>
  <c r="AB26" i="48"/>
  <c r="AC26" i="48"/>
  <c r="AD26" i="48"/>
  <c r="AE26" i="48"/>
  <c r="AF26" i="48"/>
  <c r="D27" i="48"/>
  <c r="E27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R27" i="48"/>
  <c r="S27" i="48"/>
  <c r="T27" i="48"/>
  <c r="U27" i="48"/>
  <c r="V27" i="48"/>
  <c r="W27" i="48"/>
  <c r="X27" i="48"/>
  <c r="Y27" i="48"/>
  <c r="Z27" i="48"/>
  <c r="AA27" i="48"/>
  <c r="AB27" i="48"/>
  <c r="AC27" i="48"/>
  <c r="AD27" i="48"/>
  <c r="AE27" i="48"/>
  <c r="AF27" i="48"/>
  <c r="D28" i="48"/>
  <c r="E28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R28" i="48"/>
  <c r="S28" i="48"/>
  <c r="T28" i="48"/>
  <c r="U28" i="48"/>
  <c r="V28" i="48"/>
  <c r="W28" i="48"/>
  <c r="X28" i="48"/>
  <c r="Y28" i="48"/>
  <c r="Z28" i="48"/>
  <c r="AA28" i="48"/>
  <c r="AB28" i="48"/>
  <c r="AC28" i="48"/>
  <c r="AD28" i="48"/>
  <c r="AE28" i="48"/>
  <c r="AF28" i="48"/>
  <c r="D29" i="48"/>
  <c r="E29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R29" i="48"/>
  <c r="S29" i="48"/>
  <c r="T29" i="48"/>
  <c r="U29" i="48"/>
  <c r="V29" i="48"/>
  <c r="W29" i="48"/>
  <c r="X29" i="48"/>
  <c r="Y29" i="48"/>
  <c r="Z29" i="48"/>
  <c r="AA29" i="48"/>
  <c r="AB29" i="48"/>
  <c r="AC29" i="48"/>
  <c r="AD29" i="48"/>
  <c r="AE29" i="48"/>
  <c r="AF29" i="48"/>
  <c r="D30" i="48"/>
  <c r="E30" i="48"/>
  <c r="F30" i="48"/>
  <c r="G30" i="48"/>
  <c r="H30" i="48"/>
  <c r="I30" i="48"/>
  <c r="J30" i="48"/>
  <c r="K30" i="48"/>
  <c r="L30" i="48"/>
  <c r="M30" i="48"/>
  <c r="N30" i="48"/>
  <c r="O30" i="48"/>
  <c r="P30" i="48"/>
  <c r="Q30" i="48"/>
  <c r="R30" i="48"/>
  <c r="S30" i="48"/>
  <c r="T30" i="48"/>
  <c r="U30" i="48"/>
  <c r="V30" i="48"/>
  <c r="W30" i="48"/>
  <c r="X30" i="48"/>
  <c r="Y30" i="48"/>
  <c r="Z30" i="48"/>
  <c r="AA30" i="48"/>
  <c r="AB30" i="48"/>
  <c r="AC30" i="48"/>
  <c r="AD30" i="48"/>
  <c r="AE30" i="48"/>
  <c r="AF30" i="48"/>
  <c r="D31" i="48"/>
  <c r="E31" i="48"/>
  <c r="F31" i="48"/>
  <c r="G31" i="48"/>
  <c r="H31" i="48"/>
  <c r="I31" i="48"/>
  <c r="J31" i="48"/>
  <c r="K31" i="48"/>
  <c r="L31" i="48"/>
  <c r="M31" i="48"/>
  <c r="N31" i="48"/>
  <c r="O31" i="48"/>
  <c r="P31" i="48"/>
  <c r="Q31" i="48"/>
  <c r="R31" i="48"/>
  <c r="S31" i="48"/>
  <c r="T31" i="48"/>
  <c r="U31" i="48"/>
  <c r="V31" i="48"/>
  <c r="W31" i="48"/>
  <c r="X31" i="48"/>
  <c r="Y31" i="48"/>
  <c r="Z31" i="48"/>
  <c r="AA31" i="48"/>
  <c r="AB31" i="48"/>
  <c r="AC31" i="48"/>
  <c r="AD31" i="48"/>
  <c r="AE31" i="48"/>
  <c r="AF31" i="48"/>
  <c r="D32" i="48"/>
  <c r="E32" i="48"/>
  <c r="F32" i="48"/>
  <c r="G32" i="48"/>
  <c r="H32" i="48"/>
  <c r="I32" i="48"/>
  <c r="J32" i="48"/>
  <c r="K32" i="48"/>
  <c r="L32" i="48"/>
  <c r="M32" i="48"/>
  <c r="N32" i="48"/>
  <c r="O32" i="48"/>
  <c r="P32" i="48"/>
  <c r="Q32" i="48"/>
  <c r="R32" i="48"/>
  <c r="S32" i="48"/>
  <c r="T32" i="48"/>
  <c r="U32" i="48"/>
  <c r="V32" i="48"/>
  <c r="W32" i="48"/>
  <c r="X32" i="48"/>
  <c r="Y32" i="48"/>
  <c r="Z32" i="48"/>
  <c r="AA32" i="48"/>
  <c r="AB32" i="48"/>
  <c r="AC32" i="48"/>
  <c r="AD32" i="48"/>
  <c r="AE32" i="48"/>
  <c r="AF32" i="48"/>
  <c r="D33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D34" i="48"/>
  <c r="E34" i="48"/>
  <c r="F34" i="48"/>
  <c r="G34" i="48"/>
  <c r="H34" i="48"/>
  <c r="I34" i="48"/>
  <c r="J34" i="48"/>
  <c r="K34" i="48"/>
  <c r="L34" i="48"/>
  <c r="M34" i="48"/>
  <c r="N34" i="48"/>
  <c r="O34" i="48"/>
  <c r="P34" i="48"/>
  <c r="Q34" i="48"/>
  <c r="R34" i="48"/>
  <c r="S34" i="48"/>
  <c r="T34" i="48"/>
  <c r="U34" i="48"/>
  <c r="V34" i="48"/>
  <c r="W34" i="48"/>
  <c r="X34" i="48"/>
  <c r="Y34" i="48"/>
  <c r="Z34" i="48"/>
  <c r="AA34" i="48"/>
  <c r="AB34" i="48"/>
  <c r="AC34" i="48"/>
  <c r="AD34" i="48"/>
  <c r="AE34" i="48"/>
  <c r="AF34" i="48"/>
  <c r="D35" i="48"/>
  <c r="E35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R35" i="48"/>
  <c r="S35" i="48"/>
  <c r="T35" i="48"/>
  <c r="U35" i="48"/>
  <c r="V35" i="48"/>
  <c r="W35" i="48"/>
  <c r="X35" i="48"/>
  <c r="Y35" i="48"/>
  <c r="Z35" i="48"/>
  <c r="AA35" i="48"/>
  <c r="AB35" i="48"/>
  <c r="AC35" i="48"/>
  <c r="AD35" i="48"/>
  <c r="AE35" i="48"/>
  <c r="AF35" i="48"/>
  <c r="D36" i="48"/>
  <c r="E36" i="48"/>
  <c r="F36" i="48"/>
  <c r="G36" i="48"/>
  <c r="H36" i="48"/>
  <c r="I36" i="48"/>
  <c r="J36" i="48"/>
  <c r="K36" i="48"/>
  <c r="L36" i="48"/>
  <c r="M36" i="48"/>
  <c r="N36" i="48"/>
  <c r="O36" i="48"/>
  <c r="P36" i="48"/>
  <c r="Q36" i="48"/>
  <c r="R36" i="48"/>
  <c r="S36" i="48"/>
  <c r="T36" i="48"/>
  <c r="U36" i="48"/>
  <c r="V36" i="48"/>
  <c r="W36" i="48"/>
  <c r="X36" i="48"/>
  <c r="Y36" i="48"/>
  <c r="Z36" i="48"/>
  <c r="AA36" i="48"/>
  <c r="AB36" i="48"/>
  <c r="AC36" i="48"/>
  <c r="AD36" i="48"/>
  <c r="AE36" i="48"/>
  <c r="AF36" i="48"/>
  <c r="D37" i="48"/>
  <c r="E37" i="48"/>
  <c r="F37" i="48"/>
  <c r="G37" i="48"/>
  <c r="H37" i="48"/>
  <c r="I37" i="48"/>
  <c r="J37" i="48"/>
  <c r="K37" i="48"/>
  <c r="L37" i="48"/>
  <c r="M37" i="48"/>
  <c r="N37" i="48"/>
  <c r="O37" i="48"/>
  <c r="P37" i="48"/>
  <c r="Q37" i="48"/>
  <c r="R37" i="48"/>
  <c r="S37" i="48"/>
  <c r="T37" i="48"/>
  <c r="U37" i="48"/>
  <c r="V37" i="48"/>
  <c r="W37" i="48"/>
  <c r="X37" i="48"/>
  <c r="Y37" i="48"/>
  <c r="Z37" i="48"/>
  <c r="AA37" i="48"/>
  <c r="AB37" i="48"/>
  <c r="AC37" i="48"/>
  <c r="AD37" i="48"/>
  <c r="AE37" i="48"/>
  <c r="AF37" i="48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D7" i="4"/>
  <c r="E7" i="4"/>
  <c r="F7" i="4"/>
  <c r="G7" i="4"/>
  <c r="H7" i="4"/>
  <c r="I7" i="4"/>
  <c r="J7" i="4"/>
  <c r="K7" i="4"/>
  <c r="L7" i="4"/>
  <c r="M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D8" i="4"/>
  <c r="E8" i="4"/>
  <c r="F8" i="4"/>
  <c r="G8" i="4"/>
  <c r="H8" i="4"/>
  <c r="I8" i="4"/>
  <c r="J8" i="4"/>
  <c r="K8" i="4"/>
  <c r="L8" i="4"/>
  <c r="M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D10" i="4"/>
  <c r="E10" i="4"/>
  <c r="F10" i="4"/>
  <c r="G10" i="4"/>
  <c r="H10" i="4"/>
  <c r="I10" i="4"/>
  <c r="J10" i="4"/>
  <c r="K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Y24" i="4"/>
  <c r="Z24" i="4"/>
  <c r="AA24" i="4"/>
  <c r="AB24" i="4"/>
  <c r="AC24" i="4"/>
  <c r="AD24" i="4"/>
  <c r="AE24" i="4"/>
  <c r="AF24" i="4"/>
  <c r="D25" i="4"/>
  <c r="E25" i="4"/>
  <c r="F25" i="4"/>
  <c r="G25" i="4"/>
  <c r="H25" i="4"/>
  <c r="I25" i="4"/>
  <c r="J25" i="4"/>
  <c r="K25" i="4"/>
  <c r="L25" i="4"/>
  <c r="M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D26" i="4"/>
  <c r="E26" i="4"/>
  <c r="F26" i="4"/>
  <c r="G26" i="4"/>
  <c r="H26" i="4"/>
  <c r="I26" i="4"/>
  <c r="J26" i="4"/>
  <c r="K26" i="4"/>
  <c r="L26" i="4"/>
  <c r="M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R29" i="4"/>
  <c r="S29" i="4"/>
  <c r="T29" i="4"/>
  <c r="U29" i="4"/>
  <c r="V29" i="4"/>
  <c r="W29" i="4"/>
  <c r="X29" i="4"/>
  <c r="Y29" i="4"/>
  <c r="Z29" i="4"/>
  <c r="AA29" i="4"/>
  <c r="AB29" i="4"/>
  <c r="AC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U3" i="6"/>
  <c r="W3" i="6"/>
  <c r="X3" i="6"/>
  <c r="Y3" i="6"/>
  <c r="Z3" i="6"/>
  <c r="AA3" i="6"/>
  <c r="AB3" i="6"/>
  <c r="AC3" i="6"/>
  <c r="AD3" i="6"/>
  <c r="AE3" i="6"/>
  <c r="AF3" i="6"/>
  <c r="AG3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W4" i="6"/>
  <c r="X4" i="6"/>
  <c r="Y4" i="6"/>
  <c r="Z4" i="6"/>
  <c r="AA4" i="6"/>
  <c r="AB4" i="6"/>
  <c r="AC4" i="6"/>
  <c r="AD4" i="6"/>
  <c r="AE4" i="6"/>
  <c r="AF4" i="6"/>
  <c r="AG4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W5" i="6"/>
  <c r="X5" i="6"/>
  <c r="Y5" i="6"/>
  <c r="Z5" i="6"/>
  <c r="AA5" i="6"/>
  <c r="AB5" i="6"/>
  <c r="AC5" i="6"/>
  <c r="AD5" i="6"/>
  <c r="AE5" i="6"/>
  <c r="AF5" i="6"/>
  <c r="AG5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W6" i="6"/>
  <c r="X6" i="6"/>
  <c r="Y6" i="6"/>
  <c r="Z6" i="6"/>
  <c r="AA6" i="6"/>
  <c r="AB6" i="6"/>
  <c r="AC6" i="6"/>
  <c r="AD6" i="6"/>
  <c r="AE6" i="6"/>
  <c r="AF6" i="6"/>
  <c r="AG6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W7" i="6"/>
  <c r="X7" i="6"/>
  <c r="Y7" i="6"/>
  <c r="Z7" i="6"/>
  <c r="AA7" i="6"/>
  <c r="AB7" i="6"/>
  <c r="AC7" i="6"/>
  <c r="AD7" i="6"/>
  <c r="AE7" i="6"/>
  <c r="AF7" i="6"/>
  <c r="AG7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W8" i="6"/>
  <c r="X8" i="6"/>
  <c r="Y8" i="6"/>
  <c r="Z8" i="6"/>
  <c r="AA8" i="6"/>
  <c r="AB8" i="6"/>
  <c r="AC8" i="6"/>
  <c r="AD8" i="6"/>
  <c r="AE8" i="6"/>
  <c r="AF8" i="6"/>
  <c r="AG8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W9" i="6"/>
  <c r="X9" i="6"/>
  <c r="Y9" i="6"/>
  <c r="Z9" i="6"/>
  <c r="AA9" i="6"/>
  <c r="AB9" i="6"/>
  <c r="AC9" i="6"/>
  <c r="AD9" i="6"/>
  <c r="AE9" i="6"/>
  <c r="AF9" i="6"/>
  <c r="AG9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W10" i="6"/>
  <c r="X10" i="6"/>
  <c r="Y10" i="6"/>
  <c r="Z10" i="6"/>
  <c r="AA10" i="6"/>
  <c r="AB10" i="6"/>
  <c r="AC10" i="6"/>
  <c r="AD10" i="6"/>
  <c r="AE10" i="6"/>
  <c r="AF10" i="6"/>
  <c r="AG10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W11" i="6"/>
  <c r="X11" i="6"/>
  <c r="Y11" i="6"/>
  <c r="Z11" i="6"/>
  <c r="AA11" i="6"/>
  <c r="AB11" i="6"/>
  <c r="AC11" i="6"/>
  <c r="AD11" i="6"/>
  <c r="AE11" i="6"/>
  <c r="AF11" i="6"/>
  <c r="AG11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W12" i="6"/>
  <c r="X12" i="6"/>
  <c r="Y12" i="6"/>
  <c r="Z12" i="6"/>
  <c r="AA12" i="6"/>
  <c r="AB12" i="6"/>
  <c r="AC12" i="6"/>
  <c r="AD12" i="6"/>
  <c r="AE12" i="6"/>
  <c r="AF12" i="6"/>
  <c r="AG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W13" i="6"/>
  <c r="X13" i="6"/>
  <c r="Y13" i="6"/>
  <c r="Z13" i="6"/>
  <c r="AA13" i="6"/>
  <c r="AB13" i="6"/>
  <c r="AC13" i="6"/>
  <c r="AD13" i="6"/>
  <c r="AE13" i="6"/>
  <c r="AF13" i="6"/>
  <c r="AG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W14" i="6"/>
  <c r="X14" i="6"/>
  <c r="Y14" i="6"/>
  <c r="Z14" i="6"/>
  <c r="AA14" i="6"/>
  <c r="AB14" i="6"/>
  <c r="AC14" i="6"/>
  <c r="AD14" i="6"/>
  <c r="AE14" i="6"/>
  <c r="AF14" i="6"/>
  <c r="AG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W15" i="6"/>
  <c r="X15" i="6"/>
  <c r="Y15" i="6"/>
  <c r="Z15" i="6"/>
  <c r="AA15" i="6"/>
  <c r="AB15" i="6"/>
  <c r="AC15" i="6"/>
  <c r="AD15" i="6"/>
  <c r="AE15" i="6"/>
  <c r="AF15" i="6"/>
  <c r="AG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W16" i="6"/>
  <c r="X16" i="6"/>
  <c r="Y16" i="6"/>
  <c r="Z16" i="6"/>
  <c r="AA16" i="6"/>
  <c r="AB16" i="6"/>
  <c r="AC16" i="6"/>
  <c r="AD16" i="6"/>
  <c r="AE16" i="6"/>
  <c r="AF16" i="6"/>
  <c r="AG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W17" i="6"/>
  <c r="X17" i="6"/>
  <c r="Y17" i="6"/>
  <c r="Z17" i="6"/>
  <c r="AA17" i="6"/>
  <c r="AB17" i="6"/>
  <c r="AC17" i="6"/>
  <c r="AD17" i="6"/>
  <c r="AE17" i="6"/>
  <c r="AF17" i="6"/>
  <c r="AG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W18" i="6"/>
  <c r="X18" i="6"/>
  <c r="Y18" i="6"/>
  <c r="Z18" i="6"/>
  <c r="AA18" i="6"/>
  <c r="AB18" i="6"/>
  <c r="AC18" i="6"/>
  <c r="AD18" i="6"/>
  <c r="AE18" i="6"/>
  <c r="AF18" i="6"/>
  <c r="AG18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W23" i="6"/>
  <c r="X23" i="6"/>
  <c r="Y23" i="6"/>
  <c r="Z23" i="6"/>
  <c r="AA23" i="6"/>
  <c r="AB23" i="6"/>
  <c r="AC23" i="6"/>
  <c r="AD23" i="6"/>
  <c r="AE23" i="6"/>
  <c r="AF23" i="6"/>
  <c r="AG23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W24" i="6"/>
  <c r="X24" i="6"/>
  <c r="Y24" i="6"/>
  <c r="Z24" i="6"/>
  <c r="AA24" i="6"/>
  <c r="AB24" i="6"/>
  <c r="AC24" i="6"/>
  <c r="AD24" i="6"/>
  <c r="AE24" i="6"/>
  <c r="AF24" i="6"/>
  <c r="AG24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W25" i="6"/>
  <c r="X25" i="6"/>
  <c r="Y25" i="6"/>
  <c r="Z25" i="6"/>
  <c r="AA25" i="6"/>
  <c r="AB25" i="6"/>
  <c r="AC25" i="6"/>
  <c r="AD25" i="6"/>
  <c r="AE25" i="6"/>
  <c r="AF25" i="6"/>
  <c r="AG25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Z26" i="6"/>
  <c r="AA26" i="6"/>
  <c r="AB26" i="6"/>
  <c r="AC26" i="6"/>
  <c r="AD26" i="6"/>
  <c r="AE26" i="6"/>
  <c r="AF26" i="6"/>
  <c r="AG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W27" i="6"/>
  <c r="X27" i="6"/>
  <c r="Y27" i="6"/>
  <c r="Z27" i="6"/>
  <c r="AA27" i="6"/>
  <c r="AB27" i="6"/>
  <c r="AC27" i="6"/>
  <c r="AD27" i="6"/>
  <c r="AE27" i="6"/>
  <c r="AF27" i="6"/>
  <c r="AG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W28" i="6"/>
  <c r="X28" i="6"/>
  <c r="Y28" i="6"/>
  <c r="Z28" i="6"/>
  <c r="AA28" i="6"/>
  <c r="AB28" i="6"/>
  <c r="AC28" i="6"/>
  <c r="AD28" i="6"/>
  <c r="AE28" i="6"/>
  <c r="AF28" i="6"/>
  <c r="AG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W29" i="6"/>
  <c r="X29" i="6"/>
  <c r="Y29" i="6"/>
  <c r="Z29" i="6"/>
  <c r="AA29" i="6"/>
  <c r="AB29" i="6"/>
  <c r="AC29" i="6"/>
  <c r="AD29" i="6"/>
  <c r="AE29" i="6"/>
  <c r="AF29" i="6"/>
  <c r="AG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W30" i="6"/>
  <c r="X30" i="6"/>
  <c r="Y30" i="6"/>
  <c r="Z30" i="6"/>
  <c r="AA30" i="6"/>
  <c r="AB30" i="6"/>
  <c r="AC30" i="6"/>
  <c r="AD30" i="6"/>
  <c r="AE30" i="6"/>
  <c r="AF30" i="6"/>
  <c r="AG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W31" i="6"/>
  <c r="X31" i="6"/>
  <c r="Y31" i="6"/>
  <c r="Z31" i="6"/>
  <c r="AA31" i="6"/>
  <c r="AB31" i="6"/>
  <c r="AC31" i="6"/>
  <c r="AD31" i="6"/>
  <c r="AE31" i="6"/>
  <c r="AF31" i="6"/>
  <c r="AG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W32" i="6"/>
  <c r="X32" i="6"/>
  <c r="Y32" i="6"/>
  <c r="Z32" i="6"/>
  <c r="AA32" i="6"/>
  <c r="AB32" i="6"/>
  <c r="AC32" i="6"/>
  <c r="AD32" i="6"/>
  <c r="AE32" i="6"/>
  <c r="AF32" i="6"/>
  <c r="AG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W33" i="6"/>
  <c r="X33" i="6"/>
  <c r="Y33" i="6"/>
  <c r="Z33" i="6"/>
  <c r="AA33" i="6"/>
  <c r="AB33" i="6"/>
  <c r="AC33" i="6"/>
  <c r="AD33" i="6"/>
  <c r="AE33" i="6"/>
  <c r="AF33" i="6"/>
  <c r="AG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W34" i="6"/>
  <c r="X34" i="6"/>
  <c r="Y34" i="6"/>
  <c r="Z34" i="6"/>
  <c r="AA34" i="6"/>
  <c r="AB34" i="6"/>
  <c r="AC34" i="6"/>
  <c r="AD34" i="6"/>
  <c r="AE34" i="6"/>
  <c r="AF34" i="6"/>
  <c r="AG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W35" i="6"/>
  <c r="X35" i="6"/>
  <c r="Y35" i="6"/>
  <c r="Z35" i="6"/>
  <c r="AA35" i="6"/>
  <c r="AB35" i="6"/>
  <c r="AC35" i="6"/>
  <c r="AD35" i="6"/>
  <c r="AE35" i="6"/>
  <c r="AF35" i="6"/>
  <c r="AG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W36" i="6"/>
  <c r="X36" i="6"/>
  <c r="Y36" i="6"/>
  <c r="Z36" i="6"/>
  <c r="AA36" i="6"/>
  <c r="AB36" i="6"/>
  <c r="AC36" i="6"/>
  <c r="AD36" i="6"/>
  <c r="AE36" i="6"/>
  <c r="AF36" i="6"/>
  <c r="AG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W37" i="6"/>
  <c r="X37" i="6"/>
  <c r="Y37" i="6"/>
  <c r="Z37" i="6"/>
  <c r="AA37" i="6"/>
  <c r="AB37" i="6"/>
  <c r="AC37" i="6"/>
  <c r="AD37" i="6"/>
  <c r="AE37" i="6"/>
  <c r="AF37" i="6"/>
  <c r="AG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W38" i="6"/>
  <c r="X38" i="6"/>
  <c r="Y38" i="6"/>
  <c r="Z38" i="6"/>
  <c r="AA38" i="6"/>
  <c r="AB38" i="6"/>
  <c r="AC38" i="6"/>
  <c r="AD38" i="6"/>
  <c r="AE38" i="6"/>
  <c r="AF38" i="6"/>
  <c r="AG38" i="6"/>
  <c r="D3" i="41"/>
  <c r="E3" i="41"/>
  <c r="F3" i="41"/>
  <c r="G3" i="41"/>
  <c r="H3" i="41"/>
  <c r="I3" i="41"/>
  <c r="J3" i="41"/>
  <c r="K3" i="41"/>
  <c r="L3" i="41"/>
  <c r="M3" i="41"/>
  <c r="N3" i="41"/>
  <c r="P3" i="41"/>
  <c r="Q3" i="41"/>
  <c r="R3" i="41"/>
  <c r="S3" i="41"/>
  <c r="V3" i="41"/>
  <c r="W3" i="41"/>
  <c r="X3" i="41"/>
  <c r="Y3" i="41"/>
  <c r="Z3" i="41"/>
  <c r="AA3" i="41"/>
  <c r="AB3" i="41"/>
  <c r="AC3" i="41"/>
  <c r="AD3" i="41"/>
  <c r="AE3" i="41"/>
  <c r="D4" i="41"/>
  <c r="E4" i="41"/>
  <c r="F4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D5" i="41"/>
  <c r="E5" i="41"/>
  <c r="F5" i="41"/>
  <c r="G5" i="41"/>
  <c r="H5" i="41"/>
  <c r="I5" i="41"/>
  <c r="J5" i="41"/>
  <c r="K5" i="41"/>
  <c r="L5" i="41"/>
  <c r="M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D6" i="41"/>
  <c r="E6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V6" i="41"/>
  <c r="W6" i="41"/>
  <c r="X6" i="41"/>
  <c r="Y6" i="41"/>
  <c r="Z6" i="41"/>
  <c r="AA6" i="41"/>
  <c r="AB6" i="41"/>
  <c r="AC6" i="41"/>
  <c r="AD6" i="41"/>
  <c r="AE6" i="41"/>
  <c r="D7" i="41"/>
  <c r="E7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D8" i="41"/>
  <c r="E8" i="41"/>
  <c r="F8" i="41"/>
  <c r="G8" i="41"/>
  <c r="H8" i="41"/>
  <c r="I8" i="41"/>
  <c r="J8" i="41"/>
  <c r="K8" i="41"/>
  <c r="P8" i="41"/>
  <c r="Q8" i="41"/>
  <c r="R8" i="41"/>
  <c r="S8" i="41"/>
  <c r="V8" i="41"/>
  <c r="W8" i="41"/>
  <c r="X8" i="41"/>
  <c r="Y8" i="41"/>
  <c r="Z8" i="41"/>
  <c r="AA8" i="41"/>
  <c r="AB8" i="41"/>
  <c r="AC8" i="41"/>
  <c r="AD8" i="41"/>
  <c r="AE8" i="41"/>
  <c r="D9" i="41"/>
  <c r="E9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D10" i="41"/>
  <c r="E10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D11" i="41"/>
  <c r="E11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D12" i="41"/>
  <c r="E12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D13" i="41"/>
  <c r="E13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D14" i="41"/>
  <c r="E14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D15" i="41"/>
  <c r="E15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D16" i="41"/>
  <c r="E16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D21" i="41"/>
  <c r="E21" i="41"/>
  <c r="F21" i="41"/>
  <c r="G21" i="41"/>
  <c r="H21" i="41"/>
  <c r="I21" i="41"/>
  <c r="J21" i="41"/>
  <c r="K21" i="41"/>
  <c r="L21" i="41"/>
  <c r="M21" i="41"/>
  <c r="N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D22" i="41"/>
  <c r="E22" i="41"/>
  <c r="F22" i="41"/>
  <c r="G22" i="41"/>
  <c r="H22" i="41"/>
  <c r="I22" i="41"/>
  <c r="J22" i="41"/>
  <c r="K22" i="41"/>
  <c r="L22" i="41"/>
  <c r="M22" i="41"/>
  <c r="N22" i="41"/>
  <c r="P22" i="41"/>
  <c r="Q22" i="41"/>
  <c r="T22" i="41"/>
  <c r="U22" i="41"/>
  <c r="V22" i="41"/>
  <c r="W22" i="41"/>
  <c r="X22" i="41"/>
  <c r="Y22" i="41"/>
  <c r="Z22" i="41"/>
  <c r="AA22" i="41"/>
  <c r="AB22" i="41"/>
  <c r="AC22" i="41"/>
  <c r="AD22" i="41"/>
  <c r="AF22" i="41"/>
  <c r="D23" i="41"/>
  <c r="E23" i="41"/>
  <c r="F23" i="41"/>
  <c r="G23" i="41"/>
  <c r="H23" i="41"/>
  <c r="I23" i="41"/>
  <c r="J23" i="41"/>
  <c r="K23" i="41"/>
  <c r="P23" i="41"/>
  <c r="Q23" i="41"/>
  <c r="R23" i="41"/>
  <c r="S23" i="41"/>
  <c r="V23" i="41"/>
  <c r="W23" i="41"/>
  <c r="X23" i="41"/>
  <c r="Y23" i="41"/>
  <c r="Z23" i="41"/>
  <c r="AA23" i="41"/>
  <c r="AB23" i="41"/>
  <c r="AC23" i="41"/>
  <c r="AD23" i="41"/>
  <c r="D24" i="41"/>
  <c r="E24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D25" i="41"/>
  <c r="E25" i="41"/>
  <c r="F25" i="41"/>
  <c r="G25" i="41"/>
  <c r="H25" i="41"/>
  <c r="I25" i="41"/>
  <c r="J25" i="41"/>
  <c r="K25" i="41"/>
  <c r="L25" i="41"/>
  <c r="M25" i="41"/>
  <c r="N25" i="41"/>
  <c r="P25" i="41"/>
  <c r="Q25" i="41"/>
  <c r="T25" i="41"/>
  <c r="U25" i="41"/>
  <c r="V25" i="41"/>
  <c r="W25" i="41"/>
  <c r="X25" i="41"/>
  <c r="Y25" i="41"/>
  <c r="Z25" i="41"/>
  <c r="AA25" i="41"/>
  <c r="AB25" i="41"/>
  <c r="AC25" i="41"/>
  <c r="AD25" i="41"/>
  <c r="AF25" i="41"/>
  <c r="D26" i="41"/>
  <c r="E26" i="41"/>
  <c r="F26" i="41"/>
  <c r="G26" i="41"/>
  <c r="H26" i="41"/>
  <c r="I26" i="41"/>
  <c r="J26" i="41"/>
  <c r="K26" i="41"/>
  <c r="L26" i="41"/>
  <c r="M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D27" i="41"/>
  <c r="E27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D28" i="41"/>
  <c r="E28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D29" i="41"/>
  <c r="E29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D30" i="41"/>
  <c r="E30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D33" i="41"/>
  <c r="E33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D3" i="22"/>
  <c r="E3" i="22"/>
  <c r="F3" i="22"/>
  <c r="G3" i="22"/>
  <c r="H3" i="22"/>
  <c r="I3" i="22"/>
  <c r="J3" i="22"/>
  <c r="K3" i="22"/>
  <c r="L3" i="22"/>
  <c r="M3" i="22"/>
  <c r="N3" i="22"/>
  <c r="O3" i="22"/>
  <c r="P3" i="22"/>
  <c r="Q3" i="22"/>
  <c r="R3" i="22"/>
  <c r="S3" i="22"/>
  <c r="T3" i="22"/>
  <c r="U3" i="22"/>
  <c r="V3" i="22"/>
  <c r="W3" i="22"/>
  <c r="X3" i="22"/>
  <c r="Y3" i="22"/>
  <c r="Z3" i="22"/>
  <c r="AA3" i="22"/>
  <c r="AB3" i="22"/>
  <c r="AC3" i="22"/>
  <c r="AD3" i="22"/>
  <c r="AE3" i="22"/>
  <c r="AF3" i="22"/>
  <c r="D4" i="22"/>
  <c r="E4" i="22"/>
  <c r="F4" i="22"/>
  <c r="G4" i="22"/>
  <c r="H4" i="22"/>
  <c r="I4" i="22"/>
  <c r="J4" i="22"/>
  <c r="K4" i="22"/>
  <c r="L4" i="22"/>
  <c r="M4" i="22"/>
  <c r="N4" i="22"/>
  <c r="P4" i="22"/>
  <c r="Q4" i="22"/>
  <c r="V4" i="22"/>
  <c r="W4" i="22"/>
  <c r="X4" i="22"/>
  <c r="Y4" i="22"/>
  <c r="Z4" i="22"/>
  <c r="AA4" i="22"/>
  <c r="AB4" i="22"/>
  <c r="AC4" i="22"/>
  <c r="D5" i="22"/>
  <c r="E5" i="22"/>
  <c r="F5" i="22"/>
  <c r="G5" i="22"/>
  <c r="H5" i="22"/>
  <c r="I5" i="22"/>
  <c r="J5" i="22"/>
  <c r="K5" i="22"/>
  <c r="L5" i="22"/>
  <c r="M5" i="22"/>
  <c r="N5" i="22"/>
  <c r="P5" i="22"/>
  <c r="Q5" i="22"/>
  <c r="R5" i="22"/>
  <c r="S5" i="22"/>
  <c r="T5" i="22"/>
  <c r="U5" i="22"/>
  <c r="V5" i="22"/>
  <c r="W5" i="22"/>
  <c r="X5" i="22"/>
  <c r="Y5" i="22"/>
  <c r="Z5" i="22"/>
  <c r="AA5" i="22"/>
  <c r="AB5" i="22"/>
  <c r="AC5" i="22"/>
  <c r="AD5" i="22"/>
  <c r="AE5" i="22"/>
  <c r="AF5" i="22"/>
  <c r="D6" i="22"/>
  <c r="E6" i="22"/>
  <c r="F6" i="22"/>
  <c r="G6" i="22"/>
  <c r="H6" i="22"/>
  <c r="I6" i="22"/>
  <c r="J6" i="22"/>
  <c r="K6" i="22"/>
  <c r="Y6" i="22"/>
  <c r="Z6" i="22"/>
  <c r="AA6" i="22"/>
  <c r="AB6" i="22"/>
  <c r="AC6" i="22"/>
  <c r="D7" i="22"/>
  <c r="E7" i="22"/>
  <c r="F7" i="22"/>
  <c r="G7" i="22"/>
  <c r="H7" i="22"/>
  <c r="I7" i="22"/>
  <c r="J7" i="22"/>
  <c r="K7" i="22"/>
  <c r="L7" i="22"/>
  <c r="M7" i="22"/>
  <c r="N7" i="22"/>
  <c r="O7" i="22"/>
  <c r="P7" i="22"/>
  <c r="Q7" i="22"/>
  <c r="R7" i="22"/>
  <c r="S7" i="22"/>
  <c r="T7" i="22"/>
  <c r="U7" i="22"/>
  <c r="V7" i="22"/>
  <c r="W7" i="22"/>
  <c r="X7" i="22"/>
  <c r="Y7" i="22"/>
  <c r="Z7" i="22"/>
  <c r="AA7" i="22"/>
  <c r="AB7" i="22"/>
  <c r="AC7" i="22"/>
  <c r="AD7" i="22"/>
  <c r="AE7" i="22"/>
  <c r="AF7" i="22"/>
  <c r="D8" i="22"/>
  <c r="E8" i="22"/>
  <c r="L8" i="22"/>
  <c r="M8" i="22"/>
  <c r="N8" i="22"/>
  <c r="O8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AE9" i="22"/>
  <c r="AF9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AD10" i="22"/>
  <c r="AE10" i="22"/>
  <c r="AF10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AE11" i="22"/>
  <c r="AF11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AF12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AF13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Q14" i="22"/>
  <c r="R14" i="22"/>
  <c r="S14" i="22"/>
  <c r="T14" i="22"/>
  <c r="U14" i="22"/>
  <c r="V14" i="22"/>
  <c r="W14" i="22"/>
  <c r="X14" i="22"/>
  <c r="Y14" i="22"/>
  <c r="Z14" i="22"/>
  <c r="AA14" i="22"/>
  <c r="AB14" i="22"/>
  <c r="AC14" i="22"/>
  <c r="AD14" i="22"/>
  <c r="AE14" i="22"/>
  <c r="AF14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T19" i="22"/>
  <c r="U19" i="22"/>
  <c r="V19" i="22"/>
  <c r="W19" i="22"/>
  <c r="X19" i="22"/>
  <c r="Y19" i="22"/>
  <c r="Z19" i="22"/>
  <c r="AA19" i="22"/>
  <c r="AB19" i="22"/>
  <c r="AC19" i="22"/>
  <c r="AD19" i="22"/>
  <c r="AE19" i="22"/>
  <c r="AF19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T20" i="22"/>
  <c r="U20" i="22"/>
  <c r="V20" i="22"/>
  <c r="W20" i="22"/>
  <c r="X20" i="22"/>
  <c r="Y20" i="22"/>
  <c r="Z20" i="22"/>
  <c r="AA20" i="22"/>
  <c r="AB20" i="22"/>
  <c r="AC20" i="22"/>
  <c r="AD20" i="22"/>
  <c r="AE20" i="22"/>
  <c r="AF20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T21" i="22"/>
  <c r="U21" i="22"/>
  <c r="V21" i="22"/>
  <c r="W21" i="22"/>
  <c r="X21" i="22"/>
  <c r="Y21" i="22"/>
  <c r="Z21" i="22"/>
  <c r="AA21" i="22"/>
  <c r="AB21" i="22"/>
  <c r="AC21" i="22"/>
  <c r="AD21" i="22"/>
  <c r="AE21" i="22"/>
  <c r="AF21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T22" i="22"/>
  <c r="U22" i="22"/>
  <c r="V22" i="22"/>
  <c r="W22" i="22"/>
  <c r="X22" i="22"/>
  <c r="Y22" i="22"/>
  <c r="Z22" i="22"/>
  <c r="AA22" i="22"/>
  <c r="AB22" i="22"/>
  <c r="AC22" i="22"/>
  <c r="AD22" i="22"/>
  <c r="AE22" i="22"/>
  <c r="AF22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AA23" i="22"/>
  <c r="AB23" i="22"/>
  <c r="AC23" i="22"/>
  <c r="AD23" i="22"/>
  <c r="AE23" i="22"/>
  <c r="AF23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AD24" i="22"/>
  <c r="AE24" i="22"/>
  <c r="AF24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D26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T26" i="22"/>
  <c r="U26" i="22"/>
  <c r="V26" i="22"/>
  <c r="W26" i="22"/>
  <c r="X26" i="22"/>
  <c r="Y26" i="22"/>
  <c r="Z26" i="22"/>
  <c r="AA26" i="22"/>
  <c r="AB26" i="22"/>
  <c r="AC26" i="22"/>
  <c r="AD26" i="22"/>
  <c r="AE26" i="22"/>
  <c r="AF26" i="22"/>
  <c r="D27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D28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D3" i="40"/>
  <c r="E3" i="40"/>
  <c r="F3" i="40"/>
  <c r="G3" i="40"/>
  <c r="H3" i="40"/>
  <c r="I3" i="40"/>
  <c r="J3" i="40"/>
  <c r="K3" i="40"/>
  <c r="L3" i="40"/>
  <c r="M3" i="40"/>
  <c r="N3" i="40"/>
  <c r="O3" i="40"/>
  <c r="P3" i="40"/>
  <c r="Q3" i="40"/>
  <c r="R3" i="40"/>
  <c r="S3" i="40"/>
  <c r="T3" i="40"/>
  <c r="U3" i="40"/>
  <c r="V3" i="40"/>
  <c r="W3" i="40"/>
  <c r="X3" i="40"/>
  <c r="Y3" i="40"/>
  <c r="Z3" i="40"/>
  <c r="AA3" i="40"/>
  <c r="AB3" i="40"/>
  <c r="AC3" i="40"/>
  <c r="AD3" i="40"/>
  <c r="AE3" i="40"/>
  <c r="AF3" i="40"/>
  <c r="D4" i="40"/>
  <c r="E4" i="40"/>
  <c r="F4" i="40"/>
  <c r="G4" i="40"/>
  <c r="H4" i="40"/>
  <c r="I4" i="40"/>
  <c r="J4" i="40"/>
  <c r="K4" i="40"/>
  <c r="L4" i="40"/>
  <c r="M4" i="40"/>
  <c r="N4" i="40"/>
  <c r="O4" i="40"/>
  <c r="P4" i="40"/>
  <c r="Q4" i="40"/>
  <c r="R4" i="40"/>
  <c r="S4" i="40"/>
  <c r="T4" i="40"/>
  <c r="U4" i="40"/>
  <c r="V4" i="40"/>
  <c r="W4" i="40"/>
  <c r="X4" i="40"/>
  <c r="Y4" i="40"/>
  <c r="Z4" i="40"/>
  <c r="AA4" i="40"/>
  <c r="AB4" i="40"/>
  <c r="AC4" i="40"/>
  <c r="AD4" i="40"/>
  <c r="AE4" i="40"/>
  <c r="AF4" i="40"/>
  <c r="D5" i="40"/>
  <c r="E5" i="40"/>
  <c r="F5" i="40"/>
  <c r="G5" i="40"/>
  <c r="H5" i="40"/>
  <c r="I5" i="40"/>
  <c r="J5" i="40"/>
  <c r="K5" i="40"/>
  <c r="L5" i="40"/>
  <c r="M5" i="40"/>
  <c r="N5" i="40"/>
  <c r="O5" i="40"/>
  <c r="P5" i="40"/>
  <c r="Q5" i="40"/>
  <c r="R5" i="40"/>
  <c r="S5" i="40"/>
  <c r="T5" i="40"/>
  <c r="U5" i="40"/>
  <c r="V5" i="40"/>
  <c r="W5" i="40"/>
  <c r="X5" i="40"/>
  <c r="Y5" i="40"/>
  <c r="Z5" i="40"/>
  <c r="AA5" i="40"/>
  <c r="AB5" i="40"/>
  <c r="AC5" i="40"/>
  <c r="AD5" i="40"/>
  <c r="AE5" i="40"/>
  <c r="AF5" i="40"/>
  <c r="D6" i="40"/>
  <c r="E6" i="40"/>
  <c r="F6" i="40"/>
  <c r="G6" i="40"/>
  <c r="H6" i="40"/>
  <c r="I6" i="40"/>
  <c r="J6" i="40"/>
  <c r="K6" i="40"/>
  <c r="L6" i="40"/>
  <c r="M6" i="40"/>
  <c r="N6" i="40"/>
  <c r="O6" i="40"/>
  <c r="P6" i="40"/>
  <c r="Q6" i="40"/>
  <c r="R6" i="40"/>
  <c r="S6" i="40"/>
  <c r="T6" i="40"/>
  <c r="U6" i="40"/>
  <c r="V6" i="40"/>
  <c r="W6" i="40"/>
  <c r="X6" i="40"/>
  <c r="Y6" i="40"/>
  <c r="Z6" i="40"/>
  <c r="AA6" i="40"/>
  <c r="AB6" i="40"/>
  <c r="AC6" i="40"/>
  <c r="AD6" i="40"/>
  <c r="AE6" i="40"/>
  <c r="AF6" i="40"/>
  <c r="D7" i="40"/>
  <c r="E7" i="40"/>
  <c r="F7" i="40"/>
  <c r="G7" i="40"/>
  <c r="H7" i="40"/>
  <c r="I7" i="40"/>
  <c r="J7" i="40"/>
  <c r="K7" i="40"/>
  <c r="L7" i="40"/>
  <c r="M7" i="40"/>
  <c r="N7" i="40"/>
  <c r="O7" i="40"/>
  <c r="P7" i="40"/>
  <c r="Q7" i="40"/>
  <c r="R7" i="40"/>
  <c r="S7" i="40"/>
  <c r="T7" i="40"/>
  <c r="U7" i="40"/>
  <c r="V7" i="40"/>
  <c r="W7" i="40"/>
  <c r="X7" i="40"/>
  <c r="Y7" i="40"/>
  <c r="Z7" i="40"/>
  <c r="AA7" i="40"/>
  <c r="AB7" i="40"/>
  <c r="AC7" i="40"/>
  <c r="AD7" i="40"/>
  <c r="AE7" i="40"/>
  <c r="AF7" i="40"/>
  <c r="D8" i="40"/>
  <c r="E8" i="40"/>
  <c r="F8" i="40"/>
  <c r="G8" i="40"/>
  <c r="H8" i="40"/>
  <c r="I8" i="40"/>
  <c r="J8" i="40"/>
  <c r="K8" i="40"/>
  <c r="L8" i="40"/>
  <c r="M8" i="40"/>
  <c r="N8" i="40"/>
  <c r="O8" i="40"/>
  <c r="P8" i="40"/>
  <c r="Q8" i="40"/>
  <c r="R8" i="40"/>
  <c r="S8" i="40"/>
  <c r="T8" i="40"/>
  <c r="U8" i="40"/>
  <c r="V8" i="40"/>
  <c r="W8" i="40"/>
  <c r="X8" i="40"/>
  <c r="Y8" i="40"/>
  <c r="Z8" i="40"/>
  <c r="AA8" i="40"/>
  <c r="AB8" i="40"/>
  <c r="AC8" i="40"/>
  <c r="AD8" i="40"/>
  <c r="AE8" i="40"/>
  <c r="AF8" i="40"/>
  <c r="D9" i="40"/>
  <c r="E9" i="40"/>
  <c r="F9" i="40"/>
  <c r="G9" i="40"/>
  <c r="H9" i="40"/>
  <c r="I9" i="40"/>
  <c r="J9" i="40"/>
  <c r="K9" i="40"/>
  <c r="L9" i="40"/>
  <c r="M9" i="40"/>
  <c r="N9" i="40"/>
  <c r="O9" i="40"/>
  <c r="P9" i="40"/>
  <c r="Q9" i="40"/>
  <c r="R9" i="40"/>
  <c r="S9" i="40"/>
  <c r="T9" i="40"/>
  <c r="U9" i="40"/>
  <c r="V9" i="40"/>
  <c r="W9" i="40"/>
  <c r="X9" i="40"/>
  <c r="Y9" i="40"/>
  <c r="Z9" i="40"/>
  <c r="AA9" i="40"/>
  <c r="AB9" i="40"/>
  <c r="AC9" i="40"/>
  <c r="AD9" i="40"/>
  <c r="AE9" i="40"/>
  <c r="AF9" i="40"/>
  <c r="D10" i="40"/>
  <c r="E10" i="40"/>
  <c r="F10" i="40"/>
  <c r="G10" i="40"/>
  <c r="H10" i="40"/>
  <c r="I10" i="40"/>
  <c r="J10" i="40"/>
  <c r="K10" i="40"/>
  <c r="L10" i="40"/>
  <c r="M10" i="40"/>
  <c r="N10" i="40"/>
  <c r="O10" i="40"/>
  <c r="P10" i="40"/>
  <c r="Q10" i="40"/>
  <c r="R10" i="40"/>
  <c r="S10" i="40"/>
  <c r="T10" i="40"/>
  <c r="U10" i="40"/>
  <c r="V10" i="40"/>
  <c r="W10" i="40"/>
  <c r="X10" i="40"/>
  <c r="Y10" i="40"/>
  <c r="Z10" i="40"/>
  <c r="AA10" i="40"/>
  <c r="AB10" i="40"/>
  <c r="AC10" i="40"/>
  <c r="AD10" i="40"/>
  <c r="AE10" i="40"/>
  <c r="AF10" i="40"/>
  <c r="D11" i="40"/>
  <c r="E11" i="40"/>
  <c r="F11" i="40"/>
  <c r="G11" i="40"/>
  <c r="H11" i="40"/>
  <c r="I11" i="40"/>
  <c r="J11" i="40"/>
  <c r="K11" i="40"/>
  <c r="L11" i="40"/>
  <c r="M11" i="40"/>
  <c r="N11" i="40"/>
  <c r="O11" i="40"/>
  <c r="P11" i="40"/>
  <c r="Q11" i="40"/>
  <c r="R11" i="40"/>
  <c r="S11" i="40"/>
  <c r="T11" i="40"/>
  <c r="U11" i="40"/>
  <c r="V11" i="40"/>
  <c r="W11" i="40"/>
  <c r="X11" i="40"/>
  <c r="Y11" i="40"/>
  <c r="Z11" i="40"/>
  <c r="AA11" i="40"/>
  <c r="AB11" i="40"/>
  <c r="AC11" i="40"/>
  <c r="AD11" i="40"/>
  <c r="AE11" i="40"/>
  <c r="AF11" i="40"/>
  <c r="D12" i="40"/>
  <c r="E12" i="40"/>
  <c r="F12" i="40"/>
  <c r="G12" i="40"/>
  <c r="H12" i="40"/>
  <c r="I12" i="40"/>
  <c r="J12" i="40"/>
  <c r="K12" i="40"/>
  <c r="L12" i="40"/>
  <c r="M12" i="40"/>
  <c r="N12" i="40"/>
  <c r="O12" i="40"/>
  <c r="P12" i="40"/>
  <c r="Q12" i="40"/>
  <c r="R12" i="40"/>
  <c r="S12" i="40"/>
  <c r="T12" i="40"/>
  <c r="U12" i="40"/>
  <c r="V12" i="40"/>
  <c r="W12" i="40"/>
  <c r="X12" i="40"/>
  <c r="Y12" i="40"/>
  <c r="Z12" i="40"/>
  <c r="AA12" i="40"/>
  <c r="AB12" i="40"/>
  <c r="AC12" i="40"/>
  <c r="AD12" i="40"/>
  <c r="AE12" i="40"/>
  <c r="AF12" i="40"/>
  <c r="D13" i="40"/>
  <c r="E13" i="40"/>
  <c r="F13" i="40"/>
  <c r="G13" i="40"/>
  <c r="H13" i="40"/>
  <c r="I13" i="40"/>
  <c r="J13" i="40"/>
  <c r="K13" i="40"/>
  <c r="L13" i="40"/>
  <c r="M13" i="40"/>
  <c r="N13" i="40"/>
  <c r="O13" i="40"/>
  <c r="P13" i="40"/>
  <c r="Q13" i="40"/>
  <c r="R13" i="40"/>
  <c r="S13" i="40"/>
  <c r="T13" i="40"/>
  <c r="U13" i="40"/>
  <c r="V13" i="40"/>
  <c r="W13" i="40"/>
  <c r="X13" i="40"/>
  <c r="Y13" i="40"/>
  <c r="Z13" i="40"/>
  <c r="AA13" i="40"/>
  <c r="AB13" i="40"/>
  <c r="AC13" i="40"/>
  <c r="AD13" i="40"/>
  <c r="AE13" i="40"/>
  <c r="AF13" i="40"/>
  <c r="D14" i="40"/>
  <c r="E14" i="40"/>
  <c r="F14" i="40"/>
  <c r="G14" i="40"/>
  <c r="H14" i="40"/>
  <c r="I14" i="40"/>
  <c r="J14" i="40"/>
  <c r="K14" i="40"/>
  <c r="L14" i="40"/>
  <c r="M14" i="40"/>
  <c r="N14" i="40"/>
  <c r="O14" i="40"/>
  <c r="P14" i="40"/>
  <c r="Q14" i="40"/>
  <c r="R14" i="40"/>
  <c r="S14" i="40"/>
  <c r="T14" i="40"/>
  <c r="U14" i="40"/>
  <c r="V14" i="40"/>
  <c r="W14" i="40"/>
  <c r="X14" i="40"/>
  <c r="Y14" i="40"/>
  <c r="Z14" i="40"/>
  <c r="AA14" i="40"/>
  <c r="AB14" i="40"/>
  <c r="AC14" i="40"/>
  <c r="AD14" i="40"/>
  <c r="AE14" i="40"/>
  <c r="AF14" i="40"/>
  <c r="D15" i="40"/>
  <c r="E15" i="40"/>
  <c r="F15" i="40"/>
  <c r="G15" i="40"/>
  <c r="H15" i="40"/>
  <c r="I15" i="40"/>
  <c r="J15" i="40"/>
  <c r="K15" i="40"/>
  <c r="L15" i="40"/>
  <c r="M15" i="40"/>
  <c r="N15" i="40"/>
  <c r="O15" i="40"/>
  <c r="P15" i="40"/>
  <c r="Q15" i="40"/>
  <c r="R15" i="40"/>
  <c r="S15" i="40"/>
  <c r="T15" i="40"/>
  <c r="U15" i="40"/>
  <c r="V15" i="40"/>
  <c r="W15" i="40"/>
  <c r="X15" i="40"/>
  <c r="Y15" i="40"/>
  <c r="Z15" i="40"/>
  <c r="AA15" i="40"/>
  <c r="AB15" i="40"/>
  <c r="AC15" i="40"/>
  <c r="AD15" i="40"/>
  <c r="AE15" i="40"/>
  <c r="AF15" i="40"/>
  <c r="D16" i="40"/>
  <c r="E16" i="40"/>
  <c r="F16" i="40"/>
  <c r="G16" i="40"/>
  <c r="H16" i="40"/>
  <c r="I16" i="40"/>
  <c r="J16" i="40"/>
  <c r="K16" i="40"/>
  <c r="L16" i="40"/>
  <c r="M16" i="40"/>
  <c r="N16" i="40"/>
  <c r="O16" i="40"/>
  <c r="P16" i="40"/>
  <c r="Q16" i="40"/>
  <c r="R16" i="40"/>
  <c r="S16" i="40"/>
  <c r="T16" i="40"/>
  <c r="U16" i="40"/>
  <c r="V16" i="40"/>
  <c r="W16" i="40"/>
  <c r="X16" i="40"/>
  <c r="Y16" i="40"/>
  <c r="Z16" i="40"/>
  <c r="AA16" i="40"/>
  <c r="AB16" i="40"/>
  <c r="AC16" i="40"/>
  <c r="AD16" i="40"/>
  <c r="AE16" i="40"/>
  <c r="AF16" i="40"/>
  <c r="D17" i="40"/>
  <c r="E17" i="40"/>
  <c r="F17" i="40"/>
  <c r="G17" i="40"/>
  <c r="H17" i="40"/>
  <c r="I17" i="40"/>
  <c r="J17" i="40"/>
  <c r="K17" i="40"/>
  <c r="L17" i="40"/>
  <c r="M17" i="40"/>
  <c r="N17" i="40"/>
  <c r="O17" i="40"/>
  <c r="P17" i="40"/>
  <c r="Q17" i="40"/>
  <c r="R17" i="40"/>
  <c r="S17" i="40"/>
  <c r="T17" i="40"/>
  <c r="U17" i="40"/>
  <c r="V17" i="40"/>
  <c r="W17" i="40"/>
  <c r="X17" i="40"/>
  <c r="Y17" i="40"/>
  <c r="Z17" i="40"/>
  <c r="AA17" i="40"/>
  <c r="AB17" i="40"/>
  <c r="AC17" i="40"/>
  <c r="AD17" i="40"/>
  <c r="AE17" i="40"/>
  <c r="AF17" i="40"/>
  <c r="D18" i="40"/>
  <c r="E18" i="40"/>
  <c r="F18" i="40"/>
  <c r="G18" i="40"/>
  <c r="H18" i="40"/>
  <c r="I18" i="40"/>
  <c r="J18" i="40"/>
  <c r="K18" i="40"/>
  <c r="L18" i="40"/>
  <c r="M18" i="40"/>
  <c r="N18" i="40"/>
  <c r="O18" i="40"/>
  <c r="P18" i="40"/>
  <c r="Q18" i="40"/>
  <c r="R18" i="40"/>
  <c r="S18" i="40"/>
  <c r="T18" i="40"/>
  <c r="U18" i="40"/>
  <c r="V18" i="40"/>
  <c r="W18" i="40"/>
  <c r="X18" i="40"/>
  <c r="Y18" i="40"/>
  <c r="Z18" i="40"/>
  <c r="AA18" i="40"/>
  <c r="AB18" i="40"/>
  <c r="AC18" i="40"/>
  <c r="AD18" i="40"/>
  <c r="AE18" i="40"/>
  <c r="AF18" i="40"/>
  <c r="D23" i="40"/>
  <c r="E23" i="40"/>
  <c r="F23" i="40"/>
  <c r="G23" i="40"/>
  <c r="H23" i="40"/>
  <c r="I23" i="40"/>
  <c r="J23" i="40"/>
  <c r="K23" i="40"/>
  <c r="L23" i="40"/>
  <c r="M23" i="40"/>
  <c r="N23" i="40"/>
  <c r="O23" i="40"/>
  <c r="P23" i="40"/>
  <c r="Q23" i="40"/>
  <c r="R23" i="40"/>
  <c r="S23" i="40"/>
  <c r="T23" i="40"/>
  <c r="U23" i="40"/>
  <c r="V23" i="40"/>
  <c r="W23" i="40"/>
  <c r="X23" i="40"/>
  <c r="Y23" i="40"/>
  <c r="Z23" i="40"/>
  <c r="AA23" i="40"/>
  <c r="AB23" i="40"/>
  <c r="AC23" i="40"/>
  <c r="AD23" i="40"/>
  <c r="AE23" i="40"/>
  <c r="AF23" i="40"/>
  <c r="D24" i="40"/>
  <c r="E24" i="40"/>
  <c r="F24" i="40"/>
  <c r="G24" i="40"/>
  <c r="H24" i="40"/>
  <c r="I24" i="40"/>
  <c r="J24" i="40"/>
  <c r="K24" i="40"/>
  <c r="P24" i="40"/>
  <c r="Q24" i="40"/>
  <c r="R24" i="40"/>
  <c r="S24" i="40"/>
  <c r="T24" i="40"/>
  <c r="U24" i="40"/>
  <c r="V24" i="40"/>
  <c r="W24" i="40"/>
  <c r="X24" i="40"/>
  <c r="Y24" i="40"/>
  <c r="Z24" i="40"/>
  <c r="AA24" i="40"/>
  <c r="AB24" i="40"/>
  <c r="AC24" i="40"/>
  <c r="AD24" i="40"/>
  <c r="AE24" i="40"/>
  <c r="AF24" i="40"/>
  <c r="D25" i="40"/>
  <c r="E25" i="40"/>
  <c r="F25" i="40"/>
  <c r="G25" i="40"/>
  <c r="H25" i="40"/>
  <c r="I25" i="40"/>
  <c r="J25" i="40"/>
  <c r="K25" i="40"/>
  <c r="P25" i="40"/>
  <c r="Q25" i="40"/>
  <c r="R25" i="40"/>
  <c r="S25" i="40"/>
  <c r="T25" i="40"/>
  <c r="U25" i="40"/>
  <c r="V25" i="40"/>
  <c r="W25" i="40"/>
  <c r="X25" i="40"/>
  <c r="Y25" i="40"/>
  <c r="Z25" i="40"/>
  <c r="AA25" i="40"/>
  <c r="AB25" i="40"/>
  <c r="AC25" i="40"/>
  <c r="AD25" i="40"/>
  <c r="AE25" i="40"/>
  <c r="AF25" i="40"/>
  <c r="D26" i="40"/>
  <c r="E26" i="40"/>
  <c r="F26" i="40"/>
  <c r="G26" i="40"/>
  <c r="H26" i="40"/>
  <c r="I26" i="40"/>
  <c r="J26" i="40"/>
  <c r="K26" i="40"/>
  <c r="L26" i="40"/>
  <c r="M26" i="40"/>
  <c r="N26" i="40"/>
  <c r="O26" i="40"/>
  <c r="P26" i="40"/>
  <c r="Q26" i="40"/>
  <c r="R26" i="40"/>
  <c r="S26" i="40"/>
  <c r="T26" i="40"/>
  <c r="U26" i="40"/>
  <c r="V26" i="40"/>
  <c r="W26" i="40"/>
  <c r="X26" i="40"/>
  <c r="Y26" i="40"/>
  <c r="Z26" i="40"/>
  <c r="AA26" i="40"/>
  <c r="AB26" i="40"/>
  <c r="AC26" i="40"/>
  <c r="AD26" i="40"/>
  <c r="AE26" i="40"/>
  <c r="AF26" i="40"/>
  <c r="D27" i="40"/>
  <c r="E27" i="40"/>
  <c r="F27" i="40"/>
  <c r="G27" i="40"/>
  <c r="H27" i="40"/>
  <c r="I27" i="40"/>
  <c r="J27" i="40"/>
  <c r="K27" i="40"/>
  <c r="L27" i="40"/>
  <c r="M27" i="40"/>
  <c r="N27" i="40"/>
  <c r="P27" i="40"/>
  <c r="Q27" i="40"/>
  <c r="R27" i="40"/>
  <c r="S27" i="40"/>
  <c r="T27" i="40"/>
  <c r="U27" i="40"/>
  <c r="V27" i="40"/>
  <c r="W27" i="40"/>
  <c r="X27" i="40"/>
  <c r="Y27" i="40"/>
  <c r="Z27" i="40"/>
  <c r="AA27" i="40"/>
  <c r="AB27" i="40"/>
  <c r="AC27" i="40"/>
  <c r="AD27" i="40"/>
  <c r="AE27" i="40"/>
  <c r="AF27" i="40"/>
  <c r="D28" i="40"/>
  <c r="E28" i="40"/>
  <c r="L28" i="40"/>
  <c r="M28" i="40"/>
  <c r="N28" i="40"/>
  <c r="O28" i="40"/>
  <c r="D29" i="40"/>
  <c r="E29" i="40"/>
  <c r="F29" i="40"/>
  <c r="G29" i="40"/>
  <c r="H29" i="40"/>
  <c r="I29" i="40"/>
  <c r="J29" i="40"/>
  <c r="K29" i="40"/>
  <c r="L29" i="40"/>
  <c r="M29" i="40"/>
  <c r="N29" i="40"/>
  <c r="O29" i="40"/>
  <c r="P29" i="40"/>
  <c r="Q29" i="40"/>
  <c r="R29" i="40"/>
  <c r="S29" i="40"/>
  <c r="T29" i="40"/>
  <c r="U29" i="40"/>
  <c r="V29" i="40"/>
  <c r="W29" i="40"/>
  <c r="X29" i="40"/>
  <c r="Y29" i="40"/>
  <c r="Z29" i="40"/>
  <c r="AA29" i="40"/>
  <c r="AB29" i="40"/>
  <c r="AC29" i="40"/>
  <c r="AD29" i="40"/>
  <c r="AE29" i="40"/>
  <c r="AF29" i="40"/>
  <c r="D30" i="40"/>
  <c r="E30" i="40"/>
  <c r="F30" i="40"/>
  <c r="G30" i="40"/>
  <c r="H30" i="40"/>
  <c r="I30" i="40"/>
  <c r="J30" i="40"/>
  <c r="K30" i="40"/>
  <c r="L30" i="40"/>
  <c r="M30" i="40"/>
  <c r="N30" i="40"/>
  <c r="O30" i="40"/>
  <c r="P30" i="40"/>
  <c r="Q30" i="40"/>
  <c r="R30" i="40"/>
  <c r="S30" i="40"/>
  <c r="T30" i="40"/>
  <c r="U30" i="40"/>
  <c r="V30" i="40"/>
  <c r="W30" i="40"/>
  <c r="X30" i="40"/>
  <c r="Y30" i="40"/>
  <c r="Z30" i="40"/>
  <c r="AA30" i="40"/>
  <c r="AB30" i="40"/>
  <c r="AC30" i="40"/>
  <c r="AD30" i="40"/>
  <c r="AE30" i="40"/>
  <c r="AF30" i="40"/>
  <c r="D31" i="40"/>
  <c r="E31" i="40"/>
  <c r="F31" i="40"/>
  <c r="G31" i="40"/>
  <c r="H31" i="40"/>
  <c r="I31" i="40"/>
  <c r="J31" i="40"/>
  <c r="K31" i="40"/>
  <c r="L31" i="40"/>
  <c r="M31" i="40"/>
  <c r="N31" i="40"/>
  <c r="O31" i="40"/>
  <c r="P31" i="40"/>
  <c r="Q31" i="40"/>
  <c r="R31" i="40"/>
  <c r="S31" i="40"/>
  <c r="T31" i="40"/>
  <c r="U31" i="40"/>
  <c r="V31" i="40"/>
  <c r="W31" i="40"/>
  <c r="X31" i="40"/>
  <c r="Y31" i="40"/>
  <c r="Z31" i="40"/>
  <c r="AA31" i="40"/>
  <c r="AB31" i="40"/>
  <c r="AC31" i="40"/>
  <c r="AD31" i="40"/>
  <c r="AE31" i="40"/>
  <c r="AF31" i="40"/>
  <c r="D32" i="40"/>
  <c r="E32" i="40"/>
  <c r="F32" i="40"/>
  <c r="G32" i="40"/>
  <c r="H32" i="40"/>
  <c r="I32" i="40"/>
  <c r="J32" i="40"/>
  <c r="K32" i="40"/>
  <c r="L32" i="40"/>
  <c r="M32" i="40"/>
  <c r="N32" i="40"/>
  <c r="O32" i="40"/>
  <c r="P32" i="40"/>
  <c r="Q32" i="40"/>
  <c r="R32" i="40"/>
  <c r="S32" i="40"/>
  <c r="T32" i="40"/>
  <c r="U32" i="40"/>
  <c r="V32" i="40"/>
  <c r="W32" i="40"/>
  <c r="X32" i="40"/>
  <c r="Y32" i="40"/>
  <c r="Z32" i="40"/>
  <c r="AA32" i="40"/>
  <c r="AB32" i="40"/>
  <c r="AC32" i="40"/>
  <c r="AD32" i="40"/>
  <c r="AE32" i="40"/>
  <c r="AF32" i="40"/>
  <c r="D33" i="40"/>
  <c r="E33" i="40"/>
  <c r="F33" i="40"/>
  <c r="G33" i="40"/>
  <c r="H33" i="40"/>
  <c r="I33" i="40"/>
  <c r="J33" i="40"/>
  <c r="K33" i="40"/>
  <c r="L33" i="40"/>
  <c r="M33" i="40"/>
  <c r="N33" i="40"/>
  <c r="O33" i="40"/>
  <c r="P33" i="40"/>
  <c r="Q33" i="40"/>
  <c r="R33" i="40"/>
  <c r="S33" i="40"/>
  <c r="T33" i="40"/>
  <c r="U33" i="40"/>
  <c r="V33" i="40"/>
  <c r="W33" i="40"/>
  <c r="X33" i="40"/>
  <c r="Y33" i="40"/>
  <c r="Z33" i="40"/>
  <c r="AA33" i="40"/>
  <c r="AB33" i="40"/>
  <c r="AC33" i="40"/>
  <c r="AD33" i="40"/>
  <c r="AE33" i="40"/>
  <c r="AF33" i="40"/>
  <c r="D34" i="40"/>
  <c r="E34" i="40"/>
  <c r="F34" i="40"/>
  <c r="G34" i="40"/>
  <c r="H34" i="40"/>
  <c r="I34" i="40"/>
  <c r="J34" i="40"/>
  <c r="K34" i="40"/>
  <c r="L34" i="40"/>
  <c r="M34" i="40"/>
  <c r="N34" i="40"/>
  <c r="O34" i="40"/>
  <c r="P34" i="40"/>
  <c r="Q34" i="40"/>
  <c r="R34" i="40"/>
  <c r="S34" i="40"/>
  <c r="T34" i="40"/>
  <c r="U34" i="40"/>
  <c r="V34" i="40"/>
  <c r="W34" i="40"/>
  <c r="X34" i="40"/>
  <c r="Y34" i="40"/>
  <c r="Z34" i="40"/>
  <c r="AA34" i="40"/>
  <c r="AB34" i="40"/>
  <c r="AC34" i="40"/>
  <c r="AD34" i="40"/>
  <c r="AE34" i="40"/>
  <c r="AF34" i="40"/>
  <c r="D3" i="64"/>
  <c r="E3" i="64"/>
  <c r="F3" i="64"/>
  <c r="G3" i="64"/>
  <c r="H3" i="64"/>
  <c r="I3" i="64"/>
  <c r="J3" i="64"/>
  <c r="K3" i="64"/>
  <c r="L3" i="64"/>
  <c r="M3" i="64"/>
  <c r="N3" i="64"/>
  <c r="O3" i="64"/>
  <c r="P3" i="64"/>
  <c r="Q3" i="64"/>
  <c r="R3" i="64"/>
  <c r="S3" i="64"/>
  <c r="T3" i="64"/>
  <c r="U3" i="64"/>
  <c r="V3" i="64"/>
  <c r="W3" i="64"/>
  <c r="X3" i="64"/>
  <c r="Y3" i="64"/>
  <c r="Z3" i="64"/>
  <c r="AA3" i="64"/>
  <c r="AB3" i="64"/>
  <c r="AC3" i="64"/>
  <c r="AD3" i="64"/>
  <c r="AE3" i="64"/>
  <c r="AF3" i="64"/>
  <c r="D4" i="64"/>
  <c r="E4" i="64"/>
  <c r="F4" i="64"/>
  <c r="G4" i="64"/>
  <c r="H4" i="64"/>
  <c r="I4" i="64"/>
  <c r="J4" i="64"/>
  <c r="K4" i="64"/>
  <c r="L4" i="64"/>
  <c r="M4" i="64"/>
  <c r="N4" i="64"/>
  <c r="O4" i="64"/>
  <c r="P4" i="64"/>
  <c r="Q4" i="64"/>
  <c r="R4" i="64"/>
  <c r="S4" i="64"/>
  <c r="T4" i="64"/>
  <c r="U4" i="64"/>
  <c r="V4" i="64"/>
  <c r="W4" i="64"/>
  <c r="X4" i="64"/>
  <c r="Y4" i="64"/>
  <c r="Z4" i="64"/>
  <c r="AA4" i="64"/>
  <c r="AB4" i="64"/>
  <c r="AC4" i="64"/>
  <c r="AD4" i="64"/>
  <c r="AE4" i="64"/>
  <c r="AF4" i="64"/>
  <c r="D5" i="64"/>
  <c r="E5" i="64"/>
  <c r="F5" i="64"/>
  <c r="G5" i="64"/>
  <c r="H5" i="64"/>
  <c r="I5" i="64"/>
  <c r="J5" i="64"/>
  <c r="K5" i="64"/>
  <c r="L5" i="64"/>
  <c r="M5" i="64"/>
  <c r="P5" i="64"/>
  <c r="Q5" i="64"/>
  <c r="R5" i="64"/>
  <c r="S5" i="64"/>
  <c r="V5" i="64"/>
  <c r="W5" i="64"/>
  <c r="X5" i="64"/>
  <c r="Y5" i="64"/>
  <c r="Z5" i="64"/>
  <c r="AA5" i="64"/>
  <c r="AB5" i="64"/>
  <c r="AC5" i="64"/>
  <c r="AD5" i="64"/>
  <c r="AE5" i="64"/>
  <c r="D6" i="64"/>
  <c r="E6" i="64"/>
  <c r="F6" i="64"/>
  <c r="G6" i="64"/>
  <c r="H6" i="64"/>
  <c r="I6" i="64"/>
  <c r="J6" i="64"/>
  <c r="K6" i="64"/>
  <c r="L6" i="64"/>
  <c r="M6" i="64"/>
  <c r="N6" i="64"/>
  <c r="P6" i="64"/>
  <c r="Q6" i="64"/>
  <c r="R6" i="64"/>
  <c r="S6" i="64"/>
  <c r="T6" i="64"/>
  <c r="U6" i="64"/>
  <c r="V6" i="64"/>
  <c r="W6" i="64"/>
  <c r="X6" i="64"/>
  <c r="Y6" i="64"/>
  <c r="Z6" i="64"/>
  <c r="AA6" i="64"/>
  <c r="AB6" i="64"/>
  <c r="AC6" i="64"/>
  <c r="AD6" i="64"/>
  <c r="AE6" i="64"/>
  <c r="AF6" i="64"/>
  <c r="D7" i="64"/>
  <c r="E7" i="64"/>
  <c r="F7" i="64"/>
  <c r="G7" i="64"/>
  <c r="H7" i="64"/>
  <c r="I7" i="64"/>
  <c r="J7" i="64"/>
  <c r="K7" i="64"/>
  <c r="L7" i="64"/>
  <c r="M7" i="64"/>
  <c r="N7" i="64"/>
  <c r="O7" i="64"/>
  <c r="P7" i="64"/>
  <c r="Q7" i="64"/>
  <c r="R7" i="64"/>
  <c r="S7" i="64"/>
  <c r="T7" i="64"/>
  <c r="U7" i="64"/>
  <c r="V7" i="64"/>
  <c r="W7" i="64"/>
  <c r="X7" i="64"/>
  <c r="Y7" i="64"/>
  <c r="Z7" i="64"/>
  <c r="AA7" i="64"/>
  <c r="AB7" i="64"/>
  <c r="AC7" i="64"/>
  <c r="AD7" i="64"/>
  <c r="AE7" i="64"/>
  <c r="AF7" i="64"/>
  <c r="D8" i="64"/>
  <c r="E8" i="64"/>
  <c r="L8" i="64"/>
  <c r="M8" i="64"/>
  <c r="N8" i="64"/>
  <c r="O8" i="64"/>
  <c r="D9" i="64"/>
  <c r="E9" i="64"/>
  <c r="L9" i="64"/>
  <c r="M9" i="64"/>
  <c r="N9" i="64"/>
  <c r="O9" i="64"/>
  <c r="D10" i="64"/>
  <c r="E10" i="64"/>
  <c r="L10" i="64"/>
  <c r="M10" i="64"/>
  <c r="N10" i="64"/>
  <c r="O10" i="64"/>
  <c r="D11" i="64"/>
  <c r="E11" i="64"/>
  <c r="F11" i="64"/>
  <c r="G11" i="64"/>
  <c r="H11" i="64"/>
  <c r="I11" i="64"/>
  <c r="J11" i="64"/>
  <c r="K11" i="64"/>
  <c r="L11" i="64"/>
  <c r="M11" i="64"/>
  <c r="N11" i="64"/>
  <c r="O11" i="64"/>
  <c r="P11" i="64"/>
  <c r="Q11" i="64"/>
  <c r="R11" i="64"/>
  <c r="S11" i="64"/>
  <c r="T11" i="64"/>
  <c r="U11" i="64"/>
  <c r="V11" i="64"/>
  <c r="W11" i="64"/>
  <c r="X11" i="64"/>
  <c r="Y11" i="64"/>
  <c r="Z11" i="64"/>
  <c r="AA11" i="64"/>
  <c r="AB11" i="64"/>
  <c r="AC11" i="64"/>
  <c r="AD11" i="64"/>
  <c r="AE11" i="64"/>
  <c r="AF11" i="64"/>
  <c r="D12" i="64"/>
  <c r="E12" i="64"/>
  <c r="F12" i="64"/>
  <c r="G12" i="64"/>
  <c r="H12" i="64"/>
  <c r="I12" i="64"/>
  <c r="J12" i="64"/>
  <c r="K12" i="64"/>
  <c r="L12" i="64"/>
  <c r="M12" i="64"/>
  <c r="N12" i="64"/>
  <c r="O12" i="64"/>
  <c r="P12" i="64"/>
  <c r="Q12" i="64"/>
  <c r="R12" i="64"/>
  <c r="S12" i="64"/>
  <c r="T12" i="64"/>
  <c r="U12" i="64"/>
  <c r="V12" i="64"/>
  <c r="W12" i="64"/>
  <c r="X12" i="64"/>
  <c r="Y12" i="64"/>
  <c r="Z12" i="64"/>
  <c r="AA12" i="64"/>
  <c r="AB12" i="64"/>
  <c r="AC12" i="64"/>
  <c r="AD12" i="64"/>
  <c r="AE12" i="64"/>
  <c r="AF12" i="64"/>
  <c r="D13" i="64"/>
  <c r="E13" i="64"/>
  <c r="F13" i="64"/>
  <c r="G13" i="64"/>
  <c r="H13" i="64"/>
  <c r="I13" i="64"/>
  <c r="J13" i="64"/>
  <c r="K13" i="64"/>
  <c r="L13" i="64"/>
  <c r="M13" i="64"/>
  <c r="N13" i="64"/>
  <c r="O13" i="64"/>
  <c r="P13" i="64"/>
  <c r="Q13" i="64"/>
  <c r="R13" i="64"/>
  <c r="S13" i="64"/>
  <c r="T13" i="64"/>
  <c r="U13" i="64"/>
  <c r="V13" i="64"/>
  <c r="W13" i="64"/>
  <c r="X13" i="64"/>
  <c r="Y13" i="64"/>
  <c r="Z13" i="64"/>
  <c r="AA13" i="64"/>
  <c r="AB13" i="64"/>
  <c r="AC13" i="64"/>
  <c r="AD13" i="64"/>
  <c r="AE13" i="64"/>
  <c r="AF13" i="64"/>
  <c r="D14" i="64"/>
  <c r="E14" i="64"/>
  <c r="F14" i="64"/>
  <c r="G14" i="64"/>
  <c r="H14" i="64"/>
  <c r="I14" i="64"/>
  <c r="J14" i="64"/>
  <c r="K14" i="64"/>
  <c r="L14" i="64"/>
  <c r="M14" i="64"/>
  <c r="N14" i="64"/>
  <c r="O14" i="64"/>
  <c r="P14" i="64"/>
  <c r="Q14" i="64"/>
  <c r="R14" i="64"/>
  <c r="S14" i="64"/>
  <c r="T14" i="64"/>
  <c r="U14" i="64"/>
  <c r="V14" i="64"/>
  <c r="W14" i="64"/>
  <c r="X14" i="64"/>
  <c r="Y14" i="64"/>
  <c r="Z14" i="64"/>
  <c r="AA14" i="64"/>
  <c r="AB14" i="64"/>
  <c r="AC14" i="64"/>
  <c r="AD14" i="64"/>
  <c r="AE14" i="64"/>
  <c r="AF14" i="64"/>
  <c r="D15" i="64"/>
  <c r="E15" i="64"/>
  <c r="F15" i="64"/>
  <c r="G15" i="64"/>
  <c r="H15" i="64"/>
  <c r="I15" i="64"/>
  <c r="J15" i="64"/>
  <c r="K15" i="64"/>
  <c r="L15" i="64"/>
  <c r="M15" i="64"/>
  <c r="N15" i="64"/>
  <c r="O15" i="64"/>
  <c r="P15" i="64"/>
  <c r="Q15" i="64"/>
  <c r="R15" i="64"/>
  <c r="S15" i="64"/>
  <c r="T15" i="64"/>
  <c r="U15" i="64"/>
  <c r="V15" i="64"/>
  <c r="W15" i="64"/>
  <c r="X15" i="64"/>
  <c r="Y15" i="64"/>
  <c r="Z15" i="64"/>
  <c r="AA15" i="64"/>
  <c r="AB15" i="64"/>
  <c r="AC15" i="64"/>
  <c r="AD15" i="64"/>
  <c r="AE15" i="64"/>
  <c r="AF15" i="64"/>
  <c r="D16" i="64"/>
  <c r="E16" i="64"/>
  <c r="F16" i="64"/>
  <c r="G16" i="64"/>
  <c r="H16" i="64"/>
  <c r="I16" i="64"/>
  <c r="J16" i="64"/>
  <c r="K16" i="64"/>
  <c r="L16" i="64"/>
  <c r="M16" i="64"/>
  <c r="N16" i="64"/>
  <c r="O16" i="64"/>
  <c r="P16" i="64"/>
  <c r="Q16" i="64"/>
  <c r="R16" i="64"/>
  <c r="S16" i="64"/>
  <c r="T16" i="64"/>
  <c r="U16" i="64"/>
  <c r="V16" i="64"/>
  <c r="W16" i="64"/>
  <c r="X16" i="64"/>
  <c r="Y16" i="64"/>
  <c r="Z16" i="64"/>
  <c r="AA16" i="64"/>
  <c r="AB16" i="64"/>
  <c r="AC16" i="64"/>
  <c r="AD16" i="64"/>
  <c r="AE16" i="64"/>
  <c r="AF16" i="64"/>
  <c r="D17" i="64"/>
  <c r="E17" i="64"/>
  <c r="F17" i="64"/>
  <c r="G17" i="64"/>
  <c r="H17" i="64"/>
  <c r="I17" i="64"/>
  <c r="J17" i="64"/>
  <c r="K17" i="64"/>
  <c r="L17" i="64"/>
  <c r="M17" i="64"/>
  <c r="N17" i="64"/>
  <c r="O17" i="64"/>
  <c r="P17" i="64"/>
  <c r="Q17" i="64"/>
  <c r="R17" i="64"/>
  <c r="S17" i="64"/>
  <c r="T17" i="64"/>
  <c r="U17" i="64"/>
  <c r="V17" i="64"/>
  <c r="W17" i="64"/>
  <c r="X17" i="64"/>
  <c r="Y17" i="64"/>
  <c r="Z17" i="64"/>
  <c r="AA17" i="64"/>
  <c r="AB17" i="64"/>
  <c r="AC17" i="64"/>
  <c r="AD17" i="64"/>
  <c r="AE17" i="64"/>
  <c r="AF17" i="64"/>
  <c r="D18" i="64"/>
  <c r="E18" i="64"/>
  <c r="F18" i="64"/>
  <c r="G18" i="64"/>
  <c r="H18" i="64"/>
  <c r="I18" i="64"/>
  <c r="J18" i="64"/>
  <c r="K18" i="64"/>
  <c r="L18" i="64"/>
  <c r="M18" i="64"/>
  <c r="N18" i="64"/>
  <c r="O18" i="64"/>
  <c r="P18" i="64"/>
  <c r="Q18" i="64"/>
  <c r="R18" i="64"/>
  <c r="S18" i="64"/>
  <c r="T18" i="64"/>
  <c r="U18" i="64"/>
  <c r="V18" i="64"/>
  <c r="W18" i="64"/>
  <c r="X18" i="64"/>
  <c r="Y18" i="64"/>
  <c r="Z18" i="64"/>
  <c r="AA18" i="64"/>
  <c r="AB18" i="64"/>
  <c r="AC18" i="64"/>
  <c r="AD18" i="64"/>
  <c r="AE18" i="64"/>
  <c r="AF18" i="64"/>
  <c r="D23" i="64"/>
  <c r="E23" i="64"/>
  <c r="F23" i="64"/>
  <c r="G23" i="64"/>
  <c r="H23" i="64"/>
  <c r="I23" i="64"/>
  <c r="J23" i="64"/>
  <c r="K23" i="64"/>
  <c r="P23" i="64"/>
  <c r="Q23" i="64"/>
  <c r="R23" i="64"/>
  <c r="S23" i="64"/>
  <c r="T23" i="64"/>
  <c r="U23" i="64"/>
  <c r="V23" i="64"/>
  <c r="W23" i="64"/>
  <c r="X23" i="64"/>
  <c r="Y23" i="64"/>
  <c r="Z23" i="64"/>
  <c r="AA23" i="64"/>
  <c r="AB23" i="64"/>
  <c r="AC23" i="64"/>
  <c r="AD23" i="64"/>
  <c r="AE23" i="64"/>
  <c r="AF23" i="64"/>
  <c r="D24" i="64"/>
  <c r="E24" i="64"/>
  <c r="F24" i="64"/>
  <c r="G24" i="64"/>
  <c r="H24" i="64"/>
  <c r="I24" i="64"/>
  <c r="J24" i="64"/>
  <c r="K24" i="64"/>
  <c r="L24" i="64"/>
  <c r="M24" i="64"/>
  <c r="N24" i="64"/>
  <c r="O24" i="64"/>
  <c r="P24" i="64"/>
  <c r="Q24" i="64"/>
  <c r="R24" i="64"/>
  <c r="S24" i="64"/>
  <c r="T24" i="64"/>
  <c r="U24" i="64"/>
  <c r="V24" i="64"/>
  <c r="W24" i="64"/>
  <c r="X24" i="64"/>
  <c r="Y24" i="64"/>
  <c r="Z24" i="64"/>
  <c r="AA24" i="64"/>
  <c r="AB24" i="64"/>
  <c r="AC24" i="64"/>
  <c r="AD24" i="64"/>
  <c r="AE24" i="64"/>
  <c r="AF24" i="64"/>
  <c r="D25" i="64"/>
  <c r="E25" i="64"/>
  <c r="F25" i="64"/>
  <c r="G25" i="64"/>
  <c r="H25" i="64"/>
  <c r="I25" i="64"/>
  <c r="J25" i="64"/>
  <c r="K25" i="64"/>
  <c r="L25" i="64"/>
  <c r="M25" i="64"/>
  <c r="N25" i="64"/>
  <c r="P25" i="64"/>
  <c r="Q25" i="64"/>
  <c r="R25" i="64"/>
  <c r="S25" i="64"/>
  <c r="T25" i="64"/>
  <c r="U25" i="64"/>
  <c r="V25" i="64"/>
  <c r="W25" i="64"/>
  <c r="X25" i="64"/>
  <c r="Y25" i="64"/>
  <c r="Z25" i="64"/>
  <c r="AA25" i="64"/>
  <c r="AB25" i="64"/>
  <c r="AC25" i="64"/>
  <c r="AD25" i="64"/>
  <c r="AE25" i="64"/>
  <c r="AF25" i="64"/>
  <c r="D26" i="64"/>
  <c r="E26" i="64"/>
  <c r="F26" i="64"/>
  <c r="G26" i="64"/>
  <c r="H26" i="64"/>
  <c r="I26" i="64"/>
  <c r="J26" i="64"/>
  <c r="K26" i="64"/>
  <c r="L26" i="64"/>
  <c r="M26" i="64"/>
  <c r="N26" i="64"/>
  <c r="O26" i="64"/>
  <c r="P26" i="64"/>
  <c r="Q26" i="64"/>
  <c r="R26" i="64"/>
  <c r="S26" i="64"/>
  <c r="T26" i="64"/>
  <c r="U26" i="64"/>
  <c r="V26" i="64"/>
  <c r="W26" i="64"/>
  <c r="X26" i="64"/>
  <c r="Y26" i="64"/>
  <c r="Z26" i="64"/>
  <c r="AA26" i="64"/>
  <c r="AB26" i="64"/>
  <c r="AC26" i="64"/>
  <c r="AD26" i="64"/>
  <c r="AE26" i="64"/>
  <c r="AF26" i="64"/>
  <c r="D27" i="64"/>
  <c r="E27" i="64"/>
  <c r="F27" i="64"/>
  <c r="G27" i="64"/>
  <c r="H27" i="64"/>
  <c r="I27" i="64"/>
  <c r="J27" i="64"/>
  <c r="K27" i="64"/>
  <c r="L27" i="64"/>
  <c r="M27" i="64"/>
  <c r="N27" i="64"/>
  <c r="P27" i="64"/>
  <c r="Q27" i="64"/>
  <c r="R27" i="64"/>
  <c r="S27" i="64"/>
  <c r="T27" i="64"/>
  <c r="U27" i="64"/>
  <c r="V27" i="64"/>
  <c r="W27" i="64"/>
  <c r="X27" i="64"/>
  <c r="Y27" i="64"/>
  <c r="Z27" i="64"/>
  <c r="AA27" i="64"/>
  <c r="AB27" i="64"/>
  <c r="AC27" i="64"/>
  <c r="AD27" i="64"/>
  <c r="AE27" i="64"/>
  <c r="AF27" i="64"/>
  <c r="D28" i="64"/>
  <c r="E28" i="64"/>
  <c r="F28" i="64"/>
  <c r="G28" i="64"/>
  <c r="H28" i="64"/>
  <c r="I28" i="64"/>
  <c r="J28" i="64"/>
  <c r="K28" i="64"/>
  <c r="L28" i="64"/>
  <c r="M28" i="64"/>
  <c r="N28" i="64"/>
  <c r="O28" i="64"/>
  <c r="P28" i="64"/>
  <c r="Q28" i="64"/>
  <c r="R28" i="64"/>
  <c r="S28" i="64"/>
  <c r="T28" i="64"/>
  <c r="U28" i="64"/>
  <c r="V28" i="64"/>
  <c r="W28" i="64"/>
  <c r="X28" i="64"/>
  <c r="Y28" i="64"/>
  <c r="Z28" i="64"/>
  <c r="AA28" i="64"/>
  <c r="AB28" i="64"/>
  <c r="AC28" i="64"/>
  <c r="AD28" i="64"/>
  <c r="AE28" i="64"/>
  <c r="AF28" i="64"/>
  <c r="D29" i="64"/>
  <c r="E29" i="64"/>
  <c r="F29" i="64"/>
  <c r="G29" i="64"/>
  <c r="H29" i="64"/>
  <c r="I29" i="64"/>
  <c r="J29" i="64"/>
  <c r="K29" i="64"/>
  <c r="L29" i="64"/>
  <c r="M29" i="64"/>
  <c r="N29" i="64"/>
  <c r="O29" i="64"/>
  <c r="P29" i="64"/>
  <c r="Q29" i="64"/>
  <c r="R29" i="64"/>
  <c r="S29" i="64"/>
  <c r="T29" i="64"/>
  <c r="U29" i="64"/>
  <c r="V29" i="64"/>
  <c r="W29" i="64"/>
  <c r="X29" i="64"/>
  <c r="Y29" i="64"/>
  <c r="Z29" i="64"/>
  <c r="AA29" i="64"/>
  <c r="AB29" i="64"/>
  <c r="AC29" i="64"/>
  <c r="AD29" i="64"/>
  <c r="AE29" i="64"/>
  <c r="AF29" i="64"/>
  <c r="D30" i="64"/>
  <c r="E30" i="64"/>
  <c r="F30" i="64"/>
  <c r="G30" i="64"/>
  <c r="H30" i="64"/>
  <c r="I30" i="64"/>
  <c r="J30" i="64"/>
  <c r="K30" i="64"/>
  <c r="L30" i="64"/>
  <c r="M30" i="64"/>
  <c r="N30" i="64"/>
  <c r="O30" i="64"/>
  <c r="P30" i="64"/>
  <c r="Q30" i="64"/>
  <c r="R30" i="64"/>
  <c r="S30" i="64"/>
  <c r="T30" i="64"/>
  <c r="U30" i="64"/>
  <c r="V30" i="64"/>
  <c r="W30" i="64"/>
  <c r="X30" i="64"/>
  <c r="Y30" i="64"/>
  <c r="Z30" i="64"/>
  <c r="AA30" i="64"/>
  <c r="AB30" i="64"/>
  <c r="AC30" i="64"/>
  <c r="AD30" i="64"/>
  <c r="AE30" i="64"/>
  <c r="AF30" i="64"/>
  <c r="D31" i="64"/>
  <c r="E31" i="64"/>
  <c r="F31" i="64"/>
  <c r="G31" i="64"/>
  <c r="H31" i="64"/>
  <c r="I31" i="64"/>
  <c r="J31" i="64"/>
  <c r="K31" i="64"/>
  <c r="L31" i="64"/>
  <c r="M31" i="64"/>
  <c r="N31" i="64"/>
  <c r="O31" i="64"/>
  <c r="P31" i="64"/>
  <c r="Q31" i="64"/>
  <c r="R31" i="64"/>
  <c r="S31" i="64"/>
  <c r="T31" i="64"/>
  <c r="U31" i="64"/>
  <c r="V31" i="64"/>
  <c r="W31" i="64"/>
  <c r="X31" i="64"/>
  <c r="Y31" i="64"/>
  <c r="Z31" i="64"/>
  <c r="AA31" i="64"/>
  <c r="AB31" i="64"/>
  <c r="AC31" i="64"/>
  <c r="AD31" i="64"/>
  <c r="AE31" i="64"/>
  <c r="AF31" i="64"/>
  <c r="D32" i="64"/>
  <c r="E32" i="64"/>
  <c r="F32" i="64"/>
  <c r="G32" i="64"/>
  <c r="H32" i="64"/>
  <c r="I32" i="64"/>
  <c r="J32" i="64"/>
  <c r="K32" i="64"/>
  <c r="L32" i="64"/>
  <c r="M32" i="64"/>
  <c r="N32" i="64"/>
  <c r="O32" i="64"/>
  <c r="P32" i="64"/>
  <c r="Q32" i="64"/>
  <c r="R32" i="64"/>
  <c r="S32" i="64"/>
  <c r="T32" i="64"/>
  <c r="U32" i="64"/>
  <c r="V32" i="64"/>
  <c r="W32" i="64"/>
  <c r="X32" i="64"/>
  <c r="Y32" i="64"/>
  <c r="Z32" i="64"/>
  <c r="AA32" i="64"/>
  <c r="AB32" i="64"/>
  <c r="AC32" i="64"/>
  <c r="AD32" i="64"/>
  <c r="AE32" i="64"/>
  <c r="AF32" i="64"/>
  <c r="D33" i="64"/>
  <c r="E33" i="64"/>
  <c r="F33" i="64"/>
  <c r="G33" i="64"/>
  <c r="H33" i="64"/>
  <c r="I33" i="64"/>
  <c r="J33" i="64"/>
  <c r="K33" i="64"/>
  <c r="L33" i="64"/>
  <c r="M33" i="64"/>
  <c r="N33" i="64"/>
  <c r="O33" i="64"/>
  <c r="P33" i="64"/>
  <c r="Q33" i="64"/>
  <c r="R33" i="64"/>
  <c r="S33" i="64"/>
  <c r="T33" i="64"/>
  <c r="U33" i="64"/>
  <c r="V33" i="64"/>
  <c r="W33" i="64"/>
  <c r="X33" i="64"/>
  <c r="Y33" i="64"/>
  <c r="Z33" i="64"/>
  <c r="AA33" i="64"/>
  <c r="AB33" i="64"/>
  <c r="AC33" i="64"/>
  <c r="AD33" i="64"/>
  <c r="AE33" i="64"/>
  <c r="AF33" i="64"/>
  <c r="D34" i="64"/>
  <c r="E34" i="64"/>
  <c r="F34" i="64"/>
  <c r="G34" i="64"/>
  <c r="H34" i="64"/>
  <c r="I34" i="64"/>
  <c r="J34" i="64"/>
  <c r="K34" i="64"/>
  <c r="L34" i="64"/>
  <c r="M34" i="64"/>
  <c r="N34" i="64"/>
  <c r="O34" i="64"/>
  <c r="P34" i="64"/>
  <c r="Q34" i="64"/>
  <c r="R34" i="64"/>
  <c r="S34" i="64"/>
  <c r="T34" i="64"/>
  <c r="U34" i="64"/>
  <c r="V34" i="64"/>
  <c r="W34" i="64"/>
  <c r="X34" i="64"/>
  <c r="Y34" i="64"/>
  <c r="Z34" i="64"/>
  <c r="AA34" i="64"/>
  <c r="AB34" i="64"/>
  <c r="AC34" i="64"/>
  <c r="AD34" i="64"/>
  <c r="AE34" i="64"/>
  <c r="AF34" i="64"/>
  <c r="D35" i="64"/>
  <c r="E35" i="64"/>
  <c r="F35" i="64"/>
  <c r="G35" i="64"/>
  <c r="H35" i="64"/>
  <c r="I35" i="64"/>
  <c r="J35" i="64"/>
  <c r="K35" i="64"/>
  <c r="L35" i="64"/>
  <c r="M35" i="64"/>
  <c r="N35" i="64"/>
  <c r="O35" i="64"/>
  <c r="P35" i="64"/>
  <c r="Q35" i="64"/>
  <c r="R35" i="64"/>
  <c r="S35" i="64"/>
  <c r="T35" i="64"/>
  <c r="U35" i="64"/>
  <c r="V35" i="64"/>
  <c r="W35" i="64"/>
  <c r="X35" i="64"/>
  <c r="Y35" i="64"/>
  <c r="Z35" i="64"/>
  <c r="AA35" i="64"/>
  <c r="AB35" i="64"/>
  <c r="AC35" i="64"/>
  <c r="AD35" i="64"/>
  <c r="AE35" i="64"/>
  <c r="AF35" i="64"/>
  <c r="D36" i="64"/>
  <c r="E36" i="64"/>
  <c r="F36" i="64"/>
  <c r="G36" i="64"/>
  <c r="H36" i="64"/>
  <c r="I36" i="64"/>
  <c r="J36" i="64"/>
  <c r="K36" i="64"/>
  <c r="L36" i="64"/>
  <c r="M36" i="64"/>
  <c r="N36" i="64"/>
  <c r="O36" i="64"/>
  <c r="P36" i="64"/>
  <c r="Q36" i="64"/>
  <c r="R36" i="64"/>
  <c r="S36" i="64"/>
  <c r="T36" i="64"/>
  <c r="U36" i="64"/>
  <c r="V36" i="64"/>
  <c r="W36" i="64"/>
  <c r="X36" i="64"/>
  <c r="Y36" i="64"/>
  <c r="Z36" i="64"/>
  <c r="AA36" i="64"/>
  <c r="AB36" i="64"/>
  <c r="AC36" i="64"/>
  <c r="AD36" i="64"/>
  <c r="AE36" i="64"/>
  <c r="AF36" i="64"/>
  <c r="D37" i="64"/>
  <c r="E37" i="64"/>
  <c r="F37" i="64"/>
  <c r="G37" i="64"/>
  <c r="H37" i="64"/>
  <c r="I37" i="64"/>
  <c r="J37" i="64"/>
  <c r="K37" i="64"/>
  <c r="L37" i="64"/>
  <c r="M37" i="64"/>
  <c r="N37" i="64"/>
  <c r="O37" i="64"/>
  <c r="P37" i="64"/>
  <c r="Q37" i="64"/>
  <c r="R37" i="64"/>
  <c r="S37" i="64"/>
  <c r="T37" i="64"/>
  <c r="U37" i="64"/>
  <c r="V37" i="64"/>
  <c r="W37" i="64"/>
  <c r="X37" i="64"/>
  <c r="Y37" i="64"/>
  <c r="Z37" i="64"/>
  <c r="AA37" i="64"/>
  <c r="AB37" i="64"/>
  <c r="AC37" i="64"/>
  <c r="AD37" i="64"/>
  <c r="AE37" i="64"/>
  <c r="AF37" i="64"/>
  <c r="D38" i="64"/>
  <c r="E38" i="64"/>
  <c r="F38" i="64"/>
  <c r="G38" i="64"/>
  <c r="H38" i="64"/>
  <c r="I38" i="64"/>
  <c r="J38" i="64"/>
  <c r="K38" i="64"/>
  <c r="L38" i="64"/>
  <c r="M38" i="64"/>
  <c r="N38" i="64"/>
  <c r="O38" i="64"/>
  <c r="P38" i="64"/>
  <c r="Q38" i="64"/>
  <c r="R38" i="64"/>
  <c r="S38" i="64"/>
  <c r="T38" i="64"/>
  <c r="U38" i="64"/>
  <c r="V38" i="64"/>
  <c r="W38" i="64"/>
  <c r="X38" i="64"/>
  <c r="Y38" i="64"/>
  <c r="Z38" i="64"/>
  <c r="AA38" i="64"/>
  <c r="AB38" i="64"/>
  <c r="AC38" i="64"/>
  <c r="AD38" i="64"/>
  <c r="AE38" i="64"/>
  <c r="AF38" i="64"/>
  <c r="D3" i="25"/>
  <c r="E3" i="25"/>
  <c r="F3" i="25"/>
  <c r="G3" i="25"/>
  <c r="H3" i="25"/>
  <c r="I3" i="25"/>
  <c r="J3" i="25"/>
  <c r="K3" i="25"/>
  <c r="P3" i="25"/>
  <c r="Q3" i="25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D4" i="25"/>
  <c r="E4" i="25"/>
  <c r="F4" i="25"/>
  <c r="G4" i="25"/>
  <c r="H4" i="25"/>
  <c r="I4" i="25"/>
  <c r="J4" i="25"/>
  <c r="K4" i="25"/>
  <c r="L4" i="25"/>
  <c r="M4" i="25"/>
  <c r="N4" i="25"/>
  <c r="P4" i="25"/>
  <c r="Q4" i="25"/>
  <c r="R4" i="25"/>
  <c r="S4" i="25"/>
  <c r="T4" i="25"/>
  <c r="U4" i="25"/>
  <c r="V4" i="25"/>
  <c r="W4" i="25"/>
  <c r="X4" i="25"/>
  <c r="Y4" i="25"/>
  <c r="Z4" i="25"/>
  <c r="AA4" i="25"/>
  <c r="AB4" i="25"/>
  <c r="AC4" i="25"/>
  <c r="AD4" i="25"/>
  <c r="AE4" i="25"/>
  <c r="AF4" i="25"/>
  <c r="D5" i="25"/>
  <c r="E5" i="25"/>
  <c r="F5" i="25"/>
  <c r="G5" i="25"/>
  <c r="H5" i="25"/>
  <c r="I5" i="25"/>
  <c r="J5" i="25"/>
  <c r="K5" i="25"/>
  <c r="L5" i="25"/>
  <c r="M5" i="25"/>
  <c r="N5" i="25"/>
  <c r="P5" i="25"/>
  <c r="Q5" i="25"/>
  <c r="R5" i="25"/>
  <c r="S5" i="25"/>
  <c r="T5" i="25"/>
  <c r="U5" i="25"/>
  <c r="V5" i="25"/>
  <c r="W5" i="25"/>
  <c r="X5" i="25"/>
  <c r="Y5" i="25"/>
  <c r="Z5" i="25"/>
  <c r="AA5" i="25"/>
  <c r="AB5" i="25"/>
  <c r="AC5" i="25"/>
  <c r="AD5" i="25"/>
  <c r="AE5" i="25"/>
  <c r="AF5" i="25"/>
  <c r="D6" i="25"/>
  <c r="E6" i="25"/>
  <c r="F6" i="25"/>
  <c r="G6" i="25"/>
  <c r="H6" i="25"/>
  <c r="I6" i="25"/>
  <c r="J6" i="25"/>
  <c r="K6" i="25"/>
  <c r="L6" i="25"/>
  <c r="M6" i="25"/>
  <c r="N6" i="25"/>
  <c r="P6" i="25"/>
  <c r="Q6" i="25"/>
  <c r="R6" i="25"/>
  <c r="S6" i="25"/>
  <c r="T6" i="25"/>
  <c r="U6" i="25"/>
  <c r="V6" i="25"/>
  <c r="W6" i="25"/>
  <c r="X6" i="25"/>
  <c r="Y6" i="25"/>
  <c r="Z6" i="25"/>
  <c r="AA6" i="25"/>
  <c r="AB6" i="25"/>
  <c r="AC6" i="25"/>
  <c r="AD6" i="25"/>
  <c r="AE6" i="25"/>
  <c r="AF6" i="25"/>
  <c r="D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AC7" i="25"/>
  <c r="AD7" i="25"/>
  <c r="AE7" i="25"/>
  <c r="AF7" i="25"/>
  <c r="D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AD8" i="25"/>
  <c r="AE8" i="25"/>
  <c r="AF8" i="25"/>
  <c r="D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AE9" i="25"/>
  <c r="AF9" i="25"/>
  <c r="D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Y10" i="25"/>
  <c r="Z10" i="25"/>
  <c r="AA10" i="25"/>
  <c r="AB10" i="25"/>
  <c r="AC10" i="25"/>
  <c r="AD10" i="25"/>
  <c r="AE10" i="25"/>
  <c r="AF10" i="25"/>
  <c r="D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AC11" i="25"/>
  <c r="AD11" i="25"/>
  <c r="AE11" i="25"/>
  <c r="AF11" i="25"/>
  <c r="D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AD12" i="25"/>
  <c r="AE12" i="25"/>
  <c r="AF12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AE13" i="25"/>
  <c r="AF13" i="25"/>
  <c r="D18" i="25"/>
  <c r="E18" i="25"/>
  <c r="F18" i="25"/>
  <c r="G18" i="25"/>
  <c r="H18" i="25"/>
  <c r="I18" i="25"/>
  <c r="J18" i="25"/>
  <c r="K18" i="25"/>
  <c r="L18" i="25"/>
  <c r="P18" i="25"/>
  <c r="Q18" i="25"/>
  <c r="R18" i="25"/>
  <c r="S18" i="25"/>
  <c r="T18" i="25"/>
  <c r="U18" i="25"/>
  <c r="V18" i="25"/>
  <c r="W18" i="25"/>
  <c r="X18" i="25"/>
  <c r="Y18" i="25"/>
  <c r="Z18" i="25"/>
  <c r="AA18" i="25"/>
  <c r="AB18" i="25"/>
  <c r="AC18" i="25"/>
  <c r="AD18" i="25"/>
  <c r="AE18" i="25"/>
  <c r="AF18" i="25"/>
  <c r="D19" i="25"/>
  <c r="E19" i="25"/>
  <c r="F19" i="25"/>
  <c r="G19" i="25"/>
  <c r="H19" i="25"/>
  <c r="I19" i="25"/>
  <c r="J19" i="25"/>
  <c r="K19" i="25"/>
  <c r="L19" i="25"/>
  <c r="M19" i="25"/>
  <c r="N19" i="25"/>
  <c r="O19" i="25"/>
  <c r="P19" i="25"/>
  <c r="Q19" i="25"/>
  <c r="R19" i="25"/>
  <c r="S19" i="25"/>
  <c r="T19" i="25"/>
  <c r="U19" i="25"/>
  <c r="V19" i="25"/>
  <c r="W19" i="25"/>
  <c r="X19" i="25"/>
  <c r="Y19" i="25"/>
  <c r="Z19" i="25"/>
  <c r="AA19" i="25"/>
  <c r="AB19" i="25"/>
  <c r="AC19" i="25"/>
  <c r="AD19" i="25"/>
  <c r="AE19" i="25"/>
  <c r="AF19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T20" i="25"/>
  <c r="U20" i="25"/>
  <c r="V20" i="25"/>
  <c r="W20" i="25"/>
  <c r="X20" i="25"/>
  <c r="Y20" i="25"/>
  <c r="Z20" i="25"/>
  <c r="AA20" i="25"/>
  <c r="AB20" i="25"/>
  <c r="AC20" i="25"/>
  <c r="AD20" i="25"/>
  <c r="AE20" i="25"/>
  <c r="AF20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T21" i="25"/>
  <c r="U21" i="25"/>
  <c r="V21" i="25"/>
  <c r="W21" i="25"/>
  <c r="X21" i="25"/>
  <c r="Y21" i="25"/>
  <c r="Z21" i="25"/>
  <c r="AA21" i="25"/>
  <c r="AB21" i="25"/>
  <c r="AC21" i="25"/>
  <c r="AD21" i="25"/>
  <c r="AE21" i="25"/>
  <c r="AF21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T22" i="25"/>
  <c r="U22" i="25"/>
  <c r="V22" i="25"/>
  <c r="W22" i="25"/>
  <c r="X22" i="25"/>
  <c r="Y22" i="25"/>
  <c r="Z22" i="25"/>
  <c r="AA22" i="25"/>
  <c r="AB22" i="25"/>
  <c r="AC22" i="25"/>
  <c r="AD22" i="25"/>
  <c r="AE22" i="25"/>
  <c r="AF22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S23" i="25"/>
  <c r="T23" i="25"/>
  <c r="U23" i="25"/>
  <c r="V23" i="25"/>
  <c r="W23" i="25"/>
  <c r="X23" i="25"/>
  <c r="Y23" i="25"/>
  <c r="Z23" i="25"/>
  <c r="AA23" i="25"/>
  <c r="AB23" i="25"/>
  <c r="AC23" i="25"/>
  <c r="AD23" i="25"/>
  <c r="AE23" i="25"/>
  <c r="AF23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S24" i="25"/>
  <c r="T24" i="25"/>
  <c r="U24" i="25"/>
  <c r="V24" i="25"/>
  <c r="W24" i="25"/>
  <c r="X24" i="25"/>
  <c r="Y24" i="25"/>
  <c r="Z24" i="25"/>
  <c r="AA24" i="25"/>
  <c r="AB24" i="25"/>
  <c r="AC24" i="25"/>
  <c r="AD24" i="25"/>
  <c r="AE24" i="25"/>
  <c r="AF24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S25" i="25"/>
  <c r="T25" i="25"/>
  <c r="U25" i="25"/>
  <c r="V25" i="25"/>
  <c r="W25" i="25"/>
  <c r="X25" i="25"/>
  <c r="Y25" i="25"/>
  <c r="Z25" i="25"/>
  <c r="AA25" i="25"/>
  <c r="AB25" i="25"/>
  <c r="AC25" i="25"/>
  <c r="AD25" i="25"/>
  <c r="AE25" i="25"/>
  <c r="AF25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T26" i="25"/>
  <c r="U26" i="25"/>
  <c r="V26" i="25"/>
  <c r="W26" i="25"/>
  <c r="X26" i="25"/>
  <c r="Y26" i="25"/>
  <c r="Z26" i="25"/>
  <c r="AA26" i="25"/>
  <c r="AB26" i="25"/>
  <c r="AC26" i="25"/>
  <c r="AD26" i="25"/>
  <c r="AE26" i="25"/>
  <c r="AF26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V27" i="25"/>
  <c r="W27" i="25"/>
  <c r="X27" i="25"/>
  <c r="Y27" i="25"/>
  <c r="Z27" i="25"/>
  <c r="AA27" i="25"/>
  <c r="AB27" i="25"/>
  <c r="AC27" i="25"/>
  <c r="AD27" i="25"/>
  <c r="AE27" i="25"/>
  <c r="AF27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V28" i="25"/>
  <c r="W28" i="25"/>
  <c r="X28" i="25"/>
  <c r="Y28" i="25"/>
  <c r="Z28" i="25"/>
  <c r="AA28" i="25"/>
  <c r="AB28" i="25"/>
  <c r="AC28" i="25"/>
  <c r="AD28" i="25"/>
  <c r="AE28" i="25"/>
  <c r="AF28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X29" i="25"/>
  <c r="Y29" i="25"/>
  <c r="Z29" i="25"/>
  <c r="AA29" i="25"/>
  <c r="AB29" i="25"/>
  <c r="AC29" i="25"/>
  <c r="AD29" i="25"/>
  <c r="AE29" i="25"/>
  <c r="AF29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X30" i="25"/>
  <c r="Y30" i="25"/>
  <c r="Z30" i="25"/>
  <c r="AA30" i="25"/>
  <c r="AB30" i="25"/>
  <c r="AC30" i="25"/>
  <c r="AD30" i="25"/>
  <c r="AE30" i="25"/>
  <c r="AF30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T31" i="25"/>
  <c r="U31" i="25"/>
  <c r="V31" i="25"/>
  <c r="W31" i="25"/>
  <c r="X31" i="25"/>
  <c r="Y31" i="25"/>
  <c r="Z31" i="25"/>
  <c r="AA31" i="25"/>
  <c r="AB31" i="25"/>
  <c r="AC31" i="25"/>
  <c r="AD31" i="25"/>
  <c r="AE31" i="25"/>
  <c r="AF31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T32" i="25"/>
  <c r="U32" i="25"/>
  <c r="V32" i="25"/>
  <c r="W32" i="25"/>
  <c r="X32" i="25"/>
  <c r="Y32" i="25"/>
  <c r="Z32" i="25"/>
  <c r="AA32" i="25"/>
  <c r="AB32" i="25"/>
  <c r="AC32" i="25"/>
  <c r="AD32" i="25"/>
  <c r="AE32" i="25"/>
  <c r="AF32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S33" i="25"/>
  <c r="T33" i="25"/>
  <c r="U33" i="25"/>
  <c r="V33" i="25"/>
  <c r="W33" i="25"/>
  <c r="X33" i="25"/>
  <c r="Y33" i="25"/>
  <c r="Z33" i="25"/>
  <c r="AA33" i="25"/>
  <c r="AB33" i="25"/>
  <c r="AC33" i="25"/>
  <c r="AD33" i="25"/>
  <c r="AE33" i="25"/>
  <c r="AF33" i="25"/>
  <c r="D3" i="23"/>
  <c r="E3" i="23"/>
  <c r="F3" i="23"/>
  <c r="G3" i="23"/>
  <c r="H3" i="23"/>
  <c r="I3" i="23"/>
  <c r="J3" i="23"/>
  <c r="K3" i="23"/>
  <c r="P3" i="23"/>
  <c r="Q3" i="23"/>
  <c r="R3" i="23"/>
  <c r="S3" i="23"/>
  <c r="T3" i="23"/>
  <c r="U3" i="23"/>
  <c r="W3" i="23"/>
  <c r="X3" i="23"/>
  <c r="Y3" i="23"/>
  <c r="Z3" i="23"/>
  <c r="AA3" i="23"/>
  <c r="AB3" i="23"/>
  <c r="AC3" i="23"/>
  <c r="AD3" i="23"/>
  <c r="AE3" i="23"/>
  <c r="AF3" i="23"/>
  <c r="D4" i="23"/>
  <c r="E4" i="23"/>
  <c r="F4" i="23"/>
  <c r="G4" i="23"/>
  <c r="H4" i="23"/>
  <c r="I4" i="23"/>
  <c r="J4" i="23"/>
  <c r="K4" i="23"/>
  <c r="L4" i="23"/>
  <c r="M4" i="23"/>
  <c r="N4" i="23"/>
  <c r="P4" i="23"/>
  <c r="Q4" i="23"/>
  <c r="R4" i="23"/>
  <c r="S4" i="23"/>
  <c r="T4" i="23"/>
  <c r="U4" i="23"/>
  <c r="W4" i="23"/>
  <c r="X4" i="23"/>
  <c r="Y4" i="23"/>
  <c r="Z4" i="23"/>
  <c r="AA4" i="23"/>
  <c r="AB4" i="23"/>
  <c r="AC4" i="23"/>
  <c r="AD4" i="23"/>
  <c r="AE4" i="23"/>
  <c r="AF4" i="23"/>
  <c r="D5" i="23"/>
  <c r="E5" i="23"/>
  <c r="F5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W5" i="23"/>
  <c r="X5" i="23"/>
  <c r="Y5" i="23"/>
  <c r="Z5" i="23"/>
  <c r="AA5" i="23"/>
  <c r="AB5" i="23"/>
  <c r="AC5" i="23"/>
  <c r="AD5" i="23"/>
  <c r="AE5" i="23"/>
  <c r="AF5" i="23"/>
  <c r="D6" i="23"/>
  <c r="E6" i="23"/>
  <c r="F6" i="23"/>
  <c r="G6" i="23"/>
  <c r="H6" i="23"/>
  <c r="I6" i="23"/>
  <c r="J6" i="23"/>
  <c r="K6" i="23"/>
  <c r="L6" i="23"/>
  <c r="M6" i="23"/>
  <c r="P6" i="23"/>
  <c r="Q6" i="23"/>
  <c r="R6" i="23"/>
  <c r="S6" i="23"/>
  <c r="T6" i="23"/>
  <c r="U6" i="23"/>
  <c r="W6" i="23"/>
  <c r="X6" i="23"/>
  <c r="Y6" i="23"/>
  <c r="Z6" i="23"/>
  <c r="AA6" i="23"/>
  <c r="AB6" i="23"/>
  <c r="AC6" i="23"/>
  <c r="AD6" i="23"/>
  <c r="AE6" i="23"/>
  <c r="AF6" i="23"/>
  <c r="D7" i="23"/>
  <c r="E7" i="23"/>
  <c r="F7" i="23"/>
  <c r="H7" i="23"/>
  <c r="I7" i="23"/>
  <c r="J7" i="23"/>
  <c r="K7" i="23"/>
  <c r="L7" i="23"/>
  <c r="M7" i="23"/>
  <c r="N7" i="23"/>
  <c r="R7" i="23"/>
  <c r="S7" i="23"/>
  <c r="T7" i="23"/>
  <c r="U7" i="23"/>
  <c r="W7" i="23"/>
  <c r="X7" i="23"/>
  <c r="Y7" i="23"/>
  <c r="Z7" i="23"/>
  <c r="AA7" i="23"/>
  <c r="AB7" i="23"/>
  <c r="AC7" i="23"/>
  <c r="AE7" i="23"/>
  <c r="AF7" i="23"/>
  <c r="D8" i="23"/>
  <c r="E8" i="23"/>
  <c r="L8" i="23"/>
  <c r="M8" i="23"/>
  <c r="N8" i="23"/>
  <c r="D9" i="23"/>
  <c r="E9" i="23"/>
  <c r="D10" i="23"/>
  <c r="E10" i="23"/>
  <c r="L10" i="23"/>
  <c r="M10" i="23"/>
  <c r="D11" i="23"/>
  <c r="E11" i="23"/>
  <c r="D12" i="23"/>
  <c r="E12" i="23"/>
  <c r="F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D13" i="23"/>
  <c r="E13" i="23"/>
  <c r="F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Z13" i="23"/>
  <c r="AA13" i="23"/>
  <c r="AB13" i="23"/>
  <c r="AC13" i="23"/>
  <c r="AD13" i="23"/>
  <c r="AE13" i="23"/>
  <c r="AF13" i="23"/>
  <c r="D14" i="23"/>
  <c r="E14" i="23"/>
  <c r="F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U14" i="23"/>
  <c r="V14" i="23"/>
  <c r="W14" i="23"/>
  <c r="X14" i="23"/>
  <c r="Y14" i="23"/>
  <c r="Z14" i="23"/>
  <c r="AA14" i="23"/>
  <c r="AB14" i="23"/>
  <c r="AC14" i="23"/>
  <c r="AD14" i="23"/>
  <c r="AE14" i="23"/>
  <c r="AF14" i="23"/>
  <c r="D15" i="23"/>
  <c r="E15" i="23"/>
  <c r="F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Z15" i="23"/>
  <c r="AA15" i="23"/>
  <c r="AB15" i="23"/>
  <c r="AC15" i="23"/>
  <c r="AD15" i="23"/>
  <c r="AE15" i="23"/>
  <c r="AF15" i="23"/>
  <c r="D16" i="23"/>
  <c r="E16" i="23"/>
  <c r="F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AC16" i="23"/>
  <c r="AD16" i="23"/>
  <c r="AE16" i="23"/>
  <c r="AF16" i="23"/>
  <c r="D17" i="23"/>
  <c r="E17" i="23"/>
  <c r="F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W17" i="23"/>
  <c r="X17" i="23"/>
  <c r="Y17" i="23"/>
  <c r="Z17" i="23"/>
  <c r="AA17" i="23"/>
  <c r="AB17" i="23"/>
  <c r="AC17" i="23"/>
  <c r="AD17" i="23"/>
  <c r="AE17" i="23"/>
  <c r="AF17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AE22" i="23"/>
  <c r="AF22" i="23"/>
  <c r="D23" i="23"/>
  <c r="E23" i="23"/>
  <c r="F23" i="23"/>
  <c r="G23" i="23"/>
  <c r="H23" i="23"/>
  <c r="I23" i="23"/>
  <c r="J23" i="23"/>
  <c r="K23" i="23"/>
  <c r="L23" i="23"/>
  <c r="M23" i="23"/>
  <c r="N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AE23" i="23"/>
  <c r="AF23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AE24" i="23"/>
  <c r="AF24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AD25" i="23"/>
  <c r="AE25" i="23"/>
  <c r="AF25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AE26" i="23"/>
  <c r="AF26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AE27" i="23"/>
  <c r="AF27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AE28" i="23"/>
  <c r="AF28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Z29" i="23"/>
  <c r="AA29" i="23"/>
  <c r="AB29" i="23"/>
  <c r="AC29" i="23"/>
  <c r="AD29" i="23"/>
  <c r="AE29" i="23"/>
  <c r="AF29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AA30" i="23"/>
  <c r="AB30" i="23"/>
  <c r="AC30" i="23"/>
  <c r="AD30" i="23"/>
  <c r="AE30" i="23"/>
  <c r="AF30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AA31" i="23"/>
  <c r="AB31" i="23"/>
  <c r="AC31" i="23"/>
  <c r="AD31" i="23"/>
  <c r="AE31" i="23"/>
  <c r="AF31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AC32" i="23"/>
  <c r="AD32" i="23"/>
  <c r="AE32" i="23"/>
  <c r="AF32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AD33" i="23"/>
  <c r="AE33" i="23"/>
  <c r="AF33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AE34" i="23"/>
  <c r="AF34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Z35" i="23"/>
  <c r="AA35" i="23"/>
  <c r="AB35" i="23"/>
  <c r="AC35" i="23"/>
  <c r="AD35" i="23"/>
  <c r="AE35" i="23"/>
  <c r="AF35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Z36" i="23"/>
  <c r="AA36" i="23"/>
  <c r="AB36" i="23"/>
  <c r="AC36" i="23"/>
  <c r="AD36" i="23"/>
  <c r="AE36" i="23"/>
  <c r="AF36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Z37" i="23"/>
  <c r="AA37" i="23"/>
  <c r="AB37" i="23"/>
  <c r="AC37" i="23"/>
  <c r="AD37" i="23"/>
  <c r="AE37" i="23"/>
  <c r="AF37" i="23"/>
  <c r="D3" i="65"/>
  <c r="E3" i="65"/>
  <c r="F3" i="65"/>
  <c r="G3" i="65"/>
  <c r="H3" i="65"/>
  <c r="I3" i="65"/>
  <c r="J3" i="65"/>
  <c r="K3" i="65"/>
  <c r="L3" i="65"/>
  <c r="M3" i="65"/>
  <c r="N3" i="65"/>
  <c r="O3" i="65"/>
  <c r="P3" i="65"/>
  <c r="Q3" i="65"/>
  <c r="R3" i="65"/>
  <c r="S3" i="65"/>
  <c r="V3" i="65"/>
  <c r="W3" i="65"/>
  <c r="X3" i="65"/>
  <c r="Y3" i="65"/>
  <c r="Z3" i="65"/>
  <c r="AA3" i="65"/>
  <c r="AB3" i="65"/>
  <c r="AC3" i="65"/>
  <c r="AD3" i="65"/>
  <c r="AE3" i="65"/>
  <c r="D4" i="65"/>
  <c r="E4" i="65"/>
  <c r="F4" i="65"/>
  <c r="G4" i="65"/>
  <c r="H4" i="65"/>
  <c r="I4" i="65"/>
  <c r="J4" i="65"/>
  <c r="K4" i="65"/>
  <c r="L4" i="65"/>
  <c r="M4" i="65"/>
  <c r="N4" i="65"/>
  <c r="P4" i="65"/>
  <c r="Q4" i="65"/>
  <c r="R4" i="65"/>
  <c r="S4" i="65"/>
  <c r="T4" i="65"/>
  <c r="U4" i="65"/>
  <c r="V4" i="65"/>
  <c r="W4" i="65"/>
  <c r="X4" i="65"/>
  <c r="Y4" i="65"/>
  <c r="Z4" i="65"/>
  <c r="AA4" i="65"/>
  <c r="AB4" i="65"/>
  <c r="AC4" i="65"/>
  <c r="AD4" i="65"/>
  <c r="AE4" i="65"/>
  <c r="AF4" i="65"/>
  <c r="D5" i="65"/>
  <c r="E5" i="65"/>
  <c r="F5" i="65"/>
  <c r="G5" i="65"/>
  <c r="H5" i="65"/>
  <c r="I5" i="65"/>
  <c r="J5" i="65"/>
  <c r="K5" i="65"/>
  <c r="L5" i="65"/>
  <c r="M5" i="65"/>
  <c r="N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D6" i="65"/>
  <c r="E6" i="65"/>
  <c r="F6" i="65"/>
  <c r="G6" i="65"/>
  <c r="H6" i="65"/>
  <c r="I6" i="65"/>
  <c r="J6" i="65"/>
  <c r="K6" i="65"/>
  <c r="L6" i="65"/>
  <c r="M6" i="65"/>
  <c r="N6" i="65"/>
  <c r="O6" i="65"/>
  <c r="P6" i="65"/>
  <c r="Q6" i="65"/>
  <c r="R6" i="65"/>
  <c r="S6" i="65"/>
  <c r="T6" i="65"/>
  <c r="U6" i="65"/>
  <c r="V6" i="65"/>
  <c r="W6" i="65"/>
  <c r="X6" i="65"/>
  <c r="Y6" i="65"/>
  <c r="Z6" i="65"/>
  <c r="AA6" i="65"/>
  <c r="AB6" i="65"/>
  <c r="AC6" i="65"/>
  <c r="AD6" i="65"/>
  <c r="AE6" i="65"/>
  <c r="AF6" i="65"/>
  <c r="D7" i="65"/>
  <c r="E7" i="65"/>
  <c r="F7" i="65"/>
  <c r="G7" i="65"/>
  <c r="H7" i="65"/>
  <c r="I7" i="65"/>
  <c r="J7" i="65"/>
  <c r="K7" i="65"/>
  <c r="P7" i="65"/>
  <c r="Q7" i="65"/>
  <c r="R7" i="65"/>
  <c r="S7" i="65"/>
  <c r="V7" i="65"/>
  <c r="W7" i="65"/>
  <c r="X7" i="65"/>
  <c r="Y7" i="65"/>
  <c r="Z7" i="65"/>
  <c r="AA7" i="65"/>
  <c r="AB7" i="65"/>
  <c r="AC7" i="65"/>
  <c r="AD7" i="65"/>
  <c r="AE7" i="65"/>
  <c r="D8" i="65"/>
  <c r="E8" i="65"/>
  <c r="F8" i="65"/>
  <c r="G8" i="65"/>
  <c r="H8" i="65"/>
  <c r="I8" i="65"/>
  <c r="J8" i="65"/>
  <c r="K8" i="65"/>
  <c r="L8" i="65"/>
  <c r="M8" i="65"/>
  <c r="N8" i="65"/>
  <c r="P8" i="65"/>
  <c r="Q8" i="65"/>
  <c r="R8" i="65"/>
  <c r="S8" i="65"/>
  <c r="V8" i="65"/>
  <c r="W8" i="65"/>
  <c r="X8" i="65"/>
  <c r="Y8" i="65"/>
  <c r="Z8" i="65"/>
  <c r="AA8" i="65"/>
  <c r="AB8" i="65"/>
  <c r="AC8" i="65"/>
  <c r="AD8" i="65"/>
  <c r="AE8" i="65"/>
  <c r="D9" i="65"/>
  <c r="E9" i="65"/>
  <c r="F9" i="65"/>
  <c r="G9" i="65"/>
  <c r="H9" i="65"/>
  <c r="I9" i="65"/>
  <c r="J9" i="65"/>
  <c r="K9" i="65"/>
  <c r="P9" i="65"/>
  <c r="Q9" i="65"/>
  <c r="R9" i="65"/>
  <c r="S9" i="65"/>
  <c r="T9" i="65"/>
  <c r="U9" i="65"/>
  <c r="V9" i="65"/>
  <c r="W9" i="65"/>
  <c r="X9" i="65"/>
  <c r="Y9" i="65"/>
  <c r="Z9" i="65"/>
  <c r="AA9" i="65"/>
  <c r="AB9" i="65"/>
  <c r="AC9" i="65"/>
  <c r="AD9" i="65"/>
  <c r="AE9" i="65"/>
  <c r="AF9" i="65"/>
  <c r="D10" i="65"/>
  <c r="E10" i="65"/>
  <c r="L10" i="65"/>
  <c r="M10" i="65"/>
  <c r="N10" i="65"/>
  <c r="O10" i="65"/>
  <c r="D11" i="65"/>
  <c r="E11" i="65"/>
  <c r="L11" i="65"/>
  <c r="M11" i="65"/>
  <c r="N11" i="65"/>
  <c r="O11" i="65"/>
  <c r="D12" i="65"/>
  <c r="E12" i="65"/>
  <c r="L12" i="65"/>
  <c r="M12" i="65"/>
  <c r="N12" i="65"/>
  <c r="O12" i="65"/>
  <c r="D13" i="65"/>
  <c r="E13" i="65"/>
  <c r="L13" i="65"/>
  <c r="M13" i="65"/>
  <c r="N13" i="65"/>
  <c r="O13" i="65"/>
  <c r="D14" i="65"/>
  <c r="E14" i="65"/>
  <c r="F14" i="65"/>
  <c r="G14" i="65"/>
  <c r="H14" i="65"/>
  <c r="I14" i="65"/>
  <c r="J14" i="65"/>
  <c r="K14" i="65"/>
  <c r="L14" i="65"/>
  <c r="M14" i="65"/>
  <c r="N14" i="65"/>
  <c r="O14" i="65"/>
  <c r="P14" i="65"/>
  <c r="Q14" i="65"/>
  <c r="R14" i="65"/>
  <c r="S14" i="65"/>
  <c r="T14" i="65"/>
  <c r="U14" i="65"/>
  <c r="V14" i="65"/>
  <c r="W14" i="65"/>
  <c r="X14" i="65"/>
  <c r="Y14" i="65"/>
  <c r="Z14" i="65"/>
  <c r="AA14" i="65"/>
  <c r="AB14" i="65"/>
  <c r="AC14" i="65"/>
  <c r="AD14" i="65"/>
  <c r="AE14" i="65"/>
  <c r="AF14" i="65"/>
  <c r="D15" i="65"/>
  <c r="E15" i="65"/>
  <c r="F15" i="65"/>
  <c r="G15" i="65"/>
  <c r="H15" i="65"/>
  <c r="I15" i="65"/>
  <c r="J15" i="65"/>
  <c r="K15" i="65"/>
  <c r="L15" i="65"/>
  <c r="M15" i="65"/>
  <c r="N15" i="65"/>
  <c r="O15" i="65"/>
  <c r="P15" i="65"/>
  <c r="Q15" i="65"/>
  <c r="R15" i="65"/>
  <c r="S15" i="65"/>
  <c r="T15" i="65"/>
  <c r="U15" i="65"/>
  <c r="V15" i="65"/>
  <c r="W15" i="65"/>
  <c r="X15" i="65"/>
  <c r="Y15" i="65"/>
  <c r="Z15" i="65"/>
  <c r="AA15" i="65"/>
  <c r="AB15" i="65"/>
  <c r="AC15" i="65"/>
  <c r="AD15" i="65"/>
  <c r="AE15" i="65"/>
  <c r="AF15" i="65"/>
  <c r="D16" i="65"/>
  <c r="E16" i="65"/>
  <c r="F16" i="65"/>
  <c r="G16" i="65"/>
  <c r="H16" i="65"/>
  <c r="I16" i="65"/>
  <c r="J16" i="65"/>
  <c r="K16" i="65"/>
  <c r="L16" i="65"/>
  <c r="M16" i="65"/>
  <c r="N16" i="65"/>
  <c r="O16" i="65"/>
  <c r="P16" i="65"/>
  <c r="Q16" i="65"/>
  <c r="R16" i="65"/>
  <c r="S16" i="65"/>
  <c r="T16" i="65"/>
  <c r="U16" i="65"/>
  <c r="V16" i="65"/>
  <c r="W16" i="65"/>
  <c r="X16" i="65"/>
  <c r="Y16" i="65"/>
  <c r="Z16" i="65"/>
  <c r="AA16" i="65"/>
  <c r="AB16" i="65"/>
  <c r="AC16" i="65"/>
  <c r="AD16" i="65"/>
  <c r="AE16" i="65"/>
  <c r="AF16" i="65"/>
  <c r="D17" i="65"/>
  <c r="E17" i="65"/>
  <c r="F17" i="65"/>
  <c r="G17" i="65"/>
  <c r="H17" i="65"/>
  <c r="I17" i="65"/>
  <c r="J17" i="65"/>
  <c r="K17" i="65"/>
  <c r="L17" i="65"/>
  <c r="M17" i="65"/>
  <c r="N17" i="65"/>
  <c r="O17" i="65"/>
  <c r="P17" i="65"/>
  <c r="Q17" i="65"/>
  <c r="R17" i="65"/>
  <c r="S17" i="65"/>
  <c r="T17" i="65"/>
  <c r="U17" i="65"/>
  <c r="V17" i="65"/>
  <c r="W17" i="65"/>
  <c r="X17" i="65"/>
  <c r="Y17" i="65"/>
  <c r="Z17" i="65"/>
  <c r="AA17" i="65"/>
  <c r="AB17" i="65"/>
  <c r="AC17" i="65"/>
  <c r="AD17" i="65"/>
  <c r="AE17" i="65"/>
  <c r="AF17" i="65"/>
  <c r="D18" i="65"/>
  <c r="E18" i="65"/>
  <c r="F18" i="65"/>
  <c r="G18" i="65"/>
  <c r="H18" i="65"/>
  <c r="I18" i="65"/>
  <c r="J18" i="65"/>
  <c r="K18" i="65"/>
  <c r="L18" i="65"/>
  <c r="M18" i="65"/>
  <c r="N18" i="65"/>
  <c r="O18" i="65"/>
  <c r="P18" i="65"/>
  <c r="Q18" i="65"/>
  <c r="R18" i="65"/>
  <c r="S18" i="65"/>
  <c r="T18" i="65"/>
  <c r="U18" i="65"/>
  <c r="V18" i="65"/>
  <c r="W18" i="65"/>
  <c r="X18" i="65"/>
  <c r="Y18" i="65"/>
  <c r="Z18" i="65"/>
  <c r="AA18" i="65"/>
  <c r="AB18" i="65"/>
  <c r="AC18" i="65"/>
  <c r="AD18" i="65"/>
  <c r="AE18" i="65"/>
  <c r="AF18" i="65"/>
  <c r="D19" i="65"/>
  <c r="E19" i="65"/>
  <c r="F19" i="65"/>
  <c r="G19" i="65"/>
  <c r="H19" i="65"/>
  <c r="I19" i="65"/>
  <c r="J19" i="65"/>
  <c r="K19" i="65"/>
  <c r="L19" i="65"/>
  <c r="M19" i="65"/>
  <c r="N19" i="65"/>
  <c r="O19" i="65"/>
  <c r="P19" i="65"/>
  <c r="Q19" i="65"/>
  <c r="R19" i="65"/>
  <c r="S19" i="65"/>
  <c r="T19" i="65"/>
  <c r="U19" i="65"/>
  <c r="V19" i="65"/>
  <c r="W19" i="65"/>
  <c r="X19" i="65"/>
  <c r="Y19" i="65"/>
  <c r="Z19" i="65"/>
  <c r="AA19" i="65"/>
  <c r="AB19" i="65"/>
  <c r="AC19" i="65"/>
  <c r="AD19" i="65"/>
  <c r="AE19" i="65"/>
  <c r="AF19" i="65"/>
  <c r="D24" i="65"/>
  <c r="E24" i="65"/>
  <c r="F24" i="65"/>
  <c r="G24" i="65"/>
  <c r="H24" i="65"/>
  <c r="I24" i="65"/>
  <c r="J24" i="65"/>
  <c r="K24" i="65"/>
  <c r="L24" i="65"/>
  <c r="M24" i="65"/>
  <c r="N24" i="65"/>
  <c r="P24" i="65"/>
  <c r="Q24" i="65"/>
  <c r="R24" i="65"/>
  <c r="S24" i="65"/>
  <c r="T24" i="65"/>
  <c r="U24" i="65"/>
  <c r="V24" i="65"/>
  <c r="W24" i="65"/>
  <c r="X24" i="65"/>
  <c r="Y24" i="65"/>
  <c r="Z24" i="65"/>
  <c r="AA24" i="65"/>
  <c r="AB24" i="65"/>
  <c r="AC24" i="65"/>
  <c r="AD24" i="65"/>
  <c r="AE24" i="65"/>
  <c r="AF24" i="65"/>
  <c r="D25" i="65"/>
  <c r="E25" i="65"/>
  <c r="F25" i="65"/>
  <c r="G25" i="65"/>
  <c r="H25" i="65"/>
  <c r="I25" i="65"/>
  <c r="J25" i="65"/>
  <c r="K25" i="65"/>
  <c r="L25" i="65"/>
  <c r="M25" i="65"/>
  <c r="N25" i="65"/>
  <c r="O25" i="65"/>
  <c r="P25" i="65"/>
  <c r="Q25" i="65"/>
  <c r="R25" i="65"/>
  <c r="S25" i="65"/>
  <c r="T25" i="65"/>
  <c r="U25" i="65"/>
  <c r="V25" i="65"/>
  <c r="W25" i="65"/>
  <c r="X25" i="65"/>
  <c r="Y25" i="65"/>
  <c r="Z25" i="65"/>
  <c r="AA25" i="65"/>
  <c r="AB25" i="65"/>
  <c r="AC25" i="65"/>
  <c r="AD25" i="65"/>
  <c r="AE25" i="65"/>
  <c r="AF25" i="65"/>
  <c r="D26" i="65"/>
  <c r="E26" i="65"/>
  <c r="F26" i="65"/>
  <c r="G26" i="65"/>
  <c r="H26" i="65"/>
  <c r="I26" i="65"/>
  <c r="J26" i="65"/>
  <c r="K26" i="65"/>
  <c r="L26" i="65"/>
  <c r="M26" i="65"/>
  <c r="N26" i="65"/>
  <c r="P26" i="65"/>
  <c r="Q26" i="65"/>
  <c r="R26" i="65"/>
  <c r="S26" i="65"/>
  <c r="T26" i="65"/>
  <c r="U26" i="65"/>
  <c r="V26" i="65"/>
  <c r="W26" i="65"/>
  <c r="X26" i="65"/>
  <c r="Y26" i="65"/>
  <c r="Z26" i="65"/>
  <c r="AA26" i="65"/>
  <c r="AB26" i="65"/>
  <c r="AC26" i="65"/>
  <c r="AD26" i="65"/>
  <c r="AE26" i="65"/>
  <c r="AF26" i="65"/>
  <c r="D27" i="65"/>
  <c r="E27" i="65"/>
  <c r="F27" i="65"/>
  <c r="G27" i="65"/>
  <c r="H27" i="65"/>
  <c r="I27" i="65"/>
  <c r="J27" i="65"/>
  <c r="K27" i="65"/>
  <c r="L27" i="65"/>
  <c r="M27" i="65"/>
  <c r="N27" i="65"/>
  <c r="P27" i="65"/>
  <c r="Q27" i="65"/>
  <c r="R27" i="65"/>
  <c r="S27" i="65"/>
  <c r="T27" i="65"/>
  <c r="U27" i="65"/>
  <c r="V27" i="65"/>
  <c r="W27" i="65"/>
  <c r="X27" i="65"/>
  <c r="Y27" i="65"/>
  <c r="Z27" i="65"/>
  <c r="AA27" i="65"/>
  <c r="AB27" i="65"/>
  <c r="AC27" i="65"/>
  <c r="AD27" i="65"/>
  <c r="AE27" i="65"/>
  <c r="AF27" i="65"/>
  <c r="D28" i="65"/>
  <c r="E28" i="65"/>
  <c r="F28" i="65"/>
  <c r="G28" i="65"/>
  <c r="H28" i="65"/>
  <c r="I28" i="65"/>
  <c r="J28" i="65"/>
  <c r="K28" i="65"/>
  <c r="L28" i="65"/>
  <c r="M28" i="65"/>
  <c r="N28" i="65"/>
  <c r="O28" i="65"/>
  <c r="P28" i="65"/>
  <c r="Q28" i="65"/>
  <c r="R28" i="65"/>
  <c r="S28" i="65"/>
  <c r="T28" i="65"/>
  <c r="U28" i="65"/>
  <c r="V28" i="65"/>
  <c r="W28" i="65"/>
  <c r="X28" i="65"/>
  <c r="Y28" i="65"/>
  <c r="Z28" i="65"/>
  <c r="AA28" i="65"/>
  <c r="AB28" i="65"/>
  <c r="AC28" i="65"/>
  <c r="AD28" i="65"/>
  <c r="AE28" i="65"/>
  <c r="AF28" i="65"/>
  <c r="D29" i="65"/>
  <c r="E29" i="65"/>
  <c r="F29" i="65"/>
  <c r="G29" i="65"/>
  <c r="H29" i="65"/>
  <c r="I29" i="65"/>
  <c r="J29" i="65"/>
  <c r="K29" i="65"/>
  <c r="L29" i="65"/>
  <c r="M29" i="65"/>
  <c r="N29" i="65"/>
  <c r="R29" i="65"/>
  <c r="S29" i="65"/>
  <c r="T29" i="65"/>
  <c r="U29" i="65"/>
  <c r="V29" i="65"/>
  <c r="W29" i="65"/>
  <c r="X29" i="65"/>
  <c r="Y29" i="65"/>
  <c r="Z29" i="65"/>
  <c r="AA29" i="65"/>
  <c r="AB29" i="65"/>
  <c r="AC29" i="65"/>
  <c r="AD29" i="65"/>
  <c r="AE29" i="65"/>
  <c r="AF29" i="65"/>
  <c r="D30" i="65"/>
  <c r="E30" i="65"/>
  <c r="F30" i="65"/>
  <c r="G30" i="65"/>
  <c r="H30" i="65"/>
  <c r="I30" i="65"/>
  <c r="J30" i="65"/>
  <c r="K30" i="65"/>
  <c r="L30" i="65"/>
  <c r="M30" i="65"/>
  <c r="N30" i="65"/>
  <c r="O30" i="65"/>
  <c r="P30" i="65"/>
  <c r="Q30" i="65"/>
  <c r="R30" i="65"/>
  <c r="S30" i="65"/>
  <c r="T30" i="65"/>
  <c r="U30" i="65"/>
  <c r="V30" i="65"/>
  <c r="W30" i="65"/>
  <c r="X30" i="65"/>
  <c r="Y30" i="65"/>
  <c r="Z30" i="65"/>
  <c r="AA30" i="65"/>
  <c r="AB30" i="65"/>
  <c r="AC30" i="65"/>
  <c r="AD30" i="65"/>
  <c r="AE30" i="65"/>
  <c r="AF30" i="65"/>
  <c r="D31" i="65"/>
  <c r="E31" i="65"/>
  <c r="F31" i="65"/>
  <c r="G31" i="65"/>
  <c r="H31" i="65"/>
  <c r="I31" i="65"/>
  <c r="J31" i="65"/>
  <c r="K31" i="65"/>
  <c r="L31" i="65"/>
  <c r="M31" i="65"/>
  <c r="N31" i="65"/>
  <c r="O31" i="65"/>
  <c r="P31" i="65"/>
  <c r="Q31" i="65"/>
  <c r="R31" i="65"/>
  <c r="S31" i="65"/>
  <c r="T31" i="65"/>
  <c r="U31" i="65"/>
  <c r="V31" i="65"/>
  <c r="W31" i="65"/>
  <c r="X31" i="65"/>
  <c r="Y31" i="65"/>
  <c r="Z31" i="65"/>
  <c r="AA31" i="65"/>
  <c r="AB31" i="65"/>
  <c r="AC31" i="65"/>
  <c r="AD31" i="65"/>
  <c r="AE31" i="65"/>
  <c r="AF31" i="65"/>
  <c r="D32" i="65"/>
  <c r="E32" i="65"/>
  <c r="F32" i="65"/>
  <c r="G32" i="65"/>
  <c r="H32" i="65"/>
  <c r="I32" i="65"/>
  <c r="J32" i="65"/>
  <c r="K32" i="65"/>
  <c r="L32" i="65"/>
  <c r="M32" i="65"/>
  <c r="N32" i="65"/>
  <c r="O32" i="65"/>
  <c r="P32" i="65"/>
  <c r="Q32" i="65"/>
  <c r="R32" i="65"/>
  <c r="S32" i="65"/>
  <c r="T32" i="65"/>
  <c r="U32" i="65"/>
  <c r="V32" i="65"/>
  <c r="W32" i="65"/>
  <c r="X32" i="65"/>
  <c r="Y32" i="65"/>
  <c r="Z32" i="65"/>
  <c r="AA32" i="65"/>
  <c r="AB32" i="65"/>
  <c r="AC32" i="65"/>
  <c r="AD32" i="65"/>
  <c r="AE32" i="65"/>
  <c r="AF32" i="65"/>
  <c r="D33" i="65"/>
  <c r="E33" i="65"/>
  <c r="F33" i="65"/>
  <c r="G33" i="65"/>
  <c r="H33" i="65"/>
  <c r="I33" i="65"/>
  <c r="J33" i="65"/>
  <c r="K33" i="65"/>
  <c r="L33" i="65"/>
  <c r="M33" i="65"/>
  <c r="N33" i="65"/>
  <c r="O33" i="65"/>
  <c r="P33" i="65"/>
  <c r="Q33" i="65"/>
  <c r="R33" i="65"/>
  <c r="S33" i="65"/>
  <c r="T33" i="65"/>
  <c r="U33" i="65"/>
  <c r="V33" i="65"/>
  <c r="W33" i="65"/>
  <c r="X33" i="65"/>
  <c r="Y33" i="65"/>
  <c r="Z33" i="65"/>
  <c r="AA33" i="65"/>
  <c r="AB33" i="65"/>
  <c r="AC33" i="65"/>
  <c r="AD33" i="65"/>
  <c r="AE33" i="65"/>
  <c r="AF33" i="65"/>
  <c r="D34" i="65"/>
  <c r="E34" i="65"/>
  <c r="F34" i="65"/>
  <c r="G34" i="65"/>
  <c r="H34" i="65"/>
  <c r="I34" i="65"/>
  <c r="J34" i="65"/>
  <c r="K34" i="65"/>
  <c r="L34" i="65"/>
  <c r="M34" i="65"/>
  <c r="N34" i="65"/>
  <c r="O34" i="65"/>
  <c r="P34" i="65"/>
  <c r="Q34" i="65"/>
  <c r="R34" i="65"/>
  <c r="S34" i="65"/>
  <c r="T34" i="65"/>
  <c r="U34" i="65"/>
  <c r="V34" i="65"/>
  <c r="W34" i="65"/>
  <c r="X34" i="65"/>
  <c r="Y34" i="65"/>
  <c r="Z34" i="65"/>
  <c r="AA34" i="65"/>
  <c r="AB34" i="65"/>
  <c r="AC34" i="65"/>
  <c r="AD34" i="65"/>
  <c r="AE34" i="65"/>
  <c r="AF34" i="65"/>
  <c r="D35" i="65"/>
  <c r="E35" i="65"/>
  <c r="F35" i="65"/>
  <c r="G35" i="65"/>
  <c r="H35" i="65"/>
  <c r="I35" i="65"/>
  <c r="J35" i="65"/>
  <c r="K35" i="65"/>
  <c r="L35" i="65"/>
  <c r="M35" i="65"/>
  <c r="N35" i="65"/>
  <c r="O35" i="65"/>
  <c r="P35" i="65"/>
  <c r="Q35" i="65"/>
  <c r="R35" i="65"/>
  <c r="S35" i="65"/>
  <c r="T35" i="65"/>
  <c r="U35" i="65"/>
  <c r="V35" i="65"/>
  <c r="W35" i="65"/>
  <c r="X35" i="65"/>
  <c r="Y35" i="65"/>
  <c r="Z35" i="65"/>
  <c r="AA35" i="65"/>
  <c r="AB35" i="65"/>
  <c r="AC35" i="65"/>
  <c r="AD35" i="65"/>
  <c r="AE35" i="65"/>
  <c r="AF35" i="65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D37" i="65"/>
  <c r="E37" i="65"/>
  <c r="F37" i="65"/>
  <c r="G37" i="65"/>
  <c r="H37" i="65"/>
  <c r="I37" i="65"/>
  <c r="J37" i="65"/>
  <c r="K37" i="65"/>
  <c r="L37" i="65"/>
  <c r="M37" i="65"/>
  <c r="N37" i="65"/>
  <c r="O37" i="65"/>
  <c r="P37" i="65"/>
  <c r="Q37" i="65"/>
  <c r="R37" i="65"/>
  <c r="S37" i="65"/>
  <c r="T37" i="65"/>
  <c r="U37" i="65"/>
  <c r="V37" i="65"/>
  <c r="W37" i="65"/>
  <c r="X37" i="65"/>
  <c r="Y37" i="65"/>
  <c r="Z37" i="65"/>
  <c r="AA37" i="65"/>
  <c r="AB37" i="65"/>
  <c r="AC37" i="65"/>
  <c r="AD37" i="65"/>
  <c r="AE37" i="65"/>
  <c r="AF37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D39" i="65"/>
  <c r="E39" i="65"/>
  <c r="F39" i="65"/>
  <c r="G39" i="65"/>
  <c r="H39" i="65"/>
  <c r="I39" i="65"/>
  <c r="J39" i="65"/>
  <c r="K39" i="65"/>
  <c r="L39" i="65"/>
  <c r="M39" i="65"/>
  <c r="N39" i="65"/>
  <c r="O39" i="65"/>
  <c r="P39" i="65"/>
  <c r="Q39" i="65"/>
  <c r="R39" i="65"/>
  <c r="S39" i="65"/>
  <c r="T39" i="65"/>
  <c r="U39" i="65"/>
  <c r="V39" i="65"/>
  <c r="W39" i="65"/>
  <c r="X39" i="65"/>
  <c r="Y39" i="65"/>
  <c r="Z39" i="65"/>
  <c r="AA39" i="65"/>
  <c r="AB39" i="65"/>
  <c r="AC39" i="65"/>
  <c r="AD39" i="65"/>
  <c r="AE39" i="65"/>
  <c r="AF39" i="65"/>
  <c r="E3" i="59"/>
  <c r="F3" i="59"/>
  <c r="G3" i="59"/>
  <c r="H3" i="59"/>
  <c r="I3" i="59"/>
  <c r="J3" i="59"/>
  <c r="K3" i="59"/>
  <c r="L3" i="59"/>
  <c r="M3" i="59"/>
  <c r="N3" i="59"/>
  <c r="O3" i="59"/>
  <c r="P3" i="59"/>
  <c r="Q3" i="59"/>
  <c r="R3" i="59"/>
  <c r="S3" i="59"/>
  <c r="T3" i="59"/>
  <c r="U3" i="59"/>
  <c r="V3" i="59"/>
  <c r="W3" i="59"/>
  <c r="X3" i="59"/>
  <c r="Y3" i="59"/>
  <c r="Z3" i="59"/>
  <c r="AA3" i="59"/>
  <c r="AB3" i="59"/>
  <c r="AC3" i="59"/>
  <c r="AD3" i="59"/>
  <c r="AE3" i="59"/>
  <c r="AF3" i="59"/>
  <c r="E4" i="59"/>
  <c r="F4" i="59"/>
  <c r="G4" i="59"/>
  <c r="H4" i="59"/>
  <c r="I4" i="59"/>
  <c r="J4" i="59"/>
  <c r="K4" i="59"/>
  <c r="L4" i="59"/>
  <c r="M4" i="59"/>
  <c r="N4" i="59"/>
  <c r="O4" i="59"/>
  <c r="P4" i="59"/>
  <c r="Q4" i="59"/>
  <c r="R4" i="59"/>
  <c r="S4" i="59"/>
  <c r="T4" i="59"/>
  <c r="U4" i="59"/>
  <c r="V4" i="59"/>
  <c r="W4" i="59"/>
  <c r="X4" i="59"/>
  <c r="Y4" i="59"/>
  <c r="Z4" i="59"/>
  <c r="AA4" i="59"/>
  <c r="AB4" i="59"/>
  <c r="AC4" i="59"/>
  <c r="AD4" i="59"/>
  <c r="AE4" i="59"/>
  <c r="AF4" i="59"/>
  <c r="E5" i="59"/>
  <c r="F5" i="59"/>
  <c r="G5" i="59"/>
  <c r="H5" i="59"/>
  <c r="I5" i="59"/>
  <c r="J5" i="59"/>
  <c r="K5" i="59"/>
  <c r="L5" i="59"/>
  <c r="M5" i="59"/>
  <c r="N5" i="59"/>
  <c r="O5" i="59"/>
  <c r="P5" i="59"/>
  <c r="Q5" i="59"/>
  <c r="R5" i="59"/>
  <c r="S5" i="59"/>
  <c r="T5" i="59"/>
  <c r="U5" i="59"/>
  <c r="V5" i="59"/>
  <c r="W5" i="59"/>
  <c r="X5" i="59"/>
  <c r="Y5" i="59"/>
  <c r="Z5" i="59"/>
  <c r="AA5" i="59"/>
  <c r="AB5" i="59"/>
  <c r="AC5" i="59"/>
  <c r="AD5" i="59"/>
  <c r="AE5" i="59"/>
  <c r="AF5" i="59"/>
  <c r="E6" i="59"/>
  <c r="F6" i="59"/>
  <c r="G6" i="59"/>
  <c r="H6" i="59"/>
  <c r="I6" i="59"/>
  <c r="J6" i="59"/>
  <c r="K6" i="59"/>
  <c r="L6" i="59"/>
  <c r="M6" i="59"/>
  <c r="N6" i="59"/>
  <c r="O6" i="59"/>
  <c r="P6" i="59"/>
  <c r="Q6" i="59"/>
  <c r="R6" i="59"/>
  <c r="S6" i="59"/>
  <c r="T6" i="59"/>
  <c r="U6" i="59"/>
  <c r="V6" i="59"/>
  <c r="W6" i="59"/>
  <c r="X6" i="59"/>
  <c r="Y6" i="59"/>
  <c r="Z6" i="59"/>
  <c r="AA6" i="59"/>
  <c r="AB6" i="59"/>
  <c r="AC6" i="59"/>
  <c r="AD6" i="59"/>
  <c r="AE6" i="59"/>
  <c r="AF6" i="59"/>
  <c r="E7" i="59"/>
  <c r="F7" i="59"/>
  <c r="G7" i="59"/>
  <c r="H7" i="59"/>
  <c r="I7" i="59"/>
  <c r="J7" i="59"/>
  <c r="K7" i="59"/>
  <c r="L7" i="59"/>
  <c r="M7" i="59"/>
  <c r="N7" i="59"/>
  <c r="O7" i="59"/>
  <c r="P7" i="59"/>
  <c r="Q7" i="59"/>
  <c r="R7" i="59"/>
  <c r="S7" i="59"/>
  <c r="T7" i="59"/>
  <c r="U7" i="59"/>
  <c r="V7" i="59"/>
  <c r="W7" i="59"/>
  <c r="X7" i="59"/>
  <c r="Y7" i="59"/>
  <c r="Z7" i="59"/>
  <c r="AA7" i="59"/>
  <c r="AB7" i="59"/>
  <c r="AC7" i="59"/>
  <c r="AD7" i="59"/>
  <c r="AE7" i="59"/>
  <c r="AF7" i="59"/>
  <c r="D8" i="59"/>
  <c r="E8" i="59"/>
  <c r="F8" i="59"/>
  <c r="G8" i="59"/>
  <c r="H8" i="59"/>
  <c r="I8" i="59"/>
  <c r="J8" i="59"/>
  <c r="K8" i="59"/>
  <c r="L8" i="59"/>
  <c r="M8" i="59"/>
  <c r="N8" i="59"/>
  <c r="O8" i="59"/>
  <c r="P8" i="59"/>
  <c r="Q8" i="59"/>
  <c r="R8" i="59"/>
  <c r="S8" i="59"/>
  <c r="T8" i="59"/>
  <c r="U8" i="59"/>
  <c r="V8" i="59"/>
  <c r="W8" i="59"/>
  <c r="X8" i="59"/>
  <c r="Y8" i="59"/>
  <c r="Z8" i="59"/>
  <c r="AA8" i="59"/>
  <c r="AB8" i="59"/>
  <c r="AC8" i="59"/>
  <c r="AD8" i="59"/>
  <c r="AE8" i="59"/>
  <c r="AF8" i="59"/>
  <c r="D9" i="59"/>
  <c r="E9" i="59"/>
  <c r="F9" i="59"/>
  <c r="G9" i="59"/>
  <c r="H9" i="59"/>
  <c r="I9" i="59"/>
  <c r="J9" i="59"/>
  <c r="K9" i="59"/>
  <c r="L9" i="59"/>
  <c r="M9" i="59"/>
  <c r="N9" i="59"/>
  <c r="O9" i="59"/>
  <c r="P9" i="59"/>
  <c r="Q9" i="59"/>
  <c r="R9" i="59"/>
  <c r="S9" i="59"/>
  <c r="T9" i="59"/>
  <c r="U9" i="59"/>
  <c r="V9" i="59"/>
  <c r="W9" i="59"/>
  <c r="X9" i="59"/>
  <c r="Y9" i="59"/>
  <c r="Z9" i="59"/>
  <c r="AA9" i="59"/>
  <c r="AB9" i="59"/>
  <c r="AC9" i="59"/>
  <c r="AD9" i="59"/>
  <c r="AE9" i="59"/>
  <c r="AF9" i="59"/>
  <c r="D10" i="59"/>
  <c r="E10" i="59"/>
  <c r="F10" i="59"/>
  <c r="G10" i="59"/>
  <c r="H10" i="59"/>
  <c r="I10" i="59"/>
  <c r="J10" i="59"/>
  <c r="K10" i="59"/>
  <c r="L10" i="59"/>
  <c r="M10" i="59"/>
  <c r="N10" i="59"/>
  <c r="O10" i="59"/>
  <c r="P10" i="59"/>
  <c r="Q10" i="59"/>
  <c r="R10" i="59"/>
  <c r="S10" i="59"/>
  <c r="T10" i="59"/>
  <c r="U10" i="59"/>
  <c r="V10" i="59"/>
  <c r="W10" i="59"/>
  <c r="X10" i="59"/>
  <c r="Y10" i="59"/>
  <c r="Z10" i="59"/>
  <c r="AA10" i="59"/>
  <c r="AB10" i="59"/>
  <c r="AC10" i="59"/>
  <c r="AD10" i="59"/>
  <c r="AE10" i="59"/>
  <c r="AF10" i="59"/>
  <c r="D11" i="59"/>
  <c r="E11" i="59"/>
  <c r="F11" i="59"/>
  <c r="G11" i="59"/>
  <c r="H11" i="59"/>
  <c r="I11" i="59"/>
  <c r="J11" i="59"/>
  <c r="K11" i="59"/>
  <c r="L11" i="59"/>
  <c r="M11" i="59"/>
  <c r="N11" i="59"/>
  <c r="O11" i="59"/>
  <c r="P11" i="59"/>
  <c r="Q11" i="59"/>
  <c r="R11" i="59"/>
  <c r="S11" i="59"/>
  <c r="T11" i="59"/>
  <c r="U11" i="59"/>
  <c r="V11" i="59"/>
  <c r="W11" i="59"/>
  <c r="X11" i="59"/>
  <c r="Y11" i="59"/>
  <c r="Z11" i="59"/>
  <c r="AA11" i="59"/>
  <c r="AB11" i="59"/>
  <c r="AC11" i="59"/>
  <c r="AD11" i="59"/>
  <c r="AE11" i="59"/>
  <c r="AF11" i="59"/>
  <c r="D12" i="59"/>
  <c r="E12" i="59"/>
  <c r="F12" i="59"/>
  <c r="G12" i="59"/>
  <c r="H12" i="59"/>
  <c r="I12" i="59"/>
  <c r="J12" i="59"/>
  <c r="K12" i="59"/>
  <c r="L12" i="59"/>
  <c r="M12" i="59"/>
  <c r="N12" i="59"/>
  <c r="O12" i="59"/>
  <c r="P12" i="59"/>
  <c r="Q12" i="59"/>
  <c r="R12" i="59"/>
  <c r="S12" i="59"/>
  <c r="T12" i="59"/>
  <c r="U12" i="59"/>
  <c r="V12" i="59"/>
  <c r="W12" i="59"/>
  <c r="X12" i="59"/>
  <c r="Y12" i="59"/>
  <c r="Z12" i="59"/>
  <c r="AA12" i="59"/>
  <c r="AB12" i="59"/>
  <c r="AC12" i="59"/>
  <c r="AD12" i="59"/>
  <c r="AE12" i="59"/>
  <c r="AF12" i="59"/>
  <c r="E13" i="59"/>
  <c r="F13" i="59"/>
  <c r="G13" i="59"/>
  <c r="H13" i="59"/>
  <c r="I13" i="59"/>
  <c r="J13" i="59"/>
  <c r="K13" i="59"/>
  <c r="L13" i="59"/>
  <c r="M13" i="59"/>
  <c r="N13" i="59"/>
  <c r="O13" i="59"/>
  <c r="P13" i="59"/>
  <c r="Q13" i="59"/>
  <c r="R13" i="59"/>
  <c r="S13" i="59"/>
  <c r="T13" i="59"/>
  <c r="U13" i="59"/>
  <c r="V13" i="59"/>
  <c r="W13" i="59"/>
  <c r="X13" i="59"/>
  <c r="Y13" i="59"/>
  <c r="Z13" i="59"/>
  <c r="AA13" i="59"/>
  <c r="AB13" i="59"/>
  <c r="AC13" i="59"/>
  <c r="AD13" i="59"/>
  <c r="AE13" i="59"/>
  <c r="AF13" i="59"/>
  <c r="D14" i="59"/>
  <c r="E14" i="59"/>
  <c r="F14" i="59"/>
  <c r="G14" i="59"/>
  <c r="H14" i="59"/>
  <c r="I14" i="59"/>
  <c r="J14" i="59"/>
  <c r="K14" i="59"/>
  <c r="L14" i="59"/>
  <c r="M14" i="59"/>
  <c r="N14" i="59"/>
  <c r="O14" i="59"/>
  <c r="P14" i="59"/>
  <c r="Q14" i="59"/>
  <c r="R14" i="59"/>
  <c r="S14" i="59"/>
  <c r="T14" i="59"/>
  <c r="U14" i="59"/>
  <c r="V14" i="59"/>
  <c r="W14" i="59"/>
  <c r="X14" i="59"/>
  <c r="Y14" i="59"/>
  <c r="Z14" i="59"/>
  <c r="AA14" i="59"/>
  <c r="AB14" i="59"/>
  <c r="AC14" i="59"/>
  <c r="AD14" i="59"/>
  <c r="AE14" i="59"/>
  <c r="AF14" i="59"/>
  <c r="D15" i="59"/>
  <c r="E15" i="59"/>
  <c r="F15" i="59"/>
  <c r="G15" i="59"/>
  <c r="H15" i="59"/>
  <c r="I15" i="59"/>
  <c r="J15" i="59"/>
  <c r="K15" i="59"/>
  <c r="L15" i="59"/>
  <c r="M15" i="59"/>
  <c r="N15" i="59"/>
  <c r="O15" i="59"/>
  <c r="P15" i="59"/>
  <c r="Q15" i="59"/>
  <c r="R15" i="59"/>
  <c r="S15" i="59"/>
  <c r="T15" i="59"/>
  <c r="U15" i="59"/>
  <c r="V15" i="59"/>
  <c r="W15" i="59"/>
  <c r="X15" i="59"/>
  <c r="Y15" i="59"/>
  <c r="Z15" i="59"/>
  <c r="AA15" i="59"/>
  <c r="AB15" i="59"/>
  <c r="AC15" i="59"/>
  <c r="AD15" i="59"/>
  <c r="AE15" i="59"/>
  <c r="AF15" i="59"/>
  <c r="D16" i="59"/>
  <c r="E16" i="59"/>
  <c r="F16" i="59"/>
  <c r="G16" i="59"/>
  <c r="H16" i="59"/>
  <c r="I16" i="59"/>
  <c r="J16" i="59"/>
  <c r="K16" i="59"/>
  <c r="L16" i="59"/>
  <c r="M16" i="59"/>
  <c r="N16" i="59"/>
  <c r="O16" i="59"/>
  <c r="P16" i="59"/>
  <c r="Q16" i="59"/>
  <c r="R16" i="59"/>
  <c r="S16" i="59"/>
  <c r="T16" i="59"/>
  <c r="U16" i="59"/>
  <c r="V16" i="59"/>
  <c r="W16" i="59"/>
  <c r="X16" i="59"/>
  <c r="Y16" i="59"/>
  <c r="Z16" i="59"/>
  <c r="AA16" i="59"/>
  <c r="AB16" i="59"/>
  <c r="AC16" i="59"/>
  <c r="AD16" i="59"/>
  <c r="AE16" i="59"/>
  <c r="AF16" i="59"/>
  <c r="D17" i="59"/>
  <c r="E17" i="59"/>
  <c r="F17" i="59"/>
  <c r="G17" i="59"/>
  <c r="H17" i="59"/>
  <c r="I17" i="59"/>
  <c r="J17" i="59"/>
  <c r="K17" i="59"/>
  <c r="L17" i="59"/>
  <c r="M17" i="59"/>
  <c r="N17" i="59"/>
  <c r="O17" i="59"/>
  <c r="P17" i="59"/>
  <c r="Q17" i="59"/>
  <c r="R17" i="59"/>
  <c r="S17" i="59"/>
  <c r="T17" i="59"/>
  <c r="U17" i="59"/>
  <c r="V17" i="59"/>
  <c r="W17" i="59"/>
  <c r="X17" i="59"/>
  <c r="Y17" i="59"/>
  <c r="Z17" i="59"/>
  <c r="AA17" i="59"/>
  <c r="AB17" i="59"/>
  <c r="AC17" i="59"/>
  <c r="AD17" i="59"/>
  <c r="AE17" i="59"/>
  <c r="AF17" i="59"/>
  <c r="E18" i="59"/>
  <c r="F18" i="59"/>
  <c r="G18" i="59"/>
  <c r="H18" i="59"/>
  <c r="I18" i="59"/>
  <c r="J18" i="59"/>
  <c r="K18" i="59"/>
  <c r="L18" i="59"/>
  <c r="M18" i="59"/>
  <c r="N18" i="59"/>
  <c r="O18" i="59"/>
  <c r="P18" i="59"/>
  <c r="Q18" i="59"/>
  <c r="R18" i="59"/>
  <c r="S18" i="59"/>
  <c r="T18" i="59"/>
  <c r="U18" i="59"/>
  <c r="V18" i="59"/>
  <c r="W18" i="59"/>
  <c r="X18" i="59"/>
  <c r="Y18" i="59"/>
  <c r="Z18" i="59"/>
  <c r="AA18" i="59"/>
  <c r="AB18" i="59"/>
  <c r="AC18" i="59"/>
  <c r="AD18" i="59"/>
  <c r="AE18" i="59"/>
  <c r="AF18" i="59"/>
  <c r="E28" i="59"/>
  <c r="F28" i="59"/>
  <c r="G28" i="59"/>
  <c r="H28" i="59"/>
  <c r="I28" i="59"/>
  <c r="J28" i="59"/>
  <c r="K28" i="59"/>
  <c r="L28" i="59"/>
  <c r="M28" i="59"/>
  <c r="N28" i="59"/>
  <c r="O28" i="59"/>
  <c r="P28" i="59"/>
  <c r="Q28" i="59"/>
  <c r="R28" i="59"/>
  <c r="S28" i="59"/>
  <c r="T28" i="59"/>
  <c r="U28" i="59"/>
  <c r="V28" i="59"/>
  <c r="W28" i="59"/>
  <c r="X28" i="59"/>
  <c r="Y28" i="59"/>
  <c r="Z28" i="59"/>
  <c r="AA28" i="59"/>
  <c r="AB28" i="59"/>
  <c r="AC28" i="59"/>
  <c r="AD28" i="59"/>
  <c r="AE28" i="59"/>
  <c r="AF28" i="59"/>
  <c r="E29" i="59"/>
  <c r="F29" i="59"/>
  <c r="G29" i="59"/>
  <c r="H29" i="59"/>
  <c r="I29" i="59"/>
  <c r="J29" i="59"/>
  <c r="K29" i="59"/>
  <c r="L29" i="59"/>
  <c r="M29" i="59"/>
  <c r="N29" i="59"/>
  <c r="O29" i="59"/>
  <c r="P29" i="59"/>
  <c r="Q29" i="59"/>
  <c r="R29" i="59"/>
  <c r="S29" i="59"/>
  <c r="T29" i="59"/>
  <c r="U29" i="59"/>
  <c r="V29" i="59"/>
  <c r="W29" i="59"/>
  <c r="X29" i="59"/>
  <c r="Y29" i="59"/>
  <c r="Z29" i="59"/>
  <c r="AA29" i="59"/>
  <c r="AB29" i="59"/>
  <c r="AC29" i="59"/>
  <c r="AD29" i="59"/>
  <c r="AE29" i="59"/>
  <c r="AF29" i="59"/>
  <c r="E30" i="59"/>
  <c r="F30" i="59"/>
  <c r="G30" i="59"/>
  <c r="H30" i="59"/>
  <c r="I30" i="59"/>
  <c r="J30" i="59"/>
  <c r="K30" i="59"/>
  <c r="L30" i="59"/>
  <c r="M30" i="59"/>
  <c r="N30" i="59"/>
  <c r="O30" i="59"/>
  <c r="P30" i="59"/>
  <c r="Q30" i="59"/>
  <c r="R30" i="59"/>
  <c r="S30" i="59"/>
  <c r="T30" i="59"/>
  <c r="U30" i="59"/>
  <c r="V30" i="59"/>
  <c r="W30" i="59"/>
  <c r="X30" i="59"/>
  <c r="Y30" i="59"/>
  <c r="Z30" i="59"/>
  <c r="AA30" i="59"/>
  <c r="AB30" i="59"/>
  <c r="AC30" i="59"/>
  <c r="AD30" i="59"/>
  <c r="AE30" i="59"/>
  <c r="AF30" i="59"/>
  <c r="E31" i="59"/>
  <c r="F31" i="59"/>
  <c r="G31" i="59"/>
  <c r="H31" i="59"/>
  <c r="I31" i="59"/>
  <c r="J31" i="59"/>
  <c r="K31" i="59"/>
  <c r="L31" i="59"/>
  <c r="M31" i="59"/>
  <c r="N31" i="59"/>
  <c r="O31" i="59"/>
  <c r="P31" i="59"/>
  <c r="Q31" i="59"/>
  <c r="R31" i="59"/>
  <c r="S31" i="59"/>
  <c r="T31" i="59"/>
  <c r="U31" i="59"/>
  <c r="V31" i="59"/>
  <c r="W31" i="59"/>
  <c r="X31" i="59"/>
  <c r="Y31" i="59"/>
  <c r="Z31" i="59"/>
  <c r="AA31" i="59"/>
  <c r="AB31" i="59"/>
  <c r="AC31" i="59"/>
  <c r="AD31" i="59"/>
  <c r="AE31" i="59"/>
  <c r="AF31" i="59"/>
  <c r="E32" i="59"/>
  <c r="F32" i="59"/>
  <c r="G32" i="59"/>
  <c r="H32" i="59"/>
  <c r="I32" i="59"/>
  <c r="J32" i="59"/>
  <c r="K32" i="59"/>
  <c r="L32" i="59"/>
  <c r="M32" i="59"/>
  <c r="N32" i="59"/>
  <c r="O32" i="59"/>
  <c r="P32" i="59"/>
  <c r="Q32" i="59"/>
  <c r="R32" i="59"/>
  <c r="S32" i="59"/>
  <c r="T32" i="59"/>
  <c r="U32" i="59"/>
  <c r="V32" i="59"/>
  <c r="W32" i="59"/>
  <c r="X32" i="59"/>
  <c r="Y32" i="59"/>
  <c r="Z32" i="59"/>
  <c r="AA32" i="59"/>
  <c r="AB32" i="59"/>
  <c r="AC32" i="59"/>
  <c r="AD32" i="59"/>
  <c r="AE32" i="59"/>
  <c r="AF32" i="59"/>
  <c r="E33" i="59"/>
  <c r="F33" i="59"/>
  <c r="G33" i="59"/>
  <c r="H33" i="59"/>
  <c r="I33" i="59"/>
  <c r="J33" i="59"/>
  <c r="K33" i="59"/>
  <c r="L33" i="59"/>
  <c r="M33" i="59"/>
  <c r="N33" i="59"/>
  <c r="O33" i="59"/>
  <c r="P33" i="59"/>
  <c r="Q33" i="59"/>
  <c r="R33" i="59"/>
  <c r="S33" i="59"/>
  <c r="T33" i="59"/>
  <c r="U33" i="59"/>
  <c r="V33" i="59"/>
  <c r="W33" i="59"/>
  <c r="X33" i="59"/>
  <c r="Y33" i="59"/>
  <c r="Z33" i="59"/>
  <c r="AA33" i="59"/>
  <c r="AB33" i="59"/>
  <c r="AC33" i="59"/>
  <c r="AD33" i="59"/>
  <c r="AE33" i="59"/>
  <c r="AF33" i="59"/>
  <c r="D3" i="66"/>
  <c r="E3" i="66"/>
  <c r="F3" i="66"/>
  <c r="G3" i="66"/>
  <c r="H3" i="66"/>
  <c r="I3" i="66"/>
  <c r="J3" i="66"/>
  <c r="K3" i="66"/>
  <c r="L3" i="66"/>
  <c r="R3" i="66"/>
  <c r="S3" i="66"/>
  <c r="V3" i="66"/>
  <c r="W3" i="66"/>
  <c r="X3" i="66"/>
  <c r="Y3" i="66"/>
  <c r="Z3" i="66"/>
  <c r="AA3" i="66"/>
  <c r="AB3" i="66"/>
  <c r="AC3" i="66"/>
  <c r="AE3" i="66"/>
  <c r="D4" i="66"/>
  <c r="E4" i="66"/>
  <c r="F4" i="66"/>
  <c r="G4" i="66"/>
  <c r="H4" i="66"/>
  <c r="I4" i="66"/>
  <c r="J4" i="66"/>
  <c r="K4" i="66"/>
  <c r="L4" i="66"/>
  <c r="M4" i="66"/>
  <c r="N4" i="66"/>
  <c r="P4" i="66"/>
  <c r="Q4" i="66"/>
  <c r="R4" i="66"/>
  <c r="S4" i="66"/>
  <c r="T4" i="66"/>
  <c r="U4" i="66"/>
  <c r="V4" i="66"/>
  <c r="W4" i="66"/>
  <c r="X4" i="66"/>
  <c r="Y4" i="66"/>
  <c r="Z4" i="66"/>
  <c r="AA4" i="66"/>
  <c r="AB4" i="66"/>
  <c r="AC4" i="66"/>
  <c r="AD4" i="66"/>
  <c r="AE4" i="66"/>
  <c r="AF4" i="66"/>
  <c r="D5" i="66"/>
  <c r="E5" i="66"/>
  <c r="F5" i="66"/>
  <c r="G5" i="66"/>
  <c r="H5" i="66"/>
  <c r="I5" i="66"/>
  <c r="J5" i="66"/>
  <c r="K5" i="66"/>
  <c r="L5" i="66"/>
  <c r="M5" i="66"/>
  <c r="P5" i="66"/>
  <c r="Q5" i="66"/>
  <c r="R5" i="66"/>
  <c r="S5" i="66"/>
  <c r="T5" i="66"/>
  <c r="U5" i="66"/>
  <c r="V5" i="66"/>
  <c r="W5" i="66"/>
  <c r="X5" i="66"/>
  <c r="Y5" i="66"/>
  <c r="Z5" i="66"/>
  <c r="AA5" i="66"/>
  <c r="AB5" i="66"/>
  <c r="AC5" i="66"/>
  <c r="AD5" i="66"/>
  <c r="AE5" i="66"/>
  <c r="AF5" i="66"/>
  <c r="D6" i="66"/>
  <c r="E6" i="66"/>
  <c r="F6" i="66"/>
  <c r="G6" i="66"/>
  <c r="H6" i="66"/>
  <c r="I6" i="66"/>
  <c r="J6" i="66"/>
  <c r="K6" i="66"/>
  <c r="L6" i="66"/>
  <c r="M6" i="66"/>
  <c r="P6" i="66"/>
  <c r="Q6" i="66"/>
  <c r="R6" i="66"/>
  <c r="S6" i="66"/>
  <c r="T6" i="66"/>
  <c r="U6" i="66"/>
  <c r="V6" i="66"/>
  <c r="W6" i="66"/>
  <c r="X6" i="66"/>
  <c r="Y6" i="66"/>
  <c r="Z6" i="66"/>
  <c r="AA6" i="66"/>
  <c r="AB6" i="66"/>
  <c r="AC6" i="66"/>
  <c r="AD6" i="66"/>
  <c r="AE6" i="66"/>
  <c r="AF6" i="66"/>
  <c r="D7" i="66"/>
  <c r="E7" i="66"/>
  <c r="F7" i="66"/>
  <c r="G7" i="66"/>
  <c r="H7" i="66"/>
  <c r="I7" i="66"/>
  <c r="J7" i="66"/>
  <c r="K7" i="66"/>
  <c r="L7" i="66"/>
  <c r="P7" i="66"/>
  <c r="Q7" i="66"/>
  <c r="R7" i="66"/>
  <c r="S7" i="66"/>
  <c r="T7" i="66"/>
  <c r="U7" i="66"/>
  <c r="V7" i="66"/>
  <c r="W7" i="66"/>
  <c r="X7" i="66"/>
  <c r="Y7" i="66"/>
  <c r="Z7" i="66"/>
  <c r="AA7" i="66"/>
  <c r="AB7" i="66"/>
  <c r="AC7" i="66"/>
  <c r="AD7" i="66"/>
  <c r="AE7" i="66"/>
  <c r="AF7" i="66"/>
  <c r="D8" i="66"/>
  <c r="E8" i="66"/>
  <c r="F8" i="66"/>
  <c r="G8" i="66"/>
  <c r="H8" i="66"/>
  <c r="I8" i="66"/>
  <c r="J8" i="66"/>
  <c r="K8" i="66"/>
  <c r="P8" i="66"/>
  <c r="Q8" i="66"/>
  <c r="R8" i="66"/>
  <c r="S8" i="66"/>
  <c r="T8" i="66"/>
  <c r="U8" i="66"/>
  <c r="V8" i="66"/>
  <c r="W8" i="66"/>
  <c r="X8" i="66"/>
  <c r="Y8" i="66"/>
  <c r="Z8" i="66"/>
  <c r="AA8" i="66"/>
  <c r="AB8" i="66"/>
  <c r="AC8" i="66"/>
  <c r="AD8" i="66"/>
  <c r="AE8" i="66"/>
  <c r="AF8" i="66"/>
  <c r="D9" i="66"/>
  <c r="E9" i="66"/>
  <c r="F9" i="66"/>
  <c r="G9" i="66"/>
  <c r="H9" i="66"/>
  <c r="I9" i="66"/>
  <c r="J9" i="66"/>
  <c r="K9" i="66"/>
  <c r="L9" i="66"/>
  <c r="M9" i="66"/>
  <c r="N9" i="66"/>
  <c r="O9" i="66"/>
  <c r="P9" i="66"/>
  <c r="Q9" i="66"/>
  <c r="R9" i="66"/>
  <c r="S9" i="66"/>
  <c r="T9" i="66"/>
  <c r="U9" i="66"/>
  <c r="V9" i="66"/>
  <c r="W9" i="66"/>
  <c r="X9" i="66"/>
  <c r="Y9" i="66"/>
  <c r="Z9" i="66"/>
  <c r="AA9" i="66"/>
  <c r="AB9" i="66"/>
  <c r="AC9" i="66"/>
  <c r="AD9" i="66"/>
  <c r="AE9" i="66"/>
  <c r="AF9" i="66"/>
  <c r="D10" i="66"/>
  <c r="E10" i="66"/>
  <c r="F10" i="66"/>
  <c r="G10" i="66"/>
  <c r="H10" i="66"/>
  <c r="I10" i="66"/>
  <c r="J10" i="66"/>
  <c r="K10" i="66"/>
  <c r="L10" i="66"/>
  <c r="M10" i="66"/>
  <c r="N10" i="66"/>
  <c r="O10" i="66"/>
  <c r="P10" i="66"/>
  <c r="Q10" i="66"/>
  <c r="R10" i="66"/>
  <c r="S10" i="66"/>
  <c r="T10" i="66"/>
  <c r="U10" i="66"/>
  <c r="V10" i="66"/>
  <c r="W10" i="66"/>
  <c r="X10" i="66"/>
  <c r="Y10" i="66"/>
  <c r="Z10" i="66"/>
  <c r="AA10" i="66"/>
  <c r="AB10" i="66"/>
  <c r="AC10" i="66"/>
  <c r="AD10" i="66"/>
  <c r="AE10" i="66"/>
  <c r="AF10" i="66"/>
  <c r="D11" i="66"/>
  <c r="E11" i="66"/>
  <c r="F11" i="66"/>
  <c r="G11" i="66"/>
  <c r="H11" i="66"/>
  <c r="I11" i="66"/>
  <c r="J11" i="66"/>
  <c r="K11" i="66"/>
  <c r="L11" i="66"/>
  <c r="M11" i="66"/>
  <c r="N11" i="66"/>
  <c r="O11" i="66"/>
  <c r="P11" i="66"/>
  <c r="Q11" i="66"/>
  <c r="R11" i="66"/>
  <c r="S11" i="66"/>
  <c r="T11" i="66"/>
  <c r="U11" i="66"/>
  <c r="V11" i="66"/>
  <c r="W11" i="66"/>
  <c r="X11" i="66"/>
  <c r="Y11" i="66"/>
  <c r="Z11" i="66"/>
  <c r="AA11" i="66"/>
  <c r="AB11" i="66"/>
  <c r="AC11" i="66"/>
  <c r="AD11" i="66"/>
  <c r="AE11" i="66"/>
  <c r="AF11" i="66"/>
  <c r="D12" i="66"/>
  <c r="E12" i="66"/>
  <c r="F12" i="66"/>
  <c r="G12" i="66"/>
  <c r="H12" i="66"/>
  <c r="I12" i="66"/>
  <c r="J12" i="66"/>
  <c r="K12" i="66"/>
  <c r="L12" i="66"/>
  <c r="M12" i="66"/>
  <c r="N12" i="66"/>
  <c r="O12" i="66"/>
  <c r="P12" i="66"/>
  <c r="Q12" i="66"/>
  <c r="R12" i="66"/>
  <c r="S12" i="66"/>
  <c r="T12" i="66"/>
  <c r="U12" i="66"/>
  <c r="V12" i="66"/>
  <c r="W12" i="66"/>
  <c r="X12" i="66"/>
  <c r="Y12" i="66"/>
  <c r="Z12" i="66"/>
  <c r="AA12" i="66"/>
  <c r="AB12" i="66"/>
  <c r="AC12" i="66"/>
  <c r="AD12" i="66"/>
  <c r="AE12" i="66"/>
  <c r="AF12" i="66"/>
  <c r="D13" i="66"/>
  <c r="E13" i="66"/>
  <c r="F13" i="66"/>
  <c r="G13" i="66"/>
  <c r="H13" i="66"/>
  <c r="I13" i="66"/>
  <c r="J13" i="66"/>
  <c r="K13" i="66"/>
  <c r="L13" i="66"/>
  <c r="M13" i="66"/>
  <c r="N13" i="66"/>
  <c r="O13" i="66"/>
  <c r="P13" i="66"/>
  <c r="Q13" i="66"/>
  <c r="R13" i="66"/>
  <c r="S13" i="66"/>
  <c r="T13" i="66"/>
  <c r="U13" i="66"/>
  <c r="V13" i="66"/>
  <c r="W13" i="66"/>
  <c r="X13" i="66"/>
  <c r="Y13" i="66"/>
  <c r="Z13" i="66"/>
  <c r="AA13" i="66"/>
  <c r="AB13" i="66"/>
  <c r="AC13" i="66"/>
  <c r="AD13" i="66"/>
  <c r="AE13" i="66"/>
  <c r="AF13" i="66"/>
  <c r="D14" i="66"/>
  <c r="E14" i="66"/>
  <c r="F14" i="66"/>
  <c r="G14" i="66"/>
  <c r="H14" i="66"/>
  <c r="I14" i="66"/>
  <c r="J14" i="66"/>
  <c r="K14" i="66"/>
  <c r="L14" i="66"/>
  <c r="M14" i="66"/>
  <c r="N14" i="66"/>
  <c r="O14" i="66"/>
  <c r="P14" i="66"/>
  <c r="Q14" i="66"/>
  <c r="R14" i="66"/>
  <c r="S14" i="66"/>
  <c r="T14" i="66"/>
  <c r="U14" i="66"/>
  <c r="V14" i="66"/>
  <c r="W14" i="66"/>
  <c r="X14" i="66"/>
  <c r="Y14" i="66"/>
  <c r="Z14" i="66"/>
  <c r="AA14" i="66"/>
  <c r="AB14" i="66"/>
  <c r="AC14" i="66"/>
  <c r="AD14" i="66"/>
  <c r="AE14" i="66"/>
  <c r="AF14" i="66"/>
  <c r="D15" i="66"/>
  <c r="E15" i="66"/>
  <c r="F15" i="66"/>
  <c r="G15" i="66"/>
  <c r="H15" i="66"/>
  <c r="I15" i="66"/>
  <c r="J15" i="66"/>
  <c r="K15" i="66"/>
  <c r="L15" i="66"/>
  <c r="M15" i="66"/>
  <c r="N15" i="66"/>
  <c r="O15" i="66"/>
  <c r="P15" i="66"/>
  <c r="Q15" i="66"/>
  <c r="R15" i="66"/>
  <c r="S15" i="66"/>
  <c r="T15" i="66"/>
  <c r="U15" i="66"/>
  <c r="V15" i="66"/>
  <c r="W15" i="66"/>
  <c r="X15" i="66"/>
  <c r="Y15" i="66"/>
  <c r="Z15" i="66"/>
  <c r="AA15" i="66"/>
  <c r="AB15" i="66"/>
  <c r="AC15" i="66"/>
  <c r="AD15" i="66"/>
  <c r="AE15" i="66"/>
  <c r="AF15" i="66"/>
  <c r="D16" i="66"/>
  <c r="E16" i="66"/>
  <c r="F16" i="66"/>
  <c r="G16" i="66"/>
  <c r="H16" i="66"/>
  <c r="I16" i="66"/>
  <c r="J16" i="66"/>
  <c r="K16" i="66"/>
  <c r="L16" i="66"/>
  <c r="M16" i="66"/>
  <c r="N16" i="66"/>
  <c r="O16" i="66"/>
  <c r="P16" i="66"/>
  <c r="Q16" i="66"/>
  <c r="R16" i="66"/>
  <c r="S16" i="66"/>
  <c r="T16" i="66"/>
  <c r="U16" i="66"/>
  <c r="V16" i="66"/>
  <c r="W16" i="66"/>
  <c r="X16" i="66"/>
  <c r="Y16" i="66"/>
  <c r="Z16" i="66"/>
  <c r="AA16" i="66"/>
  <c r="AB16" i="66"/>
  <c r="AC16" i="66"/>
  <c r="AD16" i="66"/>
  <c r="AE16" i="66"/>
  <c r="AF16" i="66"/>
  <c r="D21" i="66"/>
  <c r="E21" i="66"/>
  <c r="F21" i="66"/>
  <c r="G21" i="66"/>
  <c r="H21" i="66"/>
  <c r="I21" i="66"/>
  <c r="J21" i="66"/>
  <c r="K21" i="66"/>
  <c r="L21" i="66"/>
  <c r="M21" i="66"/>
  <c r="N21" i="66"/>
  <c r="O21" i="66"/>
  <c r="P21" i="66"/>
  <c r="Q21" i="66"/>
  <c r="R21" i="66"/>
  <c r="S21" i="66"/>
  <c r="T21" i="66"/>
  <c r="U21" i="66"/>
  <c r="V21" i="66"/>
  <c r="W21" i="66"/>
  <c r="X21" i="66"/>
  <c r="Y21" i="66"/>
  <c r="Z21" i="66"/>
  <c r="AA21" i="66"/>
  <c r="AB21" i="66"/>
  <c r="AC21" i="66"/>
  <c r="AD21" i="66"/>
  <c r="AE21" i="66"/>
  <c r="AF21" i="66"/>
  <c r="D22" i="66"/>
  <c r="E22" i="66"/>
  <c r="F22" i="66"/>
  <c r="G22" i="66"/>
  <c r="H22" i="66"/>
  <c r="I22" i="66"/>
  <c r="J22" i="66"/>
  <c r="K22" i="66"/>
  <c r="L22" i="66"/>
  <c r="M22" i="66"/>
  <c r="N22" i="66"/>
  <c r="P22" i="66"/>
  <c r="Q22" i="66"/>
  <c r="R22" i="66"/>
  <c r="S22" i="66"/>
  <c r="T22" i="66"/>
  <c r="U22" i="66"/>
  <c r="V22" i="66"/>
  <c r="W22" i="66"/>
  <c r="X22" i="66"/>
  <c r="Y22" i="66"/>
  <c r="Z22" i="66"/>
  <c r="AA22" i="66"/>
  <c r="AB22" i="66"/>
  <c r="AC22" i="66"/>
  <c r="AD22" i="66"/>
  <c r="AE22" i="66"/>
  <c r="AF22" i="66"/>
  <c r="D23" i="66"/>
  <c r="E23" i="66"/>
  <c r="F23" i="66"/>
  <c r="G23" i="66"/>
  <c r="H23" i="66"/>
  <c r="I23" i="66"/>
  <c r="J23" i="66"/>
  <c r="K23" i="66"/>
  <c r="L23" i="66"/>
  <c r="M23" i="66"/>
  <c r="N23" i="66"/>
  <c r="O23" i="66"/>
  <c r="P23" i="66"/>
  <c r="Q23" i="66"/>
  <c r="R23" i="66"/>
  <c r="S23" i="66"/>
  <c r="T23" i="66"/>
  <c r="U23" i="66"/>
  <c r="V23" i="66"/>
  <c r="W23" i="66"/>
  <c r="X23" i="66"/>
  <c r="Y23" i="66"/>
  <c r="Z23" i="66"/>
  <c r="AA23" i="66"/>
  <c r="AB23" i="66"/>
  <c r="AC23" i="66"/>
  <c r="AD23" i="66"/>
  <c r="AE23" i="66"/>
  <c r="AF23" i="66"/>
  <c r="D24" i="66"/>
  <c r="E24" i="66"/>
  <c r="F24" i="66"/>
  <c r="G24" i="66"/>
  <c r="H24" i="66"/>
  <c r="I24" i="66"/>
  <c r="J24" i="66"/>
  <c r="K24" i="66"/>
  <c r="L24" i="66"/>
  <c r="M24" i="66"/>
  <c r="N24" i="66"/>
  <c r="O24" i="66"/>
  <c r="P24" i="66"/>
  <c r="Q24" i="66"/>
  <c r="R24" i="66"/>
  <c r="S24" i="66"/>
  <c r="T24" i="66"/>
  <c r="U24" i="66"/>
  <c r="V24" i="66"/>
  <c r="W24" i="66"/>
  <c r="X24" i="66"/>
  <c r="Y24" i="66"/>
  <c r="Z24" i="66"/>
  <c r="AA24" i="66"/>
  <c r="AB24" i="66"/>
  <c r="AC24" i="66"/>
  <c r="AD24" i="66"/>
  <c r="AE24" i="66"/>
  <c r="AF24" i="66"/>
  <c r="D25" i="66"/>
  <c r="E25" i="66"/>
  <c r="F25" i="66"/>
  <c r="G25" i="66"/>
  <c r="H25" i="66"/>
  <c r="I25" i="66"/>
  <c r="J25" i="66"/>
  <c r="K25" i="66"/>
  <c r="L25" i="66"/>
  <c r="M25" i="66"/>
  <c r="N25" i="66"/>
  <c r="O25" i="66"/>
  <c r="P25" i="66"/>
  <c r="Q25" i="66"/>
  <c r="R25" i="66"/>
  <c r="S25" i="66"/>
  <c r="T25" i="66"/>
  <c r="U25" i="66"/>
  <c r="V25" i="66"/>
  <c r="W25" i="66"/>
  <c r="X25" i="66"/>
  <c r="Y25" i="66"/>
  <c r="Z25" i="66"/>
  <c r="AA25" i="66"/>
  <c r="AB25" i="66"/>
  <c r="AC25" i="66"/>
  <c r="AD25" i="66"/>
  <c r="AE25" i="66"/>
  <c r="AF25" i="66"/>
  <c r="D26" i="66"/>
  <c r="E26" i="66"/>
  <c r="F26" i="66"/>
  <c r="G26" i="66"/>
  <c r="H26" i="66"/>
  <c r="I26" i="66"/>
  <c r="J26" i="66"/>
  <c r="K26" i="66"/>
  <c r="L26" i="66"/>
  <c r="M26" i="66"/>
  <c r="N26" i="66"/>
  <c r="O26" i="66"/>
  <c r="P26" i="66"/>
  <c r="Q26" i="66"/>
  <c r="R26" i="66"/>
  <c r="S26" i="66"/>
  <c r="T26" i="66"/>
  <c r="U26" i="66"/>
  <c r="V26" i="66"/>
  <c r="W26" i="66"/>
  <c r="X26" i="66"/>
  <c r="Y26" i="66"/>
  <c r="Z26" i="66"/>
  <c r="AA26" i="66"/>
  <c r="AB26" i="66"/>
  <c r="AC26" i="66"/>
  <c r="AD26" i="66"/>
  <c r="AE26" i="66"/>
  <c r="AF26" i="66"/>
  <c r="D27" i="66"/>
  <c r="E27" i="66"/>
  <c r="F27" i="66"/>
  <c r="G27" i="66"/>
  <c r="H27" i="66"/>
  <c r="I27" i="66"/>
  <c r="J27" i="66"/>
  <c r="K27" i="66"/>
  <c r="L27" i="66"/>
  <c r="M27" i="66"/>
  <c r="N27" i="66"/>
  <c r="O27" i="66"/>
  <c r="P27" i="66"/>
  <c r="Q27" i="66"/>
  <c r="R27" i="66"/>
  <c r="S27" i="66"/>
  <c r="T27" i="66"/>
  <c r="U27" i="66"/>
  <c r="V27" i="66"/>
  <c r="W27" i="66"/>
  <c r="X27" i="66"/>
  <c r="Y27" i="66"/>
  <c r="Z27" i="66"/>
  <c r="AA27" i="66"/>
  <c r="AB27" i="66"/>
  <c r="AC27" i="66"/>
  <c r="AD27" i="66"/>
  <c r="AE27" i="66"/>
  <c r="AF27" i="66"/>
  <c r="D28" i="66"/>
  <c r="E28" i="66"/>
  <c r="F28" i="66"/>
  <c r="G28" i="66"/>
  <c r="H28" i="66"/>
  <c r="I28" i="66"/>
  <c r="J28" i="66"/>
  <c r="K28" i="66"/>
  <c r="L28" i="66"/>
  <c r="M28" i="66"/>
  <c r="N28" i="66"/>
  <c r="O28" i="66"/>
  <c r="P28" i="66"/>
  <c r="Q28" i="66"/>
  <c r="R28" i="66"/>
  <c r="S28" i="66"/>
  <c r="T28" i="66"/>
  <c r="U28" i="66"/>
  <c r="V28" i="66"/>
  <c r="W28" i="66"/>
  <c r="X28" i="66"/>
  <c r="Y28" i="66"/>
  <c r="Z28" i="66"/>
  <c r="AA28" i="66"/>
  <c r="AB28" i="66"/>
  <c r="AC28" i="66"/>
  <c r="AD28" i="66"/>
  <c r="AE28" i="66"/>
  <c r="AF28" i="66"/>
  <c r="D29" i="66"/>
  <c r="E29" i="66"/>
  <c r="F29" i="66"/>
  <c r="G29" i="66"/>
  <c r="H29" i="66"/>
  <c r="I29" i="66"/>
  <c r="J29" i="66"/>
  <c r="K29" i="66"/>
  <c r="L29" i="66"/>
  <c r="M29" i="66"/>
  <c r="N29" i="66"/>
  <c r="O29" i="66"/>
  <c r="P29" i="66"/>
  <c r="Q29" i="66"/>
  <c r="R29" i="66"/>
  <c r="S29" i="66"/>
  <c r="T29" i="66"/>
  <c r="U29" i="66"/>
  <c r="V29" i="66"/>
  <c r="W29" i="66"/>
  <c r="X29" i="66"/>
  <c r="Y29" i="66"/>
  <c r="Z29" i="66"/>
  <c r="AA29" i="66"/>
  <c r="AB29" i="66"/>
  <c r="AC29" i="66"/>
  <c r="AD29" i="66"/>
  <c r="AE29" i="66"/>
  <c r="AF29" i="66"/>
  <c r="D30" i="66"/>
  <c r="E30" i="66"/>
  <c r="F30" i="66"/>
  <c r="G30" i="66"/>
  <c r="H30" i="66"/>
  <c r="I30" i="66"/>
  <c r="J30" i="66"/>
  <c r="K30" i="66"/>
  <c r="L30" i="66"/>
  <c r="M30" i="66"/>
  <c r="N30" i="66"/>
  <c r="O30" i="66"/>
  <c r="P30" i="66"/>
  <c r="Q30" i="66"/>
  <c r="R30" i="66"/>
  <c r="S30" i="66"/>
  <c r="T30" i="66"/>
  <c r="U30" i="66"/>
  <c r="V30" i="66"/>
  <c r="W30" i="66"/>
  <c r="X30" i="66"/>
  <c r="Y30" i="66"/>
  <c r="Z30" i="66"/>
  <c r="AA30" i="66"/>
  <c r="AB30" i="66"/>
  <c r="AC30" i="66"/>
  <c r="AD30" i="66"/>
  <c r="AE30" i="66"/>
  <c r="AF30" i="66"/>
  <c r="D31" i="66"/>
  <c r="E31" i="66"/>
  <c r="F31" i="66"/>
  <c r="G31" i="66"/>
  <c r="H31" i="66"/>
  <c r="I31" i="66"/>
  <c r="J31" i="66"/>
  <c r="K31" i="66"/>
  <c r="L31" i="66"/>
  <c r="M31" i="66"/>
  <c r="N31" i="66"/>
  <c r="O31" i="66"/>
  <c r="P31" i="66"/>
  <c r="Q31" i="66"/>
  <c r="R31" i="66"/>
  <c r="S31" i="66"/>
  <c r="T31" i="66"/>
  <c r="U31" i="66"/>
  <c r="V31" i="66"/>
  <c r="W31" i="66"/>
  <c r="X31" i="66"/>
  <c r="Y31" i="66"/>
  <c r="Z31" i="66"/>
  <c r="AA31" i="66"/>
  <c r="AB31" i="66"/>
  <c r="AC31" i="66"/>
  <c r="AD31" i="66"/>
  <c r="AE31" i="66"/>
  <c r="AF31" i="66"/>
  <c r="D3" i="38"/>
  <c r="E3" i="38"/>
  <c r="F3" i="38"/>
  <c r="G3" i="38"/>
  <c r="H3" i="38"/>
  <c r="I3" i="38"/>
  <c r="J3" i="38"/>
  <c r="K3" i="38"/>
  <c r="L3" i="38"/>
  <c r="P3" i="38"/>
  <c r="Q3" i="38"/>
  <c r="V3" i="38"/>
  <c r="W3" i="38"/>
  <c r="X3" i="38"/>
  <c r="Y3" i="38"/>
  <c r="Z3" i="38"/>
  <c r="AA3" i="38"/>
  <c r="AB3" i="38"/>
  <c r="AC3" i="38"/>
  <c r="AD3" i="38"/>
  <c r="D4" i="38"/>
  <c r="E4" i="38"/>
  <c r="F4" i="38"/>
  <c r="G4" i="38"/>
  <c r="H4" i="38"/>
  <c r="I4" i="38"/>
  <c r="J4" i="38"/>
  <c r="K4" i="38"/>
  <c r="L4" i="38"/>
  <c r="M4" i="38"/>
  <c r="N4" i="38"/>
  <c r="P4" i="38"/>
  <c r="Q4" i="38"/>
  <c r="R4" i="38"/>
  <c r="S4" i="38"/>
  <c r="T4" i="38"/>
  <c r="U4" i="38"/>
  <c r="V4" i="38"/>
  <c r="W4" i="38"/>
  <c r="X4" i="38"/>
  <c r="Y4" i="38"/>
  <c r="Z4" i="38"/>
  <c r="AA4" i="38"/>
  <c r="AB4" i="38"/>
  <c r="AC4" i="38"/>
  <c r="AD4" i="38"/>
  <c r="AE4" i="38"/>
  <c r="AF4" i="38"/>
  <c r="D5" i="38"/>
  <c r="E5" i="38"/>
  <c r="F5" i="38"/>
  <c r="G5" i="38"/>
  <c r="H5" i="38"/>
  <c r="I5" i="38"/>
  <c r="J5" i="38"/>
  <c r="K5" i="38"/>
  <c r="L5" i="38"/>
  <c r="M5" i="38"/>
  <c r="N5" i="38"/>
  <c r="O5" i="38"/>
  <c r="P5" i="38"/>
  <c r="Q5" i="38"/>
  <c r="R5" i="38"/>
  <c r="S5" i="38"/>
  <c r="T5" i="38"/>
  <c r="U5" i="38"/>
  <c r="V5" i="38"/>
  <c r="W5" i="38"/>
  <c r="X5" i="38"/>
  <c r="Y5" i="38"/>
  <c r="Z5" i="38"/>
  <c r="AA5" i="38"/>
  <c r="AB5" i="38"/>
  <c r="AC5" i="38"/>
  <c r="AD5" i="38"/>
  <c r="AE5" i="38"/>
  <c r="AF5" i="38"/>
  <c r="D6" i="38"/>
  <c r="E6" i="38"/>
  <c r="F6" i="38"/>
  <c r="G6" i="38"/>
  <c r="H6" i="38"/>
  <c r="I6" i="38"/>
  <c r="J6" i="38"/>
  <c r="K6" i="38"/>
  <c r="L6" i="38"/>
  <c r="M6" i="38"/>
  <c r="N6" i="38"/>
  <c r="O6" i="38"/>
  <c r="P6" i="38"/>
  <c r="Q6" i="38"/>
  <c r="R6" i="38"/>
  <c r="S6" i="38"/>
  <c r="T6" i="38"/>
  <c r="U6" i="38"/>
  <c r="V6" i="38"/>
  <c r="W6" i="38"/>
  <c r="X6" i="38"/>
  <c r="Y6" i="38"/>
  <c r="Z6" i="38"/>
  <c r="AA6" i="38"/>
  <c r="AB6" i="38"/>
  <c r="AC6" i="38"/>
  <c r="AD6" i="38"/>
  <c r="AE6" i="38"/>
  <c r="AF6" i="38"/>
  <c r="D7" i="38"/>
  <c r="E7" i="38"/>
  <c r="F7" i="38"/>
  <c r="G7" i="38"/>
  <c r="H7" i="38"/>
  <c r="I7" i="38"/>
  <c r="J7" i="38"/>
  <c r="K7" i="38"/>
  <c r="L7" i="38"/>
  <c r="M7" i="38"/>
  <c r="N7" i="38"/>
  <c r="O7" i="38"/>
  <c r="P7" i="38"/>
  <c r="Q7" i="38"/>
  <c r="R7" i="38"/>
  <c r="S7" i="38"/>
  <c r="T7" i="38"/>
  <c r="U7" i="38"/>
  <c r="V7" i="38"/>
  <c r="W7" i="38"/>
  <c r="X7" i="38"/>
  <c r="Y7" i="38"/>
  <c r="Z7" i="38"/>
  <c r="AA7" i="38"/>
  <c r="AB7" i="38"/>
  <c r="AC7" i="38"/>
  <c r="AD7" i="38"/>
  <c r="AE7" i="38"/>
  <c r="AF7" i="38"/>
  <c r="D8" i="38"/>
  <c r="E8" i="38"/>
  <c r="L8" i="38"/>
  <c r="M8" i="38"/>
  <c r="N8" i="38"/>
  <c r="O8" i="38"/>
  <c r="D9" i="38"/>
  <c r="E9" i="38"/>
  <c r="F9" i="38"/>
  <c r="G9" i="38"/>
  <c r="H9" i="38"/>
  <c r="I9" i="38"/>
  <c r="J9" i="38"/>
  <c r="K9" i="38"/>
  <c r="L9" i="38"/>
  <c r="M9" i="38"/>
  <c r="N9" i="38"/>
  <c r="O9" i="38"/>
  <c r="P9" i="38"/>
  <c r="Q9" i="38"/>
  <c r="R9" i="38"/>
  <c r="S9" i="38"/>
  <c r="T9" i="38"/>
  <c r="U9" i="38"/>
  <c r="V9" i="38"/>
  <c r="W9" i="38"/>
  <c r="X9" i="38"/>
  <c r="Y9" i="38"/>
  <c r="Z9" i="38"/>
  <c r="AA9" i="38"/>
  <c r="AB9" i="38"/>
  <c r="AC9" i="38"/>
  <c r="AD9" i="38"/>
  <c r="AE9" i="38"/>
  <c r="AF9" i="38"/>
  <c r="D10" i="38"/>
  <c r="E10" i="38"/>
  <c r="F10" i="38"/>
  <c r="G10" i="38"/>
  <c r="H10" i="38"/>
  <c r="I10" i="38"/>
  <c r="J10" i="38"/>
  <c r="K10" i="38"/>
  <c r="L10" i="38"/>
  <c r="M10" i="38"/>
  <c r="N10" i="38"/>
  <c r="O10" i="38"/>
  <c r="P10" i="38"/>
  <c r="Q10" i="38"/>
  <c r="R10" i="38"/>
  <c r="S10" i="38"/>
  <c r="T10" i="38"/>
  <c r="U10" i="38"/>
  <c r="V10" i="38"/>
  <c r="W10" i="38"/>
  <c r="X10" i="38"/>
  <c r="Y10" i="38"/>
  <c r="Z10" i="38"/>
  <c r="AA10" i="38"/>
  <c r="AB10" i="38"/>
  <c r="AC10" i="38"/>
  <c r="AD10" i="38"/>
  <c r="AE10" i="38"/>
  <c r="AF10" i="38"/>
  <c r="D11" i="38"/>
  <c r="E11" i="38"/>
  <c r="F11" i="38"/>
  <c r="G11" i="38"/>
  <c r="H11" i="38"/>
  <c r="I11" i="38"/>
  <c r="J11" i="38"/>
  <c r="K11" i="38"/>
  <c r="L11" i="38"/>
  <c r="M11" i="38"/>
  <c r="N11" i="38"/>
  <c r="O11" i="38"/>
  <c r="P11" i="38"/>
  <c r="Q11" i="38"/>
  <c r="R11" i="38"/>
  <c r="S11" i="38"/>
  <c r="T11" i="38"/>
  <c r="U11" i="38"/>
  <c r="V11" i="38"/>
  <c r="W11" i="38"/>
  <c r="X11" i="38"/>
  <c r="Y11" i="38"/>
  <c r="Z11" i="38"/>
  <c r="AA11" i="38"/>
  <c r="AB11" i="38"/>
  <c r="AC11" i="38"/>
  <c r="AD11" i="38"/>
  <c r="AE11" i="38"/>
  <c r="AF11" i="38"/>
  <c r="D12" i="38"/>
  <c r="E12" i="38"/>
  <c r="F12" i="38"/>
  <c r="G12" i="38"/>
  <c r="H12" i="38"/>
  <c r="I12" i="38"/>
  <c r="J12" i="38"/>
  <c r="K12" i="38"/>
  <c r="L12" i="38"/>
  <c r="M12" i="38"/>
  <c r="N12" i="38"/>
  <c r="O12" i="38"/>
  <c r="P12" i="38"/>
  <c r="Q12" i="38"/>
  <c r="R12" i="38"/>
  <c r="S12" i="38"/>
  <c r="T12" i="38"/>
  <c r="U12" i="38"/>
  <c r="V12" i="38"/>
  <c r="W12" i="38"/>
  <c r="X12" i="38"/>
  <c r="Y12" i="38"/>
  <c r="Z12" i="38"/>
  <c r="AA12" i="38"/>
  <c r="AB12" i="38"/>
  <c r="AC12" i="38"/>
  <c r="AD12" i="38"/>
  <c r="AE12" i="38"/>
  <c r="AF12" i="38"/>
  <c r="D13" i="38"/>
  <c r="E13" i="38"/>
  <c r="F13" i="38"/>
  <c r="G13" i="38"/>
  <c r="H13" i="38"/>
  <c r="I13" i="38"/>
  <c r="J13" i="38"/>
  <c r="K13" i="38"/>
  <c r="L13" i="38"/>
  <c r="M13" i="38"/>
  <c r="N13" i="38"/>
  <c r="O13" i="38"/>
  <c r="P13" i="38"/>
  <c r="Q13" i="38"/>
  <c r="R13" i="38"/>
  <c r="S13" i="38"/>
  <c r="T13" i="38"/>
  <c r="U13" i="38"/>
  <c r="V13" i="38"/>
  <c r="W13" i="38"/>
  <c r="X13" i="38"/>
  <c r="Y13" i="38"/>
  <c r="Z13" i="38"/>
  <c r="AA13" i="38"/>
  <c r="AB13" i="38"/>
  <c r="AC13" i="38"/>
  <c r="AD13" i="38"/>
  <c r="AE13" i="38"/>
  <c r="AF13" i="38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D19" i="38"/>
  <c r="E19" i="38"/>
  <c r="F19" i="38"/>
  <c r="G19" i="38"/>
  <c r="H19" i="38"/>
  <c r="I19" i="38"/>
  <c r="J19" i="38"/>
  <c r="K19" i="38"/>
  <c r="L19" i="38"/>
  <c r="M19" i="38"/>
  <c r="N19" i="38"/>
  <c r="P19" i="38"/>
  <c r="Q19" i="38"/>
  <c r="R19" i="38"/>
  <c r="S19" i="38"/>
  <c r="T19" i="38"/>
  <c r="U19" i="38"/>
  <c r="V19" i="38"/>
  <c r="W19" i="38"/>
  <c r="X19" i="38"/>
  <c r="Y19" i="38"/>
  <c r="Z19" i="38"/>
  <c r="AA19" i="38"/>
  <c r="AB19" i="38"/>
  <c r="AC19" i="38"/>
  <c r="AD19" i="38"/>
  <c r="AE19" i="38"/>
  <c r="AF19" i="38"/>
  <c r="D20" i="38"/>
  <c r="E20" i="38"/>
  <c r="F20" i="38"/>
  <c r="G20" i="38"/>
  <c r="H20" i="38"/>
  <c r="I20" i="38"/>
  <c r="J20" i="38"/>
  <c r="K20" i="38"/>
  <c r="L20" i="38"/>
  <c r="M20" i="38"/>
  <c r="N20" i="38"/>
  <c r="V20" i="38"/>
  <c r="W20" i="38"/>
  <c r="X20" i="38"/>
  <c r="Y20" i="38"/>
  <c r="Z20" i="38"/>
  <c r="AA20" i="38"/>
  <c r="AB20" i="38"/>
  <c r="AC20" i="38"/>
  <c r="D21" i="38"/>
  <c r="E21" i="38"/>
  <c r="F21" i="38"/>
  <c r="G21" i="38"/>
  <c r="H21" i="38"/>
  <c r="I21" i="38"/>
  <c r="J21" i="38"/>
  <c r="K21" i="38"/>
  <c r="L21" i="38"/>
  <c r="M21" i="38"/>
  <c r="P21" i="38"/>
  <c r="Q21" i="38"/>
  <c r="R21" i="38"/>
  <c r="S21" i="38"/>
  <c r="T21" i="38"/>
  <c r="U21" i="38"/>
  <c r="V21" i="38"/>
  <c r="W21" i="38"/>
  <c r="X21" i="38"/>
  <c r="Y21" i="38"/>
  <c r="Z21" i="38"/>
  <c r="AA21" i="38"/>
  <c r="AB21" i="38"/>
  <c r="AC21" i="38"/>
  <c r="AD21" i="38"/>
  <c r="AE21" i="38"/>
  <c r="AF21" i="38"/>
  <c r="D22" i="38"/>
  <c r="E22" i="38"/>
  <c r="F22" i="38"/>
  <c r="G22" i="38"/>
  <c r="H22" i="38"/>
  <c r="I22" i="38"/>
  <c r="J22" i="38"/>
  <c r="K22" i="38"/>
  <c r="L22" i="38"/>
  <c r="M22" i="38"/>
  <c r="P22" i="38"/>
  <c r="Q22" i="38"/>
  <c r="R22" i="38"/>
  <c r="S22" i="38"/>
  <c r="T22" i="38"/>
  <c r="U22" i="38"/>
  <c r="V22" i="38"/>
  <c r="W22" i="38"/>
  <c r="X22" i="38"/>
  <c r="Y22" i="38"/>
  <c r="Z22" i="38"/>
  <c r="AA22" i="38"/>
  <c r="AB22" i="38"/>
  <c r="AC22" i="38"/>
  <c r="AD22" i="38"/>
  <c r="AE22" i="38"/>
  <c r="AF22" i="38"/>
  <c r="D23" i="38"/>
  <c r="E23" i="38"/>
  <c r="F23" i="38"/>
  <c r="G23" i="38"/>
  <c r="H23" i="38"/>
  <c r="I23" i="38"/>
  <c r="J23" i="38"/>
  <c r="K23" i="38"/>
  <c r="L23" i="38"/>
  <c r="M23" i="38"/>
  <c r="N23" i="38"/>
  <c r="P23" i="38"/>
  <c r="Q23" i="38"/>
  <c r="R23" i="38"/>
  <c r="S23" i="38"/>
  <c r="T23" i="38"/>
  <c r="U23" i="38"/>
  <c r="V23" i="38"/>
  <c r="W23" i="38"/>
  <c r="X23" i="38"/>
  <c r="Y23" i="38"/>
  <c r="Z23" i="38"/>
  <c r="AA23" i="38"/>
  <c r="AB23" i="38"/>
  <c r="AC23" i="38"/>
  <c r="AD23" i="38"/>
  <c r="AE23" i="38"/>
  <c r="AF23" i="38"/>
  <c r="D24" i="38"/>
  <c r="E24" i="38"/>
  <c r="F24" i="38"/>
  <c r="G24" i="38"/>
  <c r="H24" i="38"/>
  <c r="I24" i="38"/>
  <c r="J24" i="38"/>
  <c r="K24" i="38"/>
  <c r="L24" i="38"/>
  <c r="M24" i="38"/>
  <c r="N24" i="38"/>
  <c r="P24" i="38"/>
  <c r="Q24" i="38"/>
  <c r="R24" i="38"/>
  <c r="S24" i="38"/>
  <c r="T24" i="38"/>
  <c r="U24" i="38"/>
  <c r="V24" i="38"/>
  <c r="W24" i="38"/>
  <c r="X24" i="38"/>
  <c r="Y24" i="38"/>
  <c r="Z24" i="38"/>
  <c r="AA24" i="38"/>
  <c r="AB24" i="38"/>
  <c r="AC24" i="38"/>
  <c r="AD24" i="38"/>
  <c r="AE24" i="38"/>
  <c r="AF24" i="38"/>
  <c r="D25" i="38"/>
  <c r="E25" i="38"/>
  <c r="F25" i="38"/>
  <c r="G25" i="38"/>
  <c r="H25" i="38"/>
  <c r="I25" i="38"/>
  <c r="J25" i="38"/>
  <c r="K25" i="38"/>
  <c r="L25" i="38"/>
  <c r="M25" i="38"/>
  <c r="P25" i="38"/>
  <c r="Q25" i="38"/>
  <c r="R25" i="38"/>
  <c r="S25" i="38"/>
  <c r="T25" i="38"/>
  <c r="U25" i="38"/>
  <c r="V25" i="38"/>
  <c r="W25" i="38"/>
  <c r="X25" i="38"/>
  <c r="Y25" i="38"/>
  <c r="Z25" i="38"/>
  <c r="AA25" i="38"/>
  <c r="AB25" i="38"/>
  <c r="AC25" i="38"/>
  <c r="AD25" i="38"/>
  <c r="AE25" i="38"/>
  <c r="AF25" i="38"/>
  <c r="D26" i="38"/>
  <c r="E26" i="38"/>
  <c r="F26" i="38"/>
  <c r="G26" i="38"/>
  <c r="H26" i="38"/>
  <c r="I26" i="38"/>
  <c r="J26" i="38"/>
  <c r="K26" i="38"/>
  <c r="L26" i="38"/>
  <c r="P26" i="38"/>
  <c r="Q26" i="38"/>
  <c r="R26" i="38"/>
  <c r="S26" i="38"/>
  <c r="T26" i="38"/>
  <c r="U26" i="38"/>
  <c r="V26" i="38"/>
  <c r="W26" i="38"/>
  <c r="X26" i="38"/>
  <c r="Y26" i="38"/>
  <c r="Z26" i="38"/>
  <c r="AA26" i="38"/>
  <c r="AB26" i="38"/>
  <c r="AC26" i="38"/>
  <c r="AD26" i="38"/>
  <c r="AE26" i="38"/>
  <c r="AF26" i="38"/>
  <c r="D27" i="38"/>
  <c r="E27" i="38"/>
  <c r="F27" i="38"/>
  <c r="G27" i="38"/>
  <c r="H27" i="38"/>
  <c r="I27" i="38"/>
  <c r="J27" i="38"/>
  <c r="K27" i="38"/>
  <c r="L27" i="38"/>
  <c r="M27" i="38"/>
  <c r="N27" i="38"/>
  <c r="O27" i="38"/>
  <c r="P27" i="38"/>
  <c r="Q27" i="38"/>
  <c r="R27" i="38"/>
  <c r="S27" i="38"/>
  <c r="T27" i="38"/>
  <c r="U27" i="38"/>
  <c r="V27" i="38"/>
  <c r="W27" i="38"/>
  <c r="X27" i="38"/>
  <c r="Y27" i="38"/>
  <c r="Z27" i="38"/>
  <c r="AA27" i="38"/>
  <c r="AB27" i="38"/>
  <c r="AC27" i="38"/>
  <c r="AD27" i="38"/>
  <c r="AE27" i="38"/>
  <c r="AF27" i="38"/>
  <c r="D28" i="38"/>
  <c r="E28" i="38"/>
  <c r="F28" i="38"/>
  <c r="G28" i="38"/>
  <c r="H28" i="38"/>
  <c r="I28" i="38"/>
  <c r="J28" i="38"/>
  <c r="K28" i="38"/>
  <c r="L28" i="38"/>
  <c r="M28" i="38"/>
  <c r="N28" i="38"/>
  <c r="O28" i="38"/>
  <c r="P28" i="38"/>
  <c r="Q28" i="38"/>
  <c r="R28" i="38"/>
  <c r="S28" i="38"/>
  <c r="T28" i="38"/>
  <c r="U28" i="38"/>
  <c r="V28" i="38"/>
  <c r="W28" i="38"/>
  <c r="X28" i="38"/>
  <c r="Y28" i="38"/>
  <c r="Z28" i="38"/>
  <c r="AA28" i="38"/>
  <c r="AB28" i="38"/>
  <c r="AC28" i="38"/>
  <c r="AD28" i="38"/>
  <c r="AE28" i="38"/>
  <c r="AF28" i="38"/>
  <c r="D29" i="38"/>
  <c r="E29" i="38"/>
  <c r="F29" i="38"/>
  <c r="G29" i="38"/>
  <c r="H29" i="38"/>
  <c r="I29" i="38"/>
  <c r="J29" i="38"/>
  <c r="K29" i="38"/>
  <c r="L29" i="38"/>
  <c r="M29" i="38"/>
  <c r="N29" i="38"/>
  <c r="O29" i="38"/>
  <c r="P29" i="38"/>
  <c r="Q29" i="38"/>
  <c r="R29" i="38"/>
  <c r="S29" i="38"/>
  <c r="T29" i="38"/>
  <c r="U29" i="38"/>
  <c r="V29" i="38"/>
  <c r="W29" i="38"/>
  <c r="X29" i="38"/>
  <c r="Y29" i="38"/>
  <c r="Z29" i="38"/>
  <c r="AA29" i="38"/>
  <c r="AB29" i="38"/>
  <c r="AC29" i="38"/>
  <c r="AD29" i="38"/>
  <c r="AE29" i="38"/>
  <c r="AF29" i="38"/>
  <c r="D30" i="38"/>
  <c r="E30" i="38"/>
  <c r="F30" i="38"/>
  <c r="G30" i="38"/>
  <c r="H30" i="38"/>
  <c r="I30" i="38"/>
  <c r="J30" i="38"/>
  <c r="K30" i="38"/>
  <c r="L30" i="38"/>
  <c r="M30" i="38"/>
  <c r="N30" i="38"/>
  <c r="O30" i="38"/>
  <c r="P30" i="38"/>
  <c r="Q30" i="38"/>
  <c r="R30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AE30" i="38"/>
  <c r="AF30" i="38"/>
  <c r="D31" i="38"/>
  <c r="E31" i="38"/>
  <c r="F31" i="38"/>
  <c r="G31" i="38"/>
  <c r="H31" i="38"/>
  <c r="I31" i="38"/>
  <c r="J31" i="38"/>
  <c r="K31" i="38"/>
  <c r="L31" i="38"/>
  <c r="M31" i="38"/>
  <c r="N31" i="38"/>
  <c r="O31" i="38"/>
  <c r="P31" i="38"/>
  <c r="Q31" i="38"/>
  <c r="R31" i="38"/>
  <c r="S31" i="38"/>
  <c r="T31" i="38"/>
  <c r="U31" i="38"/>
  <c r="V31" i="38"/>
  <c r="W31" i="38"/>
  <c r="X31" i="38"/>
  <c r="Y31" i="38"/>
  <c r="Z31" i="38"/>
  <c r="AA31" i="38"/>
  <c r="AB31" i="38"/>
  <c r="AC31" i="38"/>
  <c r="AD31" i="38"/>
  <c r="AE31" i="38"/>
  <c r="AF31" i="38"/>
  <c r="D32" i="38"/>
  <c r="E32" i="38"/>
  <c r="F32" i="38"/>
  <c r="G32" i="38"/>
  <c r="H32" i="38"/>
  <c r="I32" i="38"/>
  <c r="J32" i="38"/>
  <c r="K32" i="38"/>
  <c r="L32" i="38"/>
  <c r="M32" i="38"/>
  <c r="N32" i="38"/>
  <c r="O32" i="38"/>
  <c r="P32" i="38"/>
  <c r="Q32" i="38"/>
  <c r="R32" i="38"/>
  <c r="S32" i="38"/>
  <c r="T32" i="38"/>
  <c r="U32" i="38"/>
  <c r="V32" i="38"/>
  <c r="W32" i="38"/>
  <c r="X32" i="38"/>
  <c r="Y32" i="38"/>
  <c r="Z32" i="38"/>
  <c r="AA32" i="38"/>
  <c r="AB32" i="38"/>
  <c r="AC32" i="38"/>
  <c r="AD32" i="38"/>
  <c r="AE32" i="38"/>
  <c r="AF32" i="38"/>
  <c r="D33" i="38"/>
  <c r="E33" i="38"/>
  <c r="F33" i="38"/>
  <c r="G33" i="38"/>
  <c r="H33" i="38"/>
  <c r="I33" i="38"/>
  <c r="J33" i="38"/>
  <c r="K33" i="38"/>
  <c r="L33" i="38"/>
  <c r="M33" i="38"/>
  <c r="N33" i="38"/>
  <c r="O33" i="38"/>
  <c r="P33" i="38"/>
  <c r="Q33" i="38"/>
  <c r="R33" i="38"/>
  <c r="S33" i="38"/>
  <c r="T33" i="38"/>
  <c r="U33" i="38"/>
  <c r="V33" i="38"/>
  <c r="W33" i="38"/>
  <c r="X33" i="38"/>
  <c r="Y33" i="38"/>
  <c r="Z33" i="38"/>
  <c r="AA33" i="38"/>
  <c r="AB33" i="38"/>
  <c r="AC33" i="38"/>
  <c r="AD33" i="38"/>
  <c r="AE33" i="38"/>
  <c r="AF33" i="38"/>
  <c r="D34" i="38"/>
  <c r="E34" i="38"/>
  <c r="F34" i="38"/>
  <c r="G34" i="38"/>
  <c r="H34" i="38"/>
  <c r="I34" i="38"/>
  <c r="J34" i="38"/>
  <c r="K34" i="38"/>
  <c r="L34" i="38"/>
  <c r="M34" i="38"/>
  <c r="N34" i="38"/>
  <c r="O34" i="38"/>
  <c r="P34" i="38"/>
  <c r="Q34" i="38"/>
  <c r="R34" i="38"/>
  <c r="S34" i="38"/>
  <c r="T34" i="38"/>
  <c r="U34" i="38"/>
  <c r="V34" i="38"/>
  <c r="W34" i="38"/>
  <c r="X34" i="38"/>
  <c r="Y34" i="38"/>
  <c r="Z34" i="38"/>
  <c r="AA34" i="38"/>
  <c r="AB34" i="38"/>
  <c r="AC34" i="38"/>
  <c r="AD34" i="38"/>
  <c r="AE34" i="38"/>
  <c r="AF34" i="38"/>
  <c r="D3" i="27"/>
  <c r="E3" i="27"/>
  <c r="F3" i="27"/>
  <c r="G3" i="27"/>
  <c r="H3" i="27"/>
  <c r="I3" i="27"/>
  <c r="J3" i="27"/>
  <c r="K3" i="27"/>
  <c r="L3" i="27"/>
  <c r="M3" i="27"/>
  <c r="N3" i="27"/>
  <c r="O3" i="27"/>
  <c r="P3" i="27"/>
  <c r="Q3" i="27"/>
  <c r="R3" i="27"/>
  <c r="S3" i="27"/>
  <c r="T3" i="27"/>
  <c r="U3" i="27"/>
  <c r="V3" i="27"/>
  <c r="W3" i="27"/>
  <c r="X3" i="27"/>
  <c r="Y3" i="27"/>
  <c r="Z3" i="27"/>
  <c r="AA3" i="27"/>
  <c r="AB3" i="27"/>
  <c r="AC3" i="27"/>
  <c r="AD3" i="27"/>
  <c r="AE3" i="27"/>
  <c r="AF3" i="27"/>
  <c r="D4" i="27"/>
  <c r="E4" i="27"/>
  <c r="F4" i="27"/>
  <c r="G4" i="27"/>
  <c r="H4" i="27"/>
  <c r="I4" i="27"/>
  <c r="J4" i="27"/>
  <c r="K4" i="27"/>
  <c r="L4" i="27"/>
  <c r="M4" i="27"/>
  <c r="N4" i="27"/>
  <c r="O4" i="27"/>
  <c r="P4" i="27"/>
  <c r="Q4" i="27"/>
  <c r="R4" i="27"/>
  <c r="S4" i="27"/>
  <c r="T4" i="27"/>
  <c r="U4" i="27"/>
  <c r="V4" i="27"/>
  <c r="W4" i="27"/>
  <c r="X4" i="27"/>
  <c r="Y4" i="27"/>
  <c r="Z4" i="27"/>
  <c r="AA4" i="27"/>
  <c r="AB4" i="27"/>
  <c r="AC4" i="27"/>
  <c r="AD4" i="27"/>
  <c r="AE4" i="27"/>
  <c r="AF4" i="27"/>
  <c r="D5" i="27"/>
  <c r="E5" i="27"/>
  <c r="F5" i="27"/>
  <c r="G5" i="27"/>
  <c r="H5" i="27"/>
  <c r="I5" i="27"/>
  <c r="J5" i="27"/>
  <c r="K5" i="27"/>
  <c r="L5" i="27"/>
  <c r="M5" i="27"/>
  <c r="N5" i="27"/>
  <c r="O5" i="27"/>
  <c r="P5" i="27"/>
  <c r="Q5" i="27"/>
  <c r="R5" i="27"/>
  <c r="S5" i="27"/>
  <c r="T5" i="27"/>
  <c r="U5" i="27"/>
  <c r="V5" i="27"/>
  <c r="W5" i="27"/>
  <c r="X5" i="27"/>
  <c r="Y5" i="27"/>
  <c r="Z5" i="27"/>
  <c r="AA5" i="27"/>
  <c r="AB5" i="27"/>
  <c r="AC5" i="27"/>
  <c r="AD5" i="27"/>
  <c r="AE5" i="27"/>
  <c r="AF5" i="27"/>
  <c r="D6" i="27"/>
  <c r="E6" i="27"/>
  <c r="F6" i="27"/>
  <c r="G6" i="27"/>
  <c r="H6" i="27"/>
  <c r="I6" i="27"/>
  <c r="J6" i="27"/>
  <c r="K6" i="27"/>
  <c r="L6" i="27"/>
  <c r="M6" i="27"/>
  <c r="N6" i="27"/>
  <c r="O6" i="27"/>
  <c r="P6" i="27"/>
  <c r="Q6" i="27"/>
  <c r="R6" i="27"/>
  <c r="S6" i="27"/>
  <c r="T6" i="27"/>
  <c r="U6" i="27"/>
  <c r="V6" i="27"/>
  <c r="W6" i="27"/>
  <c r="X6" i="27"/>
  <c r="Y6" i="27"/>
  <c r="Z6" i="27"/>
  <c r="AA6" i="27"/>
  <c r="AB6" i="27"/>
  <c r="AC6" i="27"/>
  <c r="AD6" i="27"/>
  <c r="AE6" i="27"/>
  <c r="AF6" i="27"/>
  <c r="D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T7" i="27"/>
  <c r="U7" i="27"/>
  <c r="V7" i="27"/>
  <c r="W7" i="27"/>
  <c r="X7" i="27"/>
  <c r="Y7" i="27"/>
  <c r="Z7" i="27"/>
  <c r="AA7" i="27"/>
  <c r="AB7" i="27"/>
  <c r="AC7" i="27"/>
  <c r="AD7" i="27"/>
  <c r="AE7" i="27"/>
  <c r="AF7" i="27"/>
  <c r="D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T8" i="27"/>
  <c r="U8" i="27"/>
  <c r="V8" i="27"/>
  <c r="W8" i="27"/>
  <c r="X8" i="27"/>
  <c r="Y8" i="27"/>
  <c r="Z8" i="27"/>
  <c r="AA8" i="27"/>
  <c r="AB8" i="27"/>
  <c r="AC8" i="27"/>
  <c r="AD8" i="27"/>
  <c r="AE8" i="27"/>
  <c r="AF8" i="27"/>
  <c r="D9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U9" i="27"/>
  <c r="V9" i="27"/>
  <c r="W9" i="27"/>
  <c r="X9" i="27"/>
  <c r="Y9" i="27"/>
  <c r="Z9" i="27"/>
  <c r="AA9" i="27"/>
  <c r="AB9" i="27"/>
  <c r="AC9" i="27"/>
  <c r="AD9" i="27"/>
  <c r="AE9" i="27"/>
  <c r="AF9" i="27"/>
  <c r="D10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V10" i="27"/>
  <c r="W10" i="27"/>
  <c r="X10" i="27"/>
  <c r="Y10" i="27"/>
  <c r="Z10" i="27"/>
  <c r="AA10" i="27"/>
  <c r="AB10" i="27"/>
  <c r="AC10" i="27"/>
  <c r="AD10" i="27"/>
  <c r="AE10" i="27"/>
  <c r="AF10" i="27"/>
  <c r="D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U11" i="27"/>
  <c r="V11" i="27"/>
  <c r="W11" i="27"/>
  <c r="X11" i="27"/>
  <c r="Y11" i="27"/>
  <c r="Z11" i="27"/>
  <c r="AA11" i="27"/>
  <c r="AB11" i="27"/>
  <c r="AC11" i="27"/>
  <c r="AD11" i="27"/>
  <c r="AE11" i="27"/>
  <c r="AF11" i="27"/>
  <c r="D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U12" i="27"/>
  <c r="V12" i="27"/>
  <c r="W12" i="27"/>
  <c r="X12" i="27"/>
  <c r="Y12" i="27"/>
  <c r="Z12" i="27"/>
  <c r="AA12" i="27"/>
  <c r="AB12" i="27"/>
  <c r="AC12" i="27"/>
  <c r="AD12" i="27"/>
  <c r="AE12" i="27"/>
  <c r="AF12" i="27"/>
  <c r="D13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T13" i="27"/>
  <c r="U13" i="27"/>
  <c r="V13" i="27"/>
  <c r="W13" i="27"/>
  <c r="X13" i="27"/>
  <c r="Y13" i="27"/>
  <c r="Z13" i="27"/>
  <c r="AA13" i="27"/>
  <c r="AB13" i="27"/>
  <c r="AC13" i="27"/>
  <c r="AD13" i="27"/>
  <c r="AE13" i="27"/>
  <c r="AF13" i="27"/>
  <c r="D18" i="27"/>
  <c r="E18" i="27"/>
  <c r="F18" i="27"/>
  <c r="G18" i="27"/>
  <c r="H18" i="27"/>
  <c r="J18" i="27"/>
  <c r="K18" i="27"/>
  <c r="L18" i="27"/>
  <c r="M18" i="27"/>
  <c r="N18" i="27"/>
  <c r="O18" i="27"/>
  <c r="P18" i="27"/>
  <c r="Q18" i="27"/>
  <c r="R18" i="27"/>
  <c r="S18" i="27"/>
  <c r="V18" i="27"/>
  <c r="W18" i="27"/>
  <c r="X18" i="27"/>
  <c r="Y18" i="27"/>
  <c r="Z18" i="27"/>
  <c r="AA18" i="27"/>
  <c r="AB18" i="27"/>
  <c r="AC18" i="27"/>
  <c r="AD18" i="27"/>
  <c r="AE18" i="27"/>
  <c r="D19" i="27"/>
  <c r="E19" i="27"/>
  <c r="F19" i="27"/>
  <c r="G19" i="27"/>
  <c r="H19" i="27"/>
  <c r="I19" i="27"/>
  <c r="J19" i="27"/>
  <c r="K19" i="27"/>
  <c r="L19" i="27"/>
  <c r="M19" i="27"/>
  <c r="N19" i="27"/>
  <c r="V19" i="27"/>
  <c r="W19" i="27"/>
  <c r="X19" i="27"/>
  <c r="Y19" i="27"/>
  <c r="Z19" i="27"/>
  <c r="AA19" i="27"/>
  <c r="AB19" i="27"/>
  <c r="AC19" i="27"/>
  <c r="D20" i="27"/>
  <c r="E20" i="27"/>
  <c r="F20" i="27"/>
  <c r="G20" i="27"/>
  <c r="H20" i="27"/>
  <c r="I20" i="27"/>
  <c r="J20" i="27"/>
  <c r="K20" i="27"/>
  <c r="L20" i="27"/>
  <c r="M20" i="27"/>
  <c r="N20" i="27"/>
  <c r="O20" i="27"/>
  <c r="P20" i="27"/>
  <c r="Q20" i="27"/>
  <c r="R20" i="27"/>
  <c r="S20" i="27"/>
  <c r="T20" i="27"/>
  <c r="U20" i="27"/>
  <c r="V20" i="27"/>
  <c r="W20" i="27"/>
  <c r="X20" i="27"/>
  <c r="Y20" i="27"/>
  <c r="Z20" i="27"/>
  <c r="AA20" i="27"/>
  <c r="AB20" i="27"/>
  <c r="AC20" i="27"/>
  <c r="AD20" i="27"/>
  <c r="AE20" i="27"/>
  <c r="AF20" i="27"/>
  <c r="D21" i="27"/>
  <c r="E21" i="27"/>
  <c r="F21" i="27"/>
  <c r="G21" i="27"/>
  <c r="H21" i="27"/>
  <c r="I21" i="27"/>
  <c r="J21" i="27"/>
  <c r="K21" i="27"/>
  <c r="L21" i="27"/>
  <c r="M21" i="27"/>
  <c r="P21" i="27"/>
  <c r="Q21" i="27"/>
  <c r="R21" i="27"/>
  <c r="S21" i="27"/>
  <c r="V21" i="27"/>
  <c r="W21" i="27"/>
  <c r="X21" i="27"/>
  <c r="Y21" i="27"/>
  <c r="Z21" i="27"/>
  <c r="AA21" i="27"/>
  <c r="AB21" i="27"/>
  <c r="AC21" i="27"/>
  <c r="AD21" i="27"/>
  <c r="AE21" i="27"/>
  <c r="D22" i="27"/>
  <c r="E22" i="27"/>
  <c r="F22" i="27"/>
  <c r="G22" i="27"/>
  <c r="H22" i="27"/>
  <c r="I22" i="27"/>
  <c r="J22" i="27"/>
  <c r="K22" i="27"/>
  <c r="L22" i="27"/>
  <c r="P22" i="27"/>
  <c r="Q22" i="27"/>
  <c r="R22" i="27"/>
  <c r="S22" i="27"/>
  <c r="V22" i="27"/>
  <c r="W22" i="27"/>
  <c r="X22" i="27"/>
  <c r="Y22" i="27"/>
  <c r="Z22" i="27"/>
  <c r="AA22" i="27"/>
  <c r="AB22" i="27"/>
  <c r="AC22" i="27"/>
  <c r="AD22" i="27"/>
  <c r="AE22" i="27"/>
  <c r="D23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T23" i="27"/>
  <c r="U23" i="27"/>
  <c r="V23" i="27"/>
  <c r="W23" i="27"/>
  <c r="X23" i="27"/>
  <c r="Y23" i="27"/>
  <c r="Z23" i="27"/>
  <c r="AA23" i="27"/>
  <c r="AB23" i="27"/>
  <c r="AC23" i="27"/>
  <c r="AD23" i="27"/>
  <c r="AE23" i="27"/>
  <c r="AF23" i="27"/>
  <c r="D24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T24" i="27"/>
  <c r="U24" i="27"/>
  <c r="V24" i="27"/>
  <c r="W24" i="27"/>
  <c r="X24" i="27"/>
  <c r="Y24" i="27"/>
  <c r="Z24" i="27"/>
  <c r="AA24" i="27"/>
  <c r="AB24" i="27"/>
  <c r="AC24" i="27"/>
  <c r="AD24" i="27"/>
  <c r="AE24" i="27"/>
  <c r="AF24" i="27"/>
  <c r="D25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T25" i="27"/>
  <c r="U25" i="27"/>
  <c r="V25" i="27"/>
  <c r="W25" i="27"/>
  <c r="X25" i="27"/>
  <c r="Y25" i="27"/>
  <c r="Z25" i="27"/>
  <c r="AA25" i="27"/>
  <c r="AB25" i="27"/>
  <c r="AC25" i="27"/>
  <c r="AD25" i="27"/>
  <c r="AE25" i="27"/>
  <c r="AF25" i="27"/>
  <c r="D26" i="27"/>
  <c r="E26" i="27"/>
  <c r="F26" i="27"/>
  <c r="G26" i="27"/>
  <c r="H26" i="27"/>
  <c r="I26" i="27"/>
  <c r="J26" i="27"/>
  <c r="K26" i="27"/>
  <c r="L26" i="27"/>
  <c r="M26" i="27"/>
  <c r="N26" i="27"/>
  <c r="O26" i="27"/>
  <c r="P26" i="27"/>
  <c r="Q26" i="27"/>
  <c r="R26" i="27"/>
  <c r="S26" i="27"/>
  <c r="T26" i="27"/>
  <c r="U26" i="27"/>
  <c r="V26" i="27"/>
  <c r="W26" i="27"/>
  <c r="X26" i="27"/>
  <c r="Y26" i="27"/>
  <c r="Z26" i="27"/>
  <c r="AA26" i="27"/>
  <c r="AB26" i="27"/>
  <c r="AC26" i="27"/>
  <c r="AD26" i="27"/>
  <c r="AE26" i="27"/>
  <c r="AF26" i="27"/>
  <c r="D27" i="27"/>
  <c r="E27" i="27"/>
  <c r="F27" i="27"/>
  <c r="G27" i="27"/>
  <c r="H27" i="27"/>
  <c r="I27" i="27"/>
  <c r="J27" i="27"/>
  <c r="K27" i="27"/>
  <c r="L27" i="27"/>
  <c r="M27" i="27"/>
  <c r="N27" i="27"/>
  <c r="O27" i="27"/>
  <c r="P27" i="27"/>
  <c r="Q27" i="27"/>
  <c r="R27" i="27"/>
  <c r="S27" i="27"/>
  <c r="T27" i="27"/>
  <c r="U27" i="27"/>
  <c r="V27" i="27"/>
  <c r="W27" i="27"/>
  <c r="X27" i="27"/>
  <c r="Y27" i="27"/>
  <c r="Z27" i="27"/>
  <c r="AA27" i="27"/>
  <c r="AB27" i="27"/>
  <c r="AC27" i="27"/>
  <c r="AD27" i="27"/>
  <c r="AE27" i="27"/>
  <c r="AF27" i="27"/>
  <c r="D28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U28" i="27"/>
  <c r="V28" i="27"/>
  <c r="W28" i="27"/>
  <c r="X28" i="27"/>
  <c r="Y28" i="27"/>
  <c r="Z28" i="27"/>
  <c r="AA28" i="27"/>
  <c r="AB28" i="27"/>
  <c r="AC28" i="27"/>
  <c r="AD28" i="27"/>
  <c r="AE28" i="27"/>
  <c r="AF28" i="27"/>
  <c r="D3" i="37"/>
  <c r="E3" i="37"/>
  <c r="F3" i="37"/>
  <c r="G3" i="37"/>
  <c r="H3" i="37"/>
  <c r="I3" i="37"/>
  <c r="J3" i="37"/>
  <c r="K3" i="37"/>
  <c r="L3" i="37"/>
  <c r="M3" i="37"/>
  <c r="N3" i="37"/>
  <c r="O3" i="37"/>
  <c r="P3" i="37"/>
  <c r="Q3" i="37"/>
  <c r="R3" i="37"/>
  <c r="S3" i="37"/>
  <c r="T3" i="37"/>
  <c r="U3" i="37"/>
  <c r="V3" i="37"/>
  <c r="W3" i="37"/>
  <c r="X3" i="37"/>
  <c r="Y3" i="37"/>
  <c r="Z3" i="37"/>
  <c r="AA3" i="37"/>
  <c r="AB3" i="37"/>
  <c r="AC3" i="37"/>
  <c r="AD3" i="37"/>
  <c r="AE3" i="37"/>
  <c r="AF3" i="37"/>
  <c r="D4" i="37"/>
  <c r="E4" i="37"/>
  <c r="F4" i="37"/>
  <c r="G4" i="37"/>
  <c r="H4" i="37"/>
  <c r="I4" i="37"/>
  <c r="J4" i="37"/>
  <c r="K4" i="37"/>
  <c r="P4" i="37"/>
  <c r="Q4" i="37"/>
  <c r="R4" i="37"/>
  <c r="S4" i="37"/>
  <c r="V4" i="37"/>
  <c r="W4" i="37"/>
  <c r="X4" i="37"/>
  <c r="Y4" i="37"/>
  <c r="Z4" i="37"/>
  <c r="AA4" i="37"/>
  <c r="AB4" i="37"/>
  <c r="AC4" i="37"/>
  <c r="AD4" i="37"/>
  <c r="AE4" i="37"/>
  <c r="D5" i="37"/>
  <c r="E5" i="37"/>
  <c r="F5" i="37"/>
  <c r="G5" i="37"/>
  <c r="H5" i="37"/>
  <c r="I5" i="37"/>
  <c r="J5" i="37"/>
  <c r="K5" i="37"/>
  <c r="L5" i="37"/>
  <c r="M5" i="37"/>
  <c r="N5" i="37"/>
  <c r="P5" i="37"/>
  <c r="Q5" i="37"/>
  <c r="R5" i="37"/>
  <c r="S5" i="37"/>
  <c r="T5" i="37"/>
  <c r="U5" i="37"/>
  <c r="V5" i="37"/>
  <c r="W5" i="37"/>
  <c r="X5" i="37"/>
  <c r="Y5" i="37"/>
  <c r="Z5" i="37"/>
  <c r="AA5" i="37"/>
  <c r="AB5" i="37"/>
  <c r="AC5" i="37"/>
  <c r="AD5" i="37"/>
  <c r="AE5" i="37"/>
  <c r="AF5" i="37"/>
  <c r="D6" i="37"/>
  <c r="E6" i="37"/>
  <c r="F6" i="37"/>
  <c r="G6" i="37"/>
  <c r="H6" i="37"/>
  <c r="I6" i="37"/>
  <c r="J6" i="37"/>
  <c r="K6" i="37"/>
  <c r="L6" i="37"/>
  <c r="M6" i="37"/>
  <c r="N6" i="37"/>
  <c r="O6" i="37"/>
  <c r="P6" i="37"/>
  <c r="Q6" i="37"/>
  <c r="R6" i="37"/>
  <c r="S6" i="37"/>
  <c r="T6" i="37"/>
  <c r="U6" i="37"/>
  <c r="V6" i="37"/>
  <c r="W6" i="37"/>
  <c r="X6" i="37"/>
  <c r="Y6" i="37"/>
  <c r="Z6" i="37"/>
  <c r="AA6" i="37"/>
  <c r="AB6" i="37"/>
  <c r="AC6" i="37"/>
  <c r="AD6" i="37"/>
  <c r="AE6" i="37"/>
  <c r="AF6" i="37"/>
  <c r="D7" i="37"/>
  <c r="E7" i="37"/>
  <c r="F7" i="37"/>
  <c r="G7" i="37"/>
  <c r="H7" i="37"/>
  <c r="I7" i="37"/>
  <c r="J7" i="37"/>
  <c r="K7" i="37"/>
  <c r="L7" i="37"/>
  <c r="M7" i="37"/>
  <c r="N7" i="37"/>
  <c r="O7" i="37"/>
  <c r="P7" i="37"/>
  <c r="Q7" i="37"/>
  <c r="R7" i="37"/>
  <c r="S7" i="37"/>
  <c r="T7" i="37"/>
  <c r="U7" i="37"/>
  <c r="V7" i="37"/>
  <c r="W7" i="37"/>
  <c r="X7" i="37"/>
  <c r="Y7" i="37"/>
  <c r="Z7" i="37"/>
  <c r="AA7" i="37"/>
  <c r="AB7" i="37"/>
  <c r="AC7" i="37"/>
  <c r="AD7" i="37"/>
  <c r="AE7" i="37"/>
  <c r="AF7" i="37"/>
  <c r="D8" i="37"/>
  <c r="E8" i="37"/>
  <c r="F8" i="37"/>
  <c r="G8" i="37"/>
  <c r="H8" i="37"/>
  <c r="I8" i="37"/>
  <c r="J8" i="37"/>
  <c r="K8" i="37"/>
  <c r="L8" i="37"/>
  <c r="M8" i="37"/>
  <c r="N8" i="37"/>
  <c r="O8" i="37"/>
  <c r="P8" i="37"/>
  <c r="Q8" i="37"/>
  <c r="R8" i="37"/>
  <c r="S8" i="37"/>
  <c r="T8" i="37"/>
  <c r="U8" i="37"/>
  <c r="V8" i="37"/>
  <c r="W8" i="37"/>
  <c r="X8" i="37"/>
  <c r="Y8" i="37"/>
  <c r="Z8" i="37"/>
  <c r="AA8" i="37"/>
  <c r="AB8" i="37"/>
  <c r="AC8" i="37"/>
  <c r="AD8" i="37"/>
  <c r="AE8" i="37"/>
  <c r="AF8" i="37"/>
  <c r="D9" i="37"/>
  <c r="E9" i="37"/>
  <c r="F9" i="37"/>
  <c r="G9" i="37"/>
  <c r="H9" i="37"/>
  <c r="I9" i="37"/>
  <c r="J9" i="37"/>
  <c r="K9" i="37"/>
  <c r="L9" i="37"/>
  <c r="M9" i="37"/>
  <c r="N9" i="37"/>
  <c r="O9" i="37"/>
  <c r="P9" i="37"/>
  <c r="Q9" i="37"/>
  <c r="R9" i="37"/>
  <c r="S9" i="37"/>
  <c r="T9" i="37"/>
  <c r="U9" i="37"/>
  <c r="V9" i="37"/>
  <c r="W9" i="37"/>
  <c r="X9" i="37"/>
  <c r="Y9" i="37"/>
  <c r="Z9" i="37"/>
  <c r="AA9" i="37"/>
  <c r="AB9" i="37"/>
  <c r="AC9" i="37"/>
  <c r="AD9" i="37"/>
  <c r="AE9" i="37"/>
  <c r="AF9" i="37"/>
  <c r="D10" i="37"/>
  <c r="E10" i="37"/>
  <c r="F10" i="37"/>
  <c r="G10" i="37"/>
  <c r="H10" i="37"/>
  <c r="I10" i="37"/>
  <c r="J10" i="37"/>
  <c r="K10" i="37"/>
  <c r="L10" i="37"/>
  <c r="M10" i="37"/>
  <c r="N10" i="37"/>
  <c r="O10" i="37"/>
  <c r="P10" i="37"/>
  <c r="Q10" i="37"/>
  <c r="R10" i="37"/>
  <c r="S10" i="37"/>
  <c r="T10" i="37"/>
  <c r="U10" i="37"/>
  <c r="V10" i="37"/>
  <c r="W10" i="37"/>
  <c r="X10" i="37"/>
  <c r="Y10" i="37"/>
  <c r="Z10" i="37"/>
  <c r="AA10" i="37"/>
  <c r="AB10" i="37"/>
  <c r="AC10" i="37"/>
  <c r="AD10" i="37"/>
  <c r="AE10" i="37"/>
  <c r="AF10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P11" i="37"/>
  <c r="Q11" i="37"/>
  <c r="R11" i="37"/>
  <c r="S11" i="37"/>
  <c r="T11" i="37"/>
  <c r="U11" i="37"/>
  <c r="V11" i="37"/>
  <c r="W11" i="37"/>
  <c r="X11" i="37"/>
  <c r="Y11" i="37"/>
  <c r="Z11" i="37"/>
  <c r="AA11" i="37"/>
  <c r="AB11" i="37"/>
  <c r="AC11" i="37"/>
  <c r="AD11" i="37"/>
  <c r="AE11" i="37"/>
  <c r="AF11" i="37"/>
  <c r="D12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Q12" i="37"/>
  <c r="R12" i="37"/>
  <c r="S12" i="37"/>
  <c r="T12" i="37"/>
  <c r="U12" i="37"/>
  <c r="V12" i="37"/>
  <c r="W12" i="37"/>
  <c r="X12" i="37"/>
  <c r="Y12" i="37"/>
  <c r="Z12" i="37"/>
  <c r="AA12" i="37"/>
  <c r="AB12" i="37"/>
  <c r="AC12" i="37"/>
  <c r="AD12" i="37"/>
  <c r="AE12" i="37"/>
  <c r="AF12" i="37"/>
  <c r="D13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Q13" i="37"/>
  <c r="R13" i="37"/>
  <c r="S13" i="37"/>
  <c r="T13" i="37"/>
  <c r="U13" i="37"/>
  <c r="V13" i="37"/>
  <c r="W13" i="37"/>
  <c r="X13" i="37"/>
  <c r="Y13" i="37"/>
  <c r="Z13" i="37"/>
  <c r="AA13" i="37"/>
  <c r="AB13" i="37"/>
  <c r="AC13" i="37"/>
  <c r="AD13" i="37"/>
  <c r="AE13" i="37"/>
  <c r="AF13" i="37"/>
  <c r="D18" i="37"/>
  <c r="E18" i="37"/>
  <c r="F18" i="37"/>
  <c r="G18" i="37"/>
  <c r="H18" i="37"/>
  <c r="I18" i="37"/>
  <c r="J18" i="37"/>
  <c r="K18" i="37"/>
  <c r="L18" i="37"/>
  <c r="M18" i="37"/>
  <c r="N18" i="37"/>
  <c r="P18" i="37"/>
  <c r="Q18" i="37"/>
  <c r="R18" i="37"/>
  <c r="S18" i="37"/>
  <c r="T18" i="37"/>
  <c r="U18" i="37"/>
  <c r="V18" i="37"/>
  <c r="W18" i="37"/>
  <c r="X18" i="37"/>
  <c r="Y18" i="37"/>
  <c r="Z18" i="37"/>
  <c r="AA18" i="37"/>
  <c r="AB18" i="37"/>
  <c r="AC18" i="37"/>
  <c r="AD18" i="37"/>
  <c r="AE18" i="37"/>
  <c r="AF18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Q19" i="37"/>
  <c r="R19" i="37"/>
  <c r="S19" i="37"/>
  <c r="T19" i="37"/>
  <c r="U19" i="37"/>
  <c r="V19" i="37"/>
  <c r="W19" i="37"/>
  <c r="X19" i="37"/>
  <c r="Y19" i="37"/>
  <c r="Z19" i="37"/>
  <c r="AA19" i="37"/>
  <c r="AB19" i="37"/>
  <c r="AC19" i="37"/>
  <c r="AD19" i="37"/>
  <c r="AE19" i="37"/>
  <c r="AF19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Q20" i="37"/>
  <c r="R20" i="37"/>
  <c r="S20" i="37"/>
  <c r="T20" i="37"/>
  <c r="U20" i="37"/>
  <c r="V20" i="37"/>
  <c r="W20" i="37"/>
  <c r="X20" i="37"/>
  <c r="Y20" i="37"/>
  <c r="Z20" i="37"/>
  <c r="AA20" i="37"/>
  <c r="AB20" i="37"/>
  <c r="AC20" i="37"/>
  <c r="AD20" i="37"/>
  <c r="AE20" i="37"/>
  <c r="AF20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R21" i="37"/>
  <c r="S21" i="37"/>
  <c r="V21" i="37"/>
  <c r="W21" i="37"/>
  <c r="X21" i="37"/>
  <c r="Y21" i="37"/>
  <c r="Z21" i="37"/>
  <c r="AA21" i="37"/>
  <c r="AB21" i="37"/>
  <c r="AC21" i="37"/>
  <c r="AE21" i="37"/>
  <c r="D22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Q22" i="37"/>
  <c r="R22" i="37"/>
  <c r="S22" i="37"/>
  <c r="T22" i="37"/>
  <c r="U22" i="37"/>
  <c r="V22" i="37"/>
  <c r="W22" i="37"/>
  <c r="X22" i="37"/>
  <c r="Y22" i="37"/>
  <c r="Z22" i="37"/>
  <c r="AA22" i="37"/>
  <c r="AB22" i="37"/>
  <c r="AC22" i="37"/>
  <c r="AD22" i="37"/>
  <c r="AE22" i="37"/>
  <c r="AF22" i="37"/>
  <c r="D23" i="37"/>
  <c r="E23" i="37"/>
  <c r="F23" i="37"/>
  <c r="G23" i="37"/>
  <c r="H23" i="37"/>
  <c r="I23" i="37"/>
  <c r="J23" i="37"/>
  <c r="K23" i="37"/>
  <c r="L23" i="37"/>
  <c r="M23" i="37"/>
  <c r="N23" i="37"/>
  <c r="O23" i="37"/>
  <c r="P23" i="37"/>
  <c r="Q23" i="37"/>
  <c r="R23" i="37"/>
  <c r="S23" i="37"/>
  <c r="T23" i="37"/>
  <c r="U23" i="37"/>
  <c r="V23" i="37"/>
  <c r="W23" i="37"/>
  <c r="X23" i="37"/>
  <c r="Y23" i="37"/>
  <c r="Z23" i="37"/>
  <c r="AA23" i="37"/>
  <c r="AB23" i="37"/>
  <c r="AC23" i="37"/>
  <c r="AD23" i="37"/>
  <c r="AE23" i="37"/>
  <c r="AF23" i="37"/>
  <c r="D24" i="37"/>
  <c r="E24" i="37"/>
  <c r="F24" i="37"/>
  <c r="G24" i="37"/>
  <c r="H24" i="37"/>
  <c r="I24" i="37"/>
  <c r="J24" i="37"/>
  <c r="K24" i="37"/>
  <c r="L24" i="37"/>
  <c r="M24" i="37"/>
  <c r="N24" i="37"/>
  <c r="O24" i="37"/>
  <c r="P24" i="37"/>
  <c r="Q24" i="37"/>
  <c r="R24" i="37"/>
  <c r="S24" i="37"/>
  <c r="T24" i="37"/>
  <c r="U24" i="37"/>
  <c r="V24" i="37"/>
  <c r="W24" i="37"/>
  <c r="X24" i="37"/>
  <c r="Y24" i="37"/>
  <c r="Z24" i="37"/>
  <c r="AA24" i="37"/>
  <c r="AB24" i="37"/>
  <c r="AC24" i="37"/>
  <c r="AD24" i="37"/>
  <c r="AE24" i="37"/>
  <c r="AF24" i="37"/>
  <c r="D25" i="37"/>
  <c r="E25" i="37"/>
  <c r="F25" i="37"/>
  <c r="G25" i="37"/>
  <c r="H25" i="37"/>
  <c r="I25" i="37"/>
  <c r="J25" i="37"/>
  <c r="K25" i="37"/>
  <c r="L25" i="37"/>
  <c r="M25" i="37"/>
  <c r="N25" i="37"/>
  <c r="O25" i="37"/>
  <c r="P25" i="37"/>
  <c r="Q25" i="37"/>
  <c r="R25" i="37"/>
  <c r="S25" i="37"/>
  <c r="T25" i="37"/>
  <c r="U25" i="37"/>
  <c r="V25" i="37"/>
  <c r="W25" i="37"/>
  <c r="X25" i="37"/>
  <c r="Y25" i="37"/>
  <c r="Z25" i="37"/>
  <c r="AA25" i="37"/>
  <c r="AB25" i="37"/>
  <c r="AC25" i="37"/>
  <c r="AD25" i="37"/>
  <c r="AE25" i="37"/>
  <c r="AF25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Q26" i="37"/>
  <c r="R26" i="37"/>
  <c r="S26" i="37"/>
  <c r="T26" i="37"/>
  <c r="U26" i="37"/>
  <c r="V26" i="37"/>
  <c r="W26" i="37"/>
  <c r="X26" i="37"/>
  <c r="Y26" i="37"/>
  <c r="Z26" i="37"/>
  <c r="AA26" i="37"/>
  <c r="AB26" i="37"/>
  <c r="AC26" i="37"/>
  <c r="AD26" i="37"/>
  <c r="AE26" i="37"/>
  <c r="AF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Q27" i="37"/>
  <c r="R27" i="37"/>
  <c r="S27" i="37"/>
  <c r="T27" i="37"/>
  <c r="U27" i="37"/>
  <c r="V27" i="37"/>
  <c r="W27" i="37"/>
  <c r="X27" i="37"/>
  <c r="Y27" i="37"/>
  <c r="Z27" i="37"/>
  <c r="AA27" i="37"/>
  <c r="AB27" i="37"/>
  <c r="AC27" i="37"/>
  <c r="AD27" i="37"/>
  <c r="AE27" i="37"/>
  <c r="AF27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Q28" i="37"/>
  <c r="R28" i="37"/>
  <c r="S28" i="37"/>
  <c r="T28" i="37"/>
  <c r="U28" i="37"/>
  <c r="V28" i="37"/>
  <c r="W28" i="37"/>
  <c r="X28" i="37"/>
  <c r="Y28" i="37"/>
  <c r="Z28" i="37"/>
  <c r="AA28" i="37"/>
  <c r="AB28" i="37"/>
  <c r="AC28" i="37"/>
  <c r="AD28" i="37"/>
  <c r="AE28" i="37"/>
  <c r="AF28" i="37"/>
  <c r="D3" i="7"/>
  <c r="E3" i="7"/>
  <c r="F3" i="7"/>
  <c r="G3" i="7"/>
  <c r="H3" i="7"/>
  <c r="I3" i="7"/>
  <c r="J3" i="7"/>
  <c r="K3" i="7"/>
  <c r="L3" i="7"/>
  <c r="M3" i="7"/>
  <c r="N3" i="7"/>
  <c r="O3" i="7"/>
  <c r="P3" i="7"/>
  <c r="Q3" i="7"/>
  <c r="R3" i="7"/>
  <c r="S3" i="7"/>
  <c r="V3" i="7"/>
  <c r="W3" i="7"/>
  <c r="X3" i="7"/>
  <c r="Y3" i="7"/>
  <c r="Z3" i="7"/>
  <c r="AA3" i="7"/>
  <c r="AB3" i="7"/>
  <c r="AC3" i="7"/>
  <c r="AD3" i="7"/>
  <c r="AE3" i="7"/>
  <c r="D4" i="7"/>
  <c r="E4" i="7"/>
  <c r="F4" i="7"/>
  <c r="G4" i="7"/>
  <c r="H4" i="7"/>
  <c r="I4" i="7"/>
  <c r="J4" i="7"/>
  <c r="K4" i="7"/>
  <c r="L4" i="7"/>
  <c r="M4" i="7"/>
  <c r="N4" i="7"/>
  <c r="P4" i="7"/>
  <c r="Q4" i="7"/>
  <c r="R4" i="7"/>
  <c r="S4" i="7"/>
  <c r="V4" i="7"/>
  <c r="W4" i="7"/>
  <c r="X4" i="7"/>
  <c r="Y4" i="7"/>
  <c r="Z4" i="7"/>
  <c r="AA4" i="7"/>
  <c r="AB4" i="7"/>
  <c r="AC4" i="7"/>
  <c r="AD4" i="7"/>
  <c r="AE4" i="7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S5" i="7"/>
  <c r="T5" i="7"/>
  <c r="U5" i="7"/>
  <c r="V5" i="7"/>
  <c r="W5" i="7"/>
  <c r="X5" i="7"/>
  <c r="Y5" i="7"/>
  <c r="Z5" i="7"/>
  <c r="AA5" i="7"/>
  <c r="AB5" i="7"/>
  <c r="AC5" i="7"/>
  <c r="AD5" i="7"/>
  <c r="AE5" i="7"/>
  <c r="AF5" i="7"/>
  <c r="D6" i="7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V6" i="7"/>
  <c r="W6" i="7"/>
  <c r="X6" i="7"/>
  <c r="Y6" i="7"/>
  <c r="Z6" i="7"/>
  <c r="AA6" i="7"/>
  <c r="AB6" i="7"/>
  <c r="AC6" i="7"/>
  <c r="AD6" i="7"/>
  <c r="AE6" i="7"/>
  <c r="AF6" i="7"/>
  <c r="D7" i="7"/>
  <c r="E7" i="7"/>
  <c r="F7" i="7"/>
  <c r="G7" i="7"/>
  <c r="H7" i="7"/>
  <c r="I7" i="7"/>
  <c r="J7" i="7"/>
  <c r="K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D8" i="7"/>
  <c r="E8" i="7"/>
  <c r="L8" i="7"/>
  <c r="M8" i="7"/>
  <c r="N8" i="7"/>
  <c r="O8" i="7"/>
  <c r="D9" i="7"/>
  <c r="E9" i="7"/>
  <c r="L9" i="7"/>
  <c r="M9" i="7"/>
  <c r="N9" i="7"/>
  <c r="O9" i="7"/>
  <c r="D10" i="7"/>
  <c r="E10" i="7"/>
  <c r="L10" i="7"/>
  <c r="M10" i="7"/>
  <c r="N10" i="7"/>
  <c r="O10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21" i="7"/>
  <c r="E21" i="7"/>
  <c r="F21" i="7"/>
  <c r="G21" i="7"/>
  <c r="H21" i="7"/>
  <c r="I21" i="7"/>
  <c r="J21" i="7"/>
  <c r="K21" i="7"/>
  <c r="L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2" i="7"/>
  <c r="E22" i="7"/>
  <c r="F22" i="7"/>
  <c r="G22" i="7"/>
  <c r="H22" i="7"/>
  <c r="I22" i="7"/>
  <c r="J22" i="7"/>
  <c r="K22" i="7"/>
  <c r="L22" i="7"/>
  <c r="M22" i="7"/>
  <c r="N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D23" i="7"/>
  <c r="E23" i="7"/>
  <c r="F23" i="7"/>
  <c r="G23" i="7"/>
  <c r="H23" i="7"/>
  <c r="I23" i="7"/>
  <c r="J23" i="7"/>
  <c r="K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D25" i="7"/>
  <c r="E25" i="7"/>
  <c r="F25" i="7"/>
  <c r="G25" i="7"/>
  <c r="H25" i="7"/>
  <c r="I25" i="7"/>
  <c r="J25" i="7"/>
  <c r="K25" i="7"/>
  <c r="L25" i="7"/>
  <c r="M25" i="7"/>
  <c r="N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" i="10"/>
  <c r="E3" i="10"/>
  <c r="F3" i="10"/>
  <c r="G3" i="10"/>
  <c r="H3" i="10"/>
  <c r="I3" i="10"/>
  <c r="J3" i="10"/>
  <c r="P3" i="10"/>
  <c r="Q3" i="10"/>
  <c r="R3" i="10"/>
  <c r="S3" i="10"/>
  <c r="T3" i="10"/>
  <c r="U3" i="10"/>
  <c r="V3" i="10"/>
  <c r="W3" i="10"/>
  <c r="X3" i="10"/>
  <c r="Y3" i="10"/>
  <c r="Z3" i="10"/>
  <c r="AA3" i="10"/>
  <c r="AB3" i="10"/>
  <c r="AC3" i="10"/>
  <c r="AD3" i="10"/>
  <c r="AE3" i="10"/>
  <c r="AF3" i="10"/>
  <c r="D4" i="10"/>
  <c r="E4" i="10"/>
  <c r="F4" i="10"/>
  <c r="G4" i="10"/>
  <c r="H4" i="10"/>
  <c r="I4" i="10"/>
  <c r="J4" i="10"/>
  <c r="L4" i="10"/>
  <c r="M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AF4" i="10"/>
  <c r="D5" i="10"/>
  <c r="E5" i="10"/>
  <c r="F5" i="10"/>
  <c r="G5" i="10"/>
  <c r="H5" i="10"/>
  <c r="I5" i="10"/>
  <c r="J5" i="10"/>
  <c r="P5" i="10"/>
  <c r="Q5" i="10"/>
  <c r="R5" i="10"/>
  <c r="S5" i="10"/>
  <c r="T5" i="10"/>
  <c r="U5" i="10"/>
  <c r="V5" i="10"/>
  <c r="W5" i="10"/>
  <c r="X5" i="10"/>
  <c r="Y5" i="10"/>
  <c r="Z5" i="10"/>
  <c r="AA5" i="10"/>
  <c r="AB5" i="10"/>
  <c r="AC5" i="10"/>
  <c r="AD5" i="10"/>
  <c r="AE5" i="10"/>
  <c r="AF5" i="10"/>
  <c r="D6" i="10"/>
  <c r="E6" i="10"/>
  <c r="F6" i="10"/>
  <c r="G6" i="10"/>
  <c r="H6" i="10"/>
  <c r="I6" i="10"/>
  <c r="J6" i="10"/>
  <c r="P6" i="10"/>
  <c r="Q6" i="10"/>
  <c r="R6" i="10"/>
  <c r="S6" i="10"/>
  <c r="T6" i="10"/>
  <c r="U6" i="10"/>
  <c r="V6" i="10"/>
  <c r="W6" i="10"/>
  <c r="X6" i="10"/>
  <c r="Y6" i="10"/>
  <c r="Z6" i="10"/>
  <c r="AA6" i="10"/>
  <c r="AB6" i="10"/>
  <c r="AC6" i="10"/>
  <c r="AD6" i="10"/>
  <c r="AE6" i="10"/>
  <c r="AF6" i="10"/>
  <c r="D7" i="10"/>
  <c r="E7" i="10"/>
  <c r="F7" i="10"/>
  <c r="G7" i="10"/>
  <c r="H7" i="10"/>
  <c r="I7" i="10"/>
  <c r="J7" i="10"/>
  <c r="P7" i="10"/>
  <c r="Q7" i="10"/>
  <c r="R7" i="10"/>
  <c r="S7" i="10"/>
  <c r="T7" i="10"/>
  <c r="U7" i="10"/>
  <c r="V7" i="10"/>
  <c r="W7" i="10"/>
  <c r="X7" i="10"/>
  <c r="Y7" i="10"/>
  <c r="Z7" i="10"/>
  <c r="AA7" i="10"/>
  <c r="AB7" i="10"/>
  <c r="AC7" i="10"/>
  <c r="AD7" i="10"/>
  <c r="AE7" i="10"/>
  <c r="AF7" i="10"/>
  <c r="D8" i="10"/>
  <c r="E8" i="10"/>
  <c r="L8" i="10"/>
  <c r="M8" i="10"/>
  <c r="O8" i="10"/>
  <c r="D9" i="10"/>
  <c r="E9" i="10"/>
  <c r="D10" i="10"/>
  <c r="E10" i="10"/>
  <c r="L10" i="10"/>
  <c r="M10" i="10"/>
  <c r="O10" i="10"/>
  <c r="D11" i="10"/>
  <c r="E11" i="10"/>
  <c r="L11" i="10"/>
  <c r="M11" i="10"/>
  <c r="O11" i="10"/>
  <c r="D12" i="10"/>
  <c r="E12" i="10"/>
  <c r="F12" i="10"/>
  <c r="G12" i="10"/>
  <c r="H12" i="10"/>
  <c r="I12" i="10"/>
  <c r="J12" i="10"/>
  <c r="L12" i="10"/>
  <c r="M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22" i="10"/>
  <c r="E22" i="10"/>
  <c r="F22" i="10"/>
  <c r="G22" i="10"/>
  <c r="H22" i="10"/>
  <c r="I22" i="10"/>
  <c r="J22" i="10"/>
  <c r="K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AF22" i="10"/>
  <c r="D23" i="10"/>
  <c r="E23" i="10"/>
  <c r="F23" i="10"/>
  <c r="G23" i="10"/>
  <c r="H23" i="10"/>
  <c r="I23" i="10"/>
  <c r="J23" i="10"/>
  <c r="K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AD23" i="10"/>
  <c r="AE23" i="10"/>
  <c r="AF23" i="10"/>
  <c r="D24" i="10"/>
  <c r="E24" i="10"/>
  <c r="F24" i="10"/>
  <c r="G24" i="10"/>
  <c r="H24" i="10"/>
  <c r="I24" i="10"/>
  <c r="J24" i="10"/>
  <c r="K24" i="10"/>
  <c r="L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AD24" i="10"/>
  <c r="AE24" i="10"/>
  <c r="AF24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AE25" i="10"/>
  <c r="AF25" i="10"/>
  <c r="D26" i="10"/>
  <c r="E26" i="10"/>
  <c r="F26" i="10"/>
  <c r="G26" i="10"/>
  <c r="H26" i="10"/>
  <c r="I26" i="10"/>
  <c r="J26" i="10"/>
  <c r="K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" i="2"/>
  <c r="E3" i="2"/>
  <c r="F3" i="2"/>
  <c r="G3" i="2"/>
  <c r="H3" i="2"/>
  <c r="I3" i="2"/>
  <c r="J3" i="2"/>
  <c r="K3" i="2"/>
  <c r="L3" i="2"/>
  <c r="M3" i="2"/>
  <c r="N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D5" i="2"/>
  <c r="E5" i="2"/>
  <c r="F5" i="2"/>
  <c r="G5" i="2"/>
  <c r="H5" i="2"/>
  <c r="I5" i="2"/>
  <c r="J5" i="2"/>
  <c r="K5" i="2"/>
  <c r="L5" i="2"/>
  <c r="M5" i="2"/>
  <c r="N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D7" i="2"/>
  <c r="E7" i="2"/>
  <c r="F7" i="2"/>
  <c r="G7" i="2"/>
  <c r="H7" i="2"/>
  <c r="I7" i="2"/>
  <c r="J7" i="2"/>
  <c r="K7" i="2"/>
  <c r="L7" i="2"/>
  <c r="M7" i="2"/>
  <c r="N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D10" i="2"/>
  <c r="E10" i="2"/>
  <c r="F10" i="2"/>
  <c r="G10" i="2"/>
  <c r="H10" i="2"/>
  <c r="I10" i="2"/>
  <c r="J10" i="2"/>
  <c r="K10" i="2"/>
  <c r="L10" i="2"/>
  <c r="M10" i="2"/>
  <c r="N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D11" i="2"/>
  <c r="E11" i="2"/>
  <c r="L11" i="2"/>
  <c r="M11" i="2"/>
  <c r="N11" i="2"/>
  <c r="O11" i="2"/>
  <c r="D12" i="2"/>
  <c r="E12" i="2"/>
  <c r="L12" i="2"/>
  <c r="M12" i="2"/>
  <c r="N12" i="2"/>
  <c r="O12" i="2"/>
  <c r="D13" i="2"/>
  <c r="E13" i="2"/>
  <c r="L13" i="2"/>
  <c r="M13" i="2"/>
  <c r="N13" i="2"/>
  <c r="O13" i="2"/>
  <c r="D14" i="2"/>
  <c r="E14" i="2"/>
  <c r="L14" i="2"/>
  <c r="M14" i="2"/>
  <c r="N14" i="2"/>
  <c r="O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T25" i="2"/>
  <c r="U25" i="2"/>
  <c r="V25" i="2"/>
  <c r="W25" i="2"/>
  <c r="X25" i="2"/>
  <c r="Y25" i="2"/>
  <c r="Z25" i="2"/>
  <c r="AA25" i="2"/>
  <c r="AB25" i="2"/>
  <c r="AC25" i="2"/>
  <c r="AD25" i="2"/>
  <c r="AF25" i="2"/>
  <c r="D26" i="2"/>
  <c r="E26" i="2"/>
  <c r="F26" i="2"/>
  <c r="G26" i="2"/>
  <c r="H26" i="2"/>
  <c r="I26" i="2"/>
  <c r="J26" i="2"/>
  <c r="K26" i="2"/>
  <c r="L26" i="2"/>
  <c r="M26" i="2"/>
  <c r="N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D28" i="2"/>
  <c r="E28" i="2"/>
  <c r="F28" i="2"/>
  <c r="G28" i="2"/>
  <c r="H28" i="2"/>
  <c r="I28" i="2"/>
  <c r="J28" i="2"/>
  <c r="K28" i="2"/>
  <c r="L28" i="2"/>
  <c r="M28" i="2"/>
  <c r="N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D33" i="2"/>
  <c r="E33" i="2"/>
  <c r="F33" i="2"/>
  <c r="G33" i="2"/>
  <c r="H33" i="2"/>
  <c r="I33" i="2"/>
  <c r="J33" i="2"/>
  <c r="K33" i="2"/>
  <c r="L33" i="2"/>
  <c r="M33" i="2"/>
  <c r="N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U14" i="30"/>
  <c r="V14" i="30"/>
  <c r="W14" i="30"/>
  <c r="X14" i="30"/>
  <c r="Y14" i="30"/>
  <c r="Z14" i="30"/>
  <c r="AA14" i="30"/>
  <c r="AB14" i="30"/>
  <c r="AC14" i="30"/>
  <c r="AD14" i="30"/>
  <c r="AE14" i="30"/>
  <c r="AF1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X24" i="30"/>
  <c r="Y24" i="30"/>
  <c r="Z24" i="30"/>
  <c r="AA24" i="30"/>
  <c r="AB24" i="30"/>
  <c r="AC24" i="30"/>
  <c r="AD24" i="30"/>
  <c r="AE24" i="30"/>
  <c r="AF24" i="30"/>
  <c r="D25" i="30"/>
  <c r="E25" i="30"/>
  <c r="F25" i="30"/>
  <c r="G25" i="30"/>
  <c r="H25" i="30"/>
  <c r="I25" i="30"/>
  <c r="J25" i="30"/>
  <c r="K25" i="30"/>
  <c r="L25" i="30"/>
  <c r="M25" i="30"/>
  <c r="N25" i="30"/>
  <c r="P25" i="30"/>
  <c r="Q25" i="30"/>
  <c r="R25" i="30"/>
  <c r="S25" i="30"/>
  <c r="T25" i="30"/>
  <c r="U25" i="30"/>
  <c r="V25" i="30"/>
  <c r="W25" i="30"/>
  <c r="X25" i="30"/>
  <c r="Y25" i="30"/>
  <c r="Z25" i="30"/>
  <c r="AA25" i="30"/>
  <c r="AB25" i="30"/>
  <c r="AC25" i="30"/>
  <c r="AD25" i="30"/>
  <c r="AE25" i="30"/>
  <c r="AF25" i="30"/>
  <c r="D26" i="30"/>
  <c r="E26" i="30"/>
  <c r="F26" i="30"/>
  <c r="G26" i="30"/>
  <c r="H26" i="30"/>
  <c r="I26" i="30"/>
  <c r="J26" i="30"/>
  <c r="K26" i="30"/>
  <c r="L26" i="30"/>
  <c r="V26" i="30"/>
  <c r="W26" i="30"/>
  <c r="X26" i="30"/>
  <c r="Y26" i="30"/>
  <c r="Z26" i="30"/>
  <c r="AA26" i="30"/>
  <c r="AB26" i="30"/>
  <c r="AC26" i="30"/>
  <c r="D27" i="30"/>
  <c r="E27" i="30"/>
  <c r="F27" i="30"/>
  <c r="G27" i="30"/>
  <c r="H27" i="30"/>
  <c r="I27" i="30"/>
  <c r="J27" i="30"/>
  <c r="K27" i="30"/>
  <c r="L27" i="30"/>
  <c r="M27" i="30"/>
  <c r="R27" i="30"/>
  <c r="S27" i="30"/>
  <c r="T27" i="30"/>
  <c r="U27" i="30"/>
  <c r="V27" i="30"/>
  <c r="W27" i="30"/>
  <c r="X27" i="30"/>
  <c r="Y27" i="30"/>
  <c r="Z27" i="30"/>
  <c r="AA27" i="30"/>
  <c r="AB27" i="30"/>
  <c r="AC27" i="30"/>
  <c r="AE27" i="30"/>
  <c r="AF27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U28" i="30"/>
  <c r="V28" i="30"/>
  <c r="W28" i="30"/>
  <c r="X28" i="30"/>
  <c r="Y28" i="30"/>
  <c r="Z28" i="30"/>
  <c r="AA28" i="30"/>
  <c r="AB28" i="30"/>
  <c r="AC28" i="30"/>
  <c r="AD28" i="30"/>
  <c r="AE28" i="30"/>
  <c r="AF28" i="30"/>
  <c r="D29" i="30"/>
  <c r="E29" i="30"/>
  <c r="F29" i="30"/>
  <c r="G29" i="30"/>
  <c r="H29" i="30"/>
  <c r="I29" i="30"/>
  <c r="J29" i="30"/>
  <c r="K29" i="30"/>
  <c r="L29" i="30"/>
  <c r="P29" i="30"/>
  <c r="Q29" i="30"/>
  <c r="R29" i="30"/>
  <c r="S29" i="30"/>
  <c r="T29" i="30"/>
  <c r="U29" i="30"/>
  <c r="Y29" i="30"/>
  <c r="Z29" i="30"/>
  <c r="AA29" i="30"/>
  <c r="AB29" i="30"/>
  <c r="AC29" i="30"/>
  <c r="AD29" i="30"/>
  <c r="AE29" i="30"/>
  <c r="AF29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U30" i="30"/>
  <c r="V30" i="30"/>
  <c r="W30" i="30"/>
  <c r="X30" i="30"/>
  <c r="Y30" i="30"/>
  <c r="Z30" i="30"/>
  <c r="AA30" i="30"/>
  <c r="AB30" i="30"/>
  <c r="AC30" i="30"/>
  <c r="AD30" i="30"/>
  <c r="AE30" i="30"/>
  <c r="AF30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U31" i="30"/>
  <c r="V31" i="30"/>
  <c r="W31" i="30"/>
  <c r="X31" i="30"/>
  <c r="Y31" i="30"/>
  <c r="Z31" i="30"/>
  <c r="AA31" i="30"/>
  <c r="AB31" i="30"/>
  <c r="AC31" i="30"/>
  <c r="AD31" i="30"/>
  <c r="AE31" i="30"/>
  <c r="AF31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U32" i="30"/>
  <c r="V32" i="30"/>
  <c r="W32" i="30"/>
  <c r="X32" i="30"/>
  <c r="Y32" i="30"/>
  <c r="Z32" i="30"/>
  <c r="AA32" i="30"/>
  <c r="AB32" i="30"/>
  <c r="AC32" i="30"/>
  <c r="AD32" i="30"/>
  <c r="AE32" i="30"/>
  <c r="AF32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U33" i="30"/>
  <c r="V33" i="30"/>
  <c r="W33" i="30"/>
  <c r="X33" i="30"/>
  <c r="Y33" i="30"/>
  <c r="Z33" i="30"/>
  <c r="AA33" i="30"/>
  <c r="AB33" i="30"/>
  <c r="AC33" i="30"/>
  <c r="AD33" i="30"/>
  <c r="AE33" i="30"/>
  <c r="AF33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U34" i="30"/>
  <c r="V34" i="30"/>
  <c r="W34" i="30"/>
  <c r="X34" i="30"/>
  <c r="Y34" i="30"/>
  <c r="Z34" i="30"/>
  <c r="AA34" i="30"/>
  <c r="AB34" i="30"/>
  <c r="AC34" i="30"/>
  <c r="AD34" i="30"/>
  <c r="AE34" i="30"/>
  <c r="AF34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U35" i="30"/>
  <c r="V35" i="30"/>
  <c r="W35" i="30"/>
  <c r="X35" i="30"/>
  <c r="Y35" i="30"/>
  <c r="Z35" i="30"/>
  <c r="AA35" i="30"/>
  <c r="AB35" i="30"/>
  <c r="AC35" i="30"/>
  <c r="AD35" i="30"/>
  <c r="AE35" i="30"/>
  <c r="AF35" i="30"/>
  <c r="D3" i="13"/>
  <c r="E3" i="13"/>
  <c r="F3" i="13"/>
  <c r="G3" i="13"/>
  <c r="H3" i="13"/>
  <c r="I3" i="13"/>
  <c r="J3" i="13"/>
  <c r="K3" i="13"/>
  <c r="L3" i="13"/>
  <c r="M3" i="13"/>
  <c r="N3" i="13"/>
  <c r="O3" i="13"/>
  <c r="P3" i="13"/>
  <c r="Q3" i="13"/>
  <c r="R3" i="13"/>
  <c r="S3" i="13"/>
  <c r="T3" i="13"/>
  <c r="U3" i="13"/>
  <c r="V3" i="13"/>
  <c r="W3" i="13"/>
  <c r="X3" i="13"/>
  <c r="Y3" i="13"/>
  <c r="Z3" i="13"/>
  <c r="AA3" i="13"/>
  <c r="AB3" i="13"/>
  <c r="AC3" i="13"/>
  <c r="AD3" i="13"/>
  <c r="AE3" i="13"/>
  <c r="AF3" i="13"/>
  <c r="D4" i="13"/>
  <c r="E4" i="13"/>
  <c r="F4" i="13"/>
  <c r="G4" i="13"/>
  <c r="H4" i="13"/>
  <c r="I4" i="13"/>
  <c r="J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D5" i="13"/>
  <c r="E5" i="13"/>
  <c r="F5" i="13"/>
  <c r="G5" i="13"/>
  <c r="H5" i="13"/>
  <c r="I5" i="13"/>
  <c r="J5" i="13"/>
  <c r="K5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AF5" i="13"/>
  <c r="D6" i="13"/>
  <c r="E6" i="13"/>
  <c r="F6" i="13"/>
  <c r="G6" i="13"/>
  <c r="H6" i="13"/>
  <c r="I6" i="13"/>
  <c r="J6" i="13"/>
  <c r="K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D7" i="13"/>
  <c r="E7" i="13"/>
  <c r="F7" i="13"/>
  <c r="G7" i="13"/>
  <c r="H7" i="13"/>
  <c r="I7" i="13"/>
  <c r="J7" i="13"/>
  <c r="K7" i="13"/>
  <c r="L7" i="13"/>
  <c r="M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D8" i="13"/>
  <c r="E8" i="13"/>
  <c r="L8" i="13"/>
  <c r="M8" i="13"/>
  <c r="N8" i="13"/>
  <c r="O8" i="13"/>
  <c r="D9" i="13"/>
  <c r="E9" i="13"/>
  <c r="L9" i="13"/>
  <c r="M9" i="13"/>
  <c r="N9" i="13"/>
  <c r="O9" i="13"/>
  <c r="D10" i="13"/>
  <c r="E10" i="13"/>
  <c r="L10" i="13"/>
  <c r="M10" i="13"/>
  <c r="N10" i="13"/>
  <c r="O10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D23" i="13"/>
  <c r="E23" i="13"/>
  <c r="F23" i="13"/>
  <c r="G23" i="13"/>
  <c r="H23" i="13"/>
  <c r="I23" i="13"/>
  <c r="J23" i="13"/>
  <c r="K23" i="13"/>
  <c r="V23" i="13"/>
  <c r="W23" i="13"/>
  <c r="X23" i="13"/>
  <c r="Y23" i="13"/>
  <c r="Z23" i="13"/>
  <c r="AA23" i="13"/>
  <c r="AB23" i="13"/>
  <c r="AC23" i="13"/>
  <c r="D24" i="13"/>
  <c r="E24" i="13"/>
  <c r="F24" i="13"/>
  <c r="G24" i="13"/>
  <c r="H24" i="13"/>
  <c r="I24" i="13"/>
  <c r="J24" i="13"/>
  <c r="K24" i="13"/>
  <c r="L24" i="13"/>
  <c r="M24" i="13"/>
  <c r="N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D25" i="13"/>
  <c r="E25" i="13"/>
  <c r="F25" i="13"/>
  <c r="G25" i="13"/>
  <c r="H25" i="13"/>
  <c r="I25" i="13"/>
  <c r="J25" i="13"/>
  <c r="K25" i="13"/>
  <c r="V25" i="13"/>
  <c r="W25" i="13"/>
  <c r="X25" i="13"/>
  <c r="Y25" i="13"/>
  <c r="Z25" i="13"/>
  <c r="AA25" i="13"/>
  <c r="AB25" i="13"/>
  <c r="AC25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E3" i="53"/>
  <c r="F3" i="53"/>
  <c r="G3" i="53"/>
  <c r="H3" i="53"/>
  <c r="I3" i="53"/>
  <c r="J3" i="53"/>
  <c r="K3" i="53"/>
  <c r="L3" i="53"/>
  <c r="P3" i="53"/>
  <c r="Q3" i="53"/>
  <c r="T3" i="53"/>
  <c r="U3" i="53"/>
  <c r="V3" i="53"/>
  <c r="W3" i="53"/>
  <c r="X3" i="53"/>
  <c r="Y3" i="53"/>
  <c r="Z3" i="53"/>
  <c r="AA3" i="53"/>
  <c r="AB3" i="53"/>
  <c r="AC3" i="53"/>
  <c r="AD3" i="53"/>
  <c r="AF3" i="53"/>
  <c r="D4" i="53"/>
  <c r="E4" i="53"/>
  <c r="F4" i="53"/>
  <c r="G4" i="53"/>
  <c r="H4" i="53"/>
  <c r="I4" i="53"/>
  <c r="J4" i="53"/>
  <c r="K4" i="53"/>
  <c r="L4" i="53"/>
  <c r="P4" i="53"/>
  <c r="Q4" i="53"/>
  <c r="R4" i="53"/>
  <c r="S4" i="53"/>
  <c r="V4" i="53"/>
  <c r="W4" i="53"/>
  <c r="X4" i="53"/>
  <c r="Y4" i="53"/>
  <c r="Z4" i="53"/>
  <c r="AA4" i="53"/>
  <c r="AB4" i="53"/>
  <c r="AC4" i="53"/>
  <c r="AD4" i="53"/>
  <c r="AE4" i="53"/>
  <c r="D5" i="53"/>
  <c r="E5" i="53"/>
  <c r="F5" i="53"/>
  <c r="G5" i="53"/>
  <c r="H5" i="53"/>
  <c r="I5" i="53"/>
  <c r="J5" i="53"/>
  <c r="K5" i="53"/>
  <c r="P5" i="53"/>
  <c r="Q5" i="53"/>
  <c r="R5" i="53"/>
  <c r="S5" i="53"/>
  <c r="T5" i="53"/>
  <c r="U5" i="53"/>
  <c r="V5" i="53"/>
  <c r="W5" i="53"/>
  <c r="X5" i="53"/>
  <c r="Y5" i="53"/>
  <c r="Z5" i="53"/>
  <c r="AA5" i="53"/>
  <c r="AB5" i="53"/>
  <c r="AC5" i="53"/>
  <c r="AD5" i="53"/>
  <c r="AE5" i="53"/>
  <c r="AF5" i="53"/>
  <c r="D6" i="53"/>
  <c r="E6" i="53"/>
  <c r="F6" i="53"/>
  <c r="G6" i="53"/>
  <c r="H6" i="53"/>
  <c r="I6" i="53"/>
  <c r="J6" i="53"/>
  <c r="K6" i="53"/>
  <c r="L6" i="53"/>
  <c r="M6" i="53"/>
  <c r="N6" i="53"/>
  <c r="O6" i="53"/>
  <c r="P6" i="53"/>
  <c r="Q6" i="53"/>
  <c r="R6" i="53"/>
  <c r="S6" i="53"/>
  <c r="T6" i="53"/>
  <c r="U6" i="53"/>
  <c r="V6" i="53"/>
  <c r="W6" i="53"/>
  <c r="X6" i="53"/>
  <c r="Y6" i="53"/>
  <c r="Z6" i="53"/>
  <c r="AA6" i="53"/>
  <c r="AB6" i="53"/>
  <c r="AC6" i="53"/>
  <c r="AD6" i="53"/>
  <c r="AE6" i="53"/>
  <c r="AF6" i="53"/>
  <c r="D7" i="53"/>
  <c r="E7" i="53"/>
  <c r="F7" i="53"/>
  <c r="G7" i="53"/>
  <c r="H7" i="53"/>
  <c r="I7" i="53"/>
  <c r="J7" i="53"/>
  <c r="K7" i="53"/>
  <c r="L7" i="53"/>
  <c r="M7" i="53"/>
  <c r="N7" i="53"/>
  <c r="O7" i="53"/>
  <c r="P7" i="53"/>
  <c r="Q7" i="53"/>
  <c r="R7" i="53"/>
  <c r="S7" i="53"/>
  <c r="T7" i="53"/>
  <c r="U7" i="53"/>
  <c r="V7" i="53"/>
  <c r="W7" i="53"/>
  <c r="X7" i="53"/>
  <c r="Y7" i="53"/>
  <c r="Z7" i="53"/>
  <c r="AA7" i="53"/>
  <c r="AB7" i="53"/>
  <c r="AC7" i="53"/>
  <c r="AD7" i="53"/>
  <c r="AE7" i="53"/>
  <c r="AF7" i="53"/>
  <c r="D8" i="53"/>
  <c r="E8" i="53"/>
  <c r="F8" i="53"/>
  <c r="G8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AA8" i="53"/>
  <c r="AB8" i="53"/>
  <c r="AC8" i="53"/>
  <c r="AD8" i="53"/>
  <c r="AE8" i="53"/>
  <c r="AF8" i="53"/>
  <c r="D9" i="53"/>
  <c r="E9" i="53"/>
  <c r="F9" i="53"/>
  <c r="G9" i="53"/>
  <c r="H9" i="53"/>
  <c r="I9" i="53"/>
  <c r="J9" i="53"/>
  <c r="K9" i="53"/>
  <c r="L9" i="53"/>
  <c r="M9" i="53"/>
  <c r="N9" i="53"/>
  <c r="O9" i="53"/>
  <c r="P9" i="53"/>
  <c r="Q9" i="53"/>
  <c r="R9" i="53"/>
  <c r="S9" i="53"/>
  <c r="T9" i="53"/>
  <c r="U9" i="53"/>
  <c r="V9" i="53"/>
  <c r="W9" i="53"/>
  <c r="X9" i="53"/>
  <c r="Y9" i="53"/>
  <c r="Z9" i="53"/>
  <c r="AA9" i="53"/>
  <c r="AB9" i="53"/>
  <c r="AC9" i="53"/>
  <c r="AD9" i="53"/>
  <c r="AE9" i="53"/>
  <c r="AF9" i="53"/>
  <c r="D10" i="53"/>
  <c r="E10" i="53"/>
  <c r="F10" i="53"/>
  <c r="G10" i="53"/>
  <c r="H10" i="53"/>
  <c r="I10" i="53"/>
  <c r="J10" i="53"/>
  <c r="K10" i="53"/>
  <c r="L10" i="53"/>
  <c r="M10" i="53"/>
  <c r="N10" i="53"/>
  <c r="O10" i="53"/>
  <c r="P10" i="53"/>
  <c r="Q10" i="53"/>
  <c r="R10" i="53"/>
  <c r="S10" i="53"/>
  <c r="T10" i="53"/>
  <c r="U10" i="53"/>
  <c r="V10" i="53"/>
  <c r="W10" i="53"/>
  <c r="X10" i="53"/>
  <c r="Y10" i="53"/>
  <c r="Z10" i="53"/>
  <c r="AA10" i="53"/>
  <c r="AB10" i="53"/>
  <c r="AC10" i="53"/>
  <c r="AD10" i="53"/>
  <c r="AE10" i="53"/>
  <c r="AF10" i="53"/>
  <c r="D11" i="53"/>
  <c r="E11" i="53"/>
  <c r="F11" i="53"/>
  <c r="G11" i="53"/>
  <c r="H11" i="53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AB11" i="53"/>
  <c r="AC11" i="53"/>
  <c r="AD11" i="53"/>
  <c r="AE11" i="53"/>
  <c r="AF11" i="53"/>
  <c r="D12" i="53"/>
  <c r="E12" i="53"/>
  <c r="F12" i="53"/>
  <c r="G12" i="53"/>
  <c r="H12" i="53"/>
  <c r="I12" i="53"/>
  <c r="J12" i="53"/>
  <c r="K12" i="53"/>
  <c r="L12" i="53"/>
  <c r="M12" i="53"/>
  <c r="N12" i="53"/>
  <c r="O12" i="53"/>
  <c r="P12" i="53"/>
  <c r="Q12" i="53"/>
  <c r="R12" i="53"/>
  <c r="S12" i="53"/>
  <c r="T12" i="53"/>
  <c r="U12" i="53"/>
  <c r="V12" i="53"/>
  <c r="W12" i="53"/>
  <c r="X12" i="53"/>
  <c r="Y12" i="53"/>
  <c r="Z12" i="53"/>
  <c r="AA12" i="53"/>
  <c r="AB12" i="53"/>
  <c r="AC12" i="53"/>
  <c r="AD12" i="53"/>
  <c r="AE12" i="53"/>
  <c r="AF12" i="53"/>
  <c r="D13" i="53"/>
  <c r="E13" i="53"/>
  <c r="F13" i="53"/>
  <c r="G13" i="53"/>
  <c r="H13" i="53"/>
  <c r="I13" i="53"/>
  <c r="J13" i="53"/>
  <c r="K13" i="53"/>
  <c r="L13" i="53"/>
  <c r="M13" i="53"/>
  <c r="N13" i="53"/>
  <c r="O13" i="53"/>
  <c r="P13" i="53"/>
  <c r="Q13" i="53"/>
  <c r="R13" i="53"/>
  <c r="S13" i="53"/>
  <c r="T13" i="53"/>
  <c r="U13" i="53"/>
  <c r="V13" i="53"/>
  <c r="W13" i="53"/>
  <c r="X13" i="53"/>
  <c r="Y13" i="53"/>
  <c r="Z13" i="53"/>
  <c r="AA13" i="53"/>
  <c r="AB13" i="53"/>
  <c r="AC13" i="53"/>
  <c r="AD13" i="53"/>
  <c r="AE13" i="53"/>
  <c r="AF13" i="53"/>
  <c r="D18" i="53"/>
  <c r="E18" i="53"/>
  <c r="F18" i="53"/>
  <c r="G18" i="53"/>
  <c r="H18" i="53"/>
  <c r="I18" i="53"/>
  <c r="J18" i="53"/>
  <c r="K18" i="53"/>
  <c r="L18" i="53"/>
  <c r="M18" i="53"/>
  <c r="N18" i="53"/>
  <c r="O18" i="53"/>
  <c r="P18" i="53"/>
  <c r="Q18" i="53"/>
  <c r="R18" i="53"/>
  <c r="S18" i="53"/>
  <c r="T18" i="53"/>
  <c r="U18" i="53"/>
  <c r="V18" i="53"/>
  <c r="W18" i="53"/>
  <c r="X18" i="53"/>
  <c r="Y18" i="53"/>
  <c r="Z18" i="53"/>
  <c r="AA18" i="53"/>
  <c r="AB18" i="53"/>
  <c r="AC18" i="53"/>
  <c r="AD18" i="53"/>
  <c r="AE18" i="53"/>
  <c r="AF18" i="53"/>
  <c r="D19" i="53"/>
  <c r="E19" i="53"/>
  <c r="F19" i="53"/>
  <c r="G19" i="53"/>
  <c r="H19" i="53"/>
  <c r="I19" i="53"/>
  <c r="J19" i="53"/>
  <c r="K19" i="53"/>
  <c r="L19" i="53"/>
  <c r="M19" i="53"/>
  <c r="N19" i="53"/>
  <c r="O19" i="53"/>
  <c r="P19" i="53"/>
  <c r="Q19" i="53"/>
  <c r="R19" i="53"/>
  <c r="S19" i="53"/>
  <c r="T19" i="53"/>
  <c r="U19" i="53"/>
  <c r="V19" i="53"/>
  <c r="W19" i="53"/>
  <c r="X19" i="53"/>
  <c r="Y19" i="53"/>
  <c r="Z19" i="53"/>
  <c r="AA19" i="53"/>
  <c r="AB19" i="53"/>
  <c r="AC19" i="53"/>
  <c r="AD19" i="53"/>
  <c r="AE19" i="53"/>
  <c r="AF19" i="53"/>
  <c r="D20" i="53"/>
  <c r="E20" i="53"/>
  <c r="F20" i="53"/>
  <c r="G20" i="53"/>
  <c r="H20" i="53"/>
  <c r="I20" i="53"/>
  <c r="J20" i="53"/>
  <c r="K20" i="53"/>
  <c r="L20" i="53"/>
  <c r="M20" i="53"/>
  <c r="N20" i="53"/>
  <c r="O20" i="53"/>
  <c r="P20" i="53"/>
  <c r="Q20" i="53"/>
  <c r="R20" i="53"/>
  <c r="S20" i="53"/>
  <c r="T20" i="53"/>
  <c r="U20" i="53"/>
  <c r="V20" i="53"/>
  <c r="W20" i="53"/>
  <c r="X20" i="53"/>
  <c r="Y20" i="53"/>
  <c r="Z20" i="53"/>
  <c r="AA20" i="53"/>
  <c r="AB20" i="53"/>
  <c r="AC20" i="53"/>
  <c r="AD20" i="53"/>
  <c r="AE20" i="53"/>
  <c r="AF20" i="53"/>
  <c r="D21" i="53"/>
  <c r="E21" i="53"/>
  <c r="F21" i="53"/>
  <c r="G21" i="53"/>
  <c r="H21" i="53"/>
  <c r="I21" i="53"/>
  <c r="J21" i="53"/>
  <c r="K21" i="53"/>
  <c r="L21" i="53"/>
  <c r="M21" i="53"/>
  <c r="N21" i="53"/>
  <c r="O21" i="53"/>
  <c r="P21" i="53"/>
  <c r="Q21" i="53"/>
  <c r="R21" i="53"/>
  <c r="S21" i="53"/>
  <c r="T21" i="53"/>
  <c r="U21" i="53"/>
  <c r="V21" i="53"/>
  <c r="W21" i="53"/>
  <c r="X21" i="53"/>
  <c r="Y21" i="53"/>
  <c r="Z21" i="53"/>
  <c r="AA21" i="53"/>
  <c r="AB21" i="53"/>
  <c r="AC21" i="53"/>
  <c r="AD21" i="53"/>
  <c r="AE21" i="53"/>
  <c r="AF21" i="53"/>
  <c r="D22" i="53"/>
  <c r="E22" i="53"/>
  <c r="F22" i="53"/>
  <c r="G22" i="53"/>
  <c r="H22" i="53"/>
  <c r="I22" i="53"/>
  <c r="J22" i="53"/>
  <c r="K22" i="53"/>
  <c r="L22" i="53"/>
  <c r="M22" i="53"/>
  <c r="N22" i="53"/>
  <c r="O22" i="53"/>
  <c r="P22" i="53"/>
  <c r="Q22" i="53"/>
  <c r="R22" i="53"/>
  <c r="S22" i="53"/>
  <c r="T22" i="53"/>
  <c r="U22" i="53"/>
  <c r="V22" i="53"/>
  <c r="W22" i="53"/>
  <c r="X22" i="53"/>
  <c r="Y22" i="53"/>
  <c r="Z22" i="53"/>
  <c r="AA22" i="53"/>
  <c r="AB22" i="53"/>
  <c r="AC22" i="53"/>
  <c r="AD22" i="53"/>
  <c r="AE22" i="53"/>
  <c r="AF22" i="53"/>
  <c r="D23" i="53"/>
  <c r="E23" i="53"/>
  <c r="F23" i="53"/>
  <c r="G23" i="53"/>
  <c r="H23" i="53"/>
  <c r="I23" i="53"/>
  <c r="J23" i="53"/>
  <c r="K23" i="53"/>
  <c r="L23" i="53"/>
  <c r="M23" i="53"/>
  <c r="N23" i="53"/>
  <c r="O23" i="53"/>
  <c r="P23" i="53"/>
  <c r="Q23" i="53"/>
  <c r="R23" i="53"/>
  <c r="S23" i="53"/>
  <c r="T23" i="53"/>
  <c r="U23" i="53"/>
  <c r="V23" i="53"/>
  <c r="W23" i="53"/>
  <c r="X23" i="53"/>
  <c r="Y23" i="53"/>
  <c r="Z23" i="53"/>
  <c r="AA23" i="53"/>
  <c r="AB23" i="53"/>
  <c r="AC23" i="53"/>
  <c r="AD23" i="53"/>
  <c r="AE23" i="53"/>
  <c r="AF23" i="53"/>
  <c r="D24" i="53"/>
  <c r="E24" i="53"/>
  <c r="F24" i="53"/>
  <c r="G24" i="53"/>
  <c r="H24" i="53"/>
  <c r="I24" i="53"/>
  <c r="J24" i="53"/>
  <c r="K24" i="53"/>
  <c r="L24" i="53"/>
  <c r="M24" i="53"/>
  <c r="N24" i="53"/>
  <c r="O24" i="53"/>
  <c r="P24" i="53"/>
  <c r="Q24" i="53"/>
  <c r="R24" i="53"/>
  <c r="S24" i="53"/>
  <c r="T24" i="53"/>
  <c r="U24" i="53"/>
  <c r="V24" i="53"/>
  <c r="W24" i="53"/>
  <c r="X24" i="53"/>
  <c r="Y24" i="53"/>
  <c r="Z24" i="53"/>
  <c r="AA24" i="53"/>
  <c r="AB24" i="53"/>
  <c r="AC24" i="53"/>
  <c r="AD24" i="53"/>
  <c r="AE24" i="53"/>
  <c r="AF24" i="53"/>
  <c r="D25" i="53"/>
  <c r="E25" i="53"/>
  <c r="F25" i="53"/>
  <c r="G25" i="53"/>
  <c r="H25" i="53"/>
  <c r="I25" i="53"/>
  <c r="J25" i="53"/>
  <c r="K25" i="53"/>
  <c r="L25" i="53"/>
  <c r="M25" i="53"/>
  <c r="N25" i="53"/>
  <c r="O25" i="53"/>
  <c r="P25" i="53"/>
  <c r="Q25" i="53"/>
  <c r="R25" i="53"/>
  <c r="S25" i="53"/>
  <c r="T25" i="53"/>
  <c r="U25" i="53"/>
  <c r="V25" i="53"/>
  <c r="W25" i="53"/>
  <c r="X25" i="53"/>
  <c r="Y25" i="53"/>
  <c r="Z25" i="53"/>
  <c r="AA25" i="53"/>
  <c r="AB25" i="53"/>
  <c r="AC25" i="53"/>
  <c r="AD25" i="53"/>
  <c r="AE25" i="53"/>
  <c r="AF25" i="53"/>
  <c r="D26" i="53"/>
  <c r="E26" i="53"/>
  <c r="F26" i="53"/>
  <c r="G26" i="53"/>
  <c r="H26" i="53"/>
  <c r="I26" i="53"/>
  <c r="J26" i="53"/>
  <c r="K26" i="53"/>
  <c r="L26" i="53"/>
  <c r="M26" i="53"/>
  <c r="N26" i="53"/>
  <c r="O26" i="53"/>
  <c r="P26" i="53"/>
  <c r="Q26" i="53"/>
  <c r="R26" i="53"/>
  <c r="S26" i="53"/>
  <c r="T26" i="53"/>
  <c r="U26" i="53"/>
  <c r="V26" i="53"/>
  <c r="W26" i="53"/>
  <c r="X26" i="53"/>
  <c r="Y26" i="53"/>
  <c r="Z26" i="53"/>
  <c r="AA26" i="53"/>
  <c r="AB26" i="53"/>
  <c r="AC26" i="53"/>
  <c r="AD26" i="53"/>
  <c r="AE26" i="53"/>
  <c r="AF26" i="53"/>
  <c r="D27" i="53"/>
  <c r="E27" i="53"/>
  <c r="F27" i="53"/>
  <c r="G27" i="53"/>
  <c r="H27" i="53"/>
  <c r="I27" i="53"/>
  <c r="J27" i="53"/>
  <c r="K27" i="53"/>
  <c r="L27" i="53"/>
  <c r="M27" i="53"/>
  <c r="N27" i="53"/>
  <c r="O27" i="53"/>
  <c r="P27" i="53"/>
  <c r="Q27" i="53"/>
  <c r="R27" i="53"/>
  <c r="S27" i="53"/>
  <c r="T27" i="53"/>
  <c r="U27" i="53"/>
  <c r="V27" i="53"/>
  <c r="W27" i="53"/>
  <c r="X27" i="53"/>
  <c r="Y27" i="53"/>
  <c r="Z27" i="53"/>
  <c r="AA27" i="53"/>
  <c r="AB27" i="53"/>
  <c r="AC27" i="53"/>
  <c r="AD27" i="53"/>
  <c r="AE27" i="53"/>
  <c r="AF27" i="53"/>
  <c r="D28" i="53"/>
  <c r="E28" i="53"/>
  <c r="F28" i="53"/>
  <c r="G28" i="53"/>
  <c r="H28" i="53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AB28" i="53"/>
  <c r="AC28" i="53"/>
  <c r="AD28" i="53"/>
  <c r="AE28" i="53"/>
  <c r="AF28" i="53"/>
  <c r="F3" i="36"/>
  <c r="G3" i="36"/>
  <c r="H3" i="36"/>
  <c r="I3" i="36"/>
  <c r="J3" i="36"/>
  <c r="K3" i="36"/>
  <c r="L3" i="36"/>
  <c r="M3" i="36"/>
  <c r="N3" i="36"/>
  <c r="P3" i="36"/>
  <c r="Q3" i="36"/>
  <c r="R3" i="36"/>
  <c r="S3" i="36"/>
  <c r="T3" i="36"/>
  <c r="U3" i="36"/>
  <c r="V3" i="36"/>
  <c r="W3" i="36"/>
  <c r="X3" i="36"/>
  <c r="Y3" i="36"/>
  <c r="Z3" i="36"/>
  <c r="AA3" i="36"/>
  <c r="AB3" i="36"/>
  <c r="AC3" i="36"/>
  <c r="AD3" i="36"/>
  <c r="AE3" i="36"/>
  <c r="AF3" i="36"/>
  <c r="F4" i="36"/>
  <c r="G4" i="36"/>
  <c r="H4" i="36"/>
  <c r="I4" i="36"/>
  <c r="J4" i="36"/>
  <c r="K4" i="36"/>
  <c r="L4" i="36"/>
  <c r="P4" i="36"/>
  <c r="Q4" i="36"/>
  <c r="R4" i="36"/>
  <c r="S4" i="36"/>
  <c r="T4" i="36"/>
  <c r="U4" i="36"/>
  <c r="V4" i="36"/>
  <c r="W4" i="36"/>
  <c r="X4" i="36"/>
  <c r="X9" i="36"/>
  <c r="Y4" i="36"/>
  <c r="Z4" i="36"/>
  <c r="AA4" i="36"/>
  <c r="AB4" i="36"/>
  <c r="AC4" i="36"/>
  <c r="AD4" i="36"/>
  <c r="AE4" i="36"/>
  <c r="AF4" i="36"/>
  <c r="L5" i="36"/>
  <c r="M5" i="36"/>
  <c r="N5" i="36"/>
  <c r="O5" i="36"/>
  <c r="L6" i="36"/>
  <c r="M6" i="36"/>
  <c r="N6" i="36"/>
  <c r="O6" i="36"/>
  <c r="D7" i="36"/>
  <c r="E7" i="36"/>
  <c r="F7" i="36"/>
  <c r="G7" i="36"/>
  <c r="H7" i="36"/>
  <c r="I7" i="36"/>
  <c r="J7" i="36"/>
  <c r="K7" i="36"/>
  <c r="L7" i="36"/>
  <c r="M7" i="36"/>
  <c r="N7" i="36"/>
  <c r="O7" i="36"/>
  <c r="P7" i="36"/>
  <c r="Q7" i="36"/>
  <c r="R7" i="36"/>
  <c r="S7" i="36"/>
  <c r="T7" i="36"/>
  <c r="U7" i="36"/>
  <c r="V7" i="36"/>
  <c r="W7" i="36"/>
  <c r="X7" i="36"/>
  <c r="Y7" i="36"/>
  <c r="Z7" i="36"/>
  <c r="AA7" i="36"/>
  <c r="AB7" i="36"/>
  <c r="AC7" i="36"/>
  <c r="AD7" i="36"/>
  <c r="AE7" i="36"/>
  <c r="AF7" i="36"/>
  <c r="F8" i="36"/>
  <c r="H8" i="36"/>
  <c r="J8" i="36"/>
  <c r="L8" i="36"/>
  <c r="N8" i="36"/>
  <c r="P8" i="36"/>
  <c r="Q8" i="36"/>
  <c r="R8" i="36"/>
  <c r="S8" i="36"/>
  <c r="T8" i="36"/>
  <c r="U8" i="36"/>
  <c r="V8" i="36"/>
  <c r="W8" i="36"/>
  <c r="X8" i="36"/>
  <c r="Y8" i="36"/>
  <c r="Z8" i="36"/>
  <c r="AA8" i="36"/>
  <c r="AB8" i="36"/>
  <c r="AC8" i="36"/>
  <c r="AD8" i="36"/>
  <c r="AE8" i="36"/>
  <c r="AF8" i="36"/>
  <c r="D9" i="36"/>
  <c r="E9" i="36"/>
  <c r="F9" i="36"/>
  <c r="G9" i="36"/>
  <c r="H9" i="36"/>
  <c r="I9" i="36"/>
  <c r="J9" i="36"/>
  <c r="K9" i="36"/>
  <c r="L9" i="36"/>
  <c r="M9" i="36"/>
  <c r="N9" i="36"/>
  <c r="O9" i="36"/>
  <c r="Q9" i="36"/>
  <c r="T9" i="36"/>
  <c r="AA9" i="36"/>
  <c r="AC9" i="36"/>
  <c r="AF9" i="36"/>
  <c r="D10" i="36"/>
  <c r="E10" i="36"/>
  <c r="F10" i="36"/>
  <c r="G10" i="36"/>
  <c r="H10" i="36"/>
  <c r="I10" i="36"/>
  <c r="J10" i="36"/>
  <c r="K10" i="36"/>
  <c r="L10" i="36"/>
  <c r="M10" i="36"/>
  <c r="N10" i="36"/>
  <c r="O10" i="36"/>
  <c r="Q10" i="36"/>
  <c r="S10" i="36"/>
  <c r="U10" i="36"/>
  <c r="W10" i="36"/>
  <c r="Y10" i="36"/>
  <c r="AA10" i="36"/>
  <c r="AC10" i="36"/>
  <c r="AE10" i="36"/>
  <c r="D11" i="36"/>
  <c r="F11" i="36"/>
  <c r="H11" i="36"/>
  <c r="J11" i="36"/>
  <c r="L11" i="36"/>
  <c r="N11" i="36"/>
  <c r="P11" i="36"/>
  <c r="Q11" i="36"/>
  <c r="R11" i="36"/>
  <c r="V11" i="36"/>
  <c r="Z11" i="36"/>
  <c r="AA11" i="36"/>
  <c r="AB11" i="36"/>
  <c r="AC11" i="36"/>
  <c r="AD11" i="36"/>
  <c r="D12" i="36"/>
  <c r="F12" i="36"/>
  <c r="H12" i="36"/>
  <c r="J12" i="36"/>
  <c r="L12" i="36"/>
  <c r="N12" i="36"/>
  <c r="P12" i="36"/>
  <c r="Q12" i="36"/>
  <c r="R12" i="36"/>
  <c r="S12" i="36"/>
  <c r="T12" i="36"/>
  <c r="U12" i="36"/>
  <c r="V12" i="36"/>
  <c r="W12" i="36"/>
  <c r="X12" i="36"/>
  <c r="Y12" i="36"/>
  <c r="Z12" i="36"/>
  <c r="AA12" i="36"/>
  <c r="AB12" i="36"/>
  <c r="AC12" i="36"/>
  <c r="AD12" i="36"/>
  <c r="AE12" i="36"/>
  <c r="AF12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Q13" i="36"/>
  <c r="T13" i="36"/>
  <c r="X13" i="36"/>
  <c r="AA13" i="36"/>
  <c r="AC13" i="36"/>
  <c r="AF13" i="36"/>
  <c r="D18" i="36"/>
  <c r="E18" i="36"/>
  <c r="F18" i="36"/>
  <c r="G18" i="36"/>
  <c r="H18" i="36"/>
  <c r="I18" i="36"/>
  <c r="J18" i="36"/>
  <c r="K18" i="36"/>
  <c r="L18" i="36"/>
  <c r="M18" i="36"/>
  <c r="N18" i="36"/>
  <c r="P18" i="36"/>
  <c r="Q18" i="36"/>
  <c r="R18" i="36"/>
  <c r="S18" i="36"/>
  <c r="T18" i="36"/>
  <c r="U18" i="36"/>
  <c r="V18" i="36"/>
  <c r="W18" i="36"/>
  <c r="X18" i="36"/>
  <c r="Y18" i="36"/>
  <c r="Z18" i="36"/>
  <c r="AA18" i="36"/>
  <c r="AB18" i="36"/>
  <c r="AC18" i="36"/>
  <c r="AD18" i="36"/>
  <c r="AE18" i="36"/>
  <c r="AF18" i="36"/>
  <c r="D19" i="36"/>
  <c r="E19" i="36"/>
  <c r="F19" i="36"/>
  <c r="G19" i="36"/>
  <c r="H19" i="36"/>
  <c r="I19" i="36"/>
  <c r="J19" i="36"/>
  <c r="K19" i="36"/>
  <c r="L19" i="36"/>
  <c r="P19" i="36"/>
  <c r="Q19" i="36"/>
  <c r="R19" i="36"/>
  <c r="S19" i="36"/>
  <c r="T19" i="36"/>
  <c r="U19" i="36"/>
  <c r="V19" i="36"/>
  <c r="W19" i="36"/>
  <c r="X19" i="36"/>
  <c r="Y19" i="36"/>
  <c r="Z19" i="36"/>
  <c r="AA19" i="36"/>
  <c r="AB19" i="36"/>
  <c r="AC19" i="36"/>
  <c r="AD19" i="36"/>
  <c r="AE19" i="36"/>
  <c r="AF19" i="36"/>
  <c r="D20" i="36"/>
  <c r="E20" i="36"/>
  <c r="F20" i="36"/>
  <c r="G20" i="36"/>
  <c r="H20" i="36"/>
  <c r="I20" i="36"/>
  <c r="J20" i="36"/>
  <c r="K20" i="36"/>
  <c r="L20" i="36"/>
  <c r="M20" i="36"/>
  <c r="N20" i="36"/>
  <c r="O20" i="36"/>
  <c r="P20" i="36"/>
  <c r="Q20" i="36"/>
  <c r="R20" i="36"/>
  <c r="S20" i="36"/>
  <c r="T20" i="36"/>
  <c r="U20" i="36"/>
  <c r="V20" i="36"/>
  <c r="W20" i="36"/>
  <c r="X20" i="36"/>
  <c r="Y20" i="36"/>
  <c r="Z20" i="36"/>
  <c r="AA20" i="36"/>
  <c r="AB20" i="36"/>
  <c r="AC20" i="36"/>
  <c r="AD20" i="36"/>
  <c r="AE20" i="36"/>
  <c r="AF20" i="36"/>
  <c r="D21" i="36"/>
  <c r="E21" i="36"/>
  <c r="F21" i="36"/>
  <c r="G21" i="36"/>
  <c r="H21" i="36"/>
  <c r="I21" i="36"/>
  <c r="J21" i="36"/>
  <c r="K21" i="36"/>
  <c r="L21" i="36"/>
  <c r="M21" i="36"/>
  <c r="N21" i="36"/>
  <c r="P21" i="36"/>
  <c r="Q21" i="36"/>
  <c r="R21" i="36"/>
  <c r="S21" i="36"/>
  <c r="T21" i="36"/>
  <c r="U21" i="36"/>
  <c r="V21" i="36"/>
  <c r="W21" i="36"/>
  <c r="X21" i="36"/>
  <c r="Y21" i="36"/>
  <c r="Z21" i="36"/>
  <c r="AA21" i="36"/>
  <c r="AB21" i="36"/>
  <c r="AC21" i="36"/>
  <c r="AD21" i="36"/>
  <c r="AE21" i="36"/>
  <c r="AF21" i="36"/>
  <c r="D22" i="36"/>
  <c r="E22" i="36"/>
  <c r="F22" i="36"/>
  <c r="G22" i="36"/>
  <c r="H22" i="36"/>
  <c r="I22" i="36"/>
  <c r="J22" i="36"/>
  <c r="K22" i="36"/>
  <c r="L22" i="36"/>
  <c r="M22" i="36"/>
  <c r="N22" i="36"/>
  <c r="P22" i="36"/>
  <c r="Q22" i="36"/>
  <c r="R22" i="36"/>
  <c r="S22" i="36"/>
  <c r="T22" i="36"/>
  <c r="U22" i="36"/>
  <c r="V22" i="36"/>
  <c r="W22" i="36"/>
  <c r="X22" i="36"/>
  <c r="Y22" i="36"/>
  <c r="Z22" i="36"/>
  <c r="AA22" i="36"/>
  <c r="AB22" i="36"/>
  <c r="AC22" i="36"/>
  <c r="AD22" i="36"/>
  <c r="AE22" i="36"/>
  <c r="AF22" i="36"/>
  <c r="D23" i="36"/>
  <c r="E23" i="36"/>
  <c r="F23" i="36"/>
  <c r="G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P24" i="36"/>
  <c r="Q24" i="36"/>
  <c r="R24" i="36"/>
  <c r="S24" i="36"/>
  <c r="T24" i="36"/>
  <c r="U24" i="36"/>
  <c r="V24" i="36"/>
  <c r="W24" i="36"/>
  <c r="X24" i="36"/>
  <c r="Y24" i="36"/>
  <c r="Z24" i="36"/>
  <c r="AA24" i="36"/>
  <c r="AB24" i="36"/>
  <c r="AC24" i="36"/>
  <c r="AD24" i="36"/>
  <c r="AE24" i="36"/>
  <c r="AF24" i="36"/>
  <c r="D25" i="36"/>
  <c r="H25" i="36"/>
  <c r="L25" i="36"/>
  <c r="P25" i="36"/>
  <c r="T25" i="36"/>
  <c r="X25" i="36"/>
  <c r="AB25" i="36"/>
  <c r="AF25" i="36"/>
  <c r="G26" i="36"/>
  <c r="K26" i="36"/>
  <c r="O26" i="36"/>
  <c r="S26" i="36"/>
  <c r="W26" i="36"/>
  <c r="AA26" i="36"/>
  <c r="AE26" i="36"/>
  <c r="F27" i="36"/>
  <c r="J27" i="36"/>
  <c r="N27" i="36"/>
  <c r="R27" i="36"/>
  <c r="V27" i="36"/>
  <c r="X27" i="36"/>
  <c r="Z27" i="36"/>
  <c r="AB27" i="36"/>
  <c r="AD27" i="36"/>
  <c r="AF27" i="36"/>
  <c r="E28" i="36"/>
  <c r="G28" i="36"/>
  <c r="I28" i="36"/>
  <c r="K28" i="36"/>
  <c r="M28" i="36"/>
  <c r="O28" i="36"/>
  <c r="Q28" i="36"/>
  <c r="S28" i="36"/>
  <c r="U28" i="36"/>
  <c r="W28" i="36"/>
  <c r="Y28" i="36"/>
  <c r="AA28" i="36"/>
  <c r="AC28" i="36"/>
  <c r="AE28" i="36"/>
  <c r="D29" i="36"/>
  <c r="F29" i="36"/>
  <c r="H29" i="36"/>
  <c r="J29" i="36"/>
  <c r="L29" i="36"/>
  <c r="N29" i="36"/>
  <c r="P29" i="36"/>
  <c r="R29" i="36"/>
  <c r="T29" i="36"/>
  <c r="V29" i="36"/>
  <c r="X29" i="36"/>
  <c r="Z29" i="36"/>
  <c r="AB29" i="36"/>
  <c r="AD29" i="36"/>
  <c r="AF29" i="36"/>
  <c r="E30" i="36"/>
  <c r="G30" i="36"/>
  <c r="I30" i="36"/>
  <c r="K30" i="36"/>
  <c r="M30" i="36"/>
  <c r="O30" i="36"/>
  <c r="Q30" i="36"/>
  <c r="S30" i="36"/>
  <c r="U30" i="36"/>
  <c r="W30" i="36"/>
  <c r="Y30" i="36"/>
  <c r="AA30" i="36"/>
  <c r="AC30" i="36"/>
  <c r="AE30" i="36"/>
  <c r="D3" i="12"/>
  <c r="E3" i="12"/>
  <c r="F3" i="12"/>
  <c r="G3" i="12"/>
  <c r="H3" i="12"/>
  <c r="I3" i="12"/>
  <c r="J3" i="12"/>
  <c r="K3" i="12"/>
  <c r="L3" i="12"/>
  <c r="M3" i="12"/>
  <c r="N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AE3" i="12"/>
  <c r="AF3" i="12"/>
  <c r="D4" i="12"/>
  <c r="E4" i="12"/>
  <c r="F4" i="12"/>
  <c r="G4" i="12"/>
  <c r="H4" i="12"/>
  <c r="I4" i="12"/>
  <c r="J4" i="12"/>
  <c r="K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D5" i="12"/>
  <c r="E5" i="12"/>
  <c r="F5" i="12"/>
  <c r="G5" i="12"/>
  <c r="H5" i="12"/>
  <c r="I5" i="12"/>
  <c r="J5" i="12"/>
  <c r="K5" i="12"/>
  <c r="L5" i="12"/>
  <c r="M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D6" i="12"/>
  <c r="E6" i="12"/>
  <c r="F6" i="12"/>
  <c r="G6" i="12"/>
  <c r="H6" i="12"/>
  <c r="I6" i="12"/>
  <c r="J6" i="12"/>
  <c r="K6" i="12"/>
  <c r="V6" i="12"/>
  <c r="W6" i="12"/>
  <c r="X6" i="12"/>
  <c r="Y6" i="12"/>
  <c r="Z6" i="12"/>
  <c r="AA6" i="12"/>
  <c r="AB6" i="12"/>
  <c r="AC6" i="12"/>
  <c r="D7" i="12"/>
  <c r="E7" i="12"/>
  <c r="F7" i="12"/>
  <c r="G7" i="12"/>
  <c r="H7" i="12"/>
  <c r="I7" i="12"/>
  <c r="J7" i="12"/>
  <c r="L7" i="12"/>
  <c r="M7" i="12"/>
  <c r="N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D8" i="12"/>
  <c r="E8" i="12"/>
  <c r="F8" i="12"/>
  <c r="G8" i="12"/>
  <c r="H8" i="12"/>
  <c r="I8" i="12"/>
  <c r="J8" i="12"/>
  <c r="K8" i="12"/>
  <c r="L8" i="12"/>
  <c r="M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D9" i="12"/>
  <c r="E9" i="12"/>
  <c r="F9" i="12"/>
  <c r="G9" i="12"/>
  <c r="H9" i="12"/>
  <c r="I9" i="12"/>
  <c r="J9" i="12"/>
  <c r="K9" i="12"/>
  <c r="P9" i="12"/>
  <c r="Q9" i="12"/>
  <c r="R9" i="12"/>
  <c r="S9" i="12"/>
  <c r="V9" i="12"/>
  <c r="W9" i="12"/>
  <c r="X9" i="12"/>
  <c r="Y9" i="12"/>
  <c r="Z9" i="12"/>
  <c r="AA9" i="12"/>
  <c r="AB9" i="12"/>
  <c r="AC9" i="12"/>
  <c r="AD9" i="12"/>
  <c r="AE9" i="12"/>
  <c r="D10" i="12"/>
  <c r="E10" i="12"/>
  <c r="L10" i="12"/>
  <c r="M10" i="12"/>
  <c r="N10" i="12"/>
  <c r="D11" i="12"/>
  <c r="E11" i="12"/>
  <c r="L11" i="12"/>
  <c r="M11" i="12"/>
  <c r="N11" i="12"/>
  <c r="O11" i="12"/>
  <c r="D12" i="12"/>
  <c r="E12" i="12"/>
  <c r="L12" i="12"/>
  <c r="M12" i="12"/>
  <c r="N12" i="12"/>
  <c r="O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23" i="12"/>
  <c r="E23" i="12"/>
  <c r="F23" i="12"/>
  <c r="G23" i="12"/>
  <c r="J23" i="12"/>
  <c r="L23" i="12"/>
  <c r="P23" i="12"/>
  <c r="Q23" i="12"/>
  <c r="R23" i="12"/>
  <c r="S23" i="12"/>
  <c r="V23" i="12"/>
  <c r="W23" i="12"/>
  <c r="X23" i="12"/>
  <c r="Y23" i="12"/>
  <c r="Z23" i="12"/>
  <c r="AA23" i="12"/>
  <c r="AB23" i="12"/>
  <c r="AC23" i="12"/>
  <c r="AD23" i="12"/>
  <c r="AE23" i="12"/>
  <c r="D24" i="12"/>
  <c r="E24" i="12"/>
  <c r="F24" i="12"/>
  <c r="G24" i="12"/>
  <c r="J24" i="12"/>
  <c r="L24" i="12"/>
  <c r="N24" i="12"/>
  <c r="P24" i="12"/>
  <c r="Q24" i="12"/>
  <c r="R24" i="12"/>
  <c r="S24" i="12"/>
  <c r="T24" i="12"/>
  <c r="U24" i="12"/>
  <c r="Y24" i="12"/>
  <c r="Z24" i="12"/>
  <c r="AA24" i="12"/>
  <c r="AB24" i="12"/>
  <c r="AC24" i="12"/>
  <c r="AD24" i="12"/>
  <c r="AE24" i="12"/>
  <c r="AF24" i="12"/>
  <c r="D25" i="12"/>
  <c r="E25" i="12"/>
  <c r="F25" i="12"/>
  <c r="G25" i="12"/>
  <c r="J25" i="12"/>
  <c r="L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D26" i="12"/>
  <c r="E26" i="12"/>
  <c r="F26" i="12"/>
  <c r="G26" i="12"/>
  <c r="J26" i="12"/>
  <c r="L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J27" i="12"/>
  <c r="L27" i="12"/>
  <c r="N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J28" i="12"/>
  <c r="L28" i="12"/>
  <c r="N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J29" i="12"/>
  <c r="L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J30" i="12"/>
  <c r="L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J33" i="12"/>
  <c r="L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J34" i="12"/>
  <c r="L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J35" i="12"/>
  <c r="L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J36" i="12"/>
  <c r="L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J37" i="12"/>
  <c r="L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J38" i="12"/>
  <c r="L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" i="35"/>
  <c r="D12" i="35"/>
  <c r="E3" i="35"/>
  <c r="F3" i="35"/>
  <c r="G3" i="35"/>
  <c r="H3" i="35"/>
  <c r="I3" i="35"/>
  <c r="J3" i="35"/>
  <c r="K3" i="35"/>
  <c r="L3" i="35"/>
  <c r="M3" i="35"/>
  <c r="N3" i="35"/>
  <c r="N12" i="35"/>
  <c r="O3" i="35"/>
  <c r="P3" i="35"/>
  <c r="Q3" i="35"/>
  <c r="R3" i="35"/>
  <c r="S3" i="35"/>
  <c r="V3" i="35"/>
  <c r="W3" i="35"/>
  <c r="X3" i="35"/>
  <c r="Y3" i="35"/>
  <c r="Z3" i="35"/>
  <c r="AA3" i="35"/>
  <c r="AB3" i="35"/>
  <c r="AC3" i="35"/>
  <c r="AD3" i="35"/>
  <c r="AD12" i="35"/>
  <c r="AE3" i="35"/>
  <c r="D4" i="35"/>
  <c r="E4" i="35"/>
  <c r="F4" i="35"/>
  <c r="G4" i="35"/>
  <c r="H4" i="35"/>
  <c r="I4" i="35"/>
  <c r="J4" i="35"/>
  <c r="J14" i="35"/>
  <c r="K4" i="35"/>
  <c r="L4" i="35"/>
  <c r="M4" i="35"/>
  <c r="N4" i="35"/>
  <c r="P4" i="35"/>
  <c r="Q4" i="35"/>
  <c r="R4" i="35"/>
  <c r="S4" i="35"/>
  <c r="V4" i="35"/>
  <c r="W4" i="35"/>
  <c r="W13" i="35"/>
  <c r="X4" i="35"/>
  <c r="Y4" i="35"/>
  <c r="Z4" i="35"/>
  <c r="AA4" i="35"/>
  <c r="AB4" i="35"/>
  <c r="AC4" i="35"/>
  <c r="AD4" i="35"/>
  <c r="AE4" i="35"/>
  <c r="AE10" i="35"/>
  <c r="D5" i="35"/>
  <c r="E5" i="35"/>
  <c r="F5" i="35"/>
  <c r="G5" i="35"/>
  <c r="H5" i="35"/>
  <c r="I5" i="35"/>
  <c r="J5" i="35"/>
  <c r="K5" i="35"/>
  <c r="L5" i="35"/>
  <c r="P5" i="35"/>
  <c r="Q5" i="35"/>
  <c r="R5" i="35"/>
  <c r="S5" i="35"/>
  <c r="T5" i="35"/>
  <c r="T12" i="35"/>
  <c r="U5" i="35"/>
  <c r="V5" i="35"/>
  <c r="V14" i="35"/>
  <c r="W5" i="35"/>
  <c r="X5" i="35"/>
  <c r="Y5" i="35"/>
  <c r="Z5" i="35"/>
  <c r="AA5" i="35"/>
  <c r="AB5" i="35"/>
  <c r="AC5" i="35"/>
  <c r="AD5" i="35"/>
  <c r="AD10" i="35"/>
  <c r="AE5" i="35"/>
  <c r="AF5" i="35"/>
  <c r="AF12" i="35"/>
  <c r="D6" i="35"/>
  <c r="E6" i="35"/>
  <c r="F6" i="35"/>
  <c r="G6" i="35"/>
  <c r="H6" i="35"/>
  <c r="I6" i="35"/>
  <c r="J6" i="35"/>
  <c r="K6" i="35"/>
  <c r="P6" i="35"/>
  <c r="Q6" i="35"/>
  <c r="R6" i="35"/>
  <c r="S6" i="35"/>
  <c r="T6" i="35"/>
  <c r="T14" i="35"/>
  <c r="U6" i="35"/>
  <c r="V6" i="35"/>
  <c r="W6" i="35"/>
  <c r="X6" i="35"/>
  <c r="Y6" i="35"/>
  <c r="Z6" i="35"/>
  <c r="AA6" i="35"/>
  <c r="AB6" i="35"/>
  <c r="AC6" i="35"/>
  <c r="AD6" i="35"/>
  <c r="AE6" i="35"/>
  <c r="AF6" i="35"/>
  <c r="D7" i="35"/>
  <c r="E7" i="35"/>
  <c r="F7" i="35"/>
  <c r="G7" i="35"/>
  <c r="H7" i="35"/>
  <c r="I7" i="35"/>
  <c r="J7" i="35"/>
  <c r="K7" i="35"/>
  <c r="L7" i="35"/>
  <c r="M7" i="35"/>
  <c r="N7" i="35"/>
  <c r="O7" i="35"/>
  <c r="P7" i="35"/>
  <c r="Q7" i="35"/>
  <c r="R7" i="35"/>
  <c r="S7" i="35"/>
  <c r="T7" i="35"/>
  <c r="U7" i="35"/>
  <c r="V7" i="35"/>
  <c r="W7" i="35"/>
  <c r="X7" i="35"/>
  <c r="Y7" i="35"/>
  <c r="Z7" i="35"/>
  <c r="AA7" i="35"/>
  <c r="AB7" i="35"/>
  <c r="AC7" i="35"/>
  <c r="AD7" i="35"/>
  <c r="AE7" i="35"/>
  <c r="AF7" i="35"/>
  <c r="AF9" i="35"/>
  <c r="D8" i="35"/>
  <c r="E8" i="35"/>
  <c r="L8" i="35"/>
  <c r="M8" i="35"/>
  <c r="N8" i="35"/>
  <c r="O8" i="35"/>
  <c r="D3" i="28"/>
  <c r="E3" i="28"/>
  <c r="E4" i="28"/>
  <c r="E5" i="28"/>
  <c r="E6" i="28"/>
  <c r="E7" i="28"/>
  <c r="E8" i="28"/>
  <c r="E9" i="28"/>
  <c r="E10" i="28"/>
  <c r="E11" i="28"/>
  <c r="E12" i="28"/>
  <c r="F3" i="28"/>
  <c r="G3" i="28"/>
  <c r="H3" i="28"/>
  <c r="I3" i="28"/>
  <c r="I4" i="28"/>
  <c r="I5" i="28"/>
  <c r="I6" i="28"/>
  <c r="I7" i="28"/>
  <c r="I8" i="28"/>
  <c r="I9" i="28"/>
  <c r="I10" i="28"/>
  <c r="J3" i="28"/>
  <c r="K3" i="28"/>
  <c r="L3" i="28"/>
  <c r="M3" i="28"/>
  <c r="M6" i="28"/>
  <c r="M8" i="28"/>
  <c r="M9" i="28"/>
  <c r="M11" i="28"/>
  <c r="M12" i="28"/>
  <c r="N3" i="28"/>
  <c r="O3" i="28"/>
  <c r="P3" i="28"/>
  <c r="Q3" i="28"/>
  <c r="Q4" i="28"/>
  <c r="Q5" i="28"/>
  <c r="Q6" i="28"/>
  <c r="Q7" i="28"/>
  <c r="Q8" i="28"/>
  <c r="Q9" i="28"/>
  <c r="Q10" i="28"/>
  <c r="R3" i="28"/>
  <c r="S3" i="28"/>
  <c r="T3" i="28"/>
  <c r="U3" i="28"/>
  <c r="U4" i="28"/>
  <c r="U5" i="28"/>
  <c r="U6" i="28"/>
  <c r="U7" i="28"/>
  <c r="U8" i="28"/>
  <c r="U9" i="28"/>
  <c r="V3" i="28"/>
  <c r="W3" i="28"/>
  <c r="X3" i="28"/>
  <c r="Y3" i="28"/>
  <c r="Y4" i="28"/>
  <c r="Y5" i="28"/>
  <c r="Y6" i="28"/>
  <c r="Y7" i="28"/>
  <c r="Y8" i="28"/>
  <c r="Y9" i="28"/>
  <c r="Y10" i="28"/>
  <c r="Z3" i="28"/>
  <c r="AA3" i="28"/>
  <c r="AB3" i="28"/>
  <c r="AC3" i="28"/>
  <c r="AC4" i="28"/>
  <c r="AC5" i="28"/>
  <c r="AC6" i="28"/>
  <c r="AC7" i="28"/>
  <c r="AC8" i="28"/>
  <c r="AC9" i="28"/>
  <c r="AC10" i="28"/>
  <c r="AD3" i="28"/>
  <c r="AE3" i="28"/>
  <c r="AF3" i="28"/>
  <c r="D4" i="28"/>
  <c r="D5" i="28"/>
  <c r="D6" i="28"/>
  <c r="D7" i="28"/>
  <c r="D8" i="28"/>
  <c r="D9" i="28"/>
  <c r="D10" i="28"/>
  <c r="D11" i="28"/>
  <c r="D12" i="28"/>
  <c r="F4" i="28"/>
  <c r="G4" i="28"/>
  <c r="H4" i="28"/>
  <c r="H5" i="28"/>
  <c r="H6" i="28"/>
  <c r="H7" i="28"/>
  <c r="H8" i="28"/>
  <c r="H9" i="28"/>
  <c r="H10" i="28"/>
  <c r="J4" i="28"/>
  <c r="K4" i="28"/>
  <c r="P4" i="28"/>
  <c r="P5" i="28"/>
  <c r="P6" i="28"/>
  <c r="P7" i="28"/>
  <c r="P8" i="28"/>
  <c r="P9" i="28"/>
  <c r="P10" i="28"/>
  <c r="R4" i="28"/>
  <c r="S4" i="28"/>
  <c r="T4" i="28"/>
  <c r="T5" i="28"/>
  <c r="T6" i="28"/>
  <c r="T7" i="28"/>
  <c r="T8" i="28"/>
  <c r="T9" i="28"/>
  <c r="V4" i="28"/>
  <c r="W4" i="28"/>
  <c r="X4" i="28"/>
  <c r="X5" i="28"/>
  <c r="X6" i="28"/>
  <c r="X7" i="28"/>
  <c r="X8" i="28"/>
  <c r="X9" i="28"/>
  <c r="X10" i="28"/>
  <c r="Z4" i="28"/>
  <c r="AA4" i="28"/>
  <c r="AB4" i="28"/>
  <c r="AB5" i="28"/>
  <c r="AB6" i="28"/>
  <c r="AB7" i="28"/>
  <c r="AB8" i="28"/>
  <c r="AB9" i="28"/>
  <c r="AB10" i="28"/>
  <c r="AD4" i="28"/>
  <c r="AE4" i="28"/>
  <c r="AF4" i="28"/>
  <c r="AF5" i="28"/>
  <c r="AF6" i="28"/>
  <c r="AF7" i="28"/>
  <c r="AF8" i="28"/>
  <c r="AF9" i="28"/>
  <c r="F5" i="28"/>
  <c r="G5" i="28"/>
  <c r="G6" i="28"/>
  <c r="G7" i="28"/>
  <c r="G8" i="28"/>
  <c r="G9" i="28"/>
  <c r="G10" i="28"/>
  <c r="J5" i="28"/>
  <c r="K5" i="28"/>
  <c r="K6" i="28"/>
  <c r="K7" i="28"/>
  <c r="K8" i="28"/>
  <c r="K9" i="28"/>
  <c r="K10" i="28"/>
  <c r="L5" i="28"/>
  <c r="R5" i="28"/>
  <c r="R6" i="28"/>
  <c r="R7" i="28"/>
  <c r="R18" i="28"/>
  <c r="R8" i="28"/>
  <c r="R9" i="28"/>
  <c r="R10" i="28"/>
  <c r="S5" i="28"/>
  <c r="V5" i="28"/>
  <c r="V6" i="28"/>
  <c r="V7" i="28"/>
  <c r="V8" i="28"/>
  <c r="V9" i="28"/>
  <c r="V10" i="28"/>
  <c r="W5" i="28"/>
  <c r="Z5" i="28"/>
  <c r="Z6" i="28"/>
  <c r="Z7" i="28"/>
  <c r="Z8" i="28"/>
  <c r="Z9" i="28"/>
  <c r="AA5" i="28"/>
  <c r="AD5" i="28"/>
  <c r="AD6" i="28"/>
  <c r="AD7" i="28"/>
  <c r="AD8" i="28"/>
  <c r="AD9" i="28"/>
  <c r="AD10" i="28"/>
  <c r="AE5" i="28"/>
  <c r="F6" i="28"/>
  <c r="J6" i="28"/>
  <c r="L6" i="28"/>
  <c r="N6" i="28"/>
  <c r="O6" i="28"/>
  <c r="S6" i="28"/>
  <c r="W6" i="28"/>
  <c r="AA6" i="28"/>
  <c r="AE6" i="28"/>
  <c r="F7" i="28"/>
  <c r="J7" i="28"/>
  <c r="L7" i="28"/>
  <c r="L8" i="28"/>
  <c r="L9" i="28"/>
  <c r="L10" i="28"/>
  <c r="L11" i="28"/>
  <c r="L12" i="28"/>
  <c r="S7" i="28"/>
  <c r="S8" i="28"/>
  <c r="S9" i="28"/>
  <c r="W7" i="28"/>
  <c r="W8" i="28"/>
  <c r="W9" i="28"/>
  <c r="W10" i="28"/>
  <c r="AA7" i="28"/>
  <c r="AA8" i="28"/>
  <c r="AA9" i="28"/>
  <c r="AA10" i="28"/>
  <c r="AE7" i="28"/>
  <c r="AE8" i="28"/>
  <c r="AE9" i="28"/>
  <c r="AE10" i="28"/>
  <c r="F8" i="28"/>
  <c r="F9" i="28"/>
  <c r="F10" i="28"/>
  <c r="J8" i="28"/>
  <c r="J9" i="28"/>
  <c r="J10" i="28"/>
  <c r="N8" i="28"/>
  <c r="N9" i="28"/>
  <c r="N11" i="28"/>
  <c r="N12" i="28"/>
  <c r="O8" i="28"/>
  <c r="O9" i="28"/>
  <c r="S10" i="28"/>
  <c r="Z10" i="28"/>
  <c r="O11" i="28"/>
  <c r="O12" i="28"/>
  <c r="D3" i="14"/>
  <c r="E3" i="14"/>
  <c r="F3" i="14"/>
  <c r="G3" i="14"/>
  <c r="H3" i="14"/>
  <c r="I3" i="14"/>
  <c r="J3" i="14"/>
  <c r="K3" i="14"/>
  <c r="L3" i="14"/>
  <c r="P3" i="14"/>
  <c r="Q3" i="14"/>
  <c r="V3" i="14"/>
  <c r="W3" i="14"/>
  <c r="X3" i="14"/>
  <c r="Y3" i="14"/>
  <c r="Z3" i="14"/>
  <c r="AA3" i="14"/>
  <c r="AB3" i="14"/>
  <c r="AC3" i="14"/>
  <c r="AD3" i="14"/>
  <c r="D4" i="14"/>
  <c r="E4" i="14"/>
  <c r="F4" i="14"/>
  <c r="G4" i="14"/>
  <c r="H4" i="14"/>
  <c r="I4" i="14"/>
  <c r="J4" i="14"/>
  <c r="K4" i="14"/>
  <c r="L4" i="14"/>
  <c r="M4" i="14"/>
  <c r="N4" i="14"/>
  <c r="O4" i="14"/>
  <c r="P4" i="14"/>
  <c r="Q4" i="14"/>
  <c r="R4" i="14"/>
  <c r="S4" i="14"/>
  <c r="T4" i="14"/>
  <c r="U4" i="14"/>
  <c r="V4" i="14"/>
  <c r="W4" i="14"/>
  <c r="X4" i="14"/>
  <c r="Y4" i="14"/>
  <c r="Z4" i="14"/>
  <c r="AA4" i="14"/>
  <c r="AB4" i="14"/>
  <c r="AC4" i="14"/>
  <c r="AD4" i="14"/>
  <c r="AE4" i="14"/>
  <c r="AF4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AB5" i="14"/>
  <c r="AC5" i="14"/>
  <c r="AD5" i="14"/>
  <c r="AE5" i="14"/>
  <c r="AF5" i="14"/>
  <c r="D6" i="14"/>
  <c r="E6" i="14"/>
  <c r="F6" i="14"/>
  <c r="G6" i="14"/>
  <c r="H6" i="14"/>
  <c r="I6" i="14"/>
  <c r="J6" i="14"/>
  <c r="K6" i="14"/>
  <c r="L6" i="14"/>
  <c r="M6" i="14"/>
  <c r="N6" i="14"/>
  <c r="O6" i="14"/>
  <c r="P6" i="14"/>
  <c r="Q6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D7" i="14"/>
  <c r="E7" i="14"/>
  <c r="F7" i="14"/>
  <c r="G7" i="14"/>
  <c r="H7" i="14"/>
  <c r="I7" i="14"/>
  <c r="J7" i="14"/>
  <c r="K7" i="14"/>
  <c r="L7" i="14"/>
  <c r="M7" i="14"/>
  <c r="N7" i="14"/>
  <c r="P7" i="14"/>
  <c r="Q7" i="14"/>
  <c r="T7" i="14"/>
  <c r="U7" i="14"/>
  <c r="V7" i="14"/>
  <c r="W7" i="14"/>
  <c r="X7" i="14"/>
  <c r="Y7" i="14"/>
  <c r="Z7" i="14"/>
  <c r="AA7" i="14"/>
  <c r="AB7" i="14"/>
  <c r="AC7" i="14"/>
  <c r="AD7" i="14"/>
  <c r="AF7" i="14"/>
  <c r="D8" i="14"/>
  <c r="E8" i="14"/>
  <c r="F8" i="14"/>
  <c r="G8" i="14"/>
  <c r="H8" i="14"/>
  <c r="I8" i="14"/>
  <c r="J8" i="14"/>
  <c r="K8" i="14"/>
  <c r="L8" i="14"/>
  <c r="M8" i="14"/>
  <c r="N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D9" i="14"/>
  <c r="E9" i="14"/>
  <c r="F9" i="14"/>
  <c r="G9" i="14"/>
  <c r="H9" i="14"/>
  <c r="I9" i="14"/>
  <c r="J9" i="14"/>
  <c r="K9" i="14"/>
  <c r="L9" i="14"/>
  <c r="M9" i="14"/>
  <c r="N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D24" i="14"/>
  <c r="E24" i="14"/>
  <c r="F24" i="14"/>
  <c r="G24" i="14"/>
  <c r="H24" i="14"/>
  <c r="I24" i="14"/>
  <c r="J24" i="14"/>
  <c r="K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" i="21"/>
  <c r="E3" i="21"/>
  <c r="F3" i="21"/>
  <c r="G3" i="21"/>
  <c r="H3" i="21"/>
  <c r="I3" i="21"/>
  <c r="J3" i="21"/>
  <c r="K3" i="21"/>
  <c r="L3" i="21"/>
  <c r="M3" i="21"/>
  <c r="N3" i="21"/>
  <c r="O3" i="21"/>
  <c r="P3" i="21"/>
  <c r="Q3" i="21"/>
  <c r="R3" i="21"/>
  <c r="S3" i="21"/>
  <c r="T3" i="21"/>
  <c r="U3" i="21"/>
  <c r="V3" i="21"/>
  <c r="W3" i="21"/>
  <c r="X3" i="21"/>
  <c r="Y3" i="21"/>
  <c r="Z3" i="21"/>
  <c r="AA3" i="21"/>
  <c r="AB3" i="21"/>
  <c r="AC3" i="21"/>
  <c r="AD3" i="21"/>
  <c r="AE3" i="21"/>
  <c r="AF3" i="21"/>
  <c r="D4" i="21"/>
  <c r="E4" i="21"/>
  <c r="F4" i="21"/>
  <c r="G4" i="21"/>
  <c r="H4" i="21"/>
  <c r="I4" i="21"/>
  <c r="J4" i="21"/>
  <c r="K4" i="21"/>
  <c r="L4" i="21"/>
  <c r="M4" i="21"/>
  <c r="P4" i="21"/>
  <c r="Q4" i="21"/>
  <c r="R4" i="21"/>
  <c r="S4" i="21"/>
  <c r="V4" i="21"/>
  <c r="W4" i="21"/>
  <c r="X4" i="21"/>
  <c r="Y4" i="21"/>
  <c r="Z4" i="21"/>
  <c r="AA4" i="21"/>
  <c r="AB4" i="21"/>
  <c r="AC4" i="21"/>
  <c r="AD4" i="21"/>
  <c r="AE4" i="21"/>
  <c r="D5" i="21"/>
  <c r="E5" i="21"/>
  <c r="F5" i="21"/>
  <c r="G5" i="21"/>
  <c r="H5" i="21"/>
  <c r="I5" i="21"/>
  <c r="J5" i="21"/>
  <c r="K5" i="21"/>
  <c r="L5" i="21"/>
  <c r="R5" i="21"/>
  <c r="S5" i="21"/>
  <c r="T5" i="21"/>
  <c r="U5" i="21"/>
  <c r="V5" i="21"/>
  <c r="W5" i="21"/>
  <c r="X5" i="21"/>
  <c r="Y5" i="21"/>
  <c r="Z5" i="21"/>
  <c r="AA5" i="21"/>
  <c r="AB5" i="21"/>
  <c r="AC5" i="21"/>
  <c r="AE5" i="21"/>
  <c r="AF5" i="21"/>
  <c r="D6" i="21"/>
  <c r="E6" i="21"/>
  <c r="F6" i="21"/>
  <c r="G6" i="21"/>
  <c r="H6" i="21"/>
  <c r="I6" i="21"/>
  <c r="J6" i="21"/>
  <c r="K6" i="21"/>
  <c r="L6" i="21"/>
  <c r="M6" i="21"/>
  <c r="N6" i="21"/>
  <c r="P6" i="21"/>
  <c r="Q6" i="21"/>
  <c r="R6" i="21"/>
  <c r="S6" i="21"/>
  <c r="T6" i="21"/>
  <c r="U6" i="21"/>
  <c r="V6" i="21"/>
  <c r="W6" i="21"/>
  <c r="X6" i="21"/>
  <c r="Y6" i="21"/>
  <c r="Z6" i="21"/>
  <c r="AA6" i="21"/>
  <c r="AB6" i="21"/>
  <c r="AC6" i="21"/>
  <c r="AD6" i="21"/>
  <c r="AE6" i="21"/>
  <c r="AF6" i="21"/>
  <c r="D7" i="21"/>
  <c r="E7" i="21"/>
  <c r="F7" i="21"/>
  <c r="G7" i="21"/>
  <c r="H7" i="21"/>
  <c r="I7" i="21"/>
  <c r="J7" i="21"/>
  <c r="K7" i="21"/>
  <c r="L7" i="21"/>
  <c r="P7" i="21"/>
  <c r="Q7" i="21"/>
  <c r="R7" i="21"/>
  <c r="S7" i="21"/>
  <c r="T7" i="21"/>
  <c r="U7" i="21"/>
  <c r="V7" i="21"/>
  <c r="W7" i="21"/>
  <c r="X7" i="21"/>
  <c r="Y7" i="21"/>
  <c r="Z7" i="21"/>
  <c r="AA7" i="21"/>
  <c r="AB7" i="21"/>
  <c r="AC7" i="21"/>
  <c r="AD7" i="21"/>
  <c r="AE7" i="21"/>
  <c r="AF7" i="21"/>
  <c r="D8" i="21"/>
  <c r="E8" i="21"/>
  <c r="L8" i="21"/>
  <c r="M8" i="21"/>
  <c r="N8" i="21"/>
  <c r="O8" i="21"/>
  <c r="D9" i="21"/>
  <c r="E9" i="21"/>
  <c r="L9" i="21"/>
  <c r="M9" i="21"/>
  <c r="N9" i="21"/>
  <c r="O9" i="21"/>
  <c r="D10" i="21"/>
  <c r="E10" i="21"/>
  <c r="L10" i="21"/>
  <c r="M10" i="21"/>
  <c r="N10" i="21"/>
  <c r="O10" i="21"/>
  <c r="D11" i="21"/>
  <c r="E11" i="21"/>
  <c r="L11" i="21"/>
  <c r="M11" i="21"/>
  <c r="N11" i="21"/>
  <c r="O11" i="21"/>
  <c r="D12" i="21"/>
  <c r="E12" i="21"/>
  <c r="F12" i="21"/>
  <c r="G12" i="21"/>
  <c r="H12" i="21"/>
  <c r="I12" i="21"/>
  <c r="J12" i="21"/>
  <c r="K12" i="21"/>
  <c r="L12" i="21"/>
  <c r="M12" i="21"/>
  <c r="N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E12" i="21"/>
  <c r="AF12" i="21"/>
  <c r="D13" i="21"/>
  <c r="E13" i="21"/>
  <c r="F13" i="21"/>
  <c r="G13" i="21"/>
  <c r="H13" i="21"/>
  <c r="I13" i="21"/>
  <c r="J13" i="21"/>
  <c r="K13" i="21"/>
  <c r="L13" i="21"/>
  <c r="M13" i="21"/>
  <c r="N13" i="21"/>
  <c r="O13" i="21"/>
  <c r="P13" i="21"/>
  <c r="Q13" i="21"/>
  <c r="R13" i="21"/>
  <c r="S13" i="21"/>
  <c r="T13" i="21"/>
  <c r="U13" i="21"/>
  <c r="V13" i="21"/>
  <c r="W13" i="21"/>
  <c r="X13" i="21"/>
  <c r="Y13" i="21"/>
  <c r="Z13" i="21"/>
  <c r="AA13" i="21"/>
  <c r="AB13" i="21"/>
  <c r="AC13" i="21"/>
  <c r="AD13" i="21"/>
  <c r="AE13" i="21"/>
  <c r="AF13" i="21"/>
  <c r="D14" i="21"/>
  <c r="E14" i="21"/>
  <c r="F14" i="21"/>
  <c r="G14" i="21"/>
  <c r="H14" i="21"/>
  <c r="I14" i="21"/>
  <c r="J14" i="21"/>
  <c r="K14" i="21"/>
  <c r="L14" i="21"/>
  <c r="M14" i="21"/>
  <c r="N14" i="21"/>
  <c r="O14" i="21"/>
  <c r="P14" i="21"/>
  <c r="Q14" i="21"/>
  <c r="R14" i="21"/>
  <c r="S14" i="21"/>
  <c r="T14" i="21"/>
  <c r="U14" i="21"/>
  <c r="V14" i="21"/>
  <c r="W14" i="21"/>
  <c r="X14" i="21"/>
  <c r="Y14" i="21"/>
  <c r="Z14" i="21"/>
  <c r="AA14" i="21"/>
  <c r="AB14" i="21"/>
  <c r="AC14" i="21"/>
  <c r="AD14" i="21"/>
  <c r="AE14" i="21"/>
  <c r="AF14" i="21"/>
  <c r="D15" i="21"/>
  <c r="E15" i="21"/>
  <c r="F15" i="21"/>
  <c r="G15" i="21"/>
  <c r="H15" i="21"/>
  <c r="I15" i="21"/>
  <c r="J15" i="21"/>
  <c r="K15" i="21"/>
  <c r="L15" i="21"/>
  <c r="M15" i="21"/>
  <c r="N15" i="21"/>
  <c r="O15" i="21"/>
  <c r="P15" i="21"/>
  <c r="Q15" i="21"/>
  <c r="R15" i="21"/>
  <c r="S15" i="21"/>
  <c r="T15" i="21"/>
  <c r="U15" i="21"/>
  <c r="V15" i="21"/>
  <c r="W15" i="21"/>
  <c r="X15" i="21"/>
  <c r="Y15" i="21"/>
  <c r="Z15" i="21"/>
  <c r="AA15" i="21"/>
  <c r="AB15" i="21"/>
  <c r="AC15" i="21"/>
  <c r="AD15" i="21"/>
  <c r="AE15" i="21"/>
  <c r="AF15" i="21"/>
  <c r="D16" i="21"/>
  <c r="E16" i="21"/>
  <c r="F16" i="21"/>
  <c r="G16" i="21"/>
  <c r="H16" i="21"/>
  <c r="I16" i="21"/>
  <c r="J16" i="21"/>
  <c r="K16" i="21"/>
  <c r="L16" i="21"/>
  <c r="M16" i="21"/>
  <c r="N16" i="21"/>
  <c r="O16" i="21"/>
  <c r="P16" i="21"/>
  <c r="Q16" i="21"/>
  <c r="R16" i="21"/>
  <c r="S16" i="21"/>
  <c r="T16" i="21"/>
  <c r="U16" i="21"/>
  <c r="V16" i="21"/>
  <c r="W16" i="21"/>
  <c r="X16" i="21"/>
  <c r="Y16" i="21"/>
  <c r="Z16" i="21"/>
  <c r="AA16" i="21"/>
  <c r="AB16" i="21"/>
  <c r="AC16" i="21"/>
  <c r="AD16" i="21"/>
  <c r="AE16" i="21"/>
  <c r="AF16" i="21"/>
  <c r="D17" i="21"/>
  <c r="E17" i="21"/>
  <c r="F17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S17" i="21"/>
  <c r="T17" i="21"/>
  <c r="U17" i="21"/>
  <c r="V17" i="21"/>
  <c r="W17" i="21"/>
  <c r="X17" i="21"/>
  <c r="Y17" i="21"/>
  <c r="Z17" i="21"/>
  <c r="AA17" i="21"/>
  <c r="AB17" i="21"/>
  <c r="AC17" i="21"/>
  <c r="AD17" i="21"/>
  <c r="AE17" i="21"/>
  <c r="AF17" i="21"/>
  <c r="D22" i="21"/>
  <c r="E22" i="21"/>
  <c r="F22" i="21"/>
  <c r="G22" i="21"/>
  <c r="H22" i="21"/>
  <c r="I22" i="21"/>
  <c r="J22" i="21"/>
  <c r="K22" i="21"/>
  <c r="L22" i="21"/>
  <c r="M22" i="21"/>
  <c r="N22" i="21"/>
  <c r="P22" i="21"/>
  <c r="Q22" i="21"/>
  <c r="R22" i="21"/>
  <c r="S22" i="21"/>
  <c r="T22" i="21"/>
  <c r="U22" i="21"/>
  <c r="V22" i="21"/>
  <c r="W22" i="21"/>
  <c r="X22" i="21"/>
  <c r="Y22" i="21"/>
  <c r="Z22" i="21"/>
  <c r="AA22" i="21"/>
  <c r="AB22" i="21"/>
  <c r="AC22" i="21"/>
  <c r="AD22" i="21"/>
  <c r="AE22" i="21"/>
  <c r="AF22" i="21"/>
  <c r="D23" i="21"/>
  <c r="E23" i="21"/>
  <c r="F23" i="21"/>
  <c r="G23" i="21"/>
  <c r="H23" i="21"/>
  <c r="I23" i="21"/>
  <c r="J23" i="21"/>
  <c r="K23" i="21"/>
  <c r="P23" i="21"/>
  <c r="Q23" i="21"/>
  <c r="R23" i="21"/>
  <c r="S23" i="21"/>
  <c r="T23" i="21"/>
  <c r="U23" i="21"/>
  <c r="V23" i="21"/>
  <c r="W23" i="21"/>
  <c r="X23" i="21"/>
  <c r="Y23" i="21"/>
  <c r="Z23" i="21"/>
  <c r="AA23" i="21"/>
  <c r="AB23" i="21"/>
  <c r="AC23" i="21"/>
  <c r="AD23" i="21"/>
  <c r="AE23" i="21"/>
  <c r="AF23" i="21"/>
  <c r="D24" i="21"/>
  <c r="E24" i="21"/>
  <c r="F24" i="21"/>
  <c r="G24" i="21"/>
  <c r="H24" i="21"/>
  <c r="I24" i="21"/>
  <c r="J24" i="21"/>
  <c r="K24" i="21"/>
  <c r="L24" i="21"/>
  <c r="M24" i="21"/>
  <c r="N24" i="21"/>
  <c r="P24" i="21"/>
  <c r="Q24" i="21"/>
  <c r="R24" i="21"/>
  <c r="S24" i="21"/>
  <c r="T24" i="21"/>
  <c r="U24" i="21"/>
  <c r="V24" i="21"/>
  <c r="W24" i="21"/>
  <c r="X24" i="21"/>
  <c r="Y24" i="21"/>
  <c r="Z24" i="21"/>
  <c r="AA24" i="21"/>
  <c r="AB24" i="21"/>
  <c r="AC24" i="21"/>
  <c r="AD24" i="21"/>
  <c r="AE24" i="21"/>
  <c r="AF24" i="21"/>
  <c r="D25" i="21"/>
  <c r="E25" i="21"/>
  <c r="F25" i="21"/>
  <c r="G25" i="21"/>
  <c r="H25" i="21"/>
  <c r="I25" i="21"/>
  <c r="J25" i="21"/>
  <c r="K25" i="21"/>
  <c r="P25" i="21"/>
  <c r="Q25" i="21"/>
  <c r="R25" i="21"/>
  <c r="S25" i="21"/>
  <c r="T25" i="21"/>
  <c r="U25" i="21"/>
  <c r="V25" i="21"/>
  <c r="W25" i="21"/>
  <c r="X25" i="21"/>
  <c r="Y25" i="21"/>
  <c r="Z25" i="21"/>
  <c r="AA25" i="21"/>
  <c r="AB25" i="21"/>
  <c r="AC25" i="21"/>
  <c r="AD25" i="21"/>
  <c r="AE25" i="21"/>
  <c r="AF25" i="21"/>
  <c r="D26" i="21"/>
  <c r="E26" i="21"/>
  <c r="F26" i="21"/>
  <c r="G26" i="21"/>
  <c r="H26" i="21"/>
  <c r="I26" i="21"/>
  <c r="J26" i="21"/>
  <c r="K26" i="21"/>
  <c r="L26" i="21"/>
  <c r="P26" i="21"/>
  <c r="Q26" i="21"/>
  <c r="R26" i="21"/>
  <c r="S26" i="21"/>
  <c r="T26" i="21"/>
  <c r="U26" i="21"/>
  <c r="V26" i="21"/>
  <c r="W26" i="21"/>
  <c r="X26" i="21"/>
  <c r="Y26" i="21"/>
  <c r="Z26" i="21"/>
  <c r="AA26" i="21"/>
  <c r="AB26" i="21"/>
  <c r="AC26" i="21"/>
  <c r="AD26" i="21"/>
  <c r="AE26" i="21"/>
  <c r="AF26" i="21"/>
  <c r="D27" i="21"/>
  <c r="E27" i="21"/>
  <c r="F27" i="21"/>
  <c r="G27" i="21"/>
  <c r="H27" i="21"/>
  <c r="I27" i="21"/>
  <c r="J27" i="21"/>
  <c r="K27" i="21"/>
  <c r="L27" i="21"/>
  <c r="M27" i="21"/>
  <c r="N27" i="21"/>
  <c r="O27" i="21"/>
  <c r="P27" i="21"/>
  <c r="Q27" i="21"/>
  <c r="R27" i="21"/>
  <c r="S27" i="21"/>
  <c r="T27" i="21"/>
  <c r="U27" i="21"/>
  <c r="V27" i="21"/>
  <c r="W27" i="21"/>
  <c r="X27" i="21"/>
  <c r="Y27" i="21"/>
  <c r="Z27" i="21"/>
  <c r="AA27" i="21"/>
  <c r="AB27" i="21"/>
  <c r="AC27" i="21"/>
  <c r="AD27" i="21"/>
  <c r="AE27" i="21"/>
  <c r="AF27" i="21"/>
  <c r="D28" i="21"/>
  <c r="E28" i="21"/>
  <c r="F28" i="21"/>
  <c r="G28" i="21"/>
  <c r="H28" i="21"/>
  <c r="I28" i="21"/>
  <c r="J28" i="21"/>
  <c r="K28" i="21"/>
  <c r="L28" i="21"/>
  <c r="M28" i="21"/>
  <c r="N28" i="21"/>
  <c r="O28" i="21"/>
  <c r="P28" i="21"/>
  <c r="Q28" i="21"/>
  <c r="R28" i="21"/>
  <c r="S28" i="21"/>
  <c r="T28" i="21"/>
  <c r="U28" i="21"/>
  <c r="V28" i="21"/>
  <c r="W28" i="21"/>
  <c r="X28" i="21"/>
  <c r="Y28" i="21"/>
  <c r="Z28" i="21"/>
  <c r="AA28" i="21"/>
  <c r="AB28" i="21"/>
  <c r="AC28" i="21"/>
  <c r="AD28" i="21"/>
  <c r="AE28" i="21"/>
  <c r="AF28" i="21"/>
  <c r="D29" i="21"/>
  <c r="E29" i="21"/>
  <c r="F29" i="21"/>
  <c r="G29" i="21"/>
  <c r="H29" i="21"/>
  <c r="I29" i="21"/>
  <c r="J29" i="21"/>
  <c r="K29" i="21"/>
  <c r="L29" i="21"/>
  <c r="M29" i="21"/>
  <c r="N29" i="21"/>
  <c r="O29" i="21"/>
  <c r="P29" i="21"/>
  <c r="Q29" i="21"/>
  <c r="R29" i="21"/>
  <c r="S29" i="21"/>
  <c r="T29" i="21"/>
  <c r="U29" i="21"/>
  <c r="V29" i="21"/>
  <c r="W29" i="21"/>
  <c r="X29" i="21"/>
  <c r="Y29" i="21"/>
  <c r="Z29" i="21"/>
  <c r="AA29" i="21"/>
  <c r="AB29" i="21"/>
  <c r="AC29" i="21"/>
  <c r="AD29" i="21"/>
  <c r="AE29" i="21"/>
  <c r="AF29" i="21"/>
  <c r="D30" i="21"/>
  <c r="E30" i="21"/>
  <c r="F30" i="21"/>
  <c r="G30" i="21"/>
  <c r="H30" i="21"/>
  <c r="I30" i="21"/>
  <c r="J30" i="21"/>
  <c r="K30" i="21"/>
  <c r="L30" i="21"/>
  <c r="M30" i="21"/>
  <c r="N30" i="21"/>
  <c r="O30" i="21"/>
  <c r="P30" i="21"/>
  <c r="Q30" i="21"/>
  <c r="R30" i="21"/>
  <c r="S30" i="21"/>
  <c r="T30" i="21"/>
  <c r="U30" i="21"/>
  <c r="V30" i="21"/>
  <c r="W30" i="21"/>
  <c r="X30" i="21"/>
  <c r="Y30" i="21"/>
  <c r="Z30" i="21"/>
  <c r="AA30" i="21"/>
  <c r="AB30" i="21"/>
  <c r="AC30" i="21"/>
  <c r="AD30" i="21"/>
  <c r="AE30" i="21"/>
  <c r="AF30" i="21"/>
  <c r="D31" i="21"/>
  <c r="E31" i="21"/>
  <c r="F31" i="21"/>
  <c r="G31" i="21"/>
  <c r="H31" i="21"/>
  <c r="I31" i="21"/>
  <c r="J31" i="21"/>
  <c r="K31" i="21"/>
  <c r="L31" i="21"/>
  <c r="M31" i="21"/>
  <c r="N31" i="21"/>
  <c r="O31" i="21"/>
  <c r="P31" i="21"/>
  <c r="Q31" i="21"/>
  <c r="R31" i="21"/>
  <c r="S31" i="21"/>
  <c r="T31" i="21"/>
  <c r="U31" i="21"/>
  <c r="V31" i="21"/>
  <c r="W31" i="21"/>
  <c r="X31" i="21"/>
  <c r="Y31" i="21"/>
  <c r="Z31" i="21"/>
  <c r="AA31" i="21"/>
  <c r="AB31" i="21"/>
  <c r="AC31" i="21"/>
  <c r="AD31" i="21"/>
  <c r="AE31" i="21"/>
  <c r="AF31" i="21"/>
  <c r="D32" i="21"/>
  <c r="E32" i="21"/>
  <c r="F32" i="21"/>
  <c r="G32" i="21"/>
  <c r="H32" i="21"/>
  <c r="I32" i="21"/>
  <c r="J32" i="21"/>
  <c r="K32" i="21"/>
  <c r="L32" i="21"/>
  <c r="M32" i="21"/>
  <c r="N32" i="21"/>
  <c r="O32" i="21"/>
  <c r="P32" i="21"/>
  <c r="Q32" i="21"/>
  <c r="R32" i="21"/>
  <c r="S32" i="21"/>
  <c r="T32" i="21"/>
  <c r="U32" i="21"/>
  <c r="V32" i="21"/>
  <c r="W32" i="21"/>
  <c r="X32" i="21"/>
  <c r="Y32" i="21"/>
  <c r="Z32" i="21"/>
  <c r="AA32" i="21"/>
  <c r="AB32" i="21"/>
  <c r="AC32" i="21"/>
  <c r="AD32" i="21"/>
  <c r="AE32" i="21"/>
  <c r="AF32" i="21"/>
  <c r="D33" i="21"/>
  <c r="E33" i="21"/>
  <c r="F33" i="21"/>
  <c r="G33" i="21"/>
  <c r="H33" i="21"/>
  <c r="I33" i="21"/>
  <c r="J33" i="21"/>
  <c r="K33" i="21"/>
  <c r="L33" i="21"/>
  <c r="M33" i="21"/>
  <c r="N33" i="21"/>
  <c r="O33" i="21"/>
  <c r="P33" i="21"/>
  <c r="Q33" i="21"/>
  <c r="R33" i="21"/>
  <c r="S33" i="21"/>
  <c r="T33" i="21"/>
  <c r="U33" i="21"/>
  <c r="V33" i="21"/>
  <c r="W33" i="21"/>
  <c r="X33" i="21"/>
  <c r="Y33" i="21"/>
  <c r="Z33" i="21"/>
  <c r="AA33" i="21"/>
  <c r="AB33" i="21"/>
  <c r="AC33" i="21"/>
  <c r="AD33" i="21"/>
  <c r="AE33" i="21"/>
  <c r="AF33" i="21"/>
  <c r="D34" i="21"/>
  <c r="E34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S34" i="21"/>
  <c r="T34" i="21"/>
  <c r="U34" i="21"/>
  <c r="V34" i="21"/>
  <c r="W34" i="21"/>
  <c r="X34" i="21"/>
  <c r="Y34" i="21"/>
  <c r="Z34" i="21"/>
  <c r="AA34" i="21"/>
  <c r="AB34" i="21"/>
  <c r="AC34" i="21"/>
  <c r="AD34" i="21"/>
  <c r="AE34" i="21"/>
  <c r="AF34" i="21"/>
  <c r="D35" i="21"/>
  <c r="E35" i="21"/>
  <c r="F35" i="21"/>
  <c r="G35" i="21"/>
  <c r="H35" i="21"/>
  <c r="I35" i="21"/>
  <c r="J35" i="21"/>
  <c r="K35" i="21"/>
  <c r="L35" i="21"/>
  <c r="M35" i="21"/>
  <c r="N35" i="21"/>
  <c r="O35" i="21"/>
  <c r="P35" i="21"/>
  <c r="Q35" i="21"/>
  <c r="R35" i="21"/>
  <c r="S35" i="21"/>
  <c r="T35" i="21"/>
  <c r="U35" i="21"/>
  <c r="V35" i="21"/>
  <c r="W35" i="21"/>
  <c r="X35" i="21"/>
  <c r="Y35" i="21"/>
  <c r="Z35" i="21"/>
  <c r="AA35" i="21"/>
  <c r="AB35" i="21"/>
  <c r="AC35" i="21"/>
  <c r="AD35" i="21"/>
  <c r="AE35" i="21"/>
  <c r="AF35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W36" i="21"/>
  <c r="X36" i="21"/>
  <c r="Y36" i="21"/>
  <c r="Z36" i="21"/>
  <c r="AA36" i="21"/>
  <c r="AB36" i="21"/>
  <c r="AC36" i="21"/>
  <c r="AD36" i="21"/>
  <c r="AE36" i="21"/>
  <c r="AF36" i="21"/>
  <c r="D3" i="57"/>
  <c r="E3" i="57"/>
  <c r="F3" i="57"/>
  <c r="G3" i="57"/>
  <c r="H3" i="57"/>
  <c r="I3" i="57"/>
  <c r="J3" i="57"/>
  <c r="K3" i="57"/>
  <c r="L3" i="57"/>
  <c r="M3" i="57"/>
  <c r="P3" i="57"/>
  <c r="Q3" i="57"/>
  <c r="T3" i="57"/>
  <c r="U3" i="57"/>
  <c r="V3" i="57"/>
  <c r="W3" i="57"/>
  <c r="X3" i="57"/>
  <c r="Y3" i="57"/>
  <c r="Z3" i="57"/>
  <c r="AA3" i="57"/>
  <c r="AB3" i="57"/>
  <c r="AC3" i="57"/>
  <c r="AD3" i="57"/>
  <c r="AF3" i="57"/>
  <c r="D4" i="57"/>
  <c r="E4" i="57"/>
  <c r="F4" i="57"/>
  <c r="G4" i="57"/>
  <c r="H4" i="57"/>
  <c r="I4" i="57"/>
  <c r="J4" i="57"/>
  <c r="K4" i="57"/>
  <c r="L4" i="57"/>
  <c r="M4" i="57"/>
  <c r="N4" i="57"/>
  <c r="O4" i="57"/>
  <c r="P4" i="57"/>
  <c r="Q4" i="57"/>
  <c r="R4" i="57"/>
  <c r="S4" i="57"/>
  <c r="T4" i="57"/>
  <c r="U4" i="57"/>
  <c r="V4" i="57"/>
  <c r="W4" i="57"/>
  <c r="X4" i="57"/>
  <c r="Y4" i="57"/>
  <c r="Z4" i="57"/>
  <c r="AA4" i="57"/>
  <c r="AB4" i="57"/>
  <c r="AC4" i="57"/>
  <c r="AD4" i="57"/>
  <c r="AE4" i="57"/>
  <c r="AF4" i="57"/>
  <c r="D5" i="57"/>
  <c r="E5" i="57"/>
  <c r="F5" i="57"/>
  <c r="G5" i="57"/>
  <c r="H5" i="57"/>
  <c r="I5" i="57"/>
  <c r="J5" i="57"/>
  <c r="K5" i="57"/>
  <c r="L5" i="57"/>
  <c r="M5" i="57"/>
  <c r="N5" i="57"/>
  <c r="O5" i="57"/>
  <c r="P5" i="57"/>
  <c r="Q5" i="57"/>
  <c r="R5" i="57"/>
  <c r="S5" i="57"/>
  <c r="T5" i="57"/>
  <c r="U5" i="57"/>
  <c r="V5" i="57"/>
  <c r="W5" i="57"/>
  <c r="X5" i="57"/>
  <c r="Y5" i="57"/>
  <c r="Z5" i="57"/>
  <c r="AA5" i="57"/>
  <c r="AB5" i="57"/>
  <c r="AC5" i="57"/>
  <c r="AD5" i="57"/>
  <c r="AE5" i="57"/>
  <c r="AF5" i="57"/>
  <c r="D6" i="57"/>
  <c r="E6" i="57"/>
  <c r="F6" i="57"/>
  <c r="G6" i="57"/>
  <c r="H6" i="57"/>
  <c r="I6" i="57"/>
  <c r="J6" i="57"/>
  <c r="K6" i="57"/>
  <c r="L6" i="57"/>
  <c r="M6" i="57"/>
  <c r="N6" i="57"/>
  <c r="O6" i="57"/>
  <c r="P6" i="57"/>
  <c r="Q6" i="57"/>
  <c r="R6" i="57"/>
  <c r="S6" i="57"/>
  <c r="T6" i="57"/>
  <c r="U6" i="57"/>
  <c r="V6" i="57"/>
  <c r="W6" i="57"/>
  <c r="X6" i="57"/>
  <c r="Y6" i="57"/>
  <c r="Z6" i="57"/>
  <c r="AA6" i="57"/>
  <c r="AB6" i="57"/>
  <c r="AC6" i="57"/>
  <c r="AD6" i="57"/>
  <c r="AE6" i="57"/>
  <c r="AF6" i="57"/>
  <c r="D7" i="57"/>
  <c r="E7" i="57"/>
  <c r="F7" i="57"/>
  <c r="G7" i="57"/>
  <c r="H7" i="57"/>
  <c r="I7" i="57"/>
  <c r="J7" i="57"/>
  <c r="K7" i="57"/>
  <c r="L7" i="57"/>
  <c r="M7" i="57"/>
  <c r="N7" i="57"/>
  <c r="O7" i="57"/>
  <c r="P7" i="57"/>
  <c r="Q7" i="57"/>
  <c r="R7" i="57"/>
  <c r="S7" i="57"/>
  <c r="T7" i="57"/>
  <c r="U7" i="57"/>
  <c r="V7" i="57"/>
  <c r="W7" i="57"/>
  <c r="X7" i="57"/>
  <c r="Y7" i="57"/>
  <c r="Z7" i="57"/>
  <c r="AA7" i="57"/>
  <c r="AB7" i="57"/>
  <c r="AC7" i="57"/>
  <c r="AD7" i="57"/>
  <c r="AE7" i="57"/>
  <c r="AF7" i="57"/>
  <c r="D8" i="57"/>
  <c r="E8" i="57"/>
  <c r="F8" i="57"/>
  <c r="G8" i="57"/>
  <c r="H8" i="57"/>
  <c r="I8" i="57"/>
  <c r="J8" i="57"/>
  <c r="K8" i="57"/>
  <c r="L8" i="57"/>
  <c r="M8" i="57"/>
  <c r="N8" i="57"/>
  <c r="O8" i="57"/>
  <c r="P8" i="57"/>
  <c r="Q8" i="57"/>
  <c r="R8" i="57"/>
  <c r="S8" i="57"/>
  <c r="T8" i="57"/>
  <c r="U8" i="57"/>
  <c r="V8" i="57"/>
  <c r="W8" i="57"/>
  <c r="X8" i="57"/>
  <c r="Y8" i="57"/>
  <c r="Z8" i="57"/>
  <c r="AA8" i="57"/>
  <c r="AB8" i="57"/>
  <c r="AC8" i="57"/>
  <c r="AD8" i="57"/>
  <c r="AE8" i="57"/>
  <c r="AF8" i="57"/>
  <c r="D9" i="57"/>
  <c r="E9" i="57"/>
  <c r="F9" i="57"/>
  <c r="G9" i="57"/>
  <c r="H9" i="57"/>
  <c r="I9" i="57"/>
  <c r="J9" i="57"/>
  <c r="K9" i="57"/>
  <c r="L9" i="57"/>
  <c r="M9" i="57"/>
  <c r="N9" i="57"/>
  <c r="O9" i="57"/>
  <c r="P9" i="57"/>
  <c r="Q9" i="57"/>
  <c r="R9" i="57"/>
  <c r="S9" i="57"/>
  <c r="T9" i="57"/>
  <c r="U9" i="57"/>
  <c r="V9" i="57"/>
  <c r="W9" i="57"/>
  <c r="X9" i="57"/>
  <c r="Y9" i="57"/>
  <c r="Z9" i="57"/>
  <c r="AA9" i="57"/>
  <c r="AB9" i="57"/>
  <c r="AC9" i="57"/>
  <c r="AD9" i="57"/>
  <c r="AE9" i="57"/>
  <c r="AF9" i="57"/>
  <c r="D10" i="57"/>
  <c r="E10" i="57"/>
  <c r="F10" i="57"/>
  <c r="G10" i="57"/>
  <c r="H10" i="57"/>
  <c r="I10" i="57"/>
  <c r="J10" i="57"/>
  <c r="K10" i="57"/>
  <c r="L10" i="57"/>
  <c r="M10" i="57"/>
  <c r="N10" i="57"/>
  <c r="O10" i="57"/>
  <c r="P10" i="57"/>
  <c r="Q10" i="57"/>
  <c r="R10" i="57"/>
  <c r="S10" i="57"/>
  <c r="T10" i="57"/>
  <c r="U10" i="57"/>
  <c r="V10" i="57"/>
  <c r="W10" i="57"/>
  <c r="X10" i="57"/>
  <c r="Y10" i="57"/>
  <c r="Z10" i="57"/>
  <c r="AA10" i="57"/>
  <c r="AB10" i="57"/>
  <c r="AC10" i="57"/>
  <c r="AD10" i="57"/>
  <c r="AE10" i="57"/>
  <c r="AF10" i="57"/>
  <c r="D11" i="57"/>
  <c r="E11" i="57"/>
  <c r="F11" i="57"/>
  <c r="G11" i="57"/>
  <c r="H11" i="57"/>
  <c r="I11" i="57"/>
  <c r="J11" i="57"/>
  <c r="K11" i="57"/>
  <c r="L11" i="57"/>
  <c r="M11" i="57"/>
  <c r="N11" i="57"/>
  <c r="O11" i="57"/>
  <c r="P11" i="57"/>
  <c r="Q11" i="57"/>
  <c r="R11" i="57"/>
  <c r="S11" i="57"/>
  <c r="T11" i="57"/>
  <c r="U11" i="57"/>
  <c r="V11" i="57"/>
  <c r="W11" i="57"/>
  <c r="X11" i="57"/>
  <c r="Y11" i="57"/>
  <c r="Z11" i="57"/>
  <c r="AA11" i="57"/>
  <c r="AB11" i="57"/>
  <c r="AC11" i="57"/>
  <c r="AD11" i="57"/>
  <c r="AE11" i="57"/>
  <c r="AF11" i="57"/>
  <c r="D12" i="57"/>
  <c r="E12" i="57"/>
  <c r="F12" i="57"/>
  <c r="G12" i="57"/>
  <c r="H12" i="57"/>
  <c r="I12" i="57"/>
  <c r="J12" i="57"/>
  <c r="K12" i="57"/>
  <c r="L12" i="57"/>
  <c r="M12" i="57"/>
  <c r="N12" i="57"/>
  <c r="O12" i="57"/>
  <c r="P12" i="57"/>
  <c r="Q12" i="57"/>
  <c r="R12" i="57"/>
  <c r="S12" i="57"/>
  <c r="T12" i="57"/>
  <c r="U12" i="57"/>
  <c r="V12" i="57"/>
  <c r="W12" i="57"/>
  <c r="X12" i="57"/>
  <c r="Y12" i="57"/>
  <c r="Z12" i="57"/>
  <c r="AA12" i="57"/>
  <c r="AB12" i="57"/>
  <c r="AC12" i="57"/>
  <c r="AD12" i="57"/>
  <c r="AE12" i="57"/>
  <c r="AF12" i="57"/>
  <c r="D13" i="57"/>
  <c r="E13" i="57"/>
  <c r="F13" i="57"/>
  <c r="G13" i="57"/>
  <c r="H13" i="57"/>
  <c r="I13" i="57"/>
  <c r="J13" i="57"/>
  <c r="K13" i="57"/>
  <c r="L13" i="57"/>
  <c r="M13" i="57"/>
  <c r="N13" i="57"/>
  <c r="O13" i="57"/>
  <c r="P13" i="57"/>
  <c r="Q13" i="57"/>
  <c r="R13" i="57"/>
  <c r="S13" i="57"/>
  <c r="T13" i="57"/>
  <c r="U13" i="57"/>
  <c r="V13" i="57"/>
  <c r="W13" i="57"/>
  <c r="X13" i="57"/>
  <c r="Y13" i="57"/>
  <c r="Z13" i="57"/>
  <c r="AA13" i="57"/>
  <c r="AB13" i="57"/>
  <c r="AC13" i="57"/>
  <c r="AD13" i="57"/>
  <c r="AE13" i="57"/>
  <c r="AF13" i="57"/>
  <c r="D14" i="57"/>
  <c r="E14" i="57"/>
  <c r="F14" i="57"/>
  <c r="G14" i="57"/>
  <c r="H14" i="57"/>
  <c r="I14" i="57"/>
  <c r="J14" i="57"/>
  <c r="K14" i="57"/>
  <c r="L14" i="57"/>
  <c r="M14" i="57"/>
  <c r="N14" i="57"/>
  <c r="O14" i="57"/>
  <c r="P14" i="57"/>
  <c r="Q14" i="57"/>
  <c r="R14" i="57"/>
  <c r="S14" i="57"/>
  <c r="T14" i="57"/>
  <c r="U14" i="57"/>
  <c r="V14" i="57"/>
  <c r="W14" i="57"/>
  <c r="X14" i="57"/>
  <c r="Y14" i="57"/>
  <c r="Z14" i="57"/>
  <c r="AA14" i="57"/>
  <c r="AB14" i="57"/>
  <c r="AC14" i="57"/>
  <c r="AD14" i="57"/>
  <c r="AE14" i="57"/>
  <c r="AF14" i="57"/>
  <c r="D15" i="57"/>
  <c r="E15" i="57"/>
  <c r="F15" i="57"/>
  <c r="G15" i="57"/>
  <c r="H15" i="57"/>
  <c r="I15" i="57"/>
  <c r="J15" i="57"/>
  <c r="K15" i="57"/>
  <c r="L15" i="57"/>
  <c r="M15" i="57"/>
  <c r="N15" i="57"/>
  <c r="O15" i="57"/>
  <c r="P15" i="57"/>
  <c r="Q15" i="57"/>
  <c r="R15" i="57"/>
  <c r="S15" i="57"/>
  <c r="T15" i="57"/>
  <c r="U15" i="57"/>
  <c r="V15" i="57"/>
  <c r="W15" i="57"/>
  <c r="X15" i="57"/>
  <c r="Y15" i="57"/>
  <c r="Z15" i="57"/>
  <c r="AA15" i="57"/>
  <c r="AB15" i="57"/>
  <c r="AC15" i="57"/>
  <c r="AD15" i="57"/>
  <c r="AE15" i="57"/>
  <c r="AF15" i="57"/>
  <c r="D16" i="57"/>
  <c r="E16" i="57"/>
  <c r="F16" i="57"/>
  <c r="G16" i="57"/>
  <c r="H16" i="57"/>
  <c r="I16" i="57"/>
  <c r="J16" i="57"/>
  <c r="K16" i="57"/>
  <c r="L16" i="57"/>
  <c r="M16" i="57"/>
  <c r="N16" i="57"/>
  <c r="O16" i="57"/>
  <c r="P16" i="57"/>
  <c r="Q16" i="57"/>
  <c r="R16" i="57"/>
  <c r="S16" i="57"/>
  <c r="T16" i="57"/>
  <c r="U16" i="57"/>
  <c r="V16" i="57"/>
  <c r="W16" i="57"/>
  <c r="X16" i="57"/>
  <c r="Y16" i="57"/>
  <c r="Z16" i="57"/>
  <c r="AA16" i="57"/>
  <c r="AB16" i="57"/>
  <c r="AC16" i="57"/>
  <c r="AD16" i="57"/>
  <c r="AE16" i="57"/>
  <c r="AF16" i="57"/>
  <c r="D17" i="57"/>
  <c r="E17" i="57"/>
  <c r="F17" i="57"/>
  <c r="G17" i="57"/>
  <c r="H17" i="57"/>
  <c r="I17" i="57"/>
  <c r="J17" i="57"/>
  <c r="K17" i="57"/>
  <c r="L17" i="57"/>
  <c r="M17" i="57"/>
  <c r="N17" i="57"/>
  <c r="O17" i="57"/>
  <c r="P17" i="57"/>
  <c r="Q17" i="57"/>
  <c r="R17" i="57"/>
  <c r="S17" i="57"/>
  <c r="T17" i="57"/>
  <c r="U17" i="57"/>
  <c r="V17" i="57"/>
  <c r="W17" i="57"/>
  <c r="X17" i="57"/>
  <c r="Y17" i="57"/>
  <c r="Z17" i="57"/>
  <c r="AA17" i="57"/>
  <c r="AB17" i="57"/>
  <c r="AC17" i="57"/>
  <c r="AD17" i="57"/>
  <c r="AE17" i="57"/>
  <c r="AF17" i="57"/>
  <c r="D18" i="57"/>
  <c r="E18" i="57"/>
  <c r="F18" i="57"/>
  <c r="G18" i="57"/>
  <c r="H18" i="57"/>
  <c r="I18" i="57"/>
  <c r="J18" i="57"/>
  <c r="K18" i="57"/>
  <c r="L18" i="57"/>
  <c r="M18" i="57"/>
  <c r="N18" i="57"/>
  <c r="O18" i="57"/>
  <c r="P18" i="57"/>
  <c r="Q18" i="57"/>
  <c r="R18" i="57"/>
  <c r="S18" i="57"/>
  <c r="T18" i="57"/>
  <c r="U18" i="57"/>
  <c r="V18" i="57"/>
  <c r="W18" i="57"/>
  <c r="X18" i="57"/>
  <c r="Y18" i="57"/>
  <c r="Z18" i="57"/>
  <c r="AA18" i="57"/>
  <c r="AB18" i="57"/>
  <c r="AC18" i="57"/>
  <c r="AD18" i="57"/>
  <c r="AE18" i="57"/>
  <c r="AF18" i="57"/>
  <c r="D23" i="57"/>
  <c r="E23" i="57"/>
  <c r="F23" i="57"/>
  <c r="G23" i="57"/>
  <c r="H23" i="57"/>
  <c r="I23" i="57"/>
  <c r="J23" i="57"/>
  <c r="K23" i="57"/>
  <c r="L23" i="57"/>
  <c r="M23" i="57"/>
  <c r="N23" i="57"/>
  <c r="O23" i="57"/>
  <c r="P23" i="57"/>
  <c r="Q23" i="57"/>
  <c r="R23" i="57"/>
  <c r="S23" i="57"/>
  <c r="T23" i="57"/>
  <c r="U23" i="57"/>
  <c r="V23" i="57"/>
  <c r="W23" i="57"/>
  <c r="X23" i="57"/>
  <c r="Y23" i="57"/>
  <c r="Z23" i="57"/>
  <c r="AA23" i="57"/>
  <c r="AB23" i="57"/>
  <c r="AC23" i="57"/>
  <c r="AD23" i="57"/>
  <c r="AE23" i="57"/>
  <c r="AF23" i="57"/>
  <c r="D24" i="57"/>
  <c r="E24" i="57"/>
  <c r="F24" i="57"/>
  <c r="G24" i="57"/>
  <c r="H24" i="57"/>
  <c r="I24" i="57"/>
  <c r="J24" i="57"/>
  <c r="K24" i="57"/>
  <c r="L24" i="57"/>
  <c r="M24" i="57"/>
  <c r="N24" i="57"/>
  <c r="O24" i="57"/>
  <c r="P24" i="57"/>
  <c r="Q24" i="57"/>
  <c r="R24" i="57"/>
  <c r="S24" i="57"/>
  <c r="T24" i="57"/>
  <c r="U24" i="57"/>
  <c r="V24" i="57"/>
  <c r="W24" i="57"/>
  <c r="X24" i="57"/>
  <c r="Y24" i="57"/>
  <c r="Z24" i="57"/>
  <c r="AA24" i="57"/>
  <c r="AB24" i="57"/>
  <c r="AC24" i="57"/>
  <c r="AD24" i="57"/>
  <c r="AE24" i="57"/>
  <c r="AF24" i="57"/>
  <c r="D25" i="57"/>
  <c r="E25" i="57"/>
  <c r="F25" i="57"/>
  <c r="G25" i="57"/>
  <c r="H25" i="57"/>
  <c r="I25" i="57"/>
  <c r="J25" i="57"/>
  <c r="K25" i="57"/>
  <c r="L25" i="57"/>
  <c r="M25" i="57"/>
  <c r="N25" i="57"/>
  <c r="O25" i="57"/>
  <c r="P25" i="57"/>
  <c r="Q25" i="57"/>
  <c r="R25" i="57"/>
  <c r="S25" i="57"/>
  <c r="T25" i="57"/>
  <c r="U25" i="57"/>
  <c r="V25" i="57"/>
  <c r="W25" i="57"/>
  <c r="X25" i="57"/>
  <c r="Y25" i="57"/>
  <c r="Z25" i="57"/>
  <c r="AA25" i="57"/>
  <c r="AB25" i="57"/>
  <c r="AC25" i="57"/>
  <c r="AD25" i="57"/>
  <c r="AE25" i="57"/>
  <c r="AF25" i="57"/>
  <c r="D26" i="57"/>
  <c r="E26" i="57"/>
  <c r="F26" i="57"/>
  <c r="G26" i="57"/>
  <c r="H26" i="57"/>
  <c r="I26" i="57"/>
  <c r="J26" i="57"/>
  <c r="K26" i="57"/>
  <c r="L26" i="57"/>
  <c r="M26" i="57"/>
  <c r="N26" i="57"/>
  <c r="O26" i="57"/>
  <c r="P26" i="57"/>
  <c r="Q26" i="57"/>
  <c r="R26" i="57"/>
  <c r="S26" i="57"/>
  <c r="T26" i="57"/>
  <c r="U26" i="57"/>
  <c r="V26" i="57"/>
  <c r="W26" i="57"/>
  <c r="X26" i="57"/>
  <c r="Y26" i="57"/>
  <c r="Z26" i="57"/>
  <c r="AA26" i="57"/>
  <c r="AB26" i="57"/>
  <c r="AC26" i="57"/>
  <c r="AD26" i="57"/>
  <c r="AE26" i="57"/>
  <c r="AF26" i="57"/>
  <c r="D27" i="57"/>
  <c r="E27" i="57"/>
  <c r="F27" i="57"/>
  <c r="G27" i="57"/>
  <c r="H27" i="57"/>
  <c r="I27" i="57"/>
  <c r="J27" i="57"/>
  <c r="K27" i="57"/>
  <c r="L27" i="57"/>
  <c r="M27" i="57"/>
  <c r="N27" i="57"/>
  <c r="O27" i="57"/>
  <c r="P27" i="57"/>
  <c r="Q27" i="57"/>
  <c r="R27" i="57"/>
  <c r="S27" i="57"/>
  <c r="T27" i="57"/>
  <c r="U27" i="57"/>
  <c r="V27" i="57"/>
  <c r="W27" i="57"/>
  <c r="X27" i="57"/>
  <c r="Y27" i="57"/>
  <c r="Z27" i="57"/>
  <c r="AA27" i="57"/>
  <c r="AB27" i="57"/>
  <c r="AC27" i="57"/>
  <c r="AD27" i="57"/>
  <c r="AE27" i="57"/>
  <c r="AF27" i="57"/>
  <c r="D28" i="57"/>
  <c r="E28" i="57"/>
  <c r="F28" i="57"/>
  <c r="G28" i="57"/>
  <c r="H28" i="57"/>
  <c r="I28" i="57"/>
  <c r="J28" i="57"/>
  <c r="K28" i="57"/>
  <c r="L28" i="57"/>
  <c r="M28" i="57"/>
  <c r="N28" i="57"/>
  <c r="O28" i="57"/>
  <c r="P28" i="57"/>
  <c r="Q28" i="57"/>
  <c r="R28" i="57"/>
  <c r="S28" i="57"/>
  <c r="T28" i="57"/>
  <c r="U28" i="57"/>
  <c r="V28" i="57"/>
  <c r="W28" i="57"/>
  <c r="X28" i="57"/>
  <c r="Y28" i="57"/>
  <c r="Z28" i="57"/>
  <c r="AA28" i="57"/>
  <c r="AB28" i="57"/>
  <c r="AC28" i="57"/>
  <c r="AD28" i="57"/>
  <c r="AE28" i="57"/>
  <c r="AF28" i="57"/>
  <c r="D29" i="57"/>
  <c r="E29" i="57"/>
  <c r="F29" i="57"/>
  <c r="G29" i="57"/>
  <c r="H29" i="57"/>
  <c r="I29" i="57"/>
  <c r="J29" i="57"/>
  <c r="K29" i="57"/>
  <c r="L29" i="57"/>
  <c r="M29" i="57"/>
  <c r="N29" i="57"/>
  <c r="O29" i="57"/>
  <c r="P29" i="57"/>
  <c r="Q29" i="57"/>
  <c r="R29" i="57"/>
  <c r="S29" i="57"/>
  <c r="T29" i="57"/>
  <c r="U29" i="57"/>
  <c r="V29" i="57"/>
  <c r="W29" i="57"/>
  <c r="X29" i="57"/>
  <c r="Y29" i="57"/>
  <c r="Z29" i="57"/>
  <c r="AA29" i="57"/>
  <c r="AB29" i="57"/>
  <c r="AC29" i="57"/>
  <c r="AD29" i="57"/>
  <c r="AE29" i="57"/>
  <c r="AF29" i="57"/>
  <c r="D30" i="57"/>
  <c r="E30" i="57"/>
  <c r="F30" i="57"/>
  <c r="G30" i="57"/>
  <c r="H30" i="57"/>
  <c r="I30" i="57"/>
  <c r="J30" i="57"/>
  <c r="K30" i="57"/>
  <c r="L30" i="57"/>
  <c r="M30" i="57"/>
  <c r="N30" i="57"/>
  <c r="O30" i="57"/>
  <c r="P30" i="57"/>
  <c r="Q30" i="57"/>
  <c r="R30" i="57"/>
  <c r="S30" i="57"/>
  <c r="T30" i="57"/>
  <c r="U30" i="57"/>
  <c r="V30" i="57"/>
  <c r="W30" i="57"/>
  <c r="X30" i="57"/>
  <c r="Y30" i="57"/>
  <c r="Z30" i="57"/>
  <c r="AA30" i="57"/>
  <c r="AB30" i="57"/>
  <c r="AC30" i="57"/>
  <c r="AD30" i="57"/>
  <c r="AE30" i="57"/>
  <c r="AF30" i="57"/>
  <c r="D31" i="57"/>
  <c r="E31" i="57"/>
  <c r="F31" i="57"/>
  <c r="G31" i="57"/>
  <c r="H31" i="57"/>
  <c r="I31" i="57"/>
  <c r="J31" i="57"/>
  <c r="K31" i="57"/>
  <c r="L31" i="57"/>
  <c r="M31" i="57"/>
  <c r="N31" i="57"/>
  <c r="O31" i="57"/>
  <c r="P31" i="57"/>
  <c r="Q31" i="57"/>
  <c r="R31" i="57"/>
  <c r="S31" i="57"/>
  <c r="T31" i="57"/>
  <c r="U31" i="57"/>
  <c r="V31" i="57"/>
  <c r="W31" i="57"/>
  <c r="X31" i="57"/>
  <c r="Y31" i="57"/>
  <c r="Z31" i="57"/>
  <c r="AA31" i="57"/>
  <c r="AB31" i="57"/>
  <c r="AC31" i="57"/>
  <c r="AD31" i="57"/>
  <c r="AE31" i="57"/>
  <c r="AF31" i="57"/>
  <c r="D32" i="57"/>
  <c r="E32" i="57"/>
  <c r="F32" i="57"/>
  <c r="G32" i="57"/>
  <c r="H32" i="57"/>
  <c r="I32" i="57"/>
  <c r="J32" i="57"/>
  <c r="K32" i="57"/>
  <c r="L32" i="57"/>
  <c r="M32" i="57"/>
  <c r="N32" i="57"/>
  <c r="O32" i="57"/>
  <c r="P32" i="57"/>
  <c r="Q32" i="57"/>
  <c r="R32" i="57"/>
  <c r="S32" i="57"/>
  <c r="T32" i="57"/>
  <c r="U32" i="57"/>
  <c r="V32" i="57"/>
  <c r="W32" i="57"/>
  <c r="X32" i="57"/>
  <c r="Y32" i="57"/>
  <c r="Z32" i="57"/>
  <c r="AA32" i="57"/>
  <c r="AB32" i="57"/>
  <c r="AC32" i="57"/>
  <c r="AD32" i="57"/>
  <c r="AE32" i="57"/>
  <c r="AF32" i="57"/>
  <c r="D33" i="57"/>
  <c r="E33" i="57"/>
  <c r="F33" i="57"/>
  <c r="G33" i="57"/>
  <c r="H33" i="57"/>
  <c r="I33" i="57"/>
  <c r="J33" i="57"/>
  <c r="K33" i="57"/>
  <c r="L33" i="57"/>
  <c r="M33" i="57"/>
  <c r="N33" i="57"/>
  <c r="O33" i="57"/>
  <c r="P33" i="57"/>
  <c r="Q33" i="57"/>
  <c r="R33" i="57"/>
  <c r="S33" i="57"/>
  <c r="T33" i="57"/>
  <c r="U33" i="57"/>
  <c r="V33" i="57"/>
  <c r="W33" i="57"/>
  <c r="X33" i="57"/>
  <c r="Y33" i="57"/>
  <c r="Z33" i="57"/>
  <c r="AA33" i="57"/>
  <c r="AB33" i="57"/>
  <c r="AC33" i="57"/>
  <c r="AD33" i="57"/>
  <c r="AE33" i="57"/>
  <c r="AF33" i="57"/>
  <c r="D34" i="57"/>
  <c r="E34" i="57"/>
  <c r="F34" i="57"/>
  <c r="G34" i="57"/>
  <c r="H34" i="57"/>
  <c r="I34" i="57"/>
  <c r="J34" i="57"/>
  <c r="K34" i="57"/>
  <c r="L34" i="57"/>
  <c r="M34" i="57"/>
  <c r="N34" i="57"/>
  <c r="O34" i="57"/>
  <c r="P34" i="57"/>
  <c r="Q34" i="57"/>
  <c r="R34" i="57"/>
  <c r="S34" i="57"/>
  <c r="T34" i="57"/>
  <c r="U34" i="57"/>
  <c r="V34" i="57"/>
  <c r="W34" i="57"/>
  <c r="X34" i="57"/>
  <c r="Y34" i="57"/>
  <c r="Z34" i="57"/>
  <c r="AA34" i="57"/>
  <c r="AB34" i="57"/>
  <c r="AC34" i="57"/>
  <c r="AD34" i="57"/>
  <c r="AE34" i="57"/>
  <c r="AF34" i="57"/>
  <c r="D35" i="57"/>
  <c r="E35" i="57"/>
  <c r="F35" i="57"/>
  <c r="G35" i="57"/>
  <c r="H35" i="57"/>
  <c r="I35" i="57"/>
  <c r="J35" i="57"/>
  <c r="K35" i="57"/>
  <c r="L35" i="57"/>
  <c r="M35" i="57"/>
  <c r="N35" i="57"/>
  <c r="O35" i="57"/>
  <c r="P35" i="57"/>
  <c r="Q35" i="57"/>
  <c r="R35" i="57"/>
  <c r="S35" i="57"/>
  <c r="T35" i="57"/>
  <c r="U35" i="57"/>
  <c r="V35" i="57"/>
  <c r="W35" i="57"/>
  <c r="X35" i="57"/>
  <c r="Y35" i="57"/>
  <c r="Z35" i="57"/>
  <c r="AA35" i="57"/>
  <c r="AB35" i="57"/>
  <c r="AC35" i="57"/>
  <c r="AD35" i="57"/>
  <c r="AE35" i="57"/>
  <c r="AF35" i="57"/>
  <c r="D36" i="57"/>
  <c r="E36" i="57"/>
  <c r="F36" i="57"/>
  <c r="G36" i="57"/>
  <c r="H36" i="57"/>
  <c r="I36" i="57"/>
  <c r="J36" i="57"/>
  <c r="K36" i="57"/>
  <c r="L36" i="57"/>
  <c r="M36" i="57"/>
  <c r="N36" i="57"/>
  <c r="O36" i="57"/>
  <c r="P36" i="57"/>
  <c r="Q36" i="57"/>
  <c r="R36" i="57"/>
  <c r="S36" i="57"/>
  <c r="T36" i="57"/>
  <c r="U36" i="57"/>
  <c r="V36" i="57"/>
  <c r="W36" i="57"/>
  <c r="X36" i="57"/>
  <c r="Y36" i="57"/>
  <c r="Z36" i="57"/>
  <c r="AA36" i="57"/>
  <c r="AB36" i="57"/>
  <c r="AC36" i="57"/>
  <c r="AD36" i="57"/>
  <c r="AE36" i="57"/>
  <c r="AF36" i="57"/>
  <c r="D37" i="57"/>
  <c r="E37" i="57"/>
  <c r="F37" i="57"/>
  <c r="G37" i="57"/>
  <c r="H37" i="57"/>
  <c r="I37" i="57"/>
  <c r="J37" i="57"/>
  <c r="K37" i="57"/>
  <c r="L37" i="57"/>
  <c r="M37" i="57"/>
  <c r="N37" i="57"/>
  <c r="O37" i="57"/>
  <c r="P37" i="57"/>
  <c r="Q37" i="57"/>
  <c r="R37" i="57"/>
  <c r="S37" i="57"/>
  <c r="T37" i="57"/>
  <c r="U37" i="57"/>
  <c r="V37" i="57"/>
  <c r="W37" i="57"/>
  <c r="X37" i="57"/>
  <c r="Y37" i="57"/>
  <c r="Z37" i="57"/>
  <c r="AA37" i="57"/>
  <c r="AB37" i="57"/>
  <c r="AC37" i="57"/>
  <c r="AD37" i="57"/>
  <c r="AE37" i="57"/>
  <c r="AF37" i="57"/>
  <c r="D3" i="52"/>
  <c r="E3" i="52"/>
  <c r="F3" i="52"/>
  <c r="G3" i="52"/>
  <c r="H3" i="52"/>
  <c r="I3" i="52"/>
  <c r="J3" i="52"/>
  <c r="K3" i="52"/>
  <c r="L3" i="52"/>
  <c r="M3" i="52"/>
  <c r="N3" i="52"/>
  <c r="P3" i="52"/>
  <c r="Q3" i="52"/>
  <c r="R3" i="52"/>
  <c r="S3" i="52"/>
  <c r="T3" i="52"/>
  <c r="U3" i="52"/>
  <c r="V3" i="52"/>
  <c r="W3" i="52"/>
  <c r="X3" i="52"/>
  <c r="Y3" i="52"/>
  <c r="Z3" i="52"/>
  <c r="AA3" i="52"/>
  <c r="AB3" i="52"/>
  <c r="AC3" i="52"/>
  <c r="AD3" i="52"/>
  <c r="AE3" i="52"/>
  <c r="AF3" i="52"/>
  <c r="D4" i="52"/>
  <c r="E4" i="52"/>
  <c r="F4" i="52"/>
  <c r="G4" i="52"/>
  <c r="H4" i="52"/>
  <c r="I4" i="52"/>
  <c r="J4" i="52"/>
  <c r="K4" i="52"/>
  <c r="L4" i="52"/>
  <c r="M4" i="52"/>
  <c r="N4" i="52"/>
  <c r="P4" i="52"/>
  <c r="Q4" i="52"/>
  <c r="R4" i="52"/>
  <c r="S4" i="52"/>
  <c r="T4" i="52"/>
  <c r="U4" i="52"/>
  <c r="V4" i="52"/>
  <c r="W4" i="52"/>
  <c r="X4" i="52"/>
  <c r="Y4" i="52"/>
  <c r="Z4" i="52"/>
  <c r="AA4" i="52"/>
  <c r="AB4" i="52"/>
  <c r="AC4" i="52"/>
  <c r="AD4" i="52"/>
  <c r="AE4" i="52"/>
  <c r="AF4" i="52"/>
  <c r="D5" i="52"/>
  <c r="E5" i="52"/>
  <c r="F5" i="52"/>
  <c r="G5" i="52"/>
  <c r="H5" i="52"/>
  <c r="I5" i="52"/>
  <c r="J5" i="52"/>
  <c r="K5" i="52"/>
  <c r="L5" i="52"/>
  <c r="M5" i="52"/>
  <c r="N5" i="52"/>
  <c r="P5" i="52"/>
  <c r="Q5" i="52"/>
  <c r="R5" i="52"/>
  <c r="S5" i="52"/>
  <c r="T5" i="52"/>
  <c r="U5" i="52"/>
  <c r="V5" i="52"/>
  <c r="W5" i="52"/>
  <c r="X5" i="52"/>
  <c r="Y5" i="52"/>
  <c r="Z5" i="52"/>
  <c r="AA5" i="52"/>
  <c r="AB5" i="52"/>
  <c r="AC5" i="52"/>
  <c r="AD5" i="52"/>
  <c r="AE5" i="52"/>
  <c r="AF5" i="52"/>
  <c r="D6" i="52"/>
  <c r="E6" i="52"/>
  <c r="F6" i="52"/>
  <c r="G6" i="52"/>
  <c r="H6" i="52"/>
  <c r="I6" i="52"/>
  <c r="J6" i="52"/>
  <c r="K6" i="52"/>
  <c r="L6" i="52"/>
  <c r="M6" i="52"/>
  <c r="P6" i="52"/>
  <c r="Q6" i="52"/>
  <c r="R6" i="52"/>
  <c r="S6" i="52"/>
  <c r="V6" i="52"/>
  <c r="W6" i="52"/>
  <c r="X6" i="52"/>
  <c r="Y6" i="52"/>
  <c r="Z6" i="52"/>
  <c r="AA6" i="52"/>
  <c r="AB6" i="52"/>
  <c r="AC6" i="52"/>
  <c r="AD6" i="52"/>
  <c r="AE6" i="52"/>
  <c r="AF6" i="52"/>
  <c r="D7" i="52"/>
  <c r="E7" i="52"/>
  <c r="F7" i="52"/>
  <c r="G7" i="52"/>
  <c r="H7" i="52"/>
  <c r="I7" i="52"/>
  <c r="J7" i="52"/>
  <c r="K7" i="52"/>
  <c r="L7" i="52"/>
  <c r="P7" i="52"/>
  <c r="Q7" i="52"/>
  <c r="R7" i="52"/>
  <c r="S7" i="52"/>
  <c r="T7" i="52"/>
  <c r="U7" i="52"/>
  <c r="V7" i="52"/>
  <c r="W7" i="52"/>
  <c r="X7" i="52"/>
  <c r="Y7" i="52"/>
  <c r="Z7" i="52"/>
  <c r="AA7" i="52"/>
  <c r="AB7" i="52"/>
  <c r="AC7" i="52"/>
  <c r="AD7" i="52"/>
  <c r="AE7" i="52"/>
  <c r="AF7" i="52"/>
  <c r="D8" i="52"/>
  <c r="E8" i="52"/>
  <c r="F8" i="52"/>
  <c r="G8" i="52"/>
  <c r="H8" i="52"/>
  <c r="I8" i="52"/>
  <c r="J8" i="52"/>
  <c r="K8" i="52"/>
  <c r="L8" i="52"/>
  <c r="M8" i="52"/>
  <c r="P8" i="52"/>
  <c r="Q8" i="52"/>
  <c r="R8" i="52"/>
  <c r="S8" i="52"/>
  <c r="T8" i="52"/>
  <c r="U8" i="52"/>
  <c r="V8" i="52"/>
  <c r="W8" i="52"/>
  <c r="X8" i="52"/>
  <c r="Y8" i="52"/>
  <c r="Z8" i="52"/>
  <c r="AA8" i="52"/>
  <c r="AB8" i="52"/>
  <c r="AC8" i="52"/>
  <c r="AD8" i="52"/>
  <c r="AE8" i="52"/>
  <c r="AF8" i="52"/>
  <c r="D9" i="52"/>
  <c r="E9" i="52"/>
  <c r="F9" i="52"/>
  <c r="G9" i="52"/>
  <c r="H9" i="52"/>
  <c r="I9" i="52"/>
  <c r="J9" i="52"/>
  <c r="K9" i="52"/>
  <c r="L9" i="52"/>
  <c r="M9" i="52"/>
  <c r="N9" i="52"/>
  <c r="P9" i="52"/>
  <c r="Q9" i="52"/>
  <c r="R9" i="52"/>
  <c r="S9" i="52"/>
  <c r="T9" i="52"/>
  <c r="U9" i="52"/>
  <c r="V9" i="52"/>
  <c r="W9" i="52"/>
  <c r="X9" i="52"/>
  <c r="Y9" i="52"/>
  <c r="Z9" i="52"/>
  <c r="AA9" i="52"/>
  <c r="AB9" i="52"/>
  <c r="AC9" i="52"/>
  <c r="AD9" i="52"/>
  <c r="AE9" i="52"/>
  <c r="AF9" i="52"/>
  <c r="D10" i="52"/>
  <c r="E10" i="52"/>
  <c r="F10" i="52"/>
  <c r="G10" i="52"/>
  <c r="H10" i="52"/>
  <c r="I10" i="52"/>
  <c r="J10" i="52"/>
  <c r="K10" i="52"/>
  <c r="L10" i="52"/>
  <c r="M10" i="52"/>
  <c r="N10" i="52"/>
  <c r="O10" i="52"/>
  <c r="P10" i="52"/>
  <c r="Q10" i="52"/>
  <c r="R10" i="52"/>
  <c r="S10" i="52"/>
  <c r="T10" i="52"/>
  <c r="U10" i="52"/>
  <c r="V10" i="52"/>
  <c r="W10" i="52"/>
  <c r="X10" i="52"/>
  <c r="Y10" i="52"/>
  <c r="Z10" i="52"/>
  <c r="AA10" i="52"/>
  <c r="AB10" i="52"/>
  <c r="AC10" i="52"/>
  <c r="AD10" i="52"/>
  <c r="AE10" i="52"/>
  <c r="AF10" i="52"/>
  <c r="D11" i="52"/>
  <c r="E11" i="52"/>
  <c r="F11" i="52"/>
  <c r="G11" i="52"/>
  <c r="H11" i="52"/>
  <c r="I11" i="52"/>
  <c r="J11" i="52"/>
  <c r="K11" i="52"/>
  <c r="L11" i="52"/>
  <c r="M11" i="52"/>
  <c r="N11" i="52"/>
  <c r="O11" i="52"/>
  <c r="P11" i="52"/>
  <c r="Q11" i="52"/>
  <c r="R11" i="52"/>
  <c r="S11" i="52"/>
  <c r="T11" i="52"/>
  <c r="U11" i="52"/>
  <c r="V11" i="52"/>
  <c r="W11" i="52"/>
  <c r="X11" i="52"/>
  <c r="Y11" i="52"/>
  <c r="Z11" i="52"/>
  <c r="AA11" i="52"/>
  <c r="AB11" i="52"/>
  <c r="AC11" i="52"/>
  <c r="AD11" i="52"/>
  <c r="AE11" i="52"/>
  <c r="AF11" i="52"/>
  <c r="D12" i="52"/>
  <c r="E12" i="52"/>
  <c r="F12" i="52"/>
  <c r="G12" i="52"/>
  <c r="H12" i="52"/>
  <c r="I12" i="52"/>
  <c r="J12" i="52"/>
  <c r="K12" i="52"/>
  <c r="L12" i="52"/>
  <c r="M12" i="52"/>
  <c r="N12" i="52"/>
  <c r="P12" i="52"/>
  <c r="Q12" i="52"/>
  <c r="R12" i="52"/>
  <c r="S12" i="52"/>
  <c r="T12" i="52"/>
  <c r="U12" i="52"/>
  <c r="V12" i="52"/>
  <c r="W12" i="52"/>
  <c r="X12" i="52"/>
  <c r="Y12" i="52"/>
  <c r="Z12" i="52"/>
  <c r="AA12" i="52"/>
  <c r="AB12" i="52"/>
  <c r="AC12" i="52"/>
  <c r="AD12" i="52"/>
  <c r="AE12" i="52"/>
  <c r="AF12" i="52"/>
  <c r="D13" i="52"/>
  <c r="E13" i="52"/>
  <c r="F13" i="52"/>
  <c r="G13" i="52"/>
  <c r="H13" i="52"/>
  <c r="I13" i="52"/>
  <c r="J13" i="52"/>
  <c r="K13" i="52"/>
  <c r="L13" i="52"/>
  <c r="M13" i="52"/>
  <c r="N13" i="52"/>
  <c r="P13" i="52"/>
  <c r="Q13" i="52"/>
  <c r="R13" i="52"/>
  <c r="S13" i="52"/>
  <c r="T13" i="52"/>
  <c r="U13" i="52"/>
  <c r="V13" i="52"/>
  <c r="W13" i="52"/>
  <c r="X13" i="52"/>
  <c r="Y13" i="52"/>
  <c r="Z13" i="52"/>
  <c r="AA13" i="52"/>
  <c r="AB13" i="52"/>
  <c r="AC13" i="52"/>
  <c r="AD13" i="52"/>
  <c r="AE13" i="52"/>
  <c r="AF13" i="52"/>
  <c r="D14" i="52"/>
  <c r="E14" i="52"/>
  <c r="F14" i="52"/>
  <c r="G14" i="52"/>
  <c r="H14" i="52"/>
  <c r="I14" i="52"/>
  <c r="J14" i="52"/>
  <c r="K14" i="52"/>
  <c r="L14" i="52"/>
  <c r="M14" i="52"/>
  <c r="N14" i="52"/>
  <c r="O14" i="52"/>
  <c r="P14" i="52"/>
  <c r="Q14" i="52"/>
  <c r="R14" i="52"/>
  <c r="S14" i="52"/>
  <c r="T14" i="52"/>
  <c r="U14" i="52"/>
  <c r="V14" i="52"/>
  <c r="W14" i="52"/>
  <c r="X14" i="52"/>
  <c r="Y14" i="52"/>
  <c r="Z14" i="52"/>
  <c r="AA14" i="52"/>
  <c r="AB14" i="52"/>
  <c r="AC14" i="52"/>
  <c r="AD14" i="52"/>
  <c r="AE14" i="52"/>
  <c r="AF14" i="52"/>
  <c r="D15" i="52"/>
  <c r="E15" i="52"/>
  <c r="F15" i="52"/>
  <c r="G15" i="52"/>
  <c r="H15" i="52"/>
  <c r="I15" i="52"/>
  <c r="J15" i="52"/>
  <c r="K15" i="52"/>
  <c r="L15" i="52"/>
  <c r="M15" i="52"/>
  <c r="N15" i="52"/>
  <c r="O15" i="52"/>
  <c r="P15" i="52"/>
  <c r="Q15" i="52"/>
  <c r="R15" i="52"/>
  <c r="S15" i="52"/>
  <c r="T15" i="52"/>
  <c r="U15" i="52"/>
  <c r="V15" i="52"/>
  <c r="W15" i="52"/>
  <c r="X15" i="52"/>
  <c r="Y15" i="52"/>
  <c r="Z15" i="52"/>
  <c r="AA15" i="52"/>
  <c r="AB15" i="52"/>
  <c r="AC15" i="52"/>
  <c r="AD15" i="52"/>
  <c r="AE15" i="52"/>
  <c r="AF15" i="52"/>
  <c r="D16" i="52"/>
  <c r="E16" i="52"/>
  <c r="F16" i="52"/>
  <c r="G16" i="52"/>
  <c r="H16" i="52"/>
  <c r="I16" i="52"/>
  <c r="J16" i="52"/>
  <c r="K16" i="52"/>
  <c r="L16" i="52"/>
  <c r="M16" i="52"/>
  <c r="N16" i="52"/>
  <c r="O16" i="52"/>
  <c r="P16" i="52"/>
  <c r="Q16" i="52"/>
  <c r="R16" i="52"/>
  <c r="S16" i="52"/>
  <c r="T16" i="52"/>
  <c r="U16" i="52"/>
  <c r="V16" i="52"/>
  <c r="W16" i="52"/>
  <c r="X16" i="52"/>
  <c r="Y16" i="52"/>
  <c r="Z16" i="52"/>
  <c r="AA16" i="52"/>
  <c r="AB16" i="52"/>
  <c r="AC16" i="52"/>
  <c r="AD16" i="52"/>
  <c r="AE16" i="52"/>
  <c r="AF16" i="52"/>
  <c r="D17" i="52"/>
  <c r="E17" i="52"/>
  <c r="F17" i="52"/>
  <c r="G17" i="52"/>
  <c r="H17" i="52"/>
  <c r="I17" i="52"/>
  <c r="J17" i="52"/>
  <c r="K17" i="52"/>
  <c r="L17" i="52"/>
  <c r="M17" i="52"/>
  <c r="N17" i="52"/>
  <c r="O17" i="52"/>
  <c r="P17" i="52"/>
  <c r="Q17" i="52"/>
  <c r="R17" i="52"/>
  <c r="S17" i="52"/>
  <c r="T17" i="52"/>
  <c r="U17" i="52"/>
  <c r="V17" i="52"/>
  <c r="W17" i="52"/>
  <c r="X17" i="52"/>
  <c r="Y17" i="52"/>
  <c r="Z17" i="52"/>
  <c r="AA17" i="52"/>
  <c r="AB17" i="52"/>
  <c r="AC17" i="52"/>
  <c r="AD17" i="52"/>
  <c r="AE17" i="52"/>
  <c r="AF17" i="52"/>
  <c r="D22" i="52"/>
  <c r="E22" i="52"/>
  <c r="F22" i="52"/>
  <c r="G22" i="52"/>
  <c r="H22" i="52"/>
  <c r="I22" i="52"/>
  <c r="J22" i="52"/>
  <c r="K22" i="52"/>
  <c r="L22" i="52"/>
  <c r="M22" i="52"/>
  <c r="N22" i="52"/>
  <c r="V22" i="52"/>
  <c r="W22" i="52"/>
  <c r="X22" i="52"/>
  <c r="Y22" i="52"/>
  <c r="Z22" i="52"/>
  <c r="AA22" i="52"/>
  <c r="AB22" i="52"/>
  <c r="AC22" i="52"/>
  <c r="D23" i="52"/>
  <c r="E23" i="52"/>
  <c r="F23" i="52"/>
  <c r="G23" i="52"/>
  <c r="H23" i="52"/>
  <c r="I23" i="52"/>
  <c r="J23" i="52"/>
  <c r="K23" i="52"/>
  <c r="L23" i="52"/>
  <c r="M23" i="52"/>
  <c r="P23" i="52"/>
  <c r="Q23" i="52"/>
  <c r="R23" i="52"/>
  <c r="S23" i="52"/>
  <c r="T23" i="52"/>
  <c r="U23" i="52"/>
  <c r="V23" i="52"/>
  <c r="W23" i="52"/>
  <c r="X23" i="52"/>
  <c r="Y23" i="52"/>
  <c r="Z23" i="52"/>
  <c r="AA23" i="52"/>
  <c r="AB23" i="52"/>
  <c r="AC23" i="52"/>
  <c r="AD23" i="52"/>
  <c r="AE23" i="52"/>
  <c r="AF23" i="52"/>
  <c r="D24" i="52"/>
  <c r="E24" i="52"/>
  <c r="F24" i="52"/>
  <c r="G24" i="52"/>
  <c r="H24" i="52"/>
  <c r="I24" i="52"/>
  <c r="J24" i="52"/>
  <c r="K24" i="52"/>
  <c r="P24" i="52"/>
  <c r="Q24" i="52"/>
  <c r="R24" i="52"/>
  <c r="S24" i="52"/>
  <c r="T24" i="52"/>
  <c r="U24" i="52"/>
  <c r="V24" i="52"/>
  <c r="W24" i="52"/>
  <c r="X24" i="52"/>
  <c r="Y24" i="52"/>
  <c r="Z24" i="52"/>
  <c r="AA24" i="52"/>
  <c r="AB24" i="52"/>
  <c r="AC24" i="52"/>
  <c r="AD24" i="52"/>
  <c r="AE24" i="52"/>
  <c r="AF24" i="52"/>
  <c r="D25" i="52"/>
  <c r="E25" i="52"/>
  <c r="F25" i="52"/>
  <c r="G25" i="52"/>
  <c r="H25" i="52"/>
  <c r="I25" i="52"/>
  <c r="J25" i="52"/>
  <c r="K25" i="52"/>
  <c r="P25" i="52"/>
  <c r="Q25" i="52"/>
  <c r="R25" i="52"/>
  <c r="S25" i="52"/>
  <c r="T25" i="52"/>
  <c r="U25" i="52"/>
  <c r="V25" i="52"/>
  <c r="W25" i="52"/>
  <c r="X25" i="52"/>
  <c r="Y25" i="52"/>
  <c r="Z25" i="52"/>
  <c r="AA25" i="52"/>
  <c r="AB25" i="52"/>
  <c r="AC25" i="52"/>
  <c r="AE25" i="52"/>
  <c r="AF25" i="52"/>
  <c r="D26" i="52"/>
  <c r="E26" i="52"/>
  <c r="F26" i="52"/>
  <c r="G26" i="52"/>
  <c r="H26" i="52"/>
  <c r="I26" i="52"/>
  <c r="J26" i="52"/>
  <c r="K26" i="52"/>
  <c r="L26" i="52"/>
  <c r="M26" i="52"/>
  <c r="N26" i="52"/>
  <c r="O26" i="52"/>
  <c r="P26" i="52"/>
  <c r="Q26" i="52"/>
  <c r="R26" i="52"/>
  <c r="S26" i="52"/>
  <c r="T26" i="52"/>
  <c r="U26" i="52"/>
  <c r="V26" i="52"/>
  <c r="W26" i="52"/>
  <c r="X26" i="52"/>
  <c r="Y26" i="52"/>
  <c r="Z26" i="52"/>
  <c r="AA26" i="52"/>
  <c r="AB26" i="52"/>
  <c r="AC26" i="52"/>
  <c r="AD26" i="52"/>
  <c r="AE26" i="52"/>
  <c r="AF26" i="52"/>
  <c r="D27" i="52"/>
  <c r="E27" i="52"/>
  <c r="F27" i="52"/>
  <c r="G27" i="52"/>
  <c r="H27" i="52"/>
  <c r="I27" i="52"/>
  <c r="J27" i="52"/>
  <c r="K27" i="52"/>
  <c r="L27" i="52"/>
  <c r="M27" i="52"/>
  <c r="N27" i="52"/>
  <c r="O27" i="52"/>
  <c r="P27" i="52"/>
  <c r="Q27" i="52"/>
  <c r="R27" i="52"/>
  <c r="S27" i="52"/>
  <c r="T27" i="52"/>
  <c r="U27" i="52"/>
  <c r="V27" i="52"/>
  <c r="W27" i="52"/>
  <c r="X27" i="52"/>
  <c r="Y27" i="52"/>
  <c r="Z27" i="52"/>
  <c r="AA27" i="52"/>
  <c r="AB27" i="52"/>
  <c r="AC27" i="52"/>
  <c r="AD27" i="52"/>
  <c r="AE27" i="52"/>
  <c r="AF27" i="52"/>
  <c r="D28" i="52"/>
  <c r="E28" i="52"/>
  <c r="F28" i="52"/>
  <c r="G28" i="52"/>
  <c r="H28" i="52"/>
  <c r="I28" i="52"/>
  <c r="J28" i="52"/>
  <c r="K28" i="52"/>
  <c r="L28" i="52"/>
  <c r="M28" i="52"/>
  <c r="N28" i="52"/>
  <c r="O28" i="52"/>
  <c r="P28" i="52"/>
  <c r="Q28" i="52"/>
  <c r="R28" i="52"/>
  <c r="S28" i="52"/>
  <c r="T28" i="52"/>
  <c r="U28" i="52"/>
  <c r="V28" i="52"/>
  <c r="W28" i="52"/>
  <c r="X28" i="52"/>
  <c r="Y28" i="52"/>
  <c r="Z28" i="52"/>
  <c r="AA28" i="52"/>
  <c r="AB28" i="52"/>
  <c r="AC28" i="52"/>
  <c r="AD28" i="52"/>
  <c r="AE28" i="52"/>
  <c r="AF28" i="52"/>
  <c r="D29" i="52"/>
  <c r="E29" i="52"/>
  <c r="F29" i="52"/>
  <c r="G29" i="52"/>
  <c r="H29" i="52"/>
  <c r="I29" i="52"/>
  <c r="J29" i="52"/>
  <c r="K29" i="52"/>
  <c r="L29" i="52"/>
  <c r="M29" i="52"/>
  <c r="N29" i="52"/>
  <c r="O29" i="52"/>
  <c r="P29" i="52"/>
  <c r="Q29" i="52"/>
  <c r="R29" i="52"/>
  <c r="S29" i="52"/>
  <c r="T29" i="52"/>
  <c r="U29" i="52"/>
  <c r="V29" i="52"/>
  <c r="W29" i="52"/>
  <c r="X29" i="52"/>
  <c r="Y29" i="52"/>
  <c r="Z29" i="52"/>
  <c r="AA29" i="52"/>
  <c r="AB29" i="52"/>
  <c r="AC29" i="52"/>
  <c r="AD29" i="52"/>
  <c r="AE29" i="52"/>
  <c r="AF29" i="52"/>
  <c r="D30" i="52"/>
  <c r="E30" i="52"/>
  <c r="F30" i="52"/>
  <c r="G30" i="52"/>
  <c r="H30" i="52"/>
  <c r="I30" i="52"/>
  <c r="J30" i="52"/>
  <c r="K30" i="52"/>
  <c r="L30" i="52"/>
  <c r="M30" i="52"/>
  <c r="N30" i="52"/>
  <c r="O30" i="52"/>
  <c r="P30" i="52"/>
  <c r="Q30" i="52"/>
  <c r="R30" i="52"/>
  <c r="S30" i="52"/>
  <c r="T30" i="52"/>
  <c r="U30" i="52"/>
  <c r="V30" i="52"/>
  <c r="W30" i="52"/>
  <c r="X30" i="52"/>
  <c r="Y30" i="52"/>
  <c r="Z30" i="52"/>
  <c r="AA30" i="52"/>
  <c r="AB30" i="52"/>
  <c r="AC30" i="52"/>
  <c r="AD30" i="52"/>
  <c r="AE30" i="52"/>
  <c r="AF30" i="52"/>
  <c r="D31" i="52"/>
  <c r="E31" i="52"/>
  <c r="F31" i="52"/>
  <c r="G31" i="52"/>
  <c r="H31" i="52"/>
  <c r="I31" i="52"/>
  <c r="J31" i="52"/>
  <c r="K31" i="52"/>
  <c r="L31" i="52"/>
  <c r="M31" i="52"/>
  <c r="N31" i="52"/>
  <c r="O31" i="52"/>
  <c r="P31" i="52"/>
  <c r="Q31" i="52"/>
  <c r="R31" i="52"/>
  <c r="S31" i="52"/>
  <c r="T31" i="52"/>
  <c r="U31" i="52"/>
  <c r="V31" i="52"/>
  <c r="W31" i="52"/>
  <c r="X31" i="52"/>
  <c r="Y31" i="52"/>
  <c r="Z31" i="52"/>
  <c r="AA31" i="52"/>
  <c r="AB31" i="52"/>
  <c r="AC31" i="52"/>
  <c r="AD31" i="52"/>
  <c r="AE31" i="52"/>
  <c r="AF31" i="52"/>
  <c r="D32" i="52"/>
  <c r="E32" i="52"/>
  <c r="F32" i="52"/>
  <c r="G32" i="52"/>
  <c r="H32" i="52"/>
  <c r="I32" i="52"/>
  <c r="J32" i="52"/>
  <c r="K32" i="52"/>
  <c r="L32" i="52"/>
  <c r="M32" i="52"/>
  <c r="N32" i="52"/>
  <c r="O32" i="52"/>
  <c r="P32" i="52"/>
  <c r="Q32" i="52"/>
  <c r="R32" i="52"/>
  <c r="S32" i="52"/>
  <c r="T32" i="52"/>
  <c r="U32" i="52"/>
  <c r="V32" i="52"/>
  <c r="W32" i="52"/>
  <c r="X32" i="52"/>
  <c r="Y32" i="52"/>
  <c r="Z32" i="52"/>
  <c r="AA32" i="52"/>
  <c r="AB32" i="52"/>
  <c r="AC32" i="52"/>
  <c r="AD32" i="52"/>
  <c r="AE32" i="52"/>
  <c r="AF32" i="52"/>
  <c r="D33" i="52"/>
  <c r="E33" i="52"/>
  <c r="F33" i="52"/>
  <c r="G33" i="52"/>
  <c r="H33" i="52"/>
  <c r="I33" i="52"/>
  <c r="J33" i="52"/>
  <c r="K33" i="52"/>
  <c r="L33" i="52"/>
  <c r="M33" i="52"/>
  <c r="N33" i="52"/>
  <c r="O33" i="52"/>
  <c r="P33" i="52"/>
  <c r="Q33" i="52"/>
  <c r="R33" i="52"/>
  <c r="S33" i="52"/>
  <c r="T33" i="52"/>
  <c r="U33" i="52"/>
  <c r="V33" i="52"/>
  <c r="W33" i="52"/>
  <c r="X33" i="52"/>
  <c r="Y33" i="52"/>
  <c r="Z33" i="52"/>
  <c r="AA33" i="52"/>
  <c r="AB33" i="52"/>
  <c r="AC33" i="52"/>
  <c r="AD33" i="52"/>
  <c r="AE33" i="52"/>
  <c r="AF33" i="52"/>
  <c r="D34" i="52"/>
  <c r="E34" i="52"/>
  <c r="F34" i="52"/>
  <c r="G34" i="52"/>
  <c r="H34" i="52"/>
  <c r="I34" i="52"/>
  <c r="J34" i="52"/>
  <c r="K34" i="52"/>
  <c r="L34" i="52"/>
  <c r="M34" i="52"/>
  <c r="N34" i="52"/>
  <c r="O34" i="52"/>
  <c r="P34" i="52"/>
  <c r="Q34" i="52"/>
  <c r="R34" i="52"/>
  <c r="S34" i="52"/>
  <c r="T34" i="52"/>
  <c r="U34" i="52"/>
  <c r="V34" i="52"/>
  <c r="W34" i="52"/>
  <c r="X34" i="52"/>
  <c r="Y34" i="52"/>
  <c r="Z34" i="52"/>
  <c r="AA34" i="52"/>
  <c r="AB34" i="52"/>
  <c r="AC34" i="52"/>
  <c r="AD34" i="52"/>
  <c r="AE34" i="52"/>
  <c r="AF34" i="52"/>
  <c r="D35" i="52"/>
  <c r="E35" i="52"/>
  <c r="F35" i="52"/>
  <c r="G35" i="52"/>
  <c r="H35" i="52"/>
  <c r="I35" i="52"/>
  <c r="J35" i="52"/>
  <c r="K35" i="52"/>
  <c r="L35" i="52"/>
  <c r="M35" i="52"/>
  <c r="N35" i="52"/>
  <c r="O35" i="52"/>
  <c r="P35" i="52"/>
  <c r="Q35" i="52"/>
  <c r="R35" i="52"/>
  <c r="S35" i="52"/>
  <c r="T35" i="52"/>
  <c r="U35" i="52"/>
  <c r="V35" i="52"/>
  <c r="W35" i="52"/>
  <c r="X35" i="52"/>
  <c r="Y35" i="52"/>
  <c r="Z35" i="52"/>
  <c r="AA35" i="52"/>
  <c r="AB35" i="52"/>
  <c r="AC35" i="52"/>
  <c r="AD35" i="52"/>
  <c r="AE35" i="52"/>
  <c r="AF35" i="52"/>
  <c r="D36" i="52"/>
  <c r="E36" i="52"/>
  <c r="F36" i="52"/>
  <c r="G36" i="52"/>
  <c r="H36" i="52"/>
  <c r="I36" i="52"/>
  <c r="J36" i="52"/>
  <c r="K36" i="52"/>
  <c r="L36" i="52"/>
  <c r="M36" i="52"/>
  <c r="N36" i="52"/>
  <c r="O36" i="52"/>
  <c r="P36" i="52"/>
  <c r="Q36" i="52"/>
  <c r="R36" i="52"/>
  <c r="S36" i="52"/>
  <c r="T36" i="52"/>
  <c r="U36" i="52"/>
  <c r="V36" i="52"/>
  <c r="W36" i="52"/>
  <c r="X36" i="52"/>
  <c r="Y36" i="52"/>
  <c r="Z36" i="52"/>
  <c r="AA36" i="52"/>
  <c r="AB36" i="52"/>
  <c r="AC36" i="52"/>
  <c r="AD36" i="52"/>
  <c r="AE36" i="52"/>
  <c r="AF36" i="52"/>
  <c r="D3" i="39"/>
  <c r="E3" i="39"/>
  <c r="F3" i="39"/>
  <c r="G3" i="39"/>
  <c r="H3" i="39"/>
  <c r="I3" i="39"/>
  <c r="J3" i="39"/>
  <c r="K3" i="39"/>
  <c r="V3" i="39"/>
  <c r="W3" i="39"/>
  <c r="X3" i="39"/>
  <c r="Y3" i="39"/>
  <c r="Z3" i="39"/>
  <c r="AA3" i="39"/>
  <c r="AB3" i="39"/>
  <c r="AC3" i="39"/>
  <c r="D4" i="39"/>
  <c r="E4" i="39"/>
  <c r="F4" i="39"/>
  <c r="G4" i="39"/>
  <c r="H4" i="39"/>
  <c r="I4" i="39"/>
  <c r="J4" i="39"/>
  <c r="K4" i="39"/>
  <c r="L4" i="39"/>
  <c r="M4" i="39"/>
  <c r="P4" i="39"/>
  <c r="Q4" i="39"/>
  <c r="R4" i="39"/>
  <c r="S4" i="39"/>
  <c r="T4" i="39"/>
  <c r="U4" i="39"/>
  <c r="V4" i="39"/>
  <c r="W4" i="39"/>
  <c r="X4" i="39"/>
  <c r="Y4" i="39"/>
  <c r="Z4" i="39"/>
  <c r="AA4" i="39"/>
  <c r="AB4" i="39"/>
  <c r="AC4" i="39"/>
  <c r="AD4" i="39"/>
  <c r="AE4" i="39"/>
  <c r="AF4" i="39"/>
  <c r="D5" i="39"/>
  <c r="E5" i="39"/>
  <c r="F5" i="39"/>
  <c r="G5" i="39"/>
  <c r="H5" i="39"/>
  <c r="I5" i="39"/>
  <c r="J5" i="39"/>
  <c r="K5" i="39"/>
  <c r="R5" i="39"/>
  <c r="S5" i="39"/>
  <c r="T5" i="39"/>
  <c r="U5" i="39"/>
  <c r="V5" i="39"/>
  <c r="W5" i="39"/>
  <c r="X5" i="39"/>
  <c r="Y5" i="39"/>
  <c r="Z5" i="39"/>
  <c r="AA5" i="39"/>
  <c r="AB5" i="39"/>
  <c r="AC5" i="39"/>
  <c r="AE5" i="39"/>
  <c r="AF5" i="39"/>
  <c r="D6" i="39"/>
  <c r="E6" i="39"/>
  <c r="F6" i="39"/>
  <c r="G6" i="39"/>
  <c r="H6" i="39"/>
  <c r="I6" i="39"/>
  <c r="J6" i="39"/>
  <c r="K6" i="39"/>
  <c r="L6" i="39"/>
  <c r="M6" i="39"/>
  <c r="P6" i="39"/>
  <c r="Q6" i="39"/>
  <c r="R6" i="39"/>
  <c r="S6" i="39"/>
  <c r="U6" i="39"/>
  <c r="V6" i="39"/>
  <c r="W6" i="39"/>
  <c r="X6" i="39"/>
  <c r="Y6" i="39"/>
  <c r="Z6" i="39"/>
  <c r="AA6" i="39"/>
  <c r="AB6" i="39"/>
  <c r="AC6" i="39"/>
  <c r="AD6" i="39"/>
  <c r="AE6" i="39"/>
  <c r="AF6" i="39"/>
  <c r="D7" i="39"/>
  <c r="E7" i="39"/>
  <c r="L7" i="39"/>
  <c r="M7" i="39"/>
  <c r="O7" i="39"/>
  <c r="D8" i="39"/>
  <c r="E8" i="39"/>
  <c r="F8" i="39"/>
  <c r="G8" i="39"/>
  <c r="H8" i="39"/>
  <c r="I8" i="39"/>
  <c r="J8" i="39"/>
  <c r="K8" i="39"/>
  <c r="L8" i="39"/>
  <c r="M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D9" i="39"/>
  <c r="E9" i="39"/>
  <c r="F9" i="39"/>
  <c r="G9" i="39"/>
  <c r="H9" i="39"/>
  <c r="I9" i="39"/>
  <c r="J9" i="39"/>
  <c r="K9" i="39"/>
  <c r="L9" i="39"/>
  <c r="M9" i="39"/>
  <c r="N9" i="39"/>
  <c r="O9" i="39"/>
  <c r="P9" i="39"/>
  <c r="Q9" i="39"/>
  <c r="R9" i="39"/>
  <c r="S9" i="39"/>
  <c r="T9" i="39"/>
  <c r="U9" i="39"/>
  <c r="V9" i="39"/>
  <c r="W9" i="39"/>
  <c r="X9" i="39"/>
  <c r="Y9" i="39"/>
  <c r="Z9" i="39"/>
  <c r="AA9" i="39"/>
  <c r="AB9" i="39"/>
  <c r="AC9" i="39"/>
  <c r="AD9" i="39"/>
  <c r="AE9" i="39"/>
  <c r="AF9" i="39"/>
  <c r="D10" i="39"/>
  <c r="E10" i="39"/>
  <c r="F10" i="39"/>
  <c r="G10" i="39"/>
  <c r="H10" i="39"/>
  <c r="I10" i="39"/>
  <c r="J10" i="39"/>
  <c r="K10" i="39"/>
  <c r="L10" i="39"/>
  <c r="M10" i="39"/>
  <c r="N10" i="39"/>
  <c r="O10" i="39"/>
  <c r="P10" i="39"/>
  <c r="Q10" i="39"/>
  <c r="R10" i="39"/>
  <c r="S10" i="39"/>
  <c r="T10" i="39"/>
  <c r="U10" i="39"/>
  <c r="V10" i="39"/>
  <c r="W10" i="39"/>
  <c r="X10" i="39"/>
  <c r="Y10" i="39"/>
  <c r="Z10" i="39"/>
  <c r="AA10" i="39"/>
  <c r="AB10" i="39"/>
  <c r="AC10" i="39"/>
  <c r="AD10" i="39"/>
  <c r="AE10" i="39"/>
  <c r="AF10" i="39"/>
  <c r="D11" i="39"/>
  <c r="E11" i="39"/>
  <c r="F11" i="39"/>
  <c r="G11" i="39"/>
  <c r="H11" i="39"/>
  <c r="I11" i="39"/>
  <c r="J11" i="39"/>
  <c r="K11" i="39"/>
  <c r="L11" i="39"/>
  <c r="M11" i="39"/>
  <c r="N11" i="39"/>
  <c r="O11" i="39"/>
  <c r="P11" i="39"/>
  <c r="Q11" i="39"/>
  <c r="R11" i="39"/>
  <c r="S11" i="39"/>
  <c r="T11" i="39"/>
  <c r="U11" i="39"/>
  <c r="V11" i="39"/>
  <c r="W11" i="39"/>
  <c r="X11" i="39"/>
  <c r="Y11" i="39"/>
  <c r="Z11" i="39"/>
  <c r="AA11" i="39"/>
  <c r="AB11" i="39"/>
  <c r="AC11" i="39"/>
  <c r="AD11" i="39"/>
  <c r="AE11" i="39"/>
  <c r="AF11" i="39"/>
  <c r="D12" i="39"/>
  <c r="E12" i="39"/>
  <c r="F12" i="39"/>
  <c r="G12" i="39"/>
  <c r="H12" i="39"/>
  <c r="I12" i="39"/>
  <c r="J12" i="39"/>
  <c r="K12" i="39"/>
  <c r="L12" i="39"/>
  <c r="M12" i="39"/>
  <c r="N12" i="39"/>
  <c r="O12" i="39"/>
  <c r="P12" i="39"/>
  <c r="Q12" i="39"/>
  <c r="R12" i="39"/>
  <c r="S12" i="39"/>
  <c r="T12" i="39"/>
  <c r="U12" i="39"/>
  <c r="V12" i="39"/>
  <c r="W12" i="39"/>
  <c r="X12" i="39"/>
  <c r="Y12" i="39"/>
  <c r="Z12" i="39"/>
  <c r="AA12" i="39"/>
  <c r="AB12" i="39"/>
  <c r="AC12" i="39"/>
  <c r="AD12" i="39"/>
  <c r="AE12" i="39"/>
  <c r="AF12" i="39"/>
  <c r="D13" i="39"/>
  <c r="E13" i="39"/>
  <c r="F13" i="39"/>
  <c r="G13" i="39"/>
  <c r="H13" i="39"/>
  <c r="I13" i="39"/>
  <c r="J13" i="39"/>
  <c r="K13" i="39"/>
  <c r="L13" i="39"/>
  <c r="M13" i="39"/>
  <c r="O13" i="39"/>
  <c r="P13" i="39"/>
  <c r="Q13" i="39"/>
  <c r="R13" i="39"/>
  <c r="S13" i="39"/>
  <c r="T13" i="39"/>
  <c r="U13" i="39"/>
  <c r="V13" i="39"/>
  <c r="W13" i="39"/>
  <c r="X13" i="39"/>
  <c r="Y13" i="39"/>
  <c r="Z13" i="39"/>
  <c r="AA13" i="39"/>
  <c r="AB13" i="39"/>
  <c r="AC13" i="39"/>
  <c r="AD13" i="39"/>
  <c r="AE13" i="39"/>
  <c r="AF13" i="39"/>
  <c r="D14" i="39"/>
  <c r="E14" i="39"/>
  <c r="F14" i="39"/>
  <c r="G14" i="39"/>
  <c r="H14" i="39"/>
  <c r="I14" i="39"/>
  <c r="J14" i="39"/>
  <c r="K14" i="39"/>
  <c r="L14" i="39"/>
  <c r="M14" i="39"/>
  <c r="N14" i="39"/>
  <c r="O14" i="39"/>
  <c r="P14" i="39"/>
  <c r="Q14" i="39"/>
  <c r="R14" i="39"/>
  <c r="S14" i="39"/>
  <c r="T14" i="39"/>
  <c r="U14" i="39"/>
  <c r="V14" i="39"/>
  <c r="W14" i="39"/>
  <c r="X14" i="39"/>
  <c r="Y14" i="39"/>
  <c r="Z14" i="39"/>
  <c r="AA14" i="39"/>
  <c r="AB14" i="39"/>
  <c r="AC14" i="39"/>
  <c r="AD14" i="39"/>
  <c r="AE14" i="39"/>
  <c r="AF14" i="39"/>
  <c r="D15" i="39"/>
  <c r="E15" i="39"/>
  <c r="F15" i="39"/>
  <c r="G15" i="39"/>
  <c r="H15" i="39"/>
  <c r="I15" i="39"/>
  <c r="J15" i="39"/>
  <c r="K15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Y15" i="39"/>
  <c r="Z15" i="39"/>
  <c r="AA15" i="39"/>
  <c r="AB15" i="39"/>
  <c r="AC15" i="39"/>
  <c r="AD15" i="39"/>
  <c r="AE15" i="39"/>
  <c r="AF15" i="39"/>
  <c r="D16" i="39"/>
  <c r="E16" i="39"/>
  <c r="F16" i="39"/>
  <c r="G16" i="39"/>
  <c r="H16" i="39"/>
  <c r="I16" i="39"/>
  <c r="J16" i="39"/>
  <c r="K16" i="39"/>
  <c r="L16" i="39"/>
  <c r="M16" i="39"/>
  <c r="N16" i="39"/>
  <c r="O16" i="39"/>
  <c r="P16" i="39"/>
  <c r="Q16" i="39"/>
  <c r="R16" i="39"/>
  <c r="S16" i="39"/>
  <c r="T16" i="39"/>
  <c r="U16" i="39"/>
  <c r="V16" i="39"/>
  <c r="W16" i="39"/>
  <c r="X16" i="39"/>
  <c r="Y16" i="39"/>
  <c r="Z16" i="39"/>
  <c r="AA16" i="39"/>
  <c r="AB16" i="39"/>
  <c r="AC16" i="39"/>
  <c r="AD16" i="39"/>
  <c r="AE16" i="39"/>
  <c r="AF16" i="39"/>
  <c r="D17" i="39"/>
  <c r="E17" i="39"/>
  <c r="F17" i="39"/>
  <c r="G17" i="39"/>
  <c r="H17" i="39"/>
  <c r="I17" i="39"/>
  <c r="J17" i="39"/>
  <c r="K17" i="39"/>
  <c r="L17" i="39"/>
  <c r="M17" i="39"/>
  <c r="N17" i="39"/>
  <c r="O17" i="39"/>
  <c r="P17" i="39"/>
  <c r="Q17" i="39"/>
  <c r="R17" i="39"/>
  <c r="S17" i="39"/>
  <c r="T17" i="39"/>
  <c r="U17" i="39"/>
  <c r="V17" i="39"/>
  <c r="W17" i="39"/>
  <c r="X17" i="39"/>
  <c r="Y17" i="39"/>
  <c r="Z17" i="39"/>
  <c r="AA17" i="39"/>
  <c r="AB17" i="39"/>
  <c r="AC17" i="39"/>
  <c r="AD17" i="39"/>
  <c r="AE17" i="39"/>
  <c r="AF17" i="39"/>
  <c r="D22" i="39"/>
  <c r="E22" i="39"/>
  <c r="F22" i="39"/>
  <c r="G22" i="39"/>
  <c r="H22" i="39"/>
  <c r="I22" i="39"/>
  <c r="J22" i="39"/>
  <c r="K22" i="39"/>
  <c r="L22" i="39"/>
  <c r="M22" i="39"/>
  <c r="N22" i="39"/>
  <c r="P22" i="39"/>
  <c r="Q22" i="39"/>
  <c r="R22" i="39"/>
  <c r="S22" i="39"/>
  <c r="T22" i="39"/>
  <c r="U22" i="39"/>
  <c r="V22" i="39"/>
  <c r="W22" i="39"/>
  <c r="X22" i="39"/>
  <c r="Y22" i="39"/>
  <c r="Z22" i="39"/>
  <c r="AA22" i="39"/>
  <c r="AB22" i="39"/>
  <c r="AC22" i="39"/>
  <c r="AD22" i="39"/>
  <c r="AE22" i="39"/>
  <c r="AF22" i="39"/>
  <c r="D23" i="39"/>
  <c r="E23" i="39"/>
  <c r="F23" i="39"/>
  <c r="G23" i="39"/>
  <c r="H23" i="39"/>
  <c r="I23" i="39"/>
  <c r="J23" i="39"/>
  <c r="K23" i="39"/>
  <c r="L23" i="39"/>
  <c r="M23" i="39"/>
  <c r="N23" i="39"/>
  <c r="P23" i="39"/>
  <c r="Q23" i="39"/>
  <c r="R23" i="39"/>
  <c r="S23" i="39"/>
  <c r="T23" i="39"/>
  <c r="U23" i="39"/>
  <c r="V23" i="39"/>
  <c r="W23" i="39"/>
  <c r="X23" i="39"/>
  <c r="Y23" i="39"/>
  <c r="Z23" i="39"/>
  <c r="AA23" i="39"/>
  <c r="AB23" i="39"/>
  <c r="AC23" i="39"/>
  <c r="AD23" i="39"/>
  <c r="AE23" i="39"/>
  <c r="AF23" i="39"/>
  <c r="D24" i="39"/>
  <c r="E24" i="39"/>
  <c r="F24" i="39"/>
  <c r="G24" i="39"/>
  <c r="H24" i="39"/>
  <c r="I24" i="39"/>
  <c r="J24" i="39"/>
  <c r="K24" i="39"/>
  <c r="L24" i="39"/>
  <c r="M24" i="39"/>
  <c r="P24" i="39"/>
  <c r="Q24" i="39"/>
  <c r="R24" i="39"/>
  <c r="S24" i="39"/>
  <c r="T24" i="39"/>
  <c r="U24" i="39"/>
  <c r="V24" i="39"/>
  <c r="W24" i="39"/>
  <c r="X24" i="39"/>
  <c r="Y24" i="39"/>
  <c r="Z24" i="39"/>
  <c r="AA24" i="39"/>
  <c r="AB24" i="39"/>
  <c r="AC24" i="39"/>
  <c r="AD24" i="39"/>
  <c r="AE24" i="39"/>
  <c r="AF24" i="39"/>
  <c r="D25" i="39"/>
  <c r="E25" i="39"/>
  <c r="F25" i="39"/>
  <c r="G25" i="39"/>
  <c r="H25" i="39"/>
  <c r="I25" i="39"/>
  <c r="J25" i="39"/>
  <c r="K25" i="39"/>
  <c r="L25" i="39"/>
  <c r="M25" i="39"/>
  <c r="N25" i="39"/>
  <c r="O25" i="39"/>
  <c r="P25" i="39"/>
  <c r="Q25" i="39"/>
  <c r="T25" i="39"/>
  <c r="U25" i="39"/>
  <c r="V25" i="39"/>
  <c r="W25" i="39"/>
  <c r="X25" i="39"/>
  <c r="Y25" i="39"/>
  <c r="Z25" i="39"/>
  <c r="AA25" i="39"/>
  <c r="AB25" i="39"/>
  <c r="AC25" i="39"/>
  <c r="AD25" i="39"/>
  <c r="AF25" i="39"/>
  <c r="D26" i="39"/>
  <c r="E26" i="39"/>
  <c r="F26" i="39"/>
  <c r="G26" i="39"/>
  <c r="H26" i="39"/>
  <c r="I26" i="39"/>
  <c r="J26" i="39"/>
  <c r="K26" i="39"/>
  <c r="L26" i="39"/>
  <c r="M26" i="39"/>
  <c r="N26" i="39"/>
  <c r="P26" i="39"/>
  <c r="Q26" i="39"/>
  <c r="R26" i="39"/>
  <c r="S26" i="39"/>
  <c r="T26" i="39"/>
  <c r="U26" i="39"/>
  <c r="V26" i="39"/>
  <c r="W26" i="39"/>
  <c r="X26" i="39"/>
  <c r="AA26" i="39"/>
  <c r="AB26" i="39"/>
  <c r="AC26" i="39"/>
  <c r="AD26" i="39"/>
  <c r="AE26" i="39"/>
  <c r="AF26" i="39"/>
  <c r="D27" i="39"/>
  <c r="E27" i="39"/>
  <c r="F27" i="39"/>
  <c r="G27" i="39"/>
  <c r="H27" i="39"/>
  <c r="I27" i="39"/>
  <c r="J27" i="39"/>
  <c r="K27" i="39"/>
  <c r="L27" i="39"/>
  <c r="M27" i="39"/>
  <c r="N27" i="39"/>
  <c r="O27" i="39"/>
  <c r="P27" i="39"/>
  <c r="Q27" i="39"/>
  <c r="R27" i="39"/>
  <c r="S27" i="39"/>
  <c r="T27" i="39"/>
  <c r="U27" i="39"/>
  <c r="V27" i="39"/>
  <c r="W27" i="39"/>
  <c r="X27" i="39"/>
  <c r="Y27" i="39"/>
  <c r="Z27" i="39"/>
  <c r="AA27" i="39"/>
  <c r="AB27" i="39"/>
  <c r="AC27" i="39"/>
  <c r="AD27" i="39"/>
  <c r="AE27" i="39"/>
  <c r="AF27" i="39"/>
  <c r="D28" i="39"/>
  <c r="E28" i="39"/>
  <c r="F28" i="39"/>
  <c r="G28" i="39"/>
  <c r="H28" i="39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Y28" i="39"/>
  <c r="Z28" i="39"/>
  <c r="AA28" i="39"/>
  <c r="AB28" i="39"/>
  <c r="AC28" i="39"/>
  <c r="AD28" i="39"/>
  <c r="AE28" i="39"/>
  <c r="AF28" i="39"/>
  <c r="D29" i="39"/>
  <c r="E29" i="39"/>
  <c r="F29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AF29" i="39"/>
  <c r="D30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D31" i="39"/>
  <c r="E31" i="39"/>
  <c r="F31" i="39"/>
  <c r="G31" i="39"/>
  <c r="H31" i="39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AA31" i="39"/>
  <c r="AB31" i="39"/>
  <c r="AC31" i="39"/>
  <c r="AD31" i="39"/>
  <c r="AE31" i="39"/>
  <c r="AF31" i="39"/>
  <c r="D32" i="39"/>
  <c r="E32" i="39"/>
  <c r="F32" i="39"/>
  <c r="G32" i="39"/>
  <c r="H32" i="39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AA32" i="39"/>
  <c r="AB32" i="39"/>
  <c r="AC32" i="39"/>
  <c r="AD32" i="39"/>
  <c r="AE32" i="39"/>
  <c r="AF32" i="39"/>
  <c r="D33" i="39"/>
  <c r="E33" i="39"/>
  <c r="F33" i="39"/>
  <c r="G33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AF33" i="39"/>
  <c r="D34" i="39"/>
  <c r="E34" i="39"/>
  <c r="F34" i="39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AB34" i="39"/>
  <c r="AC34" i="39"/>
  <c r="AD34" i="39"/>
  <c r="AE34" i="39"/>
  <c r="AF34" i="39"/>
  <c r="D35" i="39"/>
  <c r="E35" i="39"/>
  <c r="F35" i="39"/>
  <c r="G35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AA35" i="39"/>
  <c r="AB35" i="39"/>
  <c r="AC35" i="39"/>
  <c r="AD35" i="39"/>
  <c r="AE35" i="39"/>
  <c r="AF35" i="39"/>
  <c r="D36" i="39"/>
  <c r="E36" i="39"/>
  <c r="F36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AF36" i="39"/>
  <c r="D3" i="54"/>
  <c r="E3" i="54"/>
  <c r="F3" i="54"/>
  <c r="G3" i="54"/>
  <c r="H3" i="54"/>
  <c r="I3" i="54"/>
  <c r="J3" i="54"/>
  <c r="K3" i="54"/>
  <c r="L3" i="54"/>
  <c r="M3" i="54"/>
  <c r="N3" i="54"/>
  <c r="P3" i="54"/>
  <c r="Q3" i="54"/>
  <c r="R3" i="54"/>
  <c r="S3" i="54"/>
  <c r="T3" i="54"/>
  <c r="U3" i="54"/>
  <c r="V3" i="54"/>
  <c r="W3" i="54"/>
  <c r="X3" i="54"/>
  <c r="Y3" i="54"/>
  <c r="Z3" i="54"/>
  <c r="AA3" i="54"/>
  <c r="AB3" i="54"/>
  <c r="AC3" i="54"/>
  <c r="AD3" i="54"/>
  <c r="AE3" i="54"/>
  <c r="AF3" i="54"/>
  <c r="D4" i="54"/>
  <c r="E4" i="54"/>
  <c r="F4" i="54"/>
  <c r="G4" i="54"/>
  <c r="H4" i="54"/>
  <c r="I4" i="54"/>
  <c r="J4" i="54"/>
  <c r="K4" i="54"/>
  <c r="P4" i="54"/>
  <c r="Q4" i="54"/>
  <c r="R4" i="54"/>
  <c r="S4" i="54"/>
  <c r="T4" i="54"/>
  <c r="U4" i="54"/>
  <c r="V4" i="54"/>
  <c r="W4" i="54"/>
  <c r="X4" i="54"/>
  <c r="Y4" i="54"/>
  <c r="Z4" i="54"/>
  <c r="AA4" i="54"/>
  <c r="AB4" i="54"/>
  <c r="AC4" i="54"/>
  <c r="AD4" i="54"/>
  <c r="AE4" i="54"/>
  <c r="AF4" i="54"/>
  <c r="D5" i="54"/>
  <c r="E5" i="54"/>
  <c r="F5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AB5" i="54"/>
  <c r="AC5" i="54"/>
  <c r="AD5" i="54"/>
  <c r="AE5" i="54"/>
  <c r="AF5" i="54"/>
  <c r="D6" i="54"/>
  <c r="E6" i="54"/>
  <c r="F6" i="54"/>
  <c r="G6" i="54"/>
  <c r="H6" i="54"/>
  <c r="I6" i="54"/>
  <c r="J6" i="54"/>
  <c r="K6" i="54"/>
  <c r="L6" i="54"/>
  <c r="M6" i="54"/>
  <c r="N6" i="54"/>
  <c r="O6" i="54"/>
  <c r="P6" i="54"/>
  <c r="Q6" i="54"/>
  <c r="R6" i="54"/>
  <c r="S6" i="54"/>
  <c r="T6" i="54"/>
  <c r="U6" i="54"/>
  <c r="V6" i="54"/>
  <c r="W6" i="54"/>
  <c r="X6" i="54"/>
  <c r="Y6" i="54"/>
  <c r="Z6" i="54"/>
  <c r="AA6" i="54"/>
  <c r="AB6" i="54"/>
  <c r="AC6" i="54"/>
  <c r="AD6" i="54"/>
  <c r="AE6" i="54"/>
  <c r="AF6" i="54"/>
  <c r="D7" i="54"/>
  <c r="E7" i="54"/>
  <c r="F7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AB7" i="54"/>
  <c r="AC7" i="54"/>
  <c r="AD7" i="54"/>
  <c r="AE7" i="54"/>
  <c r="AF7" i="54"/>
  <c r="D8" i="54"/>
  <c r="E8" i="54"/>
  <c r="F8" i="54"/>
  <c r="G8" i="54"/>
  <c r="H8" i="54"/>
  <c r="I8" i="54"/>
  <c r="J8" i="54"/>
  <c r="K8" i="54"/>
  <c r="L8" i="54"/>
  <c r="M8" i="54"/>
  <c r="N8" i="54"/>
  <c r="O8" i="54"/>
  <c r="P8" i="54"/>
  <c r="Q8" i="54"/>
  <c r="R8" i="54"/>
  <c r="S8" i="54"/>
  <c r="T8" i="54"/>
  <c r="U8" i="54"/>
  <c r="V8" i="54"/>
  <c r="W8" i="54"/>
  <c r="X8" i="54"/>
  <c r="Y8" i="54"/>
  <c r="Z8" i="54"/>
  <c r="AA8" i="54"/>
  <c r="AB8" i="54"/>
  <c r="AC8" i="54"/>
  <c r="AD8" i="54"/>
  <c r="AE8" i="54"/>
  <c r="AF8" i="54"/>
  <c r="D9" i="54"/>
  <c r="E9" i="54"/>
  <c r="F9" i="54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AA9" i="54"/>
  <c r="AB9" i="54"/>
  <c r="AC9" i="54"/>
  <c r="AD9" i="54"/>
  <c r="AE9" i="54"/>
  <c r="AF9" i="54"/>
  <c r="D10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Y10" i="54"/>
  <c r="Z10" i="54"/>
  <c r="AA10" i="54"/>
  <c r="AB10" i="54"/>
  <c r="AC10" i="54"/>
  <c r="AD10" i="54"/>
  <c r="AE10" i="54"/>
  <c r="AF10" i="54"/>
  <c r="D11" i="54"/>
  <c r="E11" i="54"/>
  <c r="F11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AA11" i="54"/>
  <c r="AB11" i="54"/>
  <c r="AC11" i="54"/>
  <c r="AD11" i="54"/>
  <c r="AE11" i="54"/>
  <c r="AF11" i="54"/>
  <c r="D12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Y12" i="54"/>
  <c r="Z12" i="54"/>
  <c r="AA12" i="54"/>
  <c r="AB12" i="54"/>
  <c r="AC12" i="54"/>
  <c r="AD12" i="54"/>
  <c r="AE12" i="54"/>
  <c r="AF12" i="54"/>
  <c r="D13" i="54"/>
  <c r="E13" i="54"/>
  <c r="F13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AA13" i="54"/>
  <c r="AB13" i="54"/>
  <c r="AC13" i="54"/>
  <c r="AD13" i="54"/>
  <c r="AE13" i="54"/>
  <c r="AF13" i="54"/>
  <c r="D14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Y14" i="54"/>
  <c r="Z14" i="54"/>
  <c r="AA14" i="54"/>
  <c r="AB14" i="54"/>
  <c r="AC14" i="54"/>
  <c r="AD14" i="54"/>
  <c r="AE14" i="54"/>
  <c r="AF14" i="54"/>
  <c r="D15" i="54"/>
  <c r="E15" i="54"/>
  <c r="F15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AA15" i="54"/>
  <c r="AB15" i="54"/>
  <c r="AC15" i="54"/>
  <c r="AD15" i="54"/>
  <c r="AE15" i="54"/>
  <c r="AF15" i="54"/>
  <c r="D16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Y16" i="54"/>
  <c r="Z16" i="54"/>
  <c r="AA16" i="54"/>
  <c r="AB16" i="54"/>
  <c r="AC16" i="54"/>
  <c r="AD16" i="54"/>
  <c r="AE16" i="54"/>
  <c r="AF16" i="54"/>
  <c r="D17" i="54"/>
  <c r="E17" i="54"/>
  <c r="F17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AA17" i="54"/>
  <c r="AB17" i="54"/>
  <c r="AC17" i="54"/>
  <c r="AD17" i="54"/>
  <c r="AE17" i="54"/>
  <c r="AF17" i="54"/>
  <c r="D18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AB18" i="54"/>
  <c r="AC18" i="54"/>
  <c r="AD18" i="54"/>
  <c r="AE18" i="54"/>
  <c r="AF18" i="54"/>
  <c r="D23" i="54"/>
  <c r="E23" i="54"/>
  <c r="F23" i="54"/>
  <c r="G23" i="54"/>
  <c r="H23" i="54"/>
  <c r="I23" i="54"/>
  <c r="J23" i="54"/>
  <c r="K23" i="54"/>
  <c r="V23" i="54"/>
  <c r="W23" i="54"/>
  <c r="X23" i="54"/>
  <c r="Y23" i="54"/>
  <c r="Z23" i="54"/>
  <c r="AA23" i="54"/>
  <c r="AB23" i="54"/>
  <c r="AC23" i="54"/>
  <c r="D24" i="54"/>
  <c r="E24" i="54"/>
  <c r="F24" i="54"/>
  <c r="G24" i="54"/>
  <c r="H24" i="54"/>
  <c r="I24" i="54"/>
  <c r="J24" i="54"/>
  <c r="K24" i="54"/>
  <c r="L24" i="54"/>
  <c r="M24" i="54"/>
  <c r="P24" i="54"/>
  <c r="Q24" i="54"/>
  <c r="T24" i="54"/>
  <c r="U24" i="54"/>
  <c r="V24" i="54"/>
  <c r="W24" i="54"/>
  <c r="X24" i="54"/>
  <c r="Y24" i="54"/>
  <c r="Z24" i="54"/>
  <c r="AA24" i="54"/>
  <c r="AB24" i="54"/>
  <c r="AC24" i="54"/>
  <c r="AD24" i="54"/>
  <c r="AF24" i="54"/>
  <c r="D25" i="54"/>
  <c r="E25" i="54"/>
  <c r="F25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Y25" i="54"/>
  <c r="Z25" i="54"/>
  <c r="AA25" i="54"/>
  <c r="AB25" i="54"/>
  <c r="AC25" i="54"/>
  <c r="AD25" i="54"/>
  <c r="AE25" i="54"/>
  <c r="AF25" i="54"/>
  <c r="D26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Q26" i="54"/>
  <c r="R26" i="54"/>
  <c r="S26" i="54"/>
  <c r="T26" i="54"/>
  <c r="U26" i="54"/>
  <c r="V26" i="54"/>
  <c r="W26" i="54"/>
  <c r="X26" i="54"/>
  <c r="Y26" i="54"/>
  <c r="Z26" i="54"/>
  <c r="AA26" i="54"/>
  <c r="AB26" i="54"/>
  <c r="AC26" i="54"/>
  <c r="AD26" i="54"/>
  <c r="AE26" i="54"/>
  <c r="AF26" i="54"/>
  <c r="D27" i="54"/>
  <c r="E27" i="54"/>
  <c r="F27" i="54"/>
  <c r="G27" i="54"/>
  <c r="H27" i="54"/>
  <c r="I27" i="54"/>
  <c r="J27" i="54"/>
  <c r="K27" i="54"/>
  <c r="L27" i="54"/>
  <c r="M27" i="54"/>
  <c r="N27" i="54"/>
  <c r="O27" i="54"/>
  <c r="P27" i="54"/>
  <c r="Q27" i="54"/>
  <c r="R27" i="54"/>
  <c r="S27" i="54"/>
  <c r="T27" i="54"/>
  <c r="U27" i="54"/>
  <c r="V27" i="54"/>
  <c r="W27" i="54"/>
  <c r="X27" i="54"/>
  <c r="Y27" i="54"/>
  <c r="Z27" i="54"/>
  <c r="AA27" i="54"/>
  <c r="AB27" i="54"/>
  <c r="AC27" i="54"/>
  <c r="AD27" i="54"/>
  <c r="AE27" i="54"/>
  <c r="AF27" i="54"/>
  <c r="D28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AB28" i="54"/>
  <c r="AC28" i="54"/>
  <c r="AD28" i="54"/>
  <c r="AE28" i="54"/>
  <c r="AF28" i="54"/>
  <c r="D29" i="54"/>
  <c r="E29" i="54"/>
  <c r="F29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AB29" i="54"/>
  <c r="AC29" i="54"/>
  <c r="AD29" i="54"/>
  <c r="AE29" i="54"/>
  <c r="AF29" i="54"/>
  <c r="D30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AB30" i="54"/>
  <c r="AC30" i="54"/>
  <c r="AD30" i="54"/>
  <c r="AE30" i="54"/>
  <c r="AF30" i="54"/>
  <c r="D31" i="54"/>
  <c r="E31" i="54"/>
  <c r="F31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Y31" i="54"/>
  <c r="Z31" i="54"/>
  <c r="AA31" i="54"/>
  <c r="AB31" i="54"/>
  <c r="AC31" i="54"/>
  <c r="AD31" i="54"/>
  <c r="AE31" i="54"/>
  <c r="AF31" i="54"/>
  <c r="D32" i="54"/>
  <c r="E32" i="54"/>
  <c r="F32" i="54"/>
  <c r="G32" i="54"/>
  <c r="H32" i="54"/>
  <c r="I32" i="54"/>
  <c r="J32" i="54"/>
  <c r="K32" i="54"/>
  <c r="L32" i="54"/>
  <c r="M32" i="54"/>
  <c r="N32" i="54"/>
  <c r="O32" i="54"/>
  <c r="P32" i="54"/>
  <c r="Q32" i="54"/>
  <c r="R32" i="54"/>
  <c r="S32" i="54"/>
  <c r="T32" i="54"/>
  <c r="U32" i="54"/>
  <c r="V32" i="54"/>
  <c r="W32" i="54"/>
  <c r="X32" i="54"/>
  <c r="Y32" i="54"/>
  <c r="Z32" i="54"/>
  <c r="AA32" i="54"/>
  <c r="AB32" i="54"/>
  <c r="AC32" i="54"/>
  <c r="AD32" i="54"/>
  <c r="AE32" i="54"/>
  <c r="AF32" i="54"/>
  <c r="D33" i="54"/>
  <c r="E33" i="54"/>
  <c r="F33" i="54"/>
  <c r="G33" i="54"/>
  <c r="H33" i="54"/>
  <c r="I33" i="54"/>
  <c r="J33" i="54"/>
  <c r="K33" i="54"/>
  <c r="L33" i="54"/>
  <c r="M33" i="54"/>
  <c r="N33" i="54"/>
  <c r="O33" i="54"/>
  <c r="P33" i="54"/>
  <c r="Q33" i="54"/>
  <c r="R33" i="54"/>
  <c r="S33" i="54"/>
  <c r="T33" i="54"/>
  <c r="U33" i="54"/>
  <c r="V33" i="54"/>
  <c r="W33" i="54"/>
  <c r="X33" i="54"/>
  <c r="Y33" i="54"/>
  <c r="Z33" i="54"/>
  <c r="AA33" i="54"/>
  <c r="AB33" i="54"/>
  <c r="AC33" i="54"/>
  <c r="AD33" i="54"/>
  <c r="AE33" i="54"/>
  <c r="AF33" i="54"/>
  <c r="D34" i="54"/>
  <c r="E34" i="54"/>
  <c r="F34" i="54"/>
  <c r="G34" i="54"/>
  <c r="H34" i="54"/>
  <c r="I34" i="54"/>
  <c r="J34" i="54"/>
  <c r="K34" i="54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Y34" i="54"/>
  <c r="Z34" i="54"/>
  <c r="AA34" i="54"/>
  <c r="AB34" i="54"/>
  <c r="AC34" i="54"/>
  <c r="AD34" i="54"/>
  <c r="AE34" i="54"/>
  <c r="AF34" i="54"/>
  <c r="D35" i="54"/>
  <c r="E35" i="54"/>
  <c r="F35" i="54"/>
  <c r="G35" i="54"/>
  <c r="H35" i="54"/>
  <c r="I35" i="54"/>
  <c r="J35" i="54"/>
  <c r="K35" i="54"/>
  <c r="L35" i="54"/>
  <c r="M35" i="54"/>
  <c r="N35" i="54"/>
  <c r="O35" i="54"/>
  <c r="P35" i="54"/>
  <c r="Q35" i="54"/>
  <c r="R35" i="54"/>
  <c r="S35" i="54"/>
  <c r="T35" i="54"/>
  <c r="U35" i="54"/>
  <c r="V35" i="54"/>
  <c r="W35" i="54"/>
  <c r="X35" i="54"/>
  <c r="Y35" i="54"/>
  <c r="Z35" i="54"/>
  <c r="AA35" i="54"/>
  <c r="AB35" i="54"/>
  <c r="AC35" i="54"/>
  <c r="AD35" i="54"/>
  <c r="AE35" i="54"/>
  <c r="AF35" i="54"/>
  <c r="D36" i="54"/>
  <c r="E36" i="54"/>
  <c r="F36" i="54"/>
  <c r="G36" i="54"/>
  <c r="H36" i="54"/>
  <c r="I36" i="54"/>
  <c r="J36" i="54"/>
  <c r="K36" i="54"/>
  <c r="L36" i="54"/>
  <c r="M36" i="54"/>
  <c r="N36" i="54"/>
  <c r="O36" i="54"/>
  <c r="P36" i="54"/>
  <c r="Q36" i="54"/>
  <c r="R36" i="54"/>
  <c r="S36" i="54"/>
  <c r="T36" i="54"/>
  <c r="U36" i="54"/>
  <c r="V36" i="54"/>
  <c r="W36" i="54"/>
  <c r="X36" i="54"/>
  <c r="Y36" i="54"/>
  <c r="Z36" i="54"/>
  <c r="AA36" i="54"/>
  <c r="AB36" i="54"/>
  <c r="AC36" i="54"/>
  <c r="AD36" i="54"/>
  <c r="AE36" i="54"/>
  <c r="AF36" i="54"/>
  <c r="D37" i="54"/>
  <c r="E37" i="54"/>
  <c r="F37" i="54"/>
  <c r="G37" i="54"/>
  <c r="H37" i="54"/>
  <c r="I37" i="54"/>
  <c r="J37" i="54"/>
  <c r="K37" i="54"/>
  <c r="L37" i="54"/>
  <c r="M37" i="54"/>
  <c r="N37" i="54"/>
  <c r="O37" i="54"/>
  <c r="P37" i="54"/>
  <c r="Q37" i="54"/>
  <c r="R37" i="54"/>
  <c r="S37" i="54"/>
  <c r="T37" i="54"/>
  <c r="U37" i="54"/>
  <c r="V37" i="54"/>
  <c r="W37" i="54"/>
  <c r="X37" i="54"/>
  <c r="Y37" i="54"/>
  <c r="Z37" i="54"/>
  <c r="AA37" i="54"/>
  <c r="AB37" i="54"/>
  <c r="AC37" i="54"/>
  <c r="AD37" i="54"/>
  <c r="AE37" i="54"/>
  <c r="AF37" i="54"/>
  <c r="D3" i="63"/>
  <c r="E3" i="63"/>
  <c r="F3" i="63"/>
  <c r="G3" i="63"/>
  <c r="H3" i="63"/>
  <c r="I3" i="63"/>
  <c r="J3" i="63"/>
  <c r="K3" i="63"/>
  <c r="P3" i="63"/>
  <c r="Q3" i="63"/>
  <c r="R3" i="63"/>
  <c r="S3" i="63"/>
  <c r="T3" i="63"/>
  <c r="U3" i="63"/>
  <c r="V3" i="63"/>
  <c r="W3" i="63"/>
  <c r="X3" i="63"/>
  <c r="Y3" i="63"/>
  <c r="Z3" i="63"/>
  <c r="AA3" i="63"/>
  <c r="AB3" i="63"/>
  <c r="AC3" i="63"/>
  <c r="AD3" i="63"/>
  <c r="AE3" i="63"/>
  <c r="AF3" i="63"/>
  <c r="D4" i="63"/>
  <c r="E4" i="63"/>
  <c r="F4" i="63"/>
  <c r="G4" i="63"/>
  <c r="H4" i="63"/>
  <c r="I4" i="63"/>
  <c r="J4" i="63"/>
  <c r="K4" i="63"/>
  <c r="L4" i="63"/>
  <c r="M4" i="63"/>
  <c r="N4" i="63"/>
  <c r="O4" i="63"/>
  <c r="P4" i="63"/>
  <c r="Q4" i="63"/>
  <c r="R4" i="63"/>
  <c r="S4" i="63"/>
  <c r="T4" i="63"/>
  <c r="U4" i="63"/>
  <c r="V4" i="63"/>
  <c r="W4" i="63"/>
  <c r="X4" i="63"/>
  <c r="Y4" i="63"/>
  <c r="Z4" i="63"/>
  <c r="AA4" i="63"/>
  <c r="AB4" i="63"/>
  <c r="AC4" i="63"/>
  <c r="AD4" i="63"/>
  <c r="AE4" i="63"/>
  <c r="AF4" i="63"/>
  <c r="D5" i="63"/>
  <c r="E5" i="63"/>
  <c r="F5" i="63"/>
  <c r="G5" i="63"/>
  <c r="H5" i="63"/>
  <c r="I5" i="63"/>
  <c r="J5" i="63"/>
  <c r="K5" i="63"/>
  <c r="L5" i="63"/>
  <c r="M5" i="63"/>
  <c r="N5" i="63"/>
  <c r="O5" i="63"/>
  <c r="P5" i="63"/>
  <c r="Q5" i="63"/>
  <c r="R5" i="63"/>
  <c r="S5" i="63"/>
  <c r="T5" i="63"/>
  <c r="U5" i="63"/>
  <c r="V5" i="63"/>
  <c r="W5" i="63"/>
  <c r="X5" i="63"/>
  <c r="Y5" i="63"/>
  <c r="Z5" i="63"/>
  <c r="AA5" i="63"/>
  <c r="AB5" i="63"/>
  <c r="AC5" i="63"/>
  <c r="AD5" i="63"/>
  <c r="AE5" i="63"/>
  <c r="AF5" i="63"/>
  <c r="D6" i="63"/>
  <c r="E6" i="63"/>
  <c r="F6" i="63"/>
  <c r="G6" i="63"/>
  <c r="H6" i="63"/>
  <c r="I6" i="63"/>
  <c r="J6" i="63"/>
  <c r="K6" i="63"/>
  <c r="L6" i="63"/>
  <c r="M6" i="63"/>
  <c r="N6" i="63"/>
  <c r="O6" i="63"/>
  <c r="P6" i="63"/>
  <c r="Q6" i="63"/>
  <c r="R6" i="63"/>
  <c r="S6" i="63"/>
  <c r="T6" i="63"/>
  <c r="U6" i="63"/>
  <c r="V6" i="63"/>
  <c r="W6" i="63"/>
  <c r="X6" i="63"/>
  <c r="Y6" i="63"/>
  <c r="Z6" i="63"/>
  <c r="AA6" i="63"/>
  <c r="AB6" i="63"/>
  <c r="AC6" i="63"/>
  <c r="AD6" i="63"/>
  <c r="AE6" i="63"/>
  <c r="AF6" i="63"/>
  <c r="D7" i="63"/>
  <c r="E7" i="63"/>
  <c r="F7" i="63"/>
  <c r="G7" i="63"/>
  <c r="H7" i="63"/>
  <c r="I7" i="63"/>
  <c r="J7" i="63"/>
  <c r="K7" i="63"/>
  <c r="L7" i="63"/>
  <c r="M7" i="63"/>
  <c r="N7" i="63"/>
  <c r="O7" i="63"/>
  <c r="P7" i="63"/>
  <c r="Q7" i="63"/>
  <c r="R7" i="63"/>
  <c r="S7" i="63"/>
  <c r="T7" i="63"/>
  <c r="U7" i="63"/>
  <c r="V7" i="63"/>
  <c r="W7" i="63"/>
  <c r="X7" i="63"/>
  <c r="Y7" i="63"/>
  <c r="Z7" i="63"/>
  <c r="AA7" i="63"/>
  <c r="AB7" i="63"/>
  <c r="AC7" i="63"/>
  <c r="AD7" i="63"/>
  <c r="AE7" i="63"/>
  <c r="AF7" i="63"/>
  <c r="D8" i="63"/>
  <c r="E8" i="63"/>
  <c r="F8" i="63"/>
  <c r="G8" i="63"/>
  <c r="H8" i="63"/>
  <c r="I8" i="63"/>
  <c r="J8" i="63"/>
  <c r="K8" i="63"/>
  <c r="L8" i="63"/>
  <c r="M8" i="63"/>
  <c r="N8" i="63"/>
  <c r="O8" i="63"/>
  <c r="P8" i="63"/>
  <c r="Q8" i="63"/>
  <c r="R8" i="63"/>
  <c r="S8" i="63"/>
  <c r="T8" i="63"/>
  <c r="U8" i="63"/>
  <c r="V8" i="63"/>
  <c r="W8" i="63"/>
  <c r="X8" i="63"/>
  <c r="Y8" i="63"/>
  <c r="Z8" i="63"/>
  <c r="AA8" i="63"/>
  <c r="AB8" i="63"/>
  <c r="AC8" i="63"/>
  <c r="AD8" i="63"/>
  <c r="AE8" i="63"/>
  <c r="AF8" i="63"/>
  <c r="D9" i="63"/>
  <c r="E9" i="63"/>
  <c r="F9" i="63"/>
  <c r="G9" i="63"/>
  <c r="H9" i="63"/>
  <c r="I9" i="63"/>
  <c r="J9" i="63"/>
  <c r="K9" i="63"/>
  <c r="L9" i="63"/>
  <c r="M9" i="63"/>
  <c r="N9" i="63"/>
  <c r="O9" i="63"/>
  <c r="P9" i="63"/>
  <c r="Q9" i="63"/>
  <c r="R9" i="63"/>
  <c r="S9" i="63"/>
  <c r="T9" i="63"/>
  <c r="U9" i="63"/>
  <c r="V9" i="63"/>
  <c r="W9" i="63"/>
  <c r="X9" i="63"/>
  <c r="Y9" i="63"/>
  <c r="Z9" i="63"/>
  <c r="AA9" i="63"/>
  <c r="AB9" i="63"/>
  <c r="AC9" i="63"/>
  <c r="AD9" i="63"/>
  <c r="AE9" i="63"/>
  <c r="AF9" i="63"/>
  <c r="D10" i="63"/>
  <c r="E10" i="63"/>
  <c r="F10" i="63"/>
  <c r="G10" i="63"/>
  <c r="H10" i="63"/>
  <c r="I10" i="63"/>
  <c r="J10" i="63"/>
  <c r="K10" i="63"/>
  <c r="L10" i="63"/>
  <c r="M10" i="63"/>
  <c r="N10" i="63"/>
  <c r="O10" i="63"/>
  <c r="P10" i="63"/>
  <c r="Q10" i="63"/>
  <c r="R10" i="63"/>
  <c r="S10" i="63"/>
  <c r="T10" i="63"/>
  <c r="U10" i="63"/>
  <c r="V10" i="63"/>
  <c r="W10" i="63"/>
  <c r="X10" i="63"/>
  <c r="Y10" i="63"/>
  <c r="Z10" i="63"/>
  <c r="AA10" i="63"/>
  <c r="AB10" i="63"/>
  <c r="AC10" i="63"/>
  <c r="AD10" i="63"/>
  <c r="AE10" i="63"/>
  <c r="AF10" i="63"/>
  <c r="D11" i="63"/>
  <c r="E11" i="63"/>
  <c r="F11" i="63"/>
  <c r="G11" i="63"/>
  <c r="H11" i="63"/>
  <c r="I11" i="63"/>
  <c r="J11" i="63"/>
  <c r="K11" i="63"/>
  <c r="L11" i="63"/>
  <c r="M11" i="63"/>
  <c r="N11" i="63"/>
  <c r="O11" i="63"/>
  <c r="P11" i="63"/>
  <c r="Q11" i="63"/>
  <c r="R11" i="63"/>
  <c r="S11" i="63"/>
  <c r="T11" i="63"/>
  <c r="U11" i="63"/>
  <c r="V11" i="63"/>
  <c r="W11" i="63"/>
  <c r="X11" i="63"/>
  <c r="Y11" i="63"/>
  <c r="Z11" i="63"/>
  <c r="AA11" i="63"/>
  <c r="AB11" i="63"/>
  <c r="AC11" i="63"/>
  <c r="AD11" i="63"/>
  <c r="AE11" i="63"/>
  <c r="AF11" i="63"/>
  <c r="E12" i="63"/>
  <c r="G12" i="63"/>
  <c r="I12" i="63"/>
  <c r="K12" i="63"/>
  <c r="L12" i="63"/>
  <c r="M12" i="63"/>
  <c r="N12" i="63"/>
  <c r="O12" i="63"/>
  <c r="Q12" i="63"/>
  <c r="S12" i="63"/>
  <c r="U12" i="63"/>
  <c r="W12" i="63"/>
  <c r="Y12" i="63"/>
  <c r="AA12" i="63"/>
  <c r="AC12" i="63"/>
  <c r="AE12" i="63"/>
  <c r="D13" i="63"/>
  <c r="E13" i="63"/>
  <c r="F13" i="63"/>
  <c r="G13" i="63"/>
  <c r="H13" i="63"/>
  <c r="I13" i="63"/>
  <c r="J13" i="63"/>
  <c r="K13" i="63"/>
  <c r="L13" i="63"/>
  <c r="M13" i="63"/>
  <c r="N13" i="63"/>
  <c r="O13" i="63"/>
  <c r="P13" i="63"/>
  <c r="Q13" i="63"/>
  <c r="R13" i="63"/>
  <c r="S13" i="63"/>
  <c r="T13" i="63"/>
  <c r="U13" i="63"/>
  <c r="V13" i="63"/>
  <c r="W13" i="63"/>
  <c r="X13" i="63"/>
  <c r="Y13" i="63"/>
  <c r="Z13" i="63"/>
  <c r="AA13" i="63"/>
  <c r="AB13" i="63"/>
  <c r="AC13" i="63"/>
  <c r="AD13" i="63"/>
  <c r="AE13" i="63"/>
  <c r="AF13" i="63"/>
  <c r="E14" i="63"/>
  <c r="G14" i="63"/>
  <c r="I14" i="63"/>
  <c r="K14" i="63"/>
  <c r="L14" i="63"/>
  <c r="M14" i="63"/>
  <c r="N14" i="63"/>
  <c r="O14" i="63"/>
  <c r="Q14" i="63"/>
  <c r="S14" i="63"/>
  <c r="U14" i="63"/>
  <c r="W14" i="63"/>
  <c r="Y14" i="63"/>
  <c r="AA14" i="63"/>
  <c r="AC14" i="63"/>
  <c r="AE14" i="63"/>
  <c r="D15" i="63"/>
  <c r="E15" i="63"/>
  <c r="F15" i="63"/>
  <c r="G15" i="63"/>
  <c r="H15" i="63"/>
  <c r="I15" i="63"/>
  <c r="J15" i="63"/>
  <c r="K15" i="63"/>
  <c r="L15" i="63"/>
  <c r="M15" i="63"/>
  <c r="N15" i="63"/>
  <c r="O15" i="63"/>
  <c r="P15" i="63"/>
  <c r="Q15" i="63"/>
  <c r="R15" i="63"/>
  <c r="S15" i="63"/>
  <c r="T15" i="63"/>
  <c r="U15" i="63"/>
  <c r="V15" i="63"/>
  <c r="W15" i="63"/>
  <c r="X15" i="63"/>
  <c r="Y15" i="63"/>
  <c r="Z15" i="63"/>
  <c r="AA15" i="63"/>
  <c r="AB15" i="63"/>
  <c r="AC15" i="63"/>
  <c r="AD15" i="63"/>
  <c r="AE15" i="63"/>
  <c r="AF15" i="63"/>
  <c r="E16" i="63"/>
  <c r="G16" i="63"/>
  <c r="I16" i="63"/>
  <c r="K16" i="63"/>
  <c r="L16" i="63"/>
  <c r="M16" i="63"/>
  <c r="N16" i="63"/>
  <c r="O16" i="63"/>
  <c r="Q16" i="63"/>
  <c r="S16" i="63"/>
  <c r="U16" i="63"/>
  <c r="W16" i="63"/>
  <c r="Y16" i="63"/>
  <c r="AA16" i="63"/>
  <c r="AC16" i="63"/>
  <c r="AE16" i="63"/>
  <c r="D17" i="63"/>
  <c r="E17" i="63"/>
  <c r="F17" i="63"/>
  <c r="G17" i="63"/>
  <c r="H17" i="63"/>
  <c r="I17" i="63"/>
  <c r="J17" i="63"/>
  <c r="K17" i="63"/>
  <c r="L17" i="63"/>
  <c r="M17" i="63"/>
  <c r="N17" i="63"/>
  <c r="O17" i="63"/>
  <c r="P17" i="63"/>
  <c r="Q17" i="63"/>
  <c r="R17" i="63"/>
  <c r="S17" i="63"/>
  <c r="T17" i="63"/>
  <c r="U17" i="63"/>
  <c r="V17" i="63"/>
  <c r="W17" i="63"/>
  <c r="X17" i="63"/>
  <c r="Y17" i="63"/>
  <c r="Z17" i="63"/>
  <c r="AA17" i="63"/>
  <c r="AB17" i="63"/>
  <c r="AC17" i="63"/>
  <c r="AD17" i="63"/>
  <c r="AE17" i="63"/>
  <c r="AF17" i="63"/>
  <c r="D22" i="63"/>
  <c r="E22" i="63"/>
  <c r="F22" i="63"/>
  <c r="G22" i="63"/>
  <c r="H22" i="63"/>
  <c r="I22" i="63"/>
  <c r="J22" i="63"/>
  <c r="K22" i="63"/>
  <c r="L22" i="63"/>
  <c r="M22" i="63"/>
  <c r="N22" i="63"/>
  <c r="O22" i="63"/>
  <c r="P22" i="63"/>
  <c r="Q22" i="63"/>
  <c r="R22" i="63"/>
  <c r="S22" i="63"/>
  <c r="T22" i="63"/>
  <c r="U22" i="63"/>
  <c r="V22" i="63"/>
  <c r="W22" i="63"/>
  <c r="X22" i="63"/>
  <c r="Y22" i="63"/>
  <c r="Z22" i="63"/>
  <c r="AA22" i="63"/>
  <c r="AB22" i="63"/>
  <c r="AC22" i="63"/>
  <c r="AD22" i="63"/>
  <c r="AE22" i="63"/>
  <c r="AF22" i="63"/>
  <c r="D23" i="63"/>
  <c r="E23" i="63"/>
  <c r="F23" i="63"/>
  <c r="G23" i="63"/>
  <c r="H23" i="63"/>
  <c r="I23" i="63"/>
  <c r="J23" i="63"/>
  <c r="K23" i="63"/>
  <c r="L23" i="63"/>
  <c r="M23" i="63"/>
  <c r="N23" i="63"/>
  <c r="O23" i="63"/>
  <c r="P23" i="63"/>
  <c r="Q23" i="63"/>
  <c r="R23" i="63"/>
  <c r="S23" i="63"/>
  <c r="T23" i="63"/>
  <c r="U23" i="63"/>
  <c r="V23" i="63"/>
  <c r="W23" i="63"/>
  <c r="X23" i="63"/>
  <c r="Y23" i="63"/>
  <c r="Z23" i="63"/>
  <c r="AA23" i="63"/>
  <c r="AB23" i="63"/>
  <c r="AC23" i="63"/>
  <c r="AD23" i="63"/>
  <c r="AE23" i="63"/>
  <c r="AF23" i="63"/>
  <c r="D24" i="63"/>
  <c r="E24" i="63"/>
  <c r="F24" i="63"/>
  <c r="G24" i="63"/>
  <c r="H24" i="63"/>
  <c r="I24" i="63"/>
  <c r="J24" i="63"/>
  <c r="K24" i="63"/>
  <c r="L24" i="63"/>
  <c r="M24" i="63"/>
  <c r="N24" i="63"/>
  <c r="O24" i="63"/>
  <c r="P24" i="63"/>
  <c r="Q24" i="63"/>
  <c r="R24" i="63"/>
  <c r="S24" i="63"/>
  <c r="T24" i="63"/>
  <c r="U24" i="63"/>
  <c r="V24" i="63"/>
  <c r="W24" i="63"/>
  <c r="X24" i="63"/>
  <c r="Y24" i="63"/>
  <c r="Z24" i="63"/>
  <c r="AA24" i="63"/>
  <c r="AB24" i="63"/>
  <c r="AC24" i="63"/>
  <c r="AD24" i="63"/>
  <c r="AE24" i="63"/>
  <c r="AF24" i="63"/>
  <c r="D25" i="63"/>
  <c r="E25" i="63"/>
  <c r="F25" i="63"/>
  <c r="G25" i="63"/>
  <c r="H25" i="63"/>
  <c r="I25" i="63"/>
  <c r="J25" i="63"/>
  <c r="K25" i="63"/>
  <c r="L25" i="63"/>
  <c r="M25" i="63"/>
  <c r="N25" i="63"/>
  <c r="O25" i="63"/>
  <c r="P25" i="63"/>
  <c r="Q25" i="63"/>
  <c r="R25" i="63"/>
  <c r="S25" i="63"/>
  <c r="T25" i="63"/>
  <c r="U25" i="63"/>
  <c r="V25" i="63"/>
  <c r="W25" i="63"/>
  <c r="X25" i="63"/>
  <c r="Y25" i="63"/>
  <c r="Z25" i="63"/>
  <c r="AA25" i="63"/>
  <c r="AB25" i="63"/>
  <c r="AC25" i="63"/>
  <c r="AD25" i="63"/>
  <c r="AE25" i="63"/>
  <c r="AF25" i="63"/>
  <c r="D26" i="63"/>
  <c r="E26" i="63"/>
  <c r="F26" i="63"/>
  <c r="G26" i="63"/>
  <c r="H26" i="63"/>
  <c r="I26" i="63"/>
  <c r="J26" i="63"/>
  <c r="K26" i="63"/>
  <c r="L26" i="63"/>
  <c r="M26" i="63"/>
  <c r="N26" i="63"/>
  <c r="O26" i="63"/>
  <c r="P26" i="63"/>
  <c r="Q26" i="63"/>
  <c r="R26" i="63"/>
  <c r="S26" i="63"/>
  <c r="T26" i="63"/>
  <c r="U26" i="63"/>
  <c r="V26" i="63"/>
  <c r="W26" i="63"/>
  <c r="X26" i="63"/>
  <c r="Y26" i="63"/>
  <c r="Z26" i="63"/>
  <c r="AA26" i="63"/>
  <c r="AB26" i="63"/>
  <c r="AC26" i="63"/>
  <c r="AD26" i="63"/>
  <c r="AE26" i="63"/>
  <c r="AF26" i="63"/>
  <c r="D27" i="63"/>
  <c r="E27" i="63"/>
  <c r="F27" i="63"/>
  <c r="G27" i="63"/>
  <c r="H27" i="63"/>
  <c r="I27" i="63"/>
  <c r="J27" i="63"/>
  <c r="K27" i="63"/>
  <c r="L27" i="63"/>
  <c r="M27" i="63"/>
  <c r="N27" i="63"/>
  <c r="O27" i="63"/>
  <c r="P27" i="63"/>
  <c r="Q27" i="63"/>
  <c r="R27" i="63"/>
  <c r="S27" i="63"/>
  <c r="T27" i="63"/>
  <c r="U27" i="63"/>
  <c r="V27" i="63"/>
  <c r="W27" i="63"/>
  <c r="X27" i="63"/>
  <c r="Y27" i="63"/>
  <c r="Z27" i="63"/>
  <c r="AA27" i="63"/>
  <c r="AB27" i="63"/>
  <c r="AC27" i="63"/>
  <c r="AD27" i="63"/>
  <c r="AE27" i="63"/>
  <c r="AF27" i="63"/>
  <c r="D28" i="63"/>
  <c r="E28" i="63"/>
  <c r="F28" i="63"/>
  <c r="G28" i="63"/>
  <c r="H28" i="63"/>
  <c r="I28" i="63"/>
  <c r="J28" i="63"/>
  <c r="K28" i="63"/>
  <c r="L28" i="63"/>
  <c r="M28" i="63"/>
  <c r="N28" i="63"/>
  <c r="O28" i="63"/>
  <c r="P28" i="63"/>
  <c r="Q28" i="63"/>
  <c r="R28" i="63"/>
  <c r="S28" i="63"/>
  <c r="T28" i="63"/>
  <c r="U28" i="63"/>
  <c r="V28" i="63"/>
  <c r="W28" i="63"/>
  <c r="X28" i="63"/>
  <c r="Y28" i="63"/>
  <c r="Z28" i="63"/>
  <c r="AA28" i="63"/>
  <c r="AB28" i="63"/>
  <c r="AC28" i="63"/>
  <c r="AD28" i="63"/>
  <c r="AE28" i="63"/>
  <c r="AF28" i="63"/>
  <c r="D29" i="63"/>
  <c r="E29" i="63"/>
  <c r="F29" i="63"/>
  <c r="G29" i="63"/>
  <c r="H29" i="63"/>
  <c r="I29" i="63"/>
  <c r="J29" i="63"/>
  <c r="K29" i="63"/>
  <c r="L29" i="63"/>
  <c r="M29" i="63"/>
  <c r="N29" i="63"/>
  <c r="O29" i="63"/>
  <c r="P29" i="63"/>
  <c r="Q29" i="63"/>
  <c r="R29" i="63"/>
  <c r="S29" i="63"/>
  <c r="T29" i="63"/>
  <c r="U29" i="63"/>
  <c r="V29" i="63"/>
  <c r="W29" i="63"/>
  <c r="X29" i="63"/>
  <c r="Y29" i="63"/>
  <c r="Z29" i="63"/>
  <c r="AA29" i="63"/>
  <c r="AB29" i="63"/>
  <c r="AC29" i="63"/>
  <c r="AD29" i="63"/>
  <c r="AE29" i="63"/>
  <c r="AF29" i="63"/>
  <c r="D30" i="63"/>
  <c r="E30" i="63"/>
  <c r="F30" i="63"/>
  <c r="G30" i="63"/>
  <c r="H30" i="63"/>
  <c r="I30" i="63"/>
  <c r="J30" i="63"/>
  <c r="K30" i="63"/>
  <c r="L30" i="63"/>
  <c r="M30" i="63"/>
  <c r="N30" i="63"/>
  <c r="O30" i="63"/>
  <c r="P30" i="63"/>
  <c r="Q30" i="63"/>
  <c r="R30" i="63"/>
  <c r="S30" i="63"/>
  <c r="T30" i="63"/>
  <c r="U30" i="63"/>
  <c r="V30" i="63"/>
  <c r="W30" i="63"/>
  <c r="X30" i="63"/>
  <c r="Y30" i="63"/>
  <c r="Z30" i="63"/>
  <c r="AA30" i="63"/>
  <c r="AB30" i="63"/>
  <c r="AC30" i="63"/>
  <c r="AD30" i="63"/>
  <c r="AE30" i="63"/>
  <c r="AF30" i="63"/>
  <c r="D31" i="63"/>
  <c r="F31" i="63"/>
  <c r="H31" i="63"/>
  <c r="J31" i="63"/>
  <c r="L31" i="63"/>
  <c r="N31" i="63"/>
  <c r="P31" i="63"/>
  <c r="R31" i="63"/>
  <c r="T31" i="63"/>
  <c r="V31" i="63"/>
  <c r="X31" i="63"/>
  <c r="Z31" i="63"/>
  <c r="AB31" i="63"/>
  <c r="AD31" i="63"/>
  <c r="AF31" i="63"/>
  <c r="E32" i="63"/>
  <c r="G32" i="63"/>
  <c r="I32" i="63"/>
  <c r="K32" i="63"/>
  <c r="M32" i="63"/>
  <c r="O32" i="63"/>
  <c r="Q32" i="63"/>
  <c r="S32" i="63"/>
  <c r="U32" i="63"/>
  <c r="W32" i="63"/>
  <c r="Y32" i="63"/>
  <c r="AA32" i="63"/>
  <c r="AC32" i="63"/>
  <c r="AE32" i="63"/>
  <c r="D33" i="63"/>
  <c r="F33" i="63"/>
  <c r="H33" i="63"/>
  <c r="J33" i="63"/>
  <c r="L33" i="63"/>
  <c r="N33" i="63"/>
  <c r="P33" i="63"/>
  <c r="R33" i="63"/>
  <c r="T33" i="63"/>
  <c r="V33" i="63"/>
  <c r="X33" i="63"/>
  <c r="Z33" i="63"/>
  <c r="AB33" i="63"/>
  <c r="AD33" i="63"/>
  <c r="AF33" i="63"/>
  <c r="E34" i="63"/>
  <c r="G34" i="63"/>
  <c r="I34" i="63"/>
  <c r="J34" i="63"/>
  <c r="K34" i="63"/>
  <c r="L34" i="63"/>
  <c r="M34" i="63"/>
  <c r="N34" i="63"/>
  <c r="O34" i="63"/>
  <c r="P34" i="63"/>
  <c r="Q34" i="63"/>
  <c r="R34" i="63"/>
  <c r="S34" i="63"/>
  <c r="T34" i="63"/>
  <c r="U34" i="63"/>
  <c r="V34" i="63"/>
  <c r="W34" i="63"/>
  <c r="X34" i="63"/>
  <c r="Y34" i="63"/>
  <c r="Z34" i="63"/>
  <c r="AA34" i="63"/>
  <c r="AB34" i="63"/>
  <c r="AC34" i="63"/>
  <c r="AD34" i="63"/>
  <c r="AE34" i="63"/>
  <c r="AF34" i="63"/>
  <c r="D35" i="63"/>
  <c r="E35" i="63"/>
  <c r="F35" i="63"/>
  <c r="G35" i="63"/>
  <c r="H35" i="63"/>
  <c r="I35" i="63"/>
  <c r="J35" i="63"/>
  <c r="K35" i="63"/>
  <c r="L35" i="63"/>
  <c r="M35" i="63"/>
  <c r="N35" i="63"/>
  <c r="O35" i="63"/>
  <c r="P35" i="63"/>
  <c r="Q35" i="63"/>
  <c r="R35" i="63"/>
  <c r="S35" i="63"/>
  <c r="T35" i="63"/>
  <c r="U35" i="63"/>
  <c r="V35" i="63"/>
  <c r="W35" i="63"/>
  <c r="X35" i="63"/>
  <c r="Y35" i="63"/>
  <c r="Z35" i="63"/>
  <c r="AA35" i="63"/>
  <c r="AB35" i="63"/>
  <c r="AC35" i="63"/>
  <c r="AD35" i="63"/>
  <c r="AE35" i="63"/>
  <c r="AF35" i="63"/>
  <c r="D36" i="63"/>
  <c r="E36" i="63"/>
  <c r="F36" i="63"/>
  <c r="G36" i="63"/>
  <c r="H36" i="63"/>
  <c r="I36" i="63"/>
  <c r="J36" i="63"/>
  <c r="K36" i="63"/>
  <c r="L36" i="63"/>
  <c r="M36" i="63"/>
  <c r="N36" i="63"/>
  <c r="O36" i="63"/>
  <c r="P36" i="63"/>
  <c r="Q36" i="63"/>
  <c r="R36" i="63"/>
  <c r="S36" i="63"/>
  <c r="T36" i="63"/>
  <c r="U36" i="63"/>
  <c r="V36" i="63"/>
  <c r="W36" i="63"/>
  <c r="X36" i="63"/>
  <c r="Y36" i="63"/>
  <c r="Z36" i="63"/>
  <c r="AA36" i="63"/>
  <c r="AB36" i="63"/>
  <c r="AC36" i="63"/>
  <c r="AD36" i="63"/>
  <c r="AE36" i="63"/>
  <c r="AF36" i="63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Y3" i="17"/>
  <c r="Z3" i="17"/>
  <c r="AA3" i="17"/>
  <c r="AB3" i="17"/>
  <c r="AC3" i="17"/>
  <c r="AD3" i="17"/>
  <c r="AE3" i="17"/>
  <c r="AF3" i="17"/>
  <c r="D4" i="17"/>
  <c r="E4" i="17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Y4" i="17"/>
  <c r="Z4" i="17"/>
  <c r="AA4" i="17"/>
  <c r="AB4" i="17"/>
  <c r="AC4" i="17"/>
  <c r="AD4" i="17"/>
  <c r="AE4" i="17"/>
  <c r="AF4" i="17"/>
  <c r="D5" i="17"/>
  <c r="E5" i="17"/>
  <c r="F5" i="17"/>
  <c r="G5" i="17"/>
  <c r="H5" i="17"/>
  <c r="I5" i="17"/>
  <c r="J5" i="17"/>
  <c r="K5" i="17"/>
  <c r="L5" i="17"/>
  <c r="M5" i="17"/>
  <c r="N5" i="17"/>
  <c r="O5" i="17"/>
  <c r="P5" i="17"/>
  <c r="Q5" i="17"/>
  <c r="R5" i="17"/>
  <c r="S5" i="17"/>
  <c r="T5" i="17"/>
  <c r="U5" i="17"/>
  <c r="V5" i="17"/>
  <c r="W5" i="17"/>
  <c r="X5" i="17"/>
  <c r="Y5" i="17"/>
  <c r="Z5" i="17"/>
  <c r="AA5" i="17"/>
  <c r="AB5" i="17"/>
  <c r="AC5" i="17"/>
  <c r="AD5" i="17"/>
  <c r="AE5" i="17"/>
  <c r="AF5" i="17"/>
  <c r="D6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A6" i="17"/>
  <c r="AB6" i="17"/>
  <c r="AC6" i="17"/>
  <c r="AD6" i="17"/>
  <c r="AE6" i="17"/>
  <c r="AF6" i="17"/>
  <c r="D7" i="17"/>
  <c r="E7" i="17"/>
  <c r="F7" i="17"/>
  <c r="G7" i="17"/>
  <c r="H7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W7" i="17"/>
  <c r="X7" i="17"/>
  <c r="Y7" i="17"/>
  <c r="Z7" i="17"/>
  <c r="AA7" i="17"/>
  <c r="AB7" i="17"/>
  <c r="AC7" i="17"/>
  <c r="AD7" i="17"/>
  <c r="AE7" i="17"/>
  <c r="AF7" i="17"/>
  <c r="D8" i="17"/>
  <c r="E8" i="17"/>
  <c r="F8" i="17"/>
  <c r="G8" i="17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D9" i="17"/>
  <c r="E9" i="17"/>
  <c r="F9" i="17"/>
  <c r="G9" i="17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D11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23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AE23" i="17"/>
  <c r="AF23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E24" i="17"/>
  <c r="AF24" i="17"/>
  <c r="D25" i="17"/>
  <c r="E25" i="17"/>
  <c r="F25" i="17"/>
  <c r="G25" i="17"/>
  <c r="H25" i="17"/>
  <c r="I25" i="17"/>
  <c r="J25" i="17"/>
  <c r="K25" i="17"/>
  <c r="L25" i="17"/>
  <c r="M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AD25" i="17"/>
  <c r="AE25" i="17"/>
  <c r="AF25" i="17"/>
  <c r="D26" i="17"/>
  <c r="E26" i="17"/>
  <c r="F26" i="17"/>
  <c r="G26" i="17"/>
  <c r="H26" i="17"/>
  <c r="I26" i="17"/>
  <c r="J26" i="17"/>
  <c r="K26" i="17"/>
  <c r="L26" i="17"/>
  <c r="P26" i="17"/>
  <c r="Q26" i="17"/>
  <c r="R26" i="17"/>
  <c r="S26" i="17"/>
  <c r="V26" i="17"/>
  <c r="W26" i="17"/>
  <c r="X26" i="17"/>
  <c r="Y26" i="17"/>
  <c r="Z26" i="17"/>
  <c r="AA26" i="17"/>
  <c r="AB26" i="17"/>
  <c r="AC26" i="17"/>
  <c r="AD26" i="17"/>
  <c r="AE26" i="17"/>
  <c r="D27" i="17"/>
  <c r="E27" i="17"/>
  <c r="F27" i="17"/>
  <c r="G27" i="17"/>
  <c r="H27" i="17"/>
  <c r="I27" i="17"/>
  <c r="J27" i="17"/>
  <c r="K27" i="17"/>
  <c r="L27" i="17"/>
  <c r="M27" i="17"/>
  <c r="N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L28" i="17"/>
  <c r="M28" i="17"/>
  <c r="N28" i="17"/>
  <c r="O28" i="17"/>
  <c r="D29" i="17"/>
  <c r="E29" i="17"/>
  <c r="L29" i="17"/>
  <c r="M29" i="17"/>
  <c r="N29" i="17"/>
  <c r="O29" i="17"/>
  <c r="D30" i="17"/>
  <c r="E30" i="17"/>
  <c r="L30" i="17"/>
  <c r="M30" i="17"/>
  <c r="N30" i="17"/>
  <c r="O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" i="26"/>
  <c r="E3" i="26"/>
  <c r="F3" i="26"/>
  <c r="G3" i="26"/>
  <c r="H3" i="26"/>
  <c r="I3" i="26"/>
  <c r="J3" i="26"/>
  <c r="K3" i="26"/>
  <c r="L3" i="26"/>
  <c r="M3" i="26"/>
  <c r="N3" i="26"/>
  <c r="O3" i="26"/>
  <c r="P3" i="26"/>
  <c r="Q3" i="26"/>
  <c r="R3" i="26"/>
  <c r="S3" i="26"/>
  <c r="T3" i="26"/>
  <c r="U3" i="26"/>
  <c r="V3" i="26"/>
  <c r="W3" i="26"/>
  <c r="X3" i="26"/>
  <c r="Y3" i="26"/>
  <c r="Z3" i="26"/>
  <c r="AA3" i="26"/>
  <c r="AB3" i="26"/>
  <c r="AC3" i="26"/>
  <c r="AD3" i="26"/>
  <c r="AE3" i="26"/>
  <c r="AF3" i="26"/>
  <c r="D4" i="26"/>
  <c r="E4" i="26"/>
  <c r="F4" i="26"/>
  <c r="G4" i="26"/>
  <c r="H4" i="26"/>
  <c r="I4" i="26"/>
  <c r="J4" i="26"/>
  <c r="K4" i="26"/>
  <c r="Y4" i="26"/>
  <c r="Z4" i="26"/>
  <c r="AA4" i="26"/>
  <c r="AB4" i="26"/>
  <c r="AC4" i="26"/>
  <c r="D5" i="26"/>
  <c r="E5" i="26"/>
  <c r="F5" i="26"/>
  <c r="G5" i="26"/>
  <c r="H5" i="26"/>
  <c r="I5" i="26"/>
  <c r="J5" i="26"/>
  <c r="K5" i="26"/>
  <c r="L5" i="26"/>
  <c r="P5" i="26"/>
  <c r="Q5" i="26"/>
  <c r="T5" i="26"/>
  <c r="U5" i="26"/>
  <c r="V5" i="26"/>
  <c r="W5" i="26"/>
  <c r="X5" i="26"/>
  <c r="Y5" i="26"/>
  <c r="Z5" i="26"/>
  <c r="AA5" i="26"/>
  <c r="AB5" i="26"/>
  <c r="AC5" i="26"/>
  <c r="AD5" i="26"/>
  <c r="AF5" i="26"/>
  <c r="D6" i="26"/>
  <c r="E6" i="26"/>
  <c r="F6" i="26"/>
  <c r="G6" i="26"/>
  <c r="H6" i="26"/>
  <c r="I6" i="26"/>
  <c r="J6" i="26"/>
  <c r="K6" i="26"/>
  <c r="L6" i="26"/>
  <c r="M6" i="26"/>
  <c r="N6" i="26"/>
  <c r="P6" i="26"/>
  <c r="Q6" i="26"/>
  <c r="R6" i="26"/>
  <c r="S6" i="26"/>
  <c r="V6" i="26"/>
  <c r="W6" i="26"/>
  <c r="X6" i="26"/>
  <c r="Y6" i="26"/>
  <c r="Z6" i="26"/>
  <c r="AA6" i="26"/>
  <c r="AB6" i="26"/>
  <c r="AC6" i="26"/>
  <c r="AD6" i="26"/>
  <c r="AE6" i="26"/>
  <c r="D7" i="26"/>
  <c r="E7" i="26"/>
  <c r="F7" i="26"/>
  <c r="G7" i="26"/>
  <c r="H7" i="26"/>
  <c r="I7" i="26"/>
  <c r="J7" i="26"/>
  <c r="K7" i="26"/>
  <c r="L7" i="26"/>
  <c r="P7" i="26"/>
  <c r="Q7" i="26"/>
  <c r="R7" i="26"/>
  <c r="S7" i="26"/>
  <c r="T7" i="26"/>
  <c r="U7" i="26"/>
  <c r="V7" i="26"/>
  <c r="W7" i="26"/>
  <c r="X7" i="26"/>
  <c r="Y7" i="26"/>
  <c r="Z7" i="26"/>
  <c r="AA7" i="26"/>
  <c r="AB7" i="26"/>
  <c r="AC7" i="26"/>
  <c r="AD7" i="26"/>
  <c r="AE7" i="26"/>
  <c r="AF7" i="26"/>
  <c r="D8" i="26"/>
  <c r="E8" i="26"/>
  <c r="F8" i="26"/>
  <c r="G8" i="26"/>
  <c r="H8" i="26"/>
  <c r="I8" i="26"/>
  <c r="J8" i="26"/>
  <c r="K8" i="26"/>
  <c r="L8" i="26"/>
  <c r="M8" i="26"/>
  <c r="N8" i="26"/>
  <c r="O8" i="26"/>
  <c r="P8" i="26"/>
  <c r="Q8" i="26"/>
  <c r="R8" i="26"/>
  <c r="S8" i="26"/>
  <c r="T8" i="26"/>
  <c r="U8" i="26"/>
  <c r="V8" i="26"/>
  <c r="W8" i="26"/>
  <c r="X8" i="26"/>
  <c r="Y8" i="26"/>
  <c r="Z8" i="26"/>
  <c r="AA8" i="26"/>
  <c r="AB8" i="26"/>
  <c r="AC8" i="26"/>
  <c r="AD8" i="26"/>
  <c r="AE8" i="26"/>
  <c r="AF8" i="26"/>
  <c r="D9" i="26"/>
  <c r="E9" i="26"/>
  <c r="F9" i="26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AE9" i="26"/>
  <c r="AF9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AC10" i="26"/>
  <c r="AD10" i="26"/>
  <c r="AE10" i="26"/>
  <c r="AF10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AC11" i="26"/>
  <c r="AD11" i="26"/>
  <c r="AE11" i="26"/>
  <c r="AF11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AD12" i="26"/>
  <c r="AE12" i="26"/>
  <c r="AF12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AF13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AC14" i="26"/>
  <c r="AD14" i="26"/>
  <c r="AE14" i="26"/>
  <c r="AF14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Z15" i="26"/>
  <c r="AA15" i="26"/>
  <c r="AB15" i="26"/>
  <c r="AC15" i="26"/>
  <c r="AD15" i="26"/>
  <c r="AE15" i="26"/>
  <c r="AF15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AA16" i="26"/>
  <c r="AB16" i="26"/>
  <c r="AC16" i="26"/>
  <c r="AD16" i="26"/>
  <c r="AE16" i="26"/>
  <c r="AF16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AA17" i="26"/>
  <c r="AB17" i="26"/>
  <c r="AC17" i="26"/>
  <c r="AD17" i="26"/>
  <c r="AE17" i="26"/>
  <c r="AF17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AA18" i="26"/>
  <c r="AB18" i="26"/>
  <c r="AC18" i="26"/>
  <c r="AD18" i="26"/>
  <c r="AE18" i="26"/>
  <c r="AF18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AA23" i="26"/>
  <c r="AB23" i="26"/>
  <c r="AC23" i="26"/>
  <c r="AD23" i="26"/>
  <c r="AE23" i="26"/>
  <c r="AF23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V24" i="26"/>
  <c r="W24" i="26"/>
  <c r="X24" i="26"/>
  <c r="Y24" i="26"/>
  <c r="Z24" i="26"/>
  <c r="AA24" i="26"/>
  <c r="AB24" i="26"/>
  <c r="AC24" i="26"/>
  <c r="AD24" i="26"/>
  <c r="AE24" i="26"/>
  <c r="D25" i="26"/>
  <c r="E25" i="26"/>
  <c r="F25" i="26"/>
  <c r="G25" i="26"/>
  <c r="H25" i="26"/>
  <c r="I25" i="26"/>
  <c r="J25" i="26"/>
  <c r="K25" i="26"/>
  <c r="Y25" i="26"/>
  <c r="Z25" i="26"/>
  <c r="AA25" i="26"/>
  <c r="AB25" i="26"/>
  <c r="AC25" i="26"/>
  <c r="D26" i="26"/>
  <c r="E26" i="26"/>
  <c r="F26" i="26"/>
  <c r="G26" i="26"/>
  <c r="H26" i="26"/>
  <c r="I26" i="26"/>
  <c r="J26" i="26"/>
  <c r="K26" i="26"/>
  <c r="P26" i="26"/>
  <c r="Q26" i="26"/>
  <c r="R26" i="26"/>
  <c r="S26" i="26"/>
  <c r="T26" i="26"/>
  <c r="U26" i="26"/>
  <c r="V26" i="26"/>
  <c r="W26" i="26"/>
  <c r="X26" i="26"/>
  <c r="Y26" i="26"/>
  <c r="Z26" i="26"/>
  <c r="AA26" i="26"/>
  <c r="AB26" i="26"/>
  <c r="AC26" i="26"/>
  <c r="AD26" i="26"/>
  <c r="AE26" i="26"/>
  <c r="AF26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AA27" i="26"/>
  <c r="AB27" i="26"/>
  <c r="AC27" i="26"/>
  <c r="AD27" i="26"/>
  <c r="AE27" i="26"/>
  <c r="AF27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AA28" i="26"/>
  <c r="AB28" i="26"/>
  <c r="AC28" i="26"/>
  <c r="AD28" i="26"/>
  <c r="AE28" i="26"/>
  <c r="AF28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AB29" i="26"/>
  <c r="AC29" i="26"/>
  <c r="AD29" i="26"/>
  <c r="AE29" i="26"/>
  <c r="AF29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Z30" i="26"/>
  <c r="AA30" i="26"/>
  <c r="AB30" i="26"/>
  <c r="AC30" i="26"/>
  <c r="AD30" i="26"/>
  <c r="AE30" i="26"/>
  <c r="AF30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C31" i="26"/>
  <c r="AD31" i="26"/>
  <c r="AE31" i="26"/>
  <c r="AF31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AD32" i="26"/>
  <c r="AE32" i="26"/>
  <c r="AF32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AF33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AE34" i="26"/>
  <c r="AF34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A36" i="26"/>
  <c r="AB36" i="26"/>
  <c r="AC36" i="26"/>
  <c r="AD36" i="26"/>
  <c r="AE36" i="26"/>
  <c r="AF36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Z37" i="26"/>
  <c r="AA37" i="26"/>
  <c r="AB37" i="26"/>
  <c r="AC37" i="26"/>
  <c r="AD37" i="26"/>
  <c r="AE37" i="26"/>
  <c r="AF37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Z38" i="26"/>
  <c r="AA38" i="26"/>
  <c r="AB38" i="26"/>
  <c r="AC38" i="26"/>
  <c r="AD38" i="26"/>
  <c r="AE38" i="26"/>
  <c r="AF38" i="26"/>
  <c r="D3" i="19"/>
  <c r="E3" i="19"/>
  <c r="F3" i="19"/>
  <c r="G3" i="19"/>
  <c r="H3" i="19"/>
  <c r="I3" i="19"/>
  <c r="J3" i="19"/>
  <c r="K3" i="19"/>
  <c r="L3" i="19"/>
  <c r="M3" i="19"/>
  <c r="N3" i="19"/>
  <c r="O3" i="19"/>
  <c r="P3" i="19"/>
  <c r="Q3" i="19"/>
  <c r="R3" i="19"/>
  <c r="S3" i="19"/>
  <c r="T3" i="19"/>
  <c r="U3" i="19"/>
  <c r="V3" i="19"/>
  <c r="W3" i="19"/>
  <c r="X3" i="19"/>
  <c r="Y3" i="19"/>
  <c r="Z3" i="19"/>
  <c r="AA3" i="19"/>
  <c r="AB3" i="19"/>
  <c r="AC3" i="19"/>
  <c r="AD3" i="19"/>
  <c r="AE3" i="19"/>
  <c r="AF3" i="19"/>
  <c r="D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AD5" i="19"/>
  <c r="AE5" i="19"/>
  <c r="AF5" i="19"/>
  <c r="D6" i="19"/>
  <c r="E6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S6" i="19"/>
  <c r="T6" i="19"/>
  <c r="U6" i="19"/>
  <c r="V6" i="19"/>
  <c r="W6" i="19"/>
  <c r="X6" i="19"/>
  <c r="Y6" i="19"/>
  <c r="Z6" i="19"/>
  <c r="AA6" i="19"/>
  <c r="AB6" i="19"/>
  <c r="AC6" i="19"/>
  <c r="AD6" i="19"/>
  <c r="AE6" i="19"/>
  <c r="AF6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T7" i="19"/>
  <c r="U7" i="19"/>
  <c r="V7" i="19"/>
  <c r="W7" i="19"/>
  <c r="X7" i="19"/>
  <c r="Y7" i="19"/>
  <c r="Z7" i="19"/>
  <c r="AA7" i="19"/>
  <c r="AB7" i="19"/>
  <c r="AC7" i="19"/>
  <c r="AD7" i="19"/>
  <c r="AF7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AE8" i="19"/>
  <c r="AF8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AF9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AE10" i="19"/>
  <c r="AF10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AB11" i="19"/>
  <c r="AC11" i="19"/>
  <c r="AD11" i="19"/>
  <c r="AE11" i="19"/>
  <c r="AF11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AF12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AB13" i="19"/>
  <c r="AC13" i="19"/>
  <c r="AD13" i="19"/>
  <c r="AE13" i="19"/>
  <c r="AF13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AA14" i="19"/>
  <c r="AB14" i="19"/>
  <c r="AC14" i="19"/>
  <c r="AD14" i="19"/>
  <c r="AE14" i="19"/>
  <c r="AF14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AF15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AF16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AB17" i="19"/>
  <c r="AC17" i="19"/>
  <c r="AD17" i="19"/>
  <c r="AE17" i="19"/>
  <c r="AF17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AE18" i="19"/>
  <c r="AF18" i="19"/>
  <c r="D23" i="19"/>
  <c r="E23" i="19"/>
  <c r="F23" i="19"/>
  <c r="G23" i="19"/>
  <c r="H23" i="19"/>
  <c r="I23" i="19"/>
  <c r="J23" i="19"/>
  <c r="K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AB23" i="19"/>
  <c r="AC23" i="19"/>
  <c r="AD23" i="19"/>
  <c r="AE23" i="19"/>
  <c r="AF23" i="19"/>
  <c r="D24" i="19"/>
  <c r="E24" i="19"/>
  <c r="F24" i="19"/>
  <c r="G24" i="19"/>
  <c r="H24" i="19"/>
  <c r="I24" i="19"/>
  <c r="J24" i="19"/>
  <c r="K24" i="19"/>
  <c r="L24" i="19"/>
  <c r="M24" i="19"/>
  <c r="N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D25" i="19"/>
  <c r="E25" i="19"/>
  <c r="F25" i="19"/>
  <c r="G25" i="19"/>
  <c r="H25" i="19"/>
  <c r="I25" i="19"/>
  <c r="J25" i="19"/>
  <c r="K25" i="19"/>
  <c r="L25" i="19"/>
  <c r="M25" i="19"/>
  <c r="N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AD25" i="19"/>
  <c r="AE25" i="19"/>
  <c r="AF25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AC26" i="19"/>
  <c r="AD26" i="19"/>
  <c r="AE26" i="19"/>
  <c r="AF26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AD27" i="19"/>
  <c r="AE27" i="19"/>
  <c r="AF27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Z28" i="19"/>
  <c r="AA28" i="19"/>
  <c r="AB28" i="19"/>
  <c r="AC28" i="19"/>
  <c r="AD28" i="19"/>
  <c r="AE28" i="19"/>
  <c r="AF28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Z29" i="19"/>
  <c r="AA29" i="19"/>
  <c r="AB29" i="19"/>
  <c r="AC29" i="19"/>
  <c r="AD29" i="19"/>
  <c r="AE29" i="19"/>
  <c r="AF29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Z30" i="19"/>
  <c r="AA30" i="19"/>
  <c r="AB30" i="19"/>
  <c r="AC30" i="19"/>
  <c r="AD30" i="19"/>
  <c r="AE30" i="19"/>
  <c r="AF30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AA31" i="19"/>
  <c r="AB31" i="19"/>
  <c r="AC31" i="19"/>
  <c r="AD31" i="19"/>
  <c r="AE31" i="19"/>
  <c r="AF31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Z32" i="19"/>
  <c r="AA32" i="19"/>
  <c r="AB32" i="19"/>
  <c r="AC32" i="19"/>
  <c r="AD32" i="19"/>
  <c r="AE32" i="19"/>
  <c r="AF32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Z33" i="19"/>
  <c r="AA33" i="19"/>
  <c r="AB33" i="19"/>
  <c r="AC33" i="19"/>
  <c r="AD33" i="19"/>
  <c r="AE33" i="19"/>
  <c r="AF33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Z34" i="19"/>
  <c r="AA34" i="19"/>
  <c r="AB34" i="19"/>
  <c r="AC34" i="19"/>
  <c r="AD34" i="19"/>
  <c r="AE34" i="19"/>
  <c r="AF34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Z35" i="19"/>
  <c r="AA35" i="19"/>
  <c r="AB35" i="19"/>
  <c r="AC35" i="19"/>
  <c r="AD35" i="19"/>
  <c r="AE35" i="19"/>
  <c r="AF35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Z36" i="19"/>
  <c r="AA36" i="19"/>
  <c r="AB36" i="19"/>
  <c r="AC36" i="19"/>
  <c r="AD36" i="19"/>
  <c r="AE36" i="19"/>
  <c r="AF36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Z37" i="19"/>
  <c r="AA37" i="19"/>
  <c r="AB37" i="19"/>
  <c r="AC37" i="19"/>
  <c r="AD37" i="19"/>
  <c r="AE37" i="19"/>
  <c r="AF37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Z38" i="19"/>
  <c r="AA38" i="19"/>
  <c r="AB38" i="19"/>
  <c r="AC38" i="19"/>
  <c r="AD38" i="19"/>
  <c r="AE38" i="19"/>
  <c r="AF38" i="19"/>
  <c r="D3" i="31"/>
  <c r="E3" i="31"/>
  <c r="F3" i="31"/>
  <c r="G3" i="31"/>
  <c r="H3" i="31"/>
  <c r="I3" i="31"/>
  <c r="J3" i="31"/>
  <c r="K3" i="31"/>
  <c r="L3" i="31"/>
  <c r="M3" i="31"/>
  <c r="P3" i="31"/>
  <c r="Q3" i="31"/>
  <c r="R3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D4" i="31"/>
  <c r="E4" i="31"/>
  <c r="F4" i="31"/>
  <c r="G4" i="31"/>
  <c r="H4" i="31"/>
  <c r="I4" i="31"/>
  <c r="J4" i="31"/>
  <c r="K4" i="31"/>
  <c r="L4" i="31"/>
  <c r="M4" i="31"/>
  <c r="N4" i="31"/>
  <c r="O4" i="31"/>
  <c r="P4" i="31"/>
  <c r="Q4" i="31"/>
  <c r="R4" i="31"/>
  <c r="S4" i="31"/>
  <c r="T4" i="31"/>
  <c r="U4" i="31"/>
  <c r="V4" i="31"/>
  <c r="W4" i="31"/>
  <c r="X4" i="31"/>
  <c r="Y4" i="31"/>
  <c r="Z4" i="31"/>
  <c r="AA4" i="31"/>
  <c r="AB4" i="31"/>
  <c r="AC4" i="31"/>
  <c r="AD4" i="31"/>
  <c r="AE4" i="31"/>
  <c r="AF4" i="31"/>
  <c r="D5" i="31"/>
  <c r="E5" i="31"/>
  <c r="F5" i="31"/>
  <c r="G5" i="31"/>
  <c r="H5" i="31"/>
  <c r="I5" i="31"/>
  <c r="J5" i="31"/>
  <c r="K5" i="31"/>
  <c r="L5" i="31"/>
  <c r="M5" i="31"/>
  <c r="N5" i="31"/>
  <c r="P5" i="31"/>
  <c r="Q5" i="31"/>
  <c r="R5" i="31"/>
  <c r="S5" i="31"/>
  <c r="T5" i="31"/>
  <c r="U5" i="31"/>
  <c r="V5" i="31"/>
  <c r="W5" i="31"/>
  <c r="X5" i="31"/>
  <c r="Y5" i="31"/>
  <c r="Z5" i="31"/>
  <c r="AA5" i="31"/>
  <c r="AB5" i="31"/>
  <c r="AC5" i="31"/>
  <c r="AD5" i="31"/>
  <c r="AE5" i="31"/>
  <c r="AF5" i="31"/>
  <c r="D6" i="31"/>
  <c r="E6" i="31"/>
  <c r="F6" i="31"/>
  <c r="G6" i="31"/>
  <c r="H6" i="31"/>
  <c r="I6" i="31"/>
  <c r="J6" i="31"/>
  <c r="K6" i="31"/>
  <c r="L6" i="31"/>
  <c r="M6" i="31"/>
  <c r="N6" i="31"/>
  <c r="P6" i="31"/>
  <c r="Q6" i="31"/>
  <c r="R6" i="31"/>
  <c r="S6" i="31"/>
  <c r="T6" i="31"/>
  <c r="U6" i="31"/>
  <c r="V6" i="31"/>
  <c r="W6" i="31"/>
  <c r="X6" i="31"/>
  <c r="Y6" i="31"/>
  <c r="Z6" i="31"/>
  <c r="AA6" i="31"/>
  <c r="AB6" i="31"/>
  <c r="AC6" i="31"/>
  <c r="AD6" i="31"/>
  <c r="AE6" i="31"/>
  <c r="AF6" i="31"/>
  <c r="D7" i="31"/>
  <c r="E7" i="31"/>
  <c r="F7" i="31"/>
  <c r="G7" i="31"/>
  <c r="H7" i="31"/>
  <c r="I7" i="31"/>
  <c r="J7" i="31"/>
  <c r="K7" i="31"/>
  <c r="L7" i="31"/>
  <c r="M7" i="31"/>
  <c r="P7" i="31"/>
  <c r="Q7" i="31"/>
  <c r="R7" i="31"/>
  <c r="S7" i="31"/>
  <c r="T7" i="31"/>
  <c r="U7" i="31"/>
  <c r="V7" i="31"/>
  <c r="W7" i="31"/>
  <c r="X7" i="31"/>
  <c r="Y7" i="31"/>
  <c r="Z7" i="31"/>
  <c r="AA7" i="31"/>
  <c r="AB7" i="31"/>
  <c r="AC7" i="31"/>
  <c r="AD7" i="31"/>
  <c r="AE7" i="31"/>
  <c r="AF7" i="31"/>
  <c r="D8" i="31"/>
  <c r="E8" i="31"/>
  <c r="F8" i="31"/>
  <c r="G8" i="31"/>
  <c r="H8" i="31"/>
  <c r="I8" i="31"/>
  <c r="J8" i="31"/>
  <c r="K8" i="31"/>
  <c r="P8" i="31"/>
  <c r="Q8" i="31"/>
  <c r="R8" i="31"/>
  <c r="S8" i="31"/>
  <c r="T8" i="31"/>
  <c r="U8" i="31"/>
  <c r="V8" i="31"/>
  <c r="W8" i="31"/>
  <c r="X8" i="31"/>
  <c r="Y8" i="31"/>
  <c r="Z8" i="31"/>
  <c r="AA8" i="31"/>
  <c r="AB8" i="31"/>
  <c r="AC8" i="31"/>
  <c r="AD8" i="31"/>
  <c r="AE8" i="31"/>
  <c r="AF8" i="3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Q9" i="31"/>
  <c r="R9" i="31"/>
  <c r="S9" i="31"/>
  <c r="T9" i="31"/>
  <c r="U9" i="31"/>
  <c r="V9" i="31"/>
  <c r="W9" i="31"/>
  <c r="X9" i="31"/>
  <c r="Y9" i="31"/>
  <c r="Z9" i="31"/>
  <c r="AA9" i="31"/>
  <c r="AB9" i="31"/>
  <c r="AC9" i="31"/>
  <c r="AD9" i="31"/>
  <c r="AE9" i="31"/>
  <c r="AF9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R10" i="31"/>
  <c r="S10" i="31"/>
  <c r="T10" i="31"/>
  <c r="U10" i="31"/>
  <c r="V10" i="31"/>
  <c r="W10" i="31"/>
  <c r="X10" i="31"/>
  <c r="Y10" i="31"/>
  <c r="Z10" i="31"/>
  <c r="AA10" i="31"/>
  <c r="AB10" i="31"/>
  <c r="AC10" i="31"/>
  <c r="AD10" i="31"/>
  <c r="AE10" i="31"/>
  <c r="AF10" i="3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Q11" i="31"/>
  <c r="R11" i="31"/>
  <c r="S11" i="31"/>
  <c r="T11" i="31"/>
  <c r="U11" i="31"/>
  <c r="V11" i="31"/>
  <c r="W11" i="31"/>
  <c r="X11" i="31"/>
  <c r="Y11" i="31"/>
  <c r="Z11" i="31"/>
  <c r="AA11" i="31"/>
  <c r="AB11" i="31"/>
  <c r="AC11" i="31"/>
  <c r="AD11" i="31"/>
  <c r="AE11" i="31"/>
  <c r="AF11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Q12" i="31"/>
  <c r="R12" i="31"/>
  <c r="S12" i="31"/>
  <c r="T12" i="31"/>
  <c r="U12" i="31"/>
  <c r="V12" i="31"/>
  <c r="W12" i="31"/>
  <c r="X12" i="31"/>
  <c r="Y12" i="31"/>
  <c r="Z12" i="31"/>
  <c r="AA12" i="31"/>
  <c r="AB12" i="31"/>
  <c r="AC12" i="31"/>
  <c r="AD12" i="31"/>
  <c r="AE12" i="31"/>
  <c r="AF12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Q13" i="31"/>
  <c r="R13" i="31"/>
  <c r="S13" i="31"/>
  <c r="T13" i="31"/>
  <c r="U13" i="31"/>
  <c r="V13" i="31"/>
  <c r="W13" i="31"/>
  <c r="X13" i="31"/>
  <c r="Y13" i="31"/>
  <c r="Z13" i="31"/>
  <c r="AA13" i="31"/>
  <c r="AB13" i="31"/>
  <c r="AC13" i="31"/>
  <c r="AD13" i="31"/>
  <c r="AE13" i="31"/>
  <c r="AF13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R14" i="31"/>
  <c r="S14" i="31"/>
  <c r="T14" i="31"/>
  <c r="U14" i="31"/>
  <c r="V14" i="31"/>
  <c r="W14" i="31"/>
  <c r="X14" i="31"/>
  <c r="Y14" i="31"/>
  <c r="Z14" i="31"/>
  <c r="AA14" i="31"/>
  <c r="AB14" i="31"/>
  <c r="AC14" i="31"/>
  <c r="AD14" i="31"/>
  <c r="AE14" i="31"/>
  <c r="AF14" i="3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Q15" i="31"/>
  <c r="R15" i="31"/>
  <c r="S15" i="31"/>
  <c r="T15" i="31"/>
  <c r="U15" i="31"/>
  <c r="V15" i="31"/>
  <c r="W15" i="31"/>
  <c r="X15" i="31"/>
  <c r="Y15" i="31"/>
  <c r="Z15" i="31"/>
  <c r="AA15" i="31"/>
  <c r="AB15" i="31"/>
  <c r="AC15" i="31"/>
  <c r="AD15" i="31"/>
  <c r="AE15" i="31"/>
  <c r="AF15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Q16" i="31"/>
  <c r="R16" i="31"/>
  <c r="S16" i="31"/>
  <c r="T16" i="31"/>
  <c r="U16" i="31"/>
  <c r="V16" i="31"/>
  <c r="W16" i="31"/>
  <c r="X16" i="31"/>
  <c r="Y16" i="31"/>
  <c r="Z16" i="31"/>
  <c r="AA16" i="31"/>
  <c r="AB16" i="31"/>
  <c r="AC16" i="31"/>
  <c r="AD16" i="31"/>
  <c r="AE16" i="31"/>
  <c r="AF16" i="3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Q17" i="31"/>
  <c r="R17" i="31"/>
  <c r="S17" i="31"/>
  <c r="T17" i="31"/>
  <c r="U17" i="31"/>
  <c r="V17" i="31"/>
  <c r="W17" i="31"/>
  <c r="X17" i="31"/>
  <c r="Y17" i="31"/>
  <c r="Z17" i="31"/>
  <c r="AA17" i="31"/>
  <c r="AB17" i="31"/>
  <c r="AC17" i="31"/>
  <c r="AD17" i="31"/>
  <c r="AE17" i="31"/>
  <c r="AF17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R18" i="31"/>
  <c r="S18" i="31"/>
  <c r="T18" i="31"/>
  <c r="U18" i="31"/>
  <c r="V18" i="31"/>
  <c r="W18" i="31"/>
  <c r="X18" i="31"/>
  <c r="Y18" i="31"/>
  <c r="Z18" i="31"/>
  <c r="AA18" i="31"/>
  <c r="AB18" i="31"/>
  <c r="AC18" i="31"/>
  <c r="AD18" i="31"/>
  <c r="AE18" i="31"/>
  <c r="AF18" i="31"/>
  <c r="D23" i="31"/>
  <c r="E23" i="31"/>
  <c r="F23" i="31"/>
  <c r="G23" i="31"/>
  <c r="H23" i="31"/>
  <c r="I23" i="31"/>
  <c r="K23" i="31"/>
  <c r="L23" i="31"/>
  <c r="M23" i="31"/>
  <c r="N23" i="31"/>
  <c r="O23" i="31"/>
  <c r="P23" i="31"/>
  <c r="Q23" i="31"/>
  <c r="R23" i="31"/>
  <c r="S23" i="31"/>
  <c r="V23" i="31"/>
  <c r="W23" i="31"/>
  <c r="X23" i="31"/>
  <c r="Y23" i="31"/>
  <c r="Z23" i="31"/>
  <c r="AA23" i="31"/>
  <c r="AB23" i="31"/>
  <c r="AC23" i="31"/>
  <c r="AD23" i="31"/>
  <c r="AE23" i="31"/>
  <c r="D24" i="31"/>
  <c r="E24" i="31"/>
  <c r="F24" i="31"/>
  <c r="G24" i="31"/>
  <c r="H24" i="31"/>
  <c r="I24" i="31"/>
  <c r="K24" i="31"/>
  <c r="L24" i="31"/>
  <c r="P24" i="31"/>
  <c r="Q24" i="31"/>
  <c r="R24" i="31"/>
  <c r="S24" i="31"/>
  <c r="T24" i="31"/>
  <c r="U24" i="31"/>
  <c r="V24" i="31"/>
  <c r="W24" i="31"/>
  <c r="X24" i="31"/>
  <c r="Y24" i="31"/>
  <c r="Z24" i="31"/>
  <c r="AA24" i="31"/>
  <c r="AB24" i="31"/>
  <c r="AC24" i="31"/>
  <c r="AD24" i="31"/>
  <c r="AE24" i="31"/>
  <c r="AF24" i="31"/>
  <c r="D25" i="31"/>
  <c r="E25" i="31"/>
  <c r="F25" i="31"/>
  <c r="G25" i="31"/>
  <c r="H25" i="31"/>
  <c r="I25" i="31"/>
  <c r="J25" i="31"/>
  <c r="K25" i="31"/>
  <c r="P25" i="31"/>
  <c r="Q25" i="31"/>
  <c r="R25" i="31"/>
  <c r="S25" i="31"/>
  <c r="T25" i="31"/>
  <c r="U25" i="31"/>
  <c r="V25" i="31"/>
  <c r="W25" i="31"/>
  <c r="X25" i="31"/>
  <c r="Y25" i="31"/>
  <c r="Z25" i="31"/>
  <c r="AA25" i="31"/>
  <c r="AB25" i="31"/>
  <c r="AC25" i="31"/>
  <c r="AD25" i="31"/>
  <c r="AE25" i="31"/>
  <c r="AF25" i="31"/>
  <c r="D26" i="31"/>
  <c r="E26" i="31"/>
  <c r="F26" i="31"/>
  <c r="G26" i="31"/>
  <c r="H26" i="31"/>
  <c r="I26" i="31"/>
  <c r="J26" i="31"/>
  <c r="K26" i="31"/>
  <c r="L26" i="31"/>
  <c r="M26" i="31"/>
  <c r="N26" i="31"/>
  <c r="P26" i="31"/>
  <c r="Q26" i="31"/>
  <c r="R26" i="31"/>
  <c r="S26" i="31"/>
  <c r="T26" i="31"/>
  <c r="U26" i="31"/>
  <c r="V26" i="31"/>
  <c r="W26" i="31"/>
  <c r="X26" i="31"/>
  <c r="Y26" i="31"/>
  <c r="Z26" i="31"/>
  <c r="AA26" i="31"/>
  <c r="AB26" i="31"/>
  <c r="AC26" i="31"/>
  <c r="AD26" i="31"/>
  <c r="AE26" i="31"/>
  <c r="AF26" i="3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Q27" i="31"/>
  <c r="R27" i="31"/>
  <c r="S27" i="31"/>
  <c r="T27" i="31"/>
  <c r="U27" i="31"/>
  <c r="V27" i="31"/>
  <c r="W27" i="31"/>
  <c r="X27" i="31"/>
  <c r="Y27" i="31"/>
  <c r="Z27" i="31"/>
  <c r="AA27" i="31"/>
  <c r="AB27" i="31"/>
  <c r="AC27" i="31"/>
  <c r="AD27" i="31"/>
  <c r="AE27" i="31"/>
  <c r="AF27" i="3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Q28" i="31"/>
  <c r="R28" i="31"/>
  <c r="S28" i="31"/>
  <c r="T28" i="31"/>
  <c r="U28" i="31"/>
  <c r="V28" i="31"/>
  <c r="W28" i="31"/>
  <c r="X28" i="31"/>
  <c r="Y28" i="31"/>
  <c r="Z28" i="31"/>
  <c r="AA28" i="31"/>
  <c r="AB28" i="31"/>
  <c r="AC28" i="31"/>
  <c r="AD28" i="31"/>
  <c r="AE28" i="31"/>
  <c r="AF28" i="31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Q29" i="31"/>
  <c r="R29" i="31"/>
  <c r="S29" i="31"/>
  <c r="T29" i="31"/>
  <c r="U29" i="31"/>
  <c r="V29" i="31"/>
  <c r="W29" i="31"/>
  <c r="X29" i="31"/>
  <c r="Y29" i="31"/>
  <c r="Z29" i="31"/>
  <c r="AA29" i="31"/>
  <c r="AB29" i="31"/>
  <c r="AC29" i="31"/>
  <c r="AD29" i="31"/>
  <c r="AE29" i="31"/>
  <c r="AF29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R30" i="31"/>
  <c r="S30" i="31"/>
  <c r="T30" i="31"/>
  <c r="U30" i="31"/>
  <c r="V30" i="31"/>
  <c r="W30" i="31"/>
  <c r="X30" i="31"/>
  <c r="Y30" i="31"/>
  <c r="Z30" i="31"/>
  <c r="AA30" i="31"/>
  <c r="AB30" i="31"/>
  <c r="AC30" i="31"/>
  <c r="AD30" i="31"/>
  <c r="AE30" i="31"/>
  <c r="AF30" i="31"/>
  <c r="D31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Q31" i="31"/>
  <c r="R31" i="31"/>
  <c r="S31" i="31"/>
  <c r="T31" i="31"/>
  <c r="U31" i="31"/>
  <c r="V31" i="31"/>
  <c r="W31" i="31"/>
  <c r="X31" i="31"/>
  <c r="Y31" i="31"/>
  <c r="Z31" i="31"/>
  <c r="AA31" i="31"/>
  <c r="AB31" i="31"/>
  <c r="AC31" i="31"/>
  <c r="AD31" i="31"/>
  <c r="AE31" i="31"/>
  <c r="AF31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Q32" i="31"/>
  <c r="R32" i="31"/>
  <c r="S32" i="31"/>
  <c r="T32" i="31"/>
  <c r="U32" i="31"/>
  <c r="V32" i="31"/>
  <c r="W32" i="31"/>
  <c r="X32" i="31"/>
  <c r="Y32" i="31"/>
  <c r="Z32" i="31"/>
  <c r="AA32" i="31"/>
  <c r="AB32" i="31"/>
  <c r="AC32" i="31"/>
  <c r="AD32" i="31"/>
  <c r="AE32" i="31"/>
  <c r="AF32" i="31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Q33" i="31"/>
  <c r="R33" i="31"/>
  <c r="S33" i="31"/>
  <c r="T33" i="31"/>
  <c r="U33" i="31"/>
  <c r="V33" i="31"/>
  <c r="W33" i="31"/>
  <c r="X33" i="31"/>
  <c r="Y33" i="31"/>
  <c r="Z33" i="31"/>
  <c r="AA33" i="31"/>
  <c r="AB33" i="31"/>
  <c r="AC33" i="31"/>
  <c r="AD33" i="31"/>
  <c r="AE33" i="31"/>
  <c r="AF33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R34" i="31"/>
  <c r="S34" i="31"/>
  <c r="T34" i="31"/>
  <c r="U34" i="31"/>
  <c r="V34" i="31"/>
  <c r="W34" i="31"/>
  <c r="X34" i="31"/>
  <c r="Y34" i="31"/>
  <c r="Z34" i="31"/>
  <c r="AA34" i="31"/>
  <c r="AB34" i="31"/>
  <c r="AC34" i="31"/>
  <c r="AD34" i="31"/>
  <c r="AE34" i="31"/>
  <c r="AF34" i="31"/>
  <c r="D35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Q35" i="31"/>
  <c r="R35" i="31"/>
  <c r="S35" i="31"/>
  <c r="T35" i="31"/>
  <c r="U35" i="31"/>
  <c r="V35" i="31"/>
  <c r="W35" i="31"/>
  <c r="X35" i="31"/>
  <c r="Y35" i="31"/>
  <c r="Z35" i="31"/>
  <c r="AA35" i="31"/>
  <c r="AB35" i="31"/>
  <c r="AC35" i="31"/>
  <c r="AD35" i="31"/>
  <c r="AE35" i="31"/>
  <c r="AF35" i="3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Q36" i="31"/>
  <c r="R36" i="31"/>
  <c r="S36" i="31"/>
  <c r="T36" i="31"/>
  <c r="U36" i="31"/>
  <c r="V36" i="31"/>
  <c r="W36" i="31"/>
  <c r="X36" i="31"/>
  <c r="Y36" i="31"/>
  <c r="Z36" i="31"/>
  <c r="AA36" i="31"/>
  <c r="AB36" i="31"/>
  <c r="AC36" i="31"/>
  <c r="AD36" i="31"/>
  <c r="AE36" i="31"/>
  <c r="AF36" i="31"/>
  <c r="D37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Q37" i="31"/>
  <c r="R37" i="31"/>
  <c r="S37" i="31"/>
  <c r="T37" i="31"/>
  <c r="U37" i="31"/>
  <c r="V37" i="31"/>
  <c r="W37" i="31"/>
  <c r="X37" i="31"/>
  <c r="Y37" i="31"/>
  <c r="Z37" i="31"/>
  <c r="AA37" i="31"/>
  <c r="AB37" i="31"/>
  <c r="AC37" i="31"/>
  <c r="AD37" i="31"/>
  <c r="AE37" i="31"/>
  <c r="AF37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R38" i="31"/>
  <c r="S38" i="31"/>
  <c r="T38" i="31"/>
  <c r="U38" i="31"/>
  <c r="V38" i="31"/>
  <c r="W38" i="31"/>
  <c r="X38" i="31"/>
  <c r="Y38" i="31"/>
  <c r="Z38" i="31"/>
  <c r="AA38" i="31"/>
  <c r="AB38" i="31"/>
  <c r="AC38" i="31"/>
  <c r="AD38" i="31"/>
  <c r="AE38" i="31"/>
  <c r="AF38" i="31"/>
  <c r="D3" i="47"/>
  <c r="E3" i="47"/>
  <c r="F3" i="47"/>
  <c r="G3" i="47"/>
  <c r="H3" i="47"/>
  <c r="I3" i="47"/>
  <c r="J3" i="47"/>
  <c r="K3" i="47"/>
  <c r="L3" i="47"/>
  <c r="M3" i="47"/>
  <c r="N3" i="47"/>
  <c r="R3" i="47"/>
  <c r="S3" i="47"/>
  <c r="T3" i="47"/>
  <c r="U3" i="47"/>
  <c r="V3" i="47"/>
  <c r="W3" i="47"/>
  <c r="X3" i="47"/>
  <c r="Y3" i="47"/>
  <c r="Z3" i="47"/>
  <c r="AA3" i="47"/>
  <c r="AB3" i="47"/>
  <c r="AC3" i="47"/>
  <c r="AE3" i="47"/>
  <c r="AF3" i="47"/>
  <c r="D4" i="47"/>
  <c r="E4" i="47"/>
  <c r="F4" i="47"/>
  <c r="G4" i="47"/>
  <c r="H4" i="47"/>
  <c r="I4" i="47"/>
  <c r="J4" i="47"/>
  <c r="K4" i="47"/>
  <c r="L4" i="47"/>
  <c r="P4" i="47"/>
  <c r="Q4" i="47"/>
  <c r="R4" i="47"/>
  <c r="S4" i="47"/>
  <c r="Y4" i="47"/>
  <c r="Z4" i="47"/>
  <c r="AA4" i="47"/>
  <c r="AB4" i="47"/>
  <c r="AC4" i="47"/>
  <c r="AD4" i="47"/>
  <c r="AE4" i="47"/>
  <c r="D5" i="47"/>
  <c r="E5" i="47"/>
  <c r="F5" i="47"/>
  <c r="G5" i="47"/>
  <c r="H5" i="47"/>
  <c r="I5" i="47"/>
  <c r="J5" i="47"/>
  <c r="K5" i="47"/>
  <c r="L5" i="47"/>
  <c r="M5" i="47"/>
  <c r="N5" i="47"/>
  <c r="O5" i="47"/>
  <c r="P5" i="47"/>
  <c r="Q5" i="47"/>
  <c r="R5" i="47"/>
  <c r="S5" i="47"/>
  <c r="T5" i="47"/>
  <c r="U5" i="47"/>
  <c r="V5" i="47"/>
  <c r="W5" i="47"/>
  <c r="X5" i="47"/>
  <c r="Y5" i="47"/>
  <c r="Z5" i="47"/>
  <c r="AA5" i="47"/>
  <c r="AB5" i="47"/>
  <c r="AC5" i="47"/>
  <c r="AD5" i="47"/>
  <c r="AE5" i="47"/>
  <c r="AF5" i="47"/>
  <c r="D6" i="47"/>
  <c r="E6" i="47"/>
  <c r="F6" i="47"/>
  <c r="G6" i="47"/>
  <c r="H6" i="47"/>
  <c r="I6" i="47"/>
  <c r="J6" i="47"/>
  <c r="K6" i="47"/>
  <c r="L6" i="47"/>
  <c r="M6" i="47"/>
  <c r="N6" i="47"/>
  <c r="O6" i="47"/>
  <c r="P6" i="47"/>
  <c r="Q6" i="47"/>
  <c r="R6" i="47"/>
  <c r="S6" i="47"/>
  <c r="T6" i="47"/>
  <c r="U6" i="47"/>
  <c r="V6" i="47"/>
  <c r="W6" i="47"/>
  <c r="X6" i="47"/>
  <c r="Y6" i="47"/>
  <c r="Z6" i="47"/>
  <c r="AA6" i="47"/>
  <c r="AB6" i="47"/>
  <c r="AC6" i="47"/>
  <c r="AD6" i="47"/>
  <c r="AE6" i="47"/>
  <c r="AF6" i="47"/>
  <c r="D7" i="47"/>
  <c r="E7" i="47"/>
  <c r="F7" i="47"/>
  <c r="G7" i="47"/>
  <c r="H7" i="47"/>
  <c r="I7" i="47"/>
  <c r="J7" i="47"/>
  <c r="K7" i="47"/>
  <c r="L7" i="47"/>
  <c r="M7" i="47"/>
  <c r="N7" i="47"/>
  <c r="O7" i="47"/>
  <c r="P7" i="47"/>
  <c r="Q7" i="47"/>
  <c r="R7" i="47"/>
  <c r="S7" i="47"/>
  <c r="T7" i="47"/>
  <c r="U7" i="47"/>
  <c r="V7" i="47"/>
  <c r="W7" i="47"/>
  <c r="X7" i="47"/>
  <c r="Y7" i="47"/>
  <c r="Z7" i="47"/>
  <c r="AA7" i="47"/>
  <c r="AB7" i="47"/>
  <c r="AC7" i="47"/>
  <c r="AD7" i="47"/>
  <c r="AE7" i="47"/>
  <c r="AF7" i="47"/>
  <c r="D8" i="47"/>
  <c r="E8" i="47"/>
  <c r="F8" i="47"/>
  <c r="G8" i="47"/>
  <c r="H8" i="47"/>
  <c r="I8" i="47"/>
  <c r="J8" i="47"/>
  <c r="K8" i="47"/>
  <c r="L8" i="47"/>
  <c r="M8" i="47"/>
  <c r="N8" i="47"/>
  <c r="O8" i="47"/>
  <c r="P8" i="47"/>
  <c r="Q8" i="47"/>
  <c r="R8" i="47"/>
  <c r="S8" i="47"/>
  <c r="T8" i="47"/>
  <c r="U8" i="47"/>
  <c r="V8" i="47"/>
  <c r="W8" i="47"/>
  <c r="X8" i="47"/>
  <c r="Y8" i="47"/>
  <c r="Z8" i="47"/>
  <c r="AA8" i="47"/>
  <c r="AB8" i="47"/>
  <c r="AC8" i="47"/>
  <c r="AD8" i="47"/>
  <c r="AE8" i="47"/>
  <c r="AF8" i="47"/>
  <c r="D9" i="47"/>
  <c r="E9" i="47"/>
  <c r="F9" i="47"/>
  <c r="G9" i="47"/>
  <c r="H9" i="47"/>
  <c r="I9" i="47"/>
  <c r="J9" i="47"/>
  <c r="K9" i="47"/>
  <c r="L9" i="47"/>
  <c r="M9" i="47"/>
  <c r="N9" i="47"/>
  <c r="O9" i="47"/>
  <c r="P9" i="47"/>
  <c r="Q9" i="47"/>
  <c r="R9" i="47"/>
  <c r="S9" i="47"/>
  <c r="T9" i="47"/>
  <c r="U9" i="47"/>
  <c r="V9" i="47"/>
  <c r="W9" i="47"/>
  <c r="X9" i="47"/>
  <c r="Y9" i="47"/>
  <c r="Z9" i="47"/>
  <c r="AA9" i="47"/>
  <c r="AB9" i="47"/>
  <c r="AC9" i="47"/>
  <c r="AD9" i="47"/>
  <c r="AE9" i="47"/>
  <c r="AF9" i="47"/>
  <c r="D10" i="47"/>
  <c r="E10" i="47"/>
  <c r="F10" i="47"/>
  <c r="G10" i="47"/>
  <c r="H10" i="47"/>
  <c r="I10" i="47"/>
  <c r="J10" i="47"/>
  <c r="K10" i="47"/>
  <c r="L10" i="47"/>
  <c r="M10" i="47"/>
  <c r="N10" i="47"/>
  <c r="O10" i="47"/>
  <c r="P10" i="47"/>
  <c r="Q10" i="47"/>
  <c r="R10" i="47"/>
  <c r="S10" i="47"/>
  <c r="T10" i="47"/>
  <c r="U10" i="47"/>
  <c r="V10" i="47"/>
  <c r="W10" i="47"/>
  <c r="X10" i="47"/>
  <c r="Y10" i="47"/>
  <c r="Z10" i="47"/>
  <c r="AA10" i="47"/>
  <c r="AB10" i="47"/>
  <c r="AC10" i="47"/>
  <c r="AD10" i="47"/>
  <c r="AE10" i="47"/>
  <c r="AF10" i="47"/>
  <c r="D11" i="47"/>
  <c r="E11" i="47"/>
  <c r="F11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AA11" i="47"/>
  <c r="AB11" i="47"/>
  <c r="AC11" i="47"/>
  <c r="AD11" i="47"/>
  <c r="AE11" i="47"/>
  <c r="AF11" i="47"/>
  <c r="D12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AB12" i="47"/>
  <c r="AC12" i="47"/>
  <c r="AD12" i="47"/>
  <c r="AE12" i="47"/>
  <c r="AF12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U13" i="47"/>
  <c r="V13" i="47"/>
  <c r="W13" i="47"/>
  <c r="X13" i="47"/>
  <c r="Y13" i="47"/>
  <c r="Z13" i="47"/>
  <c r="AA13" i="47"/>
  <c r="AB13" i="47"/>
  <c r="AC13" i="47"/>
  <c r="AD13" i="47"/>
  <c r="AE13" i="47"/>
  <c r="AF13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U14" i="47"/>
  <c r="V14" i="47"/>
  <c r="W14" i="47"/>
  <c r="X14" i="47"/>
  <c r="Y14" i="47"/>
  <c r="Z14" i="47"/>
  <c r="AA14" i="47"/>
  <c r="AB14" i="47"/>
  <c r="AC14" i="47"/>
  <c r="AD14" i="47"/>
  <c r="AE14" i="47"/>
  <c r="AF14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D23" i="47"/>
  <c r="E23" i="47"/>
  <c r="F23" i="47"/>
  <c r="G23" i="47"/>
  <c r="H23" i="47"/>
  <c r="I23" i="47"/>
  <c r="J23" i="47"/>
  <c r="K23" i="47"/>
  <c r="R23" i="47"/>
  <c r="S23" i="47"/>
  <c r="T23" i="47"/>
  <c r="U23" i="47"/>
  <c r="V23" i="47"/>
  <c r="W23" i="47"/>
  <c r="X23" i="47"/>
  <c r="Y23" i="47"/>
  <c r="Z23" i="47"/>
  <c r="AA23" i="47"/>
  <c r="AB23" i="47"/>
  <c r="AC23" i="47"/>
  <c r="AE23" i="47"/>
  <c r="AF23" i="47"/>
  <c r="D24" i="47"/>
  <c r="E24" i="47"/>
  <c r="F24" i="47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AB24" i="47"/>
  <c r="AC24" i="47"/>
  <c r="AD24" i="47"/>
  <c r="AE24" i="47"/>
  <c r="AF24" i="47"/>
  <c r="D25" i="47"/>
  <c r="E25" i="47"/>
  <c r="F25" i="47"/>
  <c r="G25" i="47"/>
  <c r="H25" i="47"/>
  <c r="I25" i="47"/>
  <c r="J25" i="47"/>
  <c r="K25" i="47"/>
  <c r="L25" i="47"/>
  <c r="P25" i="47"/>
  <c r="Q25" i="47"/>
  <c r="R25" i="47"/>
  <c r="S25" i="47"/>
  <c r="T25" i="47"/>
  <c r="U25" i="47"/>
  <c r="V25" i="47"/>
  <c r="W25" i="47"/>
  <c r="X25" i="47"/>
  <c r="Y25" i="47"/>
  <c r="Z25" i="47"/>
  <c r="AA25" i="47"/>
  <c r="AB25" i="47"/>
  <c r="AC25" i="47"/>
  <c r="AD25" i="47"/>
  <c r="AE25" i="47"/>
  <c r="AF25" i="47"/>
  <c r="D26" i="47"/>
  <c r="E26" i="47"/>
  <c r="F26" i="47"/>
  <c r="G26" i="47"/>
  <c r="H26" i="47"/>
  <c r="I26" i="47"/>
  <c r="J26" i="47"/>
  <c r="K26" i="47"/>
  <c r="L26" i="47"/>
  <c r="M26" i="47"/>
  <c r="P26" i="47"/>
  <c r="Q26" i="47"/>
  <c r="R26" i="47"/>
  <c r="S26" i="47"/>
  <c r="T26" i="47"/>
  <c r="U26" i="47"/>
  <c r="V26" i="47"/>
  <c r="W26" i="47"/>
  <c r="X26" i="47"/>
  <c r="AA26" i="47"/>
  <c r="AB26" i="47"/>
  <c r="AC26" i="47"/>
  <c r="AD26" i="47"/>
  <c r="AE26" i="47"/>
  <c r="AF26" i="47"/>
  <c r="D27" i="47"/>
  <c r="E27" i="47"/>
  <c r="F27" i="47"/>
  <c r="G27" i="47"/>
  <c r="H27" i="47"/>
  <c r="I27" i="47"/>
  <c r="J27" i="47"/>
  <c r="K27" i="47"/>
  <c r="L27" i="47"/>
  <c r="M27" i="47"/>
  <c r="N27" i="47"/>
  <c r="O27" i="47"/>
  <c r="P27" i="47"/>
  <c r="Q27" i="47"/>
  <c r="R27" i="47"/>
  <c r="S27" i="47"/>
  <c r="T27" i="47"/>
  <c r="U27" i="47"/>
  <c r="V27" i="47"/>
  <c r="W27" i="47"/>
  <c r="X27" i="47"/>
  <c r="Y27" i="47"/>
  <c r="Z27" i="47"/>
  <c r="AA27" i="47"/>
  <c r="AB27" i="47"/>
  <c r="AC27" i="47"/>
  <c r="AD27" i="47"/>
  <c r="AE27" i="47"/>
  <c r="AF27" i="47"/>
  <c r="D28" i="47"/>
  <c r="E28" i="47"/>
  <c r="F28" i="47"/>
  <c r="G28" i="47"/>
  <c r="H28" i="47"/>
  <c r="I28" i="47"/>
  <c r="J28" i="47"/>
  <c r="K28" i="47"/>
  <c r="L28" i="47"/>
  <c r="M28" i="47"/>
  <c r="N28" i="47"/>
  <c r="O28" i="47"/>
  <c r="P28" i="47"/>
  <c r="Q28" i="47"/>
  <c r="R28" i="47"/>
  <c r="S28" i="47"/>
  <c r="T28" i="47"/>
  <c r="U28" i="47"/>
  <c r="V28" i="47"/>
  <c r="W28" i="47"/>
  <c r="X28" i="47"/>
  <c r="Y28" i="47"/>
  <c r="Z28" i="47"/>
  <c r="AA28" i="47"/>
  <c r="AB28" i="47"/>
  <c r="AC28" i="47"/>
  <c r="AD28" i="47"/>
  <c r="AE28" i="47"/>
  <c r="AF28" i="47"/>
  <c r="D29" i="47"/>
  <c r="E29" i="47"/>
  <c r="F29" i="47"/>
  <c r="G29" i="47"/>
  <c r="H29" i="47"/>
  <c r="I29" i="47"/>
  <c r="J29" i="47"/>
  <c r="K29" i="47"/>
  <c r="L29" i="47"/>
  <c r="M29" i="47"/>
  <c r="N29" i="47"/>
  <c r="O29" i="47"/>
  <c r="P29" i="47"/>
  <c r="Q29" i="47"/>
  <c r="R29" i="47"/>
  <c r="S29" i="47"/>
  <c r="T29" i="47"/>
  <c r="U29" i="47"/>
  <c r="V29" i="47"/>
  <c r="W29" i="47"/>
  <c r="X29" i="47"/>
  <c r="Y29" i="47"/>
  <c r="Z29" i="47"/>
  <c r="AA29" i="47"/>
  <c r="AB29" i="47"/>
  <c r="AC29" i="47"/>
  <c r="AD29" i="47"/>
  <c r="AE29" i="47"/>
  <c r="AF29" i="47"/>
  <c r="D30" i="47"/>
  <c r="E30" i="47"/>
  <c r="F30" i="47"/>
  <c r="G30" i="47"/>
  <c r="H30" i="47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AB30" i="47"/>
  <c r="AC30" i="47"/>
  <c r="AD30" i="47"/>
  <c r="AE30" i="47"/>
  <c r="AF30" i="47"/>
  <c r="D31" i="47"/>
  <c r="E31" i="47"/>
  <c r="F31" i="47"/>
  <c r="G31" i="47"/>
  <c r="H31" i="47"/>
  <c r="I31" i="47"/>
  <c r="J31" i="47"/>
  <c r="K31" i="47"/>
  <c r="L31" i="47"/>
  <c r="M31" i="47"/>
  <c r="N31" i="47"/>
  <c r="O31" i="47"/>
  <c r="P31" i="47"/>
  <c r="Q31" i="47"/>
  <c r="R31" i="47"/>
  <c r="S31" i="47"/>
  <c r="T31" i="47"/>
  <c r="U31" i="47"/>
  <c r="V31" i="47"/>
  <c r="W31" i="47"/>
  <c r="X31" i="47"/>
  <c r="Y31" i="47"/>
  <c r="Z31" i="47"/>
  <c r="AA31" i="47"/>
  <c r="AB31" i="47"/>
  <c r="AC31" i="47"/>
  <c r="AD31" i="47"/>
  <c r="AE31" i="47"/>
  <c r="AF31" i="47"/>
  <c r="D32" i="47"/>
  <c r="E32" i="47"/>
  <c r="F32" i="47"/>
  <c r="G32" i="47"/>
  <c r="H32" i="47"/>
  <c r="I32" i="47"/>
  <c r="J32" i="47"/>
  <c r="K32" i="47"/>
  <c r="L32" i="47"/>
  <c r="M32" i="47"/>
  <c r="N32" i="47"/>
  <c r="O32" i="47"/>
  <c r="P32" i="47"/>
  <c r="Q32" i="47"/>
  <c r="R32" i="47"/>
  <c r="S32" i="47"/>
  <c r="T32" i="47"/>
  <c r="U32" i="47"/>
  <c r="V32" i="47"/>
  <c r="W32" i="47"/>
  <c r="X32" i="47"/>
  <c r="Y32" i="47"/>
  <c r="Z32" i="47"/>
  <c r="AA32" i="47"/>
  <c r="AB32" i="47"/>
  <c r="AC32" i="47"/>
  <c r="AD32" i="47"/>
  <c r="AE32" i="47"/>
  <c r="AF32" i="47"/>
  <c r="D33" i="47"/>
  <c r="E33" i="47"/>
  <c r="F33" i="47"/>
  <c r="G33" i="47"/>
  <c r="H33" i="47"/>
  <c r="I33" i="47"/>
  <c r="J33" i="47"/>
  <c r="K33" i="47"/>
  <c r="L33" i="47"/>
  <c r="M33" i="47"/>
  <c r="N33" i="47"/>
  <c r="O33" i="47"/>
  <c r="P33" i="47"/>
  <c r="Q33" i="47"/>
  <c r="R33" i="47"/>
  <c r="S33" i="47"/>
  <c r="T33" i="47"/>
  <c r="U33" i="47"/>
  <c r="V33" i="47"/>
  <c r="W33" i="47"/>
  <c r="X33" i="47"/>
  <c r="Y33" i="47"/>
  <c r="Z33" i="47"/>
  <c r="AA33" i="47"/>
  <c r="AB33" i="47"/>
  <c r="AC33" i="47"/>
  <c r="AD33" i="47"/>
  <c r="AE33" i="47"/>
  <c r="AF33" i="47"/>
  <c r="D34" i="47"/>
  <c r="E34" i="47"/>
  <c r="F34" i="47"/>
  <c r="G34" i="47"/>
  <c r="H34" i="47"/>
  <c r="I34" i="47"/>
  <c r="J34" i="47"/>
  <c r="K34" i="47"/>
  <c r="L34" i="47"/>
  <c r="M34" i="47"/>
  <c r="N34" i="47"/>
  <c r="O34" i="47"/>
  <c r="P34" i="47"/>
  <c r="Q34" i="47"/>
  <c r="R34" i="47"/>
  <c r="S34" i="47"/>
  <c r="T34" i="47"/>
  <c r="U34" i="47"/>
  <c r="V34" i="47"/>
  <c r="W34" i="47"/>
  <c r="X34" i="47"/>
  <c r="Y34" i="47"/>
  <c r="Z34" i="47"/>
  <c r="AA34" i="47"/>
  <c r="AB34" i="47"/>
  <c r="AC34" i="47"/>
  <c r="AD34" i="47"/>
  <c r="AE34" i="47"/>
  <c r="AF34" i="47"/>
  <c r="D35" i="47"/>
  <c r="E35" i="47"/>
  <c r="F35" i="47"/>
  <c r="G35" i="47"/>
  <c r="H35" i="47"/>
  <c r="I35" i="47"/>
  <c r="J35" i="47"/>
  <c r="K35" i="47"/>
  <c r="L35" i="47"/>
  <c r="M35" i="47"/>
  <c r="N35" i="47"/>
  <c r="O35" i="47"/>
  <c r="P35" i="47"/>
  <c r="Q35" i="47"/>
  <c r="R35" i="47"/>
  <c r="S35" i="47"/>
  <c r="T35" i="47"/>
  <c r="U35" i="47"/>
  <c r="V35" i="47"/>
  <c r="W35" i="47"/>
  <c r="X35" i="47"/>
  <c r="Y35" i="47"/>
  <c r="Z35" i="47"/>
  <c r="AA35" i="47"/>
  <c r="AB35" i="47"/>
  <c r="AC35" i="47"/>
  <c r="AD35" i="47"/>
  <c r="AE35" i="47"/>
  <c r="AF35" i="47"/>
  <c r="D36" i="47"/>
  <c r="E36" i="47"/>
  <c r="F36" i="47"/>
  <c r="G36" i="47"/>
  <c r="H36" i="47"/>
  <c r="I36" i="47"/>
  <c r="J36" i="47"/>
  <c r="K36" i="47"/>
  <c r="L36" i="47"/>
  <c r="M36" i="47"/>
  <c r="N36" i="47"/>
  <c r="O36" i="47"/>
  <c r="P36" i="47"/>
  <c r="Q36" i="47"/>
  <c r="R36" i="47"/>
  <c r="S36" i="47"/>
  <c r="T36" i="47"/>
  <c r="U36" i="47"/>
  <c r="V36" i="47"/>
  <c r="W36" i="47"/>
  <c r="X36" i="47"/>
  <c r="Y36" i="47"/>
  <c r="Z36" i="47"/>
  <c r="AA36" i="47"/>
  <c r="AB36" i="47"/>
  <c r="AC36" i="47"/>
  <c r="AD36" i="47"/>
  <c r="AE36" i="47"/>
  <c r="AF36" i="47"/>
  <c r="D37" i="47"/>
  <c r="E37" i="47"/>
  <c r="F37" i="47"/>
  <c r="G37" i="47"/>
  <c r="H37" i="47"/>
  <c r="I37" i="47"/>
  <c r="J37" i="47"/>
  <c r="K37" i="47"/>
  <c r="L37" i="47"/>
  <c r="M37" i="47"/>
  <c r="N37" i="47"/>
  <c r="O37" i="47"/>
  <c r="P37" i="47"/>
  <c r="Q37" i="47"/>
  <c r="R37" i="47"/>
  <c r="S37" i="47"/>
  <c r="T37" i="47"/>
  <c r="U37" i="47"/>
  <c r="V37" i="47"/>
  <c r="W37" i="47"/>
  <c r="X37" i="47"/>
  <c r="Y37" i="47"/>
  <c r="Z37" i="47"/>
  <c r="AA37" i="47"/>
  <c r="AB37" i="47"/>
  <c r="AC37" i="47"/>
  <c r="AD37" i="47"/>
  <c r="AE37" i="47"/>
  <c r="AF37" i="47"/>
  <c r="D38" i="47"/>
  <c r="E38" i="47"/>
  <c r="F38" i="47"/>
  <c r="G38" i="47"/>
  <c r="H38" i="47"/>
  <c r="I38" i="47"/>
  <c r="J38" i="47"/>
  <c r="K38" i="47"/>
  <c r="L38" i="47"/>
  <c r="M38" i="47"/>
  <c r="N38" i="47"/>
  <c r="O38" i="47"/>
  <c r="P38" i="47"/>
  <c r="Q38" i="47"/>
  <c r="R38" i="47"/>
  <c r="S38" i="47"/>
  <c r="T38" i="47"/>
  <c r="U38" i="47"/>
  <c r="V38" i="47"/>
  <c r="W38" i="47"/>
  <c r="X38" i="47"/>
  <c r="Y38" i="47"/>
  <c r="Z38" i="47"/>
  <c r="AA38" i="47"/>
  <c r="AB38" i="47"/>
  <c r="AC38" i="47"/>
  <c r="AD38" i="47"/>
  <c r="AE38" i="47"/>
  <c r="AF38" i="47"/>
  <c r="D3" i="32"/>
  <c r="E3" i="32"/>
  <c r="F3" i="32"/>
  <c r="G3" i="32"/>
  <c r="H3" i="32"/>
  <c r="J3" i="32"/>
  <c r="M3" i="32"/>
  <c r="N3" i="32"/>
  <c r="P3" i="32"/>
  <c r="Q3" i="32"/>
  <c r="R3" i="32"/>
  <c r="S3" i="32"/>
  <c r="T3" i="32"/>
  <c r="U3" i="32"/>
  <c r="V3" i="32"/>
  <c r="W3" i="32"/>
  <c r="X3" i="32"/>
  <c r="Y3" i="32"/>
  <c r="Z3" i="32"/>
  <c r="AA3" i="32"/>
  <c r="AB3" i="32"/>
  <c r="AC3" i="32"/>
  <c r="AD3" i="32"/>
  <c r="AE3" i="32"/>
  <c r="AF3" i="32"/>
  <c r="D4" i="32"/>
  <c r="E4" i="32"/>
  <c r="F4" i="32"/>
  <c r="G4" i="32"/>
  <c r="H4" i="32"/>
  <c r="J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D5" i="32"/>
  <c r="E5" i="32"/>
  <c r="F5" i="32"/>
  <c r="G5" i="32"/>
  <c r="H5" i="32"/>
  <c r="J5" i="32"/>
  <c r="P5" i="32"/>
  <c r="Q5" i="32"/>
  <c r="R5" i="32"/>
  <c r="S5" i="32"/>
  <c r="T5" i="32"/>
  <c r="V5" i="32"/>
  <c r="W5" i="32"/>
  <c r="X5" i="32"/>
  <c r="Y5" i="32"/>
  <c r="Z5" i="32"/>
  <c r="AA5" i="32"/>
  <c r="AB5" i="32"/>
  <c r="AC5" i="32"/>
  <c r="AD5" i="32"/>
  <c r="AE5" i="32"/>
  <c r="AF5" i="32"/>
  <c r="D6" i="32"/>
  <c r="E6" i="32"/>
  <c r="F6" i="32"/>
  <c r="G6" i="32"/>
  <c r="H6" i="32"/>
  <c r="J6" i="32"/>
  <c r="M6" i="32"/>
  <c r="N6" i="32"/>
  <c r="P6" i="32"/>
  <c r="Q6" i="32"/>
  <c r="R6" i="32"/>
  <c r="S6" i="32"/>
  <c r="T6" i="32"/>
  <c r="U6" i="32"/>
  <c r="V6" i="32"/>
  <c r="W6" i="32"/>
  <c r="X6" i="32"/>
  <c r="Y6" i="32"/>
  <c r="Z6" i="32"/>
  <c r="AA6" i="32"/>
  <c r="AB6" i="32"/>
  <c r="AC6" i="32"/>
  <c r="AD6" i="32"/>
  <c r="AE6" i="32"/>
  <c r="AF6" i="32"/>
  <c r="D7" i="32"/>
  <c r="E7" i="32"/>
  <c r="F7" i="32"/>
  <c r="G7" i="32"/>
  <c r="H7" i="32"/>
  <c r="J7" i="32"/>
  <c r="M7" i="32"/>
  <c r="N7" i="32"/>
  <c r="P7" i="32"/>
  <c r="Q7" i="32"/>
  <c r="R7" i="32"/>
  <c r="S7" i="32"/>
  <c r="T7" i="32"/>
  <c r="U7" i="32"/>
  <c r="V7" i="32"/>
  <c r="W7" i="32"/>
  <c r="X7" i="32"/>
  <c r="Y7" i="32"/>
  <c r="Z7" i="32"/>
  <c r="AA7" i="32"/>
  <c r="AB7" i="32"/>
  <c r="AC7" i="32"/>
  <c r="AD7" i="32"/>
  <c r="AE7" i="32"/>
  <c r="AF7" i="32"/>
  <c r="D8" i="32"/>
  <c r="E8" i="32"/>
  <c r="F8" i="32"/>
  <c r="G8" i="32"/>
  <c r="H8" i="32"/>
  <c r="J8" i="32"/>
  <c r="M8" i="32"/>
  <c r="N8" i="32"/>
  <c r="P8" i="32"/>
  <c r="Q8" i="32"/>
  <c r="R8" i="32"/>
  <c r="S8" i="32"/>
  <c r="T8" i="32"/>
  <c r="U8" i="32"/>
  <c r="V8" i="32"/>
  <c r="W8" i="32"/>
  <c r="X8" i="32"/>
  <c r="Y8" i="32"/>
  <c r="Z8" i="32"/>
  <c r="AA8" i="32"/>
  <c r="AB8" i="32"/>
  <c r="AC8" i="32"/>
  <c r="AD8" i="32"/>
  <c r="AE8" i="32"/>
  <c r="AF8" i="32"/>
  <c r="D9" i="32"/>
  <c r="E9" i="32"/>
  <c r="F9" i="32"/>
  <c r="G9" i="32"/>
  <c r="H9" i="32"/>
  <c r="J9" i="32"/>
  <c r="M9" i="32"/>
  <c r="N9" i="32"/>
  <c r="O9" i="32"/>
  <c r="P9" i="32"/>
  <c r="Q9" i="32"/>
  <c r="R9" i="32"/>
  <c r="S9" i="32"/>
  <c r="T9" i="32"/>
  <c r="U9" i="32"/>
  <c r="V9" i="32"/>
  <c r="W9" i="32"/>
  <c r="X9" i="32"/>
  <c r="Y9" i="32"/>
  <c r="Z9" i="32"/>
  <c r="AA9" i="32"/>
  <c r="AB9" i="32"/>
  <c r="AC9" i="32"/>
  <c r="AD9" i="32"/>
  <c r="AE9" i="32"/>
  <c r="AF9" i="32"/>
  <c r="D10" i="32"/>
  <c r="E10" i="32"/>
  <c r="F10" i="32"/>
  <c r="G10" i="32"/>
  <c r="H10" i="32"/>
  <c r="J10" i="32"/>
  <c r="V10" i="32"/>
  <c r="W10" i="32"/>
  <c r="X10" i="32"/>
  <c r="Y10" i="32"/>
  <c r="Z10" i="32"/>
  <c r="AA10" i="32"/>
  <c r="AB10" i="32"/>
  <c r="AC10" i="32"/>
  <c r="D11" i="32"/>
  <c r="E11" i="32"/>
  <c r="M11" i="32"/>
  <c r="N11" i="32"/>
  <c r="D12" i="32"/>
  <c r="E12" i="32"/>
  <c r="M12" i="32"/>
  <c r="N12" i="32"/>
  <c r="O12" i="32"/>
  <c r="D13" i="32"/>
  <c r="E13" i="32"/>
  <c r="D14" i="32"/>
  <c r="E14" i="32"/>
  <c r="F14" i="32"/>
  <c r="G14" i="32"/>
  <c r="H14" i="32"/>
  <c r="J14" i="32"/>
  <c r="M14" i="32"/>
  <c r="N14" i="32"/>
  <c r="O14" i="32"/>
  <c r="P14" i="32"/>
  <c r="Q14" i="32"/>
  <c r="R14" i="32"/>
  <c r="S14" i="32"/>
  <c r="T14" i="32"/>
  <c r="U14" i="32"/>
  <c r="V14" i="32"/>
  <c r="W14" i="32"/>
  <c r="X14" i="32"/>
  <c r="Y14" i="32"/>
  <c r="Z14" i="32"/>
  <c r="AA14" i="32"/>
  <c r="AB14" i="32"/>
  <c r="AC14" i="32"/>
  <c r="AD14" i="32"/>
  <c r="AE14" i="32"/>
  <c r="AF14" i="32"/>
  <c r="D15" i="32"/>
  <c r="E15" i="32"/>
  <c r="F15" i="32"/>
  <c r="G15" i="32"/>
  <c r="H15" i="32"/>
  <c r="J15" i="32"/>
  <c r="L15" i="32"/>
  <c r="M15" i="32"/>
  <c r="N15" i="32"/>
  <c r="O15" i="32"/>
  <c r="P15" i="32"/>
  <c r="Q15" i="32"/>
  <c r="R15" i="32"/>
  <c r="S15" i="32"/>
  <c r="T15" i="32"/>
  <c r="U15" i="32"/>
  <c r="V15" i="32"/>
  <c r="W15" i="32"/>
  <c r="X15" i="32"/>
  <c r="Y15" i="32"/>
  <c r="Z15" i="32"/>
  <c r="AA15" i="32"/>
  <c r="AB15" i="32"/>
  <c r="AC15" i="32"/>
  <c r="AD15" i="32"/>
  <c r="AE15" i="32"/>
  <c r="AF15" i="32"/>
  <c r="D16" i="32"/>
  <c r="E16" i="32"/>
  <c r="F16" i="32"/>
  <c r="G16" i="32"/>
  <c r="H16" i="32"/>
  <c r="J16" i="32"/>
  <c r="L16" i="32"/>
  <c r="M16" i="32"/>
  <c r="N16" i="32"/>
  <c r="O16" i="32"/>
  <c r="P16" i="32"/>
  <c r="Q16" i="32"/>
  <c r="R16" i="32"/>
  <c r="S16" i="32"/>
  <c r="T16" i="32"/>
  <c r="U16" i="32"/>
  <c r="V16" i="32"/>
  <c r="W16" i="32"/>
  <c r="X16" i="32"/>
  <c r="Y16" i="32"/>
  <c r="Z16" i="32"/>
  <c r="AA16" i="32"/>
  <c r="AB16" i="32"/>
  <c r="AC16" i="32"/>
  <c r="AD16" i="32"/>
  <c r="AE16" i="32"/>
  <c r="AF16" i="32"/>
  <c r="D17" i="32"/>
  <c r="E17" i="32"/>
  <c r="F17" i="32"/>
  <c r="G17" i="32"/>
  <c r="H17" i="32"/>
  <c r="J17" i="32"/>
  <c r="L17" i="32"/>
  <c r="M17" i="32"/>
  <c r="N17" i="32"/>
  <c r="O17" i="32"/>
  <c r="P17" i="32"/>
  <c r="Q17" i="32"/>
  <c r="R17" i="32"/>
  <c r="S17" i="32"/>
  <c r="T17" i="32"/>
  <c r="U17" i="32"/>
  <c r="V17" i="32"/>
  <c r="W17" i="32"/>
  <c r="X17" i="32"/>
  <c r="Y17" i="32"/>
  <c r="Z17" i="32"/>
  <c r="AA17" i="32"/>
  <c r="AB17" i="32"/>
  <c r="AC17" i="32"/>
  <c r="AD17" i="32"/>
  <c r="AE17" i="32"/>
  <c r="AF17" i="32"/>
  <c r="D18" i="32"/>
  <c r="E18" i="32"/>
  <c r="F18" i="32"/>
  <c r="G18" i="32"/>
  <c r="H18" i="32"/>
  <c r="J18" i="32"/>
  <c r="L18" i="32"/>
  <c r="M18" i="32"/>
  <c r="N18" i="32"/>
  <c r="O18" i="32"/>
  <c r="P18" i="32"/>
  <c r="Q18" i="32"/>
  <c r="R18" i="32"/>
  <c r="S18" i="32"/>
  <c r="T18" i="32"/>
  <c r="U18" i="32"/>
  <c r="V18" i="32"/>
  <c r="W18" i="32"/>
  <c r="X18" i="32"/>
  <c r="Y18" i="32"/>
  <c r="Z18" i="32"/>
  <c r="AA18" i="32"/>
  <c r="AB18" i="32"/>
  <c r="AC18" i="32"/>
  <c r="AD18" i="32"/>
  <c r="AE18" i="32"/>
  <c r="AF18" i="32"/>
  <c r="D19" i="32"/>
  <c r="E19" i="32"/>
  <c r="F19" i="32"/>
  <c r="G19" i="32"/>
  <c r="H19" i="32"/>
  <c r="J19" i="32"/>
  <c r="L19" i="32"/>
  <c r="M19" i="32"/>
  <c r="N19" i="32"/>
  <c r="O19" i="32"/>
  <c r="P19" i="32"/>
  <c r="Q19" i="32"/>
  <c r="R19" i="32"/>
  <c r="S19" i="32"/>
  <c r="T19" i="32"/>
  <c r="U19" i="32"/>
  <c r="V19" i="32"/>
  <c r="W19" i="32"/>
  <c r="X19" i="32"/>
  <c r="Y19" i="32"/>
  <c r="Z19" i="32"/>
  <c r="AA19" i="32"/>
  <c r="AB19" i="32"/>
  <c r="AC19" i="32"/>
  <c r="AD19" i="32"/>
  <c r="AE19" i="32"/>
  <c r="AF19" i="32"/>
  <c r="D24" i="32"/>
  <c r="E24" i="32"/>
  <c r="F24" i="32"/>
  <c r="G24" i="32"/>
  <c r="H24" i="32"/>
  <c r="I24" i="32"/>
  <c r="J24" i="32"/>
  <c r="K24" i="32"/>
  <c r="V24" i="32"/>
  <c r="W24" i="32"/>
  <c r="X24" i="32"/>
  <c r="Y24" i="32"/>
  <c r="Z24" i="32"/>
  <c r="AA24" i="32"/>
  <c r="AB24" i="32"/>
  <c r="AC24" i="32"/>
  <c r="D25" i="32"/>
  <c r="E25" i="32"/>
  <c r="F25" i="32"/>
  <c r="G25" i="32"/>
  <c r="H25" i="32"/>
  <c r="I25" i="32"/>
  <c r="J25" i="32"/>
  <c r="K25" i="32"/>
  <c r="L25" i="32"/>
  <c r="M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F25" i="32"/>
  <c r="D26" i="32"/>
  <c r="E26" i="32"/>
  <c r="F26" i="32"/>
  <c r="G26" i="32"/>
  <c r="H26" i="32"/>
  <c r="I26" i="32"/>
  <c r="J26" i="32"/>
  <c r="K26" i="32"/>
  <c r="L26" i="32"/>
  <c r="M26" i="32"/>
  <c r="N26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F26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F27" i="32"/>
  <c r="D28" i="32"/>
  <c r="E28" i="32"/>
  <c r="F28" i="32"/>
  <c r="G28" i="32"/>
  <c r="H28" i="32"/>
  <c r="I28" i="32"/>
  <c r="J28" i="32"/>
  <c r="K28" i="32"/>
  <c r="P28" i="32"/>
  <c r="Q28" i="32"/>
  <c r="R28" i="32"/>
  <c r="S28" i="32"/>
  <c r="T28" i="32"/>
  <c r="U28" i="32"/>
  <c r="V28" i="32"/>
  <c r="W28" i="32"/>
  <c r="X28" i="32"/>
  <c r="Y28" i="32"/>
  <c r="Z28" i="32"/>
  <c r="AA28" i="32"/>
  <c r="AB28" i="32"/>
  <c r="AC28" i="32"/>
  <c r="AF28" i="32"/>
  <c r="D29" i="32"/>
  <c r="E29" i="32"/>
  <c r="F29" i="32"/>
  <c r="G29" i="32"/>
  <c r="H29" i="32"/>
  <c r="I29" i="32"/>
  <c r="J29" i="32"/>
  <c r="K29" i="32"/>
  <c r="L29" i="32"/>
  <c r="M29" i="32"/>
  <c r="N29" i="32"/>
  <c r="O29" i="32"/>
  <c r="P29" i="32"/>
  <c r="Q29" i="32"/>
  <c r="R29" i="32"/>
  <c r="S29" i="32"/>
  <c r="T29" i="32"/>
  <c r="U29" i="32"/>
  <c r="V29" i="32"/>
  <c r="W29" i="32"/>
  <c r="X29" i="32"/>
  <c r="Y29" i="32"/>
  <c r="Z29" i="32"/>
  <c r="AA29" i="32"/>
  <c r="AB29" i="32"/>
  <c r="AC29" i="32"/>
  <c r="AF29" i="32"/>
  <c r="D30" i="32"/>
  <c r="E30" i="32"/>
  <c r="F30" i="32"/>
  <c r="G30" i="32"/>
  <c r="H30" i="32"/>
  <c r="I30" i="32"/>
  <c r="J30" i="32"/>
  <c r="K30" i="32"/>
  <c r="L30" i="32"/>
  <c r="M30" i="32"/>
  <c r="N30" i="32"/>
  <c r="O30" i="32"/>
  <c r="P30" i="32"/>
  <c r="Q30" i="32"/>
  <c r="R30" i="32"/>
  <c r="S30" i="32"/>
  <c r="T30" i="32"/>
  <c r="U30" i="32"/>
  <c r="V30" i="32"/>
  <c r="W30" i="32"/>
  <c r="X30" i="32"/>
  <c r="Y30" i="32"/>
  <c r="Z30" i="32"/>
  <c r="AA30" i="32"/>
  <c r="AB30" i="32"/>
  <c r="AC30" i="32"/>
  <c r="AD30" i="32"/>
  <c r="AE30" i="32"/>
  <c r="AF30" i="32"/>
  <c r="D31" i="32"/>
  <c r="E31" i="32"/>
  <c r="F31" i="32"/>
  <c r="G31" i="32"/>
  <c r="H31" i="32"/>
  <c r="I31" i="32"/>
  <c r="J31" i="32"/>
  <c r="K31" i="32"/>
  <c r="L31" i="32"/>
  <c r="M31" i="32"/>
  <c r="N31" i="32"/>
  <c r="O31" i="32"/>
  <c r="P31" i="32"/>
  <c r="Q31" i="32"/>
  <c r="R31" i="32"/>
  <c r="S31" i="32"/>
  <c r="T31" i="32"/>
  <c r="U31" i="32"/>
  <c r="V31" i="32"/>
  <c r="W31" i="32"/>
  <c r="X31" i="32"/>
  <c r="Y31" i="32"/>
  <c r="Z31" i="32"/>
  <c r="AA31" i="32"/>
  <c r="AB31" i="32"/>
  <c r="AC31" i="32"/>
  <c r="AD31" i="32"/>
  <c r="AE31" i="32"/>
  <c r="AF31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F34" i="32"/>
  <c r="D35" i="32"/>
  <c r="E35" i="32"/>
  <c r="F35" i="32"/>
  <c r="G35" i="32"/>
  <c r="H35" i="32"/>
  <c r="I35" i="32"/>
  <c r="J35" i="32"/>
  <c r="K35" i="32"/>
  <c r="L35" i="32"/>
  <c r="M35" i="32"/>
  <c r="N35" i="32"/>
  <c r="O35" i="32"/>
  <c r="P35" i="32"/>
  <c r="Q35" i="32"/>
  <c r="R35" i="32"/>
  <c r="S35" i="32"/>
  <c r="T35" i="32"/>
  <c r="U35" i="32"/>
  <c r="V35" i="32"/>
  <c r="W35" i="32"/>
  <c r="X35" i="32"/>
  <c r="Y35" i="32"/>
  <c r="Z35" i="32"/>
  <c r="AA35" i="32"/>
  <c r="AB35" i="32"/>
  <c r="AC35" i="32"/>
  <c r="AD35" i="32"/>
  <c r="AE35" i="32"/>
  <c r="AF35" i="32"/>
  <c r="D36" i="32"/>
  <c r="E36" i="32"/>
  <c r="F36" i="32"/>
  <c r="G36" i="32"/>
  <c r="H36" i="32"/>
  <c r="I36" i="32"/>
  <c r="J36" i="32"/>
  <c r="K36" i="32"/>
  <c r="L36" i="32"/>
  <c r="M36" i="32"/>
  <c r="N36" i="32"/>
  <c r="O36" i="32"/>
  <c r="P36" i="32"/>
  <c r="Q36" i="32"/>
  <c r="R36" i="32"/>
  <c r="S36" i="32"/>
  <c r="T36" i="32"/>
  <c r="U36" i="32"/>
  <c r="V36" i="32"/>
  <c r="W36" i="32"/>
  <c r="X36" i="32"/>
  <c r="Y36" i="32"/>
  <c r="Z36" i="32"/>
  <c r="AA36" i="32"/>
  <c r="AB36" i="32"/>
  <c r="AC36" i="32"/>
  <c r="AD36" i="32"/>
  <c r="AE36" i="32"/>
  <c r="AF36" i="32"/>
  <c r="D37" i="32"/>
  <c r="E37" i="32"/>
  <c r="F37" i="32"/>
  <c r="G37" i="32"/>
  <c r="H37" i="32"/>
  <c r="I37" i="32"/>
  <c r="J37" i="32"/>
  <c r="K37" i="32"/>
  <c r="L37" i="32"/>
  <c r="M37" i="32"/>
  <c r="N37" i="32"/>
  <c r="O37" i="32"/>
  <c r="P37" i="32"/>
  <c r="Q37" i="32"/>
  <c r="R37" i="32"/>
  <c r="S37" i="32"/>
  <c r="T37" i="32"/>
  <c r="U37" i="32"/>
  <c r="V37" i="32"/>
  <c r="W37" i="32"/>
  <c r="X37" i="32"/>
  <c r="Y37" i="32"/>
  <c r="Z37" i="32"/>
  <c r="AA37" i="32"/>
  <c r="AB37" i="32"/>
  <c r="AC37" i="32"/>
  <c r="AD37" i="32"/>
  <c r="AE37" i="32"/>
  <c r="AF37" i="32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D39" i="32"/>
  <c r="E39" i="32"/>
  <c r="F39" i="32"/>
  <c r="G39" i="32"/>
  <c r="H39" i="32"/>
  <c r="I39" i="32"/>
  <c r="J39" i="32"/>
  <c r="K39" i="32"/>
  <c r="L39" i="32"/>
  <c r="M39" i="32"/>
  <c r="N39" i="32"/>
  <c r="O39" i="32"/>
  <c r="P39" i="32"/>
  <c r="Q39" i="32"/>
  <c r="R39" i="32"/>
  <c r="S39" i="32"/>
  <c r="T39" i="32"/>
  <c r="U39" i="32"/>
  <c r="V39" i="32"/>
  <c r="W39" i="32"/>
  <c r="X39" i="32"/>
  <c r="Y39" i="32"/>
  <c r="Z39" i="32"/>
  <c r="AA39" i="32"/>
  <c r="AB39" i="32"/>
  <c r="AC39" i="32"/>
  <c r="AD39" i="32"/>
  <c r="AE39" i="32"/>
  <c r="AF39" i="32"/>
  <c r="D3" i="70"/>
  <c r="E3" i="70"/>
  <c r="F3" i="70"/>
  <c r="G3" i="70"/>
  <c r="H3" i="70"/>
  <c r="I3" i="70"/>
  <c r="J3" i="70"/>
  <c r="K3" i="70"/>
  <c r="P3" i="70"/>
  <c r="Q3" i="70"/>
  <c r="R3" i="70"/>
  <c r="S3" i="70"/>
  <c r="V3" i="70"/>
  <c r="W3" i="70"/>
  <c r="X3" i="70"/>
  <c r="Y3" i="70"/>
  <c r="Z3" i="70"/>
  <c r="AA3" i="70"/>
  <c r="AB3" i="70"/>
  <c r="AC3" i="70"/>
  <c r="AD3" i="70"/>
  <c r="AE3" i="70"/>
  <c r="D4" i="70"/>
  <c r="E4" i="70"/>
  <c r="F4" i="70"/>
  <c r="G4" i="70"/>
  <c r="H4" i="70"/>
  <c r="I4" i="70"/>
  <c r="J4" i="70"/>
  <c r="K4" i="70"/>
  <c r="L4" i="70"/>
  <c r="M4" i="70"/>
  <c r="N4" i="70"/>
  <c r="O4" i="70"/>
  <c r="P4" i="70"/>
  <c r="Q4" i="70"/>
  <c r="R4" i="70"/>
  <c r="S4" i="70"/>
  <c r="T4" i="70"/>
  <c r="U4" i="70"/>
  <c r="V4" i="70"/>
  <c r="W4" i="70"/>
  <c r="X4" i="70"/>
  <c r="Y4" i="70"/>
  <c r="Z4" i="70"/>
  <c r="AA4" i="70"/>
  <c r="AB4" i="70"/>
  <c r="AC4" i="70"/>
  <c r="AD4" i="70"/>
  <c r="AE4" i="70"/>
  <c r="AF4" i="70"/>
  <c r="D5" i="70"/>
  <c r="E5" i="70"/>
  <c r="F5" i="70"/>
  <c r="G5" i="70"/>
  <c r="H5" i="70"/>
  <c r="I5" i="70"/>
  <c r="J5" i="70"/>
  <c r="K5" i="70"/>
  <c r="L5" i="70"/>
  <c r="M5" i="70"/>
  <c r="N5" i="70"/>
  <c r="O5" i="70"/>
  <c r="P5" i="70"/>
  <c r="Q5" i="70"/>
  <c r="R5" i="70"/>
  <c r="S5" i="70"/>
  <c r="T5" i="70"/>
  <c r="U5" i="70"/>
  <c r="V5" i="70"/>
  <c r="W5" i="70"/>
  <c r="X5" i="70"/>
  <c r="Y5" i="70"/>
  <c r="Z5" i="70"/>
  <c r="AA5" i="70"/>
  <c r="AB5" i="70"/>
  <c r="AC5" i="70"/>
  <c r="AD5" i="70"/>
  <c r="AE5" i="70"/>
  <c r="AF5" i="70"/>
  <c r="D6" i="70"/>
  <c r="E6" i="70"/>
  <c r="F6" i="70"/>
  <c r="G6" i="70"/>
  <c r="H6" i="70"/>
  <c r="I6" i="70"/>
  <c r="J6" i="70"/>
  <c r="K6" i="70"/>
  <c r="L6" i="70"/>
  <c r="M6" i="70"/>
  <c r="N6" i="70"/>
  <c r="O6" i="70"/>
  <c r="P6" i="70"/>
  <c r="Q6" i="70"/>
  <c r="R6" i="70"/>
  <c r="S6" i="70"/>
  <c r="T6" i="70"/>
  <c r="U6" i="70"/>
  <c r="V6" i="70"/>
  <c r="W6" i="70"/>
  <c r="X6" i="70"/>
  <c r="Y6" i="70"/>
  <c r="Z6" i="70"/>
  <c r="AA6" i="70"/>
  <c r="AB6" i="70"/>
  <c r="AC6" i="70"/>
  <c r="AD6" i="70"/>
  <c r="AE6" i="70"/>
  <c r="AF6" i="70"/>
  <c r="D7" i="70"/>
  <c r="E7" i="70"/>
  <c r="F7" i="70"/>
  <c r="G7" i="70"/>
  <c r="H7" i="70"/>
  <c r="I7" i="70"/>
  <c r="J7" i="70"/>
  <c r="K7" i="70"/>
  <c r="L7" i="70"/>
  <c r="M7" i="70"/>
  <c r="P7" i="70"/>
  <c r="Q7" i="70"/>
  <c r="R7" i="70"/>
  <c r="S7" i="70"/>
  <c r="T7" i="70"/>
  <c r="U7" i="70"/>
  <c r="V7" i="70"/>
  <c r="W7" i="70"/>
  <c r="X7" i="70"/>
  <c r="Y7" i="70"/>
  <c r="Z7" i="70"/>
  <c r="AA7" i="70"/>
  <c r="AB7" i="70"/>
  <c r="AC7" i="70"/>
  <c r="AD7" i="70"/>
  <c r="AE7" i="70"/>
  <c r="AF7" i="70"/>
  <c r="D8" i="70"/>
  <c r="E8" i="70"/>
  <c r="L8" i="70"/>
  <c r="M8" i="70"/>
  <c r="N8" i="70"/>
  <c r="O8" i="70"/>
  <c r="D9" i="70"/>
  <c r="E9" i="70"/>
  <c r="F9" i="70"/>
  <c r="G9" i="70"/>
  <c r="H9" i="70"/>
  <c r="I9" i="70"/>
  <c r="J9" i="70"/>
  <c r="K9" i="70"/>
  <c r="L9" i="70"/>
  <c r="M9" i="70"/>
  <c r="N9" i="70"/>
  <c r="O9" i="70"/>
  <c r="P9" i="70"/>
  <c r="Q9" i="70"/>
  <c r="R9" i="70"/>
  <c r="S9" i="70"/>
  <c r="T9" i="70"/>
  <c r="U9" i="70"/>
  <c r="V9" i="70"/>
  <c r="W9" i="70"/>
  <c r="X9" i="70"/>
  <c r="Y9" i="70"/>
  <c r="Z9" i="70"/>
  <c r="AA9" i="70"/>
  <c r="AB9" i="70"/>
  <c r="AC9" i="70"/>
  <c r="AD9" i="70"/>
  <c r="AE9" i="70"/>
  <c r="AF9" i="70"/>
  <c r="D10" i="70"/>
  <c r="E10" i="70"/>
  <c r="F10" i="70"/>
  <c r="G10" i="70"/>
  <c r="H10" i="70"/>
  <c r="I10" i="70"/>
  <c r="J10" i="70"/>
  <c r="K10" i="70"/>
  <c r="L10" i="70"/>
  <c r="M10" i="70"/>
  <c r="N10" i="70"/>
  <c r="O10" i="70"/>
  <c r="P10" i="70"/>
  <c r="Q10" i="70"/>
  <c r="R10" i="70"/>
  <c r="S10" i="70"/>
  <c r="T10" i="70"/>
  <c r="U10" i="70"/>
  <c r="V10" i="70"/>
  <c r="W10" i="70"/>
  <c r="X10" i="70"/>
  <c r="Y10" i="70"/>
  <c r="Z10" i="70"/>
  <c r="AA10" i="70"/>
  <c r="AB10" i="70"/>
  <c r="AC10" i="70"/>
  <c r="AD10" i="70"/>
  <c r="AE10" i="70"/>
  <c r="AF10" i="70"/>
  <c r="D11" i="70"/>
  <c r="E11" i="70"/>
  <c r="F11" i="70"/>
  <c r="G11" i="70"/>
  <c r="H11" i="70"/>
  <c r="I11" i="70"/>
  <c r="J11" i="70"/>
  <c r="K11" i="70"/>
  <c r="L11" i="70"/>
  <c r="M11" i="70"/>
  <c r="N11" i="70"/>
  <c r="O11" i="70"/>
  <c r="P11" i="70"/>
  <c r="Q11" i="70"/>
  <c r="R11" i="70"/>
  <c r="S11" i="70"/>
  <c r="T11" i="70"/>
  <c r="U11" i="70"/>
  <c r="V11" i="70"/>
  <c r="W11" i="70"/>
  <c r="X11" i="70"/>
  <c r="Y11" i="70"/>
  <c r="Z11" i="70"/>
  <c r="AA11" i="70"/>
  <c r="AB11" i="70"/>
  <c r="AC11" i="70"/>
  <c r="AD11" i="70"/>
  <c r="AE11" i="70"/>
  <c r="AF11" i="70"/>
  <c r="D12" i="70"/>
  <c r="E12" i="70"/>
  <c r="F12" i="70"/>
  <c r="G12" i="70"/>
  <c r="H12" i="70"/>
  <c r="I12" i="70"/>
  <c r="J12" i="70"/>
  <c r="K12" i="70"/>
  <c r="L12" i="70"/>
  <c r="M12" i="70"/>
  <c r="N12" i="70"/>
  <c r="O12" i="70"/>
  <c r="P12" i="70"/>
  <c r="Q12" i="70"/>
  <c r="R12" i="70"/>
  <c r="S12" i="70"/>
  <c r="T12" i="70"/>
  <c r="U12" i="70"/>
  <c r="V12" i="70"/>
  <c r="W12" i="70"/>
  <c r="X12" i="70"/>
  <c r="Y12" i="70"/>
  <c r="Z12" i="70"/>
  <c r="AA12" i="70"/>
  <c r="AB12" i="70"/>
  <c r="AC12" i="70"/>
  <c r="AD12" i="70"/>
  <c r="AE12" i="70"/>
  <c r="AF12" i="70"/>
  <c r="D13" i="70"/>
  <c r="E13" i="70"/>
  <c r="F13" i="70"/>
  <c r="G13" i="70"/>
  <c r="H13" i="70"/>
  <c r="I13" i="70"/>
  <c r="J13" i="70"/>
  <c r="K13" i="70"/>
  <c r="L13" i="70"/>
  <c r="M13" i="70"/>
  <c r="N13" i="70"/>
  <c r="O13" i="70"/>
  <c r="P13" i="70"/>
  <c r="Q13" i="70"/>
  <c r="R13" i="70"/>
  <c r="S13" i="70"/>
  <c r="T13" i="70"/>
  <c r="U13" i="70"/>
  <c r="V13" i="70"/>
  <c r="W13" i="70"/>
  <c r="X13" i="70"/>
  <c r="Y13" i="70"/>
  <c r="Z13" i="70"/>
  <c r="AA13" i="70"/>
  <c r="AB13" i="70"/>
  <c r="AC13" i="70"/>
  <c r="AD13" i="70"/>
  <c r="AE13" i="70"/>
  <c r="AF13" i="70"/>
  <c r="D14" i="70"/>
  <c r="E14" i="70"/>
  <c r="F14" i="70"/>
  <c r="G14" i="70"/>
  <c r="H14" i="70"/>
  <c r="I14" i="70"/>
  <c r="J14" i="70"/>
  <c r="K14" i="70"/>
  <c r="L14" i="70"/>
  <c r="M14" i="70"/>
  <c r="N14" i="70"/>
  <c r="O14" i="70"/>
  <c r="P14" i="70"/>
  <c r="Q14" i="70"/>
  <c r="R14" i="70"/>
  <c r="S14" i="70"/>
  <c r="T14" i="70"/>
  <c r="U14" i="70"/>
  <c r="V14" i="70"/>
  <c r="W14" i="70"/>
  <c r="X14" i="70"/>
  <c r="Y14" i="70"/>
  <c r="Z14" i="70"/>
  <c r="AA14" i="70"/>
  <c r="AB14" i="70"/>
  <c r="AC14" i="70"/>
  <c r="AD14" i="70"/>
  <c r="AE14" i="70"/>
  <c r="AF14" i="70"/>
  <c r="D15" i="70"/>
  <c r="E15" i="70"/>
  <c r="F15" i="70"/>
  <c r="G15" i="70"/>
  <c r="H15" i="70"/>
  <c r="I15" i="70"/>
  <c r="J15" i="70"/>
  <c r="K15" i="70"/>
  <c r="L15" i="70"/>
  <c r="M15" i="70"/>
  <c r="N15" i="70"/>
  <c r="O15" i="70"/>
  <c r="P15" i="70"/>
  <c r="Q15" i="70"/>
  <c r="R15" i="70"/>
  <c r="S15" i="70"/>
  <c r="T15" i="70"/>
  <c r="U15" i="70"/>
  <c r="V15" i="70"/>
  <c r="W15" i="70"/>
  <c r="X15" i="70"/>
  <c r="Y15" i="70"/>
  <c r="Z15" i="70"/>
  <c r="AA15" i="70"/>
  <c r="AB15" i="70"/>
  <c r="AC15" i="70"/>
  <c r="AD15" i="70"/>
  <c r="AE15" i="70"/>
  <c r="AF15" i="70"/>
  <c r="D16" i="70"/>
  <c r="E16" i="70"/>
  <c r="F16" i="70"/>
  <c r="G16" i="70"/>
  <c r="H16" i="70"/>
  <c r="I16" i="70"/>
  <c r="J16" i="70"/>
  <c r="K16" i="70"/>
  <c r="L16" i="70"/>
  <c r="M16" i="70"/>
  <c r="N16" i="70"/>
  <c r="O16" i="70"/>
  <c r="P16" i="70"/>
  <c r="Q16" i="70"/>
  <c r="R16" i="70"/>
  <c r="S16" i="70"/>
  <c r="T16" i="70"/>
  <c r="U16" i="70"/>
  <c r="V16" i="70"/>
  <c r="W16" i="70"/>
  <c r="X16" i="70"/>
  <c r="Y16" i="70"/>
  <c r="Z16" i="70"/>
  <c r="AA16" i="70"/>
  <c r="AB16" i="70"/>
  <c r="AC16" i="70"/>
  <c r="AD16" i="70"/>
  <c r="AE16" i="70"/>
  <c r="AF16" i="70"/>
  <c r="D17" i="70"/>
  <c r="E17" i="70"/>
  <c r="F17" i="70"/>
  <c r="G17" i="70"/>
  <c r="H17" i="70"/>
  <c r="I17" i="70"/>
  <c r="J17" i="70"/>
  <c r="K17" i="70"/>
  <c r="L17" i="70"/>
  <c r="M17" i="70"/>
  <c r="N17" i="70"/>
  <c r="O17" i="70"/>
  <c r="P17" i="70"/>
  <c r="Q17" i="70"/>
  <c r="R17" i="70"/>
  <c r="S17" i="70"/>
  <c r="T17" i="70"/>
  <c r="U17" i="70"/>
  <c r="V17" i="70"/>
  <c r="W17" i="70"/>
  <c r="X17" i="70"/>
  <c r="Y17" i="70"/>
  <c r="Z17" i="70"/>
  <c r="AA17" i="70"/>
  <c r="AB17" i="70"/>
  <c r="AC17" i="70"/>
  <c r="AD17" i="70"/>
  <c r="AE17" i="70"/>
  <c r="AF17" i="70"/>
  <c r="D18" i="70"/>
  <c r="E18" i="70"/>
  <c r="F18" i="70"/>
  <c r="G18" i="70"/>
  <c r="H18" i="70"/>
  <c r="I18" i="70"/>
  <c r="J18" i="70"/>
  <c r="K18" i="70"/>
  <c r="L18" i="70"/>
  <c r="M18" i="70"/>
  <c r="N18" i="70"/>
  <c r="O18" i="70"/>
  <c r="P18" i="70"/>
  <c r="Q18" i="70"/>
  <c r="R18" i="70"/>
  <c r="S18" i="70"/>
  <c r="T18" i="70"/>
  <c r="U18" i="70"/>
  <c r="V18" i="70"/>
  <c r="W18" i="70"/>
  <c r="X18" i="70"/>
  <c r="Y18" i="70"/>
  <c r="Z18" i="70"/>
  <c r="AA18" i="70"/>
  <c r="AB18" i="70"/>
  <c r="AC18" i="70"/>
  <c r="AD18" i="70"/>
  <c r="AE18" i="70"/>
  <c r="AF18" i="70"/>
  <c r="D23" i="70"/>
  <c r="E23" i="70"/>
  <c r="F23" i="70"/>
  <c r="G23" i="70"/>
  <c r="H23" i="70"/>
  <c r="I23" i="70"/>
  <c r="J23" i="70"/>
  <c r="K23" i="70"/>
  <c r="L23" i="70"/>
  <c r="M23" i="70"/>
  <c r="N23" i="70"/>
  <c r="O23" i="70"/>
  <c r="P23" i="70"/>
  <c r="Q23" i="70"/>
  <c r="R23" i="70"/>
  <c r="S23" i="70"/>
  <c r="T23" i="70"/>
  <c r="U23" i="70"/>
  <c r="V23" i="70"/>
  <c r="W23" i="70"/>
  <c r="X23" i="70"/>
  <c r="Y23" i="70"/>
  <c r="Z23" i="70"/>
  <c r="AA23" i="70"/>
  <c r="AB23" i="70"/>
  <c r="AC23" i="70"/>
  <c r="AD23" i="70"/>
  <c r="AE23" i="70"/>
  <c r="AF23" i="70"/>
  <c r="D24" i="70"/>
  <c r="E24" i="70"/>
  <c r="F24" i="70"/>
  <c r="G24" i="70"/>
  <c r="H24" i="70"/>
  <c r="I24" i="70"/>
  <c r="J24" i="70"/>
  <c r="K24" i="70"/>
  <c r="L24" i="70"/>
  <c r="M24" i="70"/>
  <c r="N24" i="70"/>
  <c r="O24" i="70"/>
  <c r="P24" i="70"/>
  <c r="Q24" i="70"/>
  <c r="R24" i="70"/>
  <c r="S24" i="70"/>
  <c r="T24" i="70"/>
  <c r="U24" i="70"/>
  <c r="V24" i="70"/>
  <c r="W24" i="70"/>
  <c r="X24" i="70"/>
  <c r="Y24" i="70"/>
  <c r="Z24" i="70"/>
  <c r="AA24" i="70"/>
  <c r="AB24" i="70"/>
  <c r="AC24" i="70"/>
  <c r="AD24" i="70"/>
  <c r="AE24" i="70"/>
  <c r="AF24" i="70"/>
  <c r="D25" i="70"/>
  <c r="E25" i="70"/>
  <c r="F25" i="70"/>
  <c r="G25" i="70"/>
  <c r="H25" i="70"/>
  <c r="I25" i="70"/>
  <c r="J25" i="70"/>
  <c r="K25" i="70"/>
  <c r="L25" i="70"/>
  <c r="M25" i="70"/>
  <c r="N25" i="70"/>
  <c r="O25" i="70"/>
  <c r="P25" i="70"/>
  <c r="Q25" i="70"/>
  <c r="R25" i="70"/>
  <c r="S25" i="70"/>
  <c r="T25" i="70"/>
  <c r="U25" i="70"/>
  <c r="V25" i="70"/>
  <c r="W25" i="70"/>
  <c r="X25" i="70"/>
  <c r="Y25" i="70"/>
  <c r="Z25" i="70"/>
  <c r="AA25" i="70"/>
  <c r="AB25" i="70"/>
  <c r="AC25" i="70"/>
  <c r="AD25" i="70"/>
  <c r="AE25" i="70"/>
  <c r="AF25" i="70"/>
  <c r="D26" i="70"/>
  <c r="E26" i="70"/>
  <c r="F26" i="70"/>
  <c r="G26" i="70"/>
  <c r="H26" i="70"/>
  <c r="I26" i="70"/>
  <c r="J26" i="70"/>
  <c r="K26" i="70"/>
  <c r="L26" i="70"/>
  <c r="M26" i="70"/>
  <c r="N26" i="70"/>
  <c r="O26" i="70"/>
  <c r="P26" i="70"/>
  <c r="Q26" i="70"/>
  <c r="R26" i="70"/>
  <c r="S26" i="70"/>
  <c r="T26" i="70"/>
  <c r="U26" i="70"/>
  <c r="V26" i="70"/>
  <c r="W26" i="70"/>
  <c r="X26" i="70"/>
  <c r="Y26" i="70"/>
  <c r="Z26" i="70"/>
  <c r="AA26" i="70"/>
  <c r="AB26" i="70"/>
  <c r="AC26" i="70"/>
  <c r="AD26" i="70"/>
  <c r="AE26" i="70"/>
  <c r="AF26" i="70"/>
  <c r="D27" i="70"/>
  <c r="E27" i="70"/>
  <c r="F27" i="70"/>
  <c r="G27" i="70"/>
  <c r="H27" i="70"/>
  <c r="I27" i="70"/>
  <c r="J27" i="70"/>
  <c r="K27" i="70"/>
  <c r="L27" i="70"/>
  <c r="M27" i="70"/>
  <c r="N27" i="70"/>
  <c r="O27" i="70"/>
  <c r="P27" i="70"/>
  <c r="Q27" i="70"/>
  <c r="R27" i="70"/>
  <c r="S27" i="70"/>
  <c r="T27" i="70"/>
  <c r="U27" i="70"/>
  <c r="V27" i="70"/>
  <c r="W27" i="70"/>
  <c r="X27" i="70"/>
  <c r="Y27" i="70"/>
  <c r="Z27" i="70"/>
  <c r="AA27" i="70"/>
  <c r="AB27" i="70"/>
  <c r="AC27" i="70"/>
  <c r="AD27" i="70"/>
  <c r="AE27" i="70"/>
  <c r="AF27" i="70"/>
  <c r="D28" i="70"/>
  <c r="E28" i="70"/>
  <c r="F28" i="70"/>
  <c r="G28" i="70"/>
  <c r="H28" i="70"/>
  <c r="I28" i="70"/>
  <c r="J28" i="70"/>
  <c r="K28" i="70"/>
  <c r="L28" i="70"/>
  <c r="M28" i="70"/>
  <c r="N28" i="70"/>
  <c r="O28" i="70"/>
  <c r="P28" i="70"/>
  <c r="Q28" i="70"/>
  <c r="R28" i="70"/>
  <c r="S28" i="70"/>
  <c r="T28" i="70"/>
  <c r="U28" i="70"/>
  <c r="V28" i="70"/>
  <c r="W28" i="70"/>
  <c r="X28" i="70"/>
  <c r="Y28" i="70"/>
  <c r="Z28" i="70"/>
  <c r="AA28" i="70"/>
  <c r="AB28" i="70"/>
  <c r="AC28" i="70"/>
  <c r="AD28" i="70"/>
  <c r="AE28" i="70"/>
  <c r="AF28" i="70"/>
  <c r="D29" i="70"/>
  <c r="E29" i="70"/>
  <c r="F29" i="70"/>
  <c r="G29" i="70"/>
  <c r="H29" i="70"/>
  <c r="I29" i="70"/>
  <c r="J29" i="70"/>
  <c r="K29" i="70"/>
  <c r="L29" i="70"/>
  <c r="M29" i="70"/>
  <c r="N29" i="70"/>
  <c r="O29" i="70"/>
  <c r="P29" i="70"/>
  <c r="Q29" i="70"/>
  <c r="R29" i="70"/>
  <c r="S29" i="70"/>
  <c r="T29" i="70"/>
  <c r="U29" i="70"/>
  <c r="V29" i="70"/>
  <c r="W29" i="70"/>
  <c r="X29" i="70"/>
  <c r="Y29" i="70"/>
  <c r="Z29" i="70"/>
  <c r="AA29" i="70"/>
  <c r="AB29" i="70"/>
  <c r="AC29" i="70"/>
  <c r="AD29" i="70"/>
  <c r="AE29" i="70"/>
  <c r="AF29" i="70"/>
  <c r="D30" i="70"/>
  <c r="E30" i="70"/>
  <c r="F30" i="70"/>
  <c r="G30" i="70"/>
  <c r="H30" i="70"/>
  <c r="I30" i="70"/>
  <c r="J30" i="70"/>
  <c r="K30" i="70"/>
  <c r="L30" i="70"/>
  <c r="M30" i="70"/>
  <c r="N30" i="70"/>
  <c r="O30" i="70"/>
  <c r="P30" i="70"/>
  <c r="Q30" i="70"/>
  <c r="R30" i="70"/>
  <c r="S30" i="70"/>
  <c r="T30" i="70"/>
  <c r="U30" i="70"/>
  <c r="V30" i="70"/>
  <c r="W30" i="70"/>
  <c r="X30" i="70"/>
  <c r="Y30" i="70"/>
  <c r="Z30" i="70"/>
  <c r="AA30" i="70"/>
  <c r="AB30" i="70"/>
  <c r="AC30" i="70"/>
  <c r="AD30" i="70"/>
  <c r="AE30" i="70"/>
  <c r="AF30" i="70"/>
  <c r="D31" i="70"/>
  <c r="E31" i="70"/>
  <c r="F31" i="70"/>
  <c r="G31" i="70"/>
  <c r="H31" i="70"/>
  <c r="I31" i="70"/>
  <c r="J31" i="70"/>
  <c r="K31" i="70"/>
  <c r="L31" i="70"/>
  <c r="M31" i="70"/>
  <c r="N31" i="70"/>
  <c r="O31" i="70"/>
  <c r="P31" i="70"/>
  <c r="Q31" i="70"/>
  <c r="R31" i="70"/>
  <c r="S31" i="70"/>
  <c r="T31" i="70"/>
  <c r="U31" i="70"/>
  <c r="V31" i="70"/>
  <c r="W31" i="70"/>
  <c r="X31" i="70"/>
  <c r="Y31" i="70"/>
  <c r="Z31" i="70"/>
  <c r="AA31" i="70"/>
  <c r="AB31" i="70"/>
  <c r="AC31" i="70"/>
  <c r="AD31" i="70"/>
  <c r="AE31" i="70"/>
  <c r="AF31" i="70"/>
  <c r="D32" i="70"/>
  <c r="E32" i="70"/>
  <c r="F32" i="70"/>
  <c r="G32" i="70"/>
  <c r="H32" i="70"/>
  <c r="I32" i="70"/>
  <c r="J32" i="70"/>
  <c r="K32" i="70"/>
  <c r="L32" i="70"/>
  <c r="M32" i="70"/>
  <c r="N32" i="70"/>
  <c r="O32" i="70"/>
  <c r="P32" i="70"/>
  <c r="Q32" i="70"/>
  <c r="R32" i="70"/>
  <c r="S32" i="70"/>
  <c r="T32" i="70"/>
  <c r="U32" i="70"/>
  <c r="V32" i="70"/>
  <c r="W32" i="70"/>
  <c r="X32" i="70"/>
  <c r="Y32" i="70"/>
  <c r="Z32" i="70"/>
  <c r="AA32" i="70"/>
  <c r="AB32" i="70"/>
  <c r="AC32" i="70"/>
  <c r="AD32" i="70"/>
  <c r="AE32" i="70"/>
  <c r="AF32" i="70"/>
  <c r="D33" i="70"/>
  <c r="E33" i="70"/>
  <c r="F33" i="70"/>
  <c r="G33" i="70"/>
  <c r="H33" i="70"/>
  <c r="I33" i="70"/>
  <c r="J33" i="70"/>
  <c r="K33" i="70"/>
  <c r="L33" i="70"/>
  <c r="M33" i="70"/>
  <c r="N33" i="70"/>
  <c r="O33" i="70"/>
  <c r="P33" i="70"/>
  <c r="Q33" i="70"/>
  <c r="R33" i="70"/>
  <c r="S33" i="70"/>
  <c r="T33" i="70"/>
  <c r="U33" i="70"/>
  <c r="V33" i="70"/>
  <c r="W33" i="70"/>
  <c r="X33" i="70"/>
  <c r="Y33" i="70"/>
  <c r="Z33" i="70"/>
  <c r="AA33" i="70"/>
  <c r="AB33" i="70"/>
  <c r="AC33" i="70"/>
  <c r="AD33" i="70"/>
  <c r="AE33" i="70"/>
  <c r="AF33" i="70"/>
  <c r="D34" i="70"/>
  <c r="E34" i="70"/>
  <c r="F34" i="70"/>
  <c r="G34" i="70"/>
  <c r="H34" i="70"/>
  <c r="I34" i="70"/>
  <c r="J34" i="70"/>
  <c r="K34" i="70"/>
  <c r="L34" i="70"/>
  <c r="M34" i="70"/>
  <c r="N34" i="70"/>
  <c r="O34" i="70"/>
  <c r="P34" i="70"/>
  <c r="Q34" i="70"/>
  <c r="R34" i="70"/>
  <c r="S34" i="70"/>
  <c r="T34" i="70"/>
  <c r="U34" i="70"/>
  <c r="V34" i="70"/>
  <c r="W34" i="70"/>
  <c r="X34" i="70"/>
  <c r="Y34" i="70"/>
  <c r="Z34" i="70"/>
  <c r="AA34" i="70"/>
  <c r="AB34" i="70"/>
  <c r="AC34" i="70"/>
  <c r="AD34" i="70"/>
  <c r="AE34" i="70"/>
  <c r="AF34" i="70"/>
  <c r="D35" i="70"/>
  <c r="E35" i="70"/>
  <c r="F35" i="70"/>
  <c r="G35" i="70"/>
  <c r="H35" i="70"/>
  <c r="I35" i="70"/>
  <c r="J35" i="70"/>
  <c r="K35" i="70"/>
  <c r="L35" i="70"/>
  <c r="M35" i="70"/>
  <c r="N35" i="70"/>
  <c r="O35" i="70"/>
  <c r="P35" i="70"/>
  <c r="Q35" i="70"/>
  <c r="R35" i="70"/>
  <c r="S35" i="70"/>
  <c r="T35" i="70"/>
  <c r="U35" i="70"/>
  <c r="V35" i="70"/>
  <c r="W35" i="70"/>
  <c r="X35" i="70"/>
  <c r="Y35" i="70"/>
  <c r="Z35" i="70"/>
  <c r="AA35" i="70"/>
  <c r="AB35" i="70"/>
  <c r="AC35" i="70"/>
  <c r="AD35" i="70"/>
  <c r="AE35" i="70"/>
  <c r="AF35" i="70"/>
  <c r="D36" i="70"/>
  <c r="E36" i="70"/>
  <c r="F36" i="70"/>
  <c r="G36" i="70"/>
  <c r="H36" i="70"/>
  <c r="I36" i="70"/>
  <c r="J36" i="70"/>
  <c r="K36" i="70"/>
  <c r="L36" i="70"/>
  <c r="M36" i="70"/>
  <c r="N36" i="70"/>
  <c r="O36" i="70"/>
  <c r="P36" i="70"/>
  <c r="Q36" i="70"/>
  <c r="R36" i="70"/>
  <c r="S36" i="70"/>
  <c r="T36" i="70"/>
  <c r="U36" i="70"/>
  <c r="V36" i="70"/>
  <c r="W36" i="70"/>
  <c r="X36" i="70"/>
  <c r="Y36" i="70"/>
  <c r="Z36" i="70"/>
  <c r="AA36" i="70"/>
  <c r="AB36" i="70"/>
  <c r="AC36" i="70"/>
  <c r="AD36" i="70"/>
  <c r="AE36" i="70"/>
  <c r="AF36" i="70"/>
  <c r="D37" i="70"/>
  <c r="E37" i="70"/>
  <c r="F37" i="70"/>
  <c r="G37" i="70"/>
  <c r="H37" i="70"/>
  <c r="I37" i="70"/>
  <c r="J37" i="70"/>
  <c r="K37" i="70"/>
  <c r="L37" i="70"/>
  <c r="M37" i="70"/>
  <c r="N37" i="70"/>
  <c r="O37" i="70"/>
  <c r="P37" i="70"/>
  <c r="Q37" i="70"/>
  <c r="R37" i="70"/>
  <c r="S37" i="70"/>
  <c r="T37" i="70"/>
  <c r="U37" i="70"/>
  <c r="V37" i="70"/>
  <c r="W37" i="70"/>
  <c r="X37" i="70"/>
  <c r="Y37" i="70"/>
  <c r="Z37" i="70"/>
  <c r="AA37" i="70"/>
  <c r="AB37" i="70"/>
  <c r="AC37" i="70"/>
  <c r="AD37" i="70"/>
  <c r="AE37" i="70"/>
  <c r="AF37" i="70"/>
  <c r="D3" i="29"/>
  <c r="E3" i="29"/>
  <c r="F3" i="29"/>
  <c r="G3" i="29"/>
  <c r="H3" i="29"/>
  <c r="I3" i="29"/>
  <c r="J3" i="29"/>
  <c r="K3" i="29"/>
  <c r="L3" i="29"/>
  <c r="M3" i="29"/>
  <c r="N3" i="29"/>
  <c r="P3" i="29"/>
  <c r="Q3" i="29"/>
  <c r="R3" i="29"/>
  <c r="S3" i="29"/>
  <c r="T3" i="29"/>
  <c r="U3" i="29"/>
  <c r="V3" i="29"/>
  <c r="W3" i="29"/>
  <c r="X3" i="29"/>
  <c r="Y3" i="29"/>
  <c r="Z3" i="29"/>
  <c r="AA3" i="29"/>
  <c r="AB3" i="29"/>
  <c r="AC3" i="29"/>
  <c r="AD3" i="29"/>
  <c r="AE3" i="29"/>
  <c r="AF3" i="29"/>
  <c r="D4" i="29"/>
  <c r="E4" i="29"/>
  <c r="F4" i="29"/>
  <c r="G4" i="29"/>
  <c r="H4" i="29"/>
  <c r="I4" i="29"/>
  <c r="J4" i="29"/>
  <c r="K4" i="29"/>
  <c r="L4" i="29"/>
  <c r="M4" i="29"/>
  <c r="N4" i="29"/>
  <c r="P4" i="29"/>
  <c r="Q4" i="29"/>
  <c r="T4" i="29"/>
  <c r="U4" i="29"/>
  <c r="Y4" i="29"/>
  <c r="Z4" i="29"/>
  <c r="AA4" i="29"/>
  <c r="AB4" i="29"/>
  <c r="AC4" i="29"/>
  <c r="AD4" i="29"/>
  <c r="AF4" i="29"/>
  <c r="D5" i="29"/>
  <c r="E5" i="29"/>
  <c r="F5" i="29"/>
  <c r="G5" i="29"/>
  <c r="H5" i="29"/>
  <c r="I5" i="29"/>
  <c r="J5" i="29"/>
  <c r="K5" i="29"/>
  <c r="L5" i="29"/>
  <c r="M5" i="29"/>
  <c r="N5" i="29"/>
  <c r="V5" i="29"/>
  <c r="W5" i="29"/>
  <c r="X5" i="29"/>
  <c r="Y5" i="29"/>
  <c r="Z5" i="29"/>
  <c r="AA5" i="29"/>
  <c r="AB5" i="29"/>
  <c r="AC5" i="29"/>
  <c r="D6" i="29"/>
  <c r="E6" i="29"/>
  <c r="F6" i="29"/>
  <c r="G6" i="29"/>
  <c r="H6" i="29"/>
  <c r="I6" i="29"/>
  <c r="J6" i="29"/>
  <c r="K6" i="29"/>
  <c r="V6" i="29"/>
  <c r="W6" i="29"/>
  <c r="X6" i="29"/>
  <c r="Y6" i="29"/>
  <c r="Z6" i="29"/>
  <c r="AA6" i="29"/>
  <c r="AB6" i="29"/>
  <c r="AC6" i="29"/>
  <c r="D7" i="29"/>
  <c r="E7" i="29"/>
  <c r="F7" i="29"/>
  <c r="G7" i="29"/>
  <c r="H7" i="29"/>
  <c r="I7" i="29"/>
  <c r="J7" i="29"/>
  <c r="K7" i="29"/>
  <c r="P7" i="29"/>
  <c r="Q7" i="29"/>
  <c r="R7" i="29"/>
  <c r="S7" i="29"/>
  <c r="T7" i="29"/>
  <c r="U7" i="29"/>
  <c r="V7" i="29"/>
  <c r="W7" i="29"/>
  <c r="X7" i="29"/>
  <c r="Y7" i="29"/>
  <c r="Z7" i="29"/>
  <c r="AA7" i="29"/>
  <c r="AB7" i="29"/>
  <c r="AC7" i="29"/>
  <c r="AD7" i="29"/>
  <c r="AE7" i="29"/>
  <c r="AF7" i="29"/>
  <c r="D8" i="29"/>
  <c r="E8" i="29"/>
  <c r="F8" i="29"/>
  <c r="G8" i="29"/>
  <c r="H8" i="29"/>
  <c r="I8" i="29"/>
  <c r="J8" i="29"/>
  <c r="K8" i="29"/>
  <c r="L8" i="29"/>
  <c r="M8" i="29"/>
  <c r="N8" i="29"/>
  <c r="O8" i="29"/>
  <c r="P8" i="29"/>
  <c r="Q8" i="29"/>
  <c r="R8" i="29"/>
  <c r="S8" i="29"/>
  <c r="T8" i="29"/>
  <c r="U8" i="29"/>
  <c r="V8" i="29"/>
  <c r="W8" i="29"/>
  <c r="X8" i="29"/>
  <c r="Y8" i="29"/>
  <c r="Z8" i="29"/>
  <c r="AA8" i="29"/>
  <c r="AB8" i="29"/>
  <c r="AC8" i="29"/>
  <c r="AD8" i="29"/>
  <c r="AE8" i="29"/>
  <c r="AF8" i="29"/>
  <c r="D9" i="29"/>
  <c r="E9" i="29"/>
  <c r="F9" i="29"/>
  <c r="G9" i="29"/>
  <c r="H9" i="29"/>
  <c r="I9" i="29"/>
  <c r="J9" i="29"/>
  <c r="K9" i="29"/>
  <c r="L9" i="29"/>
  <c r="M9" i="29"/>
  <c r="N9" i="29"/>
  <c r="O9" i="29"/>
  <c r="P9" i="29"/>
  <c r="Q9" i="29"/>
  <c r="R9" i="29"/>
  <c r="S9" i="29"/>
  <c r="T9" i="29"/>
  <c r="U9" i="29"/>
  <c r="V9" i="29"/>
  <c r="W9" i="29"/>
  <c r="X9" i="29"/>
  <c r="Y9" i="29"/>
  <c r="Z9" i="29"/>
  <c r="AA9" i="29"/>
  <c r="AB9" i="29"/>
  <c r="AC9" i="29"/>
  <c r="AD9" i="29"/>
  <c r="AE9" i="29"/>
  <c r="AF9" i="29"/>
  <c r="D10" i="29"/>
  <c r="E10" i="29"/>
  <c r="F10" i="29"/>
  <c r="G10" i="29"/>
  <c r="H10" i="29"/>
  <c r="I10" i="29"/>
  <c r="J10" i="29"/>
  <c r="K10" i="29"/>
  <c r="L10" i="29"/>
  <c r="M10" i="29"/>
  <c r="N10" i="29"/>
  <c r="O10" i="29"/>
  <c r="P10" i="29"/>
  <c r="Q10" i="29"/>
  <c r="R10" i="29"/>
  <c r="S10" i="29"/>
  <c r="T10" i="29"/>
  <c r="U10" i="29"/>
  <c r="V10" i="29"/>
  <c r="W10" i="29"/>
  <c r="X10" i="29"/>
  <c r="Y10" i="29"/>
  <c r="Z10" i="29"/>
  <c r="AA10" i="29"/>
  <c r="AB10" i="29"/>
  <c r="AC10" i="29"/>
  <c r="AD10" i="29"/>
  <c r="AE10" i="29"/>
  <c r="AF10" i="29"/>
  <c r="D11" i="29"/>
  <c r="E11" i="29"/>
  <c r="F11" i="29"/>
  <c r="G11" i="29"/>
  <c r="H11" i="29"/>
  <c r="I11" i="29"/>
  <c r="J11" i="29"/>
  <c r="K11" i="29"/>
  <c r="L11" i="29"/>
  <c r="M11" i="29"/>
  <c r="N11" i="29"/>
  <c r="O11" i="29"/>
  <c r="P11" i="29"/>
  <c r="Q11" i="29"/>
  <c r="R11" i="29"/>
  <c r="S11" i="29"/>
  <c r="T11" i="29"/>
  <c r="U11" i="29"/>
  <c r="V11" i="29"/>
  <c r="W11" i="29"/>
  <c r="X11" i="29"/>
  <c r="Y11" i="29"/>
  <c r="Z11" i="29"/>
  <c r="AA11" i="29"/>
  <c r="AB11" i="29"/>
  <c r="AC11" i="29"/>
  <c r="AD11" i="29"/>
  <c r="AE11" i="29"/>
  <c r="AF11" i="29"/>
  <c r="D12" i="29"/>
  <c r="E12" i="29"/>
  <c r="F12" i="29"/>
  <c r="G12" i="29"/>
  <c r="H12" i="29"/>
  <c r="I12" i="29"/>
  <c r="J12" i="29"/>
  <c r="K12" i="29"/>
  <c r="L12" i="29"/>
  <c r="M12" i="29"/>
  <c r="N12" i="29"/>
  <c r="O12" i="29"/>
  <c r="P12" i="29"/>
  <c r="Q12" i="29"/>
  <c r="R12" i="29"/>
  <c r="S12" i="29"/>
  <c r="T12" i="29"/>
  <c r="U12" i="29"/>
  <c r="V12" i="29"/>
  <c r="W12" i="29"/>
  <c r="X12" i="29"/>
  <c r="Y12" i="29"/>
  <c r="Z12" i="29"/>
  <c r="AA12" i="29"/>
  <c r="AB12" i="29"/>
  <c r="AC12" i="29"/>
  <c r="AD12" i="29"/>
  <c r="AE12" i="29"/>
  <c r="AF12" i="29"/>
  <c r="D13" i="29"/>
  <c r="E13" i="29"/>
  <c r="F13" i="29"/>
  <c r="G13" i="29"/>
  <c r="H13" i="29"/>
  <c r="I13" i="29"/>
  <c r="J13" i="29"/>
  <c r="K13" i="29"/>
  <c r="L13" i="29"/>
  <c r="M13" i="29"/>
  <c r="N13" i="29"/>
  <c r="O13" i="29"/>
  <c r="P13" i="29"/>
  <c r="Q13" i="29"/>
  <c r="R13" i="29"/>
  <c r="S13" i="29"/>
  <c r="T13" i="29"/>
  <c r="U13" i="29"/>
  <c r="V13" i="29"/>
  <c r="W13" i="29"/>
  <c r="X13" i="29"/>
  <c r="Y13" i="29"/>
  <c r="Z13" i="29"/>
  <c r="AA13" i="29"/>
  <c r="AB13" i="29"/>
  <c r="AC13" i="29"/>
  <c r="AD13" i="29"/>
  <c r="AE13" i="29"/>
  <c r="AF13" i="29"/>
  <c r="D14" i="29"/>
  <c r="E14" i="29"/>
  <c r="F14" i="29"/>
  <c r="G14" i="29"/>
  <c r="H14" i="29"/>
  <c r="I14" i="29"/>
  <c r="J14" i="29"/>
  <c r="K14" i="29"/>
  <c r="L14" i="29"/>
  <c r="M14" i="29"/>
  <c r="N14" i="29"/>
  <c r="O14" i="29"/>
  <c r="P14" i="29"/>
  <c r="Q14" i="29"/>
  <c r="R14" i="29"/>
  <c r="S14" i="29"/>
  <c r="T14" i="29"/>
  <c r="U14" i="29"/>
  <c r="V14" i="29"/>
  <c r="W14" i="29"/>
  <c r="X14" i="29"/>
  <c r="Y14" i="29"/>
  <c r="Z14" i="29"/>
  <c r="AA14" i="29"/>
  <c r="AB14" i="29"/>
  <c r="AC14" i="29"/>
  <c r="AD14" i="29"/>
  <c r="AE14" i="29"/>
  <c r="AF14" i="29"/>
  <c r="D15" i="29"/>
  <c r="E15" i="29"/>
  <c r="F15" i="29"/>
  <c r="G15" i="29"/>
  <c r="H15" i="29"/>
  <c r="I15" i="29"/>
  <c r="J15" i="29"/>
  <c r="K15" i="29"/>
  <c r="L15" i="29"/>
  <c r="M15" i="29"/>
  <c r="N15" i="29"/>
  <c r="O15" i="29"/>
  <c r="P15" i="29"/>
  <c r="Q15" i="29"/>
  <c r="R15" i="29"/>
  <c r="S15" i="29"/>
  <c r="T15" i="29"/>
  <c r="U15" i="29"/>
  <c r="V15" i="29"/>
  <c r="W15" i="29"/>
  <c r="X15" i="29"/>
  <c r="Y15" i="29"/>
  <c r="Z15" i="29"/>
  <c r="AA15" i="29"/>
  <c r="AB15" i="29"/>
  <c r="AC15" i="29"/>
  <c r="AD15" i="29"/>
  <c r="AE15" i="29"/>
  <c r="AF15" i="29"/>
  <c r="D16" i="29"/>
  <c r="E16" i="29"/>
  <c r="F16" i="29"/>
  <c r="G16" i="29"/>
  <c r="H16" i="29"/>
  <c r="I16" i="29"/>
  <c r="J16" i="29"/>
  <c r="K16" i="29"/>
  <c r="L16" i="29"/>
  <c r="M16" i="29"/>
  <c r="N16" i="29"/>
  <c r="O16" i="29"/>
  <c r="P16" i="29"/>
  <c r="Q16" i="29"/>
  <c r="R16" i="29"/>
  <c r="S16" i="29"/>
  <c r="T16" i="29"/>
  <c r="U16" i="29"/>
  <c r="V16" i="29"/>
  <c r="W16" i="29"/>
  <c r="X16" i="29"/>
  <c r="Y16" i="29"/>
  <c r="Z16" i="29"/>
  <c r="AA16" i="29"/>
  <c r="AB16" i="29"/>
  <c r="AC16" i="29"/>
  <c r="AD16" i="29"/>
  <c r="AE16" i="29"/>
  <c r="AF16" i="29"/>
  <c r="D17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Q17" i="29"/>
  <c r="R17" i="29"/>
  <c r="S17" i="29"/>
  <c r="T17" i="29"/>
  <c r="U17" i="29"/>
  <c r="V17" i="29"/>
  <c r="W17" i="29"/>
  <c r="X17" i="29"/>
  <c r="Y17" i="29"/>
  <c r="Z17" i="29"/>
  <c r="AA17" i="29"/>
  <c r="AB17" i="29"/>
  <c r="AC17" i="29"/>
  <c r="AD17" i="29"/>
  <c r="AE17" i="29"/>
  <c r="AF17" i="29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U18" i="29"/>
  <c r="V18" i="29"/>
  <c r="W18" i="29"/>
  <c r="X18" i="29"/>
  <c r="Y18" i="29"/>
  <c r="Z18" i="29"/>
  <c r="AA18" i="29"/>
  <c r="AB18" i="29"/>
  <c r="AC18" i="29"/>
  <c r="AD18" i="29"/>
  <c r="AE18" i="29"/>
  <c r="AF18" i="29"/>
  <c r="D23" i="29"/>
  <c r="E23" i="29"/>
  <c r="F23" i="29"/>
  <c r="G23" i="29"/>
  <c r="H23" i="29"/>
  <c r="I23" i="29"/>
  <c r="J23" i="29"/>
  <c r="K23" i="29"/>
  <c r="L23" i="29"/>
  <c r="P23" i="29"/>
  <c r="Q23" i="29"/>
  <c r="R23" i="29"/>
  <c r="S23" i="29"/>
  <c r="T23" i="29"/>
  <c r="U23" i="29"/>
  <c r="V23" i="29"/>
  <c r="W23" i="29"/>
  <c r="X23" i="29"/>
  <c r="Y23" i="29"/>
  <c r="Z23" i="29"/>
  <c r="AA23" i="29"/>
  <c r="AB23" i="29"/>
  <c r="AC23" i="29"/>
  <c r="AD23" i="29"/>
  <c r="AE23" i="29"/>
  <c r="AF23" i="29"/>
  <c r="D24" i="29"/>
  <c r="E24" i="29"/>
  <c r="F24" i="29"/>
  <c r="G24" i="29"/>
  <c r="H24" i="29"/>
  <c r="I24" i="29"/>
  <c r="J24" i="29"/>
  <c r="K24" i="29"/>
  <c r="V24" i="29"/>
  <c r="W24" i="29"/>
  <c r="X24" i="29"/>
  <c r="Y24" i="29"/>
  <c r="Z24" i="29"/>
  <c r="AA24" i="29"/>
  <c r="AB24" i="29"/>
  <c r="AC24" i="29"/>
  <c r="D25" i="29"/>
  <c r="E25" i="29"/>
  <c r="F25" i="29"/>
  <c r="G25" i="29"/>
  <c r="H25" i="29"/>
  <c r="I25" i="29"/>
  <c r="J25" i="29"/>
  <c r="K25" i="29"/>
  <c r="L25" i="29"/>
  <c r="M25" i="29"/>
  <c r="N25" i="29"/>
  <c r="O25" i="29"/>
  <c r="P25" i="29"/>
  <c r="Q25" i="29"/>
  <c r="R25" i="29"/>
  <c r="S25" i="29"/>
  <c r="T25" i="29"/>
  <c r="U25" i="29"/>
  <c r="V25" i="29"/>
  <c r="W25" i="29"/>
  <c r="X25" i="29"/>
  <c r="Y25" i="29"/>
  <c r="Z25" i="29"/>
  <c r="AA25" i="29"/>
  <c r="AB25" i="29"/>
  <c r="AC25" i="29"/>
  <c r="AD25" i="29"/>
  <c r="AE25" i="29"/>
  <c r="AF25" i="29"/>
  <c r="D26" i="29"/>
  <c r="E26" i="29"/>
  <c r="F26" i="29"/>
  <c r="G26" i="29"/>
  <c r="H26" i="29"/>
  <c r="I26" i="29"/>
  <c r="J26" i="29"/>
  <c r="K26" i="29"/>
  <c r="L26" i="29"/>
  <c r="M26" i="29"/>
  <c r="N26" i="29"/>
  <c r="P26" i="29"/>
  <c r="Q26" i="29"/>
  <c r="R26" i="29"/>
  <c r="S26" i="29"/>
  <c r="T26" i="29"/>
  <c r="U26" i="29"/>
  <c r="V26" i="29"/>
  <c r="W26" i="29"/>
  <c r="X26" i="29"/>
  <c r="Y26" i="29"/>
  <c r="Z26" i="29"/>
  <c r="AA26" i="29"/>
  <c r="AB26" i="29"/>
  <c r="AC26" i="29"/>
  <c r="AD26" i="29"/>
  <c r="AE26" i="29"/>
  <c r="AF26" i="29"/>
  <c r="D27" i="29"/>
  <c r="E27" i="29"/>
  <c r="F27" i="29"/>
  <c r="G27" i="29"/>
  <c r="H27" i="29"/>
  <c r="I27" i="29"/>
  <c r="J27" i="29"/>
  <c r="K27" i="29"/>
  <c r="L27" i="29"/>
  <c r="P27" i="29"/>
  <c r="Q27" i="29"/>
  <c r="R27" i="29"/>
  <c r="S27" i="29"/>
  <c r="T27" i="29"/>
  <c r="U27" i="29"/>
  <c r="V27" i="29"/>
  <c r="W27" i="29"/>
  <c r="X27" i="29"/>
  <c r="Y27" i="29"/>
  <c r="Z27" i="29"/>
  <c r="AA27" i="29"/>
  <c r="AB27" i="29"/>
  <c r="AC27" i="29"/>
  <c r="AD27" i="29"/>
  <c r="AE27" i="29"/>
  <c r="AF27" i="29"/>
  <c r="D28" i="29"/>
  <c r="E28" i="29"/>
  <c r="F28" i="29"/>
  <c r="G28" i="29"/>
  <c r="H28" i="29"/>
  <c r="I28" i="29"/>
  <c r="J28" i="29"/>
  <c r="K28" i="29"/>
  <c r="L28" i="29"/>
  <c r="M28" i="29"/>
  <c r="N28" i="29"/>
  <c r="O28" i="29"/>
  <c r="P28" i="29"/>
  <c r="Q28" i="29"/>
  <c r="R28" i="29"/>
  <c r="S28" i="29"/>
  <c r="T28" i="29"/>
  <c r="U28" i="29"/>
  <c r="V28" i="29"/>
  <c r="W28" i="29"/>
  <c r="X28" i="29"/>
  <c r="Y28" i="29"/>
  <c r="Z28" i="29"/>
  <c r="AA28" i="29"/>
  <c r="AB28" i="29"/>
  <c r="AC28" i="29"/>
  <c r="AD28" i="29"/>
  <c r="AE28" i="29"/>
  <c r="AF28" i="29"/>
  <c r="D29" i="29"/>
  <c r="E29" i="29"/>
  <c r="F29" i="29"/>
  <c r="G29" i="29"/>
  <c r="H29" i="29"/>
  <c r="I29" i="29"/>
  <c r="J29" i="29"/>
  <c r="K29" i="29"/>
  <c r="L29" i="29"/>
  <c r="M29" i="29"/>
  <c r="N29" i="29"/>
  <c r="O29" i="29"/>
  <c r="P29" i="29"/>
  <c r="Q29" i="29"/>
  <c r="R29" i="29"/>
  <c r="S29" i="29"/>
  <c r="T29" i="29"/>
  <c r="U29" i="29"/>
  <c r="V29" i="29"/>
  <c r="W29" i="29"/>
  <c r="X29" i="29"/>
  <c r="Y29" i="29"/>
  <c r="Z29" i="29"/>
  <c r="AA29" i="29"/>
  <c r="AB29" i="29"/>
  <c r="AC29" i="29"/>
  <c r="AD29" i="29"/>
  <c r="AE29" i="29"/>
  <c r="AF29" i="29"/>
  <c r="D30" i="29"/>
  <c r="E30" i="29"/>
  <c r="F30" i="29"/>
  <c r="G30" i="29"/>
  <c r="H30" i="29"/>
  <c r="I30" i="29"/>
  <c r="J30" i="29"/>
  <c r="K30" i="29"/>
  <c r="L30" i="29"/>
  <c r="M30" i="29"/>
  <c r="N30" i="29"/>
  <c r="O30" i="29"/>
  <c r="P30" i="29"/>
  <c r="Q30" i="29"/>
  <c r="R30" i="29"/>
  <c r="S30" i="29"/>
  <c r="T30" i="29"/>
  <c r="U30" i="29"/>
  <c r="V30" i="29"/>
  <c r="W30" i="29"/>
  <c r="X30" i="29"/>
  <c r="Y30" i="29"/>
  <c r="Z30" i="29"/>
  <c r="AA30" i="29"/>
  <c r="AB30" i="29"/>
  <c r="AC30" i="29"/>
  <c r="AD30" i="29"/>
  <c r="AE30" i="29"/>
  <c r="AF30" i="29"/>
  <c r="D31" i="29"/>
  <c r="E31" i="29"/>
  <c r="F31" i="29"/>
  <c r="G31" i="29"/>
  <c r="H31" i="29"/>
  <c r="I31" i="29"/>
  <c r="J31" i="29"/>
  <c r="K31" i="29"/>
  <c r="L31" i="29"/>
  <c r="M31" i="29"/>
  <c r="N31" i="29"/>
  <c r="O31" i="29"/>
  <c r="P31" i="29"/>
  <c r="Q31" i="29"/>
  <c r="R31" i="29"/>
  <c r="S31" i="29"/>
  <c r="T31" i="29"/>
  <c r="U31" i="29"/>
  <c r="V31" i="29"/>
  <c r="W31" i="29"/>
  <c r="X31" i="29"/>
  <c r="Y31" i="29"/>
  <c r="Z31" i="29"/>
  <c r="AA31" i="29"/>
  <c r="AB31" i="29"/>
  <c r="AC31" i="29"/>
  <c r="AD31" i="29"/>
  <c r="AE31" i="29"/>
  <c r="AF31" i="29"/>
  <c r="D32" i="29"/>
  <c r="E32" i="29"/>
  <c r="F32" i="29"/>
  <c r="G32" i="29"/>
  <c r="H32" i="29"/>
  <c r="I32" i="29"/>
  <c r="J32" i="29"/>
  <c r="K32" i="29"/>
  <c r="L32" i="29"/>
  <c r="M32" i="29"/>
  <c r="N32" i="29"/>
  <c r="O32" i="29"/>
  <c r="P32" i="29"/>
  <c r="Q32" i="29"/>
  <c r="R32" i="29"/>
  <c r="S32" i="29"/>
  <c r="T32" i="29"/>
  <c r="U32" i="29"/>
  <c r="V32" i="29"/>
  <c r="W32" i="29"/>
  <c r="X32" i="29"/>
  <c r="Y32" i="29"/>
  <c r="Z32" i="29"/>
  <c r="AA32" i="29"/>
  <c r="AB32" i="29"/>
  <c r="AC32" i="29"/>
  <c r="AD32" i="29"/>
  <c r="AE32" i="29"/>
  <c r="AF32" i="29"/>
  <c r="D33" i="29"/>
  <c r="E33" i="29"/>
  <c r="F33" i="29"/>
  <c r="G33" i="29"/>
  <c r="H33" i="29"/>
  <c r="I33" i="29"/>
  <c r="J33" i="29"/>
  <c r="K33" i="29"/>
  <c r="L33" i="29"/>
  <c r="M33" i="29"/>
  <c r="N33" i="29"/>
  <c r="O33" i="29"/>
  <c r="P33" i="29"/>
  <c r="Q33" i="29"/>
  <c r="R33" i="29"/>
  <c r="S33" i="29"/>
  <c r="T33" i="29"/>
  <c r="U33" i="29"/>
  <c r="V33" i="29"/>
  <c r="W33" i="29"/>
  <c r="X33" i="29"/>
  <c r="Y33" i="29"/>
  <c r="Z33" i="29"/>
  <c r="AA33" i="29"/>
  <c r="AB33" i="29"/>
  <c r="AC33" i="29"/>
  <c r="AD33" i="29"/>
  <c r="AE33" i="29"/>
  <c r="AF33" i="29"/>
  <c r="D34" i="29"/>
  <c r="E34" i="29"/>
  <c r="F34" i="29"/>
  <c r="G34" i="29"/>
  <c r="H34" i="29"/>
  <c r="I34" i="29"/>
  <c r="J34" i="29"/>
  <c r="K34" i="29"/>
  <c r="L34" i="29"/>
  <c r="M34" i="29"/>
  <c r="N34" i="29"/>
  <c r="O34" i="29"/>
  <c r="P34" i="29"/>
  <c r="Q34" i="29"/>
  <c r="R34" i="29"/>
  <c r="S34" i="29"/>
  <c r="T34" i="29"/>
  <c r="U34" i="29"/>
  <c r="V34" i="29"/>
  <c r="W34" i="29"/>
  <c r="X34" i="29"/>
  <c r="Y34" i="29"/>
  <c r="Z34" i="29"/>
  <c r="AA34" i="29"/>
  <c r="AB34" i="29"/>
  <c r="AC34" i="29"/>
  <c r="AD34" i="29"/>
  <c r="AE34" i="29"/>
  <c r="AF34" i="29"/>
  <c r="D35" i="29"/>
  <c r="E35" i="29"/>
  <c r="F35" i="29"/>
  <c r="G35" i="29"/>
  <c r="H35" i="29"/>
  <c r="I35" i="29"/>
  <c r="J35" i="29"/>
  <c r="K35" i="29"/>
  <c r="L35" i="29"/>
  <c r="M35" i="29"/>
  <c r="N35" i="29"/>
  <c r="O35" i="29"/>
  <c r="P35" i="29"/>
  <c r="Q35" i="29"/>
  <c r="R35" i="29"/>
  <c r="S35" i="29"/>
  <c r="T35" i="29"/>
  <c r="U35" i="29"/>
  <c r="V35" i="29"/>
  <c r="W35" i="29"/>
  <c r="X35" i="29"/>
  <c r="Y35" i="29"/>
  <c r="Z35" i="29"/>
  <c r="AA35" i="29"/>
  <c r="AB35" i="29"/>
  <c r="AC35" i="29"/>
  <c r="AD35" i="29"/>
  <c r="AE35" i="29"/>
  <c r="AF35" i="29"/>
  <c r="D36" i="29"/>
  <c r="E36" i="29"/>
  <c r="F36" i="29"/>
  <c r="G36" i="29"/>
  <c r="H36" i="29"/>
  <c r="I36" i="29"/>
  <c r="J36" i="29"/>
  <c r="K36" i="29"/>
  <c r="L36" i="29"/>
  <c r="M36" i="29"/>
  <c r="N36" i="29"/>
  <c r="O36" i="29"/>
  <c r="P36" i="29"/>
  <c r="Q36" i="29"/>
  <c r="R36" i="29"/>
  <c r="S36" i="29"/>
  <c r="T36" i="29"/>
  <c r="U36" i="29"/>
  <c r="V36" i="29"/>
  <c r="W36" i="29"/>
  <c r="X36" i="29"/>
  <c r="Y36" i="29"/>
  <c r="Z36" i="29"/>
  <c r="AA36" i="29"/>
  <c r="AB36" i="29"/>
  <c r="AC36" i="29"/>
  <c r="AD36" i="29"/>
  <c r="AE36" i="29"/>
  <c r="AF36" i="29"/>
  <c r="D37" i="29"/>
  <c r="E37" i="29"/>
  <c r="F37" i="29"/>
  <c r="G37" i="29"/>
  <c r="H37" i="29"/>
  <c r="I37" i="29"/>
  <c r="J37" i="29"/>
  <c r="K37" i="29"/>
  <c r="L37" i="29"/>
  <c r="M37" i="29"/>
  <c r="N37" i="29"/>
  <c r="O37" i="29"/>
  <c r="P37" i="29"/>
  <c r="Q37" i="29"/>
  <c r="R37" i="29"/>
  <c r="S37" i="29"/>
  <c r="T37" i="29"/>
  <c r="U37" i="29"/>
  <c r="V37" i="29"/>
  <c r="W37" i="29"/>
  <c r="X37" i="29"/>
  <c r="Y37" i="29"/>
  <c r="Z37" i="29"/>
  <c r="AA37" i="29"/>
  <c r="AB37" i="29"/>
  <c r="AC37" i="29"/>
  <c r="AD37" i="29"/>
  <c r="AE37" i="29"/>
  <c r="AF37" i="29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D3" i="8"/>
  <c r="E3" i="8"/>
  <c r="F3" i="8"/>
  <c r="G3" i="8"/>
  <c r="H3" i="8"/>
  <c r="I3" i="8"/>
  <c r="J3" i="8"/>
  <c r="K3" i="8"/>
  <c r="L3" i="8"/>
  <c r="P3" i="8"/>
  <c r="Q3" i="8"/>
  <c r="R3" i="8"/>
  <c r="S3" i="8"/>
  <c r="T3" i="8"/>
  <c r="U3" i="8"/>
  <c r="V3" i="8"/>
  <c r="W3" i="8"/>
  <c r="X3" i="8"/>
  <c r="Y3" i="8"/>
  <c r="Z3" i="8"/>
  <c r="AA3" i="8"/>
  <c r="AB3" i="8"/>
  <c r="AC3" i="8"/>
  <c r="AD3" i="8"/>
  <c r="AE3" i="8"/>
  <c r="AF3" i="8"/>
  <c r="D4" i="8"/>
  <c r="E4" i="8"/>
  <c r="F4" i="8"/>
  <c r="G4" i="8"/>
  <c r="H4" i="8"/>
  <c r="I4" i="8"/>
  <c r="J4" i="8"/>
  <c r="K4" i="8"/>
  <c r="L4" i="8"/>
  <c r="M4" i="8"/>
  <c r="N4" i="8"/>
  <c r="P4" i="8"/>
  <c r="Q4" i="8"/>
  <c r="R4" i="8"/>
  <c r="S4" i="8"/>
  <c r="T4" i="8"/>
  <c r="U4" i="8"/>
  <c r="Y4" i="8"/>
  <c r="Z4" i="8"/>
  <c r="AA4" i="8"/>
  <c r="AB4" i="8"/>
  <c r="AC4" i="8"/>
  <c r="AD4" i="8"/>
  <c r="AE4" i="8"/>
  <c r="AF4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V5" i="8"/>
  <c r="W5" i="8"/>
  <c r="X5" i="8"/>
  <c r="Y5" i="8"/>
  <c r="Z5" i="8"/>
  <c r="AA5" i="8"/>
  <c r="AB5" i="8"/>
  <c r="AC5" i="8"/>
  <c r="AD5" i="8"/>
  <c r="AE5" i="8"/>
  <c r="AF5" i="8"/>
  <c r="D6" i="8"/>
  <c r="E6" i="8"/>
  <c r="F6" i="8"/>
  <c r="G6" i="8"/>
  <c r="H6" i="8"/>
  <c r="I6" i="8"/>
  <c r="J6" i="8"/>
  <c r="K6" i="8"/>
  <c r="L6" i="8"/>
  <c r="M6" i="8"/>
  <c r="N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D7" i="8"/>
  <c r="E7" i="8"/>
  <c r="F7" i="8"/>
  <c r="G7" i="8"/>
  <c r="H7" i="8"/>
  <c r="I7" i="8"/>
  <c r="J7" i="8"/>
  <c r="K7" i="8"/>
  <c r="L7" i="8"/>
  <c r="M7" i="8"/>
  <c r="P7" i="8"/>
  <c r="Q7" i="8"/>
  <c r="R7" i="8"/>
  <c r="S7" i="8"/>
  <c r="T7" i="8"/>
  <c r="U7" i="8"/>
  <c r="V7" i="8"/>
  <c r="W7" i="8"/>
  <c r="X7" i="8"/>
  <c r="Y7" i="8"/>
  <c r="Z7" i="8"/>
  <c r="AA7" i="8"/>
  <c r="AB7" i="8"/>
  <c r="AC7" i="8"/>
  <c r="AD7" i="8"/>
  <c r="AE7" i="8"/>
  <c r="AF7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D11" i="8"/>
  <c r="E11" i="8"/>
  <c r="F11" i="8"/>
  <c r="G11" i="8"/>
  <c r="H11" i="8"/>
  <c r="I11" i="8"/>
  <c r="J11" i="8"/>
  <c r="K11" i="8"/>
  <c r="L11" i="8"/>
  <c r="P11" i="8"/>
  <c r="Q11" i="8"/>
  <c r="R11" i="8"/>
  <c r="S11" i="8"/>
  <c r="T11" i="8"/>
  <c r="U11" i="8"/>
  <c r="V11" i="8"/>
  <c r="W11" i="8"/>
  <c r="X11" i="8"/>
  <c r="Y11" i="8"/>
  <c r="Z11" i="8"/>
  <c r="AA11" i="8"/>
  <c r="AB11" i="8"/>
  <c r="AC11" i="8"/>
  <c r="AD11" i="8"/>
  <c r="AE11" i="8"/>
  <c r="AF11" i="8"/>
  <c r="D12" i="8"/>
  <c r="E12" i="8"/>
  <c r="F12" i="8"/>
  <c r="G12" i="8"/>
  <c r="H12" i="8"/>
  <c r="I12" i="8"/>
  <c r="J12" i="8"/>
  <c r="K12" i="8"/>
  <c r="L12" i="8"/>
  <c r="M12" i="8"/>
  <c r="N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L13" i="8"/>
  <c r="M13" i="8"/>
  <c r="N13" i="8"/>
  <c r="D14" i="8"/>
  <c r="E14" i="8"/>
  <c r="L14" i="8"/>
  <c r="M14" i="8"/>
  <c r="N14" i="8"/>
  <c r="O14" i="8"/>
  <c r="D15" i="8"/>
  <c r="E15" i="8"/>
  <c r="L15" i="8"/>
  <c r="M15" i="8"/>
  <c r="N15" i="8"/>
  <c r="O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P31" i="8"/>
  <c r="Q31" i="8"/>
  <c r="V31" i="8"/>
  <c r="W31" i="8"/>
  <c r="X31" i="8"/>
  <c r="Y31" i="8"/>
  <c r="Z31" i="8"/>
  <c r="AA31" i="8"/>
  <c r="AB31" i="8"/>
  <c r="AC31" i="8"/>
  <c r="AD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E3" i="46"/>
  <c r="F3" i="46"/>
  <c r="H3" i="46"/>
  <c r="I3" i="46"/>
  <c r="J3" i="46"/>
  <c r="L3" i="46"/>
  <c r="M3" i="46"/>
  <c r="P3" i="46"/>
  <c r="Q3" i="46"/>
  <c r="R3" i="46"/>
  <c r="S3" i="46"/>
  <c r="T3" i="46"/>
  <c r="U3" i="46"/>
  <c r="V3" i="46"/>
  <c r="W3" i="46"/>
  <c r="X3" i="46"/>
  <c r="Y3" i="46"/>
  <c r="Z3" i="46"/>
  <c r="AA3" i="46"/>
  <c r="AB3" i="46"/>
  <c r="AC3" i="46"/>
  <c r="AD3" i="46"/>
  <c r="AE3" i="46"/>
  <c r="AF3" i="46"/>
  <c r="E4" i="46"/>
  <c r="F4" i="46"/>
  <c r="G4" i="46"/>
  <c r="H4" i="46"/>
  <c r="I4" i="46"/>
  <c r="J4" i="46"/>
  <c r="R4" i="46"/>
  <c r="S4" i="46"/>
  <c r="T4" i="46"/>
  <c r="U4" i="46"/>
  <c r="V4" i="46"/>
  <c r="W4" i="46"/>
  <c r="X4" i="46"/>
  <c r="Y4" i="46"/>
  <c r="Z4" i="46"/>
  <c r="AA4" i="46"/>
  <c r="AB4" i="46"/>
  <c r="AC4" i="46"/>
  <c r="AE4" i="46"/>
  <c r="AF4" i="46"/>
  <c r="E5" i="46"/>
  <c r="F5" i="46"/>
  <c r="G5" i="46"/>
  <c r="I5" i="46"/>
  <c r="J5" i="46"/>
  <c r="K5" i="46"/>
  <c r="L5" i="46"/>
  <c r="M5" i="46"/>
  <c r="N5" i="46"/>
  <c r="O5" i="46"/>
  <c r="P5" i="46"/>
  <c r="Q5" i="46"/>
  <c r="R5" i="46"/>
  <c r="S5" i="46"/>
  <c r="T5" i="46"/>
  <c r="U5" i="46"/>
  <c r="V5" i="46"/>
  <c r="W5" i="46"/>
  <c r="X5" i="46"/>
  <c r="Y5" i="46"/>
  <c r="Z5" i="46"/>
  <c r="AA5" i="46"/>
  <c r="AB5" i="46"/>
  <c r="AC5" i="46"/>
  <c r="AD5" i="46"/>
  <c r="AE5" i="46"/>
  <c r="AF5" i="46"/>
  <c r="E6" i="46"/>
  <c r="F6" i="46"/>
  <c r="G6" i="46"/>
  <c r="H6" i="46"/>
  <c r="I6" i="46"/>
  <c r="J6" i="46"/>
  <c r="L6" i="46"/>
  <c r="P6" i="46"/>
  <c r="Q6" i="46"/>
  <c r="V6" i="46"/>
  <c r="W6" i="46"/>
  <c r="X6" i="46"/>
  <c r="Y6" i="46"/>
  <c r="Z6" i="46"/>
  <c r="AA6" i="46"/>
  <c r="AB6" i="46"/>
  <c r="AC6" i="46"/>
  <c r="AD6" i="46"/>
  <c r="E7" i="46"/>
  <c r="F7" i="46"/>
  <c r="G7" i="46"/>
  <c r="H7" i="46"/>
  <c r="I7" i="46"/>
  <c r="J7" i="46"/>
  <c r="P7" i="46"/>
  <c r="Q7" i="46"/>
  <c r="R7" i="46"/>
  <c r="S7" i="46"/>
  <c r="T7" i="46"/>
  <c r="U7" i="46"/>
  <c r="V7" i="46"/>
  <c r="W7" i="46"/>
  <c r="X7" i="46"/>
  <c r="Y7" i="46"/>
  <c r="Z7" i="46"/>
  <c r="AA7" i="46"/>
  <c r="AB7" i="46"/>
  <c r="AC7" i="46"/>
  <c r="AD7" i="46"/>
  <c r="AE7" i="46"/>
  <c r="AF7" i="46"/>
  <c r="D10" i="46"/>
  <c r="E10" i="46"/>
  <c r="F10" i="46"/>
  <c r="G10" i="46"/>
  <c r="H10" i="46"/>
  <c r="I10" i="46"/>
  <c r="J10" i="46"/>
  <c r="K10" i="46"/>
  <c r="L10" i="46"/>
  <c r="M10" i="46"/>
  <c r="N10" i="46"/>
  <c r="O10" i="46"/>
  <c r="P10" i="46"/>
  <c r="Q10" i="46"/>
  <c r="R10" i="46"/>
  <c r="S10" i="46"/>
  <c r="T10" i="46"/>
  <c r="U10" i="46"/>
  <c r="V10" i="46"/>
  <c r="W10" i="46"/>
  <c r="X10" i="46"/>
  <c r="Y10" i="46"/>
  <c r="Z10" i="46"/>
  <c r="AA10" i="46"/>
  <c r="AB10" i="46"/>
  <c r="AC10" i="46"/>
  <c r="AD10" i="46"/>
  <c r="AE10" i="46"/>
  <c r="AF10" i="46"/>
  <c r="D11" i="46"/>
  <c r="E11" i="46"/>
  <c r="F11" i="46"/>
  <c r="G11" i="46"/>
  <c r="H11" i="46"/>
  <c r="I11" i="46"/>
  <c r="J11" i="46"/>
  <c r="K11" i="46"/>
  <c r="L11" i="46"/>
  <c r="M11" i="46"/>
  <c r="N11" i="46"/>
  <c r="O11" i="46"/>
  <c r="P11" i="46"/>
  <c r="Q11" i="46"/>
  <c r="R11" i="46"/>
  <c r="S11" i="46"/>
  <c r="T11" i="46"/>
  <c r="U11" i="46"/>
  <c r="V11" i="46"/>
  <c r="W11" i="46"/>
  <c r="X11" i="46"/>
  <c r="Y11" i="46"/>
  <c r="Z11" i="46"/>
  <c r="AA11" i="46"/>
  <c r="AB11" i="46"/>
  <c r="AC11" i="46"/>
  <c r="AD11" i="46"/>
  <c r="AE11" i="46"/>
  <c r="AF11" i="46"/>
  <c r="D12" i="46"/>
  <c r="E12" i="46"/>
  <c r="F12" i="46"/>
  <c r="G12" i="46"/>
  <c r="H12" i="46"/>
  <c r="I12" i="46"/>
  <c r="J12" i="46"/>
  <c r="K12" i="46"/>
  <c r="L12" i="46"/>
  <c r="M12" i="46"/>
  <c r="N12" i="46"/>
  <c r="O12" i="46"/>
  <c r="P12" i="46"/>
  <c r="Q12" i="46"/>
  <c r="R12" i="46"/>
  <c r="S12" i="46"/>
  <c r="T12" i="46"/>
  <c r="U12" i="46"/>
  <c r="V12" i="46"/>
  <c r="W12" i="46"/>
  <c r="X12" i="46"/>
  <c r="Y12" i="46"/>
  <c r="Z12" i="46"/>
  <c r="AA12" i="46"/>
  <c r="AB12" i="46"/>
  <c r="AC12" i="46"/>
  <c r="AD12" i="46"/>
  <c r="AE12" i="46"/>
  <c r="AF12" i="46"/>
  <c r="E13" i="46"/>
  <c r="F13" i="46"/>
  <c r="G13" i="46"/>
  <c r="H13" i="46"/>
  <c r="I13" i="46"/>
  <c r="J13" i="46"/>
  <c r="L13" i="46"/>
  <c r="M13" i="46"/>
  <c r="N13" i="46"/>
  <c r="O13" i="46"/>
  <c r="P13" i="46"/>
  <c r="Q13" i="46"/>
  <c r="R13" i="46"/>
  <c r="S13" i="46"/>
  <c r="T13" i="46"/>
  <c r="U13" i="46"/>
  <c r="V13" i="46"/>
  <c r="W13" i="46"/>
  <c r="X13" i="46"/>
  <c r="Y13" i="46"/>
  <c r="Z13" i="46"/>
  <c r="AA13" i="46"/>
  <c r="AB13" i="46"/>
  <c r="AC13" i="46"/>
  <c r="AD13" i="46"/>
  <c r="AE13" i="46"/>
  <c r="AF13" i="46"/>
  <c r="E14" i="46"/>
  <c r="F14" i="46"/>
  <c r="G14" i="46"/>
  <c r="H14" i="46"/>
  <c r="I14" i="46"/>
  <c r="J14" i="46"/>
  <c r="K14" i="46"/>
  <c r="L14" i="46"/>
  <c r="M14" i="46"/>
  <c r="N14" i="46"/>
  <c r="O14" i="46"/>
  <c r="P14" i="46"/>
  <c r="Q14" i="46"/>
  <c r="R14" i="46"/>
  <c r="S14" i="46"/>
  <c r="T14" i="46"/>
  <c r="U14" i="46"/>
  <c r="V14" i="46"/>
  <c r="W14" i="46"/>
  <c r="X14" i="46"/>
  <c r="Y14" i="46"/>
  <c r="Z14" i="46"/>
  <c r="AA14" i="46"/>
  <c r="AB14" i="46"/>
  <c r="AC14" i="46"/>
  <c r="AD14" i="46"/>
  <c r="AE14" i="46"/>
  <c r="AF14" i="46"/>
  <c r="E15" i="46"/>
  <c r="F15" i="46"/>
  <c r="G15" i="46"/>
  <c r="H15" i="46"/>
  <c r="I15" i="46"/>
  <c r="J15" i="46"/>
  <c r="K15" i="46"/>
  <c r="L15" i="46"/>
  <c r="M15" i="46"/>
  <c r="N15" i="46"/>
  <c r="O15" i="46"/>
  <c r="P15" i="46"/>
  <c r="Q15" i="46"/>
  <c r="R15" i="46"/>
  <c r="S15" i="46"/>
  <c r="T15" i="46"/>
  <c r="U15" i="46"/>
  <c r="V15" i="46"/>
  <c r="W15" i="46"/>
  <c r="X15" i="46"/>
  <c r="Y15" i="46"/>
  <c r="Z15" i="46"/>
  <c r="AA15" i="46"/>
  <c r="AB15" i="46"/>
  <c r="AC15" i="46"/>
  <c r="AD15" i="46"/>
  <c r="AE15" i="46"/>
  <c r="AF15" i="46"/>
  <c r="E16" i="46"/>
  <c r="F16" i="46"/>
  <c r="G16" i="46"/>
  <c r="H16" i="46"/>
  <c r="I16" i="46"/>
  <c r="J16" i="46"/>
  <c r="K16" i="46"/>
  <c r="L16" i="46"/>
  <c r="M16" i="46"/>
  <c r="N16" i="46"/>
  <c r="O16" i="46"/>
  <c r="P16" i="46"/>
  <c r="Q16" i="46"/>
  <c r="R16" i="46"/>
  <c r="S16" i="46"/>
  <c r="T16" i="46"/>
  <c r="U16" i="46"/>
  <c r="V16" i="46"/>
  <c r="W16" i="46"/>
  <c r="X16" i="46"/>
  <c r="Y16" i="46"/>
  <c r="Z16" i="46"/>
  <c r="AA16" i="46"/>
  <c r="AB16" i="46"/>
  <c r="AC16" i="46"/>
  <c r="AD16" i="46"/>
  <c r="AE16" i="46"/>
  <c r="AF16" i="46"/>
  <c r="E17" i="46"/>
  <c r="F17" i="46"/>
  <c r="G17" i="46"/>
  <c r="H17" i="46"/>
  <c r="I17" i="46"/>
  <c r="J17" i="46"/>
  <c r="K17" i="46"/>
  <c r="L17" i="46"/>
  <c r="M17" i="46"/>
  <c r="N17" i="46"/>
  <c r="O17" i="46"/>
  <c r="P17" i="46"/>
  <c r="Q17" i="46"/>
  <c r="R17" i="46"/>
  <c r="S17" i="46"/>
  <c r="T17" i="46"/>
  <c r="U17" i="46"/>
  <c r="V17" i="46"/>
  <c r="W17" i="46"/>
  <c r="X17" i="46"/>
  <c r="Y17" i="46"/>
  <c r="Z17" i="46"/>
  <c r="AA17" i="46"/>
  <c r="AB17" i="46"/>
  <c r="AC17" i="46"/>
  <c r="AD17" i="46"/>
  <c r="AE17" i="46"/>
  <c r="AF17" i="46"/>
  <c r="E18" i="46"/>
  <c r="F18" i="46"/>
  <c r="G18" i="46"/>
  <c r="H18" i="46"/>
  <c r="I18" i="46"/>
  <c r="J18" i="46"/>
  <c r="K18" i="46"/>
  <c r="L18" i="46"/>
  <c r="M18" i="46"/>
  <c r="N18" i="46"/>
  <c r="O18" i="46"/>
  <c r="P18" i="46"/>
  <c r="Q18" i="46"/>
  <c r="R18" i="46"/>
  <c r="S18" i="46"/>
  <c r="T18" i="46"/>
  <c r="U18" i="46"/>
  <c r="V18" i="46"/>
  <c r="W18" i="46"/>
  <c r="X18" i="46"/>
  <c r="Y18" i="46"/>
  <c r="Z18" i="46"/>
  <c r="AA18" i="46"/>
  <c r="AB18" i="46"/>
  <c r="AC18" i="46"/>
  <c r="AD18" i="46"/>
  <c r="AE18" i="46"/>
  <c r="AF18" i="46"/>
  <c r="D23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U23" i="46"/>
  <c r="V23" i="46"/>
  <c r="W23" i="46"/>
  <c r="X23" i="46"/>
  <c r="Y23" i="46"/>
  <c r="Z23" i="46"/>
  <c r="AA23" i="46"/>
  <c r="AB23" i="46"/>
  <c r="AC23" i="46"/>
  <c r="AD23" i="46"/>
  <c r="AE23" i="46"/>
  <c r="AF23" i="46"/>
  <c r="D24" i="46"/>
  <c r="E24" i="46"/>
  <c r="F24" i="46"/>
  <c r="G24" i="46"/>
  <c r="H24" i="46"/>
  <c r="I24" i="46"/>
  <c r="J24" i="46"/>
  <c r="K24" i="46"/>
  <c r="L24" i="46"/>
  <c r="M24" i="46"/>
  <c r="N24" i="46"/>
  <c r="O24" i="46"/>
  <c r="P24" i="46"/>
  <c r="Q24" i="46"/>
  <c r="R24" i="46"/>
  <c r="S24" i="46"/>
  <c r="T24" i="46"/>
  <c r="U24" i="46"/>
  <c r="V24" i="46"/>
  <c r="W24" i="46"/>
  <c r="X24" i="46"/>
  <c r="Y24" i="46"/>
  <c r="Z24" i="46"/>
  <c r="AA24" i="46"/>
  <c r="AB24" i="46"/>
  <c r="AC24" i="46"/>
  <c r="AD24" i="46"/>
  <c r="AE24" i="46"/>
  <c r="AF24" i="46"/>
  <c r="D25" i="46"/>
  <c r="E25" i="46"/>
  <c r="F25" i="46"/>
  <c r="G25" i="46"/>
  <c r="H25" i="46"/>
  <c r="I25" i="46"/>
  <c r="J25" i="46"/>
  <c r="K25" i="46"/>
  <c r="L25" i="46"/>
  <c r="M25" i="46"/>
  <c r="N25" i="46"/>
  <c r="O25" i="46"/>
  <c r="P25" i="46"/>
  <c r="Q25" i="46"/>
  <c r="R25" i="46"/>
  <c r="S25" i="46"/>
  <c r="T25" i="46"/>
  <c r="U25" i="46"/>
  <c r="V25" i="46"/>
  <c r="W25" i="46"/>
  <c r="X25" i="46"/>
  <c r="Y25" i="46"/>
  <c r="Z25" i="46"/>
  <c r="AA25" i="46"/>
  <c r="AB25" i="46"/>
  <c r="AC25" i="46"/>
  <c r="AD25" i="46"/>
  <c r="AE25" i="46"/>
  <c r="AF25" i="46"/>
  <c r="D26" i="46"/>
  <c r="E26" i="46"/>
  <c r="F26" i="46"/>
  <c r="G26" i="46"/>
  <c r="H26" i="46"/>
  <c r="I26" i="46"/>
  <c r="J26" i="46"/>
  <c r="K26" i="46"/>
  <c r="L26" i="46"/>
  <c r="M26" i="46"/>
  <c r="N26" i="46"/>
  <c r="O26" i="46"/>
  <c r="P26" i="46"/>
  <c r="Q26" i="46"/>
  <c r="R26" i="46"/>
  <c r="S26" i="46"/>
  <c r="T26" i="46"/>
  <c r="U26" i="46"/>
  <c r="V26" i="46"/>
  <c r="W26" i="46"/>
  <c r="X26" i="46"/>
  <c r="Y26" i="46"/>
  <c r="Z26" i="46"/>
  <c r="AA26" i="46"/>
  <c r="AB26" i="46"/>
  <c r="AC26" i="46"/>
  <c r="AD26" i="46"/>
  <c r="AE26" i="46"/>
  <c r="AF26" i="46"/>
  <c r="D27" i="46"/>
  <c r="E27" i="46"/>
  <c r="F27" i="46"/>
  <c r="G27" i="46"/>
  <c r="H27" i="46"/>
  <c r="I27" i="46"/>
  <c r="J27" i="46"/>
  <c r="K27" i="46"/>
  <c r="L27" i="46"/>
  <c r="M27" i="46"/>
  <c r="N27" i="46"/>
  <c r="O27" i="46"/>
  <c r="P27" i="46"/>
  <c r="Q27" i="46"/>
  <c r="R27" i="46"/>
  <c r="S27" i="46"/>
  <c r="T27" i="46"/>
  <c r="U27" i="46"/>
  <c r="V27" i="46"/>
  <c r="W27" i="46"/>
  <c r="X27" i="46"/>
  <c r="Y27" i="46"/>
  <c r="Z27" i="46"/>
  <c r="AA27" i="46"/>
  <c r="AB27" i="46"/>
  <c r="AC27" i="46"/>
  <c r="AD27" i="46"/>
  <c r="AE27" i="46"/>
  <c r="AF27" i="46"/>
  <c r="D28" i="46"/>
  <c r="E28" i="46"/>
  <c r="F28" i="46"/>
  <c r="G28" i="46"/>
  <c r="H28" i="46"/>
  <c r="I28" i="46"/>
  <c r="J28" i="46"/>
  <c r="K28" i="46"/>
  <c r="L28" i="46"/>
  <c r="M28" i="46"/>
  <c r="N28" i="46"/>
  <c r="O28" i="46"/>
  <c r="P28" i="46"/>
  <c r="Q28" i="46"/>
  <c r="R28" i="46"/>
  <c r="S28" i="46"/>
  <c r="T28" i="46"/>
  <c r="U28" i="46"/>
  <c r="V28" i="46"/>
  <c r="W28" i="46"/>
  <c r="X28" i="46"/>
  <c r="Y28" i="46"/>
  <c r="Z28" i="46"/>
  <c r="AA28" i="46"/>
  <c r="AB28" i="46"/>
  <c r="AC28" i="46"/>
  <c r="AD28" i="46"/>
  <c r="AE28" i="46"/>
  <c r="AF28" i="46"/>
  <c r="D29" i="46"/>
  <c r="E29" i="46"/>
  <c r="F29" i="46"/>
  <c r="G29" i="46"/>
  <c r="H29" i="46"/>
  <c r="I29" i="46"/>
  <c r="J29" i="46"/>
  <c r="K29" i="46"/>
  <c r="L29" i="46"/>
  <c r="M29" i="46"/>
  <c r="N29" i="46"/>
  <c r="O29" i="46"/>
  <c r="P29" i="46"/>
  <c r="Q29" i="46"/>
  <c r="R29" i="46"/>
  <c r="S29" i="46"/>
  <c r="T29" i="46"/>
  <c r="U29" i="46"/>
  <c r="V29" i="46"/>
  <c r="W29" i="46"/>
  <c r="X29" i="46"/>
  <c r="Y29" i="46"/>
  <c r="Z29" i="46"/>
  <c r="AA29" i="46"/>
  <c r="AB29" i="46"/>
  <c r="AC29" i="46"/>
  <c r="AD29" i="46"/>
  <c r="AE29" i="46"/>
  <c r="AF29" i="46"/>
  <c r="D30" i="46"/>
  <c r="E30" i="46"/>
  <c r="F30" i="46"/>
  <c r="G30" i="46"/>
  <c r="H30" i="46"/>
  <c r="I30" i="46"/>
  <c r="J30" i="46"/>
  <c r="K30" i="46"/>
  <c r="L30" i="46"/>
  <c r="M30" i="46"/>
  <c r="N30" i="46"/>
  <c r="O30" i="46"/>
  <c r="P30" i="46"/>
  <c r="Q30" i="46"/>
  <c r="R30" i="46"/>
  <c r="S30" i="46"/>
  <c r="T30" i="46"/>
  <c r="U30" i="46"/>
  <c r="V30" i="46"/>
  <c r="W30" i="46"/>
  <c r="X30" i="46"/>
  <c r="Y30" i="46"/>
  <c r="Z30" i="46"/>
  <c r="AA30" i="46"/>
  <c r="AB30" i="46"/>
  <c r="AC30" i="46"/>
  <c r="AD30" i="46"/>
  <c r="AE30" i="46"/>
  <c r="AF30" i="46"/>
  <c r="D31" i="46"/>
  <c r="E31" i="46"/>
  <c r="F31" i="46"/>
  <c r="G31" i="46"/>
  <c r="H31" i="46"/>
  <c r="I31" i="46"/>
  <c r="J31" i="46"/>
  <c r="K31" i="46"/>
  <c r="L31" i="46"/>
  <c r="M31" i="46"/>
  <c r="N31" i="46"/>
  <c r="O31" i="46"/>
  <c r="P31" i="46"/>
  <c r="Q31" i="46"/>
  <c r="R31" i="46"/>
  <c r="S31" i="46"/>
  <c r="T31" i="46"/>
  <c r="U31" i="46"/>
  <c r="V31" i="46"/>
  <c r="W31" i="46"/>
  <c r="X31" i="46"/>
  <c r="Y31" i="46"/>
  <c r="Z31" i="46"/>
  <c r="AA31" i="46"/>
  <c r="AB31" i="46"/>
  <c r="AC31" i="46"/>
  <c r="AD31" i="46"/>
  <c r="AE31" i="46"/>
  <c r="AF31" i="46"/>
  <c r="D32" i="46"/>
  <c r="E32" i="46"/>
  <c r="F32" i="46"/>
  <c r="G32" i="46"/>
  <c r="H32" i="46"/>
  <c r="I32" i="46"/>
  <c r="J32" i="46"/>
  <c r="K32" i="46"/>
  <c r="L32" i="46"/>
  <c r="M32" i="46"/>
  <c r="N32" i="46"/>
  <c r="O32" i="46"/>
  <c r="P32" i="46"/>
  <c r="Q32" i="46"/>
  <c r="R32" i="46"/>
  <c r="S32" i="46"/>
  <c r="T32" i="46"/>
  <c r="U32" i="46"/>
  <c r="V32" i="46"/>
  <c r="W32" i="46"/>
  <c r="X32" i="46"/>
  <c r="Y32" i="46"/>
  <c r="Z32" i="46"/>
  <c r="AA32" i="46"/>
  <c r="AB32" i="46"/>
  <c r="AC32" i="46"/>
  <c r="AD32" i="46"/>
  <c r="AE32" i="46"/>
  <c r="AF32" i="46"/>
  <c r="D33" i="46"/>
  <c r="E33" i="46"/>
  <c r="F33" i="46"/>
  <c r="G33" i="46"/>
  <c r="H33" i="46"/>
  <c r="I33" i="46"/>
  <c r="J33" i="46"/>
  <c r="K33" i="46"/>
  <c r="L33" i="46"/>
  <c r="M33" i="46"/>
  <c r="N33" i="46"/>
  <c r="O33" i="46"/>
  <c r="P33" i="46"/>
  <c r="Q33" i="46"/>
  <c r="R33" i="46"/>
  <c r="S33" i="46"/>
  <c r="T33" i="46"/>
  <c r="U33" i="46"/>
  <c r="V33" i="46"/>
  <c r="W33" i="46"/>
  <c r="X33" i="46"/>
  <c r="Y33" i="46"/>
  <c r="Z33" i="46"/>
  <c r="AA33" i="46"/>
  <c r="AB33" i="46"/>
  <c r="AC33" i="46"/>
  <c r="AD33" i="46"/>
  <c r="AE33" i="46"/>
  <c r="AF33" i="46"/>
  <c r="D34" i="46"/>
  <c r="E34" i="46"/>
  <c r="F34" i="46"/>
  <c r="G34" i="46"/>
  <c r="H34" i="46"/>
  <c r="I34" i="46"/>
  <c r="J34" i="46"/>
  <c r="K34" i="46"/>
  <c r="L34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AA34" i="46"/>
  <c r="AB34" i="46"/>
  <c r="AC34" i="46"/>
  <c r="AD34" i="46"/>
  <c r="AE34" i="46"/>
  <c r="AF34" i="46"/>
  <c r="D35" i="46"/>
  <c r="E35" i="46"/>
  <c r="F35" i="46"/>
  <c r="G35" i="46"/>
  <c r="H35" i="46"/>
  <c r="I35" i="46"/>
  <c r="J35" i="46"/>
  <c r="K35" i="46"/>
  <c r="L35" i="46"/>
  <c r="M35" i="46"/>
  <c r="N35" i="46"/>
  <c r="O35" i="46"/>
  <c r="P35" i="46"/>
  <c r="Q35" i="46"/>
  <c r="R35" i="46"/>
  <c r="S35" i="46"/>
  <c r="T35" i="46"/>
  <c r="U35" i="46"/>
  <c r="V35" i="46"/>
  <c r="W35" i="46"/>
  <c r="X35" i="46"/>
  <c r="Y35" i="46"/>
  <c r="Z35" i="46"/>
  <c r="AA35" i="46"/>
  <c r="AB35" i="46"/>
  <c r="AC35" i="46"/>
  <c r="AD35" i="46"/>
  <c r="AE35" i="46"/>
  <c r="AF35" i="46"/>
  <c r="D36" i="46"/>
  <c r="E36" i="46"/>
  <c r="F36" i="46"/>
  <c r="G36" i="46"/>
  <c r="H36" i="46"/>
  <c r="I36" i="46"/>
  <c r="J36" i="46"/>
  <c r="K36" i="46"/>
  <c r="L36" i="46"/>
  <c r="M36" i="46"/>
  <c r="N36" i="46"/>
  <c r="O36" i="46"/>
  <c r="P36" i="46"/>
  <c r="Q36" i="46"/>
  <c r="R36" i="46"/>
  <c r="S36" i="46"/>
  <c r="T36" i="46"/>
  <c r="U36" i="46"/>
  <c r="V36" i="46"/>
  <c r="W36" i="46"/>
  <c r="X36" i="46"/>
  <c r="Y36" i="46"/>
  <c r="Z36" i="46"/>
  <c r="AA36" i="46"/>
  <c r="AB36" i="46"/>
  <c r="AC36" i="46"/>
  <c r="AD36" i="46"/>
  <c r="AE36" i="46"/>
  <c r="AF36" i="46"/>
  <c r="D37" i="46"/>
  <c r="E37" i="46"/>
  <c r="F37" i="46"/>
  <c r="G37" i="46"/>
  <c r="H37" i="46"/>
  <c r="I37" i="46"/>
  <c r="J37" i="46"/>
  <c r="K37" i="46"/>
  <c r="L37" i="46"/>
  <c r="M37" i="46"/>
  <c r="N37" i="46"/>
  <c r="O37" i="46"/>
  <c r="P37" i="46"/>
  <c r="Q37" i="46"/>
  <c r="R37" i="46"/>
  <c r="S37" i="46"/>
  <c r="T37" i="46"/>
  <c r="U37" i="46"/>
  <c r="V37" i="46"/>
  <c r="W37" i="46"/>
  <c r="X37" i="46"/>
  <c r="Y37" i="46"/>
  <c r="Z37" i="46"/>
  <c r="AA37" i="46"/>
  <c r="AB37" i="46"/>
  <c r="AC37" i="46"/>
  <c r="AD37" i="46"/>
  <c r="AE37" i="46"/>
  <c r="AF37" i="46"/>
  <c r="D38" i="46"/>
  <c r="E38" i="46"/>
  <c r="F38" i="46"/>
  <c r="G38" i="46"/>
  <c r="H38" i="46"/>
  <c r="I38" i="46"/>
  <c r="J38" i="46"/>
  <c r="K38" i="46"/>
  <c r="L38" i="46"/>
  <c r="M38" i="46"/>
  <c r="N38" i="46"/>
  <c r="O38" i="46"/>
  <c r="P38" i="46"/>
  <c r="Q38" i="46"/>
  <c r="R38" i="46"/>
  <c r="S38" i="46"/>
  <c r="T38" i="46"/>
  <c r="U38" i="46"/>
  <c r="V38" i="46"/>
  <c r="W38" i="46"/>
  <c r="X38" i="46"/>
  <c r="Y38" i="46"/>
  <c r="Z38" i="46"/>
  <c r="AA38" i="46"/>
  <c r="AB38" i="46"/>
  <c r="AC38" i="46"/>
  <c r="AD38" i="46"/>
  <c r="AE38" i="46"/>
  <c r="AF38" i="46"/>
  <c r="D3" i="58"/>
  <c r="E3" i="58"/>
  <c r="F3" i="58"/>
  <c r="G3" i="58"/>
  <c r="H3" i="58"/>
  <c r="I3" i="58"/>
  <c r="J3" i="58"/>
  <c r="K3" i="58"/>
  <c r="L3" i="58"/>
  <c r="M3" i="58"/>
  <c r="P3" i="58"/>
  <c r="Q3" i="58"/>
  <c r="R3" i="58"/>
  <c r="S3" i="58"/>
  <c r="V3" i="58"/>
  <c r="W3" i="58"/>
  <c r="X3" i="58"/>
  <c r="Y3" i="58"/>
  <c r="Z3" i="58"/>
  <c r="AA3" i="58"/>
  <c r="AB3" i="58"/>
  <c r="AC3" i="58"/>
  <c r="AD3" i="58"/>
  <c r="AE3" i="58"/>
  <c r="D4" i="58"/>
  <c r="E4" i="58"/>
  <c r="F4" i="58"/>
  <c r="G4" i="58"/>
  <c r="H4" i="58"/>
  <c r="I4" i="58"/>
  <c r="J4" i="58"/>
  <c r="K4" i="58"/>
  <c r="L4" i="58"/>
  <c r="M4" i="58"/>
  <c r="N4" i="58"/>
  <c r="O4" i="58"/>
  <c r="P4" i="58"/>
  <c r="Q4" i="58"/>
  <c r="R4" i="58"/>
  <c r="S4" i="58"/>
  <c r="T4" i="58"/>
  <c r="U4" i="58"/>
  <c r="V4" i="58"/>
  <c r="W4" i="58"/>
  <c r="X4" i="58"/>
  <c r="Y4" i="58"/>
  <c r="Z4" i="58"/>
  <c r="AA4" i="58"/>
  <c r="AB4" i="58"/>
  <c r="AC4" i="58"/>
  <c r="AD4" i="58"/>
  <c r="AE4" i="58"/>
  <c r="AF4" i="58"/>
  <c r="D5" i="58"/>
  <c r="E5" i="58"/>
  <c r="F5" i="58"/>
  <c r="G5" i="58"/>
  <c r="H5" i="58"/>
  <c r="I5" i="58"/>
  <c r="J5" i="58"/>
  <c r="K5" i="58"/>
  <c r="L5" i="58"/>
  <c r="M5" i="58"/>
  <c r="N5" i="58"/>
  <c r="O5" i="58"/>
  <c r="P5" i="58"/>
  <c r="Q5" i="58"/>
  <c r="R5" i="58"/>
  <c r="S5" i="58"/>
  <c r="T5" i="58"/>
  <c r="U5" i="58"/>
  <c r="V5" i="58"/>
  <c r="W5" i="58"/>
  <c r="X5" i="58"/>
  <c r="Y5" i="58"/>
  <c r="Z5" i="58"/>
  <c r="AA5" i="58"/>
  <c r="AB5" i="58"/>
  <c r="AC5" i="58"/>
  <c r="AD5" i="58"/>
  <c r="AE5" i="58"/>
  <c r="AF5" i="58"/>
  <c r="D6" i="58"/>
  <c r="E6" i="58"/>
  <c r="F6" i="58"/>
  <c r="G6" i="58"/>
  <c r="H6" i="58"/>
  <c r="I6" i="58"/>
  <c r="J6" i="58"/>
  <c r="K6" i="58"/>
  <c r="L6" i="58"/>
  <c r="M6" i="58"/>
  <c r="N6" i="58"/>
  <c r="O6" i="58"/>
  <c r="P6" i="58"/>
  <c r="Q6" i="58"/>
  <c r="R6" i="58"/>
  <c r="S6" i="58"/>
  <c r="T6" i="58"/>
  <c r="U6" i="58"/>
  <c r="V6" i="58"/>
  <c r="W6" i="58"/>
  <c r="X6" i="58"/>
  <c r="Y6" i="58"/>
  <c r="Z6" i="58"/>
  <c r="AA6" i="58"/>
  <c r="AB6" i="58"/>
  <c r="AC6" i="58"/>
  <c r="AD6" i="58"/>
  <c r="AE6" i="58"/>
  <c r="AF6" i="58"/>
  <c r="D7" i="58"/>
  <c r="E7" i="58"/>
  <c r="F7" i="58"/>
  <c r="G7" i="58"/>
  <c r="H7" i="58"/>
  <c r="I7" i="58"/>
  <c r="J7" i="58"/>
  <c r="K7" i="58"/>
  <c r="L7" i="58"/>
  <c r="M7" i="58"/>
  <c r="N7" i="58"/>
  <c r="O7" i="58"/>
  <c r="P7" i="58"/>
  <c r="Q7" i="58"/>
  <c r="R7" i="58"/>
  <c r="S7" i="58"/>
  <c r="T7" i="58"/>
  <c r="U7" i="58"/>
  <c r="V7" i="58"/>
  <c r="W7" i="58"/>
  <c r="X7" i="58"/>
  <c r="Y7" i="58"/>
  <c r="Z7" i="58"/>
  <c r="AA7" i="58"/>
  <c r="AB7" i="58"/>
  <c r="AC7" i="58"/>
  <c r="AD7" i="58"/>
  <c r="AE7" i="58"/>
  <c r="AF7" i="58"/>
  <c r="D8" i="58"/>
  <c r="E8" i="58"/>
  <c r="F8" i="58"/>
  <c r="G8" i="58"/>
  <c r="H8" i="58"/>
  <c r="I8" i="58"/>
  <c r="J8" i="58"/>
  <c r="K8" i="58"/>
  <c r="L8" i="58"/>
  <c r="M8" i="58"/>
  <c r="N8" i="58"/>
  <c r="O8" i="58"/>
  <c r="P8" i="58"/>
  <c r="Q8" i="58"/>
  <c r="R8" i="58"/>
  <c r="S8" i="58"/>
  <c r="T8" i="58"/>
  <c r="U8" i="58"/>
  <c r="V8" i="58"/>
  <c r="W8" i="58"/>
  <c r="X8" i="58"/>
  <c r="Y8" i="58"/>
  <c r="Z8" i="58"/>
  <c r="AA8" i="58"/>
  <c r="AB8" i="58"/>
  <c r="AC8" i="58"/>
  <c r="AD8" i="58"/>
  <c r="AE8" i="58"/>
  <c r="AF8" i="58"/>
  <c r="D9" i="58"/>
  <c r="E9" i="58"/>
  <c r="F9" i="58"/>
  <c r="G9" i="58"/>
  <c r="H9" i="58"/>
  <c r="I9" i="58"/>
  <c r="J9" i="58"/>
  <c r="K9" i="58"/>
  <c r="L9" i="58"/>
  <c r="M9" i="58"/>
  <c r="N9" i="58"/>
  <c r="O9" i="58"/>
  <c r="P9" i="58"/>
  <c r="Q9" i="58"/>
  <c r="R9" i="58"/>
  <c r="S9" i="58"/>
  <c r="T9" i="58"/>
  <c r="U9" i="58"/>
  <c r="V9" i="58"/>
  <c r="W9" i="58"/>
  <c r="X9" i="58"/>
  <c r="Y9" i="58"/>
  <c r="Z9" i="58"/>
  <c r="AA9" i="58"/>
  <c r="AB9" i="58"/>
  <c r="AC9" i="58"/>
  <c r="AD9" i="58"/>
  <c r="AE9" i="58"/>
  <c r="AF9" i="58"/>
  <c r="D10" i="58"/>
  <c r="E10" i="58"/>
  <c r="F10" i="58"/>
  <c r="G10" i="58"/>
  <c r="H10" i="58"/>
  <c r="I10" i="58"/>
  <c r="J10" i="58"/>
  <c r="K10" i="58"/>
  <c r="L10" i="58"/>
  <c r="M10" i="58"/>
  <c r="N10" i="58"/>
  <c r="O10" i="58"/>
  <c r="P10" i="58"/>
  <c r="Q10" i="58"/>
  <c r="R10" i="58"/>
  <c r="S10" i="58"/>
  <c r="T10" i="58"/>
  <c r="U10" i="58"/>
  <c r="V10" i="58"/>
  <c r="W10" i="58"/>
  <c r="X10" i="58"/>
  <c r="Y10" i="58"/>
  <c r="Z10" i="58"/>
  <c r="AA10" i="58"/>
  <c r="AB10" i="58"/>
  <c r="AC10" i="58"/>
  <c r="AD10" i="58"/>
  <c r="AE10" i="58"/>
  <c r="AF10" i="58"/>
  <c r="D11" i="58"/>
  <c r="E11" i="58"/>
  <c r="F11" i="58"/>
  <c r="G11" i="58"/>
  <c r="H11" i="58"/>
  <c r="I11" i="58"/>
  <c r="J11" i="58"/>
  <c r="K11" i="58"/>
  <c r="L11" i="58"/>
  <c r="M11" i="58"/>
  <c r="N11" i="58"/>
  <c r="O11" i="58"/>
  <c r="P11" i="58"/>
  <c r="Q11" i="58"/>
  <c r="R11" i="58"/>
  <c r="S11" i="58"/>
  <c r="T11" i="58"/>
  <c r="U11" i="58"/>
  <c r="V11" i="58"/>
  <c r="W11" i="58"/>
  <c r="X11" i="58"/>
  <c r="Y11" i="58"/>
  <c r="Z11" i="58"/>
  <c r="AA11" i="58"/>
  <c r="AB11" i="58"/>
  <c r="AC11" i="58"/>
  <c r="AD11" i="58"/>
  <c r="AE11" i="58"/>
  <c r="AF11" i="58"/>
  <c r="D12" i="58"/>
  <c r="E12" i="58"/>
  <c r="F12" i="58"/>
  <c r="G12" i="58"/>
  <c r="H12" i="58"/>
  <c r="I12" i="58"/>
  <c r="J12" i="58"/>
  <c r="K12" i="58"/>
  <c r="L12" i="58"/>
  <c r="M12" i="58"/>
  <c r="N12" i="58"/>
  <c r="O12" i="58"/>
  <c r="P12" i="58"/>
  <c r="Q12" i="58"/>
  <c r="R12" i="58"/>
  <c r="S12" i="58"/>
  <c r="T12" i="58"/>
  <c r="U12" i="58"/>
  <c r="V12" i="58"/>
  <c r="W12" i="58"/>
  <c r="X12" i="58"/>
  <c r="Y12" i="58"/>
  <c r="Z12" i="58"/>
  <c r="AA12" i="58"/>
  <c r="AB12" i="58"/>
  <c r="AC12" i="58"/>
  <c r="AD12" i="58"/>
  <c r="AE12" i="58"/>
  <c r="AF12" i="58"/>
  <c r="D13" i="58"/>
  <c r="E13" i="58"/>
  <c r="F13" i="58"/>
  <c r="G13" i="58"/>
  <c r="H13" i="58"/>
  <c r="I13" i="58"/>
  <c r="J13" i="58"/>
  <c r="K13" i="58"/>
  <c r="L13" i="58"/>
  <c r="M13" i="58"/>
  <c r="N13" i="58"/>
  <c r="O13" i="58"/>
  <c r="P13" i="58"/>
  <c r="Q13" i="58"/>
  <c r="R13" i="58"/>
  <c r="S13" i="58"/>
  <c r="T13" i="58"/>
  <c r="U13" i="58"/>
  <c r="V13" i="58"/>
  <c r="W13" i="58"/>
  <c r="X13" i="58"/>
  <c r="Y13" i="58"/>
  <c r="Z13" i="58"/>
  <c r="AA13" i="58"/>
  <c r="AB13" i="58"/>
  <c r="AC13" i="58"/>
  <c r="AD13" i="58"/>
  <c r="AE13" i="58"/>
  <c r="AF13" i="58"/>
  <c r="D14" i="58"/>
  <c r="E14" i="58"/>
  <c r="F14" i="58"/>
  <c r="G14" i="58"/>
  <c r="H14" i="58"/>
  <c r="I14" i="58"/>
  <c r="J14" i="58"/>
  <c r="K14" i="58"/>
  <c r="L14" i="58"/>
  <c r="M14" i="58"/>
  <c r="N14" i="58"/>
  <c r="O14" i="58"/>
  <c r="P14" i="58"/>
  <c r="Q14" i="58"/>
  <c r="R14" i="58"/>
  <c r="S14" i="58"/>
  <c r="T14" i="58"/>
  <c r="U14" i="58"/>
  <c r="V14" i="58"/>
  <c r="W14" i="58"/>
  <c r="X14" i="58"/>
  <c r="Y14" i="58"/>
  <c r="Z14" i="58"/>
  <c r="AA14" i="58"/>
  <c r="AB14" i="58"/>
  <c r="AC14" i="58"/>
  <c r="AD14" i="58"/>
  <c r="AE14" i="58"/>
  <c r="AF14" i="58"/>
  <c r="D15" i="58"/>
  <c r="E15" i="58"/>
  <c r="F15" i="58"/>
  <c r="G15" i="58"/>
  <c r="H15" i="58"/>
  <c r="I15" i="58"/>
  <c r="J15" i="58"/>
  <c r="K15" i="58"/>
  <c r="L15" i="58"/>
  <c r="M15" i="58"/>
  <c r="N15" i="58"/>
  <c r="O15" i="58"/>
  <c r="P15" i="58"/>
  <c r="Q15" i="58"/>
  <c r="R15" i="58"/>
  <c r="S15" i="58"/>
  <c r="T15" i="58"/>
  <c r="U15" i="58"/>
  <c r="V15" i="58"/>
  <c r="W15" i="58"/>
  <c r="X15" i="58"/>
  <c r="Y15" i="58"/>
  <c r="Z15" i="58"/>
  <c r="AA15" i="58"/>
  <c r="AB15" i="58"/>
  <c r="AC15" i="58"/>
  <c r="AD15" i="58"/>
  <c r="AE15" i="58"/>
  <c r="AF15" i="58"/>
  <c r="D16" i="58"/>
  <c r="E16" i="58"/>
  <c r="F16" i="58"/>
  <c r="G16" i="58"/>
  <c r="H16" i="58"/>
  <c r="I16" i="58"/>
  <c r="J16" i="58"/>
  <c r="K16" i="58"/>
  <c r="L16" i="58"/>
  <c r="M16" i="58"/>
  <c r="N16" i="58"/>
  <c r="O16" i="58"/>
  <c r="P16" i="58"/>
  <c r="Q16" i="58"/>
  <c r="R16" i="58"/>
  <c r="S16" i="58"/>
  <c r="T16" i="58"/>
  <c r="U16" i="58"/>
  <c r="V16" i="58"/>
  <c r="W16" i="58"/>
  <c r="X16" i="58"/>
  <c r="Y16" i="58"/>
  <c r="Z16" i="58"/>
  <c r="AA16" i="58"/>
  <c r="AB16" i="58"/>
  <c r="AC16" i="58"/>
  <c r="AD16" i="58"/>
  <c r="AE16" i="58"/>
  <c r="AF16" i="58"/>
  <c r="D17" i="58"/>
  <c r="E17" i="58"/>
  <c r="F17" i="58"/>
  <c r="G17" i="58"/>
  <c r="H17" i="58"/>
  <c r="I17" i="58"/>
  <c r="J17" i="58"/>
  <c r="K17" i="58"/>
  <c r="L17" i="58"/>
  <c r="M17" i="58"/>
  <c r="N17" i="58"/>
  <c r="O17" i="58"/>
  <c r="P17" i="58"/>
  <c r="Q17" i="58"/>
  <c r="R17" i="58"/>
  <c r="S17" i="58"/>
  <c r="T17" i="58"/>
  <c r="U17" i="58"/>
  <c r="V17" i="58"/>
  <c r="W17" i="58"/>
  <c r="X17" i="58"/>
  <c r="Y17" i="58"/>
  <c r="Z17" i="58"/>
  <c r="AA17" i="58"/>
  <c r="AB17" i="58"/>
  <c r="AC17" i="58"/>
  <c r="AD17" i="58"/>
  <c r="AE17" i="58"/>
  <c r="AF17" i="58"/>
  <c r="D18" i="58"/>
  <c r="E18" i="58"/>
  <c r="F18" i="58"/>
  <c r="G18" i="58"/>
  <c r="H18" i="58"/>
  <c r="I18" i="58"/>
  <c r="J18" i="58"/>
  <c r="K18" i="58"/>
  <c r="L18" i="58"/>
  <c r="M18" i="58"/>
  <c r="N18" i="58"/>
  <c r="O18" i="58"/>
  <c r="P18" i="58"/>
  <c r="Q18" i="58"/>
  <c r="R18" i="58"/>
  <c r="S18" i="58"/>
  <c r="T18" i="58"/>
  <c r="U18" i="58"/>
  <c r="V18" i="58"/>
  <c r="W18" i="58"/>
  <c r="X18" i="58"/>
  <c r="Y18" i="58"/>
  <c r="Z18" i="58"/>
  <c r="AA18" i="58"/>
  <c r="AB18" i="58"/>
  <c r="AC18" i="58"/>
  <c r="AD18" i="58"/>
  <c r="AE18" i="58"/>
  <c r="AF18" i="58"/>
  <c r="D23" i="58"/>
  <c r="E23" i="58"/>
  <c r="F23" i="58"/>
  <c r="G23" i="58"/>
  <c r="H23" i="58"/>
  <c r="I23" i="58"/>
  <c r="J23" i="58"/>
  <c r="K23" i="58"/>
  <c r="L23" i="58"/>
  <c r="M23" i="58"/>
  <c r="N23" i="58"/>
  <c r="O23" i="58"/>
  <c r="P23" i="58"/>
  <c r="Q23" i="58"/>
  <c r="R23" i="58"/>
  <c r="S23" i="58"/>
  <c r="T23" i="58"/>
  <c r="U23" i="58"/>
  <c r="V23" i="58"/>
  <c r="W23" i="58"/>
  <c r="X23" i="58"/>
  <c r="Y23" i="58"/>
  <c r="Z23" i="58"/>
  <c r="AA23" i="58"/>
  <c r="AB23" i="58"/>
  <c r="AC23" i="58"/>
  <c r="AD23" i="58"/>
  <c r="AE23" i="58"/>
  <c r="AF23" i="58"/>
  <c r="D24" i="58"/>
  <c r="E24" i="58"/>
  <c r="F24" i="58"/>
  <c r="G24" i="58"/>
  <c r="H24" i="58"/>
  <c r="I24" i="58"/>
  <c r="J24" i="58"/>
  <c r="K24" i="58"/>
  <c r="L24" i="58"/>
  <c r="M24" i="58"/>
  <c r="N24" i="58"/>
  <c r="O24" i="58"/>
  <c r="P24" i="58"/>
  <c r="Q24" i="58"/>
  <c r="R24" i="58"/>
  <c r="S24" i="58"/>
  <c r="T24" i="58"/>
  <c r="U24" i="58"/>
  <c r="V24" i="58"/>
  <c r="W24" i="58"/>
  <c r="X24" i="58"/>
  <c r="Y24" i="58"/>
  <c r="Z24" i="58"/>
  <c r="AA24" i="58"/>
  <c r="AB24" i="58"/>
  <c r="AC24" i="58"/>
  <c r="AD24" i="58"/>
  <c r="AE24" i="58"/>
  <c r="AF24" i="58"/>
  <c r="D25" i="58"/>
  <c r="E25" i="58"/>
  <c r="F25" i="58"/>
  <c r="G25" i="58"/>
  <c r="H25" i="58"/>
  <c r="I25" i="58"/>
  <c r="J25" i="58"/>
  <c r="K25" i="58"/>
  <c r="L25" i="58"/>
  <c r="M25" i="58"/>
  <c r="N25" i="58"/>
  <c r="O25" i="58"/>
  <c r="P25" i="58"/>
  <c r="Q25" i="58"/>
  <c r="R25" i="58"/>
  <c r="S25" i="58"/>
  <c r="T25" i="58"/>
  <c r="U25" i="58"/>
  <c r="V25" i="58"/>
  <c r="W25" i="58"/>
  <c r="X25" i="58"/>
  <c r="Y25" i="58"/>
  <c r="Z25" i="58"/>
  <c r="AA25" i="58"/>
  <c r="AB25" i="58"/>
  <c r="AC25" i="58"/>
  <c r="AD25" i="58"/>
  <c r="AE25" i="58"/>
  <c r="AF25" i="58"/>
  <c r="D26" i="58"/>
  <c r="E26" i="58"/>
  <c r="F26" i="58"/>
  <c r="G26" i="58"/>
  <c r="H26" i="58"/>
  <c r="I26" i="58"/>
  <c r="J26" i="58"/>
  <c r="K26" i="58"/>
  <c r="L26" i="58"/>
  <c r="M26" i="58"/>
  <c r="N26" i="58"/>
  <c r="O26" i="58"/>
  <c r="P26" i="58"/>
  <c r="Q26" i="58"/>
  <c r="R26" i="58"/>
  <c r="S26" i="58"/>
  <c r="T26" i="58"/>
  <c r="U26" i="58"/>
  <c r="V26" i="58"/>
  <c r="W26" i="58"/>
  <c r="X26" i="58"/>
  <c r="Y26" i="58"/>
  <c r="Z26" i="58"/>
  <c r="AA26" i="58"/>
  <c r="AB26" i="58"/>
  <c r="AC26" i="58"/>
  <c r="AD26" i="58"/>
  <c r="AE26" i="58"/>
  <c r="AF26" i="58"/>
  <c r="D27" i="58"/>
  <c r="E27" i="58"/>
  <c r="F27" i="58"/>
  <c r="G27" i="58"/>
  <c r="H27" i="58"/>
  <c r="I27" i="58"/>
  <c r="J27" i="58"/>
  <c r="K27" i="58"/>
  <c r="L27" i="58"/>
  <c r="M27" i="58"/>
  <c r="N27" i="58"/>
  <c r="O27" i="58"/>
  <c r="P27" i="58"/>
  <c r="Q27" i="58"/>
  <c r="R27" i="58"/>
  <c r="S27" i="58"/>
  <c r="T27" i="58"/>
  <c r="U27" i="58"/>
  <c r="V27" i="58"/>
  <c r="W27" i="58"/>
  <c r="X27" i="58"/>
  <c r="Y27" i="58"/>
  <c r="Z27" i="58"/>
  <c r="AA27" i="58"/>
  <c r="AB27" i="58"/>
  <c r="AC27" i="58"/>
  <c r="AD27" i="58"/>
  <c r="AE27" i="58"/>
  <c r="AF27" i="58"/>
  <c r="D28" i="58"/>
  <c r="E28" i="58"/>
  <c r="F28" i="58"/>
  <c r="G28" i="58"/>
  <c r="H28" i="58"/>
  <c r="I28" i="58"/>
  <c r="J28" i="58"/>
  <c r="K28" i="58"/>
  <c r="L28" i="58"/>
  <c r="M28" i="58"/>
  <c r="N28" i="58"/>
  <c r="O28" i="58"/>
  <c r="P28" i="58"/>
  <c r="Q28" i="58"/>
  <c r="R28" i="58"/>
  <c r="S28" i="58"/>
  <c r="T28" i="58"/>
  <c r="U28" i="58"/>
  <c r="V28" i="58"/>
  <c r="W28" i="58"/>
  <c r="X28" i="58"/>
  <c r="Y28" i="58"/>
  <c r="Z28" i="58"/>
  <c r="AA28" i="58"/>
  <c r="AB28" i="58"/>
  <c r="AC28" i="58"/>
  <c r="AD28" i="58"/>
  <c r="AE28" i="58"/>
  <c r="AF28" i="58"/>
  <c r="D29" i="58"/>
  <c r="E29" i="58"/>
  <c r="F29" i="58"/>
  <c r="G29" i="58"/>
  <c r="H29" i="58"/>
  <c r="I29" i="58"/>
  <c r="J29" i="58"/>
  <c r="K29" i="58"/>
  <c r="L29" i="58"/>
  <c r="M29" i="58"/>
  <c r="N29" i="58"/>
  <c r="O29" i="58"/>
  <c r="P29" i="58"/>
  <c r="Q29" i="58"/>
  <c r="R29" i="58"/>
  <c r="S29" i="58"/>
  <c r="T29" i="58"/>
  <c r="U29" i="58"/>
  <c r="V29" i="58"/>
  <c r="W29" i="58"/>
  <c r="X29" i="58"/>
  <c r="Y29" i="58"/>
  <c r="Z29" i="58"/>
  <c r="AA29" i="58"/>
  <c r="AB29" i="58"/>
  <c r="AC29" i="58"/>
  <c r="AD29" i="58"/>
  <c r="AE29" i="58"/>
  <c r="AF29" i="58"/>
  <c r="D30" i="58"/>
  <c r="E30" i="58"/>
  <c r="F30" i="58"/>
  <c r="G30" i="58"/>
  <c r="H30" i="58"/>
  <c r="I30" i="58"/>
  <c r="J30" i="58"/>
  <c r="K30" i="58"/>
  <c r="L30" i="58"/>
  <c r="M30" i="58"/>
  <c r="N30" i="58"/>
  <c r="O30" i="58"/>
  <c r="P30" i="58"/>
  <c r="Q30" i="58"/>
  <c r="R30" i="58"/>
  <c r="S30" i="58"/>
  <c r="T30" i="58"/>
  <c r="U30" i="58"/>
  <c r="V30" i="58"/>
  <c r="W30" i="58"/>
  <c r="X30" i="58"/>
  <c r="Y30" i="58"/>
  <c r="Z30" i="58"/>
  <c r="AA30" i="58"/>
  <c r="AB30" i="58"/>
  <c r="AC30" i="58"/>
  <c r="AD30" i="58"/>
  <c r="AE30" i="58"/>
  <c r="AF30" i="58"/>
  <c r="D31" i="58"/>
  <c r="E31" i="58"/>
  <c r="F31" i="58"/>
  <c r="G31" i="58"/>
  <c r="H31" i="58"/>
  <c r="I31" i="58"/>
  <c r="J31" i="58"/>
  <c r="K31" i="58"/>
  <c r="L31" i="58"/>
  <c r="M31" i="58"/>
  <c r="N31" i="58"/>
  <c r="O31" i="58"/>
  <c r="P31" i="58"/>
  <c r="Q31" i="58"/>
  <c r="R31" i="58"/>
  <c r="S31" i="58"/>
  <c r="T31" i="58"/>
  <c r="U31" i="58"/>
  <c r="V31" i="58"/>
  <c r="W31" i="58"/>
  <c r="X31" i="58"/>
  <c r="Y31" i="58"/>
  <c r="Z31" i="58"/>
  <c r="AA31" i="58"/>
  <c r="AB31" i="58"/>
  <c r="AC31" i="58"/>
  <c r="AD31" i="58"/>
  <c r="AE31" i="58"/>
  <c r="AF31" i="58"/>
  <c r="D32" i="58"/>
  <c r="E32" i="58"/>
  <c r="F32" i="58"/>
  <c r="G32" i="58"/>
  <c r="H32" i="58"/>
  <c r="I32" i="58"/>
  <c r="J32" i="58"/>
  <c r="K32" i="58"/>
  <c r="L32" i="58"/>
  <c r="M32" i="58"/>
  <c r="N32" i="58"/>
  <c r="O32" i="58"/>
  <c r="P32" i="58"/>
  <c r="Q32" i="58"/>
  <c r="R32" i="58"/>
  <c r="S32" i="58"/>
  <c r="T32" i="58"/>
  <c r="U32" i="58"/>
  <c r="V32" i="58"/>
  <c r="W32" i="58"/>
  <c r="X32" i="58"/>
  <c r="Y32" i="58"/>
  <c r="Z32" i="58"/>
  <c r="AA32" i="58"/>
  <c r="AB32" i="58"/>
  <c r="AC32" i="58"/>
  <c r="AD32" i="58"/>
  <c r="AE32" i="58"/>
  <c r="AF32" i="58"/>
  <c r="D33" i="58"/>
  <c r="E33" i="58"/>
  <c r="F33" i="58"/>
  <c r="G33" i="58"/>
  <c r="H33" i="58"/>
  <c r="I33" i="58"/>
  <c r="J33" i="58"/>
  <c r="K33" i="58"/>
  <c r="L33" i="58"/>
  <c r="M33" i="58"/>
  <c r="N33" i="58"/>
  <c r="O33" i="58"/>
  <c r="P33" i="58"/>
  <c r="Q33" i="58"/>
  <c r="R33" i="58"/>
  <c r="S33" i="58"/>
  <c r="T33" i="58"/>
  <c r="U33" i="58"/>
  <c r="V33" i="58"/>
  <c r="W33" i="58"/>
  <c r="X33" i="58"/>
  <c r="Y33" i="58"/>
  <c r="Z33" i="58"/>
  <c r="AA33" i="58"/>
  <c r="AB33" i="58"/>
  <c r="AC33" i="58"/>
  <c r="AD33" i="58"/>
  <c r="AE33" i="58"/>
  <c r="AF33" i="58"/>
  <c r="D34" i="58"/>
  <c r="E34" i="58"/>
  <c r="F34" i="58"/>
  <c r="G34" i="58"/>
  <c r="H34" i="58"/>
  <c r="I34" i="58"/>
  <c r="J34" i="58"/>
  <c r="K34" i="58"/>
  <c r="L34" i="58"/>
  <c r="M34" i="58"/>
  <c r="N34" i="58"/>
  <c r="O34" i="58"/>
  <c r="P34" i="58"/>
  <c r="Q34" i="58"/>
  <c r="R34" i="58"/>
  <c r="S34" i="58"/>
  <c r="T34" i="58"/>
  <c r="U34" i="58"/>
  <c r="V34" i="58"/>
  <c r="W34" i="58"/>
  <c r="X34" i="58"/>
  <c r="Y34" i="58"/>
  <c r="Z34" i="58"/>
  <c r="AA34" i="58"/>
  <c r="AB34" i="58"/>
  <c r="AC34" i="58"/>
  <c r="AD34" i="58"/>
  <c r="AE34" i="58"/>
  <c r="AF34" i="58"/>
  <c r="D35" i="58"/>
  <c r="E35" i="58"/>
  <c r="F35" i="58"/>
  <c r="G35" i="58"/>
  <c r="H35" i="58"/>
  <c r="I35" i="58"/>
  <c r="J35" i="58"/>
  <c r="K35" i="58"/>
  <c r="L35" i="58"/>
  <c r="M35" i="58"/>
  <c r="N35" i="58"/>
  <c r="O35" i="58"/>
  <c r="P35" i="58"/>
  <c r="Q35" i="58"/>
  <c r="R35" i="58"/>
  <c r="S35" i="58"/>
  <c r="T35" i="58"/>
  <c r="U35" i="58"/>
  <c r="V35" i="58"/>
  <c r="W35" i="58"/>
  <c r="X35" i="58"/>
  <c r="Y35" i="58"/>
  <c r="Z35" i="58"/>
  <c r="AA35" i="58"/>
  <c r="AB35" i="58"/>
  <c r="AC35" i="58"/>
  <c r="AD35" i="58"/>
  <c r="AE35" i="58"/>
  <c r="AF35" i="58"/>
  <c r="D36" i="58"/>
  <c r="E36" i="58"/>
  <c r="F36" i="58"/>
  <c r="G36" i="58"/>
  <c r="H36" i="58"/>
  <c r="I36" i="58"/>
  <c r="J36" i="58"/>
  <c r="K36" i="58"/>
  <c r="L36" i="58"/>
  <c r="M36" i="58"/>
  <c r="N36" i="58"/>
  <c r="O36" i="58"/>
  <c r="P36" i="58"/>
  <c r="Q36" i="58"/>
  <c r="R36" i="58"/>
  <c r="S36" i="58"/>
  <c r="T36" i="58"/>
  <c r="U36" i="58"/>
  <c r="V36" i="58"/>
  <c r="W36" i="58"/>
  <c r="X36" i="58"/>
  <c r="Y36" i="58"/>
  <c r="Z36" i="58"/>
  <c r="AA36" i="58"/>
  <c r="AB36" i="58"/>
  <c r="AC36" i="58"/>
  <c r="AD36" i="58"/>
  <c r="AE36" i="58"/>
  <c r="AF36" i="58"/>
  <c r="D37" i="58"/>
  <c r="E37" i="58"/>
  <c r="F37" i="58"/>
  <c r="G37" i="58"/>
  <c r="H37" i="58"/>
  <c r="I37" i="58"/>
  <c r="J37" i="58"/>
  <c r="K37" i="58"/>
  <c r="L37" i="58"/>
  <c r="M37" i="58"/>
  <c r="N37" i="58"/>
  <c r="O37" i="58"/>
  <c r="P37" i="58"/>
  <c r="Q37" i="58"/>
  <c r="R37" i="58"/>
  <c r="S37" i="58"/>
  <c r="T37" i="58"/>
  <c r="U37" i="58"/>
  <c r="V37" i="58"/>
  <c r="W37" i="58"/>
  <c r="X37" i="58"/>
  <c r="Y37" i="58"/>
  <c r="Z37" i="58"/>
  <c r="AA37" i="58"/>
  <c r="AB37" i="58"/>
  <c r="AC37" i="58"/>
  <c r="AD37" i="58"/>
  <c r="AE37" i="58"/>
  <c r="AF37" i="58"/>
  <c r="D38" i="58"/>
  <c r="E38" i="58"/>
  <c r="F38" i="58"/>
  <c r="G38" i="58"/>
  <c r="H38" i="58"/>
  <c r="I38" i="58"/>
  <c r="J38" i="58"/>
  <c r="K38" i="58"/>
  <c r="L38" i="58"/>
  <c r="M38" i="58"/>
  <c r="N38" i="58"/>
  <c r="O38" i="58"/>
  <c r="P38" i="58"/>
  <c r="Q38" i="58"/>
  <c r="R38" i="58"/>
  <c r="S38" i="58"/>
  <c r="T38" i="58"/>
  <c r="U38" i="58"/>
  <c r="V38" i="58"/>
  <c r="W38" i="58"/>
  <c r="X38" i="58"/>
  <c r="Y38" i="58"/>
  <c r="Z38" i="58"/>
  <c r="AA38" i="58"/>
  <c r="AB38" i="58"/>
  <c r="AC38" i="58"/>
  <c r="AD38" i="58"/>
  <c r="AE38" i="58"/>
  <c r="AF38" i="58"/>
  <c r="C3" i="45"/>
  <c r="D3" i="45"/>
  <c r="E3" i="45"/>
  <c r="F3" i="45"/>
  <c r="G3" i="45"/>
  <c r="H3" i="45"/>
  <c r="I3" i="45"/>
  <c r="J3" i="45"/>
  <c r="K3" i="45"/>
  <c r="O3" i="45"/>
  <c r="P3" i="45"/>
  <c r="Q3" i="45"/>
  <c r="R3" i="45"/>
  <c r="S3" i="45"/>
  <c r="T3" i="45"/>
  <c r="U3" i="45"/>
  <c r="V3" i="45"/>
  <c r="W3" i="45"/>
  <c r="X3" i="45"/>
  <c r="Y3" i="45"/>
  <c r="Z3" i="45"/>
  <c r="AA3" i="45"/>
  <c r="AB3" i="45"/>
  <c r="AC3" i="45"/>
  <c r="AD3" i="45"/>
  <c r="AE3" i="45"/>
  <c r="C4" i="45"/>
  <c r="D4" i="45"/>
  <c r="E4" i="45"/>
  <c r="F4" i="45"/>
  <c r="G4" i="45"/>
  <c r="H4" i="45"/>
  <c r="I4" i="45"/>
  <c r="J4" i="45"/>
  <c r="K4" i="45"/>
  <c r="L4" i="45"/>
  <c r="M4" i="45"/>
  <c r="N4" i="45"/>
  <c r="O4" i="45"/>
  <c r="P4" i="45"/>
  <c r="Q4" i="45"/>
  <c r="R4" i="45"/>
  <c r="S4" i="45"/>
  <c r="T4" i="45"/>
  <c r="U4" i="45"/>
  <c r="V4" i="45"/>
  <c r="W4" i="45"/>
  <c r="X4" i="45"/>
  <c r="Y4" i="45"/>
  <c r="Z4" i="45"/>
  <c r="AA4" i="45"/>
  <c r="AB4" i="45"/>
  <c r="AC4" i="45"/>
  <c r="AD4" i="45"/>
  <c r="AE4" i="45"/>
  <c r="C5" i="45"/>
  <c r="D5" i="45"/>
  <c r="E5" i="45"/>
  <c r="F5" i="45"/>
  <c r="G5" i="45"/>
  <c r="H5" i="45"/>
  <c r="I5" i="45"/>
  <c r="J5" i="45"/>
  <c r="O5" i="45"/>
  <c r="P5" i="45"/>
  <c r="Q5" i="45"/>
  <c r="R5" i="45"/>
  <c r="S5" i="45"/>
  <c r="T5" i="45"/>
  <c r="U5" i="45"/>
  <c r="V5" i="45"/>
  <c r="W5" i="45"/>
  <c r="X5" i="45"/>
  <c r="Y5" i="45"/>
  <c r="Z5" i="45"/>
  <c r="AA5" i="45"/>
  <c r="AB5" i="45"/>
  <c r="AC5" i="45"/>
  <c r="AD5" i="45"/>
  <c r="AE5" i="45"/>
  <c r="C6" i="45"/>
  <c r="D6" i="45"/>
  <c r="E6" i="45"/>
  <c r="F6" i="45"/>
  <c r="G6" i="45"/>
  <c r="H6" i="45"/>
  <c r="I6" i="45"/>
  <c r="J6" i="45"/>
  <c r="K6" i="45"/>
  <c r="L6" i="45"/>
  <c r="M6" i="45"/>
  <c r="O6" i="45"/>
  <c r="P6" i="45"/>
  <c r="Q6" i="45"/>
  <c r="R6" i="45"/>
  <c r="S6" i="45"/>
  <c r="T6" i="45"/>
  <c r="U6" i="45"/>
  <c r="V6" i="45"/>
  <c r="W6" i="45"/>
  <c r="X6" i="45"/>
  <c r="Y6" i="45"/>
  <c r="Z6" i="45"/>
  <c r="AA6" i="45"/>
  <c r="AB6" i="45"/>
  <c r="AC6" i="45"/>
  <c r="AD6" i="45"/>
  <c r="AE6" i="45"/>
  <c r="C7" i="45"/>
  <c r="D7" i="45"/>
  <c r="E7" i="45"/>
  <c r="F7" i="45"/>
  <c r="G7" i="45"/>
  <c r="H7" i="45"/>
  <c r="I7" i="45"/>
  <c r="J7" i="45"/>
  <c r="K7" i="45"/>
  <c r="L7" i="45"/>
  <c r="M7" i="45"/>
  <c r="O7" i="45"/>
  <c r="P7" i="45"/>
  <c r="Q7" i="45"/>
  <c r="R7" i="45"/>
  <c r="S7" i="45"/>
  <c r="T7" i="45"/>
  <c r="U7" i="45"/>
  <c r="V7" i="45"/>
  <c r="W7" i="45"/>
  <c r="X7" i="45"/>
  <c r="Y7" i="45"/>
  <c r="Z7" i="45"/>
  <c r="AA7" i="45"/>
  <c r="AB7" i="45"/>
  <c r="AC7" i="45"/>
  <c r="AD7" i="45"/>
  <c r="AE7" i="45"/>
  <c r="C8" i="45"/>
  <c r="D8" i="45"/>
  <c r="E8" i="45"/>
  <c r="F8" i="45"/>
  <c r="G8" i="45"/>
  <c r="H8" i="45"/>
  <c r="I8" i="45"/>
  <c r="J8" i="45"/>
  <c r="K8" i="45"/>
  <c r="L8" i="45"/>
  <c r="M8" i="45"/>
  <c r="N8" i="45"/>
  <c r="O8" i="45"/>
  <c r="P8" i="45"/>
  <c r="Q8" i="45"/>
  <c r="R8" i="45"/>
  <c r="S8" i="45"/>
  <c r="T8" i="45"/>
  <c r="U8" i="45"/>
  <c r="V8" i="45"/>
  <c r="W8" i="45"/>
  <c r="X8" i="45"/>
  <c r="Y8" i="45"/>
  <c r="Z8" i="45"/>
  <c r="AA8" i="45"/>
  <c r="AB8" i="45"/>
  <c r="AC8" i="45"/>
  <c r="AD8" i="45"/>
  <c r="AE8" i="45"/>
  <c r="C9" i="45"/>
  <c r="D9" i="45"/>
  <c r="E9" i="45"/>
  <c r="F9" i="45"/>
  <c r="G9" i="45"/>
  <c r="H9" i="45"/>
  <c r="I9" i="45"/>
  <c r="J9" i="45"/>
  <c r="K9" i="45"/>
  <c r="L9" i="45"/>
  <c r="M9" i="45"/>
  <c r="N9" i="45"/>
  <c r="O9" i="45"/>
  <c r="P9" i="45"/>
  <c r="Q9" i="45"/>
  <c r="R9" i="45"/>
  <c r="S9" i="45"/>
  <c r="T9" i="45"/>
  <c r="U9" i="45"/>
  <c r="V9" i="45"/>
  <c r="W9" i="45"/>
  <c r="X9" i="45"/>
  <c r="Y9" i="45"/>
  <c r="Z9" i="45"/>
  <c r="AA9" i="45"/>
  <c r="AB9" i="45"/>
  <c r="AC9" i="45"/>
  <c r="AD9" i="45"/>
  <c r="AE9" i="45"/>
  <c r="C10" i="45"/>
  <c r="D10" i="45"/>
  <c r="E10" i="45"/>
  <c r="F10" i="45"/>
  <c r="G10" i="45"/>
  <c r="H10" i="45"/>
  <c r="I10" i="45"/>
  <c r="J10" i="45"/>
  <c r="K10" i="45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C11" i="45"/>
  <c r="D11" i="45"/>
  <c r="E11" i="45"/>
  <c r="F11" i="45"/>
  <c r="G11" i="45"/>
  <c r="H11" i="45"/>
  <c r="I11" i="45"/>
  <c r="J11" i="45"/>
  <c r="K11" i="45"/>
  <c r="L11" i="45"/>
  <c r="M11" i="45"/>
  <c r="N11" i="45"/>
  <c r="O11" i="45"/>
  <c r="P11" i="45"/>
  <c r="Q11" i="45"/>
  <c r="R11" i="45"/>
  <c r="S11" i="45"/>
  <c r="T11" i="45"/>
  <c r="U11" i="45"/>
  <c r="V11" i="45"/>
  <c r="W11" i="45"/>
  <c r="X11" i="45"/>
  <c r="Y11" i="45"/>
  <c r="Z11" i="45"/>
  <c r="AA11" i="45"/>
  <c r="AB11" i="45"/>
  <c r="AC11" i="45"/>
  <c r="AD11" i="45"/>
  <c r="AE11" i="45"/>
  <c r="C12" i="45"/>
  <c r="D12" i="45"/>
  <c r="E12" i="45"/>
  <c r="F12" i="45"/>
  <c r="G12" i="45"/>
  <c r="H12" i="45"/>
  <c r="I12" i="45"/>
  <c r="J12" i="45"/>
  <c r="K12" i="45"/>
  <c r="L12" i="45"/>
  <c r="M12" i="45"/>
  <c r="N12" i="45"/>
  <c r="O12" i="45"/>
  <c r="P12" i="45"/>
  <c r="Q12" i="45"/>
  <c r="R12" i="45"/>
  <c r="S12" i="45"/>
  <c r="T12" i="45"/>
  <c r="U12" i="45"/>
  <c r="V12" i="45"/>
  <c r="W12" i="45"/>
  <c r="X12" i="45"/>
  <c r="Y12" i="45"/>
  <c r="Z12" i="45"/>
  <c r="AA12" i="45"/>
  <c r="AB12" i="45"/>
  <c r="AC12" i="45"/>
  <c r="AD12" i="45"/>
  <c r="AE12" i="45"/>
  <c r="C13" i="45"/>
  <c r="D13" i="45"/>
  <c r="E13" i="45"/>
  <c r="F13" i="45"/>
  <c r="G13" i="45"/>
  <c r="H13" i="45"/>
  <c r="I13" i="45"/>
  <c r="J13" i="45"/>
  <c r="K13" i="45"/>
  <c r="L13" i="45"/>
  <c r="M13" i="45"/>
  <c r="N13" i="45"/>
  <c r="O13" i="45"/>
  <c r="P13" i="45"/>
  <c r="Q13" i="45"/>
  <c r="R13" i="45"/>
  <c r="S13" i="45"/>
  <c r="T13" i="45"/>
  <c r="U13" i="45"/>
  <c r="V13" i="45"/>
  <c r="W13" i="45"/>
  <c r="X13" i="45"/>
  <c r="Y13" i="45"/>
  <c r="Z13" i="45"/>
  <c r="AA13" i="45"/>
  <c r="AB13" i="45"/>
  <c r="AC13" i="45"/>
  <c r="AD13" i="45"/>
  <c r="AE13" i="45"/>
  <c r="C14" i="45"/>
  <c r="D14" i="45"/>
  <c r="E14" i="45"/>
  <c r="F14" i="45"/>
  <c r="G14" i="45"/>
  <c r="H14" i="45"/>
  <c r="I14" i="45"/>
  <c r="J14" i="45"/>
  <c r="K14" i="45"/>
  <c r="L14" i="45"/>
  <c r="M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C15" i="45"/>
  <c r="D15" i="45"/>
  <c r="E15" i="45"/>
  <c r="F15" i="45"/>
  <c r="G15" i="45"/>
  <c r="H15" i="45"/>
  <c r="I15" i="45"/>
  <c r="J15" i="45"/>
  <c r="K15" i="45"/>
  <c r="L15" i="45"/>
  <c r="M15" i="45"/>
  <c r="N15" i="45"/>
  <c r="O15" i="45"/>
  <c r="P15" i="45"/>
  <c r="Q15" i="45"/>
  <c r="R15" i="45"/>
  <c r="S15" i="45"/>
  <c r="T15" i="45"/>
  <c r="U15" i="45"/>
  <c r="V15" i="45"/>
  <c r="W15" i="45"/>
  <c r="X15" i="45"/>
  <c r="Y15" i="45"/>
  <c r="Z15" i="45"/>
  <c r="AA15" i="45"/>
  <c r="AB15" i="45"/>
  <c r="AC15" i="45"/>
  <c r="AD15" i="45"/>
  <c r="AE15" i="45"/>
  <c r="C16" i="45"/>
  <c r="D16" i="45"/>
  <c r="E16" i="45"/>
  <c r="F16" i="45"/>
  <c r="G16" i="45"/>
  <c r="H16" i="45"/>
  <c r="I16" i="45"/>
  <c r="J16" i="45"/>
  <c r="K16" i="45"/>
  <c r="L16" i="45"/>
  <c r="M16" i="45"/>
  <c r="N16" i="45"/>
  <c r="O16" i="45"/>
  <c r="P16" i="45"/>
  <c r="Q16" i="45"/>
  <c r="R16" i="45"/>
  <c r="S16" i="45"/>
  <c r="T16" i="45"/>
  <c r="U16" i="45"/>
  <c r="V16" i="45"/>
  <c r="W16" i="45"/>
  <c r="X16" i="45"/>
  <c r="Y16" i="45"/>
  <c r="Z16" i="45"/>
  <c r="AA16" i="45"/>
  <c r="AB16" i="45"/>
  <c r="AC16" i="45"/>
  <c r="AD16" i="45"/>
  <c r="AE16" i="45"/>
  <c r="C17" i="45"/>
  <c r="D17" i="45"/>
  <c r="E17" i="45"/>
  <c r="F17" i="45"/>
  <c r="G17" i="45"/>
  <c r="H17" i="45"/>
  <c r="I17" i="45"/>
  <c r="J17" i="45"/>
  <c r="K17" i="45"/>
  <c r="L17" i="45"/>
  <c r="M17" i="45"/>
  <c r="N17" i="45"/>
  <c r="O17" i="45"/>
  <c r="P17" i="45"/>
  <c r="Q17" i="45"/>
  <c r="R17" i="45"/>
  <c r="S17" i="45"/>
  <c r="T17" i="45"/>
  <c r="U17" i="45"/>
  <c r="V17" i="45"/>
  <c r="W17" i="45"/>
  <c r="X17" i="45"/>
  <c r="Y17" i="45"/>
  <c r="Z17" i="45"/>
  <c r="AA17" i="45"/>
  <c r="AB17" i="45"/>
  <c r="AC17" i="45"/>
  <c r="AD17" i="45"/>
  <c r="AE17" i="45"/>
  <c r="C18" i="45"/>
  <c r="D18" i="45"/>
  <c r="E18" i="45"/>
  <c r="F18" i="45"/>
  <c r="G18" i="45"/>
  <c r="H18" i="45"/>
  <c r="I18" i="45"/>
  <c r="J18" i="45"/>
  <c r="K18" i="45"/>
  <c r="L18" i="45"/>
  <c r="M18" i="45"/>
  <c r="N18" i="45"/>
  <c r="O18" i="45"/>
  <c r="P18" i="45"/>
  <c r="Q18" i="45"/>
  <c r="R18" i="45"/>
  <c r="S18" i="45"/>
  <c r="T18" i="45"/>
  <c r="U18" i="45"/>
  <c r="V18" i="45"/>
  <c r="W18" i="45"/>
  <c r="X18" i="45"/>
  <c r="Y18" i="45"/>
  <c r="Z18" i="45"/>
  <c r="AA18" i="45"/>
  <c r="AB18" i="45"/>
  <c r="AC18" i="45"/>
  <c r="AD18" i="45"/>
  <c r="AE18" i="45"/>
  <c r="C23" i="45"/>
  <c r="D23" i="45"/>
  <c r="E23" i="45"/>
  <c r="F23" i="45"/>
  <c r="G23" i="45"/>
  <c r="H23" i="45"/>
  <c r="I23" i="45"/>
  <c r="J23" i="45"/>
  <c r="U23" i="45"/>
  <c r="V23" i="45"/>
  <c r="W23" i="45"/>
  <c r="X23" i="45"/>
  <c r="Y23" i="45"/>
  <c r="Z23" i="45"/>
  <c r="AA23" i="45"/>
  <c r="AB23" i="45"/>
  <c r="C24" i="45"/>
  <c r="D24" i="45"/>
  <c r="E24" i="45"/>
  <c r="F24" i="45"/>
  <c r="G24" i="45"/>
  <c r="I24" i="45"/>
  <c r="J24" i="45"/>
  <c r="K24" i="45"/>
  <c r="Q24" i="45"/>
  <c r="R24" i="45"/>
  <c r="S24" i="45"/>
  <c r="T24" i="45"/>
  <c r="U24" i="45"/>
  <c r="V24" i="45"/>
  <c r="W24" i="45"/>
  <c r="X24" i="45"/>
  <c r="Y24" i="45"/>
  <c r="Z24" i="45"/>
  <c r="AA24" i="45"/>
  <c r="AB24" i="45"/>
  <c r="AD24" i="45"/>
  <c r="AE24" i="45"/>
  <c r="C25" i="45"/>
  <c r="D25" i="45"/>
  <c r="E25" i="45"/>
  <c r="F25" i="45"/>
  <c r="G25" i="45"/>
  <c r="H25" i="45"/>
  <c r="I25" i="45"/>
  <c r="J25" i="45"/>
  <c r="K25" i="45"/>
  <c r="L25" i="45"/>
  <c r="M25" i="45"/>
  <c r="Q25" i="45"/>
  <c r="R25" i="45"/>
  <c r="S25" i="45"/>
  <c r="T25" i="45"/>
  <c r="U25" i="45"/>
  <c r="V25" i="45"/>
  <c r="W25" i="45"/>
  <c r="X25" i="45"/>
  <c r="Y25" i="45"/>
  <c r="Z25" i="45"/>
  <c r="AA25" i="45"/>
  <c r="AB25" i="45"/>
  <c r="AD25" i="45"/>
  <c r="AE25" i="45"/>
  <c r="C26" i="45"/>
  <c r="D26" i="45"/>
  <c r="E26" i="45"/>
  <c r="F26" i="45"/>
  <c r="G26" i="45"/>
  <c r="H26" i="45"/>
  <c r="I26" i="45"/>
  <c r="J26" i="45"/>
  <c r="K26" i="45"/>
  <c r="L26" i="45"/>
  <c r="M26" i="45"/>
  <c r="N26" i="45"/>
  <c r="O26" i="45"/>
  <c r="P26" i="45"/>
  <c r="Q26" i="45"/>
  <c r="R26" i="45"/>
  <c r="S26" i="45"/>
  <c r="T26" i="45"/>
  <c r="U26" i="45"/>
  <c r="V26" i="45"/>
  <c r="W26" i="45"/>
  <c r="X26" i="45"/>
  <c r="Y26" i="45"/>
  <c r="Z26" i="45"/>
  <c r="AA26" i="45"/>
  <c r="AB26" i="45"/>
  <c r="AC26" i="45"/>
  <c r="AD26" i="45"/>
  <c r="AE26" i="45"/>
  <c r="C27" i="45"/>
  <c r="D27" i="45"/>
  <c r="E27" i="45"/>
  <c r="F27" i="45"/>
  <c r="G27" i="45"/>
  <c r="H27" i="45"/>
  <c r="I27" i="45"/>
  <c r="J27" i="45"/>
  <c r="K27" i="45"/>
  <c r="L27" i="45"/>
  <c r="M27" i="45"/>
  <c r="N27" i="45"/>
  <c r="O27" i="45"/>
  <c r="P27" i="45"/>
  <c r="Q27" i="45"/>
  <c r="R27" i="45"/>
  <c r="S27" i="45"/>
  <c r="T27" i="45"/>
  <c r="U27" i="45"/>
  <c r="V27" i="45"/>
  <c r="W27" i="45"/>
  <c r="X27" i="45"/>
  <c r="Y27" i="45"/>
  <c r="Z27" i="45"/>
  <c r="AA27" i="45"/>
  <c r="AB27" i="45"/>
  <c r="AC27" i="45"/>
  <c r="AD27" i="45"/>
  <c r="AE27" i="45"/>
  <c r="C28" i="45"/>
  <c r="D28" i="45"/>
  <c r="E28" i="45"/>
  <c r="F28" i="45"/>
  <c r="G28" i="45"/>
  <c r="H28" i="45"/>
  <c r="I28" i="45"/>
  <c r="J28" i="45"/>
  <c r="K28" i="45"/>
  <c r="L28" i="45"/>
  <c r="M28" i="45"/>
  <c r="N28" i="45"/>
  <c r="O28" i="45"/>
  <c r="P28" i="45"/>
  <c r="Q28" i="45"/>
  <c r="R28" i="45"/>
  <c r="S28" i="45"/>
  <c r="T28" i="45"/>
  <c r="U28" i="45"/>
  <c r="V28" i="45"/>
  <c r="W28" i="45"/>
  <c r="X28" i="45"/>
  <c r="Y28" i="45"/>
  <c r="Z28" i="45"/>
  <c r="AA28" i="45"/>
  <c r="AB28" i="45"/>
  <c r="AC28" i="45"/>
  <c r="AD28" i="45"/>
  <c r="AE28" i="45"/>
  <c r="C29" i="45"/>
  <c r="D29" i="45"/>
  <c r="E29" i="45"/>
  <c r="F29" i="45"/>
  <c r="G29" i="45"/>
  <c r="H29" i="45"/>
  <c r="I29" i="45"/>
  <c r="J29" i="45"/>
  <c r="K29" i="45"/>
  <c r="L29" i="45"/>
  <c r="M29" i="45"/>
  <c r="N29" i="45"/>
  <c r="O29" i="45"/>
  <c r="P29" i="45"/>
  <c r="Q29" i="45"/>
  <c r="R29" i="45"/>
  <c r="S29" i="45"/>
  <c r="T29" i="45"/>
  <c r="U29" i="45"/>
  <c r="V29" i="45"/>
  <c r="W29" i="45"/>
  <c r="X29" i="45"/>
  <c r="Y29" i="45"/>
  <c r="Z29" i="45"/>
  <c r="AA29" i="45"/>
  <c r="AB29" i="45"/>
  <c r="AC29" i="45"/>
  <c r="AD29" i="45"/>
  <c r="AE29" i="45"/>
  <c r="C30" i="45"/>
  <c r="D30" i="45"/>
  <c r="E30" i="45"/>
  <c r="F30" i="45"/>
  <c r="G30" i="45"/>
  <c r="H30" i="45"/>
  <c r="I30" i="45"/>
  <c r="J30" i="45"/>
  <c r="K30" i="45"/>
  <c r="L30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Y30" i="45"/>
  <c r="Z30" i="45"/>
  <c r="AA30" i="45"/>
  <c r="AB30" i="45"/>
  <c r="AC30" i="45"/>
  <c r="AD30" i="45"/>
  <c r="AE30" i="45"/>
  <c r="C31" i="45"/>
  <c r="D31" i="45"/>
  <c r="E31" i="45"/>
  <c r="F31" i="45"/>
  <c r="G31" i="45"/>
  <c r="H31" i="45"/>
  <c r="I31" i="45"/>
  <c r="J31" i="45"/>
  <c r="K31" i="45"/>
  <c r="L31" i="45"/>
  <c r="M31" i="45"/>
  <c r="N31" i="45"/>
  <c r="O31" i="45"/>
  <c r="P31" i="45"/>
  <c r="Q31" i="45"/>
  <c r="R31" i="45"/>
  <c r="S31" i="45"/>
  <c r="T31" i="45"/>
  <c r="U31" i="45"/>
  <c r="V31" i="45"/>
  <c r="W31" i="45"/>
  <c r="X31" i="45"/>
  <c r="Y31" i="45"/>
  <c r="Z31" i="45"/>
  <c r="AA31" i="45"/>
  <c r="AB31" i="45"/>
  <c r="AC31" i="45"/>
  <c r="AD31" i="45"/>
  <c r="AE31" i="45"/>
  <c r="C32" i="45"/>
  <c r="D32" i="45"/>
  <c r="E32" i="45"/>
  <c r="F32" i="45"/>
  <c r="G32" i="45"/>
  <c r="H32" i="45"/>
  <c r="I32" i="45"/>
  <c r="J32" i="45"/>
  <c r="K32" i="45"/>
  <c r="L32" i="45"/>
  <c r="M32" i="45"/>
  <c r="N32" i="45"/>
  <c r="O32" i="45"/>
  <c r="P32" i="45"/>
  <c r="Q32" i="45"/>
  <c r="R32" i="45"/>
  <c r="S32" i="45"/>
  <c r="T32" i="45"/>
  <c r="U32" i="45"/>
  <c r="V32" i="45"/>
  <c r="W32" i="45"/>
  <c r="X32" i="45"/>
  <c r="Y32" i="45"/>
  <c r="Z32" i="45"/>
  <c r="AA32" i="45"/>
  <c r="AB32" i="45"/>
  <c r="AC32" i="45"/>
  <c r="AD32" i="45"/>
  <c r="AE32" i="45"/>
  <c r="C33" i="45"/>
  <c r="D33" i="45"/>
  <c r="E33" i="45"/>
  <c r="F33" i="45"/>
  <c r="G33" i="45"/>
  <c r="H33" i="45"/>
  <c r="I33" i="45"/>
  <c r="J33" i="45"/>
  <c r="K33" i="45"/>
  <c r="L33" i="45"/>
  <c r="M33" i="45"/>
  <c r="N33" i="45"/>
  <c r="O33" i="45"/>
  <c r="P33" i="45"/>
  <c r="Q33" i="45"/>
  <c r="R33" i="45"/>
  <c r="S33" i="45"/>
  <c r="T33" i="45"/>
  <c r="U33" i="45"/>
  <c r="V33" i="45"/>
  <c r="W33" i="45"/>
  <c r="X33" i="45"/>
  <c r="Y33" i="45"/>
  <c r="Z33" i="45"/>
  <c r="AA33" i="45"/>
  <c r="AB33" i="45"/>
  <c r="AC33" i="45"/>
  <c r="AD33" i="45"/>
  <c r="AE33" i="45"/>
  <c r="C34" i="45"/>
  <c r="D34" i="45"/>
  <c r="E34" i="45"/>
  <c r="F34" i="45"/>
  <c r="G34" i="45"/>
  <c r="H34" i="45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C35" i="45"/>
  <c r="D35" i="45"/>
  <c r="E35" i="45"/>
  <c r="F35" i="45"/>
  <c r="G35" i="45"/>
  <c r="H35" i="45"/>
  <c r="I35" i="45"/>
  <c r="J35" i="45"/>
  <c r="K35" i="45"/>
  <c r="L35" i="45"/>
  <c r="M35" i="45"/>
  <c r="N35" i="45"/>
  <c r="O35" i="45"/>
  <c r="P35" i="45"/>
  <c r="Q35" i="45"/>
  <c r="R35" i="45"/>
  <c r="S35" i="45"/>
  <c r="T35" i="45"/>
  <c r="U35" i="45"/>
  <c r="V35" i="45"/>
  <c r="W35" i="45"/>
  <c r="X35" i="45"/>
  <c r="Y35" i="45"/>
  <c r="Z35" i="45"/>
  <c r="AA35" i="45"/>
  <c r="AB35" i="45"/>
  <c r="AC35" i="45"/>
  <c r="AD35" i="45"/>
  <c r="AE35" i="45"/>
  <c r="C36" i="45"/>
  <c r="D36" i="45"/>
  <c r="E36" i="45"/>
  <c r="F36" i="45"/>
  <c r="G36" i="45"/>
  <c r="H36" i="45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Y36" i="45"/>
  <c r="Z36" i="45"/>
  <c r="AA36" i="45"/>
  <c r="AB36" i="45"/>
  <c r="AC36" i="45"/>
  <c r="AD36" i="45"/>
  <c r="AE36" i="45"/>
  <c r="C37" i="45"/>
  <c r="D37" i="45"/>
  <c r="E37" i="45"/>
  <c r="F37" i="45"/>
  <c r="G37" i="45"/>
  <c r="H37" i="45"/>
  <c r="I37" i="45"/>
  <c r="J37" i="45"/>
  <c r="K37" i="45"/>
  <c r="L37" i="45"/>
  <c r="M37" i="45"/>
  <c r="N37" i="45"/>
  <c r="O37" i="45"/>
  <c r="P37" i="45"/>
  <c r="Q37" i="45"/>
  <c r="R37" i="45"/>
  <c r="S37" i="45"/>
  <c r="T37" i="45"/>
  <c r="U37" i="45"/>
  <c r="V37" i="45"/>
  <c r="W37" i="45"/>
  <c r="X37" i="45"/>
  <c r="Y37" i="45"/>
  <c r="Z37" i="45"/>
  <c r="AA37" i="45"/>
  <c r="AB37" i="45"/>
  <c r="AC37" i="45"/>
  <c r="AD37" i="45"/>
  <c r="AE37" i="45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D3" i="5"/>
  <c r="E3" i="5"/>
  <c r="F3" i="5"/>
  <c r="G3" i="5"/>
  <c r="H3" i="5"/>
  <c r="I3" i="5"/>
  <c r="J3" i="5"/>
  <c r="K3" i="5"/>
  <c r="P3" i="5"/>
  <c r="Q3" i="5"/>
  <c r="R3" i="5"/>
  <c r="S3" i="5"/>
  <c r="T3" i="5"/>
  <c r="U3" i="5"/>
  <c r="V3" i="5"/>
  <c r="W3" i="5"/>
  <c r="X3" i="5"/>
  <c r="Y3" i="5"/>
  <c r="Z3" i="5"/>
  <c r="AA3" i="5"/>
  <c r="AB3" i="5"/>
  <c r="AC3" i="5"/>
  <c r="AD3" i="5"/>
  <c r="AE3" i="5"/>
  <c r="AF3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D6" i="5"/>
  <c r="E6" i="5"/>
  <c r="F6" i="5"/>
  <c r="G6" i="5"/>
  <c r="H6" i="5"/>
  <c r="I6" i="5"/>
  <c r="J6" i="5"/>
  <c r="K6" i="5"/>
  <c r="L6" i="5"/>
  <c r="M6" i="5"/>
  <c r="N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D8" i="5"/>
  <c r="E8" i="5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D11" i="5"/>
  <c r="E11" i="5"/>
  <c r="F11" i="5"/>
  <c r="G11" i="5"/>
  <c r="H11" i="5"/>
  <c r="I11" i="5"/>
  <c r="J11" i="5"/>
  <c r="K11" i="5"/>
  <c r="L11" i="5"/>
  <c r="M11" i="5"/>
  <c r="N11" i="5"/>
  <c r="O11" i="5"/>
  <c r="P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BU11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21" i="5"/>
  <c r="E21" i="5"/>
  <c r="F21" i="5"/>
  <c r="G21" i="5"/>
  <c r="H21" i="5"/>
  <c r="I21" i="5"/>
  <c r="J21" i="5"/>
  <c r="K21" i="5"/>
  <c r="L21" i="5"/>
  <c r="M21" i="5"/>
  <c r="N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2" i="5"/>
  <c r="E22" i="5"/>
  <c r="F22" i="5"/>
  <c r="G22" i="5"/>
  <c r="H22" i="5"/>
  <c r="I22" i="5"/>
  <c r="J22" i="5"/>
  <c r="K22" i="5"/>
  <c r="L22" i="5"/>
  <c r="M22" i="5"/>
  <c r="N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D23" i="5"/>
  <c r="E23" i="5"/>
  <c r="F23" i="5"/>
  <c r="G23" i="5"/>
  <c r="H23" i="5"/>
  <c r="I23" i="5"/>
  <c r="J23" i="5"/>
  <c r="K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D24" i="5"/>
  <c r="E24" i="5"/>
  <c r="F24" i="5"/>
  <c r="G24" i="5"/>
  <c r="H24" i="5"/>
  <c r="I24" i="5"/>
  <c r="J24" i="5"/>
  <c r="K24" i="5"/>
  <c r="L24" i="5"/>
  <c r="M24" i="5"/>
  <c r="N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D25" i="5"/>
  <c r="E25" i="5"/>
  <c r="F25" i="5"/>
  <c r="G25" i="5"/>
  <c r="H25" i="5"/>
  <c r="I25" i="5"/>
  <c r="J25" i="5"/>
  <c r="K25" i="5"/>
  <c r="L25" i="5"/>
  <c r="M25" i="5"/>
  <c r="N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D26" i="5"/>
  <c r="E26" i="5"/>
  <c r="F26" i="5"/>
  <c r="G26" i="5"/>
  <c r="H26" i="5"/>
  <c r="I26" i="5"/>
  <c r="J26" i="5"/>
  <c r="K26" i="5"/>
  <c r="L26" i="5"/>
  <c r="M26" i="5"/>
  <c r="N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" i="34"/>
  <c r="E3" i="34"/>
  <c r="F3" i="34"/>
  <c r="G3" i="34"/>
  <c r="H3" i="34"/>
  <c r="I3" i="34"/>
  <c r="J3" i="34"/>
  <c r="K3" i="34"/>
  <c r="L3" i="34"/>
  <c r="M3" i="34"/>
  <c r="R3" i="34"/>
  <c r="S3" i="34"/>
  <c r="T3" i="34"/>
  <c r="U3" i="34"/>
  <c r="V3" i="34"/>
  <c r="W3" i="34"/>
  <c r="X3" i="34"/>
  <c r="Y3" i="34"/>
  <c r="Z3" i="34"/>
  <c r="AA3" i="34"/>
  <c r="AB3" i="34"/>
  <c r="AC3" i="34"/>
  <c r="AD3" i="34"/>
  <c r="AE3" i="34"/>
  <c r="AF3" i="34"/>
  <c r="D4" i="34"/>
  <c r="E4" i="34"/>
  <c r="F4" i="34"/>
  <c r="G4" i="34"/>
  <c r="H4" i="34"/>
  <c r="I4" i="34"/>
  <c r="J4" i="34"/>
  <c r="K4" i="34"/>
  <c r="P4" i="34"/>
  <c r="Q4" i="34"/>
  <c r="R4" i="34"/>
  <c r="S4" i="34"/>
  <c r="T4" i="34"/>
  <c r="U4" i="34"/>
  <c r="V4" i="34"/>
  <c r="W4" i="34"/>
  <c r="X4" i="34"/>
  <c r="Y4" i="34"/>
  <c r="Z4" i="34"/>
  <c r="AA4" i="34"/>
  <c r="AB4" i="34"/>
  <c r="AC4" i="34"/>
  <c r="AD4" i="34"/>
  <c r="AE4" i="34"/>
  <c r="AF4" i="34"/>
  <c r="D5" i="34"/>
  <c r="E5" i="34"/>
  <c r="F5" i="34"/>
  <c r="G5" i="34"/>
  <c r="H5" i="34"/>
  <c r="I5" i="34"/>
  <c r="J5" i="34"/>
  <c r="K5" i="34"/>
  <c r="L5" i="34"/>
  <c r="M5" i="34"/>
  <c r="N5" i="34"/>
  <c r="O5" i="34"/>
  <c r="P5" i="34"/>
  <c r="Q5" i="34"/>
  <c r="R5" i="34"/>
  <c r="S5" i="34"/>
  <c r="T5" i="34"/>
  <c r="U5" i="34"/>
  <c r="V5" i="34"/>
  <c r="W5" i="34"/>
  <c r="X5" i="34"/>
  <c r="Y5" i="34"/>
  <c r="Z5" i="34"/>
  <c r="AA5" i="34"/>
  <c r="AB5" i="34"/>
  <c r="AC5" i="34"/>
  <c r="AD5" i="34"/>
  <c r="AE5" i="34"/>
  <c r="AF5" i="34"/>
  <c r="D6" i="34"/>
  <c r="E6" i="34"/>
  <c r="F6" i="34"/>
  <c r="G6" i="34"/>
  <c r="H6" i="34"/>
  <c r="I6" i="34"/>
  <c r="J6" i="34"/>
  <c r="K6" i="34"/>
  <c r="L6" i="34"/>
  <c r="M6" i="34"/>
  <c r="N6" i="34"/>
  <c r="O6" i="34"/>
  <c r="P6" i="34"/>
  <c r="Q6" i="34"/>
  <c r="R6" i="34"/>
  <c r="S6" i="34"/>
  <c r="T6" i="34"/>
  <c r="U6" i="34"/>
  <c r="V6" i="34"/>
  <c r="W6" i="34"/>
  <c r="X6" i="34"/>
  <c r="Y6" i="34"/>
  <c r="Z6" i="34"/>
  <c r="AA6" i="34"/>
  <c r="AB6" i="34"/>
  <c r="AC6" i="34"/>
  <c r="AD6" i="34"/>
  <c r="AE6" i="34"/>
  <c r="AF6" i="34"/>
  <c r="D7" i="34"/>
  <c r="E7" i="34"/>
  <c r="F7" i="34"/>
  <c r="G7" i="34"/>
  <c r="H7" i="34"/>
  <c r="I7" i="34"/>
  <c r="J7" i="34"/>
  <c r="K7" i="34"/>
  <c r="L7" i="34"/>
  <c r="M7" i="34"/>
  <c r="N7" i="34"/>
  <c r="O7" i="34"/>
  <c r="P7" i="34"/>
  <c r="Q7" i="34"/>
  <c r="R7" i="34"/>
  <c r="S7" i="34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D8" i="34"/>
  <c r="E8" i="34"/>
  <c r="F8" i="34"/>
  <c r="G8" i="34"/>
  <c r="H8" i="34"/>
  <c r="I8" i="34"/>
  <c r="J8" i="34"/>
  <c r="K8" i="34"/>
  <c r="L8" i="34"/>
  <c r="M8" i="34"/>
  <c r="N8" i="34"/>
  <c r="O8" i="34"/>
  <c r="P8" i="34"/>
  <c r="Q8" i="34"/>
  <c r="R8" i="34"/>
  <c r="S8" i="34"/>
  <c r="T8" i="34"/>
  <c r="U8" i="34"/>
  <c r="V8" i="34"/>
  <c r="W8" i="34"/>
  <c r="X8" i="34"/>
  <c r="Y8" i="34"/>
  <c r="Z8" i="34"/>
  <c r="AA8" i="34"/>
  <c r="AB8" i="34"/>
  <c r="AC8" i="34"/>
  <c r="AD8" i="34"/>
  <c r="AE8" i="34"/>
  <c r="AF8" i="34"/>
  <c r="D9" i="34"/>
  <c r="E9" i="34"/>
  <c r="F9" i="34"/>
  <c r="G9" i="34"/>
  <c r="H9" i="34"/>
  <c r="I9" i="34"/>
  <c r="J9" i="34"/>
  <c r="K9" i="34"/>
  <c r="L9" i="34"/>
  <c r="M9" i="34"/>
  <c r="N9" i="34"/>
  <c r="O9" i="34"/>
  <c r="P9" i="34"/>
  <c r="Q9" i="34"/>
  <c r="R9" i="34"/>
  <c r="S9" i="34"/>
  <c r="T9" i="34"/>
  <c r="U9" i="34"/>
  <c r="V9" i="34"/>
  <c r="W9" i="34"/>
  <c r="X9" i="34"/>
  <c r="Y9" i="34"/>
  <c r="Z9" i="34"/>
  <c r="AA9" i="34"/>
  <c r="AB9" i="34"/>
  <c r="AC9" i="34"/>
  <c r="AD9" i="34"/>
  <c r="AE9" i="34"/>
  <c r="AF9" i="34"/>
  <c r="D10" i="34"/>
  <c r="E10" i="34"/>
  <c r="F10" i="34"/>
  <c r="G10" i="34"/>
  <c r="H10" i="34"/>
  <c r="I10" i="34"/>
  <c r="J10" i="34"/>
  <c r="K10" i="34"/>
  <c r="L10" i="34"/>
  <c r="M10" i="34"/>
  <c r="N10" i="34"/>
  <c r="O10" i="34"/>
  <c r="P10" i="34"/>
  <c r="Q10" i="34"/>
  <c r="R10" i="34"/>
  <c r="S10" i="34"/>
  <c r="T10" i="34"/>
  <c r="U10" i="34"/>
  <c r="V10" i="34"/>
  <c r="W10" i="34"/>
  <c r="X10" i="34"/>
  <c r="Y10" i="34"/>
  <c r="Z10" i="34"/>
  <c r="AA10" i="34"/>
  <c r="AB10" i="34"/>
  <c r="AC10" i="34"/>
  <c r="AD10" i="34"/>
  <c r="AE10" i="34"/>
  <c r="AF10" i="34"/>
  <c r="D11" i="34"/>
  <c r="E11" i="34"/>
  <c r="F11" i="34"/>
  <c r="G11" i="34"/>
  <c r="H11" i="34"/>
  <c r="I11" i="34"/>
  <c r="J11" i="34"/>
  <c r="K11" i="34"/>
  <c r="L11" i="34"/>
  <c r="M11" i="34"/>
  <c r="N11" i="34"/>
  <c r="O11" i="34"/>
  <c r="P11" i="34"/>
  <c r="Q11" i="34"/>
  <c r="R11" i="34"/>
  <c r="S11" i="34"/>
  <c r="T11" i="34"/>
  <c r="U11" i="34"/>
  <c r="V11" i="34"/>
  <c r="W11" i="34"/>
  <c r="X11" i="34"/>
  <c r="Y11" i="34"/>
  <c r="Z11" i="34"/>
  <c r="AA11" i="34"/>
  <c r="AB11" i="34"/>
  <c r="AC11" i="34"/>
  <c r="AD11" i="34"/>
  <c r="AE11" i="34"/>
  <c r="AF11" i="34"/>
  <c r="D12" i="34"/>
  <c r="E12" i="34"/>
  <c r="F12" i="34"/>
  <c r="G12" i="34"/>
  <c r="H12" i="34"/>
  <c r="I12" i="34"/>
  <c r="J12" i="34"/>
  <c r="K12" i="34"/>
  <c r="L12" i="34"/>
  <c r="M12" i="34"/>
  <c r="N12" i="34"/>
  <c r="O12" i="34"/>
  <c r="P12" i="34"/>
  <c r="Q12" i="34"/>
  <c r="R12" i="34"/>
  <c r="S12" i="34"/>
  <c r="T12" i="34"/>
  <c r="U12" i="34"/>
  <c r="V12" i="34"/>
  <c r="W12" i="34"/>
  <c r="X12" i="34"/>
  <c r="Y12" i="34"/>
  <c r="Z12" i="34"/>
  <c r="AA12" i="34"/>
  <c r="AB12" i="34"/>
  <c r="AC12" i="34"/>
  <c r="AD12" i="34"/>
  <c r="AE12" i="34"/>
  <c r="AF12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D15" i="34"/>
  <c r="E15" i="34"/>
  <c r="F15" i="34"/>
  <c r="G15" i="34"/>
  <c r="H15" i="34"/>
  <c r="I15" i="34"/>
  <c r="J15" i="34"/>
  <c r="K15" i="34"/>
  <c r="L15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D16" i="34"/>
  <c r="E16" i="34"/>
  <c r="F16" i="34"/>
  <c r="G16" i="34"/>
  <c r="H16" i="34"/>
  <c r="I16" i="34"/>
  <c r="J16" i="34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D18" i="34"/>
  <c r="E18" i="34"/>
  <c r="F18" i="34"/>
  <c r="G18" i="34"/>
  <c r="H18" i="34"/>
  <c r="I18" i="34"/>
  <c r="J18" i="34"/>
  <c r="K18" i="34"/>
  <c r="L18" i="34"/>
  <c r="M18" i="34"/>
  <c r="N18" i="34"/>
  <c r="O18" i="34"/>
  <c r="P18" i="34"/>
  <c r="Q18" i="34"/>
  <c r="R18" i="34"/>
  <c r="S18" i="34"/>
  <c r="T18" i="34"/>
  <c r="U18" i="34"/>
  <c r="V18" i="34"/>
  <c r="W18" i="34"/>
  <c r="X18" i="34"/>
  <c r="Y18" i="34"/>
  <c r="Z18" i="34"/>
  <c r="AA18" i="34"/>
  <c r="AB18" i="34"/>
  <c r="AC18" i="34"/>
  <c r="AD18" i="34"/>
  <c r="AE18" i="34"/>
  <c r="AF18" i="34"/>
  <c r="D23" i="34"/>
  <c r="F23" i="34"/>
  <c r="G23" i="34"/>
  <c r="H23" i="34"/>
  <c r="I23" i="34"/>
  <c r="J23" i="34"/>
  <c r="K23" i="34"/>
  <c r="Q23" i="34"/>
  <c r="R23" i="34"/>
  <c r="S23" i="34"/>
  <c r="T23" i="34"/>
  <c r="U23" i="34"/>
  <c r="V23" i="34"/>
  <c r="W23" i="34"/>
  <c r="X23" i="34"/>
  <c r="Y23" i="34"/>
  <c r="Z23" i="34"/>
  <c r="AA23" i="34"/>
  <c r="AB23" i="34"/>
  <c r="AC23" i="34"/>
  <c r="AD23" i="34"/>
  <c r="AE23" i="34"/>
  <c r="AF23" i="34"/>
  <c r="D24" i="34"/>
  <c r="F24" i="34"/>
  <c r="G24" i="34"/>
  <c r="H24" i="34"/>
  <c r="I24" i="34"/>
  <c r="J24" i="34"/>
  <c r="K24" i="34"/>
  <c r="L24" i="34"/>
  <c r="M24" i="34"/>
  <c r="N24" i="34"/>
  <c r="O24" i="34"/>
  <c r="Q24" i="34"/>
  <c r="R24" i="34"/>
  <c r="S24" i="34"/>
  <c r="T24" i="34"/>
  <c r="U24" i="34"/>
  <c r="V24" i="34"/>
  <c r="W24" i="34"/>
  <c r="X24" i="34"/>
  <c r="Y24" i="34"/>
  <c r="Z24" i="34"/>
  <c r="AA24" i="34"/>
  <c r="AB24" i="34"/>
  <c r="AC24" i="34"/>
  <c r="AD24" i="34"/>
  <c r="AE24" i="34"/>
  <c r="AF24" i="34"/>
  <c r="D25" i="34"/>
  <c r="F25" i="34"/>
  <c r="G25" i="34"/>
  <c r="H25" i="34"/>
  <c r="I25" i="34"/>
  <c r="J25" i="34"/>
  <c r="K25" i="34"/>
  <c r="L25" i="34"/>
  <c r="M25" i="34"/>
  <c r="N25" i="34"/>
  <c r="Q25" i="34"/>
  <c r="R25" i="34"/>
  <c r="S25" i="34"/>
  <c r="V25" i="34"/>
  <c r="W25" i="34"/>
  <c r="X25" i="34"/>
  <c r="Y25" i="34"/>
  <c r="Z25" i="34"/>
  <c r="AA25" i="34"/>
  <c r="AB25" i="34"/>
  <c r="AC25" i="34"/>
  <c r="AD25" i="34"/>
  <c r="AE25" i="34"/>
  <c r="D26" i="34"/>
  <c r="F26" i="34"/>
  <c r="G26" i="34"/>
  <c r="H26" i="34"/>
  <c r="I26" i="34"/>
  <c r="J26" i="34"/>
  <c r="K26" i="34"/>
  <c r="L26" i="34"/>
  <c r="M26" i="34"/>
  <c r="N26" i="34"/>
  <c r="Q26" i="34"/>
  <c r="R26" i="34"/>
  <c r="S26" i="34"/>
  <c r="T26" i="34"/>
  <c r="U26" i="34"/>
  <c r="V26" i="34"/>
  <c r="W26" i="34"/>
  <c r="X26" i="34"/>
  <c r="Y26" i="34"/>
  <c r="Z26" i="34"/>
  <c r="AA26" i="34"/>
  <c r="AB26" i="34"/>
  <c r="AC26" i="34"/>
  <c r="AD26" i="34"/>
  <c r="AE26" i="34"/>
  <c r="AF26" i="34"/>
  <c r="D27" i="34"/>
  <c r="F27" i="34"/>
  <c r="G27" i="34"/>
  <c r="H27" i="34"/>
  <c r="I27" i="34"/>
  <c r="J27" i="34"/>
  <c r="K27" i="34"/>
  <c r="Q27" i="34"/>
  <c r="R27" i="34"/>
  <c r="S27" i="34"/>
  <c r="T27" i="34"/>
  <c r="U27" i="34"/>
  <c r="V27" i="34"/>
  <c r="W27" i="34"/>
  <c r="X27" i="34"/>
  <c r="Y27" i="34"/>
  <c r="Z27" i="34"/>
  <c r="AA27" i="34"/>
  <c r="AB27" i="34"/>
  <c r="AC27" i="34"/>
  <c r="AD27" i="34"/>
  <c r="AE27" i="34"/>
  <c r="AF27" i="34"/>
  <c r="D28" i="34"/>
  <c r="E28" i="34"/>
  <c r="F28" i="34"/>
  <c r="G28" i="34"/>
  <c r="H28" i="34"/>
  <c r="I28" i="34"/>
  <c r="J28" i="34"/>
  <c r="K28" i="34"/>
  <c r="L28" i="34"/>
  <c r="M28" i="34"/>
  <c r="N28" i="34"/>
  <c r="O28" i="34"/>
  <c r="P28" i="34"/>
  <c r="Q28" i="34"/>
  <c r="R28" i="34"/>
  <c r="S28" i="34"/>
  <c r="T28" i="34"/>
  <c r="U28" i="34"/>
  <c r="V28" i="34"/>
  <c r="W28" i="34"/>
  <c r="X28" i="34"/>
  <c r="Y28" i="34"/>
  <c r="Z28" i="34"/>
  <c r="AA28" i="34"/>
  <c r="AB28" i="34"/>
  <c r="AC28" i="34"/>
  <c r="AD28" i="34"/>
  <c r="AE28" i="34"/>
  <c r="AF28" i="34"/>
  <c r="D29" i="34"/>
  <c r="E29" i="34"/>
  <c r="F29" i="34"/>
  <c r="G29" i="34"/>
  <c r="H29" i="34"/>
  <c r="I29" i="34"/>
  <c r="J29" i="34"/>
  <c r="K29" i="34"/>
  <c r="L29" i="34"/>
  <c r="M29" i="34"/>
  <c r="N29" i="34"/>
  <c r="O29" i="34"/>
  <c r="P29" i="34"/>
  <c r="Q29" i="34"/>
  <c r="R29" i="34"/>
  <c r="S29" i="34"/>
  <c r="T29" i="34"/>
  <c r="U29" i="34"/>
  <c r="V29" i="34"/>
  <c r="W29" i="34"/>
  <c r="X29" i="34"/>
  <c r="Y29" i="34"/>
  <c r="Z29" i="34"/>
  <c r="AA29" i="34"/>
  <c r="AB29" i="34"/>
  <c r="AC29" i="34"/>
  <c r="AD29" i="34"/>
  <c r="AE29" i="34"/>
  <c r="AF29" i="34"/>
  <c r="D30" i="34"/>
  <c r="E30" i="34"/>
  <c r="F30" i="34"/>
  <c r="G30" i="34"/>
  <c r="H30" i="34"/>
  <c r="I30" i="34"/>
  <c r="J30" i="34"/>
  <c r="K30" i="34"/>
  <c r="L30" i="34"/>
  <c r="M30" i="34"/>
  <c r="N30" i="34"/>
  <c r="O30" i="34"/>
  <c r="P30" i="34"/>
  <c r="Q30" i="34"/>
  <c r="R30" i="34"/>
  <c r="S30" i="34"/>
  <c r="T30" i="34"/>
  <c r="U30" i="34"/>
  <c r="V30" i="34"/>
  <c r="W30" i="34"/>
  <c r="X30" i="34"/>
  <c r="Y30" i="34"/>
  <c r="Z30" i="34"/>
  <c r="AA30" i="34"/>
  <c r="AB30" i="34"/>
  <c r="AC30" i="34"/>
  <c r="AD30" i="34"/>
  <c r="AE30" i="34"/>
  <c r="AF30" i="34"/>
  <c r="D31" i="34"/>
  <c r="E31" i="34"/>
  <c r="F31" i="34"/>
  <c r="G31" i="34"/>
  <c r="H31" i="34"/>
  <c r="I31" i="34"/>
  <c r="J31" i="34"/>
  <c r="K31" i="34"/>
  <c r="L31" i="34"/>
  <c r="M31" i="34"/>
  <c r="N31" i="34"/>
  <c r="O31" i="34"/>
  <c r="P31" i="34"/>
  <c r="Q31" i="34"/>
  <c r="R31" i="34"/>
  <c r="S31" i="34"/>
  <c r="T31" i="34"/>
  <c r="U31" i="34"/>
  <c r="V31" i="34"/>
  <c r="W31" i="34"/>
  <c r="X31" i="34"/>
  <c r="Y31" i="34"/>
  <c r="Z31" i="34"/>
  <c r="AA31" i="34"/>
  <c r="AB31" i="34"/>
  <c r="AC31" i="34"/>
  <c r="AD31" i="34"/>
  <c r="AE31" i="34"/>
  <c r="AF31" i="34"/>
  <c r="D32" i="34"/>
  <c r="E32" i="34"/>
  <c r="F32" i="34"/>
  <c r="G32" i="34"/>
  <c r="H32" i="34"/>
  <c r="I32" i="34"/>
  <c r="J32" i="34"/>
  <c r="K32" i="34"/>
  <c r="L32" i="34"/>
  <c r="M32" i="34"/>
  <c r="N32" i="34"/>
  <c r="O32" i="34"/>
  <c r="P32" i="34"/>
  <c r="Q32" i="34"/>
  <c r="R32" i="34"/>
  <c r="S32" i="34"/>
  <c r="T32" i="34"/>
  <c r="U32" i="34"/>
  <c r="V32" i="34"/>
  <c r="W32" i="34"/>
  <c r="X32" i="34"/>
  <c r="Y32" i="34"/>
  <c r="Z32" i="34"/>
  <c r="AA32" i="34"/>
  <c r="AB32" i="34"/>
  <c r="AC32" i="34"/>
  <c r="AD32" i="34"/>
  <c r="AE32" i="34"/>
  <c r="AF32" i="34"/>
  <c r="D33" i="34"/>
  <c r="F33" i="34"/>
  <c r="G33" i="34"/>
  <c r="H33" i="34"/>
  <c r="I33" i="34"/>
  <c r="J33" i="34"/>
  <c r="K33" i="34"/>
  <c r="L33" i="34"/>
  <c r="M33" i="34"/>
  <c r="N33" i="34"/>
  <c r="O33" i="34"/>
  <c r="Q33" i="34"/>
  <c r="R33" i="34"/>
  <c r="S33" i="34"/>
  <c r="T33" i="34"/>
  <c r="U33" i="34"/>
  <c r="V33" i="34"/>
  <c r="W33" i="34"/>
  <c r="X33" i="34"/>
  <c r="Y33" i="34"/>
  <c r="Z33" i="34"/>
  <c r="AA33" i="34"/>
  <c r="AB33" i="34"/>
  <c r="AC33" i="34"/>
  <c r="AD33" i="34"/>
  <c r="AE33" i="34"/>
  <c r="AF33" i="34"/>
  <c r="D34" i="34"/>
  <c r="E34" i="34"/>
  <c r="F34" i="34"/>
  <c r="G34" i="34"/>
  <c r="H34" i="34"/>
  <c r="I34" i="34"/>
  <c r="J34" i="34"/>
  <c r="K34" i="34"/>
  <c r="L34" i="34"/>
  <c r="M34" i="34"/>
  <c r="N34" i="34"/>
  <c r="O34" i="34"/>
  <c r="P34" i="34"/>
  <c r="Q34" i="34"/>
  <c r="R34" i="34"/>
  <c r="S34" i="34"/>
  <c r="T34" i="34"/>
  <c r="U34" i="34"/>
  <c r="V34" i="34"/>
  <c r="W34" i="34"/>
  <c r="X34" i="34"/>
  <c r="Y34" i="34"/>
  <c r="Z34" i="34"/>
  <c r="AA34" i="34"/>
  <c r="AB34" i="34"/>
  <c r="AC34" i="34"/>
  <c r="AD34" i="34"/>
  <c r="AE34" i="34"/>
  <c r="AF34" i="34"/>
  <c r="D35" i="34"/>
  <c r="E35" i="34"/>
  <c r="F35" i="34"/>
  <c r="G35" i="34"/>
  <c r="H35" i="34"/>
  <c r="I35" i="34"/>
  <c r="J35" i="34"/>
  <c r="K35" i="34"/>
  <c r="L35" i="34"/>
  <c r="M35" i="34"/>
  <c r="N35" i="34"/>
  <c r="O35" i="34"/>
  <c r="P35" i="34"/>
  <c r="Q35" i="34"/>
  <c r="R35" i="34"/>
  <c r="S35" i="34"/>
  <c r="T35" i="34"/>
  <c r="U35" i="34"/>
  <c r="V35" i="34"/>
  <c r="W35" i="34"/>
  <c r="X35" i="34"/>
  <c r="Y35" i="34"/>
  <c r="Z35" i="34"/>
  <c r="AA35" i="34"/>
  <c r="AB35" i="34"/>
  <c r="AC35" i="34"/>
  <c r="AD35" i="34"/>
  <c r="AE35" i="34"/>
  <c r="AF35" i="34"/>
  <c r="D36" i="34"/>
  <c r="E36" i="34"/>
  <c r="F36" i="34"/>
  <c r="G36" i="34"/>
  <c r="H36" i="34"/>
  <c r="I36" i="34"/>
  <c r="J36" i="34"/>
  <c r="K36" i="34"/>
  <c r="L36" i="34"/>
  <c r="M36" i="34"/>
  <c r="N36" i="34"/>
  <c r="O36" i="34"/>
  <c r="P36" i="34"/>
  <c r="Q36" i="34"/>
  <c r="R36" i="34"/>
  <c r="S36" i="34"/>
  <c r="T36" i="34"/>
  <c r="U36" i="34"/>
  <c r="V36" i="34"/>
  <c r="W36" i="34"/>
  <c r="X36" i="34"/>
  <c r="Y36" i="34"/>
  <c r="Z36" i="34"/>
  <c r="AA36" i="34"/>
  <c r="AB36" i="34"/>
  <c r="AC36" i="34"/>
  <c r="AD36" i="34"/>
  <c r="AE36" i="34"/>
  <c r="AF36" i="34"/>
  <c r="D37" i="34"/>
  <c r="E37" i="34"/>
  <c r="F37" i="34"/>
  <c r="G37" i="34"/>
  <c r="H37" i="34"/>
  <c r="I37" i="34"/>
  <c r="J37" i="34"/>
  <c r="K37" i="34"/>
  <c r="L37" i="34"/>
  <c r="M37" i="34"/>
  <c r="N37" i="34"/>
  <c r="O37" i="34"/>
  <c r="P37" i="34"/>
  <c r="Q37" i="34"/>
  <c r="R37" i="34"/>
  <c r="S37" i="34"/>
  <c r="T37" i="34"/>
  <c r="U37" i="34"/>
  <c r="V37" i="34"/>
  <c r="W37" i="34"/>
  <c r="X37" i="34"/>
  <c r="Y37" i="34"/>
  <c r="Z37" i="34"/>
  <c r="AA37" i="34"/>
  <c r="AB37" i="34"/>
  <c r="AC37" i="34"/>
  <c r="AD37" i="34"/>
  <c r="AE37" i="34"/>
  <c r="AF37" i="34"/>
  <c r="D38" i="34"/>
  <c r="E38" i="34"/>
  <c r="F38" i="34"/>
  <c r="G38" i="34"/>
  <c r="H38" i="34"/>
  <c r="I38" i="34"/>
  <c r="J38" i="34"/>
  <c r="K38" i="34"/>
  <c r="L38" i="34"/>
  <c r="M38" i="34"/>
  <c r="N38" i="34"/>
  <c r="O38" i="34"/>
  <c r="P38" i="34"/>
  <c r="Q38" i="34"/>
  <c r="R38" i="34"/>
  <c r="S38" i="34"/>
  <c r="T38" i="34"/>
  <c r="U38" i="34"/>
  <c r="V38" i="34"/>
  <c r="W38" i="34"/>
  <c r="X38" i="34"/>
  <c r="Y38" i="34"/>
  <c r="Z38" i="34"/>
  <c r="AA38" i="34"/>
  <c r="AB38" i="34"/>
  <c r="AC38" i="34"/>
  <c r="AD38" i="34"/>
  <c r="AE38" i="34"/>
  <c r="AF38" i="34"/>
  <c r="D3" i="33"/>
  <c r="E3" i="33"/>
  <c r="F3" i="33"/>
  <c r="G3" i="33"/>
  <c r="H3" i="33"/>
  <c r="I3" i="33"/>
  <c r="J3" i="33"/>
  <c r="K3" i="33"/>
  <c r="L3" i="33"/>
  <c r="M3" i="33"/>
  <c r="N3" i="33"/>
  <c r="P3" i="33"/>
  <c r="Q3" i="33"/>
  <c r="R3" i="33"/>
  <c r="S3" i="33"/>
  <c r="T3" i="33"/>
  <c r="U3" i="33"/>
  <c r="V3" i="33"/>
  <c r="W3" i="33"/>
  <c r="X3" i="33"/>
  <c r="Y3" i="33"/>
  <c r="Z3" i="33"/>
  <c r="AA3" i="33"/>
  <c r="AB3" i="33"/>
  <c r="AC3" i="33"/>
  <c r="AD3" i="33"/>
  <c r="AE3" i="33"/>
  <c r="AF3" i="33"/>
  <c r="D4" i="33"/>
  <c r="E4" i="33"/>
  <c r="F4" i="33"/>
  <c r="G4" i="33"/>
  <c r="H4" i="33"/>
  <c r="I4" i="33"/>
  <c r="J4" i="33"/>
  <c r="K4" i="33"/>
  <c r="L4" i="33"/>
  <c r="M4" i="33"/>
  <c r="N4" i="33"/>
  <c r="O4" i="33"/>
  <c r="P4" i="33"/>
  <c r="Q4" i="33"/>
  <c r="R4" i="33"/>
  <c r="S4" i="33"/>
  <c r="T4" i="33"/>
  <c r="U4" i="33"/>
  <c r="V4" i="33"/>
  <c r="W4" i="33"/>
  <c r="X4" i="33"/>
  <c r="Y4" i="33"/>
  <c r="Z4" i="33"/>
  <c r="AA4" i="33"/>
  <c r="AB4" i="33"/>
  <c r="AC4" i="33"/>
  <c r="AD4" i="33"/>
  <c r="AE4" i="33"/>
  <c r="AF4" i="33"/>
  <c r="D5" i="33"/>
  <c r="E5" i="33"/>
  <c r="F5" i="33"/>
  <c r="G5" i="33"/>
  <c r="H5" i="33"/>
  <c r="I5" i="33"/>
  <c r="J5" i="33"/>
  <c r="K5" i="33"/>
  <c r="L5" i="33"/>
  <c r="M5" i="33"/>
  <c r="N5" i="33"/>
  <c r="O5" i="33"/>
  <c r="P5" i="33"/>
  <c r="Q5" i="33"/>
  <c r="R5" i="33"/>
  <c r="S5" i="33"/>
  <c r="T5" i="33"/>
  <c r="U5" i="33"/>
  <c r="V5" i="33"/>
  <c r="W5" i="33"/>
  <c r="X5" i="33"/>
  <c r="Y5" i="33"/>
  <c r="Z5" i="33"/>
  <c r="AA5" i="33"/>
  <c r="AB5" i="33"/>
  <c r="AC5" i="33"/>
  <c r="AD5" i="33"/>
  <c r="AE5" i="33"/>
  <c r="AF5" i="33"/>
  <c r="D6" i="33"/>
  <c r="E6" i="33"/>
  <c r="F6" i="33"/>
  <c r="G6" i="33"/>
  <c r="H6" i="33"/>
  <c r="I6" i="33"/>
  <c r="J6" i="33"/>
  <c r="K6" i="33"/>
  <c r="L6" i="33"/>
  <c r="M6" i="33"/>
  <c r="N6" i="33"/>
  <c r="O6" i="33"/>
  <c r="P6" i="33"/>
  <c r="Q6" i="33"/>
  <c r="R6" i="33"/>
  <c r="S6" i="33"/>
  <c r="T6" i="33"/>
  <c r="U6" i="33"/>
  <c r="V6" i="33"/>
  <c r="W6" i="33"/>
  <c r="X6" i="33"/>
  <c r="Y6" i="33"/>
  <c r="Z6" i="33"/>
  <c r="AA6" i="33"/>
  <c r="AB6" i="33"/>
  <c r="AC6" i="33"/>
  <c r="AD6" i="33"/>
  <c r="AE6" i="33"/>
  <c r="AF6" i="33"/>
  <c r="D7" i="33"/>
  <c r="E7" i="33"/>
  <c r="F7" i="33"/>
  <c r="G7" i="33"/>
  <c r="H7" i="33"/>
  <c r="I7" i="33"/>
  <c r="J7" i="33"/>
  <c r="K7" i="33"/>
  <c r="L7" i="33"/>
  <c r="M7" i="33"/>
  <c r="N7" i="33"/>
  <c r="O7" i="33"/>
  <c r="P7" i="33"/>
  <c r="Q7" i="33"/>
  <c r="R7" i="33"/>
  <c r="S7" i="33"/>
  <c r="T7" i="33"/>
  <c r="U7" i="33"/>
  <c r="V7" i="33"/>
  <c r="W7" i="33"/>
  <c r="X7" i="33"/>
  <c r="Y7" i="33"/>
  <c r="Z7" i="33"/>
  <c r="AA7" i="33"/>
  <c r="AB7" i="33"/>
  <c r="AC7" i="33"/>
  <c r="AD7" i="33"/>
  <c r="AE7" i="33"/>
  <c r="AF7" i="33"/>
  <c r="D8" i="33"/>
  <c r="E8" i="33"/>
  <c r="F8" i="33"/>
  <c r="G8" i="33"/>
  <c r="H8" i="33"/>
  <c r="I8" i="33"/>
  <c r="J8" i="33"/>
  <c r="K8" i="33"/>
  <c r="L8" i="33"/>
  <c r="M8" i="33"/>
  <c r="N8" i="33"/>
  <c r="O8" i="33"/>
  <c r="P8" i="33"/>
  <c r="Q8" i="33"/>
  <c r="R8" i="33"/>
  <c r="S8" i="33"/>
  <c r="T8" i="33"/>
  <c r="U8" i="33"/>
  <c r="V8" i="33"/>
  <c r="W8" i="33"/>
  <c r="X8" i="33"/>
  <c r="Y8" i="33"/>
  <c r="Z8" i="33"/>
  <c r="AA8" i="33"/>
  <c r="AB8" i="33"/>
  <c r="AC8" i="33"/>
  <c r="AD8" i="33"/>
  <c r="AE8" i="33"/>
  <c r="AF8" i="33"/>
  <c r="D9" i="33"/>
  <c r="E9" i="33"/>
  <c r="F9" i="33"/>
  <c r="G9" i="33"/>
  <c r="H9" i="33"/>
  <c r="I9" i="33"/>
  <c r="J9" i="33"/>
  <c r="K9" i="33"/>
  <c r="L9" i="33"/>
  <c r="M9" i="33"/>
  <c r="N9" i="33"/>
  <c r="O9" i="33"/>
  <c r="P9" i="33"/>
  <c r="Q9" i="33"/>
  <c r="R9" i="33"/>
  <c r="S9" i="33"/>
  <c r="T9" i="33"/>
  <c r="U9" i="33"/>
  <c r="V9" i="33"/>
  <c r="W9" i="33"/>
  <c r="X9" i="33"/>
  <c r="Y9" i="33"/>
  <c r="Z9" i="33"/>
  <c r="AA9" i="33"/>
  <c r="AB9" i="33"/>
  <c r="AC9" i="33"/>
  <c r="AD9" i="33"/>
  <c r="AE9" i="33"/>
  <c r="AF9" i="33"/>
  <c r="D10" i="33"/>
  <c r="E10" i="33"/>
  <c r="F10" i="33"/>
  <c r="G10" i="33"/>
  <c r="H10" i="33"/>
  <c r="I10" i="33"/>
  <c r="J10" i="33"/>
  <c r="K10" i="33"/>
  <c r="L10" i="33"/>
  <c r="M10" i="33"/>
  <c r="N10" i="33"/>
  <c r="O10" i="33"/>
  <c r="P10" i="33"/>
  <c r="Q10" i="33"/>
  <c r="R10" i="33"/>
  <c r="S10" i="33"/>
  <c r="T10" i="33"/>
  <c r="U10" i="33"/>
  <c r="V10" i="33"/>
  <c r="W10" i="33"/>
  <c r="X10" i="33"/>
  <c r="Y10" i="33"/>
  <c r="Z10" i="33"/>
  <c r="AA10" i="33"/>
  <c r="AB10" i="33"/>
  <c r="AC10" i="33"/>
  <c r="AD10" i="33"/>
  <c r="AE10" i="33"/>
  <c r="AF10" i="33"/>
  <c r="D11" i="33"/>
  <c r="E11" i="33"/>
  <c r="F11" i="33"/>
  <c r="G11" i="33"/>
  <c r="H11" i="33"/>
  <c r="I11" i="33"/>
  <c r="J11" i="33"/>
  <c r="K11" i="33"/>
  <c r="L11" i="33"/>
  <c r="M11" i="33"/>
  <c r="N11" i="33"/>
  <c r="O11" i="33"/>
  <c r="P11" i="33"/>
  <c r="Q11" i="33"/>
  <c r="R11" i="33"/>
  <c r="S11" i="33"/>
  <c r="T11" i="33"/>
  <c r="U11" i="33"/>
  <c r="V11" i="33"/>
  <c r="W11" i="33"/>
  <c r="X11" i="33"/>
  <c r="Y11" i="33"/>
  <c r="Z11" i="33"/>
  <c r="AA11" i="33"/>
  <c r="AB11" i="33"/>
  <c r="AC11" i="33"/>
  <c r="AD11" i="33"/>
  <c r="AE11" i="33"/>
  <c r="AF11" i="33"/>
  <c r="D12" i="33"/>
  <c r="E12" i="33"/>
  <c r="F12" i="33"/>
  <c r="G12" i="33"/>
  <c r="H12" i="33"/>
  <c r="I12" i="33"/>
  <c r="J12" i="33"/>
  <c r="K12" i="33"/>
  <c r="L12" i="33"/>
  <c r="M12" i="33"/>
  <c r="N12" i="33"/>
  <c r="O12" i="33"/>
  <c r="P12" i="33"/>
  <c r="Q12" i="33"/>
  <c r="R12" i="33"/>
  <c r="S12" i="33"/>
  <c r="T12" i="33"/>
  <c r="U12" i="33"/>
  <c r="V12" i="33"/>
  <c r="W12" i="33"/>
  <c r="X12" i="33"/>
  <c r="Y12" i="33"/>
  <c r="Z12" i="33"/>
  <c r="AA12" i="33"/>
  <c r="AB12" i="33"/>
  <c r="AC12" i="33"/>
  <c r="AD12" i="33"/>
  <c r="AE12" i="33"/>
  <c r="AF12" i="33"/>
  <c r="D13" i="33"/>
  <c r="E13" i="33"/>
  <c r="F13" i="33"/>
  <c r="G13" i="33"/>
  <c r="H13" i="33"/>
  <c r="I13" i="33"/>
  <c r="J13" i="33"/>
  <c r="K13" i="33"/>
  <c r="L13" i="33"/>
  <c r="M13" i="33"/>
  <c r="N13" i="33"/>
  <c r="O13" i="33"/>
  <c r="P13" i="33"/>
  <c r="Q13" i="33"/>
  <c r="R13" i="33"/>
  <c r="S13" i="33"/>
  <c r="T13" i="33"/>
  <c r="U13" i="33"/>
  <c r="V13" i="33"/>
  <c r="W13" i="33"/>
  <c r="X13" i="33"/>
  <c r="Y13" i="33"/>
  <c r="Z13" i="33"/>
  <c r="AA13" i="33"/>
  <c r="AB13" i="33"/>
  <c r="AC13" i="33"/>
  <c r="AD13" i="33"/>
  <c r="AE13" i="33"/>
  <c r="AF13" i="33"/>
  <c r="D14" i="33"/>
  <c r="E14" i="33"/>
  <c r="F14" i="33"/>
  <c r="G14" i="33"/>
  <c r="H14" i="33"/>
  <c r="I14" i="33"/>
  <c r="J14" i="33"/>
  <c r="K14" i="33"/>
  <c r="L14" i="33"/>
  <c r="M14" i="33"/>
  <c r="N14" i="33"/>
  <c r="O14" i="33"/>
  <c r="P14" i="33"/>
  <c r="Q14" i="33"/>
  <c r="R14" i="33"/>
  <c r="S14" i="33"/>
  <c r="T14" i="33"/>
  <c r="U14" i="33"/>
  <c r="V14" i="33"/>
  <c r="W14" i="33"/>
  <c r="X14" i="33"/>
  <c r="Y14" i="33"/>
  <c r="Z14" i="33"/>
  <c r="AA14" i="33"/>
  <c r="AB14" i="33"/>
  <c r="AC14" i="33"/>
  <c r="AD14" i="33"/>
  <c r="AE14" i="33"/>
  <c r="AF14" i="33"/>
  <c r="D15" i="33"/>
  <c r="E15" i="33"/>
  <c r="F15" i="33"/>
  <c r="G15" i="33"/>
  <c r="H15" i="33"/>
  <c r="I15" i="33"/>
  <c r="J15" i="33"/>
  <c r="K15" i="33"/>
  <c r="L15" i="33"/>
  <c r="M15" i="33"/>
  <c r="N15" i="33"/>
  <c r="O15" i="33"/>
  <c r="P15" i="33"/>
  <c r="Q15" i="33"/>
  <c r="R15" i="33"/>
  <c r="S15" i="33"/>
  <c r="T15" i="33"/>
  <c r="U15" i="33"/>
  <c r="V15" i="33"/>
  <c r="W15" i="33"/>
  <c r="X15" i="33"/>
  <c r="Y15" i="33"/>
  <c r="Z15" i="33"/>
  <c r="AA15" i="33"/>
  <c r="AB15" i="33"/>
  <c r="AC15" i="33"/>
  <c r="AD15" i="33"/>
  <c r="AE15" i="33"/>
  <c r="AF15" i="33"/>
  <c r="D16" i="33"/>
  <c r="E16" i="33"/>
  <c r="F16" i="33"/>
  <c r="G16" i="33"/>
  <c r="H16" i="33"/>
  <c r="I16" i="33"/>
  <c r="J16" i="33"/>
  <c r="K16" i="33"/>
  <c r="L16" i="33"/>
  <c r="M16" i="33"/>
  <c r="N16" i="33"/>
  <c r="O16" i="33"/>
  <c r="P16" i="33"/>
  <c r="Q16" i="33"/>
  <c r="R16" i="33"/>
  <c r="S16" i="33"/>
  <c r="T16" i="33"/>
  <c r="U16" i="33"/>
  <c r="V16" i="33"/>
  <c r="W16" i="33"/>
  <c r="X16" i="33"/>
  <c r="Y16" i="33"/>
  <c r="Z16" i="33"/>
  <c r="AA16" i="33"/>
  <c r="AB16" i="33"/>
  <c r="AC16" i="33"/>
  <c r="AD16" i="33"/>
  <c r="AE16" i="33"/>
  <c r="AF16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P17" i="33"/>
  <c r="Q17" i="33"/>
  <c r="R17" i="33"/>
  <c r="S17" i="33"/>
  <c r="T17" i="33"/>
  <c r="U17" i="33"/>
  <c r="V17" i="33"/>
  <c r="W17" i="33"/>
  <c r="X17" i="33"/>
  <c r="Y17" i="33"/>
  <c r="Z17" i="33"/>
  <c r="AA17" i="33"/>
  <c r="AB17" i="33"/>
  <c r="AC17" i="33"/>
  <c r="AD17" i="33"/>
  <c r="AE17" i="33"/>
  <c r="AF17" i="33"/>
  <c r="D18" i="33"/>
  <c r="E18" i="33"/>
  <c r="F18" i="33"/>
  <c r="G18" i="33"/>
  <c r="H18" i="33"/>
  <c r="I18" i="33"/>
  <c r="J18" i="33"/>
  <c r="K18" i="33"/>
  <c r="L18" i="33"/>
  <c r="M18" i="33"/>
  <c r="N18" i="33"/>
  <c r="O18" i="33"/>
  <c r="P18" i="33"/>
  <c r="Q18" i="33"/>
  <c r="R18" i="33"/>
  <c r="S18" i="33"/>
  <c r="T18" i="33"/>
  <c r="U18" i="33"/>
  <c r="V18" i="33"/>
  <c r="W18" i="33"/>
  <c r="X18" i="33"/>
  <c r="Y18" i="33"/>
  <c r="Z18" i="33"/>
  <c r="AA18" i="33"/>
  <c r="AB18" i="33"/>
  <c r="AC18" i="33"/>
  <c r="AD18" i="33"/>
  <c r="AE18" i="33"/>
  <c r="AF18" i="33"/>
  <c r="D23" i="33"/>
  <c r="F23" i="33"/>
  <c r="G23" i="33"/>
  <c r="H23" i="33"/>
  <c r="I23" i="33"/>
  <c r="J23" i="33"/>
  <c r="K23" i="33"/>
  <c r="L23" i="33"/>
  <c r="M23" i="33"/>
  <c r="N23" i="33"/>
  <c r="O23" i="33"/>
  <c r="Q23" i="33"/>
  <c r="R23" i="33"/>
  <c r="S23" i="33"/>
  <c r="T23" i="33"/>
  <c r="U23" i="33"/>
  <c r="V23" i="33"/>
  <c r="W23" i="33"/>
  <c r="X23" i="33"/>
  <c r="Y23" i="33"/>
  <c r="Z23" i="33"/>
  <c r="AA23" i="33"/>
  <c r="AB23" i="33"/>
  <c r="AC23" i="33"/>
  <c r="AD23" i="33"/>
  <c r="AE23" i="33"/>
  <c r="AF23" i="33"/>
  <c r="D24" i="33"/>
  <c r="F24" i="33"/>
  <c r="G24" i="33"/>
  <c r="H24" i="33"/>
  <c r="I24" i="33"/>
  <c r="J24" i="33"/>
  <c r="K24" i="33"/>
  <c r="Q24" i="33"/>
  <c r="R24" i="33"/>
  <c r="S24" i="33"/>
  <c r="T24" i="33"/>
  <c r="U24" i="33"/>
  <c r="V24" i="33"/>
  <c r="W24" i="33"/>
  <c r="X24" i="33"/>
  <c r="Y24" i="33"/>
  <c r="Z24" i="33"/>
  <c r="AA24" i="33"/>
  <c r="AB24" i="33"/>
  <c r="AC24" i="33"/>
  <c r="AD24" i="33"/>
  <c r="AE24" i="33"/>
  <c r="AF24" i="33"/>
  <c r="D25" i="33"/>
  <c r="F25" i="33"/>
  <c r="G25" i="33"/>
  <c r="H25" i="33"/>
  <c r="I25" i="33"/>
  <c r="J25" i="33"/>
  <c r="K25" i="33"/>
  <c r="R25" i="33"/>
  <c r="S25" i="33"/>
  <c r="T25" i="33"/>
  <c r="U25" i="33"/>
  <c r="V25" i="33"/>
  <c r="W25" i="33"/>
  <c r="X25" i="33"/>
  <c r="Y25" i="33"/>
  <c r="Z25" i="33"/>
  <c r="AA25" i="33"/>
  <c r="AB25" i="33"/>
  <c r="AC25" i="33"/>
  <c r="AE25" i="33"/>
  <c r="AF25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P26" i="33"/>
  <c r="Q26" i="33"/>
  <c r="R26" i="33"/>
  <c r="S26" i="33"/>
  <c r="T26" i="33"/>
  <c r="U26" i="33"/>
  <c r="V26" i="33"/>
  <c r="W26" i="33"/>
  <c r="X26" i="33"/>
  <c r="Y26" i="33"/>
  <c r="Z26" i="33"/>
  <c r="AA26" i="33"/>
  <c r="AB26" i="33"/>
  <c r="AC26" i="33"/>
  <c r="AD26" i="33"/>
  <c r="AE26" i="33"/>
  <c r="AF26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P27" i="33"/>
  <c r="Q27" i="33"/>
  <c r="R27" i="33"/>
  <c r="S27" i="33"/>
  <c r="T27" i="33"/>
  <c r="U27" i="33"/>
  <c r="V27" i="33"/>
  <c r="W27" i="33"/>
  <c r="X27" i="33"/>
  <c r="Y27" i="33"/>
  <c r="Z27" i="33"/>
  <c r="AA27" i="33"/>
  <c r="AB27" i="33"/>
  <c r="AC27" i="33"/>
  <c r="AD27" i="33"/>
  <c r="AE27" i="33"/>
  <c r="AF27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P28" i="33"/>
  <c r="Q28" i="33"/>
  <c r="R28" i="33"/>
  <c r="S28" i="33"/>
  <c r="T28" i="33"/>
  <c r="U28" i="33"/>
  <c r="V28" i="33"/>
  <c r="W28" i="33"/>
  <c r="X28" i="33"/>
  <c r="Y28" i="33"/>
  <c r="Z28" i="33"/>
  <c r="AA28" i="33"/>
  <c r="AB28" i="33"/>
  <c r="AC28" i="33"/>
  <c r="AD28" i="33"/>
  <c r="AE28" i="33"/>
  <c r="AF28" i="33"/>
  <c r="D29" i="33"/>
  <c r="E29" i="33"/>
  <c r="F29" i="33"/>
  <c r="G29" i="33"/>
  <c r="H29" i="33"/>
  <c r="I29" i="33"/>
  <c r="J29" i="33"/>
  <c r="K29" i="33"/>
  <c r="L29" i="33"/>
  <c r="M29" i="33"/>
  <c r="N29" i="33"/>
  <c r="O29" i="33"/>
  <c r="P29" i="33"/>
  <c r="Q29" i="33"/>
  <c r="R29" i="33"/>
  <c r="S29" i="33"/>
  <c r="T29" i="33"/>
  <c r="U29" i="33"/>
  <c r="V29" i="33"/>
  <c r="W29" i="33"/>
  <c r="X29" i="33"/>
  <c r="Y29" i="33"/>
  <c r="Z29" i="33"/>
  <c r="AA29" i="33"/>
  <c r="AB29" i="33"/>
  <c r="AC29" i="33"/>
  <c r="AD29" i="33"/>
  <c r="AE29" i="33"/>
  <c r="AF29" i="33"/>
  <c r="D30" i="33"/>
  <c r="E30" i="33"/>
  <c r="F30" i="33"/>
  <c r="G30" i="33"/>
  <c r="H30" i="33"/>
  <c r="I30" i="33"/>
  <c r="J30" i="33"/>
  <c r="K30" i="33"/>
  <c r="L30" i="33"/>
  <c r="M30" i="33"/>
  <c r="N30" i="33"/>
  <c r="O30" i="33"/>
  <c r="P30" i="33"/>
  <c r="Q30" i="33"/>
  <c r="R30" i="33"/>
  <c r="S30" i="33"/>
  <c r="T30" i="33"/>
  <c r="U30" i="33"/>
  <c r="V30" i="33"/>
  <c r="W30" i="33"/>
  <c r="X30" i="33"/>
  <c r="Y30" i="33"/>
  <c r="Z30" i="33"/>
  <c r="AA30" i="33"/>
  <c r="AB30" i="33"/>
  <c r="AC30" i="33"/>
  <c r="AD30" i="33"/>
  <c r="AE30" i="33"/>
  <c r="AF30" i="33"/>
  <c r="D31" i="33"/>
  <c r="E31" i="33"/>
  <c r="F31" i="33"/>
  <c r="G31" i="33"/>
  <c r="H31" i="33"/>
  <c r="I31" i="33"/>
  <c r="J31" i="33"/>
  <c r="K31" i="33"/>
  <c r="L31" i="33"/>
  <c r="M31" i="33"/>
  <c r="N31" i="33"/>
  <c r="O31" i="33"/>
  <c r="P31" i="33"/>
  <c r="Q31" i="33"/>
  <c r="R31" i="33"/>
  <c r="S31" i="33"/>
  <c r="T31" i="33"/>
  <c r="U31" i="33"/>
  <c r="V31" i="33"/>
  <c r="W31" i="33"/>
  <c r="X31" i="33"/>
  <c r="Y31" i="33"/>
  <c r="Z31" i="33"/>
  <c r="AA31" i="33"/>
  <c r="AB31" i="33"/>
  <c r="AC31" i="33"/>
  <c r="AD31" i="33"/>
  <c r="AE31" i="33"/>
  <c r="AF31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P32" i="33"/>
  <c r="Q32" i="33"/>
  <c r="R32" i="33"/>
  <c r="S32" i="33"/>
  <c r="T32" i="33"/>
  <c r="U32" i="33"/>
  <c r="V32" i="33"/>
  <c r="W32" i="33"/>
  <c r="X32" i="33"/>
  <c r="Y32" i="33"/>
  <c r="Z32" i="33"/>
  <c r="AA32" i="33"/>
  <c r="AB32" i="33"/>
  <c r="AC32" i="33"/>
  <c r="AD32" i="33"/>
  <c r="AE32" i="33"/>
  <c r="AF32" i="33"/>
  <c r="D33" i="33"/>
  <c r="F33" i="33"/>
  <c r="G33" i="33"/>
  <c r="H33" i="33"/>
  <c r="I33" i="33"/>
  <c r="J33" i="33"/>
  <c r="K33" i="33"/>
  <c r="L33" i="33"/>
  <c r="M33" i="33"/>
  <c r="N33" i="33"/>
  <c r="O33" i="33"/>
  <c r="Q33" i="33"/>
  <c r="R33" i="33"/>
  <c r="S33" i="33"/>
  <c r="T33" i="33"/>
  <c r="U33" i="33"/>
  <c r="V33" i="33"/>
  <c r="W33" i="33"/>
  <c r="X33" i="33"/>
  <c r="Y33" i="33"/>
  <c r="Z33" i="33"/>
  <c r="AA33" i="33"/>
  <c r="AB33" i="33"/>
  <c r="AC33" i="33"/>
  <c r="AD33" i="33"/>
  <c r="AE33" i="33"/>
  <c r="AF33" i="33"/>
  <c r="D34" i="33"/>
  <c r="E34" i="33"/>
  <c r="F34" i="33"/>
  <c r="G34" i="33"/>
  <c r="H34" i="33"/>
  <c r="I34" i="33"/>
  <c r="J34" i="33"/>
  <c r="K34" i="33"/>
  <c r="L34" i="33"/>
  <c r="M34" i="33"/>
  <c r="N34" i="33"/>
  <c r="O34" i="33"/>
  <c r="P34" i="33"/>
  <c r="Q34" i="33"/>
  <c r="R34" i="33"/>
  <c r="S34" i="33"/>
  <c r="T34" i="33"/>
  <c r="U34" i="33"/>
  <c r="V34" i="33"/>
  <c r="W34" i="33"/>
  <c r="X34" i="33"/>
  <c r="Y34" i="33"/>
  <c r="Z34" i="33"/>
  <c r="AA34" i="33"/>
  <c r="AB34" i="33"/>
  <c r="AC34" i="33"/>
  <c r="AD34" i="33"/>
  <c r="AE34" i="33"/>
  <c r="AF34" i="33"/>
  <c r="D35" i="33"/>
  <c r="E35" i="33"/>
  <c r="F35" i="33"/>
  <c r="G35" i="33"/>
  <c r="H35" i="33"/>
  <c r="I35" i="33"/>
  <c r="J35" i="33"/>
  <c r="K35" i="33"/>
  <c r="L35" i="33"/>
  <c r="M35" i="33"/>
  <c r="N35" i="33"/>
  <c r="O35" i="33"/>
  <c r="P35" i="33"/>
  <c r="Q35" i="33"/>
  <c r="R35" i="33"/>
  <c r="S35" i="33"/>
  <c r="T35" i="33"/>
  <c r="U35" i="33"/>
  <c r="V35" i="33"/>
  <c r="W35" i="33"/>
  <c r="X35" i="33"/>
  <c r="Y35" i="33"/>
  <c r="Z35" i="33"/>
  <c r="AA35" i="33"/>
  <c r="AB35" i="33"/>
  <c r="AC35" i="33"/>
  <c r="AD35" i="33"/>
  <c r="AE35" i="33"/>
  <c r="AF35" i="33"/>
  <c r="D36" i="33"/>
  <c r="E36" i="33"/>
  <c r="F36" i="33"/>
  <c r="G36" i="33"/>
  <c r="H36" i="33"/>
  <c r="I36" i="33"/>
  <c r="J36" i="33"/>
  <c r="K36" i="33"/>
  <c r="L36" i="33"/>
  <c r="M36" i="33"/>
  <c r="N36" i="33"/>
  <c r="O36" i="33"/>
  <c r="P36" i="33"/>
  <c r="Q36" i="33"/>
  <c r="R36" i="33"/>
  <c r="S36" i="33"/>
  <c r="T36" i="33"/>
  <c r="U36" i="33"/>
  <c r="V36" i="33"/>
  <c r="W36" i="33"/>
  <c r="X36" i="33"/>
  <c r="Y36" i="33"/>
  <c r="Z36" i="33"/>
  <c r="AA36" i="33"/>
  <c r="AB36" i="33"/>
  <c r="AC36" i="33"/>
  <c r="AD36" i="33"/>
  <c r="AE36" i="33"/>
  <c r="AF36" i="33"/>
  <c r="D37" i="33"/>
  <c r="E37" i="33"/>
  <c r="F37" i="33"/>
  <c r="G37" i="33"/>
  <c r="H37" i="33"/>
  <c r="I37" i="33"/>
  <c r="J37" i="33"/>
  <c r="K37" i="33"/>
  <c r="L37" i="33"/>
  <c r="M37" i="33"/>
  <c r="N37" i="33"/>
  <c r="O37" i="33"/>
  <c r="P37" i="33"/>
  <c r="Q37" i="33"/>
  <c r="R37" i="33"/>
  <c r="S37" i="33"/>
  <c r="T37" i="33"/>
  <c r="U37" i="33"/>
  <c r="V37" i="33"/>
  <c r="W37" i="33"/>
  <c r="X37" i="33"/>
  <c r="Y37" i="33"/>
  <c r="Z37" i="33"/>
  <c r="AA37" i="33"/>
  <c r="AB37" i="33"/>
  <c r="AC37" i="33"/>
  <c r="AD37" i="33"/>
  <c r="AE37" i="33"/>
  <c r="AF37" i="33"/>
  <c r="D38" i="33"/>
  <c r="E38" i="33"/>
  <c r="F38" i="33"/>
  <c r="G38" i="33"/>
  <c r="H38" i="33"/>
  <c r="I38" i="33"/>
  <c r="J38" i="33"/>
  <c r="K38" i="33"/>
  <c r="L38" i="33"/>
  <c r="M38" i="33"/>
  <c r="N38" i="33"/>
  <c r="O38" i="33"/>
  <c r="P38" i="33"/>
  <c r="Q38" i="33"/>
  <c r="R38" i="33"/>
  <c r="S38" i="33"/>
  <c r="T38" i="33"/>
  <c r="U38" i="33"/>
  <c r="V38" i="33"/>
  <c r="W38" i="33"/>
  <c r="X38" i="33"/>
  <c r="Y38" i="33"/>
  <c r="Z38" i="33"/>
  <c r="AA38" i="33"/>
  <c r="AB38" i="33"/>
  <c r="AC38" i="33"/>
  <c r="AD38" i="33"/>
  <c r="AE38" i="33"/>
  <c r="AF38" i="33"/>
  <c r="D3" i="20"/>
  <c r="E3" i="20"/>
  <c r="F3" i="20"/>
  <c r="G3" i="20"/>
  <c r="H3" i="20"/>
  <c r="I3" i="20"/>
  <c r="J3" i="20"/>
  <c r="K3" i="20"/>
  <c r="L3" i="20"/>
  <c r="M3" i="20"/>
  <c r="N3" i="20"/>
  <c r="O3" i="20"/>
  <c r="P3" i="20"/>
  <c r="Q3" i="20"/>
  <c r="R3" i="20"/>
  <c r="S3" i="20"/>
  <c r="T3" i="20"/>
  <c r="U3" i="20"/>
  <c r="V3" i="20"/>
  <c r="W3" i="20"/>
  <c r="X3" i="20"/>
  <c r="Y3" i="20"/>
  <c r="Z3" i="20"/>
  <c r="AA3" i="20"/>
  <c r="AB3" i="20"/>
  <c r="AC3" i="20"/>
  <c r="AD3" i="20"/>
  <c r="AE3" i="20"/>
  <c r="AF3" i="20"/>
  <c r="D4" i="20"/>
  <c r="E4" i="20"/>
  <c r="F4" i="20"/>
  <c r="G4" i="20"/>
  <c r="H4" i="20"/>
  <c r="I4" i="20"/>
  <c r="J4" i="20"/>
  <c r="K4" i="20"/>
  <c r="L4" i="20"/>
  <c r="M4" i="20"/>
  <c r="N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D4" i="20"/>
  <c r="AE4" i="20"/>
  <c r="AF4" i="20"/>
  <c r="D5" i="20"/>
  <c r="E5" i="20"/>
  <c r="F5" i="20"/>
  <c r="G5" i="20"/>
  <c r="H5" i="20"/>
  <c r="I5" i="20"/>
  <c r="J5" i="20"/>
  <c r="K5" i="20"/>
  <c r="L5" i="20"/>
  <c r="M5" i="20"/>
  <c r="N5" i="20"/>
  <c r="P5" i="20"/>
  <c r="Q5" i="20"/>
  <c r="R5" i="20"/>
  <c r="S5" i="20"/>
  <c r="T5" i="20"/>
  <c r="U5" i="20"/>
  <c r="V5" i="20"/>
  <c r="W5" i="20"/>
  <c r="X5" i="20"/>
  <c r="Y5" i="20"/>
  <c r="Z5" i="20"/>
  <c r="AA5" i="20"/>
  <c r="AB5" i="20"/>
  <c r="AC5" i="20"/>
  <c r="AD5" i="20"/>
  <c r="AE5" i="20"/>
  <c r="AF5" i="20"/>
  <c r="D6" i="20"/>
  <c r="E6" i="20"/>
  <c r="F6" i="20"/>
  <c r="G6" i="20"/>
  <c r="H6" i="20"/>
  <c r="I6" i="20"/>
  <c r="J6" i="20"/>
  <c r="K6" i="20"/>
  <c r="L6" i="20"/>
  <c r="M6" i="20"/>
  <c r="N6" i="20"/>
  <c r="O6" i="20"/>
  <c r="P6" i="20"/>
  <c r="Q6" i="20"/>
  <c r="R6" i="20"/>
  <c r="S6" i="20"/>
  <c r="T6" i="20"/>
  <c r="U6" i="20"/>
  <c r="V6" i="20"/>
  <c r="W6" i="20"/>
  <c r="X6" i="20"/>
  <c r="Y6" i="20"/>
  <c r="Z6" i="20"/>
  <c r="AA6" i="20"/>
  <c r="AB6" i="20"/>
  <c r="AC6" i="20"/>
  <c r="AD6" i="20"/>
  <c r="AE6" i="20"/>
  <c r="AF6" i="20"/>
  <c r="D7" i="20"/>
  <c r="E7" i="20"/>
  <c r="F7" i="20"/>
  <c r="G7" i="20"/>
  <c r="H7" i="20"/>
  <c r="I7" i="20"/>
  <c r="J7" i="20"/>
  <c r="K7" i="20"/>
  <c r="P7" i="20"/>
  <c r="Q7" i="20"/>
  <c r="R7" i="20"/>
  <c r="S7" i="20"/>
  <c r="T7" i="20"/>
  <c r="U7" i="20"/>
  <c r="V7" i="20"/>
  <c r="W7" i="20"/>
  <c r="X7" i="20"/>
  <c r="Y7" i="20"/>
  <c r="Z7" i="20"/>
  <c r="AA7" i="20"/>
  <c r="AB7" i="20"/>
  <c r="AC7" i="20"/>
  <c r="AD7" i="20"/>
  <c r="AE7" i="20"/>
  <c r="AF7" i="20"/>
  <c r="E8" i="20"/>
  <c r="D9" i="20"/>
  <c r="E9" i="20"/>
  <c r="L9" i="20"/>
  <c r="M9" i="20"/>
  <c r="N9" i="20"/>
  <c r="O9" i="20"/>
  <c r="D10" i="20"/>
  <c r="E10" i="20"/>
  <c r="L10" i="20"/>
  <c r="M10" i="20"/>
  <c r="N10" i="20"/>
  <c r="O10" i="20"/>
  <c r="E11" i="20"/>
  <c r="L11" i="20"/>
  <c r="M11" i="20"/>
  <c r="N11" i="20"/>
  <c r="O11" i="20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23" i="20"/>
  <c r="E23" i="20"/>
  <c r="F23" i="20"/>
  <c r="G23" i="20"/>
  <c r="H23" i="20"/>
  <c r="I23" i="20"/>
  <c r="J23" i="20"/>
  <c r="K23" i="20"/>
  <c r="L23" i="20"/>
  <c r="M23" i="20"/>
  <c r="N23" i="20"/>
  <c r="P23" i="20"/>
  <c r="Q23" i="20"/>
  <c r="R23" i="20"/>
  <c r="S23" i="20"/>
  <c r="T23" i="20"/>
  <c r="U23" i="20"/>
  <c r="V23" i="20"/>
  <c r="W23" i="20"/>
  <c r="X23" i="20"/>
  <c r="Y23" i="20"/>
  <c r="Z23" i="20"/>
  <c r="AA23" i="20"/>
  <c r="AB23" i="20"/>
  <c r="AC23" i="20"/>
  <c r="AD23" i="20"/>
  <c r="AE23" i="20"/>
  <c r="AF23" i="20"/>
  <c r="D24" i="20"/>
  <c r="E24" i="20"/>
  <c r="F24" i="20"/>
  <c r="G24" i="20"/>
  <c r="H24" i="20"/>
  <c r="I24" i="20"/>
  <c r="J24" i="20"/>
  <c r="K24" i="20"/>
  <c r="P24" i="20"/>
  <c r="Q24" i="20"/>
  <c r="R24" i="20"/>
  <c r="S24" i="20"/>
  <c r="T24" i="20"/>
  <c r="U24" i="20"/>
  <c r="V24" i="20"/>
  <c r="W24" i="20"/>
  <c r="X24" i="20"/>
  <c r="Y24" i="20"/>
  <c r="Z24" i="20"/>
  <c r="AA24" i="20"/>
  <c r="AB24" i="20"/>
  <c r="AC24" i="20"/>
  <c r="AD24" i="20"/>
  <c r="AE24" i="20"/>
  <c r="AF24" i="20"/>
  <c r="D25" i="20"/>
  <c r="E25" i="20"/>
  <c r="F25" i="20"/>
  <c r="G25" i="20"/>
  <c r="H25" i="20"/>
  <c r="I25" i="20"/>
  <c r="J25" i="20"/>
  <c r="K25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AB25" i="20"/>
  <c r="AC25" i="20"/>
  <c r="AD25" i="20"/>
  <c r="AE25" i="20"/>
  <c r="AF25" i="20"/>
  <c r="D26" i="20"/>
  <c r="E26" i="20"/>
  <c r="F26" i="20"/>
  <c r="G26" i="20"/>
  <c r="H26" i="20"/>
  <c r="I26" i="20"/>
  <c r="J26" i="20"/>
  <c r="K26" i="20"/>
  <c r="L26" i="20"/>
  <c r="M26" i="20"/>
  <c r="N26" i="20"/>
  <c r="P26" i="20"/>
  <c r="Q26" i="20"/>
  <c r="R26" i="20"/>
  <c r="S26" i="20"/>
  <c r="T26" i="20"/>
  <c r="U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" i="24"/>
  <c r="E3" i="24"/>
  <c r="F3" i="24"/>
  <c r="G3" i="24"/>
  <c r="H3" i="24"/>
  <c r="I3" i="24"/>
  <c r="J3" i="24"/>
  <c r="K3" i="24"/>
  <c r="L3" i="24"/>
  <c r="V3" i="24"/>
  <c r="W3" i="24"/>
  <c r="X3" i="24"/>
  <c r="Y3" i="24"/>
  <c r="Z3" i="24"/>
  <c r="AA3" i="24"/>
  <c r="AB3" i="24"/>
  <c r="AC3" i="24"/>
  <c r="D4" i="24"/>
  <c r="E4" i="24"/>
  <c r="F4" i="24"/>
  <c r="G4" i="24"/>
  <c r="H4" i="24"/>
  <c r="I4" i="24"/>
  <c r="J4" i="24"/>
  <c r="K4" i="24"/>
  <c r="L4" i="24"/>
  <c r="M4" i="24"/>
  <c r="N4" i="24"/>
  <c r="O4" i="24"/>
  <c r="O18" i="24"/>
  <c r="P4" i="24"/>
  <c r="Q4" i="24"/>
  <c r="R4" i="24"/>
  <c r="S4" i="24"/>
  <c r="T4" i="24"/>
  <c r="U4" i="24"/>
  <c r="V4" i="24"/>
  <c r="W4" i="24"/>
  <c r="X4" i="24"/>
  <c r="Y4" i="24"/>
  <c r="Z4" i="24"/>
  <c r="AA4" i="24"/>
  <c r="AB4" i="24"/>
  <c r="AC4" i="24"/>
  <c r="AD4" i="24"/>
  <c r="AE4" i="24"/>
  <c r="AF4" i="24"/>
  <c r="D5" i="24"/>
  <c r="E5" i="24"/>
  <c r="F5" i="24"/>
  <c r="G5" i="24"/>
  <c r="H5" i="24"/>
  <c r="I5" i="24"/>
  <c r="J5" i="24"/>
  <c r="K5" i="24"/>
  <c r="P5" i="24"/>
  <c r="Q5" i="24"/>
  <c r="R5" i="24"/>
  <c r="S5" i="24"/>
  <c r="T5" i="24"/>
  <c r="U5" i="24"/>
  <c r="V5" i="24"/>
  <c r="W5" i="24"/>
  <c r="X5" i="24"/>
  <c r="Y5" i="24"/>
  <c r="Z5" i="24"/>
  <c r="AA5" i="24"/>
  <c r="AB5" i="24"/>
  <c r="AC5" i="24"/>
  <c r="AD5" i="24"/>
  <c r="AE5" i="24"/>
  <c r="AF5" i="24"/>
  <c r="D6" i="24"/>
  <c r="E6" i="24"/>
  <c r="F6" i="24"/>
  <c r="G6" i="24"/>
  <c r="H6" i="24"/>
  <c r="I6" i="24"/>
  <c r="J6" i="24"/>
  <c r="K6" i="24"/>
  <c r="L6" i="24"/>
  <c r="M6" i="24"/>
  <c r="N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D7" i="24"/>
  <c r="E7" i="24"/>
  <c r="F7" i="24"/>
  <c r="G7" i="24"/>
  <c r="H7" i="24"/>
  <c r="I7" i="24"/>
  <c r="J7" i="24"/>
  <c r="K7" i="24"/>
  <c r="L7" i="24"/>
  <c r="M7" i="24"/>
  <c r="N7" i="24"/>
  <c r="P7" i="24"/>
  <c r="Q7" i="24"/>
  <c r="R7" i="24"/>
  <c r="S7" i="24"/>
  <c r="T7" i="24"/>
  <c r="U7" i="24"/>
  <c r="V7" i="24"/>
  <c r="W7" i="24"/>
  <c r="X7" i="24"/>
  <c r="Y7" i="24"/>
  <c r="Z7" i="24"/>
  <c r="AA7" i="24"/>
  <c r="AB7" i="24"/>
  <c r="AC7" i="24"/>
  <c r="AD7" i="24"/>
  <c r="AE7" i="24"/>
  <c r="AF7" i="24"/>
  <c r="D8" i="24"/>
  <c r="E8" i="24"/>
  <c r="F8" i="24"/>
  <c r="G8" i="24"/>
  <c r="H8" i="24"/>
  <c r="I8" i="24"/>
  <c r="J8" i="24"/>
  <c r="K8" i="24"/>
  <c r="L8" i="24"/>
  <c r="M8" i="24"/>
  <c r="N8" i="24"/>
  <c r="P8" i="24"/>
  <c r="Q8" i="24"/>
  <c r="R8" i="24"/>
  <c r="S8" i="24"/>
  <c r="T8" i="24"/>
  <c r="U8" i="24"/>
  <c r="V8" i="24"/>
  <c r="W8" i="24"/>
  <c r="X8" i="24"/>
  <c r="Y8" i="24"/>
  <c r="Z8" i="24"/>
  <c r="AA8" i="24"/>
  <c r="AB8" i="24"/>
  <c r="AC8" i="24"/>
  <c r="AD8" i="24"/>
  <c r="AE8" i="24"/>
  <c r="AF8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AB10" i="24"/>
  <c r="AC10" i="24"/>
  <c r="AD10" i="24"/>
  <c r="AE10" i="24"/>
  <c r="AF10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AB11" i="24"/>
  <c r="AC11" i="24"/>
  <c r="AD11" i="24"/>
  <c r="AE11" i="24"/>
  <c r="AF11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AB12" i="24"/>
  <c r="AC12" i="24"/>
  <c r="AD12" i="24"/>
  <c r="AE12" i="24"/>
  <c r="AF12" i="24"/>
  <c r="D15" i="24"/>
  <c r="F23" i="24"/>
  <c r="G23" i="24"/>
  <c r="G24" i="24"/>
  <c r="G25" i="24"/>
  <c r="G33" i="24"/>
  <c r="H23" i="24"/>
  <c r="I23" i="24"/>
  <c r="J23" i="24"/>
  <c r="K23" i="24"/>
  <c r="P23" i="24"/>
  <c r="Q23" i="24"/>
  <c r="R23" i="24"/>
  <c r="S23" i="24"/>
  <c r="S24" i="24"/>
  <c r="S33" i="24"/>
  <c r="T23" i="24"/>
  <c r="U23" i="24"/>
  <c r="V23" i="24"/>
  <c r="W23" i="24"/>
  <c r="W24" i="24"/>
  <c r="W25" i="24"/>
  <c r="W33" i="24"/>
  <c r="X23" i="24"/>
  <c r="Y23" i="24"/>
  <c r="Z23" i="24"/>
  <c r="AA23" i="24"/>
  <c r="AA24" i="24"/>
  <c r="AA25" i="24"/>
  <c r="AA33" i="24"/>
  <c r="AB23" i="24"/>
  <c r="AD23" i="24"/>
  <c r="AE23" i="24"/>
  <c r="AF23" i="24"/>
  <c r="AF24" i="24"/>
  <c r="AF25" i="24"/>
  <c r="AF34" i="24"/>
  <c r="D24" i="24"/>
  <c r="E24" i="24"/>
  <c r="F24" i="24"/>
  <c r="H24" i="24"/>
  <c r="I24" i="24"/>
  <c r="J24" i="24"/>
  <c r="K24" i="24"/>
  <c r="K25" i="24"/>
  <c r="K33" i="24"/>
  <c r="L24" i="24"/>
  <c r="M24" i="24"/>
  <c r="N24" i="24"/>
  <c r="P24" i="24"/>
  <c r="P25" i="24"/>
  <c r="P34" i="24"/>
  <c r="Q24" i="24"/>
  <c r="R24" i="24"/>
  <c r="T24" i="24"/>
  <c r="T25" i="24"/>
  <c r="T34" i="24"/>
  <c r="U24" i="24"/>
  <c r="V24" i="24"/>
  <c r="X24" i="24"/>
  <c r="X25" i="24"/>
  <c r="X34" i="24"/>
  <c r="Y24" i="24"/>
  <c r="Z24" i="24"/>
  <c r="AB24" i="24"/>
  <c r="AB25" i="24"/>
  <c r="AB34" i="24"/>
  <c r="AC24" i="24"/>
  <c r="AD24" i="24"/>
  <c r="AE24" i="24"/>
  <c r="D25" i="24"/>
  <c r="E25" i="24"/>
  <c r="F25" i="24"/>
  <c r="H25" i="24"/>
  <c r="I25" i="24"/>
  <c r="J25" i="24"/>
  <c r="L25" i="24"/>
  <c r="M25" i="24"/>
  <c r="N25" i="24"/>
  <c r="O25" i="24"/>
  <c r="O33" i="24"/>
  <c r="Q25" i="24"/>
  <c r="U25" i="24"/>
  <c r="V25" i="24"/>
  <c r="Y25" i="24"/>
  <c r="Z25" i="24"/>
  <c r="AC25" i="24"/>
  <c r="AD25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Z26" i="24"/>
  <c r="AA26" i="24"/>
  <c r="AB26" i="24"/>
  <c r="AC26" i="24"/>
  <c r="AD26" i="24"/>
  <c r="AE26" i="24"/>
  <c r="AF26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Z27" i="24"/>
  <c r="AA27" i="24"/>
  <c r="AB27" i="24"/>
  <c r="AC27" i="24"/>
  <c r="AD27" i="24"/>
  <c r="AE27" i="24"/>
  <c r="AF27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Z28" i="24"/>
  <c r="AA28" i="24"/>
  <c r="AB28" i="24"/>
  <c r="AC28" i="24"/>
  <c r="AD28" i="24"/>
  <c r="AE28" i="24"/>
  <c r="AF28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AB29" i="24"/>
  <c r="AC29" i="24"/>
  <c r="AD29" i="24"/>
  <c r="AE29" i="24"/>
  <c r="AF29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AB30" i="24"/>
  <c r="AC30" i="24"/>
  <c r="AD30" i="24"/>
  <c r="AE30" i="24"/>
  <c r="AF30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AB31" i="24"/>
  <c r="AC31" i="24"/>
  <c r="AD31" i="24"/>
  <c r="AE31" i="24"/>
  <c r="AF31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AB32" i="24"/>
  <c r="AC32" i="24"/>
  <c r="AD32" i="24"/>
  <c r="AE32" i="24"/>
  <c r="AF32" i="24"/>
  <c r="E33" i="24"/>
  <c r="I33" i="24"/>
  <c r="M33" i="24"/>
  <c r="Q33" i="24"/>
  <c r="U33" i="24"/>
  <c r="Y33" i="24"/>
  <c r="AC33" i="24"/>
  <c r="AE33" i="24"/>
  <c r="AF33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R34" i="24"/>
  <c r="V34" i="24"/>
  <c r="Z34" i="24"/>
  <c r="AD34" i="24"/>
  <c r="E35" i="24"/>
  <c r="I35" i="24"/>
  <c r="M35" i="24"/>
  <c r="Q35" i="24"/>
  <c r="U35" i="24"/>
  <c r="Y35" i="24"/>
  <c r="AC35" i="24"/>
  <c r="AE35" i="24"/>
  <c r="AF35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R36" i="24"/>
  <c r="V36" i="24"/>
  <c r="Z36" i="24"/>
  <c r="AD36" i="24"/>
  <c r="E37" i="24"/>
  <c r="I37" i="24"/>
  <c r="M37" i="24"/>
  <c r="Q37" i="24"/>
  <c r="U37" i="24"/>
  <c r="Y37" i="24"/>
  <c r="AC37" i="24"/>
  <c r="AE37" i="24"/>
  <c r="AF37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R38" i="24"/>
  <c r="V38" i="24"/>
  <c r="Z38" i="24"/>
  <c r="AD38" i="24"/>
  <c r="C3" i="51"/>
  <c r="D3" i="51"/>
  <c r="E3" i="51"/>
  <c r="F3" i="51"/>
  <c r="G3" i="51"/>
  <c r="H3" i="51"/>
  <c r="I3" i="51"/>
  <c r="J3" i="51"/>
  <c r="K3" i="51"/>
  <c r="L3" i="51"/>
  <c r="M3" i="51"/>
  <c r="O3" i="51"/>
  <c r="P3" i="51"/>
  <c r="Q3" i="51"/>
  <c r="R3" i="51"/>
  <c r="S3" i="51"/>
  <c r="T3" i="51"/>
  <c r="U3" i="51"/>
  <c r="V3" i="51"/>
  <c r="W3" i="51"/>
  <c r="X3" i="51"/>
  <c r="Y3" i="51"/>
  <c r="Z3" i="51"/>
  <c r="AA3" i="51"/>
  <c r="AB3" i="51"/>
  <c r="AC3" i="51"/>
  <c r="AD3" i="51"/>
  <c r="AE3" i="51"/>
  <c r="C5" i="51"/>
  <c r="D5" i="51"/>
  <c r="E5" i="51"/>
  <c r="F5" i="51"/>
  <c r="G5" i="51"/>
  <c r="H5" i="51"/>
  <c r="I5" i="51"/>
  <c r="J5" i="51"/>
  <c r="K5" i="51"/>
  <c r="L5" i="51"/>
  <c r="M5" i="51"/>
  <c r="N5" i="51"/>
  <c r="O5" i="51"/>
  <c r="P5" i="51"/>
  <c r="Q5" i="51"/>
  <c r="R5" i="51"/>
  <c r="S5" i="51"/>
  <c r="T5" i="51"/>
  <c r="U5" i="51"/>
  <c r="V5" i="51"/>
  <c r="W5" i="51"/>
  <c r="X5" i="51"/>
  <c r="Y5" i="51"/>
  <c r="Z5" i="51"/>
  <c r="AA5" i="51"/>
  <c r="AB5" i="51"/>
  <c r="AC5" i="51"/>
  <c r="AD5" i="51"/>
  <c r="AE5" i="51"/>
  <c r="C6" i="51"/>
  <c r="D6" i="51"/>
  <c r="E6" i="51"/>
  <c r="F6" i="51"/>
  <c r="G6" i="51"/>
  <c r="H6" i="51"/>
  <c r="I6" i="51"/>
  <c r="J6" i="51"/>
  <c r="K6" i="51"/>
  <c r="L6" i="51"/>
  <c r="M6" i="51"/>
  <c r="N6" i="51"/>
  <c r="O6" i="51"/>
  <c r="P6" i="51"/>
  <c r="Q6" i="51"/>
  <c r="R6" i="51"/>
  <c r="S6" i="51"/>
  <c r="T6" i="51"/>
  <c r="U6" i="51"/>
  <c r="V6" i="51"/>
  <c r="W6" i="51"/>
  <c r="X6" i="51"/>
  <c r="Y6" i="51"/>
  <c r="Z6" i="51"/>
  <c r="AA6" i="51"/>
  <c r="AB6" i="51"/>
  <c r="AC6" i="51"/>
  <c r="AD6" i="51"/>
  <c r="AE6" i="51"/>
  <c r="C7" i="51"/>
  <c r="D7" i="51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C8" i="51"/>
  <c r="D8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C9" i="51"/>
  <c r="D9" i="51"/>
  <c r="E9" i="51"/>
  <c r="F9" i="51"/>
  <c r="G9" i="51"/>
  <c r="H9" i="51"/>
  <c r="I9" i="51"/>
  <c r="J9" i="51"/>
  <c r="K9" i="51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AE9" i="51"/>
  <c r="C10" i="51"/>
  <c r="D10" i="51"/>
  <c r="E10" i="51"/>
  <c r="F10" i="51"/>
  <c r="G10" i="51"/>
  <c r="H10" i="51"/>
  <c r="I10" i="51"/>
  <c r="J10" i="51"/>
  <c r="K10" i="51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AE10" i="51"/>
  <c r="C11" i="51"/>
  <c r="D11" i="51"/>
  <c r="E11" i="51"/>
  <c r="F11" i="51"/>
  <c r="G11" i="51"/>
  <c r="H11" i="51"/>
  <c r="I11" i="51"/>
  <c r="J11" i="51"/>
  <c r="K11" i="51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AE11" i="51"/>
  <c r="C12" i="51"/>
  <c r="D12" i="51"/>
  <c r="E12" i="51"/>
  <c r="F12" i="51"/>
  <c r="G12" i="51"/>
  <c r="H12" i="51"/>
  <c r="I12" i="51"/>
  <c r="J12" i="51"/>
  <c r="K12" i="51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AE12" i="51"/>
  <c r="C13" i="51"/>
  <c r="D13" i="51"/>
  <c r="E13" i="51"/>
  <c r="F13" i="51"/>
  <c r="G13" i="51"/>
  <c r="H13" i="51"/>
  <c r="I13" i="51"/>
  <c r="J13" i="51"/>
  <c r="K13" i="51"/>
  <c r="L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AE13" i="51"/>
  <c r="C18" i="51"/>
  <c r="D18" i="51"/>
  <c r="E18" i="51"/>
  <c r="F18" i="51"/>
  <c r="G18" i="51"/>
  <c r="H18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AE18" i="51"/>
  <c r="C23" i="51"/>
  <c r="D23" i="51"/>
  <c r="E23" i="51"/>
  <c r="F23" i="51"/>
  <c r="G23" i="51"/>
  <c r="H23" i="51"/>
  <c r="I23" i="51"/>
  <c r="J23" i="51"/>
  <c r="K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AE23" i="51"/>
  <c r="C24" i="51"/>
  <c r="D24" i="51"/>
  <c r="E24" i="51"/>
  <c r="F24" i="51"/>
  <c r="G24" i="51"/>
  <c r="H24" i="51"/>
  <c r="I24" i="51"/>
  <c r="J24" i="51"/>
  <c r="K24" i="51"/>
  <c r="L24" i="51"/>
  <c r="O24" i="51"/>
  <c r="P24" i="51"/>
  <c r="Q24" i="51"/>
  <c r="R24" i="51"/>
  <c r="U24" i="51"/>
  <c r="V24" i="51"/>
  <c r="W24" i="51"/>
  <c r="X24" i="51"/>
  <c r="Y24" i="51"/>
  <c r="Z24" i="51"/>
  <c r="AA24" i="51"/>
  <c r="AB24" i="51"/>
  <c r="AC24" i="51"/>
  <c r="AD24" i="51"/>
  <c r="C25" i="51"/>
  <c r="D25" i="51"/>
  <c r="E25" i="51"/>
  <c r="F25" i="51"/>
  <c r="G25" i="51"/>
  <c r="H25" i="51"/>
  <c r="K25" i="51"/>
  <c r="L25" i="51"/>
  <c r="O25" i="51"/>
  <c r="P25" i="51"/>
  <c r="Q25" i="51"/>
  <c r="R25" i="51"/>
  <c r="S25" i="51"/>
  <c r="T25" i="51"/>
  <c r="U25" i="51"/>
  <c r="V25" i="51"/>
  <c r="W25" i="51"/>
  <c r="X25" i="51"/>
  <c r="Y25" i="51"/>
  <c r="AB25" i="51"/>
  <c r="AC25" i="51"/>
  <c r="AD25" i="51"/>
  <c r="AE25" i="51"/>
  <c r="C26" i="51"/>
  <c r="D26" i="51"/>
  <c r="E26" i="51"/>
  <c r="F26" i="51"/>
  <c r="G26" i="51"/>
  <c r="H26" i="51"/>
  <c r="I26" i="51"/>
  <c r="J26" i="51"/>
  <c r="S26" i="51"/>
  <c r="T26" i="51"/>
  <c r="U26" i="51"/>
  <c r="V26" i="51"/>
  <c r="W26" i="51"/>
  <c r="X26" i="51"/>
  <c r="Y26" i="51"/>
  <c r="Z26" i="51"/>
  <c r="AA26" i="51"/>
  <c r="AE26" i="51"/>
  <c r="C27" i="51"/>
  <c r="D27" i="51"/>
  <c r="E27" i="51"/>
  <c r="F27" i="51"/>
  <c r="G27" i="51"/>
  <c r="H27" i="51"/>
  <c r="I27" i="51"/>
  <c r="J27" i="51"/>
  <c r="K27" i="51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AE27" i="51"/>
  <c r="C28" i="51"/>
  <c r="D28" i="51"/>
  <c r="E28" i="51"/>
  <c r="F28" i="51"/>
  <c r="G28" i="51"/>
  <c r="H28" i="51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AE28" i="51"/>
  <c r="C29" i="51"/>
  <c r="D29" i="51"/>
  <c r="E29" i="51"/>
  <c r="F29" i="51"/>
  <c r="G29" i="51"/>
  <c r="H29" i="51"/>
  <c r="I29" i="51"/>
  <c r="J29" i="51"/>
  <c r="K29" i="51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AE29" i="51"/>
  <c r="C30" i="51"/>
  <c r="D30" i="51"/>
  <c r="E30" i="51"/>
  <c r="F30" i="51"/>
  <c r="G30" i="51"/>
  <c r="H30" i="51"/>
  <c r="I30" i="51"/>
  <c r="J30" i="51"/>
  <c r="K30" i="51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AE30" i="51"/>
  <c r="C31" i="51"/>
  <c r="D31" i="51"/>
  <c r="E31" i="51"/>
  <c r="F31" i="51"/>
  <c r="G31" i="51"/>
  <c r="H31" i="51"/>
  <c r="I31" i="51"/>
  <c r="J31" i="51"/>
  <c r="K31" i="51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AE31" i="51"/>
  <c r="C32" i="51"/>
  <c r="D32" i="51"/>
  <c r="E32" i="51"/>
  <c r="F32" i="51"/>
  <c r="G32" i="51"/>
  <c r="H32" i="51"/>
  <c r="I32" i="51"/>
  <c r="J32" i="51"/>
  <c r="K32" i="51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AE32" i="51"/>
  <c r="C33" i="51"/>
  <c r="D33" i="51"/>
  <c r="E33" i="51"/>
  <c r="F33" i="51"/>
  <c r="G33" i="51"/>
  <c r="H33" i="51"/>
  <c r="I33" i="51"/>
  <c r="J33" i="51"/>
  <c r="K33" i="51"/>
  <c r="L33" i="51"/>
  <c r="M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AE33" i="51"/>
  <c r="C34" i="51"/>
  <c r="D34" i="51"/>
  <c r="E34" i="51"/>
  <c r="F34" i="51"/>
  <c r="G34" i="51"/>
  <c r="H34" i="51"/>
  <c r="I34" i="51"/>
  <c r="J34" i="51"/>
  <c r="K34" i="51"/>
  <c r="L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C35" i="51"/>
  <c r="D35" i="51"/>
  <c r="E35" i="51"/>
  <c r="F35" i="51"/>
  <c r="G35" i="51"/>
  <c r="H35" i="51"/>
  <c r="I35" i="51"/>
  <c r="J35" i="51"/>
  <c r="K35" i="51"/>
  <c r="L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AE35" i="51"/>
  <c r="C36" i="51"/>
  <c r="D36" i="51"/>
  <c r="E36" i="51"/>
  <c r="F36" i="51"/>
  <c r="G36" i="51"/>
  <c r="H36" i="51"/>
  <c r="I36" i="51"/>
  <c r="J36" i="51"/>
  <c r="K36" i="51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AE36" i="51"/>
  <c r="C37" i="51"/>
  <c r="D37" i="51"/>
  <c r="E37" i="51"/>
  <c r="F37" i="51"/>
  <c r="G37" i="51"/>
  <c r="H37" i="51"/>
  <c r="I37" i="51"/>
  <c r="J37" i="51"/>
  <c r="K37" i="51"/>
  <c r="L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AE37" i="51"/>
  <c r="C38" i="51"/>
  <c r="D38" i="51"/>
  <c r="E38" i="51"/>
  <c r="F38" i="51"/>
  <c r="G38" i="51"/>
  <c r="H38" i="5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AE38" i="51"/>
  <c r="AF32" i="63"/>
  <c r="AD32" i="63"/>
  <c r="AB32" i="63"/>
  <c r="Z32" i="63"/>
  <c r="X32" i="63"/>
  <c r="V32" i="63"/>
  <c r="T32" i="63"/>
  <c r="R32" i="63"/>
  <c r="P32" i="63"/>
  <c r="N32" i="63"/>
  <c r="L32" i="63"/>
  <c r="J32" i="63"/>
  <c r="H32" i="63"/>
  <c r="H34" i="63"/>
  <c r="F32" i="63"/>
  <c r="F34" i="63"/>
  <c r="D32" i="63"/>
  <c r="D34" i="63"/>
  <c r="AE31" i="63"/>
  <c r="AE33" i="63"/>
  <c r="AC31" i="63"/>
  <c r="AC33" i="63"/>
  <c r="AA31" i="63"/>
  <c r="AA33" i="63"/>
  <c r="Y31" i="63"/>
  <c r="Y33" i="63"/>
  <c r="W31" i="63"/>
  <c r="W33" i="63"/>
  <c r="U31" i="63"/>
  <c r="U33" i="63"/>
  <c r="S31" i="63"/>
  <c r="S33" i="63"/>
  <c r="Q31" i="63"/>
  <c r="Q33" i="63"/>
  <c r="O31" i="63"/>
  <c r="O33" i="63"/>
  <c r="M31" i="63"/>
  <c r="M33" i="63"/>
  <c r="K31" i="63"/>
  <c r="K33" i="63"/>
  <c r="I31" i="63"/>
  <c r="I33" i="63"/>
  <c r="G31" i="63"/>
  <c r="G33" i="63"/>
  <c r="E31" i="63"/>
  <c r="E33" i="63"/>
  <c r="AF12" i="63"/>
  <c r="AF14" i="63"/>
  <c r="AF16" i="63"/>
  <c r="AD12" i="63"/>
  <c r="AD14" i="63"/>
  <c r="AD16" i="63"/>
  <c r="AB12" i="63"/>
  <c r="AB14" i="63"/>
  <c r="AB16" i="63"/>
  <c r="Z12" i="63"/>
  <c r="Z14" i="63"/>
  <c r="Z16" i="63"/>
  <c r="X12" i="63"/>
  <c r="X14" i="63"/>
  <c r="X16" i="63"/>
  <c r="V12" i="63"/>
  <c r="V14" i="63"/>
  <c r="V16" i="63"/>
  <c r="T12" i="63"/>
  <c r="T14" i="63"/>
  <c r="T16" i="63"/>
  <c r="R12" i="63"/>
  <c r="R14" i="63"/>
  <c r="R16" i="63"/>
  <c r="P12" i="63"/>
  <c r="P14" i="63"/>
  <c r="P16" i="63"/>
  <c r="J12" i="63"/>
  <c r="J14" i="63"/>
  <c r="J16" i="63"/>
  <c r="H12" i="63"/>
  <c r="H14" i="63"/>
  <c r="H16" i="63"/>
  <c r="F12" i="63"/>
  <c r="F14" i="63"/>
  <c r="F16" i="63"/>
  <c r="D12" i="63"/>
  <c r="D14" i="63"/>
  <c r="D16" i="63"/>
  <c r="X26" i="36"/>
  <c r="AC25" i="36"/>
  <c r="N26" i="36"/>
  <c r="L26" i="36"/>
  <c r="J26" i="36"/>
  <c r="H26" i="36"/>
  <c r="F26" i="36"/>
  <c r="D26" i="36"/>
  <c r="AE25" i="36"/>
  <c r="AA25" i="36"/>
  <c r="Y25" i="36"/>
  <c r="W25" i="36"/>
  <c r="U25" i="36"/>
  <c r="U27" i="36"/>
  <c r="S25" i="36"/>
  <c r="S27" i="36"/>
  <c r="Q25" i="36"/>
  <c r="Q27" i="36"/>
  <c r="O25" i="36"/>
  <c r="O27" i="36"/>
  <c r="AF26" i="36"/>
  <c r="AD26" i="36"/>
  <c r="AB26" i="36"/>
  <c r="Z26" i="36"/>
  <c r="V26" i="36"/>
  <c r="T26" i="36"/>
  <c r="R26" i="36"/>
  <c r="P26" i="36"/>
  <c r="M25" i="36"/>
  <c r="M27" i="36"/>
  <c r="K25" i="36"/>
  <c r="K27" i="36"/>
  <c r="I25" i="36"/>
  <c r="I27" i="36"/>
  <c r="G25" i="36"/>
  <c r="G27" i="36"/>
  <c r="E25" i="36"/>
  <c r="E27" i="36"/>
  <c r="O8" i="36"/>
  <c r="O11" i="36"/>
  <c r="O12" i="36"/>
  <c r="AF10" i="36"/>
  <c r="AF11" i="36"/>
  <c r="AD9" i="36"/>
  <c r="AD10" i="36"/>
  <c r="AD13" i="36"/>
  <c r="AB9" i="36"/>
  <c r="AB10" i="36"/>
  <c r="AB13" i="36"/>
  <c r="Z9" i="36"/>
  <c r="Z10" i="36"/>
  <c r="Z13" i="36"/>
  <c r="X10" i="36"/>
  <c r="X11" i="36"/>
  <c r="V9" i="36"/>
  <c r="V10" i="36"/>
  <c r="V13" i="36"/>
  <c r="T10" i="36"/>
  <c r="T11" i="36"/>
  <c r="R9" i="36"/>
  <c r="R10" i="36"/>
  <c r="R13" i="36"/>
  <c r="P9" i="36"/>
  <c r="P10" i="36"/>
  <c r="P13" i="36"/>
  <c r="M8" i="36"/>
  <c r="M11" i="36"/>
  <c r="M12" i="36"/>
  <c r="K8" i="36"/>
  <c r="K11" i="36"/>
  <c r="K12" i="36"/>
  <c r="I8" i="36"/>
  <c r="I11" i="36"/>
  <c r="I12" i="36"/>
  <c r="G8" i="36"/>
  <c r="G11" i="36"/>
  <c r="G12" i="36"/>
  <c r="E11" i="36"/>
  <c r="E12" i="36"/>
  <c r="AF30" i="36"/>
  <c r="AD30" i="36"/>
  <c r="AB30" i="36"/>
  <c r="Z30" i="36"/>
  <c r="X30" i="36"/>
  <c r="V30" i="36"/>
  <c r="T30" i="36"/>
  <c r="R30" i="36"/>
  <c r="P30" i="36"/>
  <c r="N30" i="36"/>
  <c r="L30" i="36"/>
  <c r="J30" i="36"/>
  <c r="H30" i="36"/>
  <c r="F30" i="36"/>
  <c r="D30" i="36"/>
  <c r="AE29" i="36"/>
  <c r="AC29" i="36"/>
  <c r="AA29" i="36"/>
  <c r="Y29" i="36"/>
  <c r="W29" i="36"/>
  <c r="U29" i="36"/>
  <c r="S29" i="36"/>
  <c r="Q29" i="36"/>
  <c r="O29" i="36"/>
  <c r="M29" i="36"/>
  <c r="K29" i="36"/>
  <c r="I29" i="36"/>
  <c r="G29" i="36"/>
  <c r="E29" i="36"/>
  <c r="AF28" i="36"/>
  <c r="AD28" i="36"/>
  <c r="AB28" i="36"/>
  <c r="Z28" i="36"/>
  <c r="X28" i="36"/>
  <c r="V28" i="36"/>
  <c r="T28" i="36"/>
  <c r="R28" i="36"/>
  <c r="P28" i="36"/>
  <c r="N28" i="36"/>
  <c r="L28" i="36"/>
  <c r="J28" i="36"/>
  <c r="H28" i="36"/>
  <c r="F28" i="36"/>
  <c r="D28" i="36"/>
  <c r="AE27" i="36"/>
  <c r="AC27" i="36"/>
  <c r="AA27" i="36"/>
  <c r="Y27" i="36"/>
  <c r="W27" i="36"/>
  <c r="T27" i="36"/>
  <c r="P27" i="36"/>
  <c r="L27" i="36"/>
  <c r="H27" i="36"/>
  <c r="D27" i="36"/>
  <c r="AC26" i="36"/>
  <c r="Y26" i="36"/>
  <c r="U26" i="36"/>
  <c r="Q26" i="36"/>
  <c r="M26" i="36"/>
  <c r="I26" i="36"/>
  <c r="E26" i="36"/>
  <c r="AD25" i="36"/>
  <c r="Z25" i="36"/>
  <c r="V25" i="36"/>
  <c r="R25" i="36"/>
  <c r="N25" i="36"/>
  <c r="J25" i="36"/>
  <c r="F25" i="36"/>
  <c r="AE9" i="36"/>
  <c r="Y9" i="36"/>
  <c r="W9" i="36"/>
  <c r="U9" i="36"/>
  <c r="S9" i="36"/>
  <c r="AE13" i="36"/>
  <c r="Y13" i="36"/>
  <c r="W13" i="36"/>
  <c r="U13" i="36"/>
  <c r="S13" i="36"/>
  <c r="AE11" i="36"/>
  <c r="Y11" i="36"/>
  <c r="W11" i="36"/>
  <c r="U11" i="36"/>
  <c r="S11" i="36"/>
  <c r="AF38" i="24"/>
  <c r="AB38" i="24"/>
  <c r="X38" i="24"/>
  <c r="T38" i="24"/>
  <c r="P38" i="24"/>
  <c r="AA37" i="24"/>
  <c r="W37" i="24"/>
  <c r="S37" i="24"/>
  <c r="O37" i="24"/>
  <c r="K37" i="24"/>
  <c r="G37" i="24"/>
  <c r="AF36" i="24"/>
  <c r="AB36" i="24"/>
  <c r="X36" i="24"/>
  <c r="T36" i="24"/>
  <c r="P36" i="24"/>
  <c r="AA35" i="24"/>
  <c r="W35" i="24"/>
  <c r="S35" i="24"/>
  <c r="O35" i="24"/>
  <c r="K35" i="24"/>
  <c r="G35" i="24"/>
  <c r="AD33" i="24"/>
  <c r="S34" i="24"/>
  <c r="AC34" i="24"/>
  <c r="AA34" i="24"/>
  <c r="Y34" i="24"/>
  <c r="W34" i="24"/>
  <c r="U34" i="24"/>
  <c r="Q34" i="24"/>
  <c r="N33" i="24"/>
  <c r="L33" i="24"/>
  <c r="D33" i="24"/>
  <c r="AE34" i="24"/>
  <c r="AB33" i="24"/>
  <c r="Z33" i="24"/>
  <c r="X33" i="24"/>
  <c r="V33" i="24"/>
  <c r="T33" i="24"/>
  <c r="R33" i="24"/>
  <c r="P33" i="24"/>
  <c r="J33" i="24"/>
  <c r="H33" i="24"/>
  <c r="F33" i="24"/>
  <c r="AE17" i="24"/>
  <c r="U15" i="24"/>
  <c r="S17" i="24"/>
  <c r="Q15" i="24"/>
  <c r="L17" i="24"/>
  <c r="M18" i="24"/>
  <c r="AC15" i="24"/>
  <c r="Y15" i="24"/>
  <c r="W17" i="24"/>
  <c r="H17" i="24"/>
  <c r="D14" i="24"/>
  <c r="AE38" i="24"/>
  <c r="AC38" i="24"/>
  <c r="AA38" i="24"/>
  <c r="Y38" i="24"/>
  <c r="W38" i="24"/>
  <c r="U38" i="24"/>
  <c r="S38" i="24"/>
  <c r="Q38" i="24"/>
  <c r="AD37" i="24"/>
  <c r="AB37" i="24"/>
  <c r="Z37" i="24"/>
  <c r="X37" i="24"/>
  <c r="V37" i="24"/>
  <c r="T37" i="24"/>
  <c r="R37" i="24"/>
  <c r="P37" i="24"/>
  <c r="N37" i="24"/>
  <c r="L37" i="24"/>
  <c r="J37" i="24"/>
  <c r="H37" i="24"/>
  <c r="F37" i="24"/>
  <c r="D37" i="24"/>
  <c r="AE36" i="24"/>
  <c r="AC36" i="24"/>
  <c r="AA36" i="24"/>
  <c r="Y36" i="24"/>
  <c r="W36" i="24"/>
  <c r="U36" i="24"/>
  <c r="S36" i="24"/>
  <c r="Q36" i="24"/>
  <c r="AD35" i="24"/>
  <c r="AB35" i="24"/>
  <c r="Z35" i="24"/>
  <c r="X35" i="24"/>
  <c r="V35" i="24"/>
  <c r="T35" i="24"/>
  <c r="R35" i="24"/>
  <c r="P35" i="24"/>
  <c r="N35" i="24"/>
  <c r="L35" i="24"/>
  <c r="J35" i="24"/>
  <c r="H35" i="24"/>
  <c r="F35" i="24"/>
  <c r="D35" i="24"/>
  <c r="D17" i="24"/>
  <c r="AA17" i="24"/>
  <c r="J18" i="24"/>
  <c r="F18" i="24"/>
  <c r="AF17" i="24"/>
  <c r="AF15" i="24"/>
  <c r="AF13" i="24"/>
  <c r="AF18" i="24"/>
  <c r="AD17" i="24"/>
  <c r="AD15" i="24"/>
  <c r="AD13" i="24"/>
  <c r="T17" i="24"/>
  <c r="T15" i="24"/>
  <c r="T13" i="24"/>
  <c r="R17" i="24"/>
  <c r="R15" i="24"/>
  <c r="R13" i="24"/>
  <c r="P17" i="24"/>
  <c r="P15" i="24"/>
  <c r="P13" i="24"/>
  <c r="N17" i="24"/>
  <c r="N15" i="24"/>
  <c r="N13" i="24"/>
  <c r="AB17" i="24"/>
  <c r="AB15" i="24"/>
  <c r="AB13" i="24"/>
  <c r="Z17" i="24"/>
  <c r="Z15" i="24"/>
  <c r="Z13" i="24"/>
  <c r="X17" i="24"/>
  <c r="X15" i="24"/>
  <c r="X13" i="24"/>
  <c r="V17" i="24"/>
  <c r="V15" i="24"/>
  <c r="V13" i="24"/>
  <c r="K17" i="24"/>
  <c r="K15" i="24"/>
  <c r="K13" i="24"/>
  <c r="I18" i="24"/>
  <c r="I17" i="24"/>
  <c r="I16" i="24"/>
  <c r="I15" i="24"/>
  <c r="I14" i="24"/>
  <c r="I13" i="24"/>
  <c r="G18" i="24"/>
  <c r="G17" i="24"/>
  <c r="G16" i="24"/>
  <c r="G15" i="24"/>
  <c r="G14" i="24"/>
  <c r="G13" i="24"/>
  <c r="E18" i="24"/>
  <c r="E17" i="24"/>
  <c r="E16" i="24"/>
  <c r="E15" i="24"/>
  <c r="E14" i="24"/>
  <c r="E13" i="24"/>
  <c r="F13" i="24"/>
  <c r="J13" i="24"/>
  <c r="H14" i="24"/>
  <c r="F15" i="24"/>
  <c r="J15" i="24"/>
  <c r="H16" i="24"/>
  <c r="F17" i="24"/>
  <c r="J17" i="24"/>
  <c r="H18" i="24"/>
  <c r="L13" i="24"/>
  <c r="M14" i="24"/>
  <c r="K16" i="24"/>
  <c r="N16" i="24"/>
  <c r="O14" i="24"/>
  <c r="S13" i="24"/>
  <c r="W13" i="24"/>
  <c r="AA13" i="24"/>
  <c r="AE13" i="24"/>
  <c r="R14" i="24"/>
  <c r="V14" i="24"/>
  <c r="Z14" i="24"/>
  <c r="AD14" i="24"/>
  <c r="P16" i="24"/>
  <c r="T16" i="24"/>
  <c r="X16" i="24"/>
  <c r="AB16" i="24"/>
  <c r="AF16" i="24"/>
  <c r="R18" i="24"/>
  <c r="V18" i="24"/>
  <c r="Z18" i="24"/>
  <c r="AD18" i="24"/>
  <c r="AE18" i="24"/>
  <c r="AE16" i="24"/>
  <c r="AE14" i="24"/>
  <c r="U18" i="24"/>
  <c r="U16" i="24"/>
  <c r="U14" i="24"/>
  <c r="S18" i="24"/>
  <c r="S16" i="24"/>
  <c r="S14" i="24"/>
  <c r="Q18" i="24"/>
  <c r="Q16" i="24"/>
  <c r="Q14" i="24"/>
  <c r="O17" i="24"/>
  <c r="O15" i="24"/>
  <c r="O13" i="24"/>
  <c r="M17" i="24"/>
  <c r="M15" i="24"/>
  <c r="M13" i="24"/>
  <c r="AC18" i="24"/>
  <c r="AC16" i="24"/>
  <c r="AC14" i="24"/>
  <c r="AA18" i="24"/>
  <c r="AA16" i="24"/>
  <c r="AA14" i="24"/>
  <c r="Y18" i="24"/>
  <c r="Y16" i="24"/>
  <c r="Y14" i="24"/>
  <c r="W18" i="24"/>
  <c r="W16" i="24"/>
  <c r="W14" i="24"/>
  <c r="L18" i="24"/>
  <c r="L16" i="24"/>
  <c r="L14" i="24"/>
  <c r="D16" i="24"/>
  <c r="D13" i="24"/>
  <c r="D18" i="24"/>
  <c r="H13" i="24"/>
  <c r="F14" i="24"/>
  <c r="J14" i="24"/>
  <c r="H15" i="24"/>
  <c r="F16" i="24"/>
  <c r="J16" i="24"/>
  <c r="K14" i="24"/>
  <c r="L15" i="24"/>
  <c r="M16" i="24"/>
  <c r="K18" i="24"/>
  <c r="N14" i="24"/>
  <c r="N18" i="24"/>
  <c r="O16" i="24"/>
  <c r="Q13" i="24"/>
  <c r="U13" i="24"/>
  <c r="Y13" i="24"/>
  <c r="AC13" i="24"/>
  <c r="P14" i="24"/>
  <c r="T14" i="24"/>
  <c r="X14" i="24"/>
  <c r="AB14" i="24"/>
  <c r="AF14" i="24"/>
  <c r="S15" i="24"/>
  <c r="W15" i="24"/>
  <c r="AA15" i="24"/>
  <c r="AE15" i="24"/>
  <c r="R16" i="24"/>
  <c r="V16" i="24"/>
  <c r="Z16" i="24"/>
  <c r="AD16" i="24"/>
  <c r="Q17" i="24"/>
  <c r="U17" i="24"/>
  <c r="Y17" i="24"/>
  <c r="AC17" i="24"/>
  <c r="P18" i="24"/>
  <c r="T18" i="24"/>
  <c r="X18" i="24"/>
  <c r="AB18" i="24"/>
  <c r="AC8" i="61"/>
  <c r="AE33" i="61"/>
  <c r="AA33" i="61"/>
  <c r="W33" i="61"/>
  <c r="S33" i="61"/>
  <c r="O33" i="61"/>
  <c r="K33" i="61"/>
  <c r="G33" i="61"/>
  <c r="AF32" i="61"/>
  <c r="AB32" i="61"/>
  <c r="X32" i="61"/>
  <c r="T32" i="61"/>
  <c r="P32" i="61"/>
  <c r="L32" i="61"/>
  <c r="H32" i="61"/>
  <c r="D32" i="61"/>
  <c r="AC31" i="61"/>
  <c r="Y31" i="61"/>
  <c r="U31" i="61"/>
  <c r="Q31" i="61"/>
  <c r="M31" i="61"/>
  <c r="I31" i="61"/>
  <c r="E31" i="61"/>
  <c r="AD30" i="61"/>
  <c r="Z30" i="61"/>
  <c r="V30" i="61"/>
  <c r="R30" i="61"/>
  <c r="N30" i="61"/>
  <c r="J30" i="61"/>
  <c r="F30" i="61"/>
  <c r="AE29" i="61"/>
  <c r="AA29" i="61"/>
  <c r="W29" i="61"/>
  <c r="S29" i="61"/>
  <c r="O29" i="61"/>
  <c r="K29" i="61"/>
  <c r="G29" i="61"/>
  <c r="AF28" i="61"/>
  <c r="AB28" i="61"/>
  <c r="X28" i="61"/>
  <c r="T28" i="61"/>
  <c r="P28" i="61"/>
  <c r="L28" i="61"/>
  <c r="H28" i="61"/>
  <c r="D28" i="61"/>
  <c r="N13" i="61"/>
  <c r="I13" i="61"/>
  <c r="E13" i="61"/>
  <c r="L12" i="61"/>
  <c r="H12" i="61"/>
  <c r="D12" i="61"/>
  <c r="AB11" i="61"/>
  <c r="X11" i="61"/>
  <c r="T11" i="61"/>
  <c r="AF10" i="61"/>
  <c r="AA10" i="61"/>
  <c r="W10" i="61"/>
  <c r="S10" i="61"/>
  <c r="N10" i="61"/>
  <c r="J10" i="61"/>
  <c r="F10" i="61"/>
  <c r="M9" i="61"/>
  <c r="I9" i="61"/>
  <c r="E9" i="61"/>
  <c r="M8" i="61"/>
  <c r="I8" i="61"/>
  <c r="E8" i="61"/>
  <c r="AC11" i="61"/>
  <c r="AD33" i="61"/>
  <c r="Z33" i="61"/>
  <c r="V33" i="61"/>
  <c r="R33" i="61"/>
  <c r="N33" i="61"/>
  <c r="J33" i="61"/>
  <c r="F33" i="61"/>
  <c r="AE32" i="61"/>
  <c r="AA32" i="61"/>
  <c r="W32" i="61"/>
  <c r="S32" i="61"/>
  <c r="O32" i="61"/>
  <c r="K32" i="61"/>
  <c r="G32" i="61"/>
  <c r="AF31" i="61"/>
  <c r="AB31" i="61"/>
  <c r="X31" i="61"/>
  <c r="T31" i="61"/>
  <c r="P31" i="61"/>
  <c r="L31" i="61"/>
  <c r="H31" i="61"/>
  <c r="D31" i="61"/>
  <c r="AC30" i="61"/>
  <c r="Y30" i="61"/>
  <c r="U30" i="61"/>
  <c r="Q30" i="61"/>
  <c r="M30" i="61"/>
  <c r="I30" i="61"/>
  <c r="E30" i="61"/>
  <c r="AD29" i="61"/>
  <c r="Z29" i="61"/>
  <c r="V29" i="61"/>
  <c r="R29" i="61"/>
  <c r="N29" i="61"/>
  <c r="J29" i="61"/>
  <c r="F29" i="61"/>
  <c r="AE28" i="61"/>
  <c r="AA28" i="61"/>
  <c r="W28" i="61"/>
  <c r="S28" i="61"/>
  <c r="O28" i="61"/>
  <c r="K28" i="61"/>
  <c r="G28" i="61"/>
  <c r="L13" i="61"/>
  <c r="H13" i="61"/>
  <c r="D13" i="61"/>
  <c r="AB12" i="61"/>
  <c r="X12" i="61"/>
  <c r="T12" i="61"/>
  <c r="AF11" i="61"/>
  <c r="AA11" i="61"/>
  <c r="W11" i="61"/>
  <c r="S11" i="61"/>
  <c r="N11" i="61"/>
  <c r="J11" i="61"/>
  <c r="F11" i="61"/>
  <c r="M10" i="61"/>
  <c r="I10" i="61"/>
  <c r="E10" i="61"/>
  <c r="L9" i="61"/>
  <c r="H9" i="61"/>
  <c r="D9" i="61"/>
  <c r="AB8" i="61"/>
  <c r="X8" i="61"/>
  <c r="T8" i="61"/>
  <c r="L8" i="61"/>
  <c r="H8" i="61"/>
  <c r="D8" i="61"/>
  <c r="AC12" i="61"/>
  <c r="AC33" i="61"/>
  <c r="Y33" i="61"/>
  <c r="U33" i="61"/>
  <c r="Q33" i="61"/>
  <c r="M33" i="61"/>
  <c r="I33" i="61"/>
  <c r="E33" i="61"/>
  <c r="AD32" i="61"/>
  <c r="Z32" i="61"/>
  <c r="V32" i="61"/>
  <c r="R32" i="61"/>
  <c r="N32" i="61"/>
  <c r="J32" i="61"/>
  <c r="F32" i="61"/>
  <c r="AB13" i="61"/>
  <c r="X13" i="61"/>
  <c r="T13" i="61"/>
  <c r="AF12" i="61"/>
  <c r="AA12" i="61"/>
  <c r="W12" i="61"/>
  <c r="S12" i="61"/>
  <c r="F7" i="98"/>
  <c r="J7" i="98"/>
  <c r="R7" i="98"/>
  <c r="V7" i="98"/>
  <c r="Z7" i="98"/>
  <c r="AD7" i="98"/>
  <c r="F8" i="98"/>
  <c r="J8" i="98"/>
  <c r="R8" i="98"/>
  <c r="V8" i="98"/>
  <c r="Z8" i="98"/>
  <c r="AD8" i="98"/>
  <c r="F9" i="98"/>
  <c r="J9" i="98"/>
  <c r="R9" i="98"/>
  <c r="V9" i="98"/>
  <c r="Z9" i="98"/>
  <c r="AD9" i="98"/>
  <c r="F10" i="98"/>
  <c r="J10" i="98"/>
  <c r="R10" i="98"/>
  <c r="V10" i="98"/>
  <c r="Z10" i="98"/>
  <c r="AD10" i="98"/>
  <c r="F11" i="98"/>
  <c r="J11" i="98"/>
  <c r="R11" i="98"/>
  <c r="V11" i="98"/>
  <c r="Z11" i="98"/>
  <c r="AD11" i="98"/>
  <c r="G7" i="98"/>
  <c r="K7" i="98"/>
  <c r="S7" i="98"/>
  <c r="W7" i="98"/>
  <c r="AA7" i="98"/>
  <c r="AE7" i="98"/>
  <c r="G8" i="98"/>
  <c r="K8" i="98"/>
  <c r="S8" i="98"/>
  <c r="W8" i="98"/>
  <c r="AA8" i="98"/>
  <c r="AE8" i="98"/>
  <c r="G9" i="98"/>
  <c r="K9" i="98"/>
  <c r="S9" i="98"/>
  <c r="W9" i="98"/>
  <c r="AA9" i="98"/>
  <c r="AE9" i="98"/>
  <c r="G10" i="98"/>
  <c r="K10" i="98"/>
  <c r="S10" i="98"/>
  <c r="W10" i="98"/>
  <c r="AA10" i="98"/>
  <c r="AE10" i="98"/>
  <c r="G11" i="98"/>
  <c r="K11" i="98"/>
  <c r="S11" i="98"/>
  <c r="W11" i="98"/>
  <c r="AA11" i="98"/>
  <c r="AE11" i="98"/>
  <c r="Q10" i="61"/>
  <c r="Q12" i="61"/>
  <c r="Q9" i="61"/>
  <c r="AC9" i="61"/>
  <c r="AC13" i="61"/>
  <c r="Q11" i="61"/>
  <c r="AE14" i="28"/>
  <c r="T16" i="28"/>
  <c r="T15" i="28"/>
  <c r="Y16" i="28"/>
  <c r="N16" i="28"/>
  <c r="AE17" i="28"/>
  <c r="W16" i="28"/>
  <c r="T18" i="28"/>
  <c r="AE18" i="28"/>
  <c r="F17" i="28"/>
  <c r="J15" i="28"/>
  <c r="Z18" i="28"/>
  <c r="AF17" i="28"/>
  <c r="V15" i="28"/>
  <c r="S18" i="28"/>
  <c r="K17" i="28"/>
  <c r="N17" i="28"/>
  <c r="O16" i="28"/>
  <c r="Z15" i="28"/>
  <c r="AE9" i="35"/>
  <c r="S16" i="28"/>
  <c r="S15" i="28"/>
  <c r="D18" i="28"/>
  <c r="AC17" i="28"/>
  <c r="Q17" i="28"/>
  <c r="V12" i="35"/>
  <c r="J11" i="35"/>
  <c r="X13" i="35"/>
  <c r="E12" i="35"/>
  <c r="O12" i="35"/>
  <c r="D25" i="35"/>
  <c r="J25" i="35"/>
  <c r="Z26" i="35"/>
  <c r="AC29" i="35"/>
  <c r="X10" i="35"/>
  <c r="G14" i="28"/>
  <c r="X13" i="28"/>
  <c r="Q15" i="28"/>
  <c r="G18" i="28"/>
  <c r="T13" i="28"/>
  <c r="Y17" i="28"/>
  <c r="S25" i="35"/>
  <c r="AE25" i="35"/>
  <c r="W14" i="28"/>
  <c r="W13" i="28"/>
  <c r="G17" i="28"/>
  <c r="AF15" i="28"/>
  <c r="E28" i="35"/>
  <c r="J29" i="35"/>
  <c r="K29" i="35"/>
  <c r="AB29" i="35"/>
  <c r="AF28" i="35"/>
  <c r="AF10" i="35"/>
  <c r="X9" i="35"/>
  <c r="P10" i="35"/>
  <c r="D14" i="35"/>
  <c r="AA11" i="35"/>
  <c r="Q13" i="35"/>
  <c r="U27" i="35"/>
  <c r="Z29" i="35"/>
  <c r="L15" i="28"/>
  <c r="AB18" i="28"/>
  <c r="K18" i="28"/>
  <c r="F25" i="35"/>
  <c r="Q25" i="35"/>
  <c r="J13" i="28"/>
  <c r="AE27" i="35"/>
  <c r="W17" i="28"/>
  <c r="W9" i="35"/>
  <c r="AF13" i="35"/>
  <c r="X12" i="35"/>
  <c r="P13" i="35"/>
  <c r="G25" i="35"/>
  <c r="R28" i="35"/>
  <c r="U30" i="35"/>
  <c r="Z28" i="35"/>
  <c r="AD30" i="35"/>
  <c r="Z25" i="35"/>
  <c r="Q11" i="35"/>
  <c r="G12" i="35"/>
  <c r="Q26" i="35"/>
  <c r="W27" i="35"/>
  <c r="Q27" i="35"/>
  <c r="AB30" i="35"/>
  <c r="G13" i="35"/>
  <c r="W10" i="35"/>
  <c r="L12" i="35"/>
  <c r="Y13" i="35"/>
  <c r="G10" i="35"/>
  <c r="D26" i="35"/>
  <c r="G30" i="35"/>
  <c r="Q29" i="35"/>
  <c r="S27" i="35"/>
  <c r="AD26" i="35"/>
  <c r="Z27" i="35"/>
  <c r="AB25" i="35"/>
  <c r="L11" i="35"/>
  <c r="F27" i="35"/>
  <c r="P9" i="35"/>
  <c r="AE13" i="35"/>
  <c r="O11" i="35"/>
  <c r="AD9" i="35"/>
  <c r="V10" i="35"/>
  <c r="F28" i="35"/>
  <c r="K26" i="35"/>
  <c r="P28" i="35"/>
  <c r="U26" i="35"/>
  <c r="U29" i="35"/>
  <c r="AC26" i="35"/>
  <c r="AE30" i="35"/>
  <c r="AF27" i="35"/>
  <c r="V9" i="35"/>
  <c r="G26" i="35"/>
  <c r="AD14" i="35"/>
  <c r="P12" i="35"/>
  <c r="K28" i="35"/>
  <c r="L26" i="35"/>
  <c r="D11" i="35"/>
  <c r="Y9" i="35"/>
  <c r="K30" i="35"/>
  <c r="U11" i="35"/>
  <c r="AA14" i="35"/>
  <c r="H13" i="35"/>
  <c r="R11" i="35"/>
  <c r="K14" i="35"/>
  <c r="AB26" i="35"/>
  <c r="AD29" i="35"/>
  <c r="AE29" i="35"/>
  <c r="W25" i="35"/>
  <c r="AD17" i="28"/>
  <c r="AD13" i="28"/>
  <c r="AD18" i="28"/>
  <c r="AD14" i="28"/>
  <c r="AD15" i="28"/>
  <c r="AD16" i="28"/>
  <c r="P18" i="28"/>
  <c r="P17" i="28"/>
  <c r="P16" i="28"/>
  <c r="P14" i="28"/>
  <c r="P13" i="28"/>
  <c r="P15" i="28"/>
  <c r="H13" i="28"/>
  <c r="H15" i="28"/>
  <c r="H17" i="28"/>
  <c r="M17" i="28"/>
  <c r="M18" i="28"/>
  <c r="M15" i="28"/>
  <c r="M13" i="28"/>
  <c r="M14" i="28"/>
  <c r="M16" i="28"/>
  <c r="E15" i="28"/>
  <c r="M26" i="35"/>
  <c r="M25" i="35"/>
  <c r="R14" i="28"/>
  <c r="R13" i="28"/>
  <c r="R17" i="28"/>
  <c r="R16" i="28"/>
  <c r="R15" i="28"/>
  <c r="O13" i="28"/>
  <c r="O18" i="28"/>
  <c r="O15" i="28"/>
  <c r="O17" i="28"/>
  <c r="L16" i="28"/>
  <c r="I18" i="28"/>
  <c r="W26" i="35"/>
  <c r="W29" i="35"/>
  <c r="W30" i="35"/>
  <c r="Q18" i="28"/>
  <c r="X14" i="28"/>
  <c r="AB13" i="28"/>
  <c r="AC16" i="28"/>
  <c r="AC14" i="28"/>
  <c r="Z17" i="28"/>
  <c r="Z16" i="28"/>
  <c r="Z14" i="28"/>
  <c r="Z13" i="28"/>
  <c r="U18" i="28"/>
  <c r="U13" i="28"/>
  <c r="N18" i="28"/>
  <c r="N13" i="35"/>
  <c r="N14" i="35"/>
  <c r="M12" i="35"/>
  <c r="M11" i="35"/>
  <c r="Z11" i="35"/>
  <c r="Z14" i="35"/>
  <c r="F9" i="35"/>
  <c r="F14" i="35"/>
  <c r="F12" i="35"/>
  <c r="I11" i="35"/>
  <c r="I13" i="35"/>
  <c r="AC13" i="35"/>
  <c r="AC9" i="35"/>
  <c r="AC10" i="35"/>
  <c r="AC14" i="35"/>
  <c r="AC12" i="35"/>
  <c r="AC11" i="35"/>
  <c r="S12" i="35"/>
  <c r="S9" i="35"/>
  <c r="S10" i="35"/>
  <c r="S14" i="35"/>
  <c r="S13" i="35"/>
  <c r="S11" i="35"/>
  <c r="K12" i="35"/>
  <c r="K13" i="35"/>
  <c r="K9" i="35"/>
  <c r="K10" i="35"/>
  <c r="E25" i="35"/>
  <c r="E30" i="35"/>
  <c r="N29" i="35"/>
  <c r="N27" i="35"/>
  <c r="N30" i="35"/>
  <c r="V30" i="35"/>
  <c r="V29" i="35"/>
  <c r="V26" i="35"/>
  <c r="AA27" i="35"/>
  <c r="AA30" i="35"/>
  <c r="AA26" i="35"/>
  <c r="AA25" i="35"/>
  <c r="AA28" i="35"/>
  <c r="AA29" i="35"/>
  <c r="U16" i="28"/>
  <c r="H14" i="28"/>
  <c r="F18" i="28"/>
  <c r="F13" i="28"/>
  <c r="AA13" i="28"/>
  <c r="AA17" i="28"/>
  <c r="AA16" i="28"/>
  <c r="AA15" i="28"/>
  <c r="AA14" i="28"/>
  <c r="AA18" i="28"/>
  <c r="S13" i="28"/>
  <c r="D13" i="28"/>
  <c r="X18" i="28"/>
  <c r="U17" i="28"/>
  <c r="N10" i="35"/>
  <c r="E11" i="35"/>
  <c r="Z9" i="35"/>
  <c r="AA13" i="35"/>
  <c r="AB14" i="35"/>
  <c r="Y29" i="35"/>
  <c r="Y28" i="35"/>
  <c r="Y26" i="35"/>
  <c r="Y25" i="35"/>
  <c r="Y27" i="35"/>
  <c r="Y30" i="35"/>
  <c r="N13" i="28"/>
  <c r="V17" i="28"/>
  <c r="V16" i="28"/>
  <c r="U12" i="35"/>
  <c r="L27" i="35"/>
  <c r="X27" i="35"/>
  <c r="X28" i="35"/>
  <c r="O14" i="28"/>
  <c r="D17" i="28"/>
  <c r="Q14" i="28"/>
  <c r="G13" i="28"/>
  <c r="G15" i="28"/>
  <c r="G16" i="28"/>
  <c r="K11" i="35"/>
  <c r="N11" i="35"/>
  <c r="F10" i="35"/>
  <c r="Z13" i="35"/>
  <c r="H10" i="35"/>
  <c r="M29" i="35"/>
  <c r="N25" i="35"/>
  <c r="J18" i="28"/>
  <c r="L13" i="28"/>
  <c r="E16" i="28"/>
  <c r="AB17" i="28"/>
  <c r="K16" i="28"/>
  <c r="K15" i="28"/>
  <c r="E13" i="28"/>
  <c r="S17" i="28"/>
  <c r="AE13" i="28"/>
  <c r="AE15" i="28"/>
  <c r="AE16" i="28"/>
  <c r="AC13" i="28"/>
  <c r="AC15" i="28"/>
  <c r="AC18" i="28"/>
  <c r="L14" i="35"/>
  <c r="D29" i="35"/>
  <c r="D28" i="35"/>
  <c r="D30" i="35"/>
  <c r="F30" i="35"/>
  <c r="F26" i="35"/>
  <c r="G28" i="35"/>
  <c r="H25" i="35"/>
  <c r="H28" i="35"/>
  <c r="H26" i="35"/>
  <c r="I30" i="35"/>
  <c r="I29" i="35"/>
  <c r="I25" i="35"/>
  <c r="T30" i="35"/>
  <c r="T25" i="35"/>
  <c r="T29" i="35"/>
  <c r="T27" i="35"/>
  <c r="AE28" i="35"/>
  <c r="H16" i="28"/>
  <c r="AB16" i="28"/>
  <c r="Q13" i="28"/>
  <c r="Q16" i="28"/>
  <c r="H9" i="35"/>
  <c r="H14" i="35"/>
  <c r="H11" i="35"/>
  <c r="AB9" i="35"/>
  <c r="AB10" i="35"/>
  <c r="AB11" i="35"/>
  <c r="AB13" i="35"/>
  <c r="R12" i="35"/>
  <c r="R13" i="35"/>
  <c r="J12" i="35"/>
  <c r="J10" i="35"/>
  <c r="J13" i="35"/>
  <c r="N26" i="35"/>
  <c r="R27" i="35"/>
  <c r="R25" i="35"/>
  <c r="V28" i="35"/>
  <c r="W28" i="35"/>
  <c r="Y18" i="28"/>
  <c r="L14" i="28"/>
  <c r="F16" i="28"/>
  <c r="F14" i="28"/>
  <c r="F15" i="28"/>
  <c r="J16" i="28"/>
  <c r="J17" i="28"/>
  <c r="AB15" i="28"/>
  <c r="Y15" i="28"/>
  <c r="Y13" i="28"/>
  <c r="Y14" i="28"/>
  <c r="Z10" i="35"/>
  <c r="R9" i="35"/>
  <c r="AF14" i="35"/>
  <c r="AF11" i="35"/>
  <c r="X14" i="35"/>
  <c r="X11" i="35"/>
  <c r="Y14" i="35"/>
  <c r="F13" i="35"/>
  <c r="Z12" i="35"/>
  <c r="P14" i="35"/>
  <c r="P11" i="35"/>
  <c r="G11" i="35"/>
  <c r="AA12" i="35"/>
  <c r="AA9" i="35"/>
  <c r="AA10" i="35"/>
  <c r="Q14" i="35"/>
  <c r="Q9" i="35"/>
  <c r="Q10" i="35"/>
  <c r="Q12" i="35"/>
  <c r="I10" i="35"/>
  <c r="I9" i="35"/>
  <c r="I14" i="35"/>
  <c r="I12" i="35"/>
  <c r="D27" i="35"/>
  <c r="F29" i="35"/>
  <c r="H30" i="35"/>
  <c r="I28" i="35"/>
  <c r="O30" i="35"/>
  <c r="O26" i="35"/>
  <c r="P30" i="35"/>
  <c r="P29" i="35"/>
  <c r="P25" i="35"/>
  <c r="R26" i="35"/>
  <c r="S29" i="35"/>
  <c r="S28" i="35"/>
  <c r="S30" i="35"/>
  <c r="AB28" i="35"/>
  <c r="AD28" i="35"/>
  <c r="AD27" i="35"/>
  <c r="AD25" i="35"/>
  <c r="D16" i="28"/>
  <c r="N15" i="28"/>
  <c r="I17" i="28"/>
  <c r="I16" i="28"/>
  <c r="E17" i="28"/>
  <c r="E18" i="28"/>
  <c r="E27" i="35"/>
  <c r="J26" i="35"/>
  <c r="M27" i="35"/>
  <c r="P27" i="35"/>
  <c r="R29" i="35"/>
  <c r="S26" i="35"/>
  <c r="U25" i="35"/>
  <c r="U28" i="35"/>
  <c r="S14" i="28"/>
  <c r="E14" i="28"/>
  <c r="T17" i="28"/>
  <c r="W15" i="28"/>
  <c r="W18" i="28"/>
  <c r="U14" i="28"/>
  <c r="U15" i="28"/>
  <c r="K13" i="28"/>
  <c r="K14" i="28"/>
  <c r="I15" i="28"/>
  <c r="R14" i="35"/>
  <c r="O13" i="35"/>
  <c r="AB12" i="35"/>
  <c r="Y11" i="35"/>
  <c r="J9" i="35"/>
  <c r="J27" i="35"/>
  <c r="R30" i="35"/>
  <c r="Z30" i="35"/>
  <c r="AC30" i="35"/>
  <c r="AC25" i="35"/>
  <c r="AC28" i="35"/>
  <c r="D14" i="28"/>
  <c r="D15" i="28"/>
  <c r="X16" i="28"/>
  <c r="X15" i="28"/>
  <c r="L18" i="28"/>
  <c r="L17" i="28"/>
  <c r="X17" i="28"/>
  <c r="I14" i="28"/>
  <c r="I13" i="28"/>
  <c r="N14" i="28"/>
  <c r="AF16" i="28"/>
  <c r="AF14" i="28"/>
  <c r="AF18" i="28"/>
  <c r="AF13" i="28"/>
  <c r="V14" i="28"/>
  <c r="V13" i="28"/>
  <c r="V18" i="28"/>
  <c r="T14" i="28"/>
  <c r="J14" i="28"/>
  <c r="H12" i="35"/>
  <c r="R10" i="35"/>
  <c r="T9" i="35"/>
  <c r="T10" i="35"/>
  <c r="T11" i="35"/>
  <c r="T13" i="35"/>
  <c r="U13" i="35"/>
  <c r="U9" i="35"/>
  <c r="U10" i="35"/>
  <c r="U14" i="35"/>
  <c r="AD13" i="35"/>
  <c r="AD11" i="35"/>
  <c r="V13" i="35"/>
  <c r="V11" i="35"/>
  <c r="AE11" i="35"/>
  <c r="AE12" i="35"/>
  <c r="AE14" i="35"/>
  <c r="W11" i="35"/>
  <c r="W12" i="35"/>
  <c r="W14" i="35"/>
  <c r="M9" i="35"/>
  <c r="M13" i="35"/>
  <c r="M14" i="35"/>
  <c r="E9" i="35"/>
  <c r="E13" i="35"/>
  <c r="E14" i="35"/>
  <c r="E26" i="35"/>
  <c r="G27" i="35"/>
  <c r="J30" i="35"/>
  <c r="K27" i="35"/>
  <c r="K25" i="35"/>
  <c r="L29" i="35"/>
  <c r="L28" i="35"/>
  <c r="L30" i="35"/>
  <c r="T28" i="35"/>
  <c r="X30" i="35"/>
  <c r="X26" i="35"/>
  <c r="X29" i="35"/>
  <c r="X25" i="35"/>
  <c r="AE26" i="35"/>
  <c r="AF26" i="35"/>
  <c r="AF29" i="35"/>
  <c r="AF30" i="35"/>
  <c r="AF25" i="35"/>
  <c r="H18" i="28"/>
  <c r="AB14" i="28"/>
  <c r="O14" i="35"/>
  <c r="G14" i="35"/>
  <c r="L13" i="35"/>
  <c r="D13" i="35"/>
  <c r="Y12" i="35"/>
  <c r="F11" i="35"/>
  <c r="G9" i="35"/>
  <c r="G29" i="35"/>
  <c r="J28" i="35"/>
  <c r="M28" i="35"/>
  <c r="Q28" i="35"/>
  <c r="V25" i="35"/>
  <c r="AB27" i="35"/>
  <c r="Y10" i="35"/>
  <c r="O10" i="35"/>
  <c r="N9" i="35"/>
  <c r="L9" i="35"/>
  <c r="D9" i="35"/>
  <c r="E29" i="35"/>
  <c r="M30" i="35"/>
  <c r="N28" i="35"/>
  <c r="Q30" i="35"/>
  <c r="V27" i="35"/>
  <c r="O9" i="35"/>
  <c r="M10" i="35"/>
  <c r="E10" i="35"/>
  <c r="L10" i="35"/>
  <c r="D10" i="35"/>
</calcChain>
</file>

<file path=xl/sharedStrings.xml><?xml version="1.0" encoding="utf-8"?>
<sst xmlns="http://schemas.openxmlformats.org/spreadsheetml/2006/main" count="21716" uniqueCount="1137">
  <si>
    <t>Length</t>
  </si>
  <si>
    <t>Width</t>
  </si>
  <si>
    <t>Head</t>
  </si>
  <si>
    <t>Mean</t>
  </si>
  <si>
    <t>Standard Deviation</t>
  </si>
  <si>
    <t>Range</t>
  </si>
  <si>
    <t>Minimum</t>
  </si>
  <si>
    <t>Maximum</t>
  </si>
  <si>
    <t>Males</t>
  </si>
  <si>
    <t>SPECIMEN</t>
  </si>
  <si>
    <t>Total Leng</t>
  </si>
  <si>
    <t>LenHead</t>
  </si>
  <si>
    <t>LenScut</t>
  </si>
  <si>
    <t>WidHead</t>
  </si>
  <si>
    <t>InterOcDi</t>
  </si>
  <si>
    <t>xpt1</t>
  </si>
  <si>
    <t>ypt1</t>
  </si>
  <si>
    <t>xpt2</t>
  </si>
  <si>
    <t>ypt2</t>
  </si>
  <si>
    <t>xpt3</t>
  </si>
  <si>
    <t>ypt3</t>
  </si>
  <si>
    <t>xpt4</t>
  </si>
  <si>
    <t>ypt4</t>
  </si>
  <si>
    <t>xpt5</t>
  </si>
  <si>
    <t>ypt5</t>
  </si>
  <si>
    <t>xpt6</t>
  </si>
  <si>
    <t>ypt6</t>
  </si>
  <si>
    <t>xpt7</t>
  </si>
  <si>
    <t>ypt7</t>
  </si>
  <si>
    <t>xpt8</t>
  </si>
  <si>
    <t>ypt8</t>
  </si>
  <si>
    <t>xpt9</t>
  </si>
  <si>
    <t>ypt9</t>
  </si>
  <si>
    <t>xpt10</t>
  </si>
  <si>
    <t>ypt10</t>
  </si>
  <si>
    <t>xpt11</t>
  </si>
  <si>
    <t>ypt11</t>
  </si>
  <si>
    <t>xpt12</t>
  </si>
  <si>
    <t>ypt12</t>
  </si>
  <si>
    <t>xpt13</t>
  </si>
  <si>
    <t>ypt13</t>
  </si>
  <si>
    <t>xpt14</t>
  </si>
  <si>
    <t>ypt14</t>
  </si>
  <si>
    <t>xpt15</t>
  </si>
  <si>
    <t>ypt15</t>
  </si>
  <si>
    <t>xpt16</t>
  </si>
  <si>
    <t>ypt16</t>
  </si>
  <si>
    <t>xpt17</t>
  </si>
  <si>
    <t>ypt17</t>
  </si>
  <si>
    <t>xpt18</t>
  </si>
  <si>
    <t>ypt18</t>
  </si>
  <si>
    <t>xpt19</t>
  </si>
  <si>
    <t>ypt19</t>
  </si>
  <si>
    <t>xpt20</t>
  </si>
  <si>
    <t>ypt20</t>
  </si>
  <si>
    <t>.</t>
  </si>
  <si>
    <t>Count</t>
  </si>
  <si>
    <t>Females</t>
  </si>
  <si>
    <t>Total</t>
  </si>
  <si>
    <t>Scut</t>
  </si>
  <si>
    <t>SD</t>
  </si>
  <si>
    <t>Scap</t>
  </si>
  <si>
    <t>PostPron</t>
  </si>
  <si>
    <t>Ped</t>
  </si>
  <si>
    <t>Clyp-Abd</t>
  </si>
  <si>
    <t>AntOc</t>
  </si>
  <si>
    <t>PostOc</t>
  </si>
  <si>
    <t>Abd</t>
  </si>
  <si>
    <t>LenAntPron</t>
  </si>
  <si>
    <t>LenPostPron</t>
  </si>
  <si>
    <t>xpt21</t>
  </si>
  <si>
    <t>ypt21</t>
  </si>
  <si>
    <t>xpt22</t>
  </si>
  <si>
    <t>ypt22</t>
  </si>
  <si>
    <t>LenScap</t>
  </si>
  <si>
    <t>LenPed</t>
  </si>
  <si>
    <t>LenAntOc</t>
  </si>
  <si>
    <t>LenPostOc</t>
  </si>
  <si>
    <t>WidAntPrn</t>
  </si>
  <si>
    <t>WidPosPrn</t>
  </si>
  <si>
    <t>WidAbd</t>
  </si>
  <si>
    <t>xpt23</t>
  </si>
  <si>
    <t>ypt23</t>
  </si>
  <si>
    <t>xpt24</t>
  </si>
  <si>
    <t>ypt24</t>
  </si>
  <si>
    <t>UCR_ENT 00046609</t>
  </si>
  <si>
    <t>UCR_ENT 00011338</t>
  </si>
  <si>
    <t>UCR_ENT 00033984</t>
  </si>
  <si>
    <t>UCR_ENT 00039423</t>
  </si>
  <si>
    <t>UCR_ENT 00034034</t>
  </si>
  <si>
    <t>UCR_ENT 46611</t>
  </si>
  <si>
    <t>UCR_ENT 00030834</t>
  </si>
  <si>
    <t>UCR_ENT 00030626</t>
  </si>
  <si>
    <t>Laguna Pedro Pab</t>
  </si>
  <si>
    <t>UCR_ENT 00017228</t>
  </si>
  <si>
    <t>UCR_ENT 00025689</t>
  </si>
  <si>
    <t>UCR_ENT 00032039</t>
  </si>
  <si>
    <t>UCR_ENT 00032037</t>
  </si>
  <si>
    <t>UCR_ENT 00030486</t>
  </si>
  <si>
    <t>UCR_ENT 00010846</t>
  </si>
  <si>
    <t>UCR_ENT 00030435</t>
  </si>
  <si>
    <t>UCR_ENT 00030436</t>
  </si>
  <si>
    <t>UCR_ENT 00025690</t>
  </si>
  <si>
    <t>UCR_ENT 00030811</t>
  </si>
  <si>
    <t>UCR_ENT 00029506</t>
  </si>
  <si>
    <t>UCR_ENT 00025946</t>
  </si>
  <si>
    <t>UCR_ENT 00030759</t>
  </si>
  <si>
    <t>UCR_ENT 00029580</t>
  </si>
  <si>
    <t>UCR_ENT 00030732</t>
  </si>
  <si>
    <t>UCR_ENT 47622</t>
  </si>
  <si>
    <t>UCR_ENT 00017774</t>
  </si>
  <si>
    <t>UCR_ENT 00030717</t>
  </si>
  <si>
    <t>UCR_ENT 00032262</t>
  </si>
  <si>
    <t>UCR_ENT 00025699</t>
  </si>
  <si>
    <t>UCR_ENT 00042837</t>
  </si>
  <si>
    <t>UCR_ENT 00022582</t>
  </si>
  <si>
    <t>UCR_ENT 00032349</t>
  </si>
  <si>
    <t>UCR_ENT 00022601</t>
  </si>
  <si>
    <t>UCR_ENT 00032351</t>
  </si>
  <si>
    <t>UCR_ENT 00032277</t>
  </si>
  <si>
    <t>UCR_ENT 00019778</t>
  </si>
  <si>
    <t>UCR_ENT 00010862</t>
  </si>
  <si>
    <t>UCR_ENT 00044743</t>
  </si>
  <si>
    <t>UCR_ENT 00031254</t>
  </si>
  <si>
    <t>UCR_ENT 00032355</t>
  </si>
  <si>
    <t>UCR_ENT 00042838</t>
  </si>
  <si>
    <t>UCR_ENT 00022541</t>
  </si>
  <si>
    <t>UCR_ENT 47578</t>
  </si>
  <si>
    <t>UCR_ENT 00043904</t>
  </si>
  <si>
    <t>UCR_ENT 00034484</t>
  </si>
  <si>
    <t>UCR_ENT 00004547</t>
  </si>
  <si>
    <t>UCR_ENT 00030493</t>
  </si>
  <si>
    <t>UCR_ENT 00016201</t>
  </si>
  <si>
    <t>UCR_ENT 00030515</t>
  </si>
  <si>
    <t>UCR_ENT 00010825</t>
  </si>
  <si>
    <t>UCR_ENT 00017421</t>
  </si>
  <si>
    <t>UCR_ENT 00030855</t>
  </si>
  <si>
    <t>UCR_ENT 00030613</t>
  </si>
  <si>
    <t>UCR_ENT 46619</t>
  </si>
  <si>
    <t>UCR_ENT 00029496</t>
  </si>
  <si>
    <t>UCR_ENT 00030716</t>
  </si>
  <si>
    <t>UCR_ENT 00023665</t>
  </si>
  <si>
    <t>UCR_ENT 00015087</t>
  </si>
  <si>
    <t>LenAnte-1</t>
  </si>
  <si>
    <t>LenAnte-4</t>
  </si>
  <si>
    <t>LenAnte-3</t>
  </si>
  <si>
    <t>LenAnte-2</t>
  </si>
  <si>
    <t>xpt12-1</t>
  </si>
  <si>
    <t>ypt12-1</t>
  </si>
  <si>
    <t>xpt25</t>
  </si>
  <si>
    <t>ypt25</t>
  </si>
  <si>
    <t>xpt26</t>
  </si>
  <si>
    <t>ypt26</t>
  </si>
  <si>
    <t>xpt27</t>
  </si>
  <si>
    <t>ypt27</t>
  </si>
  <si>
    <t>xpt28</t>
  </si>
  <si>
    <t>ypt28</t>
  </si>
  <si>
    <t>xpt29</t>
  </si>
  <si>
    <t>ypt29</t>
  </si>
  <si>
    <t>xpt30</t>
  </si>
  <si>
    <t>ypt30</t>
  </si>
  <si>
    <t>xpt31</t>
  </si>
  <si>
    <t>ypt32</t>
  </si>
  <si>
    <t>xpt33</t>
  </si>
  <si>
    <t>ypt33</t>
  </si>
  <si>
    <t>ypt31</t>
  </si>
  <si>
    <t>xpt32</t>
  </si>
  <si>
    <t>LenFF</t>
  </si>
  <si>
    <t>LenFT</t>
  </si>
  <si>
    <t>LenMF</t>
  </si>
  <si>
    <t>LenMT</t>
  </si>
  <si>
    <t>LenHF</t>
  </si>
  <si>
    <t>LenHT</t>
  </si>
  <si>
    <t>UCR_ENT 00017481</t>
  </si>
  <si>
    <t>UCR_ENT 00017482</t>
  </si>
  <si>
    <t>UCR_ENT 00034411</t>
  </si>
  <si>
    <t>UCR_ENT 00039901</t>
  </si>
  <si>
    <t>UCR_ENT 00034442</t>
  </si>
  <si>
    <t>UCR_ENT 00031092</t>
  </si>
  <si>
    <t>UCR_ENT 00031061</t>
  </si>
  <si>
    <t>UCR_ENT 00017524</t>
  </si>
  <si>
    <t>UCR_ENT 00017428</t>
  </si>
  <si>
    <t>UCR_ENT 00011167</t>
  </si>
  <si>
    <t>UCR_ENT 00039597</t>
  </si>
  <si>
    <t>UCR_ENT 00010889</t>
  </si>
  <si>
    <t>UCR_ENT 00030654</t>
  </si>
  <si>
    <t>UCR_ENT 00034050</t>
  </si>
  <si>
    <t>UCR_ENT 00030664</t>
  </si>
  <si>
    <t>UCR_ENT 00040138</t>
  </si>
  <si>
    <t>UCR_ENT 00034097</t>
  </si>
  <si>
    <t>UCR_ENT 00030694</t>
  </si>
  <si>
    <t>UCR_ENT 00030699</t>
  </si>
  <si>
    <t>UCR_ENT 00030700</t>
  </si>
  <si>
    <t>UCR_ENT 00025063</t>
  </si>
  <si>
    <t>UCR_ENT 00038756</t>
  </si>
  <si>
    <t>UCR_ENT 00024968</t>
  </si>
  <si>
    <t>UCR_ENT 00032522</t>
  </si>
  <si>
    <t>UCR_ENT 00017545</t>
  </si>
  <si>
    <t>UCR_ENT 00034378</t>
  </si>
  <si>
    <t>UCR_ENT 00040293</t>
  </si>
  <si>
    <t>UCR_ENT 00011176</t>
  </si>
  <si>
    <t>UCR_ENT 00011181</t>
  </si>
  <si>
    <t>UCR_ENT 00030466</t>
  </si>
  <si>
    <t>UCR_ENT 47628</t>
  </si>
  <si>
    <t>UCR_ENT 47630</t>
  </si>
  <si>
    <t>UCR_ENT 47631</t>
  </si>
  <si>
    <t>UCR_ENT 00017804</t>
  </si>
  <si>
    <t>UCR_ENT 00017500</t>
  </si>
  <si>
    <t>UCR_ENT 47635</t>
  </si>
  <si>
    <t>UCR_ENT 47646</t>
  </si>
  <si>
    <t>UCR_ENT 00017516</t>
  </si>
  <si>
    <t>UCR_ENT 00017817</t>
  </si>
  <si>
    <t>UCR_ENT 00017811</t>
  </si>
  <si>
    <t>UCR_ENT 00034230</t>
  </si>
  <si>
    <t>UCR_ENT 00034133</t>
  </si>
  <si>
    <t>UCR_ENT 00034135</t>
  </si>
  <si>
    <t>UCR_ENT 00034129</t>
  </si>
  <si>
    <t>UCR_ENT 00034490</t>
  </si>
  <si>
    <t>UCR_ENT 00034233</t>
  </si>
  <si>
    <t>UCR_ENT 00034232</t>
  </si>
  <si>
    <t>UCR_ENT 00010796</t>
  </si>
  <si>
    <t>UCR_ENT 00034141</t>
  </si>
  <si>
    <t>UCR_ENT 00034127</t>
  </si>
  <si>
    <t>UCR_ENT 00034164</t>
  </si>
  <si>
    <t>UCR_ENT 00034163</t>
  </si>
  <si>
    <t>UCR_ENT 00030251</t>
  </si>
  <si>
    <t>UCR_ENT 00034168</t>
  </si>
  <si>
    <t>UCR_ENT 00034167</t>
  </si>
  <si>
    <t>UCR_ENT 00030381</t>
  </si>
  <si>
    <t>UCR_ENT 00019796</t>
  </si>
  <si>
    <t>UCR_ENT 00017757</t>
  </si>
  <si>
    <t>UCR_ENT 00017761</t>
  </si>
  <si>
    <t>UCR_ENT 00017756</t>
  </si>
  <si>
    <t>UCR_ENT 00042017</t>
  </si>
  <si>
    <t>UCR_ENT 00017788</t>
  </si>
  <si>
    <t>UCR_ENT 46504</t>
  </si>
  <si>
    <t>UCR_ENT 00017782</t>
  </si>
  <si>
    <t>UCR_ENT 00030393</t>
  </si>
  <si>
    <t>UCR_ENT 00023491</t>
  </si>
  <si>
    <t>UCR_ENT 00023489</t>
  </si>
  <si>
    <t>UCR_ENT 00023492</t>
  </si>
  <si>
    <t>UCR_ENT 00034192</t>
  </si>
  <si>
    <t>UCR_ENT 00014043</t>
  </si>
  <si>
    <t>UCR_ENT 00019705</t>
  </si>
  <si>
    <t>UCR_ENT 00025684</t>
  </si>
  <si>
    <t>UCR_ENT 00019704</t>
  </si>
  <si>
    <t>UCR_ENT 00014350</t>
  </si>
  <si>
    <t>UCR_ENT 00022991</t>
  </si>
  <si>
    <t>UCR_ENT 00030444</t>
  </si>
  <si>
    <t>UCR_ENT 00034175</t>
  </si>
  <si>
    <t>UCR_ENT 00014352</t>
  </si>
  <si>
    <t>UCR_ENT 00023005</t>
  </si>
  <si>
    <t>UCR_ENT 00023002</t>
  </si>
  <si>
    <t>UCR_ENT 00022500</t>
  </si>
  <si>
    <t>UCR_ENT 00011312</t>
  </si>
  <si>
    <t>UCR_ENT 00023014</t>
  </si>
  <si>
    <t>UCR_ENT 00025239</t>
  </si>
  <si>
    <t>UCR_ENT 00023025</t>
  </si>
  <si>
    <t>UCR_ENT 00014269</t>
  </si>
  <si>
    <t>UCR_ENT 47445</t>
  </si>
  <si>
    <t>UCR_ENT 47447</t>
  </si>
  <si>
    <t>UCR_ENT 47444</t>
  </si>
  <si>
    <t>UCR_ENT 00014067</t>
  </si>
  <si>
    <t>UCR_ENT 47073</t>
  </si>
  <si>
    <t>UCR_ENT 00036046</t>
  </si>
  <si>
    <t>UCR_ENT 00017725</t>
  </si>
  <si>
    <t>UCR_ENT 47441</t>
  </si>
  <si>
    <t>UCR_ENT 00025231</t>
  </si>
  <si>
    <t>UCR_ENT 00025228</t>
  </si>
  <si>
    <t>UCR_ENT 00023647</t>
  </si>
  <si>
    <t>UCR_ENT 00023646</t>
  </si>
  <si>
    <t>UCR_ENT 00023649</t>
  </si>
  <si>
    <t>UCR_ENT 00023654</t>
  </si>
  <si>
    <t>UCR_ENT 47996</t>
  </si>
  <si>
    <t>UCR_ENT 47997</t>
  </si>
  <si>
    <t>UCR_ENT 00023662</t>
  </si>
  <si>
    <t>UCR_ENT 00023657</t>
  </si>
  <si>
    <t>UCR_ENT 00017883</t>
  </si>
  <si>
    <t>UCR_ENT 00034257</t>
  </si>
  <si>
    <t>UCR_ENT 00034252</t>
  </si>
  <si>
    <t>UCR_ENT 00034202</t>
  </si>
  <si>
    <t>UCR_ENT 00021680</t>
  </si>
  <si>
    <t>UCR_ENT 00039909</t>
  </si>
  <si>
    <t>UCR_ENT 00039907</t>
  </si>
  <si>
    <t>UCR_ENT 00039910</t>
  </si>
  <si>
    <t>UCR_ENT 00014442</t>
  </si>
  <si>
    <t>UCR_ENT 00031113</t>
  </si>
  <si>
    <t>UCR_ENT 00025681</t>
  </si>
  <si>
    <t>UCR_ENT 00034185</t>
  </si>
  <si>
    <t>UCR_ENT 00030359</t>
  </si>
  <si>
    <t>UCR_ENT 00030366</t>
  </si>
  <si>
    <t>UCR_ENT 00030357</t>
  </si>
  <si>
    <t>UCR_ENT 00032035</t>
  </si>
  <si>
    <t>UCR_ENT 00034188</t>
  </si>
  <si>
    <t>UCR_ENT 00032033</t>
  </si>
  <si>
    <t>UCR_ENT 00032031</t>
  </si>
  <si>
    <t>UCR_ENT 00032032</t>
  </si>
  <si>
    <t>UCR_ENT 00030297</t>
  </si>
  <si>
    <t>UCR_ENT 00030299</t>
  </si>
  <si>
    <t>UCR_ENT 00040421</t>
  </si>
  <si>
    <t>UCR_ENT 00034243</t>
  </si>
  <si>
    <t>UCR_ENT 00034239</t>
  </si>
  <si>
    <t>UCR_ENT 00038431</t>
  </si>
  <si>
    <t>UCR_ENT 00038432</t>
  </si>
  <si>
    <t>UCR_ENT 00038434</t>
  </si>
  <si>
    <t>UCR_ENT 00038435</t>
  </si>
  <si>
    <t>UCR_ENT 00038494</t>
  </si>
  <si>
    <t>UCR_ENT 00038496</t>
  </si>
  <si>
    <t>UCR_ENT 47960</t>
  </si>
  <si>
    <t>UCR_ENT 47961</t>
  </si>
  <si>
    <t>UCR_ENT 00042954</t>
  </si>
  <si>
    <t>UCR_ENT 00037118</t>
  </si>
  <si>
    <t>UCR_ENT 00038443</t>
  </si>
  <si>
    <t>UCR_ENT 00042955</t>
  </si>
  <si>
    <t>UCR_ENT 00009495</t>
  </si>
  <si>
    <t>UCR_ENT 00009496</t>
  </si>
  <si>
    <t>UCR_ENT 00009497</t>
  </si>
  <si>
    <t>UCR_ENT 00009493</t>
  </si>
  <si>
    <t>UCR_ENT 00009476</t>
  </si>
  <si>
    <t>UCR_ENT 00009475</t>
  </si>
  <si>
    <t>UCR_ENT 00013477</t>
  </si>
  <si>
    <t>UCR_ENT 00023786</t>
  </si>
  <si>
    <t>UCR_ENT 00023792</t>
  </si>
  <si>
    <t>UCR_ENT 00023793</t>
  </si>
  <si>
    <t>UCR_ENT 00039590</t>
  </si>
  <si>
    <t>UCR_ENT 00036537</t>
  </si>
  <si>
    <t>UCR_ENT 00039546</t>
  </si>
  <si>
    <t>UCR_ENT 00036541</t>
  </si>
  <si>
    <t>UCR_ENT 00039561</t>
  </si>
  <si>
    <t>UCR_ENT 00039583</t>
  </si>
  <si>
    <t>UCR_ENT 00039570</t>
  </si>
  <si>
    <t>UCR_ENT 00038813</t>
  </si>
  <si>
    <t>UCR_ENT 00039558</t>
  </si>
  <si>
    <t>UCR_ENT 00038442</t>
  </si>
  <si>
    <t>UCR_ENT 00068855</t>
  </si>
  <si>
    <t>UCR_ENT 00042131</t>
  </si>
  <si>
    <t>UCR_ENT 00042132</t>
  </si>
  <si>
    <t>UCR_ENT 00042087</t>
  </si>
  <si>
    <t>UCR_ENT 00037553</t>
  </si>
  <si>
    <t>UCR_ENT 00037557</t>
  </si>
  <si>
    <t>UCR_ENT 00037552</t>
  </si>
  <si>
    <t>UCR_ENT 00036024</t>
  </si>
  <si>
    <t>UCR_ENT 00037113</t>
  </si>
  <si>
    <t>UCR_ENT 00034250</t>
  </si>
  <si>
    <t>UCR_ENT 00067804</t>
  </si>
  <si>
    <t>UCR_ENT 00037115</t>
  </si>
  <si>
    <t>UCR_ENT 00025059</t>
  </si>
  <si>
    <t>UCR_ENT 00025065</t>
  </si>
  <si>
    <t>UCR_ENT 00025082</t>
  </si>
  <si>
    <t>UCR_ENT 00025084</t>
  </si>
  <si>
    <t>UCR_ENT 00025079</t>
  </si>
  <si>
    <t>UCR_ENT 00025100</t>
  </si>
  <si>
    <t>UCR_ENT 00025103</t>
  </si>
  <si>
    <t>UCR_ENT 00025105</t>
  </si>
  <si>
    <t>UCR_ENT 00040050</t>
  </si>
  <si>
    <t>UCR_ENT 00039885</t>
  </si>
  <si>
    <t>UCR_ENT 00025331</t>
  </si>
  <si>
    <t>UCR_ENT 46010</t>
  </si>
  <si>
    <t>UCR_ENT 00022996</t>
  </si>
  <si>
    <t>UCR_ENT 00029321</t>
  </si>
  <si>
    <t>UCR_ENT 00038445</t>
  </si>
  <si>
    <t>UCR_ENT 00034084</t>
  </si>
  <si>
    <t>UCR_ENT 00030219</t>
  </si>
  <si>
    <t>UCR_ENT 00030222</t>
  </si>
  <si>
    <t>UCR_ENT 00030221</t>
  </si>
  <si>
    <t>UCR_ENT 00040410</t>
  </si>
  <si>
    <t>UCR_ENT 00034160</t>
  </si>
  <si>
    <t>UCR_ENT 00030215</t>
  </si>
  <si>
    <t>UCR_ENT 00034153</t>
  </si>
  <si>
    <t>UCR_ENT 00030211</t>
  </si>
  <si>
    <t>UCR_ENT 00040414</t>
  </si>
  <si>
    <t>UCR_ENT 00034236</t>
  </si>
  <si>
    <t>UCR_ENT 00030298</t>
  </si>
  <si>
    <t>UCR_ENT 47984</t>
  </si>
  <si>
    <t>UCR_ENT 47438</t>
  </si>
  <si>
    <t>UCR_ENT 00040504</t>
  </si>
  <si>
    <t>UCR_ENT 00010840</t>
  </si>
  <si>
    <t>UCR_ENT 00071257</t>
  </si>
  <si>
    <t>UCR_ENT 00022998</t>
  </si>
  <si>
    <t>UCR_ENT 00022997</t>
  </si>
  <si>
    <t>UCR_ENT 00038444</t>
  </si>
  <si>
    <t>UCR_ENT 00071192</t>
  </si>
  <si>
    <t>UCR_ENT 00029295</t>
  </si>
  <si>
    <t>UCR_ENT 00023650</t>
  </si>
  <si>
    <t>UCR_ENT 47614</t>
  </si>
  <si>
    <t>UCR_ENT 00023672</t>
  </si>
  <si>
    <t>UCR_ENT 00030306</t>
  </si>
  <si>
    <t>UCR_ENT 00017731</t>
  </si>
  <si>
    <t>UCR_ENT 00042021</t>
  </si>
  <si>
    <t>UCR_ENT 00042025</t>
  </si>
  <si>
    <t>UCR_ENT 00023669</t>
  </si>
  <si>
    <t>UCR_ENT 00023668</t>
  </si>
  <si>
    <t>UCR_ENT 00023675</t>
  </si>
  <si>
    <t>UCR_ENT 00023673</t>
  </si>
  <si>
    <t>UCR_ENT 00042029</t>
  </si>
  <si>
    <t>UCR_ENT 00030290</t>
  </si>
  <si>
    <t>UCR_ENT 00023674</t>
  </si>
  <si>
    <t>UCR_ENT 00040499</t>
  </si>
  <si>
    <t>UCR_ENT 00017184 (#)</t>
  </si>
  <si>
    <t>(#) - abdomen broken off. Landmark 8 skipped</t>
  </si>
  <si>
    <t>UCR_ENT 00038420</t>
  </si>
  <si>
    <t>UCR_ENT 00017766</t>
  </si>
  <si>
    <t>UCR_ENT 00015069</t>
  </si>
  <si>
    <t>UCR_ENT 00038423</t>
  </si>
  <si>
    <t>UCR_ENT 00023699</t>
  </si>
  <si>
    <t>UCR_ENT 00019699</t>
  </si>
  <si>
    <t>UCR_ENT 48025</t>
  </si>
  <si>
    <t>UCR_ENT 00031188</t>
  </si>
  <si>
    <t>UCR_ENT 00029438</t>
  </si>
  <si>
    <t>UCR_ENT 00023826</t>
  </si>
  <si>
    <t>UCR_ENT 00023824</t>
  </si>
  <si>
    <t>UCR_ENT 00038981</t>
  </si>
  <si>
    <t>UCR_ENT 00013494</t>
  </si>
  <si>
    <t>UCR_ENT 00031220</t>
  </si>
  <si>
    <t>UCR_ENT 00036058</t>
  </si>
  <si>
    <t>UCR_ENT 00071187</t>
  </si>
  <si>
    <t>UCR_ENT 00037566</t>
  </si>
  <si>
    <t>UCR_ENT 00029469</t>
  </si>
  <si>
    <t>UCR_ENT 00071188</t>
  </si>
  <si>
    <t>UCR_ENT 00017737</t>
  </si>
  <si>
    <t>UCR_ENT 00019139</t>
  </si>
  <si>
    <t>UCR_ENT 00017739</t>
  </si>
  <si>
    <t>UCR_ENT 00017736</t>
  </si>
  <si>
    <t>UCR_ENT 00071182</t>
  </si>
  <si>
    <t>UCR_ENT 00071185</t>
  </si>
  <si>
    <t>UCR_ENT 00038983</t>
  </si>
  <si>
    <t>UCR_ENT 00071184</t>
  </si>
  <si>
    <t>UCR_ENT 00071183</t>
  </si>
  <si>
    <t>UCR_ENT 00019091</t>
  </si>
  <si>
    <t>UCR_ENT 00019093</t>
  </si>
  <si>
    <t>UCR_ENT 00019095</t>
  </si>
  <si>
    <t>UCR_ENT 00019092</t>
  </si>
  <si>
    <t>UCR_ENT 00017860</t>
  </si>
  <si>
    <t>UCR_ENT 46961</t>
  </si>
  <si>
    <t>UCR_ENT 00037559</t>
  </si>
  <si>
    <t>UCR_ENT 00010804</t>
  </si>
  <si>
    <t>UCR_ENT 00010806</t>
  </si>
  <si>
    <t>UCR_ENT 00071196</t>
  </si>
  <si>
    <t>UCR_ENT 00010805</t>
  </si>
  <si>
    <t>UCR_ENT 00071261</t>
  </si>
  <si>
    <t>UCR_ENT 00030645</t>
  </si>
  <si>
    <t>UCR_ENT 46733</t>
  </si>
  <si>
    <t>UCR_ENT 46732</t>
  </si>
  <si>
    <t>UCR_ENT 00040455</t>
  </si>
  <si>
    <t>UCR_ENT 00029356</t>
  </si>
  <si>
    <t>UCR_ENT 00023702</t>
  </si>
  <si>
    <t>UCR_ENT 00016998</t>
  </si>
  <si>
    <t>UCR_ENT 00019701</t>
  </si>
  <si>
    <t>UCR_ENT 00019702</t>
  </si>
  <si>
    <t>UCR_ENT 00010808</t>
  </si>
  <si>
    <t>UCR_ENT 00038430</t>
  </si>
  <si>
    <t>UCR_ENT 46736</t>
  </si>
  <si>
    <t>UCR_ENT 00071262</t>
  </si>
  <si>
    <t>UCR_ENT 46737</t>
  </si>
  <si>
    <t>UCR_ENT 00023686</t>
  </si>
  <si>
    <t>UCR_ENT 00038491</t>
  </si>
  <si>
    <t>UCR_ENT 00071214</t>
  </si>
  <si>
    <t>UCR_ENT 00038492</t>
  </si>
  <si>
    <t>UCR_ENT 46963</t>
  </si>
  <si>
    <t>UCR_ENT 00036047</t>
  </si>
  <si>
    <t>UCR_ENT 00037122</t>
  </si>
  <si>
    <t>UCR_ENT 46962</t>
  </si>
  <si>
    <t>UCR_ENT 00042090</t>
  </si>
  <si>
    <t>UCR_ENT 00017655</t>
  </si>
  <si>
    <t>UCR_ENT 00016996</t>
  </si>
  <si>
    <t>UCR_ENT 00016992</t>
  </si>
  <si>
    <t>UCR_ENT 00017844</t>
  </si>
  <si>
    <t>UCR_ENT 00017849</t>
  </si>
  <si>
    <t>UCR_ENT 00017847</t>
  </si>
  <si>
    <t>UCR_ENT 00017851</t>
  </si>
  <si>
    <t>UCR_ENT 00017852</t>
  </si>
  <si>
    <t>UCR_ENT 00010797</t>
  </si>
  <si>
    <t>UCR_ENT 00010798</t>
  </si>
  <si>
    <t>UCR_ENT 00010803</t>
  </si>
  <si>
    <t>UCR_ENT 00010802</t>
  </si>
  <si>
    <t>UCR_ENT 00021691</t>
  </si>
  <si>
    <t>UCR_ENT 00071195</t>
  </si>
  <si>
    <t>Notes</t>
  </si>
  <si>
    <t>LenAnte-4 seems too LARGE</t>
  </si>
  <si>
    <t>LenAnte-4 missing</t>
  </si>
  <si>
    <t>LenAnte-4 damaged</t>
  </si>
  <si>
    <t>LenAnte-4 is missing</t>
  </si>
  <si>
    <t>LenAnte-4 missing and legs are obstructed</t>
  </si>
  <si>
    <t>LenAnte-3,4 missing</t>
  </si>
  <si>
    <t>no antenna</t>
  </si>
  <si>
    <t>no antenna, LenHT is broken</t>
  </si>
  <si>
    <t>no antenna or limbs</t>
  </si>
  <si>
    <t>limbs obstructed</t>
  </si>
  <si>
    <t>LenAnte-4 missing, missing F leg on right side and missing H leg on left side</t>
  </si>
  <si>
    <t>2nd segment damaged and LenAnte 3,4 missing</t>
  </si>
  <si>
    <t>LenAnte-4 missing, can't get mid and hind leg on plane or correct view</t>
  </si>
  <si>
    <t>LenAnte-4 missing on both sides</t>
  </si>
  <si>
    <t>LenAnte-3,4 missing on both sides. On leftside front leg broken. On rightside hind leg bended, makes 3 segments.</t>
  </si>
  <si>
    <t>LenAnte-3,4 missing.</t>
  </si>
  <si>
    <t>LenAnte-3,4 only one segment</t>
  </si>
  <si>
    <t>LenAnte-4 missing(?)</t>
  </si>
  <si>
    <t>only 2 segments the 3rd segment seems broken.</t>
  </si>
  <si>
    <t>only 2 segments and the second segment might be broken on right side.</t>
  </si>
  <si>
    <t>broken limbs and broken off segments of antenna</t>
  </si>
  <si>
    <t>LenAnte-4 broken off</t>
  </si>
  <si>
    <t>xptFW1</t>
  </si>
  <si>
    <t>WidFF</t>
  </si>
  <si>
    <t>WidMF</t>
  </si>
  <si>
    <t>WidHF</t>
  </si>
  <si>
    <t>xptMFW1</t>
  </si>
  <si>
    <t>yptFFW1</t>
  </si>
  <si>
    <t>xptFFW2</t>
  </si>
  <si>
    <t>yptFFW2</t>
  </si>
  <si>
    <t>yptMFW1</t>
  </si>
  <si>
    <t>xptMFW2</t>
  </si>
  <si>
    <t>yptMFW2</t>
  </si>
  <si>
    <t>xptHFW1</t>
  </si>
  <si>
    <t>yptHFW1</t>
  </si>
  <si>
    <t>xptHFW2</t>
  </si>
  <si>
    <t>yptHFW2</t>
  </si>
  <si>
    <t>Keeps moving</t>
  </si>
  <si>
    <t>No antenna</t>
  </si>
  <si>
    <t>Segments 3 and 4 missing</t>
  </si>
  <si>
    <t>LenAnte-4 missing. Hind legs missing on both sides.</t>
  </si>
  <si>
    <t>LenAnte-4 possibly missing?</t>
  </si>
  <si>
    <t>LenAnte-4 missing. Middle leg missing on right side. Mid and hind leg missing on left</t>
  </si>
  <si>
    <t>LenAnte-4 missing. Left side FT broken. On rightside front leg missing.</t>
  </si>
  <si>
    <t>No antenna. Front legs missing on both sides.</t>
  </si>
  <si>
    <t>Seems to be missing hind legs.</t>
  </si>
  <si>
    <t>No legs.</t>
  </si>
  <si>
    <t xml:space="preserve">LenAnte-4 is missing and segment 3 is possibly broken. </t>
  </si>
  <si>
    <t>Only one segment. 2,3 and 4 missing. Front leg missing on leftside. Hind leg missing on right side.</t>
  </si>
  <si>
    <t>LenAnte-4 missing?</t>
  </si>
  <si>
    <t xml:space="preserve">LenAnte-4 missing </t>
  </si>
  <si>
    <t>LenAnte-4 possibly missing or could not see it. Segment 3 might be to long?</t>
  </si>
  <si>
    <t>Only 1st segment, rest are missing.</t>
  </si>
  <si>
    <t>Only 1st segment, rest are missing. ML and HL are obstructed.</t>
  </si>
  <si>
    <t>LenAnte-4 missing. Mid leg may be broken.</t>
  </si>
  <si>
    <t>Only 1st segment.</t>
  </si>
  <si>
    <t>Only two segments and segment 12 is possibly broken. Either mid or hid leg is missing on right side. Only hind leg on left side.</t>
  </si>
  <si>
    <t>Only 1st segment rest are missing.</t>
  </si>
  <si>
    <t>Only two segments.</t>
  </si>
  <si>
    <t>LenAnte-4 missing. Hind leg missing on leftside. Front and hind leg missing on rightside.</t>
  </si>
  <si>
    <t xml:space="preserve">LenAnte-4 missing. </t>
  </si>
  <si>
    <t xml:space="preserve">No antenna.broken front leg and no M or H leg. M leg missing from leftside. </t>
  </si>
  <si>
    <t>LenAnte-4 possibly missing.</t>
  </si>
  <si>
    <t>LenAnte-4 missing and LenAnte-3 broken.</t>
  </si>
  <si>
    <t xml:space="preserve">M leg is broken. </t>
  </si>
  <si>
    <t>Hind legs missing on both sides.</t>
  </si>
  <si>
    <t>Missing both hind legs.</t>
  </si>
  <si>
    <t xml:space="preserve">LenAnte-4 missing. F and M missing from leftside. F and H missing from rightside. </t>
  </si>
  <si>
    <t>No antenna. Hard to see legs.</t>
  </si>
  <si>
    <t>F leg broken</t>
  </si>
  <si>
    <t>Only 1st segment rest are missing. F leg broken on right side. H leg missing on leftside. Measured leftside.</t>
  </si>
  <si>
    <t xml:space="preserve">LenAnte-4 missing. M and H leg broken on leftside. H leg missing on rightside. </t>
  </si>
  <si>
    <t>LenAnte-4 missing.</t>
  </si>
  <si>
    <t>Only 1st segment rest are missing. H legs missing and F leg broken on right side.</t>
  </si>
  <si>
    <t>No antenna and no legs, F leg broken on rightside.</t>
  </si>
  <si>
    <t>LenAnte-3,4 missing. H leg missing on leftside. F leg missing on rightside.</t>
  </si>
  <si>
    <t>Only 1st segment rest are missing. H leg missing on leftside. F leg broken on rightside.</t>
  </si>
  <si>
    <t xml:space="preserve">Only 1st segment. Missing M and H legs on leftside. Missing F and H legs on rightside. </t>
  </si>
  <si>
    <t xml:space="preserve">LenAnte-4 missing. F leg missing on both sides. H leg missing on leftside. </t>
  </si>
  <si>
    <t xml:space="preserve">Only 1st segment rest are missing. F leg missing on leftside and M leg is broken. M and H leg missing on rightside. </t>
  </si>
  <si>
    <t>LenAnte-3, 4 missing. F leg missing on leftside. M leg missing on rightside.</t>
  </si>
  <si>
    <t>no antenna. F and M leg missing on rightside. H leg missing on leftside.</t>
  </si>
  <si>
    <t>LenAnte-3,4 missing. Obstructed views of M and H legs.</t>
  </si>
  <si>
    <t>LenAnte-4 missing. All legs missing on rightside. M leg damaged on leftside.</t>
  </si>
  <si>
    <t xml:space="preserve">only 1st segment rest are missing. </t>
  </si>
  <si>
    <t>M leg on rightside is broken and M leg on leftside is missing.</t>
  </si>
  <si>
    <t xml:space="preserve">LenAnte-3,4 </t>
  </si>
  <si>
    <t xml:space="preserve">Missing H legs. </t>
  </si>
  <si>
    <t>N/A</t>
  </si>
  <si>
    <t>cant seem to get antenna on same plane.</t>
  </si>
  <si>
    <t>missing H legs on both sides.</t>
  </si>
  <si>
    <t>LenAnte-4 missing and LenAnte-3 may be broken.</t>
  </si>
  <si>
    <t xml:space="preserve">Only 1st segment but it seems damaged and rest of segments are missing. F leg on leftside is damaged. On rightside H leg is missing. Measured F and M leg on rightside. </t>
  </si>
  <si>
    <t xml:space="preserve">Only 1st segment rest are missing. missing H leg on rightside. M leg on leftside. Measured rightside. </t>
  </si>
  <si>
    <t>LenAnte-3 broken and LenAnte-4 missing. H legs missing on leftside. H and M missing on rightside. Measured leftside.</t>
  </si>
  <si>
    <t>only 1st segment rest are missing. Only F legs rest are missing. Measured right F leg.</t>
  </si>
  <si>
    <t>only 1st segment rest are missing.</t>
  </si>
  <si>
    <t>LenAnte-3, 4 missing, length of segment 2 may be broken. F and H leg missing on leftside. F leg missing from rightside. Measured right side.</t>
  </si>
  <si>
    <t xml:space="preserve">LenAnte-4 missing. M missing on leftside. Measured rightside. </t>
  </si>
  <si>
    <t>LenAnte-4 missing. H legs missing on both sides.</t>
  </si>
  <si>
    <t>missing H leg on leftside. M leg broken on rightside. Measured leftside.</t>
  </si>
  <si>
    <t xml:space="preserve">LenAnte-4 missing. Missing F legs on bothsides. </t>
  </si>
  <si>
    <t>H legs missing on both sides.</t>
  </si>
  <si>
    <t>F leg seems damaged on rightside. F leg missing on leftside</t>
  </si>
  <si>
    <t>UCR_ENT 00029488</t>
  </si>
  <si>
    <t>only 1st segment rest are missing</t>
  </si>
  <si>
    <t>antenna has bend in it in segment 1.</t>
  </si>
  <si>
    <t>only 1st segment</t>
  </si>
  <si>
    <t>LenAnte-4 missing. F leg possibly damaged.</t>
  </si>
  <si>
    <t>missing F legs on both sides. Measured right side.</t>
  </si>
  <si>
    <t>LenAnte-4 missing. H leg missing on both sides. F missing on leftside. Measured rightside.</t>
  </si>
  <si>
    <t>LenMT and LenMF are missing, missing leg on right side. On left the front leg is missing. Measured left side</t>
  </si>
  <si>
    <t>UCR_ENT 00030589</t>
  </si>
  <si>
    <t>antenna hard to get on one plane</t>
  </si>
  <si>
    <t>xptLB1</t>
  </si>
  <si>
    <t>yptLB1</t>
  </si>
  <si>
    <t>yptLB2</t>
  </si>
  <si>
    <t>xptLB2</t>
  </si>
  <si>
    <t>xptLB3</t>
  </si>
  <si>
    <t>yptLB3</t>
  </si>
  <si>
    <t>xptLB4</t>
  </si>
  <si>
    <t>yptLB4</t>
  </si>
  <si>
    <t>LenLB1</t>
  </si>
  <si>
    <t>LenLB2</t>
  </si>
  <si>
    <t>LenLB3</t>
  </si>
  <si>
    <t>no antenna. Legs are hard to see</t>
  </si>
  <si>
    <t>UCR_ENT 00019697</t>
  </si>
  <si>
    <t>UCR_ENT 00019696</t>
  </si>
  <si>
    <t>miss F legs on both sides. Only 1st segment rest are missing.</t>
  </si>
  <si>
    <t>LenAnte-3,4 missing 3 is broken.</t>
  </si>
  <si>
    <t>UCR_ENT 00071253</t>
  </si>
  <si>
    <t>UCR_ENT 00071256</t>
  </si>
  <si>
    <t>UCR_ENT 00017716</t>
  </si>
  <si>
    <t>UCR_ENT 00029304</t>
  </si>
  <si>
    <t>UCR_ENT 00009464</t>
  </si>
  <si>
    <t>UCR_ENT 00009466</t>
  </si>
  <si>
    <t>UCR_ENT 00029303</t>
  </si>
  <si>
    <t>UCR_ENT 00071254</t>
  </si>
  <si>
    <t>UCR_ENT 00029301</t>
  </si>
  <si>
    <t>UCR_ENT 00009470</t>
  </si>
  <si>
    <t>UCR_ENT 00029306</t>
  </si>
  <si>
    <t>UCR_ENT 00017881</t>
  </si>
  <si>
    <t xml:space="preserve">no antenna. Both F legs missing. M leg on rightside broken. </t>
  </si>
  <si>
    <t>UCR_ENT 00009271</t>
  </si>
  <si>
    <t>UCR_ENT 00009267</t>
  </si>
  <si>
    <t>LenAnte-4 missing. LB is broken. Missing left eye skiped two pts.</t>
  </si>
  <si>
    <t>UCR_ENT 00070002</t>
  </si>
  <si>
    <t>UCR_ENT 00070000</t>
  </si>
  <si>
    <t>UCR_ENT 00070001</t>
  </si>
  <si>
    <t>UCR_ENT 00017751</t>
  </si>
  <si>
    <t>UCR_ENT 00069999</t>
  </si>
  <si>
    <t>LenAnte-4 missing. M leg broken on leftside and missing on right side. Measured leftside.</t>
  </si>
  <si>
    <t>Only 1st segment rest are missing. LB is obstructed.</t>
  </si>
  <si>
    <t>LenAnte-4 missing. On rightside missing M and H legs. On leftside missing M leg. LB obstructed</t>
  </si>
  <si>
    <t>obstructed view, possible legs are missing. LB obstructed.</t>
  </si>
  <si>
    <t>LenAnte-4 missing. LB is obstructed.</t>
  </si>
  <si>
    <t xml:space="preserve">only one antenna segment. </t>
  </si>
  <si>
    <t>LenAnte-4 missing. Left front leg broken. Right hind leg missing. Measured leftside.</t>
  </si>
  <si>
    <t>no antenna. LB obstructed.</t>
  </si>
  <si>
    <t>LenAnte-3 broken, LenAnte-4 missing. LB obstructed</t>
  </si>
  <si>
    <t>LB obstructed</t>
  </si>
  <si>
    <t>LenAnte-4 missing. LB obstructed</t>
  </si>
  <si>
    <t>UCR_ENT 57799</t>
  </si>
  <si>
    <t>UCR_ENT 57801</t>
  </si>
  <si>
    <t>UCR_ENT 57804</t>
  </si>
  <si>
    <t>no antenna. Missing F leg on both sides.Measured rightside for legs.</t>
  </si>
  <si>
    <t>UCR_ENT 57802</t>
  </si>
  <si>
    <t>LenAnte- 4 missing</t>
  </si>
  <si>
    <t>UCR_ENT 00069894</t>
  </si>
  <si>
    <t>LenAnte-4 broken/missing</t>
  </si>
  <si>
    <t>UCR_ENT 00069895</t>
  </si>
  <si>
    <t>UCR_ENT 00022668</t>
  </si>
  <si>
    <t>UCR_ENT 00022669</t>
  </si>
  <si>
    <t>UCR_ENT 00022670</t>
  </si>
  <si>
    <t>UCR_ENT 00022671</t>
  </si>
  <si>
    <t>UCR_ENT 00029358</t>
  </si>
  <si>
    <t>UCR_ENT 00009463</t>
  </si>
  <si>
    <t>LenAnte-4 missing. Legs broken/missing or cant get good view.</t>
  </si>
  <si>
    <t>UCR_ENT 00008000</t>
  </si>
  <si>
    <t>UCR_ENT 00029294</t>
  </si>
  <si>
    <t>LenAnte-4 broken.</t>
  </si>
  <si>
    <t>no antenna. Broken legs.</t>
  </si>
  <si>
    <t>UCR_ENT 00009462</t>
  </si>
  <si>
    <t>UCR_ENT 00029352</t>
  </si>
  <si>
    <t>UCR_ENT 00007997</t>
  </si>
  <si>
    <t>missing abdomin</t>
  </si>
  <si>
    <t>UCR_ENT 00009269</t>
  </si>
  <si>
    <t>no antenna.</t>
  </si>
  <si>
    <t>UCR_ENT 00029369</t>
  </si>
  <si>
    <t>UCR_ENT 00009560</t>
  </si>
  <si>
    <t>UCR_ENT 00009559</t>
  </si>
  <si>
    <t>UCR_ENT 00009557</t>
  </si>
  <si>
    <t>no antenna and no limbs</t>
  </si>
  <si>
    <t>UCR_ENT 00029707</t>
  </si>
  <si>
    <t>UCR_ENT 00034249</t>
  </si>
  <si>
    <t>UCR_ENT 46959</t>
  </si>
  <si>
    <t>UCR_ENT 46958</t>
  </si>
  <si>
    <t>UCR_ENT 00029357</t>
  </si>
  <si>
    <t>UCR_ENT 46757</t>
  </si>
  <si>
    <t>UCR_ENT 46752</t>
  </si>
  <si>
    <t>no antenna. Broken M leg on right side. Missing H leg on leftside.</t>
  </si>
  <si>
    <t>UCR_ENT 46758</t>
  </si>
  <si>
    <t xml:space="preserve">measured leftside for limbs. Hard to see rightside. </t>
  </si>
  <si>
    <t>UCR_ENT 00007995</t>
  </si>
  <si>
    <t>3rd segment is broken and LenAnte-4 missing. F legs missing on bothsides.</t>
  </si>
  <si>
    <t>UCR_ENT 00029479</t>
  </si>
  <si>
    <t>UCR_ENT 00029478</t>
  </si>
  <si>
    <t>UCR_ENT 00007999</t>
  </si>
  <si>
    <t>UCR_ENT 00071255</t>
  </si>
  <si>
    <t>UCR_ENT 46743</t>
  </si>
  <si>
    <t>UCR_ENT 00014431</t>
  </si>
  <si>
    <t>UCR_ENT 00015107</t>
  </si>
  <si>
    <t>UCR_ENT 00017182</t>
  </si>
  <si>
    <t>UCR_ENT 47971</t>
  </si>
  <si>
    <t>UCR_ENT 00017742</t>
  </si>
  <si>
    <t>UCR_ENT 00017743</t>
  </si>
  <si>
    <t>UCR_ENT 00009499</t>
  </si>
  <si>
    <t>UCR_ENT 00009449</t>
  </si>
  <si>
    <t>UCR_ENT 00007998</t>
  </si>
  <si>
    <t>UCR_ENT 00006075</t>
  </si>
  <si>
    <t>LenAnte-3,4 broken/missing</t>
  </si>
  <si>
    <t>UCR_ENT 46735</t>
  </si>
  <si>
    <t>UCR_ENT 46739</t>
  </si>
  <si>
    <t>only 2 segments rest are missing</t>
  </si>
  <si>
    <t>UCR_ENT 46741</t>
  </si>
  <si>
    <t>UCR_ENT 46756</t>
  </si>
  <si>
    <t>UCR_ENT 00042092</t>
  </si>
  <si>
    <t>UCR_ENT 00010807</t>
  </si>
  <si>
    <t>UCR_ENT 00019698</t>
  </si>
  <si>
    <t>LenAnte-4 missing. Missing F leg</t>
  </si>
  <si>
    <t>UCR_ENT 00009474</t>
  </si>
  <si>
    <t>UCR_ENT 00019695</t>
  </si>
  <si>
    <t>UCR_ENT 00006068</t>
  </si>
  <si>
    <t>UCR_ENT 00015109</t>
  </si>
  <si>
    <t>UCR_ENT 00019700</t>
  </si>
  <si>
    <t>UCR_ENT 00019688</t>
  </si>
  <si>
    <t>UCR_ENT 00007933</t>
  </si>
  <si>
    <t>UCR_ENT 00017843</t>
  </si>
  <si>
    <t>UCR_ENT 00019694</t>
  </si>
  <si>
    <t>UCR_ENT 00010801</t>
  </si>
  <si>
    <t>UCR_ENT 00010800</t>
  </si>
  <si>
    <t>UCR_ENT 00008003</t>
  </si>
  <si>
    <t>UCR_ENT 00023701</t>
  </si>
  <si>
    <t>only 1st segment rest are missing. H leg is broken on rightside and obstructed on leftside. LB is obstructed</t>
  </si>
  <si>
    <t>UCR_ENT 00029354</t>
  </si>
  <si>
    <t>UCR_ENT 00029355</t>
  </si>
  <si>
    <t>UCR_ENT 00019043</t>
  </si>
  <si>
    <t>UCR_ENT 00017230</t>
  </si>
  <si>
    <t>only 1st segment rest are missing. Missing H legs on both sides</t>
  </si>
  <si>
    <t>UCR_ENT 00009465</t>
  </si>
  <si>
    <t>UCR_ENT 00009501</t>
  </si>
  <si>
    <t>UCR_ENT 00017738</t>
  </si>
  <si>
    <t>UCR_ENT 00017735</t>
  </si>
  <si>
    <t>LenAnte-4 missing. H leg missing on leftside. Measured leftside.</t>
  </si>
  <si>
    <t>UCR_ENT 00029328</t>
  </si>
  <si>
    <t>LenAnte-3,4 broken/missing. Couldn’t get right antenna on same plane.</t>
  </si>
  <si>
    <t>UCR_ENT 00029322</t>
  </si>
  <si>
    <t>only 1st segment segment 2 is broken and the rest are missing</t>
  </si>
  <si>
    <t>UCR_ENT 00031493</t>
  </si>
  <si>
    <t>UCR_ENT 00009518</t>
  </si>
  <si>
    <t>UCR_ENT 47331</t>
  </si>
  <si>
    <t>UCR_ENT 00023807</t>
  </si>
  <si>
    <t>UCR_ENT 00023811</t>
  </si>
  <si>
    <t>UCR_ENT 00019710</t>
  </si>
  <si>
    <t>LenAnte-3,4 broken/missing. H leg missing on leftside. And broken on rightside. Measured leftside.</t>
  </si>
  <si>
    <t>UCR_ENT 00068854</t>
  </si>
  <si>
    <t>UCR_ENT 00009530</t>
  </si>
  <si>
    <t>UCR_ENT 00025962</t>
  </si>
  <si>
    <t>UCR_ENT 00023813</t>
  </si>
  <si>
    <t>UCR_ENT 47475</t>
  </si>
  <si>
    <t>UCR_ENT 47313</t>
  </si>
  <si>
    <t>UCR_ENT 47478</t>
  </si>
  <si>
    <t>UCR_ENT 00040091</t>
  </si>
  <si>
    <t>H leg missing on leftside and obstructed on rightside. Measured leftside.</t>
  </si>
  <si>
    <t>UCR_ENT 00040112</t>
  </si>
  <si>
    <t>UCR_ENT 48198</t>
  </si>
  <si>
    <t>UCR_ENT 00014410</t>
  </si>
  <si>
    <t>UCR_ENT 00039502</t>
  </si>
  <si>
    <t>H leg missing. Cant see on rightside. Measured leftside</t>
  </si>
  <si>
    <t>UCR_ENT 00025940</t>
  </si>
  <si>
    <t>LenAnte-4 missing. H legs missing on bothsides</t>
  </si>
  <si>
    <t>UCR_ENT 00025978</t>
  </si>
  <si>
    <t>UCR_ENT 00040438</t>
  </si>
  <si>
    <t>UCR_ENT 00032059</t>
  </si>
  <si>
    <t>UCR_ENT 00014444</t>
  </si>
  <si>
    <t>UCR_ENT 48178</t>
  </si>
  <si>
    <t>LenAnte-4 missing. Its hard to tell.</t>
  </si>
  <si>
    <t>UCR_ENT 00038474</t>
  </si>
  <si>
    <t>UCR_ENT 00038384</t>
  </si>
  <si>
    <t>UCR_ENT 00025966</t>
  </si>
  <si>
    <t>UCR_ENT 00009289</t>
  </si>
  <si>
    <t>UCR_ENT 00009290</t>
  </si>
  <si>
    <t>UCR_ENT 00009327</t>
  </si>
  <si>
    <t>UCR_ENT 00009328</t>
  </si>
  <si>
    <t>LenAnte-3,4 missing. H leg missing on leftside. F leg missing on rightside</t>
  </si>
  <si>
    <t>UCR_ENT 00009272</t>
  </si>
  <si>
    <t>only 1st segment. F and H leg missing on leftside. Measured leftside</t>
  </si>
  <si>
    <t>UCR_ENT 00009282</t>
  </si>
  <si>
    <t>H leg missing on leftside. M leg missing on rightside. Measured leftside.</t>
  </si>
  <si>
    <t>UCR_ENT 00009296</t>
  </si>
  <si>
    <t>UCR_ENT 00009297</t>
  </si>
  <si>
    <t>LenAnte-4 missing. Couldn’t find it antenna hard to get on same plane.</t>
  </si>
  <si>
    <t>UCR_ENT 00009317</t>
  </si>
  <si>
    <t>UCR_ENT 00009436</t>
  </si>
  <si>
    <t>UCR_ENT 00009439</t>
  </si>
  <si>
    <t>H leg missing on leftside. Cannot get good view on rightside. Measured leftside</t>
  </si>
  <si>
    <t>UCR_ENT 00009446</t>
  </si>
  <si>
    <t>no antenna. H leg missing on leftside. Measure leftside. Rightside has broken limbs</t>
  </si>
  <si>
    <t>UCR_ENT 00009443</t>
  </si>
  <si>
    <t>UCR_ENT 00009444</t>
  </si>
  <si>
    <t>UCR_ENT 00019692</t>
  </si>
  <si>
    <t>UCR_ENT 00017040</t>
  </si>
  <si>
    <t>UCR_ENT 00009450</t>
  </si>
  <si>
    <t>UCR_ENT 00017041</t>
  </si>
  <si>
    <t>LenAnte-3,4 broken and missing</t>
  </si>
  <si>
    <t>UCR_ENT 00009314</t>
  </si>
  <si>
    <t>UCR_ENT 00009558</t>
  </si>
  <si>
    <t>UCR_ENT 00070011</t>
  </si>
  <si>
    <t>UCR_ENT 00070012</t>
  </si>
  <si>
    <t>UCR_ENT 00010809</t>
  </si>
  <si>
    <t>UCR_ENT 00070013</t>
  </si>
  <si>
    <t>UCR_ENT 00009575</t>
  </si>
  <si>
    <t>UCR_ENT 00038446</t>
  </si>
  <si>
    <t>UCR_ENT 00014249</t>
  </si>
  <si>
    <t>UCR_ENT 46751</t>
  </si>
  <si>
    <t>all limbs missing except M leg.</t>
  </si>
  <si>
    <t>UCR_ENT 00014265</t>
  </si>
  <si>
    <t>UCR_ENT 00014251</t>
  </si>
  <si>
    <t>UCR_ENT 00009486</t>
  </si>
  <si>
    <t>only has F leg on rightside and H leg on leftside. Measured rightside</t>
  </si>
  <si>
    <t>UCR_ENT 00009487</t>
  </si>
  <si>
    <t>UCR_ENT 00009484</t>
  </si>
  <si>
    <t>LenAnte-4 broken</t>
  </si>
  <si>
    <t>UCR_ENT 00017868</t>
  </si>
  <si>
    <t>UCR_ENT 00017744</t>
  </si>
  <si>
    <t>UCR_ENT 00022985</t>
  </si>
  <si>
    <t>UCR_ENT 00004770</t>
  </si>
  <si>
    <t>H leg missing on leftside and F leg missing on rightside. Measured left</t>
  </si>
  <si>
    <t>UCR_ENT 00016146</t>
  </si>
  <si>
    <t>UCR_ENT 00026160</t>
  </si>
  <si>
    <t>UCR_ENT 00029367</t>
  </si>
  <si>
    <t>UCR_ENT 00026161</t>
  </si>
  <si>
    <t>UCR_ENT 00008002</t>
  </si>
  <si>
    <t>M leg missing</t>
  </si>
  <si>
    <t>no antenna. F leg missing</t>
  </si>
  <si>
    <t>only 1st segment rest are missing. M legs are missing</t>
  </si>
  <si>
    <t xml:space="preserve">LenAnte-3,4 missing. </t>
  </si>
  <si>
    <t>UCR_ENT 00030220</t>
  </si>
  <si>
    <t>UCR_ENT 00034170</t>
  </si>
  <si>
    <t>UCR_ENT 00023683</t>
  </si>
  <si>
    <t>UCR_ENT 00017505</t>
  </si>
  <si>
    <t>UCR_ENT 00030260</t>
  </si>
  <si>
    <t>UCR_ENT 00024671</t>
  </si>
  <si>
    <t>UCR_ENT 00030826</t>
  </si>
  <si>
    <t>UCR_ENT 47968</t>
  </si>
  <si>
    <t>UCR_ENT 00009473</t>
  </si>
  <si>
    <t>UCR_ENT 00017828</t>
  </si>
  <si>
    <t>UCR_ENT 00022979</t>
  </si>
  <si>
    <t>UCR_ENT 00022982</t>
  </si>
  <si>
    <t>UCR_ENT 00022983</t>
  </si>
  <si>
    <t>UCR_ENT 00022980</t>
  </si>
  <si>
    <t>UCR_ENT 47035</t>
  </si>
  <si>
    <t>UCR_ENT 00009481</t>
  </si>
  <si>
    <t>UCR_ENT 00042129</t>
  </si>
  <si>
    <t>UCR_ENT 45796</t>
  </si>
  <si>
    <t>UCR_ENT 47979</t>
  </si>
  <si>
    <t>AMNH_PBI 00218883</t>
  </si>
  <si>
    <t>UCR_ENT 00004173</t>
  </si>
  <si>
    <t>UCR_ENT 00040515</t>
  </si>
  <si>
    <t>UCR_ENT 00030225</t>
  </si>
  <si>
    <t>UCR_ENT 00071264</t>
  </si>
  <si>
    <t>broken 1st segment and rest are missing. M leg missing</t>
  </si>
  <si>
    <t>UCR_ENT 47958</t>
  </si>
  <si>
    <t>LenAnte-4 missing. Missing H leg</t>
  </si>
  <si>
    <t>UCR_ENT 46957</t>
  </si>
  <si>
    <t>UCR_ENT 00016997</t>
  </si>
  <si>
    <t>UCR_ENT 00017863</t>
  </si>
  <si>
    <t>UCR_ENT 00017234</t>
  </si>
  <si>
    <t>UCR_ENT 45795</t>
  </si>
  <si>
    <t>UCR_ENT 00009492</t>
  </si>
  <si>
    <t>UCR_ENT 00042086</t>
  </si>
  <si>
    <t>UCR_ENT 00009482</t>
  </si>
  <si>
    <t>UCR_ENT 00071251</t>
  </si>
  <si>
    <t>missing width of body. No antenna. Only had H leg.</t>
  </si>
  <si>
    <t>UCR_ENT 00071252</t>
  </si>
  <si>
    <t>LenAnte-4 missing. Length/width of thorax missing.</t>
  </si>
  <si>
    <t>UCR_ENT 00026168</t>
  </si>
  <si>
    <t>UCR_ENT 00026166</t>
  </si>
  <si>
    <t>UCR_ENT 00026167</t>
  </si>
  <si>
    <t>UCR_ENT 00038447</t>
  </si>
  <si>
    <t>*measured antenna only* and body length</t>
  </si>
  <si>
    <t>*measured only antenna* and length of body</t>
  </si>
  <si>
    <t>*measured only antenna* and body length</t>
  </si>
  <si>
    <t>UCR_ENT 00038348</t>
  </si>
  <si>
    <t>antenna and total body length only</t>
  </si>
  <si>
    <t>antenna and total body length only. Didn’t measure wing</t>
  </si>
  <si>
    <t>UCR_ENT 00069998</t>
  </si>
  <si>
    <t>UCR_ENT 00034253</t>
  </si>
  <si>
    <t>UCR_ENT 00001097</t>
  </si>
  <si>
    <t>UCR_ENT 00017726</t>
  </si>
  <si>
    <t>measured total length and antenna</t>
  </si>
  <si>
    <t>UCR_ENT 00021692</t>
  </si>
  <si>
    <t>UCR_ENT 00017722</t>
  </si>
  <si>
    <t>UCR_ENT 00034176</t>
  </si>
  <si>
    <t>Measured total length and antenna</t>
  </si>
  <si>
    <t>UCR_ENT 00032027</t>
  </si>
  <si>
    <t>UCR_ENT 00034186</t>
  </si>
  <si>
    <t>UCR_ENT 00032028</t>
  </si>
  <si>
    <t>UCR_ENT 00017002</t>
  </si>
  <si>
    <t>measured total length in body and antenna</t>
  </si>
  <si>
    <t>UCR_ENT 00034102</t>
  </si>
  <si>
    <t>UCR_ENT 00039503</t>
  </si>
  <si>
    <t>UCR_ENT 00030402</t>
  </si>
  <si>
    <t>UCR_ENT 46484</t>
  </si>
  <si>
    <t>UCR_ENT 00009510</t>
  </si>
  <si>
    <t>UCR_ENT 00070009</t>
  </si>
  <si>
    <t>total length and antenna measured</t>
  </si>
  <si>
    <t>measured antenna and body</t>
  </si>
  <si>
    <t>UCR_ENT 00034382</t>
  </si>
  <si>
    <t>UCR_ENT 00023044</t>
  </si>
  <si>
    <t>UCR_ENT 00025229</t>
  </si>
  <si>
    <t>UCR_ENT 00025983</t>
  </si>
  <si>
    <t>UCR_ENT 00025985</t>
  </si>
  <si>
    <t>UCR_ENT 00009532</t>
  </si>
  <si>
    <t>UCR_ENT 00017833</t>
  </si>
  <si>
    <t>UCR_ENT 00025230</t>
  </si>
  <si>
    <t>UCR_ENT 00042853</t>
  </si>
  <si>
    <t>UCR_ENT 00042689</t>
  </si>
  <si>
    <t>UCR_ENT 00039928</t>
  </si>
  <si>
    <t>UCR_ENT 00014386</t>
  </si>
  <si>
    <t>UCR_ENT 00070010</t>
  </si>
  <si>
    <t>UCR_ENT 00014382</t>
  </si>
  <si>
    <t>UCR_ENT 00022973</t>
  </si>
  <si>
    <t>UCR_ENT 00022984</t>
  </si>
  <si>
    <t>UCR_ENT 47042</t>
  </si>
  <si>
    <t>UCR_ENT 47040</t>
  </si>
  <si>
    <t>UCR_ENT 47039</t>
  </si>
  <si>
    <t>UCR_ENT 00019106</t>
  </si>
  <si>
    <t>UCR_ENT 00029515</t>
  </si>
  <si>
    <t>UCR_ENT 00029516</t>
  </si>
  <si>
    <t>UCR_ENT 47983</t>
  </si>
  <si>
    <t>UCR_ENT 00040503</t>
  </si>
  <si>
    <t>UCR_ENT 00034234</t>
  </si>
  <si>
    <t>UCR_ENT 00034155</t>
  </si>
  <si>
    <t>UCR_ENT 00006081</t>
  </si>
  <si>
    <t>UCR_ENT 47987</t>
  </si>
  <si>
    <t>UCR_ENT 00010791</t>
  </si>
  <si>
    <t>UCR_ENT 00040411</t>
  </si>
  <si>
    <t>UCR_ENT 00040479</t>
  </si>
  <si>
    <t>UCR_ENT 00040480</t>
  </si>
  <si>
    <t>UCR_ENT 00034030</t>
  </si>
  <si>
    <t>UCR_ENT 00015674</t>
  </si>
  <si>
    <t>UCR_ENT 00039452</t>
  </si>
  <si>
    <t>UCR_ENT 00011831</t>
  </si>
  <si>
    <t>UCR_ENT 00038463</t>
  </si>
  <si>
    <t>UCR_ENT 00039723</t>
  </si>
  <si>
    <t>UCR_ENT 00032056</t>
  </si>
  <si>
    <t>UCR_ENT 00040397</t>
  </si>
  <si>
    <t>UCR_ENT 00023685</t>
  </si>
  <si>
    <t>antenna based on new measurements</t>
  </si>
  <si>
    <t>measured body and antenna</t>
  </si>
  <si>
    <t>only has two legs on each side. LenAnte-4 missing</t>
  </si>
  <si>
    <t>Measured body and antenna</t>
  </si>
  <si>
    <t>MEASURED BODY AND ANTENNA</t>
  </si>
  <si>
    <t>-</t>
  </si>
  <si>
    <t>Antennal III - broken; LenAnte-4 missing</t>
  </si>
  <si>
    <t>UCR_ENT 47314</t>
  </si>
  <si>
    <t>male</t>
  </si>
  <si>
    <t>female</t>
  </si>
  <si>
    <t>UCR_ENT 46973</t>
  </si>
  <si>
    <t>UCR_ENT 16769</t>
  </si>
  <si>
    <t>species</t>
  </si>
  <si>
    <t>Metafem</t>
  </si>
  <si>
    <t>Mesofem</t>
  </si>
  <si>
    <t>Profem</t>
  </si>
  <si>
    <t>Lb1</t>
  </si>
  <si>
    <t>Lb2</t>
  </si>
  <si>
    <t>Lb3</t>
  </si>
  <si>
    <t>Metatib</t>
  </si>
  <si>
    <t>Mesotib</t>
  </si>
  <si>
    <t>Protib</t>
  </si>
  <si>
    <t>Ant Pron</t>
  </si>
  <si>
    <t>Antn3</t>
  </si>
  <si>
    <t>Antn4</t>
  </si>
  <si>
    <t>Pos Pron</t>
  </si>
  <si>
    <t>Z. ambulans</t>
  </si>
  <si>
    <t>Z. amblycephalus</t>
  </si>
  <si>
    <t>Z. aithaleos</t>
  </si>
  <si>
    <t>chamaeleon</t>
  </si>
  <si>
    <t>championi</t>
  </si>
  <si>
    <t>conjungens</t>
  </si>
  <si>
    <t>Z. annulosus</t>
  </si>
  <si>
    <t>n=1</t>
  </si>
  <si>
    <t>Z. antiguensis</t>
  </si>
  <si>
    <t>Z. armillatus</t>
  </si>
  <si>
    <t>Z. auralanus</t>
  </si>
  <si>
    <t>Z. banksi</t>
  </si>
  <si>
    <t>Z. cervicalis</t>
  </si>
  <si>
    <t>Z. casii</t>
  </si>
  <si>
    <t>13.35</t>
  </si>
  <si>
    <t>12.55</t>
  </si>
  <si>
    <t>2.77</t>
  </si>
  <si>
    <t>0.85</t>
  </si>
  <si>
    <t>1.38</t>
  </si>
  <si>
    <t>0.72</t>
  </si>
  <si>
    <t>1.39</t>
  </si>
  <si>
    <t>1.05</t>
  </si>
  <si>
    <t>5.31</t>
  </si>
  <si>
    <t>1.28</t>
  </si>
  <si>
    <t>4.35</t>
  </si>
  <si>
    <t>1.53</t>
  </si>
  <si>
    <t>5.13</t>
  </si>
  <si>
    <t>5.33</t>
  </si>
  <si>
    <t>3.43</t>
  </si>
  <si>
    <t>5.01</t>
  </si>
  <si>
    <t>5.91</t>
  </si>
  <si>
    <t>0.87</t>
  </si>
  <si>
    <t>1.66</t>
  </si>
  <si>
    <t>0.32</t>
  </si>
  <si>
    <t>0.88</t>
  </si>
  <si>
    <t>0.55</t>
  </si>
  <si>
    <t>1.32</t>
  </si>
  <si>
    <t>2.12</t>
  </si>
  <si>
    <t>2.26</t>
  </si>
  <si>
    <t>0.28</t>
  </si>
  <si>
    <t>0.31</t>
  </si>
  <si>
    <t>0.24</t>
  </si>
  <si>
    <t>Z. cordazulus</t>
  </si>
  <si>
    <t>Z. errans</t>
  </si>
  <si>
    <t>Z. erythrocephalus</t>
  </si>
  <si>
    <t>Z. exsanguis</t>
  </si>
  <si>
    <t>Z. fasciatus</t>
  </si>
  <si>
    <t>Z. filicauda</t>
  </si>
  <si>
    <t>Z. fuliginatus</t>
  </si>
  <si>
    <t>Z. gilboventris</t>
  </si>
  <si>
    <t>Z. gracilipes</t>
  </si>
  <si>
    <t>Z. grassans</t>
  </si>
  <si>
    <t>Z. illotus</t>
  </si>
  <si>
    <t>Z. impar</t>
  </si>
  <si>
    <t>Z. inconstans</t>
  </si>
  <si>
    <t>Z. janus</t>
  </si>
  <si>
    <t>Z. kartabensis</t>
  </si>
  <si>
    <t>Z. korystos</t>
  </si>
  <si>
    <t>Z. laticornis</t>
  </si>
  <si>
    <t>Z. leucogrammus</t>
  </si>
  <si>
    <t>Z. lewisi</t>
  </si>
  <si>
    <t>Z. litigiosus</t>
  </si>
  <si>
    <t>Z. longipes</t>
  </si>
  <si>
    <t>Z. luridus</t>
  </si>
  <si>
    <t>Z. mattogrossensis</t>
  </si>
  <si>
    <t>Z. means</t>
  </si>
  <si>
    <t>Z. mimus</t>
  </si>
  <si>
    <t>Z. minutus</t>
  </si>
  <si>
    <t>Z. nigromaculatus</t>
  </si>
  <si>
    <t>Z. nugax</t>
  </si>
  <si>
    <t>Z. panamensis</t>
  </si>
  <si>
    <t>Z. paracephalus</t>
  </si>
  <si>
    <t>Z. pedestris</t>
  </si>
  <si>
    <t>Z. plagiatus</t>
  </si>
  <si>
    <t>Z. prolixus</t>
  </si>
  <si>
    <t>Z. puertoricensis</t>
  </si>
  <si>
    <t>Z. renardii</t>
  </si>
  <si>
    <t>Z. rosulentus</t>
  </si>
  <si>
    <t>Z. ruficeps</t>
  </si>
  <si>
    <t>Z. russulumus</t>
  </si>
  <si>
    <t>Z. spatulosus</t>
  </si>
  <si>
    <t>Z. sphegeus</t>
  </si>
  <si>
    <t>Z. subimpressus</t>
  </si>
  <si>
    <t>Z. sulcicollis</t>
  </si>
  <si>
    <t>Z. tetracanthus</t>
  </si>
  <si>
    <t>Z. truxali</t>
  </si>
  <si>
    <t>Z. umbraculus</t>
  </si>
  <si>
    <t>Z. umbraculoides</t>
  </si>
  <si>
    <t>Z. vagans</t>
  </si>
  <si>
    <t xml:space="preserve"> </t>
  </si>
  <si>
    <t>Z. varius</t>
  </si>
  <si>
    <t>Z. versicolor</t>
  </si>
  <si>
    <t>Z. vespiformis</t>
  </si>
  <si>
    <t>Z. xouthos</t>
  </si>
  <si>
    <t>Z. zayasi</t>
  </si>
  <si>
    <t>Species</t>
  </si>
  <si>
    <t>aithaleos</t>
  </si>
  <si>
    <t>mimus</t>
  </si>
  <si>
    <t>amblycephalus</t>
  </si>
  <si>
    <t>minutus</t>
  </si>
  <si>
    <t>ambulans</t>
  </si>
  <si>
    <t>nigromaculatus</t>
  </si>
  <si>
    <t>annulosus</t>
  </si>
  <si>
    <t>nugax</t>
  </si>
  <si>
    <t>antiguensis</t>
  </si>
  <si>
    <t>panamensis</t>
  </si>
  <si>
    <t>armillatus</t>
  </si>
  <si>
    <t>paracephalus</t>
  </si>
  <si>
    <t>auralanus</t>
  </si>
  <si>
    <t>pedestris</t>
  </si>
  <si>
    <t>plagiatus</t>
  </si>
  <si>
    <t>banksi</t>
  </si>
  <si>
    <t>prolixus</t>
  </si>
  <si>
    <t>bruneri</t>
  </si>
  <si>
    <t>puertoricensis</t>
  </si>
  <si>
    <t>casii</t>
  </si>
  <si>
    <t>renardii</t>
  </si>
  <si>
    <t>cervicalis</t>
  </si>
  <si>
    <t>ruficeps</t>
  </si>
  <si>
    <t>cestartus</t>
  </si>
  <si>
    <t>russulumus</t>
  </si>
  <si>
    <t>spatulosus</t>
  </si>
  <si>
    <t>sphegeus</t>
  </si>
  <si>
    <t>cognatus</t>
  </si>
  <si>
    <t>subimpressus</t>
  </si>
  <si>
    <t>sulcicollis</t>
  </si>
  <si>
    <t>cordazulus</t>
  </si>
  <si>
    <t>tetracanthus</t>
  </si>
  <si>
    <t>errans</t>
  </si>
  <si>
    <t>truxali</t>
  </si>
  <si>
    <t>erythrocephalus</t>
  </si>
  <si>
    <t>umbraculus</t>
  </si>
  <si>
    <t>exsanguis</t>
  </si>
  <si>
    <t>vagans</t>
  </si>
  <si>
    <t>fasciatus</t>
  </si>
  <si>
    <t>varius</t>
  </si>
  <si>
    <t>filicauda</t>
  </si>
  <si>
    <t>versicolor</t>
  </si>
  <si>
    <t>fuliginatus</t>
  </si>
  <si>
    <t>vespiformis</t>
  </si>
  <si>
    <t>gilboventris</t>
  </si>
  <si>
    <t>xouthos</t>
  </si>
  <si>
    <t>gracilipes</t>
  </si>
  <si>
    <t>zayasi</t>
  </si>
  <si>
    <t>grassans</t>
  </si>
  <si>
    <t>illotus</t>
  </si>
  <si>
    <t>impar</t>
  </si>
  <si>
    <t>inconstans</t>
  </si>
  <si>
    <t>janus</t>
  </si>
  <si>
    <t>kartabensis</t>
  </si>
  <si>
    <t>korystos</t>
  </si>
  <si>
    <t>laticornis</t>
  </si>
  <si>
    <t>leucogrammus</t>
  </si>
  <si>
    <t>litigiosus</t>
  </si>
  <si>
    <t>longipes</t>
  </si>
  <si>
    <t>luridus</t>
  </si>
  <si>
    <t>means</t>
  </si>
  <si>
    <t>grandoculus</t>
  </si>
  <si>
    <t>mattogrossensis</t>
  </si>
  <si>
    <t>COMBINED</t>
  </si>
  <si>
    <t>ANALYSIS</t>
  </si>
  <si>
    <t>bahiaensis</t>
  </si>
  <si>
    <t>lewisi</t>
  </si>
  <si>
    <t>kartabenoides</t>
  </si>
  <si>
    <t>sp_band</t>
  </si>
  <si>
    <t>Count (n)</t>
  </si>
  <si>
    <t>Z. chamaeleon</t>
  </si>
  <si>
    <t>Z. championi</t>
  </si>
  <si>
    <t>Z. conjungens</t>
  </si>
  <si>
    <t>Z. bahiaensis</t>
  </si>
  <si>
    <t>Z. grandoculus</t>
  </si>
  <si>
    <t>Z. kartaboides</t>
  </si>
  <si>
    <t>2</t>
  </si>
  <si>
    <t>umbraculoides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</si>
</sst>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strike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i/>
      <u/>
      <sz val="10"/>
      <color indexed="12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88">
    <xf numFmtId="0" fontId="0" fillId="0" borderId="0" xfId="0"/>
    <xf numFmtId="0" fontId="2" fillId="0" borderId="1" xfId="0" applyFont="1" applyBorder="1" applyProtection="1"/>
    <xf numFmtId="0" fontId="2" fillId="0" borderId="1" xfId="0" applyFont="1" applyFill="1" applyBorder="1" applyProtection="1"/>
    <xf numFmtId="0" fontId="2" fillId="0" borderId="1" xfId="0" applyFont="1" applyFill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2" fontId="0" fillId="0" borderId="1" xfId="0" applyNumberFormat="1" applyFill="1" applyBorder="1" applyAlignment="1" applyProtection="1">
      <alignment horizontal="center"/>
    </xf>
    <xf numFmtId="2" fontId="0" fillId="0" borderId="1" xfId="0" applyNumberFormat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0" borderId="1" xfId="0" applyFill="1" applyBorder="1" applyProtection="1">
      <protection locked="0"/>
    </xf>
    <xf numFmtId="0" fontId="0" fillId="0" borderId="1" xfId="0" applyBorder="1"/>
    <xf numFmtId="0" fontId="0" fillId="0" borderId="1" xfId="0" applyFill="1" applyBorder="1"/>
    <xf numFmtId="0" fontId="2" fillId="3" borderId="1" xfId="0" applyFont="1" applyFill="1" applyBorder="1" applyAlignment="1" applyProtection="1"/>
    <xf numFmtId="2" fontId="2" fillId="3" borderId="1" xfId="0" applyNumberFormat="1" applyFont="1" applyFill="1" applyBorder="1" applyAlignment="1" applyProtection="1">
      <alignment horizontal="center"/>
    </xf>
    <xf numFmtId="0" fontId="2" fillId="3" borderId="1" xfId="0" applyFont="1" applyFill="1" applyBorder="1" applyAlignment="1" applyProtection="1">
      <alignment horizontal="center"/>
    </xf>
    <xf numFmtId="0" fontId="0" fillId="0" borderId="1" xfId="0" applyFill="1" applyBorder="1" applyProtection="1"/>
    <xf numFmtId="0" fontId="0" fillId="4" borderId="1" xfId="0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horizontal="center"/>
      <protection locked="0"/>
    </xf>
    <xf numFmtId="0" fontId="0" fillId="5" borderId="1" xfId="0" applyFill="1" applyBorder="1" applyProtection="1">
      <protection locked="0"/>
    </xf>
    <xf numFmtId="0" fontId="2" fillId="0" borderId="1" xfId="0" applyFont="1" applyFill="1" applyBorder="1"/>
    <xf numFmtId="0" fontId="2" fillId="2" borderId="1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/>
    <xf numFmtId="0" fontId="7" fillId="4" borderId="1" xfId="0" applyFont="1" applyFill="1" applyBorder="1" applyAlignment="1" applyProtection="1">
      <alignment horizontal="center"/>
      <protection locked="0"/>
    </xf>
    <xf numFmtId="2" fontId="0" fillId="4" borderId="1" xfId="0" applyNumberFormat="1" applyFill="1" applyBorder="1" applyAlignment="1" applyProtection="1">
      <alignment horizontal="center"/>
    </xf>
    <xf numFmtId="0" fontId="1" fillId="0" borderId="1" xfId="0" applyFont="1" applyFill="1" applyBorder="1"/>
    <xf numFmtId="0" fontId="2" fillId="4" borderId="1" xfId="0" applyFont="1" applyFill="1" applyBorder="1" applyAlignment="1" applyProtection="1">
      <alignment horizontal="center"/>
      <protection locked="0"/>
    </xf>
    <xf numFmtId="0" fontId="8" fillId="0" borderId="1" xfId="0" applyFont="1" applyFill="1" applyBorder="1"/>
    <xf numFmtId="2" fontId="0" fillId="6" borderId="1" xfId="0" applyNumberFormat="1" applyFill="1" applyBorder="1" applyAlignment="1" applyProtection="1">
      <alignment horizontal="center"/>
    </xf>
    <xf numFmtId="2" fontId="2" fillId="0" borderId="1" xfId="0" applyNumberFormat="1" applyFont="1" applyFill="1" applyBorder="1" applyAlignment="1" applyProtection="1">
      <alignment horizontal="center"/>
    </xf>
    <xf numFmtId="0" fontId="2" fillId="7" borderId="1" xfId="0" applyFont="1" applyFill="1" applyBorder="1" applyProtection="1"/>
    <xf numFmtId="2" fontId="8" fillId="0" borderId="1" xfId="0" applyNumberFormat="1" applyFont="1" applyFill="1" applyBorder="1" applyAlignment="1" applyProtection="1">
      <alignment horizontal="center"/>
    </xf>
    <xf numFmtId="2" fontId="8" fillId="8" borderId="1" xfId="0" applyNumberFormat="1" applyFont="1" applyFill="1" applyBorder="1" applyAlignment="1" applyProtection="1">
      <alignment horizontal="center"/>
    </xf>
    <xf numFmtId="2" fontId="0" fillId="8" borderId="1" xfId="0" applyNumberFormat="1" applyFill="1" applyBorder="1" applyAlignment="1" applyProtection="1">
      <alignment horizontal="center"/>
    </xf>
    <xf numFmtId="2" fontId="0" fillId="0" borderId="0" xfId="0" applyNumberFormat="1" applyAlignment="1">
      <alignment horizontal="left" vertical="top"/>
    </xf>
    <xf numFmtId="2" fontId="3" fillId="0" borderId="1" xfId="0" applyNumberFormat="1" applyFont="1" applyBorder="1" applyAlignment="1" applyProtection="1">
      <alignment horizontal="center"/>
    </xf>
    <xf numFmtId="2" fontId="3" fillId="0" borderId="1" xfId="0" applyNumberFormat="1" applyFont="1" applyFill="1" applyBorder="1" applyAlignment="1" applyProtection="1">
      <alignment horizontal="center"/>
    </xf>
    <xf numFmtId="2" fontId="2" fillId="0" borderId="0" xfId="0" applyNumberFormat="1" applyFont="1" applyAlignment="1">
      <alignment horizontal="left" vertical="top"/>
    </xf>
    <xf numFmtId="2" fontId="3" fillId="0" borderId="0" xfId="0" applyNumberFormat="1" applyFont="1" applyAlignment="1">
      <alignment horizontal="left" vertical="top"/>
    </xf>
    <xf numFmtId="49" fontId="3" fillId="0" borderId="0" xfId="0" applyNumberFormat="1" applyFont="1" applyAlignment="1">
      <alignment horizontal="left" vertical="top"/>
    </xf>
    <xf numFmtId="2" fontId="9" fillId="0" borderId="0" xfId="0" applyNumberFormat="1" applyFont="1" applyAlignment="1">
      <alignment horizontal="left" vertical="top"/>
    </xf>
    <xf numFmtId="49" fontId="0" fillId="0" borderId="0" xfId="0" applyNumberFormat="1" applyAlignment="1">
      <alignment horizontal="left" vertical="top"/>
    </xf>
    <xf numFmtId="49" fontId="2" fillId="0" borderId="0" xfId="0" applyNumberFormat="1" applyFont="1" applyAlignment="1">
      <alignment horizontal="left" vertical="top"/>
    </xf>
    <xf numFmtId="2" fontId="2" fillId="0" borderId="0" xfId="0" applyNumberFormat="1" applyFont="1" applyBorder="1" applyAlignment="1">
      <alignment horizontal="left" vertical="top"/>
    </xf>
    <xf numFmtId="0" fontId="11" fillId="0" borderId="0" xfId="0" applyFont="1" applyBorder="1" applyAlignment="1">
      <alignment vertical="center"/>
    </xf>
    <xf numFmtId="2" fontId="3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horizontal="left" vertical="top"/>
    </xf>
    <xf numFmtId="2" fontId="9" fillId="0" borderId="0" xfId="0" applyNumberFormat="1" applyFont="1" applyBorder="1" applyAlignment="1">
      <alignment horizontal="left" vertical="top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49" fontId="9" fillId="0" borderId="0" xfId="0" applyNumberFormat="1" applyFont="1" applyAlignment="1">
      <alignment horizontal="left" vertical="top"/>
    </xf>
    <xf numFmtId="49" fontId="13" fillId="0" borderId="0" xfId="0" applyNumberFormat="1" applyFont="1" applyBorder="1" applyAlignment="1">
      <alignment vertical="center"/>
    </xf>
    <xf numFmtId="49" fontId="11" fillId="0" borderId="0" xfId="0" applyNumberFormat="1" applyFont="1" applyBorder="1" applyAlignment="1">
      <alignment vertical="center"/>
    </xf>
    <xf numFmtId="49" fontId="3" fillId="0" borderId="0" xfId="0" applyNumberFormat="1" applyFont="1" applyBorder="1" applyAlignment="1">
      <alignment horizontal="left" vertical="top"/>
    </xf>
    <xf numFmtId="2" fontId="2" fillId="0" borderId="2" xfId="0" applyNumberFormat="1" applyFont="1" applyBorder="1" applyAlignment="1">
      <alignment horizontal="center" vertical="top"/>
    </xf>
    <xf numFmtId="2" fontId="0" fillId="0" borderId="2" xfId="0" applyNumberFormat="1" applyBorder="1" applyAlignment="1">
      <alignment horizontal="left" vertical="top"/>
    </xf>
    <xf numFmtId="2" fontId="2" fillId="0" borderId="3" xfId="0" applyNumberFormat="1" applyFont="1" applyFill="1" applyBorder="1" applyAlignment="1">
      <alignment horizontal="left" vertical="top" wrapText="1"/>
    </xf>
    <xf numFmtId="2" fontId="0" fillId="0" borderId="3" xfId="0" applyNumberFormat="1" applyBorder="1" applyAlignment="1">
      <alignment horizontal="left" vertical="top" wrapText="1"/>
    </xf>
    <xf numFmtId="2" fontId="2" fillId="0" borderId="3" xfId="0" applyNumberFormat="1" applyFont="1" applyFill="1" applyBorder="1" applyAlignment="1" applyProtection="1">
      <alignment horizontal="left" vertical="top" wrapText="1"/>
    </xf>
    <xf numFmtId="2" fontId="2" fillId="0" borderId="3" xfId="0" applyNumberFormat="1" applyFont="1" applyBorder="1" applyAlignment="1" applyProtection="1">
      <alignment horizontal="left" vertical="top" wrapText="1"/>
    </xf>
    <xf numFmtId="2" fontId="0" fillId="0" borderId="0" xfId="0" applyNumberFormat="1" applyBorder="1" applyAlignment="1">
      <alignment horizontal="left" vertical="top"/>
    </xf>
    <xf numFmtId="2" fontId="2" fillId="0" borderId="4" xfId="0" applyNumberFormat="1" applyFont="1" applyBorder="1" applyAlignment="1">
      <alignment horizontal="left" vertical="top"/>
    </xf>
    <xf numFmtId="0" fontId="14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0" fillId="0" borderId="0" xfId="0" applyBorder="1"/>
    <xf numFmtId="0" fontId="5" fillId="0" borderId="0" xfId="1" applyBorder="1" applyAlignment="1" applyProtection="1">
      <alignment vertical="center"/>
    </xf>
    <xf numFmtId="0" fontId="3" fillId="0" borderId="0" xfId="0" applyFont="1" applyBorder="1"/>
    <xf numFmtId="0" fontId="16" fillId="0" borderId="0" xfId="0" applyFont="1" applyBorder="1" applyAlignment="1">
      <alignment vertical="center"/>
    </xf>
    <xf numFmtId="0" fontId="16" fillId="0" borderId="0" xfId="0" applyFont="1" applyBorder="1"/>
    <xf numFmtId="0" fontId="10" fillId="0" borderId="0" xfId="1" applyFont="1" applyBorder="1" applyAlignment="1" applyProtection="1">
      <alignment vertical="center"/>
    </xf>
    <xf numFmtId="0" fontId="10" fillId="0" borderId="0" xfId="1" applyFont="1" applyBorder="1" applyAlignment="1" applyProtection="1"/>
    <xf numFmtId="2" fontId="2" fillId="0" borderId="5" xfId="0" applyNumberFormat="1" applyFont="1" applyFill="1" applyBorder="1" applyAlignment="1" applyProtection="1">
      <alignment horizontal="left" vertical="top" wrapText="1"/>
    </xf>
    <xf numFmtId="2" fontId="0" fillId="0" borderId="6" xfId="0" applyNumberFormat="1" applyBorder="1" applyAlignment="1">
      <alignment horizontal="left" vertical="top"/>
    </xf>
    <xf numFmtId="2" fontId="2" fillId="0" borderId="6" xfId="0" applyNumberFormat="1" applyFont="1" applyBorder="1" applyAlignment="1">
      <alignment horizontal="left" vertical="top"/>
    </xf>
    <xf numFmtId="49" fontId="0" fillId="0" borderId="6" xfId="0" applyNumberFormat="1" applyBorder="1" applyAlignment="1">
      <alignment horizontal="left" vertical="top"/>
    </xf>
    <xf numFmtId="2" fontId="3" fillId="0" borderId="6" xfId="0" applyNumberFormat="1" applyFont="1" applyBorder="1" applyAlignment="1">
      <alignment horizontal="left" vertical="top"/>
    </xf>
    <xf numFmtId="49" fontId="3" fillId="0" borderId="6" xfId="0" applyNumberFormat="1" applyFont="1" applyBorder="1" applyAlignment="1">
      <alignment horizontal="left" vertical="top"/>
    </xf>
    <xf numFmtId="49" fontId="2" fillId="0" borderId="6" xfId="0" applyNumberFormat="1" applyFont="1" applyBorder="1" applyAlignment="1">
      <alignment horizontal="left" vertical="top"/>
    </xf>
    <xf numFmtId="2" fontId="2" fillId="0" borderId="7" xfId="0" applyNumberFormat="1" applyFont="1" applyBorder="1" applyAlignment="1">
      <alignment horizontal="left" vertical="top"/>
    </xf>
    <xf numFmtId="0" fontId="2" fillId="0" borderId="0" xfId="0" applyFont="1" applyFill="1" applyBorder="1"/>
    <xf numFmtId="0" fontId="0" fillId="0" borderId="0" xfId="0" applyFill="1" applyBorder="1"/>
    <xf numFmtId="49" fontId="0" fillId="0" borderId="0" xfId="0" applyNumberFormat="1" applyBorder="1" applyAlignment="1">
      <alignment horizontal="left" vertical="top"/>
    </xf>
    <xf numFmtId="49" fontId="0" fillId="0" borderId="0" xfId="0" applyNumberFormat="1" applyFill="1" applyBorder="1"/>
    <xf numFmtId="2" fontId="2" fillId="0" borderId="2" xfId="0" applyNumberFormat="1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2" fontId="2" fillId="0" borderId="8" xfId="0" applyNumberFormat="1" applyFont="1" applyBorder="1" applyAlignment="1">
      <alignment horizontal="center" vertical="top"/>
    </xf>
    <xf numFmtId="0" fontId="2" fillId="0" borderId="1" xfId="0" applyFont="1" applyFill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701"/>
  <sheetViews>
    <sheetView tabSelected="1" zoomScale="130" zoomScaleNormal="130" workbookViewId="0">
      <pane ySplit="2" topLeftCell="A3" activePane="bottomLeft" state="frozen"/>
      <selection pane="bottomLeft" activeCell="C28" sqref="C28"/>
    </sheetView>
  </sheetViews>
  <sheetFormatPr defaultColWidth="8.85546875" defaultRowHeight="12.75" x14ac:dyDescent="0.2"/>
  <cols>
    <col min="1" max="1" width="18.28515625" style="37" bestFit="1" customWidth="1"/>
    <col min="2" max="2" width="8.5703125" style="34" bestFit="1" customWidth="1"/>
    <col min="3" max="3" width="8.85546875" style="34"/>
    <col min="4" max="4" width="9" style="34" bestFit="1" customWidth="1"/>
    <col min="5" max="5" width="5.7109375" style="34" customWidth="1"/>
    <col min="6" max="6" width="5.28515625" style="34" customWidth="1"/>
    <col min="7" max="7" width="4.7109375" style="34" customWidth="1"/>
    <col min="8" max="8" width="5.7109375" style="34" customWidth="1"/>
    <col min="9" max="9" width="5" style="34" customWidth="1"/>
    <col min="10" max="10" width="5.5703125" style="34" customWidth="1"/>
    <col min="11" max="11" width="4.85546875" style="34" customWidth="1"/>
    <col min="12" max="12" width="5.42578125" style="34" customWidth="1"/>
    <col min="13" max="13" width="4.7109375" style="34" customWidth="1"/>
    <col min="14" max="15" width="6.140625" style="34" bestFit="1" customWidth="1"/>
    <col min="16" max="16" width="6.85546875" style="34" customWidth="1"/>
    <col min="17" max="17" width="5.42578125" style="34" customWidth="1"/>
    <col min="18" max="21" width="5.7109375" style="34" customWidth="1"/>
    <col min="22" max="22" width="4.85546875" style="34" customWidth="1"/>
    <col min="23" max="23" width="5" style="34" customWidth="1"/>
    <col min="24" max="24" width="4.42578125" style="34" customWidth="1"/>
    <col min="25" max="25" width="5.42578125" style="72" customWidth="1"/>
    <col min="26" max="26" width="5" style="34" customWidth="1"/>
    <col min="27" max="28" width="5.28515625" style="34" bestFit="1" customWidth="1"/>
    <col min="29" max="29" width="4.85546875" style="34" customWidth="1"/>
    <col min="30" max="30" width="4.28515625" style="34" customWidth="1"/>
    <col min="31" max="31" width="5.42578125" style="34" customWidth="1"/>
    <col min="32" max="32" width="5.28515625" style="34" customWidth="1"/>
    <col min="33" max="16384" width="8.85546875" style="34"/>
  </cols>
  <sheetData>
    <row r="1" spans="1:48" s="55" customFormat="1" ht="13.5" thickTop="1" x14ac:dyDescent="0.2">
      <c r="A1" s="54"/>
      <c r="B1" s="54"/>
      <c r="C1" s="54"/>
      <c r="D1" s="83" t="s">
        <v>0</v>
      </c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5" t="s">
        <v>1</v>
      </c>
      <c r="Z1" s="84"/>
      <c r="AA1" s="84"/>
      <c r="AB1" s="84"/>
      <c r="AC1" s="84"/>
      <c r="AD1" s="84"/>
      <c r="AE1" s="84"/>
      <c r="AF1" s="84"/>
    </row>
    <row r="2" spans="1:48" s="57" customFormat="1" ht="27" customHeight="1" x14ac:dyDescent="0.2">
      <c r="A2" s="56" t="s">
        <v>949</v>
      </c>
      <c r="D2" s="58" t="s">
        <v>58</v>
      </c>
      <c r="E2" s="58" t="s">
        <v>64</v>
      </c>
      <c r="F2" s="58" t="s">
        <v>2</v>
      </c>
      <c r="G2" s="58" t="s">
        <v>65</v>
      </c>
      <c r="H2" s="58" t="s">
        <v>66</v>
      </c>
      <c r="I2" s="58" t="s">
        <v>959</v>
      </c>
      <c r="J2" s="58" t="s">
        <v>62</v>
      </c>
      <c r="K2" s="58" t="s">
        <v>59</v>
      </c>
      <c r="L2" s="58" t="s">
        <v>61</v>
      </c>
      <c r="M2" s="58" t="s">
        <v>63</v>
      </c>
      <c r="N2" s="58" t="s">
        <v>960</v>
      </c>
      <c r="O2" s="58" t="s">
        <v>961</v>
      </c>
      <c r="P2" s="58" t="s">
        <v>952</v>
      </c>
      <c r="Q2" s="58" t="s">
        <v>958</v>
      </c>
      <c r="R2" s="58" t="s">
        <v>951</v>
      </c>
      <c r="S2" s="58" t="s">
        <v>957</v>
      </c>
      <c r="T2" s="58" t="s">
        <v>950</v>
      </c>
      <c r="U2" s="58" t="s">
        <v>956</v>
      </c>
      <c r="V2" s="58" t="s">
        <v>953</v>
      </c>
      <c r="W2" s="58" t="s">
        <v>954</v>
      </c>
      <c r="X2" s="58" t="s">
        <v>955</v>
      </c>
      <c r="Y2" s="71" t="s">
        <v>2</v>
      </c>
      <c r="Z2" s="58" t="s">
        <v>14</v>
      </c>
      <c r="AA2" s="58" t="s">
        <v>959</v>
      </c>
      <c r="AB2" s="56" t="s">
        <v>962</v>
      </c>
      <c r="AC2" s="59" t="s">
        <v>67</v>
      </c>
      <c r="AD2" s="59" t="s">
        <v>952</v>
      </c>
      <c r="AE2" s="59" t="s">
        <v>951</v>
      </c>
      <c r="AF2" s="59" t="s">
        <v>950</v>
      </c>
    </row>
    <row r="3" spans="1:48" x14ac:dyDescent="0.2">
      <c r="A3" s="40" t="s">
        <v>965</v>
      </c>
    </row>
    <row r="4" spans="1:48" s="37" customFormat="1" x14ac:dyDescent="0.2">
      <c r="A4" s="37" t="s">
        <v>945</v>
      </c>
      <c r="B4" s="37" t="s">
        <v>970</v>
      </c>
      <c r="D4" s="37">
        <v>13.7401</v>
      </c>
      <c r="E4" s="37">
        <v>11.170299999999999</v>
      </c>
      <c r="F4" s="37">
        <v>2.3938999999999999</v>
      </c>
      <c r="G4" s="37">
        <v>0.73280000000000001</v>
      </c>
      <c r="H4" s="37">
        <v>1.2184999999999999</v>
      </c>
      <c r="I4" s="37">
        <v>0.57920000000000016</v>
      </c>
      <c r="J4" s="37">
        <v>1.7348000000000003</v>
      </c>
      <c r="K4" s="37">
        <v>0.92579999999999973</v>
      </c>
      <c r="L4" s="37">
        <v>6.6226622622628124</v>
      </c>
      <c r="M4" s="37">
        <v>1.8338940263821133</v>
      </c>
      <c r="N4" s="37" t="s">
        <v>942</v>
      </c>
      <c r="O4" s="37" t="s">
        <v>942</v>
      </c>
      <c r="P4" s="37">
        <v>5.9755429585938051</v>
      </c>
      <c r="Q4" s="37">
        <v>6.598499806016517</v>
      </c>
      <c r="R4" s="37">
        <v>4.3993529535603306</v>
      </c>
      <c r="S4" s="37">
        <v>5.4391943833623015</v>
      </c>
      <c r="T4" s="37">
        <v>5.7877237192181177</v>
      </c>
      <c r="U4" s="37">
        <v>6.3768594856716119</v>
      </c>
      <c r="V4" s="37">
        <v>0.90104318431471353</v>
      </c>
      <c r="W4" s="37">
        <v>1.5077553150295979</v>
      </c>
      <c r="X4" s="37">
        <v>0.40738073101215727</v>
      </c>
      <c r="Y4" s="73">
        <v>1.0427</v>
      </c>
      <c r="Z4" s="37">
        <v>0.36829999999999996</v>
      </c>
      <c r="AA4" s="37">
        <v>1.611</v>
      </c>
      <c r="AB4" s="37">
        <v>2.5597000000000003</v>
      </c>
      <c r="AC4" s="37">
        <v>1.5545</v>
      </c>
      <c r="AD4" s="37">
        <v>0.23749999999999982</v>
      </c>
      <c r="AE4" s="37">
        <v>0.21839999999999993</v>
      </c>
      <c r="AF4" s="37">
        <v>0.2336999999999998</v>
      </c>
    </row>
    <row r="5" spans="1:48" s="37" customFormat="1" x14ac:dyDescent="0.2">
      <c r="A5" s="37" t="s">
        <v>946</v>
      </c>
      <c r="B5" s="37" t="s">
        <v>3</v>
      </c>
      <c r="D5" s="37">
        <v>16.273925000000002</v>
      </c>
      <c r="E5" s="37">
        <v>13.634074999999999</v>
      </c>
      <c r="F5" s="37">
        <v>2.5585750000000003</v>
      </c>
      <c r="G5" s="37">
        <v>0.89134999999999998</v>
      </c>
      <c r="H5" s="37">
        <v>1.0961749999999999</v>
      </c>
      <c r="I5" s="37">
        <v>0.57533333333333347</v>
      </c>
      <c r="J5" s="37">
        <v>2.0326333333333331</v>
      </c>
      <c r="K5" s="37">
        <v>1.1708999999999998</v>
      </c>
      <c r="L5" s="37">
        <v>6.8550574971484304</v>
      </c>
      <c r="M5" s="37">
        <v>1.8109188403237735</v>
      </c>
      <c r="N5" s="37" t="s">
        <v>942</v>
      </c>
      <c r="O5" s="37" t="s">
        <v>942</v>
      </c>
      <c r="P5" s="37">
        <v>6.8031054273247706</v>
      </c>
      <c r="Q5" s="37">
        <v>7.0058315963429196</v>
      </c>
      <c r="R5" s="37">
        <v>4.53399094352487</v>
      </c>
      <c r="S5" s="37">
        <v>5.5102686916828176</v>
      </c>
      <c r="T5" s="37">
        <v>6.6673974511813183</v>
      </c>
      <c r="U5" s="37">
        <v>7.6251307297779372</v>
      </c>
      <c r="V5" s="37">
        <v>1.0711829408232214</v>
      </c>
      <c r="W5" s="37">
        <v>1.6012426382857843</v>
      </c>
      <c r="X5" s="37">
        <v>0.40049594846427627</v>
      </c>
      <c r="Y5" s="73">
        <v>1.103175</v>
      </c>
      <c r="Z5" s="37">
        <v>0.56337499999999996</v>
      </c>
      <c r="AA5" s="37">
        <v>1.6196666666666666</v>
      </c>
      <c r="AB5" s="37">
        <v>3.0651333333333333</v>
      </c>
      <c r="AC5" s="37">
        <v>3.9327666666666672</v>
      </c>
      <c r="AD5" s="37">
        <v>0.29593333333333344</v>
      </c>
      <c r="AE5" s="37">
        <v>0.35816666666666691</v>
      </c>
      <c r="AF5" s="37">
        <v>0.27896666666666675</v>
      </c>
    </row>
    <row r="6" spans="1:48" x14ac:dyDescent="0.2">
      <c r="B6" s="38" t="s">
        <v>60</v>
      </c>
      <c r="D6" s="34">
        <v>1.658013114895859</v>
      </c>
      <c r="E6" s="34">
        <v>0.67142929324935863</v>
      </c>
      <c r="F6" s="34">
        <v>0.18403380803537153</v>
      </c>
      <c r="G6" s="34">
        <v>7.4796189742526345E-2</v>
      </c>
      <c r="H6" s="34">
        <v>0.23331711431726024</v>
      </c>
      <c r="I6" s="34">
        <v>6.6851053344979691E-2</v>
      </c>
      <c r="J6" s="34">
        <v>0.12626101272100337</v>
      </c>
      <c r="K6" s="34">
        <v>4.3116934028290949E-2</v>
      </c>
      <c r="L6" s="34">
        <v>0.12720336545725416</v>
      </c>
      <c r="M6" s="34">
        <v>4.6499973341956831E-2</v>
      </c>
      <c r="N6" s="34" t="s">
        <v>942</v>
      </c>
      <c r="O6" s="34" t="s">
        <v>942</v>
      </c>
      <c r="P6" s="34">
        <v>0.15215653800081538</v>
      </c>
      <c r="Q6" s="34">
        <v>0.13219739227693916</v>
      </c>
      <c r="R6" s="34">
        <v>0.28038323960551398</v>
      </c>
      <c r="S6" s="34">
        <v>7.5792434914010096E-2</v>
      </c>
      <c r="T6" s="34">
        <v>0.33860645589131338</v>
      </c>
      <c r="U6" s="34">
        <v>0.99557420150095555</v>
      </c>
      <c r="V6" s="34">
        <v>3.1529664113134945E-2</v>
      </c>
      <c r="W6" s="34">
        <v>0.11676887904792055</v>
      </c>
      <c r="X6" s="34">
        <v>4.5026810734639128E-2</v>
      </c>
      <c r="Y6" s="72">
        <v>8.6550269593263895E-2</v>
      </c>
      <c r="Z6" s="34">
        <v>7.0943986120507799E-2</v>
      </c>
      <c r="AA6" s="34">
        <v>8.7240720614477518E-2</v>
      </c>
      <c r="AB6" s="34">
        <v>3.0801677443498526E-2</v>
      </c>
      <c r="AC6" s="34">
        <v>0.70669456155635835</v>
      </c>
      <c r="AD6" s="34">
        <v>1.3335041557240808E-2</v>
      </c>
      <c r="AE6" s="34">
        <v>2.1594057824627113E-2</v>
      </c>
      <c r="AF6" s="34">
        <v>2.0110279295259326E-2</v>
      </c>
    </row>
    <row r="7" spans="1:48" x14ac:dyDescent="0.2">
      <c r="B7" s="34" t="s">
        <v>5</v>
      </c>
      <c r="D7" s="34">
        <v>3.7370000000000019</v>
      </c>
      <c r="E7" s="34">
        <v>1.3842999999999996</v>
      </c>
      <c r="F7" s="34">
        <v>0.40059999999999985</v>
      </c>
      <c r="G7" s="34">
        <v>0.14790000000000003</v>
      </c>
      <c r="H7" s="34">
        <v>0.53090000000000015</v>
      </c>
      <c r="I7" s="34">
        <v>0.12699999999999978</v>
      </c>
      <c r="J7" s="34">
        <v>0.2323000000000004</v>
      </c>
      <c r="K7" s="34">
        <v>8.3099999999999952E-2</v>
      </c>
      <c r="L7" s="34">
        <v>0.25405972039790914</v>
      </c>
      <c r="M7" s="34">
        <v>6.5760892950182726E-2</v>
      </c>
      <c r="N7" s="34" t="s">
        <v>942</v>
      </c>
      <c r="O7" s="34" t="s">
        <v>942</v>
      </c>
      <c r="P7" s="34">
        <v>0.30314917700230826</v>
      </c>
      <c r="Q7" s="34">
        <v>0.2501450547583568</v>
      </c>
      <c r="R7" s="34">
        <v>0.55643747528388143</v>
      </c>
      <c r="S7" s="34">
        <v>0.1384395049987841</v>
      </c>
      <c r="T7" s="34">
        <v>0.62544622608624323</v>
      </c>
      <c r="U7" s="34">
        <v>1.7750342954384042</v>
      </c>
      <c r="V7" s="34">
        <v>6.8978012216114104E-2</v>
      </c>
      <c r="W7" s="34">
        <v>0.20583282002984316</v>
      </c>
      <c r="X7" s="34">
        <v>8.554019881680941E-2</v>
      </c>
      <c r="Y7" s="72">
        <v>0.20509999999999984</v>
      </c>
      <c r="Z7" s="34">
        <v>0.15369999999999995</v>
      </c>
      <c r="AA7" s="34">
        <v>0.17009999999999992</v>
      </c>
      <c r="AB7" s="34">
        <v>5.3399999999999892E-2</v>
      </c>
      <c r="AC7" s="34">
        <v>1.3005000000000009</v>
      </c>
      <c r="AD7" s="34">
        <v>2.6100000000000456E-2</v>
      </c>
      <c r="AE7" s="34">
        <v>4.2500000000000204E-2</v>
      </c>
      <c r="AF7" s="34">
        <v>3.9400000000000102E-2</v>
      </c>
    </row>
    <row r="8" spans="1:48" x14ac:dyDescent="0.2">
      <c r="B8" s="34" t="s">
        <v>6</v>
      </c>
      <c r="D8" s="34">
        <v>13.869</v>
      </c>
      <c r="E8" s="34">
        <v>13.0791</v>
      </c>
      <c r="F8" s="34">
        <v>2.3069999999999999</v>
      </c>
      <c r="G8" s="34">
        <v>0.8236</v>
      </c>
      <c r="H8" s="34">
        <v>0.77469999999999994</v>
      </c>
      <c r="I8" s="34">
        <v>0.52390000000000025</v>
      </c>
      <c r="J8" s="34">
        <v>1.8878999999999997</v>
      </c>
      <c r="K8" s="34">
        <v>1.1227</v>
      </c>
      <c r="L8" s="34">
        <v>6.7318621643643306</v>
      </c>
      <c r="M8" s="34">
        <v>1.7780383938486821</v>
      </c>
      <c r="N8" s="34" t="s">
        <v>942</v>
      </c>
      <c r="O8" s="34" t="s">
        <v>942</v>
      </c>
      <c r="P8" s="34">
        <v>6.6592066922419528</v>
      </c>
      <c r="Q8" s="34">
        <v>6.9054775736367429</v>
      </c>
      <c r="R8" s="34">
        <v>4.2356965566480316</v>
      </c>
      <c r="S8" s="34">
        <v>5.4588732582832531</v>
      </c>
      <c r="T8" s="34">
        <v>6.2797108213674928</v>
      </c>
      <c r="U8" s="34">
        <v>6.4771772154233975</v>
      </c>
      <c r="V8" s="34">
        <v>1.0344451749609544</v>
      </c>
      <c r="W8" s="34">
        <v>1.5000067533181309</v>
      </c>
      <c r="X8" s="34">
        <v>0.35437727071582914</v>
      </c>
      <c r="Y8" s="72">
        <v>0.98170000000000002</v>
      </c>
      <c r="Z8" s="34">
        <v>0.4597</v>
      </c>
      <c r="AA8" s="34">
        <v>1.5234000000000001</v>
      </c>
      <c r="AB8" s="34">
        <v>3.0472999999999999</v>
      </c>
      <c r="AC8" s="34">
        <v>3.4422999999999999</v>
      </c>
      <c r="AD8" s="34">
        <v>0.28129999999999988</v>
      </c>
      <c r="AE8" s="34">
        <v>0.3347</v>
      </c>
      <c r="AF8" s="34">
        <v>0.26160000000000005</v>
      </c>
    </row>
    <row r="9" spans="1:48" x14ac:dyDescent="0.2">
      <c r="B9" s="34" t="s">
        <v>7</v>
      </c>
      <c r="D9" s="34">
        <v>17.606000000000002</v>
      </c>
      <c r="E9" s="34">
        <v>14.4634</v>
      </c>
      <c r="F9" s="34">
        <v>2.7075999999999998</v>
      </c>
      <c r="G9" s="34">
        <v>0.97150000000000003</v>
      </c>
      <c r="H9" s="34">
        <v>1.3056000000000001</v>
      </c>
      <c r="I9" s="34">
        <v>0.65090000000000003</v>
      </c>
      <c r="J9" s="34">
        <v>2.1202000000000001</v>
      </c>
      <c r="K9" s="34">
        <v>1.2058</v>
      </c>
      <c r="L9" s="34">
        <v>6.9859218847622397</v>
      </c>
      <c r="M9" s="34">
        <v>1.8437992867988648</v>
      </c>
      <c r="N9" s="34" t="s">
        <v>942</v>
      </c>
      <c r="O9" s="34" t="s">
        <v>942</v>
      </c>
      <c r="P9" s="34">
        <v>6.9623558692442611</v>
      </c>
      <c r="Q9" s="34">
        <v>7.1556226283950997</v>
      </c>
      <c r="R9" s="34">
        <v>4.792134031931913</v>
      </c>
      <c r="S9" s="34">
        <v>5.5973127632820372</v>
      </c>
      <c r="T9" s="34">
        <v>6.905157047453736</v>
      </c>
      <c r="U9" s="34">
        <v>8.2522115108618017</v>
      </c>
      <c r="V9" s="34">
        <v>1.1034231871770686</v>
      </c>
      <c r="W9" s="34">
        <v>1.7058395733479741</v>
      </c>
      <c r="X9" s="34">
        <v>0.43991746953263855</v>
      </c>
      <c r="Y9" s="72">
        <v>1.1867999999999999</v>
      </c>
      <c r="Z9" s="34">
        <v>0.61339999999999995</v>
      </c>
      <c r="AA9" s="34">
        <v>1.6935</v>
      </c>
      <c r="AB9" s="34">
        <v>3.1006999999999998</v>
      </c>
      <c r="AC9" s="34">
        <v>4.7428000000000008</v>
      </c>
      <c r="AD9" s="34">
        <v>0.30740000000000034</v>
      </c>
      <c r="AE9" s="34">
        <v>0.3772000000000002</v>
      </c>
      <c r="AF9" s="34">
        <v>0.30100000000000016</v>
      </c>
    </row>
    <row r="10" spans="1:48" s="41" customFormat="1" x14ac:dyDescent="0.2">
      <c r="A10" s="42"/>
      <c r="B10" s="41" t="s">
        <v>1128</v>
      </c>
      <c r="D10" s="41">
        <v>4</v>
      </c>
      <c r="E10" s="41">
        <v>4</v>
      </c>
      <c r="F10" s="41">
        <v>4</v>
      </c>
      <c r="G10" s="41">
        <v>4</v>
      </c>
      <c r="H10" s="41">
        <v>4</v>
      </c>
      <c r="I10" s="41">
        <v>3</v>
      </c>
      <c r="J10" s="41">
        <v>3</v>
      </c>
      <c r="K10" s="41">
        <v>3</v>
      </c>
      <c r="L10" s="41">
        <v>3</v>
      </c>
      <c r="M10" s="41">
        <v>2</v>
      </c>
      <c r="N10" s="41" t="s">
        <v>942</v>
      </c>
      <c r="O10" s="41" t="s">
        <v>942</v>
      </c>
      <c r="P10" s="41">
        <v>3</v>
      </c>
      <c r="Q10" s="41">
        <v>3</v>
      </c>
      <c r="R10" s="41">
        <v>3</v>
      </c>
      <c r="S10" s="41">
        <v>3</v>
      </c>
      <c r="T10" s="41">
        <v>3</v>
      </c>
      <c r="U10" s="41">
        <v>3</v>
      </c>
      <c r="V10" s="41">
        <v>4</v>
      </c>
      <c r="W10" s="41">
        <v>4</v>
      </c>
      <c r="X10" s="41">
        <v>4</v>
      </c>
      <c r="Y10" s="74">
        <v>4</v>
      </c>
      <c r="Z10" s="41">
        <v>4</v>
      </c>
      <c r="AA10" s="41">
        <v>3</v>
      </c>
      <c r="AB10" s="41">
        <v>3</v>
      </c>
      <c r="AC10" s="41">
        <v>3</v>
      </c>
      <c r="AD10" s="41">
        <v>3</v>
      </c>
      <c r="AE10" s="41">
        <v>3</v>
      </c>
      <c r="AF10" s="41">
        <v>3</v>
      </c>
    </row>
    <row r="11" spans="1:48" x14ac:dyDescent="0.2">
      <c r="A11" s="40" t="s">
        <v>964</v>
      </c>
    </row>
    <row r="12" spans="1:48" s="37" customFormat="1" x14ac:dyDescent="0.2">
      <c r="A12" s="37" t="s">
        <v>945</v>
      </c>
      <c r="B12" s="37" t="s">
        <v>3</v>
      </c>
      <c r="D12" s="37">
        <v>15.704557142857142</v>
      </c>
      <c r="E12" s="37">
        <v>14.8697</v>
      </c>
      <c r="F12" s="37">
        <v>2.8695714285714287</v>
      </c>
      <c r="G12" s="37">
        <v>0.79002857142857141</v>
      </c>
      <c r="H12" s="37">
        <v>1.5508571428571429</v>
      </c>
      <c r="I12" s="37">
        <v>0.85242857142857142</v>
      </c>
      <c r="J12" s="37">
        <v>2.030014285714286</v>
      </c>
      <c r="K12" s="37">
        <v>1.0837571428571429</v>
      </c>
      <c r="L12" s="37">
        <v>6.3260635446189095</v>
      </c>
      <c r="M12" s="37">
        <v>1.8026388740534804</v>
      </c>
      <c r="N12" s="37">
        <v>6.1110474915921627</v>
      </c>
      <c r="O12" s="37">
        <v>2.4002151698715561</v>
      </c>
      <c r="P12" s="37">
        <v>6.217370952753682</v>
      </c>
      <c r="Q12" s="37">
        <v>6.7674245887632232</v>
      </c>
      <c r="R12" s="37">
        <v>4.7392216426953349</v>
      </c>
      <c r="S12" s="37">
        <v>5.2438772322923324</v>
      </c>
      <c r="T12" s="37">
        <v>6.5705028713223292</v>
      </c>
      <c r="U12" s="37">
        <v>7.346303980349826</v>
      </c>
      <c r="V12" s="37">
        <v>1.1991688390033473</v>
      </c>
      <c r="W12" s="37">
        <v>1.5984111157163716</v>
      </c>
      <c r="X12" s="37">
        <v>0.36525289773791814</v>
      </c>
      <c r="Y12" s="73">
        <v>1.3122285714285713</v>
      </c>
      <c r="Z12" s="37">
        <v>0.68254285714285712</v>
      </c>
      <c r="AA12" s="37">
        <v>1.8143571428571428</v>
      </c>
      <c r="AB12" s="37">
        <v>3.7698142857142858</v>
      </c>
      <c r="AC12" s="37">
        <v>2.4462857142857142</v>
      </c>
      <c r="AD12" s="37">
        <v>0.34024999999999989</v>
      </c>
      <c r="AE12" s="37">
        <v>0.32841666666666675</v>
      </c>
      <c r="AF12" s="37">
        <v>0.29219999999999996</v>
      </c>
    </row>
    <row r="13" spans="1:48" x14ac:dyDescent="0.2">
      <c r="B13" s="38" t="s">
        <v>60</v>
      </c>
      <c r="D13" s="34">
        <v>0.87267668670808962</v>
      </c>
      <c r="E13" s="34">
        <v>0.71829760777363993</v>
      </c>
      <c r="F13" s="34">
        <v>0.16249303281767408</v>
      </c>
      <c r="G13" s="34">
        <v>7.1794306048268058E-2</v>
      </c>
      <c r="H13" s="34">
        <v>0.10260129721634213</v>
      </c>
      <c r="I13" s="34">
        <v>9.4888894929558515E-2</v>
      </c>
      <c r="J13" s="34">
        <v>0.13418546156435154</v>
      </c>
      <c r="K13" s="34">
        <v>0.32228164110056917</v>
      </c>
      <c r="L13" s="34">
        <v>0.40132162623542827</v>
      </c>
      <c r="M13" s="34">
        <v>0.16798701646687089</v>
      </c>
      <c r="N13" s="34">
        <v>0.42690808864677277</v>
      </c>
      <c r="O13" s="34">
        <v>0.640383374734941</v>
      </c>
      <c r="P13" s="34">
        <v>0.16917044962324332</v>
      </c>
      <c r="Q13" s="34">
        <v>0.4158867976787563</v>
      </c>
      <c r="R13" s="34">
        <v>0.44771180651145986</v>
      </c>
      <c r="S13" s="34">
        <v>0.33065788237289967</v>
      </c>
      <c r="T13" s="34">
        <v>0.470383177350152</v>
      </c>
      <c r="U13" s="34">
        <v>0.57906225740896344</v>
      </c>
      <c r="V13" s="34">
        <v>8.06163434045786E-2</v>
      </c>
      <c r="W13" s="34">
        <v>0.13680008898657603</v>
      </c>
      <c r="X13" s="34">
        <v>5.1772249417323564E-2</v>
      </c>
      <c r="Y13" s="72">
        <v>7.4473031232469553E-2</v>
      </c>
      <c r="Z13" s="34">
        <v>6.312062148888313E-2</v>
      </c>
      <c r="AA13" s="34">
        <v>0.14016317701335179</v>
      </c>
      <c r="AB13" s="34">
        <v>0.18062295376992235</v>
      </c>
      <c r="AC13" s="34">
        <v>0.47160042560262067</v>
      </c>
      <c r="AD13" s="34">
        <v>1.4760318424749456E-2</v>
      </c>
      <c r="AE13" s="34">
        <v>1.7067093093630949E-2</v>
      </c>
      <c r="AF13" s="34">
        <v>1.8514534830775517E-2</v>
      </c>
    </row>
    <row r="14" spans="1:48" x14ac:dyDescent="0.2">
      <c r="B14" s="34" t="s">
        <v>5</v>
      </c>
      <c r="D14" s="34">
        <v>2.5183999999999997</v>
      </c>
      <c r="E14" s="34">
        <v>1.8129000000000008</v>
      </c>
      <c r="F14" s="34">
        <v>0.42540000000000022</v>
      </c>
      <c r="G14" s="34">
        <v>0.21840000000000004</v>
      </c>
      <c r="H14" s="34">
        <v>0.21579999999999999</v>
      </c>
      <c r="I14" s="34">
        <v>0.18920000000000048</v>
      </c>
      <c r="J14" s="34">
        <v>0.44009999999999971</v>
      </c>
      <c r="K14" s="34">
        <v>0.93410000000000082</v>
      </c>
      <c r="L14" s="34">
        <v>1.2275141708091892</v>
      </c>
      <c r="M14" s="34">
        <v>0.4023432846063395</v>
      </c>
      <c r="N14" s="34">
        <v>1.0937674362549838</v>
      </c>
      <c r="O14" s="34">
        <v>0</v>
      </c>
      <c r="P14" s="34">
        <v>0.45533906220068054</v>
      </c>
      <c r="Q14" s="34">
        <v>1.1885907586333815</v>
      </c>
      <c r="R14" s="34">
        <v>1.2158392971293805</v>
      </c>
      <c r="S14" s="34">
        <v>0.97640818850752087</v>
      </c>
      <c r="T14" s="34">
        <v>1.1256882677200286</v>
      </c>
      <c r="U14" s="34">
        <v>1.6218385621627514</v>
      </c>
      <c r="V14" s="34">
        <v>0.24179380126270988</v>
      </c>
      <c r="W14" s="34">
        <v>0.20291493183141385</v>
      </c>
      <c r="X14" s="34">
        <v>0.14117086419183628</v>
      </c>
      <c r="Y14" s="72">
        <v>0.20960000000000001</v>
      </c>
      <c r="Z14" s="34">
        <v>0.16949999999999998</v>
      </c>
      <c r="AA14" s="34">
        <v>0.40830000000000011</v>
      </c>
      <c r="AB14" s="34">
        <v>0.58170000000000055</v>
      </c>
      <c r="AC14" s="34">
        <v>0.81850000000000023</v>
      </c>
      <c r="AD14" s="34">
        <v>3.0399999999999983E-2</v>
      </c>
      <c r="AE14" s="34">
        <v>4.5199999999999907E-2</v>
      </c>
      <c r="AF14" s="34">
        <v>4.9400000000000333E-2</v>
      </c>
      <c r="AV14" s="34" t="s">
        <v>55</v>
      </c>
    </row>
    <row r="15" spans="1:48" x14ac:dyDescent="0.2">
      <c r="B15" s="34" t="s">
        <v>6</v>
      </c>
      <c r="D15" s="34">
        <v>14.8361</v>
      </c>
      <c r="E15" s="34">
        <v>14.2577</v>
      </c>
      <c r="F15" s="34">
        <v>2.6625999999999999</v>
      </c>
      <c r="G15" s="34">
        <v>0.63819999999999999</v>
      </c>
      <c r="H15" s="34">
        <v>1.3786000000000003</v>
      </c>
      <c r="I15" s="34">
        <v>0.70549999999999979</v>
      </c>
      <c r="J15" s="34">
        <v>1.8028000000000004</v>
      </c>
      <c r="K15" s="34">
        <v>0.6476999999999995</v>
      </c>
      <c r="L15" s="34">
        <v>5.8205399783868845</v>
      </c>
      <c r="M15" s="34">
        <v>1.5428453746244308</v>
      </c>
      <c r="N15" s="34">
        <v>5.6089906826092193</v>
      </c>
      <c r="O15" s="34">
        <v>1.9473957430373521</v>
      </c>
      <c r="P15" s="34">
        <v>5.9382018229427</v>
      </c>
      <c r="Q15" s="34">
        <v>6.3297782433510257</v>
      </c>
      <c r="R15" s="34">
        <v>4.4255005694271459</v>
      </c>
      <c r="S15" s="34">
        <v>4.7637247663986635</v>
      </c>
      <c r="T15" s="34">
        <v>6.0779988565316456</v>
      </c>
      <c r="U15" s="34">
        <v>6.8382118898144713</v>
      </c>
      <c r="V15" s="34">
        <v>1.1191684502343697</v>
      </c>
      <c r="W15" s="34">
        <v>1.3342828560691322</v>
      </c>
      <c r="X15" s="34">
        <v>0.26930725946398104</v>
      </c>
      <c r="Y15" s="72">
        <v>1.2425999999999999</v>
      </c>
      <c r="Z15" s="34">
        <v>0.60519999999999996</v>
      </c>
      <c r="AA15" s="34">
        <v>1.7010999999999998</v>
      </c>
      <c r="AB15" s="34">
        <v>3.5103</v>
      </c>
      <c r="AC15" s="34">
        <v>1.9577</v>
      </c>
      <c r="AD15" s="34">
        <v>0.32129999999999992</v>
      </c>
      <c r="AE15" s="34">
        <v>0.30220000000000002</v>
      </c>
      <c r="AF15" s="34">
        <v>0.27439999999999998</v>
      </c>
    </row>
    <row r="16" spans="1:48" x14ac:dyDescent="0.2">
      <c r="B16" s="34" t="s">
        <v>7</v>
      </c>
      <c r="D16" s="34">
        <v>17.491099999999999</v>
      </c>
      <c r="E16" s="34">
        <v>16.211500000000001</v>
      </c>
      <c r="F16" s="34">
        <v>3.0880000000000001</v>
      </c>
      <c r="G16" s="34">
        <v>0.85660000000000003</v>
      </c>
      <c r="H16" s="34">
        <v>1.7151000000000001</v>
      </c>
      <c r="I16" s="34">
        <v>0.97660000000000036</v>
      </c>
      <c r="J16" s="34">
        <v>2.2429000000000001</v>
      </c>
      <c r="K16" s="34">
        <v>1.5818000000000003</v>
      </c>
      <c r="L16" s="34">
        <v>7.0480541491960738</v>
      </c>
      <c r="M16" s="34">
        <v>1.9451886592307703</v>
      </c>
      <c r="N16" s="34">
        <v>6.7027581188642031</v>
      </c>
      <c r="O16" s="34">
        <v>1.9473957430373521</v>
      </c>
      <c r="P16" s="34">
        <v>6.3935408851433806</v>
      </c>
      <c r="Q16" s="34">
        <v>7.5183690019844072</v>
      </c>
      <c r="R16" s="34">
        <v>5.6413398665565264</v>
      </c>
      <c r="S16" s="34">
        <v>5.7401329549061844</v>
      </c>
      <c r="T16" s="34">
        <v>7.4350945044431009</v>
      </c>
      <c r="U16" s="34">
        <v>8.4600504519772226</v>
      </c>
      <c r="V16" s="34">
        <v>1.3609622514970796</v>
      </c>
      <c r="W16" s="34">
        <v>1.8002284577241858</v>
      </c>
      <c r="X16" s="34">
        <v>0.41047812365581732</v>
      </c>
      <c r="Y16" s="72">
        <v>1.4592000000000001</v>
      </c>
      <c r="Z16" s="34">
        <v>0.77469999999999994</v>
      </c>
      <c r="AA16" s="34">
        <v>2.1093999999999999</v>
      </c>
      <c r="AB16" s="34">
        <v>4.0920000000000005</v>
      </c>
      <c r="AC16" s="34">
        <v>2.7762000000000002</v>
      </c>
      <c r="AD16" s="34">
        <v>0.3516999999999999</v>
      </c>
      <c r="AE16" s="34">
        <v>0.34739999999999993</v>
      </c>
      <c r="AF16" s="34">
        <v>0.32380000000000031</v>
      </c>
    </row>
    <row r="17" spans="1:48" s="41" customFormat="1" x14ac:dyDescent="0.2">
      <c r="A17" s="42"/>
      <c r="B17" s="41" t="s">
        <v>1128</v>
      </c>
      <c r="D17" s="41">
        <v>7</v>
      </c>
      <c r="E17" s="41">
        <v>7</v>
      </c>
      <c r="F17" s="41">
        <v>7</v>
      </c>
      <c r="G17" s="41">
        <v>7</v>
      </c>
      <c r="H17" s="41">
        <v>7</v>
      </c>
      <c r="I17" s="41">
        <v>7</v>
      </c>
      <c r="J17" s="41">
        <v>7</v>
      </c>
      <c r="K17" s="41">
        <v>7</v>
      </c>
      <c r="L17" s="41">
        <v>7</v>
      </c>
      <c r="M17" s="41">
        <v>6</v>
      </c>
      <c r="N17" s="41">
        <v>5</v>
      </c>
      <c r="O17" s="41">
        <v>2</v>
      </c>
      <c r="P17" s="41">
        <v>6</v>
      </c>
      <c r="Q17" s="41">
        <v>6</v>
      </c>
      <c r="R17" s="41">
        <v>6</v>
      </c>
      <c r="S17" s="41">
        <v>6</v>
      </c>
      <c r="T17" s="41">
        <v>6</v>
      </c>
      <c r="U17" s="41">
        <v>6</v>
      </c>
      <c r="V17" s="41">
        <v>7</v>
      </c>
      <c r="W17" s="41">
        <v>7</v>
      </c>
      <c r="X17" s="41">
        <v>7</v>
      </c>
      <c r="Y17" s="74">
        <v>7</v>
      </c>
      <c r="Z17" s="41">
        <v>7</v>
      </c>
      <c r="AA17" s="41">
        <v>7</v>
      </c>
      <c r="AB17" s="41">
        <v>7</v>
      </c>
      <c r="AC17" s="41">
        <v>7</v>
      </c>
      <c r="AD17" s="41">
        <v>6</v>
      </c>
      <c r="AE17" s="41">
        <v>6</v>
      </c>
      <c r="AF17" s="41">
        <v>6</v>
      </c>
    </row>
    <row r="18" spans="1:48" s="37" customFormat="1" x14ac:dyDescent="0.2">
      <c r="A18" s="37" t="s">
        <v>946</v>
      </c>
      <c r="B18" s="37" t="s">
        <v>3</v>
      </c>
      <c r="D18" s="37">
        <v>16.688099999999999</v>
      </c>
      <c r="E18" s="37">
        <v>16.316000000000003</v>
      </c>
      <c r="F18" s="42">
        <v>3.1644000000000001</v>
      </c>
      <c r="G18" s="37">
        <v>0.88306666666666667</v>
      </c>
      <c r="H18" s="37">
        <v>1.7779666666666667</v>
      </c>
      <c r="I18" s="37">
        <v>1.0060666666666669</v>
      </c>
      <c r="J18" s="37">
        <v>2.1257999999999999</v>
      </c>
      <c r="K18" s="37">
        <v>1.5080999999999998</v>
      </c>
      <c r="L18" s="37">
        <v>7.1812168542162969</v>
      </c>
      <c r="M18" s="37">
        <v>1.9173589357191241</v>
      </c>
      <c r="N18" s="37">
        <v>6.2173763693254216</v>
      </c>
      <c r="O18" s="37">
        <v>1.4538919251443696</v>
      </c>
      <c r="P18" s="37">
        <v>7.3192447378099379</v>
      </c>
      <c r="Q18" s="37">
        <v>7.6747612254706938</v>
      </c>
      <c r="R18" s="37">
        <v>5.2268288748782199</v>
      </c>
      <c r="S18" s="37">
        <v>6.1139478264364016</v>
      </c>
      <c r="T18" s="37">
        <v>7.6851125028653895</v>
      </c>
      <c r="U18" s="37">
        <v>8.8126610663081717</v>
      </c>
      <c r="V18" s="37">
        <v>1.3000430692539782</v>
      </c>
      <c r="W18" s="37">
        <v>1.8518183826607266</v>
      </c>
      <c r="X18" s="37">
        <v>0.40297523094195214</v>
      </c>
      <c r="Y18" s="73">
        <v>1.2821</v>
      </c>
      <c r="Z18" s="37">
        <v>0.6468666666666667</v>
      </c>
      <c r="AA18" s="37">
        <v>2.0053333333333332</v>
      </c>
      <c r="AB18" s="37">
        <v>3.9093</v>
      </c>
      <c r="AC18" s="37">
        <v>3.2940499999999999</v>
      </c>
      <c r="AD18" s="37">
        <v>0.42120000000000046</v>
      </c>
      <c r="AE18" s="37">
        <v>0.38825000000000032</v>
      </c>
      <c r="AF18" s="37">
        <v>0.32340000000000013</v>
      </c>
    </row>
    <row r="19" spans="1:48" x14ac:dyDescent="0.2">
      <c r="B19" s="34" t="s">
        <v>60</v>
      </c>
      <c r="D19" s="34">
        <v>2.0955816567244505</v>
      </c>
      <c r="E19" s="34">
        <v>2.0318006250614258</v>
      </c>
      <c r="F19" s="34">
        <v>0.36658985256005111</v>
      </c>
      <c r="G19" s="34">
        <v>0.15964699600472707</v>
      </c>
      <c r="H19" s="34">
        <v>0.16650781763428807</v>
      </c>
      <c r="I19" s="34">
        <v>0.12534170628060448</v>
      </c>
      <c r="J19" s="34">
        <v>0.23920976150650716</v>
      </c>
      <c r="K19" s="34">
        <v>1.5273506473629E-2</v>
      </c>
      <c r="L19" s="34">
        <v>1.2401571535251508</v>
      </c>
      <c r="M19" s="34">
        <v>0.22999652874784199</v>
      </c>
      <c r="N19" s="34">
        <v>1.7163599987180913</v>
      </c>
      <c r="O19" s="41" t="s">
        <v>942</v>
      </c>
      <c r="P19" s="34">
        <v>0.89704655512538722</v>
      </c>
      <c r="Q19" s="34">
        <v>0.73899760352612964</v>
      </c>
      <c r="R19" s="34">
        <v>0.75783621283134983</v>
      </c>
      <c r="S19" s="34">
        <v>0.71526723763024924</v>
      </c>
      <c r="T19" s="34">
        <v>0.88453280744870377</v>
      </c>
      <c r="U19" s="34">
        <v>0.91533748724949615</v>
      </c>
      <c r="V19" s="34">
        <v>0.17149076397008953</v>
      </c>
      <c r="W19" s="34">
        <v>0.14655224822471355</v>
      </c>
      <c r="X19" s="34">
        <v>2.9340328405120412E-2</v>
      </c>
      <c r="Y19" s="72">
        <v>5.273291192414846E-2</v>
      </c>
      <c r="Z19" s="34">
        <v>2.2202777604014581E-2</v>
      </c>
      <c r="AA19" s="34">
        <v>0.1541398499199132</v>
      </c>
      <c r="AB19" s="34">
        <v>0.33866071517080343</v>
      </c>
      <c r="AC19" s="34">
        <v>7.0498546084298397E-2</v>
      </c>
      <c r="AD19" s="34">
        <v>3.3675361913421818E-2</v>
      </c>
      <c r="AE19" s="34">
        <v>4.7164022305142272E-2</v>
      </c>
      <c r="AF19" s="34">
        <v>6.6296681666581092E-2</v>
      </c>
    </row>
    <row r="20" spans="1:48" x14ac:dyDescent="0.2">
      <c r="B20" s="34" t="s">
        <v>5</v>
      </c>
      <c r="D20" s="34">
        <v>2.9635999999999978</v>
      </c>
      <c r="E20" s="34">
        <v>2.8734000000000002</v>
      </c>
      <c r="F20" s="34">
        <v>0.71760000000000002</v>
      </c>
      <c r="G20" s="34">
        <v>0.31050000000000011</v>
      </c>
      <c r="H20" s="34">
        <v>0.32640000000000002</v>
      </c>
      <c r="I20" s="34">
        <v>0.23940000000000028</v>
      </c>
      <c r="J20" s="34">
        <v>0.44070000000000009</v>
      </c>
      <c r="K20" s="34">
        <v>2.1599999999999397E-2</v>
      </c>
      <c r="L20" s="34">
        <v>1.7538470659892766</v>
      </c>
      <c r="M20" s="34">
        <v>0.3252642102539316</v>
      </c>
      <c r="N20" s="34">
        <v>2.4272995881017945</v>
      </c>
      <c r="O20" s="34">
        <v>0</v>
      </c>
      <c r="P20" s="34">
        <v>1.6904269872456261</v>
      </c>
      <c r="Q20" s="34">
        <v>1.4473694532939225</v>
      </c>
      <c r="R20" s="34">
        <v>1.0717422502435614</v>
      </c>
      <c r="S20" s="34">
        <v>1.0115406281778379</v>
      </c>
      <c r="T20" s="34">
        <v>1.6183687277160717</v>
      </c>
      <c r="U20" s="34">
        <v>1.8303417464821514</v>
      </c>
      <c r="V20" s="34">
        <v>0.3328868345856999</v>
      </c>
      <c r="W20" s="34">
        <v>0.28389032176696061</v>
      </c>
      <c r="X20" s="34">
        <v>5.486576438334656E-2</v>
      </c>
      <c r="Y20" s="72">
        <v>0.10020000000000007</v>
      </c>
      <c r="Z20" s="34">
        <v>4.3199999999999905E-2</v>
      </c>
      <c r="AA20" s="34">
        <v>0.30480000000000018</v>
      </c>
      <c r="AB20" s="34">
        <v>0.66420000000000012</v>
      </c>
      <c r="AC20" s="34">
        <v>9.9699999999999456E-2</v>
      </c>
      <c r="AD20" s="34">
        <v>6.4799999999998414E-2</v>
      </c>
      <c r="AE20" s="34">
        <v>6.6699999999999371E-2</v>
      </c>
      <c r="AF20" s="34">
        <v>0.12699999999999978</v>
      </c>
    </row>
    <row r="21" spans="1:48" x14ac:dyDescent="0.2">
      <c r="B21" s="34" t="s">
        <v>6</v>
      </c>
      <c r="D21" s="34">
        <v>15.206300000000001</v>
      </c>
      <c r="E21" s="34">
        <v>14.879300000000001</v>
      </c>
      <c r="F21" s="34">
        <v>2.7622</v>
      </c>
      <c r="G21" s="34">
        <v>0.74929999999999997</v>
      </c>
      <c r="H21" s="34">
        <v>1.5956999999999999</v>
      </c>
      <c r="I21" s="34">
        <v>0.8649</v>
      </c>
      <c r="J21" s="34">
        <v>1.8516999999999997</v>
      </c>
      <c r="K21" s="34">
        <v>1.4973000000000001</v>
      </c>
      <c r="L21" s="34">
        <v>6.3042933212216585</v>
      </c>
      <c r="M21" s="34">
        <v>1.7547268305921582</v>
      </c>
      <c r="N21" s="34">
        <v>5.0037265752745244</v>
      </c>
      <c r="O21" s="34">
        <v>1.4538919251443696</v>
      </c>
      <c r="P21" s="34">
        <v>6.3005313188651009</v>
      </c>
      <c r="Q21" s="34">
        <v>7.0374822749332724</v>
      </c>
      <c r="R21" s="34">
        <v>4.6909577497564392</v>
      </c>
      <c r="S21" s="34">
        <v>5.6081775123474822</v>
      </c>
      <c r="T21" s="34">
        <v>6.6696767125551135</v>
      </c>
      <c r="U21" s="34">
        <v>7.9075729892300082</v>
      </c>
      <c r="V21" s="34">
        <v>1.1574440850425558</v>
      </c>
      <c r="W21" s="34">
        <v>1.730921838212228</v>
      </c>
      <c r="X21" s="34">
        <v>0.36953424739799096</v>
      </c>
      <c r="Y21" s="72">
        <v>1.2414999999999998</v>
      </c>
      <c r="Z21" s="34">
        <v>0.62230000000000008</v>
      </c>
      <c r="AA21" s="34">
        <v>1.8395999999999999</v>
      </c>
      <c r="AB21" s="34">
        <v>3.5388999999999999</v>
      </c>
      <c r="AC21" s="34">
        <v>3.2442000000000002</v>
      </c>
      <c r="AD21" s="34">
        <v>0.38350000000000151</v>
      </c>
      <c r="AE21" s="34">
        <v>0.35490000000000066</v>
      </c>
      <c r="AF21" s="34">
        <v>0.24890000000000034</v>
      </c>
    </row>
    <row r="22" spans="1:48" x14ac:dyDescent="0.2">
      <c r="B22" s="34" t="s">
        <v>7</v>
      </c>
      <c r="D22" s="34">
        <v>18.169899999999998</v>
      </c>
      <c r="E22" s="34">
        <v>17.752700000000001</v>
      </c>
      <c r="F22" s="34">
        <v>3.4798</v>
      </c>
      <c r="G22" s="34">
        <v>1.0598000000000001</v>
      </c>
      <c r="H22" s="34">
        <v>1.9220999999999999</v>
      </c>
      <c r="I22" s="34">
        <v>1.1043000000000003</v>
      </c>
      <c r="J22" s="34">
        <v>2.2923999999999998</v>
      </c>
      <c r="K22" s="34">
        <v>1.5188999999999995</v>
      </c>
      <c r="L22" s="34">
        <v>8.0581403872109352</v>
      </c>
      <c r="M22" s="34">
        <v>2.0799910408460898</v>
      </c>
      <c r="N22" s="34">
        <v>7.4310261633763188</v>
      </c>
      <c r="O22" s="34">
        <v>1.4538919251443696</v>
      </c>
      <c r="P22" s="34">
        <v>7.990958306110727</v>
      </c>
      <c r="Q22" s="34">
        <v>8.4848517282271949</v>
      </c>
      <c r="R22" s="34">
        <v>5.7627000000000006</v>
      </c>
      <c r="S22" s="34">
        <v>6.61971814052532</v>
      </c>
      <c r="T22" s="34">
        <v>8.2880454402711852</v>
      </c>
      <c r="U22" s="34">
        <v>9.7379147357121596</v>
      </c>
      <c r="V22" s="34">
        <v>1.4903309196282557</v>
      </c>
      <c r="W22" s="34">
        <v>2.0148121599791886</v>
      </c>
      <c r="X22" s="34">
        <v>0.42440001178133752</v>
      </c>
      <c r="Y22" s="72">
        <v>1.3416999999999999</v>
      </c>
      <c r="Z22" s="34">
        <v>0.66549999999999998</v>
      </c>
      <c r="AA22" s="34">
        <v>2.1444000000000001</v>
      </c>
      <c r="AB22" s="34">
        <v>4.2031000000000001</v>
      </c>
      <c r="AC22" s="34">
        <v>3.3438999999999997</v>
      </c>
      <c r="AD22" s="34">
        <v>0.44829999999999992</v>
      </c>
      <c r="AE22" s="34">
        <v>0.42160000000000003</v>
      </c>
      <c r="AF22" s="34">
        <v>0.37590000000000012</v>
      </c>
    </row>
    <row r="23" spans="1:48" s="41" customFormat="1" x14ac:dyDescent="0.2">
      <c r="A23" s="42"/>
      <c r="B23" s="41" t="s">
        <v>1128</v>
      </c>
      <c r="D23" s="41">
        <v>2</v>
      </c>
      <c r="E23" s="41">
        <v>2</v>
      </c>
      <c r="F23" s="41">
        <v>3</v>
      </c>
      <c r="G23" s="41">
        <v>3</v>
      </c>
      <c r="H23" s="41">
        <v>3</v>
      </c>
      <c r="I23" s="41">
        <v>3</v>
      </c>
      <c r="J23" s="41">
        <v>3</v>
      </c>
      <c r="K23" s="41">
        <v>2</v>
      </c>
      <c r="L23" s="41">
        <v>2</v>
      </c>
      <c r="M23" s="41">
        <v>2</v>
      </c>
      <c r="N23" s="41">
        <v>2</v>
      </c>
      <c r="O23" s="41">
        <v>1</v>
      </c>
      <c r="P23" s="41">
        <v>3</v>
      </c>
      <c r="Q23" s="41">
        <v>3</v>
      </c>
      <c r="R23" s="41">
        <v>2</v>
      </c>
      <c r="S23" s="41">
        <v>2</v>
      </c>
      <c r="T23" s="41">
        <v>3</v>
      </c>
      <c r="U23" s="41">
        <v>3</v>
      </c>
      <c r="V23" s="41">
        <v>3</v>
      </c>
      <c r="W23" s="41">
        <v>3</v>
      </c>
      <c r="X23" s="41">
        <v>3</v>
      </c>
      <c r="Y23" s="74">
        <v>3</v>
      </c>
      <c r="Z23" s="41">
        <v>3</v>
      </c>
      <c r="AA23" s="41">
        <v>3</v>
      </c>
      <c r="AB23" s="41">
        <v>3</v>
      </c>
      <c r="AC23" s="41">
        <v>2</v>
      </c>
      <c r="AD23" s="41">
        <v>3</v>
      </c>
      <c r="AE23" s="41">
        <v>2</v>
      </c>
      <c r="AF23" s="41">
        <v>3</v>
      </c>
    </row>
    <row r="24" spans="1:48" x14ac:dyDescent="0.2">
      <c r="A24" s="40" t="s">
        <v>963</v>
      </c>
    </row>
    <row r="25" spans="1:48" s="37" customFormat="1" x14ac:dyDescent="0.2">
      <c r="A25" s="37" t="s">
        <v>945</v>
      </c>
      <c r="B25" s="37" t="s">
        <v>3</v>
      </c>
      <c r="D25" s="37">
        <v>14.270085714285715</v>
      </c>
      <c r="E25" s="37">
        <v>12.8466</v>
      </c>
      <c r="F25" s="37">
        <v>2.5794799999999998</v>
      </c>
      <c r="G25" s="37">
        <v>0.84608000000000005</v>
      </c>
      <c r="H25" s="37">
        <v>1.2416800000000001</v>
      </c>
      <c r="I25" s="37">
        <v>0.70246000000000008</v>
      </c>
      <c r="J25" s="37">
        <v>1.76542</v>
      </c>
      <c r="K25" s="37">
        <v>1.1214</v>
      </c>
      <c r="L25" s="37">
        <v>5.6487985121439861</v>
      </c>
      <c r="M25" s="37">
        <v>1.6988160831470926</v>
      </c>
      <c r="N25" s="37">
        <v>5.1699931110419906</v>
      </c>
      <c r="O25" s="37">
        <v>1.6498573250054007</v>
      </c>
      <c r="P25" s="37">
        <v>5.3950793947531688</v>
      </c>
      <c r="Q25" s="37">
        <v>5.7525806073353154</v>
      </c>
      <c r="R25" s="37">
        <v>3.9591899181397663</v>
      </c>
      <c r="S25" s="37">
        <v>4.7306931781742589</v>
      </c>
      <c r="T25" s="37">
        <v>4.9693558114412593</v>
      </c>
      <c r="U25" s="37">
        <v>5.86994923191802</v>
      </c>
      <c r="V25" s="37">
        <v>0.6486208195877301</v>
      </c>
      <c r="W25" s="37">
        <v>1.1507123397044434</v>
      </c>
      <c r="X25" s="37">
        <v>0.25399090991878853</v>
      </c>
      <c r="Y25" s="73">
        <v>1.1227</v>
      </c>
      <c r="Z25" s="37">
        <v>0.60895999999999995</v>
      </c>
      <c r="AA25" s="37">
        <v>1.4881800000000001</v>
      </c>
      <c r="AB25" s="37">
        <v>3.4199799999999998</v>
      </c>
      <c r="AC25" s="37">
        <v>2.44828</v>
      </c>
      <c r="AD25" s="37">
        <v>0.27619999999999983</v>
      </c>
      <c r="AE25" s="37">
        <v>0.25464000000000003</v>
      </c>
      <c r="AF25" s="37">
        <v>0.24509999999999979</v>
      </c>
    </row>
    <row r="26" spans="1:48" x14ac:dyDescent="0.2">
      <c r="B26" s="34" t="s">
        <v>60</v>
      </c>
      <c r="D26" s="34">
        <v>0.86248618235998686</v>
      </c>
      <c r="E26" s="34">
        <v>0.74985082183058249</v>
      </c>
      <c r="F26" s="34">
        <v>0.20228921622271417</v>
      </c>
      <c r="G26" s="34">
        <v>7.6397820649544715E-2</v>
      </c>
      <c r="H26" s="34">
        <v>0.14169561390529947</v>
      </c>
      <c r="I26" s="34">
        <v>5.6270889454495168E-2</v>
      </c>
      <c r="J26" s="34">
        <v>8.8084913577751681E-2</v>
      </c>
      <c r="K26" s="34">
        <v>0.14273132101959959</v>
      </c>
      <c r="L26" s="34">
        <v>0.77263439918234933</v>
      </c>
      <c r="M26" s="34">
        <v>0.18689393291618694</v>
      </c>
      <c r="N26" s="34">
        <v>0.83236669407644226</v>
      </c>
      <c r="O26" s="34">
        <v>0.19777363046556573</v>
      </c>
      <c r="P26" s="34">
        <v>0.58607587425795893</v>
      </c>
      <c r="Q26" s="34">
        <v>0.51529569679657905</v>
      </c>
      <c r="R26" s="34">
        <v>0.33530707239867841</v>
      </c>
      <c r="S26" s="34">
        <v>0.46368865898295586</v>
      </c>
      <c r="T26" s="34">
        <v>0.79126790287406801</v>
      </c>
      <c r="U26" s="34">
        <v>0.63260628030497601</v>
      </c>
      <c r="V26" s="34">
        <v>0.37637148935151349</v>
      </c>
      <c r="W26" s="34">
        <v>0.67212077156185768</v>
      </c>
      <c r="X26" s="34">
        <v>0.15453602200872896</v>
      </c>
      <c r="Y26" s="72">
        <v>8.3859018596690024E-2</v>
      </c>
      <c r="Z26" s="34">
        <v>2.2710526193815955E-2</v>
      </c>
      <c r="AA26" s="34">
        <v>9.6568975349229022E-2</v>
      </c>
      <c r="AB26" s="34">
        <v>0.22377665651269338</v>
      </c>
      <c r="AC26" s="34">
        <v>0.44010861954749364</v>
      </c>
      <c r="AD26" s="34">
        <v>1.6911091035175636E-2</v>
      </c>
      <c r="AE26" s="34">
        <v>1.9710098934302599E-2</v>
      </c>
      <c r="AF26" s="34">
        <v>1.9847921805569397E-2</v>
      </c>
    </row>
    <row r="27" spans="1:48" x14ac:dyDescent="0.2">
      <c r="B27" s="34" t="s">
        <v>5</v>
      </c>
      <c r="D27" s="34">
        <v>2.3030999999999988</v>
      </c>
      <c r="E27" s="34">
        <v>2.3888999999999996</v>
      </c>
      <c r="F27" s="34">
        <v>0.47500000000000009</v>
      </c>
      <c r="G27" s="34">
        <v>0.1714</v>
      </c>
      <c r="H27" s="34">
        <v>0.37080000000000024</v>
      </c>
      <c r="I27" s="34">
        <v>0.14290000000000047</v>
      </c>
      <c r="J27" s="34">
        <v>0.2101999999999995</v>
      </c>
      <c r="K27" s="34">
        <v>0.33139999999999947</v>
      </c>
      <c r="L27" s="34">
        <v>2.2396489578589804</v>
      </c>
      <c r="M27" s="34">
        <v>0.6011237559270568</v>
      </c>
      <c r="N27" s="34">
        <v>2.5078834509410135</v>
      </c>
      <c r="O27" s="34">
        <v>0.54268028174733995</v>
      </c>
      <c r="P27" s="34">
        <v>1.2746012883066786</v>
      </c>
      <c r="Q27" s="34">
        <v>1.1584437401574643</v>
      </c>
      <c r="R27" s="34">
        <v>0.77893368280677455</v>
      </c>
      <c r="S27" s="34">
        <v>1.139205023825439</v>
      </c>
      <c r="T27" s="34">
        <v>1.919231657218448</v>
      </c>
      <c r="U27" s="34">
        <v>1.6280462427301234</v>
      </c>
      <c r="V27" s="34">
        <v>0.93893472616577567</v>
      </c>
      <c r="W27" s="34">
        <v>1.613146977184658</v>
      </c>
      <c r="X27" s="34">
        <v>0.41370565623399463</v>
      </c>
      <c r="Y27" s="72">
        <v>0.19750000000000001</v>
      </c>
      <c r="Z27" s="34">
        <v>5.5200000000000027E-2</v>
      </c>
      <c r="AA27" s="34">
        <v>0.24770000000000003</v>
      </c>
      <c r="AB27" s="34">
        <v>0.55569999999999986</v>
      </c>
      <c r="AC27" s="34">
        <v>1.1176999999999997</v>
      </c>
      <c r="AD27" s="34">
        <v>4.1300000000000114E-2</v>
      </c>
      <c r="AE27" s="34">
        <v>3.8099999999999912E-2</v>
      </c>
      <c r="AF27" s="34">
        <v>5.3399999999999781E-2</v>
      </c>
      <c r="AV27" s="34" t="s">
        <v>55</v>
      </c>
    </row>
    <row r="28" spans="1:48" x14ac:dyDescent="0.2">
      <c r="B28" s="34" t="s">
        <v>6</v>
      </c>
      <c r="D28" s="34">
        <v>12.886100000000001</v>
      </c>
      <c r="E28" s="34">
        <v>11.5646</v>
      </c>
      <c r="F28" s="34">
        <v>2.3443999999999998</v>
      </c>
      <c r="G28" s="34">
        <v>0.73599999999999999</v>
      </c>
      <c r="H28" s="34">
        <v>1.0807999999999998</v>
      </c>
      <c r="I28" s="34">
        <v>0.64259999999999984</v>
      </c>
      <c r="J28" s="34">
        <v>1.6548000000000003</v>
      </c>
      <c r="K28" s="34">
        <v>0.96269999999999989</v>
      </c>
      <c r="L28" s="34">
        <v>4.1400400541540661</v>
      </c>
      <c r="M28" s="34">
        <v>1.4599774861277823</v>
      </c>
      <c r="N28" s="34">
        <v>3.3225834000066876</v>
      </c>
      <c r="O28" s="34">
        <v>1.3287831162383119</v>
      </c>
      <c r="P28" s="34">
        <v>4.7348868138531044</v>
      </c>
      <c r="Q28" s="34">
        <v>5.1289636945488315</v>
      </c>
      <c r="R28" s="34">
        <v>3.6613888471453016</v>
      </c>
      <c r="S28" s="34">
        <v>4.0352279402779718</v>
      </c>
      <c r="T28" s="34">
        <v>3.8706796832081047</v>
      </c>
      <c r="U28" s="34">
        <v>5.2336075703094123</v>
      </c>
      <c r="V28" s="34">
        <v>0</v>
      </c>
      <c r="W28" s="34">
        <v>0</v>
      </c>
      <c r="X28" s="34">
        <v>0</v>
      </c>
      <c r="Y28" s="72">
        <v>1.044</v>
      </c>
      <c r="Z28" s="34">
        <v>0.57979999999999998</v>
      </c>
      <c r="AA28" s="34">
        <v>1.3868</v>
      </c>
      <c r="AB28" s="34">
        <v>3.1108000000000002</v>
      </c>
      <c r="AC28" s="34">
        <v>1.7779000000000003</v>
      </c>
      <c r="AD28" s="34">
        <v>0.25139999999999985</v>
      </c>
      <c r="AE28" s="34">
        <v>0.23939999999999995</v>
      </c>
      <c r="AF28" s="34">
        <v>0.22030000000000005</v>
      </c>
    </row>
    <row r="29" spans="1:48" x14ac:dyDescent="0.2">
      <c r="B29" s="34" t="s">
        <v>7</v>
      </c>
      <c r="D29" s="34">
        <v>15.1892</v>
      </c>
      <c r="E29" s="34">
        <v>13.9535</v>
      </c>
      <c r="F29" s="34">
        <v>2.8193999999999999</v>
      </c>
      <c r="G29" s="34">
        <v>0.90739999999999998</v>
      </c>
      <c r="H29" s="34">
        <v>1.4516</v>
      </c>
      <c r="I29" s="34">
        <v>0.78550000000000031</v>
      </c>
      <c r="J29" s="34">
        <v>1.8649999999999998</v>
      </c>
      <c r="K29" s="34">
        <v>1.2940999999999994</v>
      </c>
      <c r="L29" s="34">
        <v>6.3796890120130465</v>
      </c>
      <c r="M29" s="34">
        <v>2.0611012420548391</v>
      </c>
      <c r="N29" s="34">
        <v>5.8304668509477011</v>
      </c>
      <c r="O29" s="34">
        <v>1.8714633979856519</v>
      </c>
      <c r="P29" s="34">
        <v>6.009488102159783</v>
      </c>
      <c r="Q29" s="34">
        <v>6.2874074347062958</v>
      </c>
      <c r="R29" s="34">
        <v>4.4403225299520761</v>
      </c>
      <c r="S29" s="34">
        <v>5.1744329641034108</v>
      </c>
      <c r="T29" s="34">
        <v>5.7899113404265528</v>
      </c>
      <c r="U29" s="34">
        <v>6.8616538130395357</v>
      </c>
      <c r="V29" s="34">
        <v>0.93893472616577567</v>
      </c>
      <c r="W29" s="34">
        <v>1.613146977184658</v>
      </c>
      <c r="X29" s="34">
        <v>0.41370565623399463</v>
      </c>
      <c r="Y29" s="72">
        <v>1.2415</v>
      </c>
      <c r="Z29" s="34">
        <v>0.63500000000000001</v>
      </c>
      <c r="AA29" s="34">
        <v>1.6345000000000001</v>
      </c>
      <c r="AB29" s="34">
        <v>3.6665000000000001</v>
      </c>
      <c r="AC29" s="34">
        <v>2.8956</v>
      </c>
      <c r="AD29" s="34">
        <v>0.29269999999999996</v>
      </c>
      <c r="AE29" s="34">
        <v>0.27749999999999986</v>
      </c>
      <c r="AF29" s="34">
        <v>0.27369999999999983</v>
      </c>
    </row>
    <row r="30" spans="1:48" s="41" customFormat="1" x14ac:dyDescent="0.2">
      <c r="A30" s="46"/>
      <c r="B30" s="41" t="s">
        <v>1128</v>
      </c>
      <c r="D30" s="41">
        <v>7</v>
      </c>
      <c r="E30" s="41">
        <v>9</v>
      </c>
      <c r="F30" s="41">
        <v>5</v>
      </c>
      <c r="G30" s="41">
        <v>5</v>
      </c>
      <c r="H30" s="41">
        <v>5</v>
      </c>
      <c r="I30" s="41">
        <v>5</v>
      </c>
      <c r="J30" s="41">
        <v>5</v>
      </c>
      <c r="K30" s="41">
        <v>5</v>
      </c>
      <c r="L30" s="41">
        <v>8</v>
      </c>
      <c r="M30" s="41">
        <v>8</v>
      </c>
      <c r="N30" s="41">
        <v>8</v>
      </c>
      <c r="O30" s="41">
        <v>5</v>
      </c>
      <c r="P30" s="41">
        <v>5</v>
      </c>
      <c r="Q30" s="41">
        <v>5</v>
      </c>
      <c r="R30" s="41">
        <v>4</v>
      </c>
      <c r="S30" s="41">
        <v>5</v>
      </c>
      <c r="T30" s="41">
        <v>5</v>
      </c>
      <c r="U30" s="41">
        <v>5</v>
      </c>
      <c r="V30" s="41">
        <v>5</v>
      </c>
      <c r="W30" s="41">
        <v>5</v>
      </c>
      <c r="X30" s="41">
        <v>5</v>
      </c>
      <c r="Y30" s="74">
        <v>5</v>
      </c>
      <c r="Z30" s="41">
        <v>5</v>
      </c>
      <c r="AA30" s="41">
        <v>5</v>
      </c>
      <c r="AB30" s="41">
        <v>5</v>
      </c>
      <c r="AC30" s="41">
        <v>5</v>
      </c>
      <c r="AD30" s="41">
        <v>5</v>
      </c>
      <c r="AE30" s="41">
        <v>5</v>
      </c>
      <c r="AF30" s="41">
        <v>5</v>
      </c>
    </row>
    <row r="31" spans="1:48" s="37" customFormat="1" x14ac:dyDescent="0.2">
      <c r="A31" s="43" t="s">
        <v>946</v>
      </c>
      <c r="B31" s="37" t="s">
        <v>3</v>
      </c>
      <c r="D31" s="37">
        <v>16.551659999999998</v>
      </c>
      <c r="E31" s="37">
        <v>15.734379999999998</v>
      </c>
      <c r="F31" s="37">
        <v>2.9964200000000001</v>
      </c>
      <c r="G31" s="37">
        <v>1.0072199999999998</v>
      </c>
      <c r="H31" s="37">
        <v>1.4961800000000001</v>
      </c>
      <c r="I31" s="37">
        <v>0.78713999999999995</v>
      </c>
      <c r="J31" s="37">
        <v>2.0881400000000001</v>
      </c>
      <c r="K31" s="37">
        <v>1.3714750000000002</v>
      </c>
      <c r="L31" s="37">
        <v>4.3858455107150043</v>
      </c>
      <c r="M31" s="37">
        <v>1.3875249530922984</v>
      </c>
      <c r="N31" s="37">
        <v>3.5957119723888296</v>
      </c>
      <c r="O31" s="37">
        <v>0.64147684486659362</v>
      </c>
      <c r="P31" s="37">
        <v>4.9575373973696841</v>
      </c>
      <c r="Q31" s="37">
        <v>5.3068519360569173</v>
      </c>
      <c r="R31" s="37">
        <v>4.021880427491598</v>
      </c>
      <c r="S31" s="37">
        <v>4.441659437363418</v>
      </c>
      <c r="T31" s="37">
        <v>4.7885190639641424</v>
      </c>
      <c r="U31" s="37">
        <v>5.6864600117229713</v>
      </c>
      <c r="V31" s="37">
        <v>0.77891218101351489</v>
      </c>
      <c r="W31" s="37">
        <v>1.4176585096064338</v>
      </c>
      <c r="X31" s="37">
        <v>0.33190589406040982</v>
      </c>
      <c r="Y31" s="73">
        <v>1.20584</v>
      </c>
      <c r="Z31" s="37">
        <v>0.67526000000000008</v>
      </c>
      <c r="AA31" s="37">
        <v>1.7742</v>
      </c>
      <c r="AB31" s="37">
        <v>4.2293399999999997</v>
      </c>
      <c r="AC31" s="37">
        <v>3.0514200000000002</v>
      </c>
      <c r="AD31" s="37">
        <v>0.3921</v>
      </c>
      <c r="AE31" s="37">
        <v>0.40909999999999985</v>
      </c>
      <c r="AF31" s="37">
        <v>0.30195</v>
      </c>
    </row>
    <row r="32" spans="1:48" x14ac:dyDescent="0.2">
      <c r="A32" s="43"/>
      <c r="B32" s="34" t="s">
        <v>60</v>
      </c>
      <c r="D32" s="34">
        <v>1.2133454096010747</v>
      </c>
      <c r="E32" s="34">
        <v>1.2162109714190217</v>
      </c>
      <c r="F32" s="34">
        <v>0.28344339293763737</v>
      </c>
      <c r="G32" s="34">
        <v>0.13866665785256527</v>
      </c>
      <c r="H32" s="34">
        <v>0.20282814646887587</v>
      </c>
      <c r="I32" s="34">
        <v>9.4150586827698543E-2</v>
      </c>
      <c r="J32" s="34">
        <v>0.1833617408294326</v>
      </c>
      <c r="K32" s="34">
        <v>0.12938357378997781</v>
      </c>
      <c r="L32" s="34">
        <v>2.931796529124771</v>
      </c>
      <c r="M32" s="34">
        <v>0.93764045315619438</v>
      </c>
      <c r="N32" s="34">
        <v>2.4479226088365591</v>
      </c>
      <c r="O32" s="34">
        <v>0.90718525395863858</v>
      </c>
      <c r="P32" s="34">
        <v>2.9230992584244007</v>
      </c>
      <c r="Q32" s="34">
        <v>3.1187487540616652</v>
      </c>
      <c r="R32" s="34">
        <v>2.5064012684923376</v>
      </c>
      <c r="S32" s="34">
        <v>2.5832743999816601</v>
      </c>
      <c r="T32" s="34">
        <v>2.8393415315113062</v>
      </c>
      <c r="U32" s="34">
        <v>3.3730868557368154</v>
      </c>
      <c r="V32" s="34">
        <v>0.52849750774406923</v>
      </c>
      <c r="W32" s="34">
        <v>0.96057055103757016</v>
      </c>
      <c r="X32" s="34">
        <v>0.22168103207975684</v>
      </c>
      <c r="Y32" s="72">
        <v>9.2486447655859269E-2</v>
      </c>
      <c r="Z32" s="34">
        <v>0.10265855054499803</v>
      </c>
      <c r="AA32" s="34">
        <v>0.16809171603621639</v>
      </c>
      <c r="AB32" s="34">
        <v>0.374011561318631</v>
      </c>
      <c r="AC32" s="34">
        <v>0.57721420374068799</v>
      </c>
      <c r="AD32" s="34">
        <v>3.0122084921200231E-2</v>
      </c>
      <c r="AE32" s="34">
        <v>3.3170569284633578E-2</v>
      </c>
      <c r="AF32" s="34">
        <v>3.9385149485560454E-2</v>
      </c>
    </row>
    <row r="33" spans="1:48" x14ac:dyDescent="0.2">
      <c r="A33" s="43"/>
      <c r="B33" s="34" t="s">
        <v>5</v>
      </c>
      <c r="D33" s="34">
        <v>3.1616999999999997</v>
      </c>
      <c r="E33" s="34">
        <v>3.1501999999999999</v>
      </c>
      <c r="F33" s="34">
        <v>0.70479999999999965</v>
      </c>
      <c r="G33" s="34">
        <v>0.34100000000000008</v>
      </c>
      <c r="H33" s="34">
        <v>0.49709999999999988</v>
      </c>
      <c r="I33" s="34">
        <v>0.2229000000000001</v>
      </c>
      <c r="J33" s="34">
        <v>0.47250000000000014</v>
      </c>
      <c r="K33" s="34">
        <v>0.29139999999999944</v>
      </c>
      <c r="L33" s="34">
        <v>6.023142167506923</v>
      </c>
      <c r="M33" s="34">
        <v>2.0652238837472319</v>
      </c>
      <c r="N33" s="34">
        <v>5.4940810303739509</v>
      </c>
      <c r="O33" s="34">
        <v>1.2829536897331872</v>
      </c>
      <c r="P33" s="34">
        <v>7.5639282419917224</v>
      </c>
      <c r="Q33" s="34">
        <v>8.1128287625217386</v>
      </c>
      <c r="R33" s="34">
        <v>6.757276230109289</v>
      </c>
      <c r="S33" s="34">
        <v>6.6198212037788453</v>
      </c>
      <c r="T33" s="34">
        <v>7.5136970640291318</v>
      </c>
      <c r="U33" s="34">
        <v>8.9334723646519443</v>
      </c>
      <c r="V33" s="34">
        <v>1.1536733549839835</v>
      </c>
      <c r="W33" s="34">
        <v>2.1192003444695837</v>
      </c>
      <c r="X33" s="34">
        <v>0.46148790883402302</v>
      </c>
      <c r="Y33" s="72">
        <v>0.21589999999999998</v>
      </c>
      <c r="Z33" s="34">
        <v>0.24439999999999995</v>
      </c>
      <c r="AA33" s="34">
        <v>0.41460000000000008</v>
      </c>
      <c r="AB33" s="34">
        <v>0.92330000000000023</v>
      </c>
      <c r="AC33" s="34">
        <v>1.3587999999999996</v>
      </c>
      <c r="AD33" s="34">
        <v>6.0400000000000009E-2</v>
      </c>
      <c r="AE33" s="34">
        <v>7.1799999999999919E-2</v>
      </c>
      <c r="AF33" s="34">
        <v>9.3299999999998828E-2</v>
      </c>
    </row>
    <row r="34" spans="1:48" x14ac:dyDescent="0.2">
      <c r="A34" s="43"/>
      <c r="B34" s="34" t="s">
        <v>6</v>
      </c>
      <c r="D34" s="34">
        <v>15.428599999999999</v>
      </c>
      <c r="E34" s="34">
        <v>14.636100000000001</v>
      </c>
      <c r="F34" s="34">
        <v>2.7667000000000002</v>
      </c>
      <c r="G34" s="34">
        <v>0.8458</v>
      </c>
      <c r="H34" s="34">
        <v>1.2542</v>
      </c>
      <c r="I34" s="34">
        <v>0.66929999999999978</v>
      </c>
      <c r="J34" s="34">
        <v>1.8929</v>
      </c>
      <c r="K34" s="34">
        <v>1.2453000000000003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>
        <v>0</v>
      </c>
      <c r="W34" s="34">
        <v>0</v>
      </c>
      <c r="X34" s="34">
        <v>0</v>
      </c>
      <c r="Y34" s="72">
        <v>1.0851999999999999</v>
      </c>
      <c r="Z34" s="34">
        <v>0.50360000000000005</v>
      </c>
      <c r="AA34" s="34">
        <v>1.5101</v>
      </c>
      <c r="AB34" s="34">
        <v>3.8327999999999998</v>
      </c>
      <c r="AC34" s="34">
        <v>2.6207000000000003</v>
      </c>
      <c r="AD34" s="34">
        <v>0.35870000000000002</v>
      </c>
      <c r="AE34" s="34">
        <v>0.38230000000000003</v>
      </c>
      <c r="AF34" s="34">
        <v>0.25280000000000058</v>
      </c>
    </row>
    <row r="35" spans="1:48" x14ac:dyDescent="0.2">
      <c r="A35" s="43"/>
      <c r="B35" s="34" t="s">
        <v>7</v>
      </c>
      <c r="D35" s="34">
        <v>18.590299999999999</v>
      </c>
      <c r="E35" s="34">
        <v>17.786300000000001</v>
      </c>
      <c r="F35" s="34">
        <v>3.4714999999999998</v>
      </c>
      <c r="G35" s="34">
        <v>1.1868000000000001</v>
      </c>
      <c r="H35" s="34">
        <v>1.7512999999999999</v>
      </c>
      <c r="I35" s="34">
        <v>0.89219999999999988</v>
      </c>
      <c r="J35" s="34">
        <v>2.3654000000000002</v>
      </c>
      <c r="K35" s="34">
        <v>1.5366999999999997</v>
      </c>
      <c r="L35" s="34">
        <v>6.023142167506923</v>
      </c>
      <c r="M35" s="34">
        <v>2.0652238837472319</v>
      </c>
      <c r="N35" s="34">
        <v>5.4940810303739509</v>
      </c>
      <c r="O35" s="34">
        <v>1.2829536897331872</v>
      </c>
      <c r="P35" s="34">
        <v>7.5639282419917224</v>
      </c>
      <c r="Q35" s="34">
        <v>8.1128287625217386</v>
      </c>
      <c r="R35" s="34">
        <v>6.757276230109289</v>
      </c>
      <c r="S35" s="34">
        <v>6.6198212037788453</v>
      </c>
      <c r="T35" s="34">
        <v>7.5136970640291318</v>
      </c>
      <c r="U35" s="34">
        <v>8.9334723646519443</v>
      </c>
      <c r="V35" s="34">
        <v>1.1536733549839835</v>
      </c>
      <c r="W35" s="34">
        <v>2.1192003444695837</v>
      </c>
      <c r="X35" s="34">
        <v>0.46148790883402302</v>
      </c>
      <c r="Y35" s="72">
        <v>1.3010999999999999</v>
      </c>
      <c r="Z35" s="34">
        <v>0.748</v>
      </c>
      <c r="AA35" s="34">
        <v>1.9247000000000001</v>
      </c>
      <c r="AB35" s="34">
        <v>4.7561</v>
      </c>
      <c r="AC35" s="34">
        <v>3.9794999999999998</v>
      </c>
      <c r="AD35" s="34">
        <v>0.41910000000000003</v>
      </c>
      <c r="AE35" s="34">
        <v>0.45409999999999995</v>
      </c>
      <c r="AF35" s="34">
        <v>0.34609999999999941</v>
      </c>
    </row>
    <row r="36" spans="1:48" s="41" customFormat="1" x14ac:dyDescent="0.2">
      <c r="A36" s="46"/>
      <c r="B36" s="41" t="s">
        <v>1128</v>
      </c>
      <c r="D36" s="41">
        <v>5</v>
      </c>
      <c r="E36" s="41">
        <v>5</v>
      </c>
      <c r="F36" s="41">
        <v>5</v>
      </c>
      <c r="G36" s="41">
        <v>5</v>
      </c>
      <c r="H36" s="41">
        <v>5</v>
      </c>
      <c r="I36" s="41">
        <v>5</v>
      </c>
      <c r="J36" s="41">
        <v>5</v>
      </c>
      <c r="K36" s="41">
        <v>4</v>
      </c>
      <c r="L36" s="41">
        <v>4</v>
      </c>
      <c r="M36" s="41">
        <v>4</v>
      </c>
      <c r="N36" s="41">
        <v>4</v>
      </c>
      <c r="O36" s="41">
        <v>2</v>
      </c>
      <c r="P36" s="41">
        <v>5</v>
      </c>
      <c r="Q36" s="41">
        <v>5</v>
      </c>
      <c r="R36" s="41">
        <v>5</v>
      </c>
      <c r="S36" s="41">
        <v>5</v>
      </c>
      <c r="T36" s="41">
        <v>5</v>
      </c>
      <c r="U36" s="41">
        <v>5</v>
      </c>
      <c r="V36" s="41">
        <v>4</v>
      </c>
      <c r="W36" s="41">
        <v>4</v>
      </c>
      <c r="X36" s="41">
        <v>4</v>
      </c>
      <c r="Y36" s="74">
        <v>5</v>
      </c>
      <c r="Z36" s="41">
        <v>5</v>
      </c>
      <c r="AA36" s="41">
        <v>5</v>
      </c>
      <c r="AB36" s="41">
        <v>5</v>
      </c>
      <c r="AC36" s="41">
        <v>5</v>
      </c>
      <c r="AD36" s="41">
        <v>4</v>
      </c>
      <c r="AE36" s="41">
        <v>4</v>
      </c>
      <c r="AF36" s="41">
        <v>4</v>
      </c>
    </row>
    <row r="37" spans="1:48" x14ac:dyDescent="0.2">
      <c r="A37" s="47" t="s">
        <v>969</v>
      </c>
    </row>
    <row r="38" spans="1:48" s="37" customFormat="1" x14ac:dyDescent="0.2">
      <c r="A38" s="43" t="s">
        <v>945</v>
      </c>
      <c r="B38" s="37" t="s">
        <v>970</v>
      </c>
      <c r="D38" s="37">
        <v>14.571999999999999</v>
      </c>
      <c r="E38" s="37">
        <v>13.4537</v>
      </c>
      <c r="F38" s="37">
        <v>3.0829</v>
      </c>
      <c r="G38" s="37">
        <v>0.8306</v>
      </c>
      <c r="H38" s="37">
        <v>1.7245999999999999</v>
      </c>
      <c r="I38" s="37">
        <v>0.72009999999999996</v>
      </c>
      <c r="J38" s="37">
        <v>1.7571000000000003</v>
      </c>
      <c r="K38" s="37">
        <v>1.1276999999999999</v>
      </c>
      <c r="L38" s="37">
        <v>9.2059197661070247</v>
      </c>
      <c r="M38" s="37">
        <v>2.8558326719189981</v>
      </c>
      <c r="N38" s="37">
        <v>7.5366307562468613</v>
      </c>
      <c r="O38" s="37" t="s">
        <v>942</v>
      </c>
      <c r="P38" s="37">
        <v>8.276557980223421</v>
      </c>
      <c r="Q38" s="37">
        <v>8.8042503883067749</v>
      </c>
      <c r="R38" s="37">
        <v>6.4293882671681919</v>
      </c>
      <c r="S38" s="37">
        <v>7.8001048871153005</v>
      </c>
      <c r="T38" s="37">
        <v>7.6206263056260681</v>
      </c>
      <c r="U38" s="37" t="s">
        <v>942</v>
      </c>
      <c r="V38" s="37">
        <v>1.4948837312647436</v>
      </c>
      <c r="W38" s="37">
        <v>2.2623357067420389</v>
      </c>
      <c r="X38" s="37">
        <v>0.54935770678129137</v>
      </c>
      <c r="Y38" s="73">
        <v>1.4466000000000001</v>
      </c>
      <c r="Z38" s="37">
        <v>0.7036</v>
      </c>
      <c r="AA38" s="37">
        <v>1.7069000000000001</v>
      </c>
      <c r="AB38" s="37">
        <v>3.0911</v>
      </c>
      <c r="AC38" s="37">
        <v>2.1958000000000002</v>
      </c>
      <c r="AD38" s="37">
        <v>0.2717</v>
      </c>
      <c r="AE38" s="37">
        <v>0.26350000000000001</v>
      </c>
      <c r="AF38" s="37">
        <v>0.21909999999999999</v>
      </c>
    </row>
    <row r="39" spans="1:48" s="37" customFormat="1" x14ac:dyDescent="0.2">
      <c r="A39" s="43" t="s">
        <v>946</v>
      </c>
      <c r="B39" s="37" t="s">
        <v>3</v>
      </c>
      <c r="D39" s="37">
        <v>21.909199999999998</v>
      </c>
      <c r="E39" s="37">
        <v>20.717933333333331</v>
      </c>
      <c r="F39" s="37">
        <v>4.9000666666666666</v>
      </c>
      <c r="G39" s="37">
        <v>1.6827333333333332</v>
      </c>
      <c r="H39" s="37">
        <v>2.5442333333333336</v>
      </c>
      <c r="I39" s="37">
        <v>1.063633333333333</v>
      </c>
      <c r="J39" s="37">
        <v>2.510333333333334</v>
      </c>
      <c r="K39" s="37">
        <v>1.4734666666666658</v>
      </c>
      <c r="L39" s="37">
        <v>10.654574688580759</v>
      </c>
      <c r="M39" s="37">
        <v>3.4061710922828299</v>
      </c>
      <c r="N39" s="37">
        <v>8.7016454317630654</v>
      </c>
      <c r="O39" s="37">
        <v>2.3268437700026188</v>
      </c>
      <c r="P39" s="37">
        <v>10.465679838247318</v>
      </c>
      <c r="Q39" s="37">
        <v>10.230192660445233</v>
      </c>
      <c r="R39" s="37">
        <v>7.9607690730250065</v>
      </c>
      <c r="S39" s="37">
        <v>8.9882771854114356</v>
      </c>
      <c r="T39" s="37">
        <v>9.6195139606803046</v>
      </c>
      <c r="U39" s="37">
        <v>11.269196179208064</v>
      </c>
      <c r="V39" s="37">
        <v>1.8913623980970113</v>
      </c>
      <c r="W39" s="37">
        <v>2.9441025146980642</v>
      </c>
      <c r="X39" s="37">
        <v>0.53894596225347013</v>
      </c>
      <c r="Y39" s="73">
        <v>1.7058333333333333</v>
      </c>
      <c r="Z39" s="37">
        <v>0.91543333333333321</v>
      </c>
      <c r="AA39" s="37">
        <v>2.1283333333333334</v>
      </c>
      <c r="AB39" s="37">
        <v>4.1846666666666676</v>
      </c>
      <c r="AC39" s="37">
        <v>2.8600666666666665</v>
      </c>
      <c r="AD39" s="37">
        <v>0.37750000000000006</v>
      </c>
      <c r="AE39" s="37">
        <v>0.3575000000000001</v>
      </c>
      <c r="AF39" s="37">
        <v>0.32050000000000001</v>
      </c>
    </row>
    <row r="40" spans="1:48" x14ac:dyDescent="0.2">
      <c r="A40" s="43"/>
      <c r="B40" s="34" t="s">
        <v>60</v>
      </c>
      <c r="D40" s="34">
        <v>0.77074868147795095</v>
      </c>
      <c r="E40" s="34">
        <v>0.97604250590501151</v>
      </c>
      <c r="F40" s="34">
        <v>0.10382698750003949</v>
      </c>
      <c r="G40" s="34">
        <v>0.11437265115985264</v>
      </c>
      <c r="H40" s="34">
        <v>6.3610795729447007E-3</v>
      </c>
      <c r="I40" s="34">
        <v>4.3145142638926555E-2</v>
      </c>
      <c r="J40" s="34">
        <v>0.13958883670742916</v>
      </c>
      <c r="K40" s="34">
        <v>0.2308473593813308</v>
      </c>
      <c r="L40" s="34">
        <v>0.17764121399170854</v>
      </c>
      <c r="M40" s="34">
        <v>4.1482649307711499E-2</v>
      </c>
      <c r="N40" s="34">
        <v>1.9736063016660261</v>
      </c>
      <c r="O40" s="38" t="s">
        <v>942</v>
      </c>
      <c r="P40" s="34">
        <v>0.54303875239907407</v>
      </c>
      <c r="Q40" s="34">
        <v>0.9476139089022374</v>
      </c>
      <c r="R40" s="34">
        <v>0.21104384367434903</v>
      </c>
      <c r="S40" s="34">
        <v>0.76125909013841608</v>
      </c>
      <c r="T40" s="34">
        <v>0.86370585584158988</v>
      </c>
      <c r="U40" s="34">
        <v>0.76200455496248276</v>
      </c>
      <c r="V40" s="34">
        <v>0.13866019110430633</v>
      </c>
      <c r="W40" s="34">
        <v>9.9097070707451287E-2</v>
      </c>
      <c r="X40" s="34">
        <v>5.9203122012452848E-2</v>
      </c>
      <c r="Y40" s="72">
        <v>6.3984086563248818E-2</v>
      </c>
      <c r="Z40" s="34">
        <v>5.5930790565960474E-2</v>
      </c>
      <c r="AA40" s="34">
        <v>0.1343794751192805</v>
      </c>
      <c r="AB40" s="34">
        <v>0.22486676796123783</v>
      </c>
      <c r="AC40" s="34">
        <v>0.62405035320343805</v>
      </c>
      <c r="AD40" s="34">
        <v>6.7882250993908932E-3</v>
      </c>
      <c r="AE40" s="34">
        <v>1.6030907647416558E-2</v>
      </c>
      <c r="AF40" s="34">
        <v>3.6120215946198353E-2</v>
      </c>
    </row>
    <row r="41" spans="1:48" x14ac:dyDescent="0.2">
      <c r="A41" s="43"/>
      <c r="B41" s="34" t="s">
        <v>5</v>
      </c>
      <c r="D41" s="34">
        <v>1.5321999999999996</v>
      </c>
      <c r="E41" s="34">
        <v>1.8834000000000017</v>
      </c>
      <c r="F41" s="34">
        <v>0.20760000000000023</v>
      </c>
      <c r="G41" s="34">
        <v>0.20060000000000011</v>
      </c>
      <c r="H41" s="34">
        <v>1.2700000000000156E-2</v>
      </c>
      <c r="I41" s="34">
        <v>8.1399999999999473E-2</v>
      </c>
      <c r="J41" s="34">
        <v>0.26290000000000013</v>
      </c>
      <c r="K41" s="34">
        <v>0.42609999999999992</v>
      </c>
      <c r="L41" s="34">
        <v>0.25122261406349544</v>
      </c>
      <c r="M41" s="34">
        <v>5.8665325254132483E-2</v>
      </c>
      <c r="N41" s="34">
        <v>2.7911007986010965</v>
      </c>
      <c r="O41" s="34">
        <v>0</v>
      </c>
      <c r="P41" s="34">
        <v>0.76797276853693575</v>
      </c>
      <c r="Q41" s="34">
        <v>1.3401284418629267</v>
      </c>
      <c r="R41" s="34">
        <v>0.38356407033210171</v>
      </c>
      <c r="S41" s="34">
        <v>1.4969634988749458</v>
      </c>
      <c r="T41" s="34">
        <v>1.5008903698362204</v>
      </c>
      <c r="U41" s="34">
        <v>1.5240091085368146</v>
      </c>
      <c r="V41" s="34">
        <v>0.26940652877927529</v>
      </c>
      <c r="W41" s="34">
        <v>0.17171834948649511</v>
      </c>
      <c r="X41" s="34">
        <v>0.1167957697303646</v>
      </c>
      <c r="Y41" s="72">
        <v>0.12249999999999983</v>
      </c>
      <c r="Z41" s="34">
        <v>9.8999999999999977E-2</v>
      </c>
      <c r="AA41" s="34">
        <v>0.2641</v>
      </c>
      <c r="AB41" s="34">
        <v>0.44579999999999931</v>
      </c>
      <c r="AC41" s="34">
        <v>1.1284000000000001</v>
      </c>
      <c r="AD41" s="34">
        <v>9.6000000000000529E-3</v>
      </c>
      <c r="AE41" s="34">
        <v>3.1099999999999905E-2</v>
      </c>
      <c r="AF41" s="34">
        <v>7.0500000000000007E-2</v>
      </c>
    </row>
    <row r="42" spans="1:48" x14ac:dyDescent="0.2">
      <c r="A42" s="43"/>
      <c r="B42" s="34" t="s">
        <v>6</v>
      </c>
      <c r="D42" s="34">
        <v>21.1919</v>
      </c>
      <c r="E42" s="34">
        <v>19.924399999999999</v>
      </c>
      <c r="F42" s="34">
        <v>4.7949000000000002</v>
      </c>
      <c r="G42" s="34">
        <v>1.5507</v>
      </c>
      <c r="H42" s="34">
        <v>2.5381</v>
      </c>
      <c r="I42" s="34">
        <v>1.0312000000000001</v>
      </c>
      <c r="J42" s="34">
        <v>2.4060000000000006</v>
      </c>
      <c r="K42" s="34">
        <v>1.2090999999999994</v>
      </c>
      <c r="L42" s="34">
        <v>10.52896338154901</v>
      </c>
      <c r="M42" s="34">
        <v>3.3768384296557636</v>
      </c>
      <c r="N42" s="34">
        <v>7.3060950324625171</v>
      </c>
      <c r="O42" s="34">
        <v>2.3268437700026188</v>
      </c>
      <c r="P42" s="34">
        <v>10.081693453978851</v>
      </c>
      <c r="Q42" s="34">
        <v>9.56012843951377</v>
      </c>
      <c r="R42" s="34">
        <v>7.8198435515040829</v>
      </c>
      <c r="S42" s="34">
        <v>8.15960717191704</v>
      </c>
      <c r="T42" s="34">
        <v>8.6222086062678862</v>
      </c>
      <c r="U42" s="34">
        <v>10.507210402385592</v>
      </c>
      <c r="V42" s="34">
        <v>1.7756475438554802</v>
      </c>
      <c r="W42" s="34">
        <v>2.8296751085592842</v>
      </c>
      <c r="X42" s="34">
        <v>0.48616640155403595</v>
      </c>
      <c r="Y42" s="72">
        <v>1.6339000000000001</v>
      </c>
      <c r="Z42" s="34">
        <v>0.85089999999999999</v>
      </c>
      <c r="AA42" s="34">
        <v>1.9819</v>
      </c>
      <c r="AB42" s="34">
        <v>3.9789000000000003</v>
      </c>
      <c r="AC42" s="34">
        <v>2.1418999999999997</v>
      </c>
      <c r="AD42" s="34">
        <v>0.37270000000000003</v>
      </c>
      <c r="AE42" s="34">
        <v>0.33970000000000011</v>
      </c>
      <c r="AF42" s="34">
        <v>0.28069999999999995</v>
      </c>
    </row>
    <row r="43" spans="1:48" x14ac:dyDescent="0.2">
      <c r="A43" s="43"/>
      <c r="B43" s="34" t="s">
        <v>7</v>
      </c>
      <c r="D43" s="34">
        <v>22.7241</v>
      </c>
      <c r="E43" s="34">
        <v>21.8078</v>
      </c>
      <c r="F43" s="34">
        <v>5.0025000000000004</v>
      </c>
      <c r="G43" s="34">
        <v>1.7513000000000001</v>
      </c>
      <c r="H43" s="34">
        <v>2.5508000000000002</v>
      </c>
      <c r="I43" s="34">
        <v>1.1125999999999996</v>
      </c>
      <c r="J43" s="34">
        <v>2.6689000000000007</v>
      </c>
      <c r="K43" s="34">
        <v>1.6351999999999993</v>
      </c>
      <c r="L43" s="34">
        <v>10.780185995612506</v>
      </c>
      <c r="M43" s="34">
        <v>3.4355037549098961</v>
      </c>
      <c r="N43" s="34">
        <v>10.097195831063614</v>
      </c>
      <c r="O43" s="34">
        <v>2.3268437700026188</v>
      </c>
      <c r="P43" s="34">
        <v>10.849666222515786</v>
      </c>
      <c r="Q43" s="34">
        <v>10.900256881376697</v>
      </c>
      <c r="R43" s="34">
        <v>8.2034076218361847</v>
      </c>
      <c r="S43" s="34">
        <v>9.6565706707919858</v>
      </c>
      <c r="T43" s="34">
        <v>10.123098976104107</v>
      </c>
      <c r="U43" s="34">
        <v>12.031219510922407</v>
      </c>
      <c r="V43" s="34">
        <v>2.0450540726347555</v>
      </c>
      <c r="W43" s="34">
        <v>3.0013934580457793</v>
      </c>
      <c r="X43" s="34">
        <v>0.60296217128440055</v>
      </c>
      <c r="Y43" s="72">
        <v>1.7564</v>
      </c>
      <c r="Z43" s="34">
        <v>0.94989999999999997</v>
      </c>
      <c r="AA43" s="34">
        <v>2.246</v>
      </c>
      <c r="AB43" s="34">
        <v>4.4246999999999996</v>
      </c>
      <c r="AC43" s="34">
        <v>3.2702999999999998</v>
      </c>
      <c r="AD43" s="34">
        <v>0.38230000000000008</v>
      </c>
      <c r="AE43" s="34">
        <v>0.37080000000000002</v>
      </c>
      <c r="AF43" s="34">
        <v>0.35119999999999996</v>
      </c>
    </row>
    <row r="44" spans="1:48" s="41" customFormat="1" x14ac:dyDescent="0.2">
      <c r="A44" s="46"/>
      <c r="B44" s="41" t="s">
        <v>1128</v>
      </c>
      <c r="D44" s="41">
        <v>3</v>
      </c>
      <c r="E44" s="41">
        <v>3</v>
      </c>
      <c r="F44" s="41">
        <v>3</v>
      </c>
      <c r="G44" s="41">
        <v>3</v>
      </c>
      <c r="H44" s="41">
        <v>3</v>
      </c>
      <c r="I44" s="41">
        <v>3</v>
      </c>
      <c r="J44" s="41">
        <v>3</v>
      </c>
      <c r="K44" s="41">
        <v>3</v>
      </c>
      <c r="L44" s="41">
        <v>2</v>
      </c>
      <c r="M44" s="41">
        <v>2</v>
      </c>
      <c r="N44" s="41">
        <v>2</v>
      </c>
      <c r="O44" s="41">
        <v>1</v>
      </c>
      <c r="P44" s="41">
        <v>2</v>
      </c>
      <c r="Q44" s="41">
        <v>2</v>
      </c>
      <c r="R44" s="41">
        <v>3</v>
      </c>
      <c r="S44" s="41">
        <v>3</v>
      </c>
      <c r="T44" s="41">
        <v>3</v>
      </c>
      <c r="U44" s="41">
        <v>3</v>
      </c>
      <c r="V44" s="41">
        <v>3</v>
      </c>
      <c r="W44" s="41">
        <v>3</v>
      </c>
      <c r="X44" s="41">
        <v>3</v>
      </c>
      <c r="Y44" s="74">
        <v>3</v>
      </c>
      <c r="Z44" s="41">
        <v>3</v>
      </c>
      <c r="AA44" s="41">
        <v>3</v>
      </c>
      <c r="AB44" s="41">
        <v>3</v>
      </c>
      <c r="AC44" s="41">
        <v>3</v>
      </c>
      <c r="AD44" s="41">
        <v>2</v>
      </c>
      <c r="AE44" s="41">
        <v>3</v>
      </c>
      <c r="AF44" s="41">
        <v>3</v>
      </c>
    </row>
    <row r="45" spans="1:48" x14ac:dyDescent="0.2">
      <c r="A45" s="44" t="s">
        <v>971</v>
      </c>
    </row>
    <row r="46" spans="1:48" s="37" customFormat="1" x14ac:dyDescent="0.2">
      <c r="A46" s="43" t="s">
        <v>945</v>
      </c>
      <c r="B46" s="37" t="s">
        <v>3</v>
      </c>
      <c r="D46" s="37">
        <v>14.984100000000002</v>
      </c>
      <c r="E46" s="37">
        <v>13.6814</v>
      </c>
      <c r="F46" s="37">
        <v>2.6568499999999999</v>
      </c>
      <c r="G46" s="37">
        <v>0.79564999999999997</v>
      </c>
      <c r="H46" s="37">
        <v>1.3872</v>
      </c>
      <c r="I46" s="37">
        <v>0.79849999999999999</v>
      </c>
      <c r="J46" s="37">
        <v>1.6630500000000004</v>
      </c>
      <c r="K46" s="37">
        <v>1.1785999999999994</v>
      </c>
      <c r="L46" s="37">
        <v>5.8784771448806534</v>
      </c>
      <c r="M46" s="37">
        <v>1.5880520384287855</v>
      </c>
      <c r="N46" s="37">
        <v>6.3177174761319463</v>
      </c>
      <c r="O46" s="37">
        <v>1.0495074082635143</v>
      </c>
      <c r="P46" s="37">
        <v>5.8423000171165471</v>
      </c>
      <c r="Q46" s="37">
        <v>6.3271074086030819</v>
      </c>
      <c r="R46" s="37">
        <v>4.3316146392207902</v>
      </c>
      <c r="S46" s="37">
        <v>5.3350622611145422</v>
      </c>
      <c r="T46" s="37">
        <v>5.6690522238409535</v>
      </c>
      <c r="U46" s="37">
        <v>6.9950852589019368</v>
      </c>
      <c r="V46" s="37">
        <v>0.85304039867626447</v>
      </c>
      <c r="W46" s="37">
        <v>1.5401483310166721</v>
      </c>
      <c r="X46" s="37">
        <v>0.47992262476513114</v>
      </c>
      <c r="Y46" s="73">
        <v>1.16235</v>
      </c>
      <c r="Z46" s="37">
        <v>0.51910000000000001</v>
      </c>
      <c r="AA46" s="37">
        <v>1.4890500000000002</v>
      </c>
      <c r="AB46" s="37">
        <v>3.2889499999999998</v>
      </c>
      <c r="AC46" s="37">
        <v>1.8049999999999999</v>
      </c>
      <c r="AD46" s="37">
        <v>0.15175</v>
      </c>
      <c r="AE46" s="37">
        <v>0.2816500000000004</v>
      </c>
      <c r="AF46" s="37">
        <v>0.25114999999999976</v>
      </c>
    </row>
    <row r="47" spans="1:48" x14ac:dyDescent="0.2">
      <c r="A47" s="43"/>
      <c r="B47" s="34" t="s">
        <v>60</v>
      </c>
      <c r="D47" s="34">
        <v>1.8346592544666174</v>
      </c>
      <c r="E47" s="34">
        <v>2.399071887209713</v>
      </c>
      <c r="F47" s="34">
        <v>0.27117545058504078</v>
      </c>
      <c r="G47" s="34">
        <v>0.13739084758454684</v>
      </c>
      <c r="H47" s="34">
        <v>8.4852813742384205E-3</v>
      </c>
      <c r="I47" s="34">
        <v>0.11638977618330609</v>
      </c>
      <c r="J47" s="34">
        <v>0.22082944776455882</v>
      </c>
      <c r="K47" s="34">
        <v>1.6122034611053392E-2</v>
      </c>
      <c r="L47" s="34">
        <v>0.37519458182602244</v>
      </c>
      <c r="M47" s="34">
        <v>0.19342834974314629</v>
      </c>
      <c r="N47" s="38" t="s">
        <v>942</v>
      </c>
      <c r="O47" s="38" t="s">
        <v>942</v>
      </c>
      <c r="P47" s="38" t="s">
        <v>942</v>
      </c>
      <c r="Q47" s="38" t="s">
        <v>942</v>
      </c>
      <c r="R47" s="34">
        <v>0.52631265857500853</v>
      </c>
      <c r="S47" s="34">
        <v>0.40291068496972254</v>
      </c>
      <c r="T47" s="34">
        <v>0.75711960529883593</v>
      </c>
      <c r="U47" s="34">
        <v>1.2796313458905446</v>
      </c>
      <c r="V47" s="34">
        <v>3.0954425410261222E-2</v>
      </c>
      <c r="W47" s="34">
        <v>2.8537991049067832E-2</v>
      </c>
      <c r="X47" s="34">
        <v>5.9584632893850589E-2</v>
      </c>
      <c r="Y47" s="72">
        <v>9.8358553263048765E-2</v>
      </c>
      <c r="Z47" s="34">
        <v>2.8284271247461926E-2</v>
      </c>
      <c r="AA47" s="34">
        <v>6.9225753878162918E-2</v>
      </c>
      <c r="AB47" s="34">
        <v>0.50155083989562188</v>
      </c>
      <c r="AC47" s="34">
        <v>0.45933656505878145</v>
      </c>
      <c r="AD47" s="34">
        <v>0.21460690809011718</v>
      </c>
      <c r="AE47" s="34">
        <v>3.4577521600022608E-2</v>
      </c>
      <c r="AF47" s="34">
        <v>1.84554869889689E-2</v>
      </c>
    </row>
    <row r="48" spans="1:48" x14ac:dyDescent="0.2">
      <c r="A48" s="43"/>
      <c r="B48" s="34" t="s">
        <v>5</v>
      </c>
      <c r="D48" s="34">
        <v>2.5946000000000016</v>
      </c>
      <c r="E48" s="34">
        <v>3.3928000000000011</v>
      </c>
      <c r="F48" s="34">
        <v>0.38349999999999973</v>
      </c>
      <c r="G48" s="34">
        <v>0.19430000000000003</v>
      </c>
      <c r="H48" s="34">
        <v>1.1999999999999789E-2</v>
      </c>
      <c r="I48" s="34">
        <v>0.16460000000000052</v>
      </c>
      <c r="J48" s="34">
        <v>0.31230000000000002</v>
      </c>
      <c r="K48" s="34">
        <v>2.2800000000000153E-2</v>
      </c>
      <c r="L48" s="34">
        <v>0.53060526614726289</v>
      </c>
      <c r="M48" s="34">
        <v>0.27354899555420387</v>
      </c>
      <c r="N48" s="34">
        <v>0</v>
      </c>
      <c r="O48" s="34">
        <v>0</v>
      </c>
      <c r="P48" s="34">
        <v>0</v>
      </c>
      <c r="Q48" s="34">
        <v>0</v>
      </c>
      <c r="R48" s="34">
        <v>0.74431849980541731</v>
      </c>
      <c r="S48" s="34">
        <v>0.56980175510921516</v>
      </c>
      <c r="T48" s="34">
        <v>1.0707288141521785</v>
      </c>
      <c r="U48" s="34">
        <v>1.8096720041961483</v>
      </c>
      <c r="V48" s="34">
        <v>4.3776168230657775E-2</v>
      </c>
      <c r="W48" s="34">
        <v>4.0358813984473718E-2</v>
      </c>
      <c r="X48" s="34">
        <v>8.4265395947505539E-2</v>
      </c>
      <c r="Y48" s="72">
        <v>0.1391</v>
      </c>
      <c r="Z48" s="34">
        <v>4.0000000000000036E-2</v>
      </c>
      <c r="AA48" s="34">
        <v>9.7899999999999876E-2</v>
      </c>
      <c r="AB48" s="34">
        <v>0.70930000000000026</v>
      </c>
      <c r="AC48" s="34">
        <v>0.64959999999999996</v>
      </c>
      <c r="AD48" s="34">
        <v>0.30349999999999999</v>
      </c>
      <c r="AE48" s="34">
        <v>4.890000000000061E-2</v>
      </c>
      <c r="AF48" s="34">
        <v>2.6100000000000012E-2</v>
      </c>
      <c r="AV48" s="34" t="s">
        <v>55</v>
      </c>
    </row>
    <row r="49" spans="1:73" x14ac:dyDescent="0.2">
      <c r="A49" s="43"/>
      <c r="B49" s="34" t="s">
        <v>6</v>
      </c>
      <c r="D49" s="34">
        <v>13.6868</v>
      </c>
      <c r="E49" s="34">
        <v>11.984999999999999</v>
      </c>
      <c r="F49" s="34">
        <v>2.4651000000000001</v>
      </c>
      <c r="G49" s="34">
        <v>0.69850000000000001</v>
      </c>
      <c r="H49" s="34">
        <v>1.3812</v>
      </c>
      <c r="I49" s="34">
        <v>0.71619999999999973</v>
      </c>
      <c r="J49" s="34">
        <v>1.5069000000000004</v>
      </c>
      <c r="K49" s="34">
        <v>1.1671999999999993</v>
      </c>
      <c r="L49" s="34">
        <v>5.6131745118070215</v>
      </c>
      <c r="M49" s="34">
        <v>1.4512775406516836</v>
      </c>
      <c r="N49" s="34">
        <v>6.3177174761319463</v>
      </c>
      <c r="O49" s="34">
        <v>1.0495074082635143</v>
      </c>
      <c r="P49" s="34">
        <v>5.8423000171165471</v>
      </c>
      <c r="Q49" s="34">
        <v>6.3271074086030819</v>
      </c>
      <c r="R49" s="34">
        <v>3.9594553893180811</v>
      </c>
      <c r="S49" s="34">
        <v>5.050161383559935</v>
      </c>
      <c r="T49" s="34">
        <v>5.1336878167648647</v>
      </c>
      <c r="U49" s="34">
        <v>6.0902492568038626</v>
      </c>
      <c r="V49" s="34">
        <v>0.83115231456093552</v>
      </c>
      <c r="W49" s="34">
        <v>1.5199689240244354</v>
      </c>
      <c r="X49" s="34">
        <v>0.43778992679137835</v>
      </c>
      <c r="Y49" s="72">
        <v>1.0928</v>
      </c>
      <c r="Z49" s="34">
        <v>0.49909999999999999</v>
      </c>
      <c r="AA49" s="34">
        <v>1.4401000000000002</v>
      </c>
      <c r="AB49" s="34">
        <v>2.9342999999999999</v>
      </c>
      <c r="AC49" s="34">
        <v>1.4802</v>
      </c>
      <c r="AD49" s="34">
        <v>0</v>
      </c>
      <c r="AE49" s="34">
        <v>0.2572000000000001</v>
      </c>
      <c r="AF49" s="34">
        <v>0.23809999999999976</v>
      </c>
    </row>
    <row r="50" spans="1:73" x14ac:dyDescent="0.2">
      <c r="A50" s="43"/>
      <c r="B50" s="34" t="s">
        <v>7</v>
      </c>
      <c r="D50" s="34">
        <v>16.281400000000001</v>
      </c>
      <c r="E50" s="34">
        <v>15.377800000000001</v>
      </c>
      <c r="F50" s="34">
        <v>2.8485999999999998</v>
      </c>
      <c r="G50" s="34">
        <v>0.89280000000000004</v>
      </c>
      <c r="H50" s="34">
        <v>1.3931999999999998</v>
      </c>
      <c r="I50" s="34">
        <v>0.88080000000000025</v>
      </c>
      <c r="J50" s="34">
        <v>1.8192000000000004</v>
      </c>
      <c r="K50" s="34">
        <v>1.1899999999999995</v>
      </c>
      <c r="L50" s="34">
        <v>6.1437797779542844</v>
      </c>
      <c r="M50" s="34">
        <v>1.7248265362058874</v>
      </c>
      <c r="N50" s="34">
        <v>6.3177174761319463</v>
      </c>
      <c r="O50" s="34">
        <v>1.0495074082635143</v>
      </c>
      <c r="P50" s="34">
        <v>5.8423000171165471</v>
      </c>
      <c r="Q50" s="34">
        <v>6.3271074086030819</v>
      </c>
      <c r="R50" s="34">
        <v>4.7037738891234984</v>
      </c>
      <c r="S50" s="34">
        <v>5.6199631386691502</v>
      </c>
      <c r="T50" s="34">
        <v>6.2044166309170432</v>
      </c>
      <c r="U50" s="34">
        <v>7.8999212610000109</v>
      </c>
      <c r="V50" s="34">
        <v>0.8749284827915933</v>
      </c>
      <c r="W50" s="34">
        <v>1.5603277380089091</v>
      </c>
      <c r="X50" s="34">
        <v>0.52205532273888389</v>
      </c>
      <c r="Y50" s="72">
        <v>1.2319</v>
      </c>
      <c r="Z50" s="34">
        <v>0.53910000000000002</v>
      </c>
      <c r="AA50" s="34">
        <v>1.538</v>
      </c>
      <c r="AB50" s="34">
        <v>3.6436000000000002</v>
      </c>
      <c r="AC50" s="34">
        <v>2.1297999999999999</v>
      </c>
      <c r="AD50" s="34">
        <v>0.30349999999999999</v>
      </c>
      <c r="AE50" s="34">
        <v>0.3061000000000007</v>
      </c>
      <c r="AF50" s="34">
        <v>0.26419999999999977</v>
      </c>
    </row>
    <row r="51" spans="1:73" s="41" customFormat="1" x14ac:dyDescent="0.2">
      <c r="A51" s="46"/>
      <c r="B51" s="41" t="s">
        <v>1128</v>
      </c>
      <c r="D51" s="41">
        <v>2</v>
      </c>
      <c r="E51" s="41">
        <v>2</v>
      </c>
      <c r="F51" s="41">
        <v>2</v>
      </c>
      <c r="G51" s="41">
        <v>2</v>
      </c>
      <c r="H51" s="41">
        <v>2</v>
      </c>
      <c r="I51" s="41">
        <v>2</v>
      </c>
      <c r="J51" s="41">
        <v>2</v>
      </c>
      <c r="K51" s="41">
        <v>2</v>
      </c>
      <c r="L51" s="41">
        <v>2</v>
      </c>
      <c r="M51" s="41">
        <v>2</v>
      </c>
      <c r="N51" s="41">
        <v>1</v>
      </c>
      <c r="O51" s="41">
        <v>1</v>
      </c>
      <c r="P51" s="41">
        <v>1</v>
      </c>
      <c r="Q51" s="41">
        <v>1</v>
      </c>
      <c r="R51" s="41">
        <v>2</v>
      </c>
      <c r="S51" s="41">
        <v>2</v>
      </c>
      <c r="T51" s="41">
        <v>2</v>
      </c>
      <c r="U51" s="41">
        <v>2</v>
      </c>
      <c r="V51" s="41">
        <v>2</v>
      </c>
      <c r="W51" s="41">
        <v>2</v>
      </c>
      <c r="X51" s="41">
        <v>2</v>
      </c>
      <c r="Y51" s="74">
        <v>2</v>
      </c>
      <c r="Z51" s="41">
        <v>2</v>
      </c>
      <c r="AA51" s="41">
        <v>2</v>
      </c>
      <c r="AB51" s="41">
        <v>2</v>
      </c>
      <c r="AC51" s="41">
        <v>2</v>
      </c>
      <c r="AD51" s="41">
        <v>2</v>
      </c>
      <c r="AE51" s="41">
        <v>2</v>
      </c>
      <c r="AF51" s="41" t="s">
        <v>1135</v>
      </c>
    </row>
    <row r="52" spans="1:73" s="37" customFormat="1" x14ac:dyDescent="0.2">
      <c r="A52" s="43" t="s">
        <v>946</v>
      </c>
      <c r="B52" s="37" t="s">
        <v>3</v>
      </c>
      <c r="D52" s="37">
        <v>16.91386</v>
      </c>
      <c r="E52" s="37">
        <v>16.274539999999998</v>
      </c>
      <c r="F52" s="37">
        <v>2.9757399999999996</v>
      </c>
      <c r="G52" s="37">
        <v>0.9975750000000001</v>
      </c>
      <c r="H52" s="37">
        <v>1.4880600000000002</v>
      </c>
      <c r="I52" s="37">
        <v>0.81458000000000008</v>
      </c>
      <c r="J52" s="37">
        <v>1.9789000000000001</v>
      </c>
      <c r="K52" s="37">
        <v>1.5146199999999999</v>
      </c>
      <c r="L52" s="37">
        <v>6.6996874690670003</v>
      </c>
      <c r="M52" s="37">
        <v>2.0573100944562217</v>
      </c>
      <c r="N52" s="37">
        <v>5.6590509426265214</v>
      </c>
      <c r="O52" s="37">
        <v>0.89069553159314763</v>
      </c>
      <c r="P52" s="37">
        <v>6.5683285061736543</v>
      </c>
      <c r="Q52" s="37">
        <v>7.0529854358896289</v>
      </c>
      <c r="R52" s="37">
        <v>4.5067358374832649</v>
      </c>
      <c r="S52" s="37">
        <v>5.7069354740033571</v>
      </c>
      <c r="T52" s="37">
        <v>6.4015845976431827</v>
      </c>
      <c r="U52" s="37">
        <v>7.8651394381097663</v>
      </c>
      <c r="V52" s="37">
        <v>0.95225211370987606</v>
      </c>
      <c r="W52" s="37">
        <v>1.7805753480764062</v>
      </c>
      <c r="X52" s="37">
        <v>0.43962445297281982</v>
      </c>
      <c r="Y52" s="73">
        <v>1.23278</v>
      </c>
      <c r="Z52" s="37">
        <v>0.63853999999999989</v>
      </c>
      <c r="AA52" s="37">
        <v>1.6865600000000001</v>
      </c>
      <c r="AB52" s="37">
        <v>4.0130999999999997</v>
      </c>
      <c r="AC52" s="37">
        <v>2.9032</v>
      </c>
      <c r="AD52" s="37">
        <v>0.39587999999999995</v>
      </c>
      <c r="AE52" s="37">
        <v>0.40120000000000006</v>
      </c>
      <c r="AF52" s="37">
        <v>0.30180000000000007</v>
      </c>
    </row>
    <row r="53" spans="1:73" s="38" customFormat="1" x14ac:dyDescent="0.2">
      <c r="B53" s="38" t="s">
        <v>60</v>
      </c>
      <c r="D53" s="38">
        <v>1.1363045995682668</v>
      </c>
      <c r="E53" s="38">
        <v>1.1104554844747263</v>
      </c>
      <c r="F53" s="38">
        <v>0.19233001065876329</v>
      </c>
      <c r="G53" s="38">
        <v>7.0695420643773016E-2</v>
      </c>
      <c r="H53" s="38">
        <v>0.13993185127053806</v>
      </c>
      <c r="I53" s="38">
        <v>7.1776646619913897E-2</v>
      </c>
      <c r="J53" s="38">
        <v>0.22408029810762489</v>
      </c>
      <c r="K53" s="38">
        <v>0.33951249903354147</v>
      </c>
      <c r="L53" s="38">
        <v>0.47653324673092823</v>
      </c>
      <c r="M53" s="38">
        <v>0.22762895877457764</v>
      </c>
      <c r="N53" s="38">
        <v>0.13493792776092203</v>
      </c>
      <c r="O53" s="38" t="s">
        <v>942</v>
      </c>
      <c r="P53" s="38">
        <v>0.37625304149363648</v>
      </c>
      <c r="Q53" s="38">
        <v>0.53393782073473961</v>
      </c>
      <c r="R53" s="38">
        <v>0.73071275575975769</v>
      </c>
      <c r="S53" s="38">
        <v>0.5976461030179927</v>
      </c>
      <c r="T53" s="38">
        <v>0.64801635701327398</v>
      </c>
      <c r="U53" s="38">
        <v>0.5259399225391953</v>
      </c>
      <c r="V53" s="38">
        <v>0.11459701095072902</v>
      </c>
      <c r="W53" s="38">
        <v>0.15715575006417262</v>
      </c>
      <c r="X53" s="38">
        <v>9.3005365089525727E-2</v>
      </c>
      <c r="Y53" s="75">
        <v>4.2063547163785464E-2</v>
      </c>
      <c r="Z53" s="38">
        <v>5.6639323795398551E-2</v>
      </c>
      <c r="AA53" s="38">
        <v>0.11569348728428927</v>
      </c>
      <c r="AB53" s="38">
        <v>0.62644192468256577</v>
      </c>
      <c r="AC53" s="38">
        <v>0.4114369149699621</v>
      </c>
      <c r="AD53" s="38">
        <v>2.8087577325216266E-2</v>
      </c>
      <c r="AE53" s="38">
        <v>4.3347606623664797E-2</v>
      </c>
      <c r="AF53" s="38">
        <v>1.7094053546969516E-2</v>
      </c>
    </row>
    <row r="54" spans="1:73" x14ac:dyDescent="0.2">
      <c r="A54" s="43"/>
      <c r="B54" s="34" t="s">
        <v>5</v>
      </c>
      <c r="D54" s="34">
        <v>2.3792999999999989</v>
      </c>
      <c r="E54" s="34">
        <v>2.3558999999999983</v>
      </c>
      <c r="F54" s="34">
        <v>0.45330000000000004</v>
      </c>
      <c r="G54" s="34">
        <v>0.15300000000000014</v>
      </c>
      <c r="H54" s="34">
        <v>0.35680000000000001</v>
      </c>
      <c r="I54" s="34">
        <v>0.18170000000000019</v>
      </c>
      <c r="J54" s="34">
        <v>0.53590000000000027</v>
      </c>
      <c r="K54" s="34">
        <v>0.83560000000000034</v>
      </c>
      <c r="L54" s="34">
        <v>0.86964073319806623</v>
      </c>
      <c r="M54" s="34">
        <v>0.42217471345389779</v>
      </c>
      <c r="N54" s="34">
        <v>0.2629360313191702</v>
      </c>
      <c r="O54" s="34">
        <v>0</v>
      </c>
      <c r="P54" s="34">
        <v>0.81721725284565938</v>
      </c>
      <c r="Q54" s="34">
        <v>1.2315184296916719</v>
      </c>
      <c r="R54" s="34">
        <v>1.9616191958529789</v>
      </c>
      <c r="S54" s="34">
        <v>1.4565114642758559</v>
      </c>
      <c r="T54" s="34">
        <v>1.3879558944476216</v>
      </c>
      <c r="U54" s="34">
        <v>1.0861021668880255</v>
      </c>
      <c r="V54" s="34">
        <v>0.30030738358540132</v>
      </c>
      <c r="W54" s="34">
        <v>0.3392638322232191</v>
      </c>
      <c r="X54" s="34">
        <v>0.22342244226321439</v>
      </c>
      <c r="Y54" s="72">
        <v>0.1111000000000002</v>
      </c>
      <c r="Z54" s="34">
        <v>0.12840000000000007</v>
      </c>
      <c r="AA54" s="34">
        <v>0.27249999999999996</v>
      </c>
      <c r="AB54" s="34">
        <v>1.6713</v>
      </c>
      <c r="AC54" s="34">
        <v>0.8389000000000002</v>
      </c>
      <c r="AD54" s="34">
        <v>7.9300000000000148E-2</v>
      </c>
      <c r="AE54" s="34">
        <v>9.8499999999999588E-2</v>
      </c>
      <c r="AF54" s="34">
        <v>3.4299999999999553E-2</v>
      </c>
    </row>
    <row r="55" spans="1:73" x14ac:dyDescent="0.2">
      <c r="A55" s="43"/>
      <c r="B55" s="34" t="s">
        <v>6</v>
      </c>
      <c r="D55" s="34">
        <v>15.773400000000001</v>
      </c>
      <c r="E55" s="34">
        <v>15.2927</v>
      </c>
      <c r="F55" s="34">
        <v>2.8403999999999998</v>
      </c>
      <c r="G55" s="34">
        <v>0.91059999999999997</v>
      </c>
      <c r="H55" s="34">
        <v>1.3474999999999999</v>
      </c>
      <c r="I55" s="34">
        <v>0.73150000000000004</v>
      </c>
      <c r="J55" s="34">
        <v>1.7856000000000001</v>
      </c>
      <c r="K55" s="34">
        <v>1.2572999999999999</v>
      </c>
      <c r="L55" s="34">
        <v>6.1522983323307718</v>
      </c>
      <c r="M55" s="34">
        <v>1.7970391676310236</v>
      </c>
      <c r="N55" s="34">
        <v>5.5451367034546593</v>
      </c>
      <c r="O55" s="34">
        <v>0.89069553159314763</v>
      </c>
      <c r="P55" s="34">
        <v>6.1735583815170969</v>
      </c>
      <c r="Q55" s="34">
        <v>6.4121412991293321</v>
      </c>
      <c r="R55" s="34">
        <v>3.3517625766154735</v>
      </c>
      <c r="S55" s="34">
        <v>4.8668517832372906</v>
      </c>
      <c r="T55" s="34">
        <v>5.9635707558475399</v>
      </c>
      <c r="U55" s="34">
        <v>7.3311533199081307</v>
      </c>
      <c r="V55" s="34">
        <v>0.80607429558323007</v>
      </c>
      <c r="W55" s="34">
        <v>1.6229104719607916</v>
      </c>
      <c r="X55" s="34">
        <v>0.31035940456187261</v>
      </c>
      <c r="Y55" s="72">
        <v>1.1735</v>
      </c>
      <c r="Z55" s="34">
        <v>0.57269999999999999</v>
      </c>
      <c r="AA55" s="34">
        <v>1.5550999999999999</v>
      </c>
      <c r="AB55" s="34">
        <v>3.1141000000000001</v>
      </c>
      <c r="AC55" s="34">
        <v>2.4643999999999999</v>
      </c>
      <c r="AD55" s="34">
        <v>0.35629999999999984</v>
      </c>
      <c r="AE55" s="34">
        <v>0.35050000000000026</v>
      </c>
      <c r="AF55" s="34">
        <v>0.28640000000000043</v>
      </c>
    </row>
    <row r="56" spans="1:73" x14ac:dyDescent="0.2">
      <c r="A56" s="43"/>
      <c r="B56" s="34" t="s">
        <v>7</v>
      </c>
      <c r="D56" s="34">
        <v>18.152699999999999</v>
      </c>
      <c r="E56" s="34">
        <v>17.648599999999998</v>
      </c>
      <c r="F56" s="34">
        <v>3.2936999999999999</v>
      </c>
      <c r="G56" s="34">
        <v>1.0636000000000001</v>
      </c>
      <c r="H56" s="34">
        <v>1.7042999999999999</v>
      </c>
      <c r="I56" s="34">
        <v>0.91320000000000023</v>
      </c>
      <c r="J56" s="34">
        <v>2.3215000000000003</v>
      </c>
      <c r="K56" s="34">
        <v>2.0929000000000002</v>
      </c>
      <c r="L56" s="34">
        <v>7.0219390655288381</v>
      </c>
      <c r="M56" s="34">
        <v>2.2192138810849213</v>
      </c>
      <c r="N56" s="34">
        <v>5.8080727347738295</v>
      </c>
      <c r="O56" s="34">
        <v>0.89069553159314763</v>
      </c>
      <c r="P56" s="34">
        <v>6.9907756343627563</v>
      </c>
      <c r="Q56" s="34">
        <v>7.643659728821004</v>
      </c>
      <c r="R56" s="34">
        <v>5.3133817724684524</v>
      </c>
      <c r="S56" s="34">
        <v>6.3233632475131465</v>
      </c>
      <c r="T56" s="34">
        <v>7.3515266502951615</v>
      </c>
      <c r="U56" s="34">
        <v>8.4172554867961562</v>
      </c>
      <c r="V56" s="34">
        <v>1.1063816791686314</v>
      </c>
      <c r="W56" s="34">
        <v>1.9621743041840107</v>
      </c>
      <c r="X56" s="34">
        <v>0.533781846825087</v>
      </c>
      <c r="Y56" s="72">
        <v>1.2846000000000002</v>
      </c>
      <c r="Z56" s="34">
        <v>0.70110000000000006</v>
      </c>
      <c r="AA56" s="34">
        <v>1.8275999999999999</v>
      </c>
      <c r="AB56" s="34">
        <v>4.7854000000000001</v>
      </c>
      <c r="AC56" s="34">
        <v>3.3033000000000001</v>
      </c>
      <c r="AD56" s="34">
        <v>0.43559999999999999</v>
      </c>
      <c r="AE56" s="34">
        <v>0.44899999999999984</v>
      </c>
      <c r="AF56" s="34">
        <v>0.32069999999999999</v>
      </c>
    </row>
    <row r="57" spans="1:73" s="41" customFormat="1" x14ac:dyDescent="0.2">
      <c r="A57" s="46"/>
      <c r="B57" s="41" t="s">
        <v>1128</v>
      </c>
      <c r="D57" s="41">
        <v>5</v>
      </c>
      <c r="E57" s="41">
        <v>5</v>
      </c>
      <c r="F57" s="41">
        <v>5</v>
      </c>
      <c r="G57" s="41">
        <v>4</v>
      </c>
      <c r="H57" s="41">
        <v>5</v>
      </c>
      <c r="I57" s="41">
        <v>5</v>
      </c>
      <c r="J57" s="41">
        <v>5</v>
      </c>
      <c r="K57" s="41">
        <v>5</v>
      </c>
      <c r="L57" s="41">
        <v>3</v>
      </c>
      <c r="M57" s="41">
        <v>3</v>
      </c>
      <c r="N57" s="41">
        <v>3</v>
      </c>
      <c r="O57" s="41">
        <v>1</v>
      </c>
      <c r="P57" s="41">
        <v>5</v>
      </c>
      <c r="Q57" s="41">
        <v>5</v>
      </c>
      <c r="R57" s="41">
        <v>5</v>
      </c>
      <c r="S57" s="41">
        <v>5</v>
      </c>
      <c r="T57" s="41">
        <v>4</v>
      </c>
      <c r="U57" s="41">
        <v>4</v>
      </c>
      <c r="V57" s="41">
        <v>5</v>
      </c>
      <c r="W57" s="41">
        <v>5</v>
      </c>
      <c r="X57" s="41">
        <v>5</v>
      </c>
      <c r="Y57" s="74">
        <v>5</v>
      </c>
      <c r="Z57" s="41">
        <v>5</v>
      </c>
      <c r="AA57" s="41">
        <v>5</v>
      </c>
      <c r="AB57" s="41">
        <v>5</v>
      </c>
      <c r="AC57" s="41">
        <v>5</v>
      </c>
      <c r="AD57" s="41">
        <v>5</v>
      </c>
      <c r="AE57" s="41">
        <v>5</v>
      </c>
      <c r="AF57" s="41">
        <v>4</v>
      </c>
    </row>
    <row r="58" spans="1:73" x14ac:dyDescent="0.2">
      <c r="A58" s="44" t="s">
        <v>972</v>
      </c>
    </row>
    <row r="59" spans="1:73" s="37" customFormat="1" x14ac:dyDescent="0.2">
      <c r="A59" s="43" t="s">
        <v>945</v>
      </c>
      <c r="B59" s="37" t="s">
        <v>3</v>
      </c>
      <c r="D59" s="37">
        <v>17.869039999999998</v>
      </c>
      <c r="E59" s="37">
        <v>16.724460000000001</v>
      </c>
      <c r="F59" s="37">
        <v>3.3064399999999998</v>
      </c>
      <c r="G59" s="37">
        <v>1.11328</v>
      </c>
      <c r="H59" s="37">
        <v>1.5927199999999999</v>
      </c>
      <c r="I59" s="37">
        <v>1.0148600000000001</v>
      </c>
      <c r="J59" s="37">
        <v>2.3181199999999995</v>
      </c>
      <c r="K59" s="37">
        <v>1.5509599999999997</v>
      </c>
      <c r="L59" s="37">
        <v>7.6411957401069435</v>
      </c>
      <c r="M59" s="37">
        <v>2.5706516553566532</v>
      </c>
      <c r="N59" s="37">
        <v>6.0407499583285604</v>
      </c>
      <c r="O59" s="37">
        <v>2.1513350957604285</v>
      </c>
      <c r="P59" s="37">
        <v>7.0384412707884438</v>
      </c>
      <c r="Q59" s="37">
        <v>7.5220316232053337</v>
      </c>
      <c r="R59" s="37">
        <v>5.3304232367435329</v>
      </c>
      <c r="S59" s="37">
        <v>5.9648815292010564</v>
      </c>
      <c r="T59" s="37">
        <v>7.2979906583338332</v>
      </c>
      <c r="U59" s="37">
        <v>8.4032682525545503</v>
      </c>
      <c r="V59" s="37">
        <v>1.3505602749445775</v>
      </c>
      <c r="W59" s="37">
        <v>1.9649490752982737</v>
      </c>
      <c r="X59" s="37">
        <v>0.5667693234688439</v>
      </c>
      <c r="Y59" s="73">
        <v>1.40374</v>
      </c>
      <c r="Z59" s="37">
        <v>0.73755000000000004</v>
      </c>
      <c r="AA59" s="37">
        <v>2.18492</v>
      </c>
      <c r="AB59" s="37">
        <v>4.4848600000000003</v>
      </c>
      <c r="AC59" s="37">
        <v>3.5875750000000002</v>
      </c>
      <c r="AD59" s="37">
        <v>0.5006600000000001</v>
      </c>
      <c r="AE59" s="37">
        <v>0.46254000000000028</v>
      </c>
      <c r="AF59" s="37">
        <v>0.39738000000000018</v>
      </c>
      <c r="BU59" s="37">
        <v>2.8688524590163932E-2</v>
      </c>
    </row>
    <row r="60" spans="1:73" x14ac:dyDescent="0.2">
      <c r="A60" s="43"/>
      <c r="B60" s="34" t="s">
        <v>60</v>
      </c>
      <c r="D60" s="34">
        <v>0.74363652949542502</v>
      </c>
      <c r="E60" s="34">
        <v>0.85439151037448879</v>
      </c>
      <c r="F60" s="34">
        <v>0.13091886036778649</v>
      </c>
      <c r="G60" s="34">
        <v>6.8045183518012475E-2</v>
      </c>
      <c r="H60" s="34">
        <v>0.12776751151994778</v>
      </c>
      <c r="I60" s="34">
        <v>0.18365077729212029</v>
      </c>
      <c r="J60" s="34">
        <v>0.18002587869525852</v>
      </c>
      <c r="K60" s="34">
        <v>0.36646666696986213</v>
      </c>
      <c r="L60" s="34">
        <v>0.30260459650948152</v>
      </c>
      <c r="M60" s="34">
        <v>5.4260904429104237E-2</v>
      </c>
      <c r="N60" s="34">
        <v>1.1899117681976186</v>
      </c>
      <c r="O60" s="34">
        <v>0.1907126170501206</v>
      </c>
      <c r="P60" s="34">
        <v>0.58817567492836209</v>
      </c>
      <c r="Q60" s="34">
        <v>0.74147414275460499</v>
      </c>
      <c r="R60" s="34">
        <v>0.48796770792826044</v>
      </c>
      <c r="S60" s="34">
        <v>0.66441905695508441</v>
      </c>
      <c r="T60" s="34">
        <v>0.87386540072835384</v>
      </c>
      <c r="U60" s="34">
        <v>1.0195340796221504</v>
      </c>
      <c r="V60" s="34">
        <v>0.13042871492518046</v>
      </c>
      <c r="W60" s="34">
        <v>0.10172347003309488</v>
      </c>
      <c r="X60" s="34">
        <v>9.5700535360758454E-2</v>
      </c>
      <c r="Y60" s="72">
        <v>0.12167474265434056</v>
      </c>
      <c r="Z60" s="34">
        <v>6.9079350508430865E-2</v>
      </c>
      <c r="AA60" s="34">
        <v>0.15575235792757683</v>
      </c>
      <c r="AB60" s="34">
        <v>0.26405602246493065</v>
      </c>
      <c r="AC60" s="34">
        <v>0.1865709226183615</v>
      </c>
      <c r="AD60" s="34">
        <v>3.5611416708690349E-2</v>
      </c>
      <c r="AE60" s="34">
        <v>5.6710916056786895E-2</v>
      </c>
      <c r="AF60" s="34">
        <v>3.6136297541391672E-2</v>
      </c>
    </row>
    <row r="61" spans="1:73" x14ac:dyDescent="0.2">
      <c r="A61" s="44"/>
      <c r="B61" s="34" t="s">
        <v>5</v>
      </c>
      <c r="D61" s="34">
        <v>1.8688000000000002</v>
      </c>
      <c r="E61" s="34">
        <v>1.9703999999999997</v>
      </c>
      <c r="F61" s="34">
        <v>0.35109999999999975</v>
      </c>
      <c r="G61" s="34">
        <v>0.15049999999999986</v>
      </c>
      <c r="H61" s="34">
        <v>0.31999999999999984</v>
      </c>
      <c r="I61" s="34">
        <v>0.49980000000000047</v>
      </c>
      <c r="J61" s="34">
        <v>0.40379999999999949</v>
      </c>
      <c r="K61" s="34">
        <v>0.7505999999999986</v>
      </c>
      <c r="L61" s="34">
        <v>0.73588705821927825</v>
      </c>
      <c r="M61" s="34">
        <v>0.10555954557934122</v>
      </c>
      <c r="N61" s="34">
        <v>3.3058176088551274</v>
      </c>
      <c r="O61" s="34">
        <v>0.43119691180835806</v>
      </c>
      <c r="P61" s="34">
        <v>1.4852231237345439</v>
      </c>
      <c r="Q61" s="34">
        <v>1.9490508450082764</v>
      </c>
      <c r="R61" s="34">
        <v>1.1457357913773576</v>
      </c>
      <c r="S61" s="34">
        <v>1.5558267080935009</v>
      </c>
      <c r="T61" s="34">
        <v>2.15452608503176</v>
      </c>
      <c r="U61" s="34">
        <v>2.6697920231674415</v>
      </c>
      <c r="V61" s="34">
        <v>0.31203653585979807</v>
      </c>
      <c r="W61" s="34">
        <v>0.24575530475262353</v>
      </c>
      <c r="X61" s="34">
        <v>0.25113194777427311</v>
      </c>
      <c r="Y61" s="72">
        <v>0.28069999999999995</v>
      </c>
      <c r="Z61" s="34">
        <v>0.15299999999999958</v>
      </c>
      <c r="AA61" s="34">
        <v>0.37659999999999982</v>
      </c>
      <c r="AB61" s="34">
        <v>0.62039999999999917</v>
      </c>
      <c r="AC61" s="34">
        <v>0.40639999999999965</v>
      </c>
      <c r="AD61" s="34">
        <v>8.6999999999999966E-2</v>
      </c>
      <c r="AE61" s="34">
        <v>0.1428999999999998</v>
      </c>
      <c r="AF61" s="34">
        <v>8.8999999999999857E-2</v>
      </c>
      <c r="AV61" s="34" t="s">
        <v>55</v>
      </c>
    </row>
    <row r="62" spans="1:73" x14ac:dyDescent="0.2">
      <c r="A62" s="44"/>
      <c r="B62" s="34" t="s">
        <v>6</v>
      </c>
      <c r="D62" s="34">
        <v>17.150099999999998</v>
      </c>
      <c r="E62" s="34">
        <v>15.511100000000001</v>
      </c>
      <c r="F62" s="34">
        <v>3.1509</v>
      </c>
      <c r="G62" s="34">
        <v>1.0535000000000001</v>
      </c>
      <c r="H62" s="34">
        <v>1.4434</v>
      </c>
      <c r="I62" s="34">
        <v>0.79499999999999993</v>
      </c>
      <c r="J62" s="34">
        <v>2.0968</v>
      </c>
      <c r="K62" s="34">
        <v>1.1367000000000003</v>
      </c>
      <c r="L62" s="34">
        <v>7.3046438359443648</v>
      </c>
      <c r="M62" s="34">
        <v>2.5174126102011964</v>
      </c>
      <c r="N62" s="34">
        <v>4.2933716200203484</v>
      </c>
      <c r="O62" s="34">
        <v>1.9951365792847358</v>
      </c>
      <c r="P62" s="34">
        <v>6.3987835797126316</v>
      </c>
      <c r="Q62" s="34">
        <v>6.5430572678221299</v>
      </c>
      <c r="R62" s="34">
        <v>4.5477647223663622</v>
      </c>
      <c r="S62" s="34">
        <v>5.0741135186355457</v>
      </c>
      <c r="T62" s="34">
        <v>5.7572376127792406</v>
      </c>
      <c r="U62" s="34">
        <v>6.6519778141542245</v>
      </c>
      <c r="V62" s="34">
        <v>1.1676176129195719</v>
      </c>
      <c r="W62" s="34">
        <v>1.8255409198371866</v>
      </c>
      <c r="X62" s="34">
        <v>0.40947881508082901</v>
      </c>
      <c r="Y62" s="72">
        <v>1.2681</v>
      </c>
      <c r="Z62" s="34">
        <v>0.68520000000000025</v>
      </c>
      <c r="AA62" s="34">
        <v>2.0282</v>
      </c>
      <c r="AB62" s="34">
        <v>4.1751000000000005</v>
      </c>
      <c r="AC62" s="34">
        <v>3.3566000000000003</v>
      </c>
      <c r="AD62" s="34">
        <v>0.47370000000000001</v>
      </c>
      <c r="AE62" s="34">
        <v>0.41530000000000022</v>
      </c>
      <c r="AF62" s="34">
        <v>0.34600000000000009</v>
      </c>
    </row>
    <row r="63" spans="1:73" x14ac:dyDescent="0.2">
      <c r="A63" s="44"/>
      <c r="B63" s="34" t="s">
        <v>7</v>
      </c>
      <c r="D63" s="34">
        <v>19.018899999999999</v>
      </c>
      <c r="E63" s="34">
        <v>17.4815</v>
      </c>
      <c r="F63" s="34">
        <v>3.5019999999999998</v>
      </c>
      <c r="G63" s="34">
        <v>1.204</v>
      </c>
      <c r="H63" s="34">
        <v>1.7633999999999999</v>
      </c>
      <c r="I63" s="34">
        <v>1.2948000000000004</v>
      </c>
      <c r="J63" s="34">
        <v>2.5005999999999995</v>
      </c>
      <c r="K63" s="34">
        <v>1.8872999999999989</v>
      </c>
      <c r="L63" s="34">
        <v>8.0405308941636431</v>
      </c>
      <c r="M63" s="34">
        <v>2.6229721557805377</v>
      </c>
      <c r="N63" s="34">
        <v>7.5991892288754759</v>
      </c>
      <c r="O63" s="34">
        <v>2.4263334910930938</v>
      </c>
      <c r="P63" s="34">
        <v>7.8840067034471755</v>
      </c>
      <c r="Q63" s="34">
        <v>8.4921081128304063</v>
      </c>
      <c r="R63" s="34">
        <v>5.6935005137437198</v>
      </c>
      <c r="S63" s="34">
        <v>6.6299402267290466</v>
      </c>
      <c r="T63" s="34">
        <v>7.9117636978110006</v>
      </c>
      <c r="U63" s="34">
        <v>9.321769837321666</v>
      </c>
      <c r="V63" s="34">
        <v>1.47965414877937</v>
      </c>
      <c r="W63" s="34">
        <v>2.0712962245898101</v>
      </c>
      <c r="X63" s="34">
        <v>0.66061076285510212</v>
      </c>
      <c r="Y63" s="72">
        <v>1.5488</v>
      </c>
      <c r="Z63" s="34">
        <v>0.83819999999999983</v>
      </c>
      <c r="AA63" s="34">
        <v>2.4047999999999998</v>
      </c>
      <c r="AB63" s="34">
        <v>4.7954999999999997</v>
      </c>
      <c r="AC63" s="34">
        <v>3.7629999999999999</v>
      </c>
      <c r="AD63" s="34">
        <v>0.56069999999999998</v>
      </c>
      <c r="AE63" s="34">
        <v>0.55820000000000003</v>
      </c>
      <c r="AF63" s="34">
        <v>0.43499999999999994</v>
      </c>
    </row>
    <row r="64" spans="1:73" s="41" customFormat="1" x14ac:dyDescent="0.2">
      <c r="A64" s="52"/>
      <c r="B64" s="41" t="s">
        <v>1128</v>
      </c>
      <c r="D64" s="41">
        <v>5</v>
      </c>
      <c r="E64" s="41">
        <v>5</v>
      </c>
      <c r="F64" s="41">
        <v>5</v>
      </c>
      <c r="G64" s="41">
        <v>5</v>
      </c>
      <c r="H64" s="41">
        <v>5</v>
      </c>
      <c r="I64" s="41">
        <v>5</v>
      </c>
      <c r="J64" s="41">
        <v>5</v>
      </c>
      <c r="K64" s="41">
        <v>5</v>
      </c>
      <c r="L64" s="41">
        <v>4</v>
      </c>
      <c r="M64" s="41">
        <v>4</v>
      </c>
      <c r="N64" s="41">
        <v>5</v>
      </c>
      <c r="O64" s="41">
        <v>4</v>
      </c>
      <c r="P64" s="41">
        <v>5</v>
      </c>
      <c r="Q64" s="41">
        <v>5</v>
      </c>
      <c r="R64" s="41">
        <v>5</v>
      </c>
      <c r="S64" s="41">
        <v>5</v>
      </c>
      <c r="T64" s="41">
        <v>5</v>
      </c>
      <c r="U64" s="41">
        <v>5</v>
      </c>
      <c r="V64" s="41">
        <v>5</v>
      </c>
      <c r="W64" s="41">
        <v>5</v>
      </c>
      <c r="X64" s="41">
        <v>5</v>
      </c>
      <c r="Y64" s="74">
        <v>5</v>
      </c>
      <c r="Z64" s="41">
        <v>4</v>
      </c>
      <c r="AA64" s="41">
        <v>5</v>
      </c>
      <c r="AB64" s="41">
        <v>5</v>
      </c>
      <c r="AC64" s="41">
        <v>4</v>
      </c>
      <c r="AD64" s="41">
        <v>5</v>
      </c>
      <c r="AE64" s="41">
        <v>5</v>
      </c>
      <c r="AF64" s="41">
        <v>5</v>
      </c>
    </row>
    <row r="65" spans="1:47" s="37" customFormat="1" x14ac:dyDescent="0.2">
      <c r="A65" s="48" t="s">
        <v>946</v>
      </c>
      <c r="B65" s="37" t="s">
        <v>3</v>
      </c>
      <c r="D65" s="37">
        <v>21.965988888888891</v>
      </c>
      <c r="E65" s="37">
        <v>20.891222222222225</v>
      </c>
      <c r="F65" s="37">
        <v>4.057155555555557</v>
      </c>
      <c r="G65" s="37">
        <v>1.4046777777777777</v>
      </c>
      <c r="H65" s="37">
        <v>2.0110444444444444</v>
      </c>
      <c r="I65" s="37">
        <v>1.2316624999999999</v>
      </c>
      <c r="J65" s="37">
        <v>3.0633250000000003</v>
      </c>
      <c r="K65" s="37">
        <v>1.5693250000000001</v>
      </c>
      <c r="L65" s="37">
        <v>8.6400221514577709</v>
      </c>
      <c r="M65" s="37">
        <v>2.8203488460541157</v>
      </c>
      <c r="N65" s="37">
        <v>5.7999897323731489</v>
      </c>
      <c r="O65" s="37">
        <v>2.098468323802849</v>
      </c>
      <c r="P65" s="37">
        <v>8.9439414280545968</v>
      </c>
      <c r="Q65" s="37">
        <v>9.3173329624468408</v>
      </c>
      <c r="R65" s="37">
        <v>6.4066614453807782</v>
      </c>
      <c r="S65" s="37">
        <v>7.3120300251581982</v>
      </c>
      <c r="T65" s="37">
        <v>8.4941777623304038</v>
      </c>
      <c r="U65" s="37">
        <v>9.9761988459810382</v>
      </c>
      <c r="V65" s="37">
        <v>1.6969625201327518</v>
      </c>
      <c r="W65" s="37">
        <v>2.2413156301345105</v>
      </c>
      <c r="X65" s="37">
        <v>0.5454212024720001</v>
      </c>
      <c r="Y65" s="73">
        <v>1.6648555555555555</v>
      </c>
      <c r="Z65" s="37">
        <v>0.9468333333333333</v>
      </c>
      <c r="AA65" s="37">
        <v>2.7731888888888885</v>
      </c>
      <c r="AB65" s="37">
        <v>6.2978555555555555</v>
      </c>
      <c r="AC65" s="37">
        <v>5.6458555555555563</v>
      </c>
      <c r="AD65" s="37">
        <v>0.61887499999999995</v>
      </c>
      <c r="AE65" s="37">
        <v>0.61432222222222221</v>
      </c>
      <c r="AF65" s="37">
        <v>0.47776666666666678</v>
      </c>
    </row>
    <row r="66" spans="1:47" x14ac:dyDescent="0.2">
      <c r="A66" s="44"/>
      <c r="B66" s="34" t="s">
        <v>60</v>
      </c>
      <c r="D66" s="34">
        <v>1.5892754657739832</v>
      </c>
      <c r="E66" s="34">
        <v>1.5778172666517638</v>
      </c>
      <c r="F66" s="34">
        <v>0.44666964893282002</v>
      </c>
      <c r="G66" s="34">
        <v>0.16657382580839245</v>
      </c>
      <c r="H66" s="34">
        <v>0.27669771914090308</v>
      </c>
      <c r="I66" s="34">
        <v>0.11911300681645608</v>
      </c>
      <c r="J66" s="34">
        <v>0.28138909385912081</v>
      </c>
      <c r="K66" s="34">
        <v>0.32395922472699129</v>
      </c>
      <c r="L66" s="34">
        <v>0.74135488809942129</v>
      </c>
      <c r="M66" s="34">
        <v>0.27833979661803521</v>
      </c>
      <c r="N66" s="34">
        <v>1.4877747878680536</v>
      </c>
      <c r="O66" s="34">
        <v>0.11661804316710801</v>
      </c>
      <c r="P66" s="34">
        <v>0.65632631306369471</v>
      </c>
      <c r="Q66" s="34">
        <v>0.55336144518231201</v>
      </c>
      <c r="R66" s="34">
        <v>0.57501042799710389</v>
      </c>
      <c r="S66" s="34">
        <v>0.48941558652449901</v>
      </c>
      <c r="T66" s="34">
        <v>0.69092633085815047</v>
      </c>
      <c r="U66" s="34">
        <v>0.79028916535497562</v>
      </c>
      <c r="V66" s="34">
        <v>0.15362866650722312</v>
      </c>
      <c r="W66" s="34">
        <v>0.15752826533382466</v>
      </c>
      <c r="X66" s="34">
        <v>7.6341188952931405E-2</v>
      </c>
      <c r="Y66" s="72">
        <v>0.12205132231064841</v>
      </c>
      <c r="Z66" s="34">
        <v>8.6494522947987887E-2</v>
      </c>
      <c r="AA66" s="34">
        <v>0.34820505971498311</v>
      </c>
      <c r="AB66" s="34">
        <v>0.60681180795842948</v>
      </c>
      <c r="AC66" s="34">
        <v>0.95109631887509649</v>
      </c>
      <c r="AD66" s="34">
        <v>4.5518748099782069E-2</v>
      </c>
      <c r="AE66" s="34">
        <v>0.1115782996126234</v>
      </c>
      <c r="AF66" s="34">
        <v>4.6808145658634864E-2</v>
      </c>
    </row>
    <row r="67" spans="1:47" x14ac:dyDescent="0.2">
      <c r="A67" s="44"/>
      <c r="B67" s="34" t="s">
        <v>5</v>
      </c>
      <c r="D67" s="34">
        <v>5.7048999999999985</v>
      </c>
      <c r="E67" s="34">
        <v>5.7181999999999995</v>
      </c>
      <c r="F67" s="34">
        <v>1.2090999999999998</v>
      </c>
      <c r="G67" s="34">
        <v>0.43499999999999983</v>
      </c>
      <c r="H67" s="34">
        <v>0.84460000000000002</v>
      </c>
      <c r="I67" s="34">
        <v>0.38729999999999976</v>
      </c>
      <c r="J67" s="34">
        <v>0.857899999999999</v>
      </c>
      <c r="K67" s="34">
        <v>1.0496000000000008</v>
      </c>
      <c r="L67" s="34">
        <v>2.7022735010495964</v>
      </c>
      <c r="M67" s="34">
        <v>0.82050740934976618</v>
      </c>
      <c r="N67" s="34">
        <v>4.5466383023794794</v>
      </c>
      <c r="O67" s="34">
        <v>0.16492281826433519</v>
      </c>
      <c r="P67" s="34">
        <v>2.1068199329471859</v>
      </c>
      <c r="Q67" s="34">
        <v>1.5964416808151043</v>
      </c>
      <c r="R67" s="34">
        <v>1.5052820622222161</v>
      </c>
      <c r="S67" s="34">
        <v>1.6508502901524595</v>
      </c>
      <c r="T67" s="34">
        <v>2.1306930943871292</v>
      </c>
      <c r="U67" s="34">
        <v>2.2339116046458027</v>
      </c>
      <c r="V67" s="34">
        <v>0.46116675566643317</v>
      </c>
      <c r="W67" s="34">
        <v>0.55344405367461502</v>
      </c>
      <c r="X67" s="34">
        <v>0.27303379247911008</v>
      </c>
      <c r="Y67" s="72">
        <v>0.37709999999999999</v>
      </c>
      <c r="Z67" s="34">
        <v>0.28770000000000007</v>
      </c>
      <c r="AA67" s="34">
        <v>1.0490999999999997</v>
      </c>
      <c r="AB67" s="34">
        <v>1.7914000000000003</v>
      </c>
      <c r="AC67" s="34">
        <v>2.9020999999999999</v>
      </c>
      <c r="AD67" s="34">
        <v>0.13459999999999939</v>
      </c>
      <c r="AE67" s="34">
        <v>0.31050000000000055</v>
      </c>
      <c r="AF67" s="34">
        <v>0.12189999999999945</v>
      </c>
    </row>
    <row r="68" spans="1:47" x14ac:dyDescent="0.2">
      <c r="A68" s="44"/>
      <c r="B68" s="34" t="s">
        <v>6</v>
      </c>
      <c r="D68" s="34">
        <v>19.0379</v>
      </c>
      <c r="E68" s="34">
        <v>17.647300000000001</v>
      </c>
      <c r="F68" s="34">
        <v>3.6366000000000001</v>
      </c>
      <c r="G68" s="34">
        <v>1.2109000000000001</v>
      </c>
      <c r="H68" s="34">
        <v>1.663</v>
      </c>
      <c r="I68" s="34">
        <v>1.0427</v>
      </c>
      <c r="J68" s="34">
        <v>2.7165000000000008</v>
      </c>
      <c r="K68" s="34">
        <v>1.1448999999999989</v>
      </c>
      <c r="L68" s="34">
        <v>7.5146590102279429</v>
      </c>
      <c r="M68" s="34">
        <v>2.4501998796016613</v>
      </c>
      <c r="N68" s="34">
        <v>2.7939820060265252</v>
      </c>
      <c r="O68" s="34">
        <v>2.0160069146706814</v>
      </c>
      <c r="P68" s="34">
        <v>8.0036826505053291</v>
      </c>
      <c r="Q68" s="34">
        <v>8.5756478763997759</v>
      </c>
      <c r="R68" s="34">
        <v>5.5016096380968351</v>
      </c>
      <c r="S68" s="34">
        <v>6.2220267252720802</v>
      </c>
      <c r="T68" s="34">
        <v>7.422727719645926</v>
      </c>
      <c r="U68" s="34">
        <v>8.6435488365601323</v>
      </c>
      <c r="V68" s="34">
        <v>1.4324750399221624</v>
      </c>
      <c r="W68" s="34">
        <v>1.9117314978835289</v>
      </c>
      <c r="X68" s="34">
        <v>0.39932648296851037</v>
      </c>
      <c r="Y68" s="72">
        <v>1.4447000000000001</v>
      </c>
      <c r="Z68" s="34">
        <v>0.8407</v>
      </c>
      <c r="AA68" s="34">
        <v>2.2288000000000001</v>
      </c>
      <c r="AB68" s="34">
        <v>5.2946</v>
      </c>
      <c r="AC68" s="34">
        <v>4.3611000000000004</v>
      </c>
      <c r="AD68" s="34">
        <v>0.5448000000000004</v>
      </c>
      <c r="AE68" s="34">
        <v>0.41529999999999989</v>
      </c>
      <c r="AF68" s="34">
        <v>0.41790000000000016</v>
      </c>
    </row>
    <row r="69" spans="1:47" x14ac:dyDescent="0.2">
      <c r="A69" s="44"/>
      <c r="B69" s="34" t="s">
        <v>7</v>
      </c>
      <c r="D69" s="34">
        <v>24.742799999999999</v>
      </c>
      <c r="E69" s="34">
        <v>23.365500000000001</v>
      </c>
      <c r="F69" s="34">
        <v>4.8456999999999999</v>
      </c>
      <c r="G69" s="34">
        <v>1.6458999999999999</v>
      </c>
      <c r="H69" s="34">
        <v>2.5076000000000001</v>
      </c>
      <c r="I69" s="34">
        <v>1.4299999999999997</v>
      </c>
      <c r="J69" s="34">
        <v>3.5743999999999998</v>
      </c>
      <c r="K69" s="34">
        <v>2.1944999999999997</v>
      </c>
      <c r="L69" s="34">
        <v>10.216932511277539</v>
      </c>
      <c r="M69" s="34">
        <v>3.2707072889514275</v>
      </c>
      <c r="N69" s="34">
        <v>7.3406203084060042</v>
      </c>
      <c r="O69" s="34">
        <v>2.1809297329350166</v>
      </c>
      <c r="P69" s="34">
        <v>10.110502583452515</v>
      </c>
      <c r="Q69" s="34">
        <v>10.17208955721488</v>
      </c>
      <c r="R69" s="34">
        <v>7.0068917003190512</v>
      </c>
      <c r="S69" s="34">
        <v>7.8728770154245398</v>
      </c>
      <c r="T69" s="34">
        <v>9.5534208140330552</v>
      </c>
      <c r="U69" s="34">
        <v>10.877460441205935</v>
      </c>
      <c r="V69" s="34">
        <v>1.8936417955885956</v>
      </c>
      <c r="W69" s="34">
        <v>2.4651755515581439</v>
      </c>
      <c r="X69" s="34">
        <v>0.67236027544762045</v>
      </c>
      <c r="Y69" s="72">
        <v>1.8218000000000001</v>
      </c>
      <c r="Z69" s="34">
        <v>1.1284000000000001</v>
      </c>
      <c r="AA69" s="34">
        <v>3.2778999999999998</v>
      </c>
      <c r="AB69" s="34">
        <v>7.0860000000000003</v>
      </c>
      <c r="AC69" s="34">
        <v>7.2632000000000003</v>
      </c>
      <c r="AD69" s="34">
        <v>0.67939999999999978</v>
      </c>
      <c r="AE69" s="34">
        <v>0.72580000000000044</v>
      </c>
      <c r="AF69" s="34">
        <v>0.53979999999999961</v>
      </c>
    </row>
    <row r="70" spans="1:47" s="41" customFormat="1" x14ac:dyDescent="0.2">
      <c r="A70" s="52"/>
      <c r="B70" s="41" t="s">
        <v>1128</v>
      </c>
      <c r="D70" s="41">
        <v>9</v>
      </c>
      <c r="E70" s="41">
        <v>9</v>
      </c>
      <c r="F70" s="41">
        <v>9</v>
      </c>
      <c r="G70" s="41">
        <v>9</v>
      </c>
      <c r="H70" s="41">
        <v>9</v>
      </c>
      <c r="I70" s="41">
        <v>8</v>
      </c>
      <c r="J70" s="41">
        <v>8</v>
      </c>
      <c r="K70" s="41">
        <v>8</v>
      </c>
      <c r="L70" s="41">
        <v>9</v>
      </c>
      <c r="M70" s="41">
        <v>9</v>
      </c>
      <c r="N70" s="41">
        <v>9</v>
      </c>
      <c r="O70" s="41">
        <v>2</v>
      </c>
      <c r="P70" s="41">
        <v>9</v>
      </c>
      <c r="Q70" s="41">
        <v>9</v>
      </c>
      <c r="R70" s="41">
        <v>9</v>
      </c>
      <c r="S70" s="41">
        <v>9</v>
      </c>
      <c r="T70" s="41">
        <v>9</v>
      </c>
      <c r="U70" s="41">
        <v>9</v>
      </c>
      <c r="V70" s="41">
        <v>9</v>
      </c>
      <c r="W70" s="41">
        <v>9</v>
      </c>
      <c r="X70" s="41">
        <v>9</v>
      </c>
      <c r="Y70" s="74">
        <v>9</v>
      </c>
      <c r="Z70" s="41">
        <v>9</v>
      </c>
      <c r="AA70" s="41">
        <v>9</v>
      </c>
      <c r="AB70" s="41">
        <v>9</v>
      </c>
      <c r="AC70" s="41">
        <v>9</v>
      </c>
      <c r="AD70" s="41">
        <v>8</v>
      </c>
      <c r="AE70" s="41">
        <v>9</v>
      </c>
      <c r="AF70" s="41">
        <v>9</v>
      </c>
    </row>
    <row r="71" spans="1:47" x14ac:dyDescent="0.2">
      <c r="A71" s="44" t="s">
        <v>973</v>
      </c>
    </row>
    <row r="72" spans="1:47" s="37" customFormat="1" x14ac:dyDescent="0.2">
      <c r="A72" s="37" t="s">
        <v>945</v>
      </c>
      <c r="B72" s="48" t="s">
        <v>3</v>
      </c>
      <c r="D72" s="37">
        <v>13.60754</v>
      </c>
      <c r="E72" s="37">
        <v>13.070080000000001</v>
      </c>
      <c r="F72" s="37">
        <v>3.00162</v>
      </c>
      <c r="G72" s="37">
        <v>0.91110000000000002</v>
      </c>
      <c r="H72" s="37">
        <v>1.55762</v>
      </c>
      <c r="I72" s="37">
        <v>0.80634000000000017</v>
      </c>
      <c r="J72" s="37">
        <v>1.8491199999999999</v>
      </c>
      <c r="K72" s="37">
        <v>1.14022</v>
      </c>
      <c r="L72" s="37">
        <v>6.5146057547189296</v>
      </c>
      <c r="M72" s="37">
        <v>1.7947443593575294</v>
      </c>
      <c r="N72" s="37">
        <v>6.7738914479388681</v>
      </c>
      <c r="O72" s="37">
        <v>2.2298278902193327</v>
      </c>
      <c r="P72" s="37">
        <v>6.4121396224404208</v>
      </c>
      <c r="Q72" s="37">
        <v>6.6005026380883152</v>
      </c>
      <c r="R72" s="37">
        <v>4.8562219962356048</v>
      </c>
      <c r="S72" s="37">
        <v>5.7495891730990341</v>
      </c>
      <c r="T72" s="37">
        <v>6.4391647338408946</v>
      </c>
      <c r="U72" s="37">
        <v>7.7467084450803156</v>
      </c>
      <c r="V72" s="37">
        <v>1.0247220364160463</v>
      </c>
      <c r="W72" s="37">
        <v>1.9784878437668252</v>
      </c>
      <c r="X72" s="37">
        <v>0.45232739641117581</v>
      </c>
      <c r="Y72" s="73">
        <v>1.14236</v>
      </c>
      <c r="Z72" s="37">
        <v>0.55064000000000002</v>
      </c>
      <c r="AA72" s="37">
        <v>1.5973999999999999</v>
      </c>
      <c r="AB72" s="37">
        <v>3.2417000000000002</v>
      </c>
      <c r="AC72" s="37">
        <v>2.0329999999999999</v>
      </c>
      <c r="AD72" s="37">
        <v>0.23812000000000016</v>
      </c>
      <c r="AE72" s="37">
        <v>0.24753999999999987</v>
      </c>
      <c r="AF72" s="37">
        <v>0.23302000000000014</v>
      </c>
    </row>
    <row r="73" spans="1:47" x14ac:dyDescent="0.2">
      <c r="A73" s="34"/>
      <c r="B73" s="49" t="s">
        <v>60</v>
      </c>
      <c r="D73" s="34">
        <v>0.69621271749372704</v>
      </c>
      <c r="E73" s="34">
        <v>0.67430460995013253</v>
      </c>
      <c r="F73" s="34">
        <v>0.18428454086005153</v>
      </c>
      <c r="G73" s="34">
        <v>0.11480659824243424</v>
      </c>
      <c r="H73" s="34">
        <v>0.10313487286073515</v>
      </c>
      <c r="I73" s="34">
        <v>9.1006747002626148E-2</v>
      </c>
      <c r="J73" s="34">
        <v>0.14858787635604698</v>
      </c>
      <c r="K73" s="34">
        <v>0.22447472463509144</v>
      </c>
      <c r="L73" s="34">
        <v>0.77426244524107546</v>
      </c>
      <c r="M73" s="34">
        <v>0.12716425138967519</v>
      </c>
      <c r="N73" s="34">
        <v>1.3266148373172346</v>
      </c>
      <c r="O73" s="38" t="s">
        <v>942</v>
      </c>
      <c r="P73" s="34">
        <v>0.35769732723634085</v>
      </c>
      <c r="Q73" s="34">
        <v>0.53622013738434371</v>
      </c>
      <c r="R73" s="34">
        <v>0.30723378166609067</v>
      </c>
      <c r="S73" s="34">
        <v>0.37252589605014763</v>
      </c>
      <c r="T73" s="34">
        <v>0.50692780114593938</v>
      </c>
      <c r="U73" s="34">
        <v>0.42766534071826889</v>
      </c>
      <c r="V73" s="34">
        <v>7.8775155373943667E-2</v>
      </c>
      <c r="W73" s="34">
        <v>0.18056829755974335</v>
      </c>
      <c r="X73" s="34">
        <v>5.5916639472150295E-2</v>
      </c>
      <c r="Y73" s="72">
        <v>7.7905891946630015E-2</v>
      </c>
      <c r="Z73" s="34">
        <v>7.0843651797461354E-2</v>
      </c>
      <c r="AA73" s="34">
        <v>9.3283573044775775E-2</v>
      </c>
      <c r="AB73" s="34">
        <v>0.3319579265509412</v>
      </c>
      <c r="AC73" s="34">
        <v>0.23888763048764147</v>
      </c>
      <c r="AD73" s="34">
        <v>2.1422698242751836E-2</v>
      </c>
      <c r="AE73" s="34">
        <v>2.2697753192772178E-2</v>
      </c>
      <c r="AF73" s="34">
        <v>1.5686363504649491E-2</v>
      </c>
    </row>
    <row r="74" spans="1:47" x14ac:dyDescent="0.2">
      <c r="A74" s="34"/>
      <c r="B74" s="49" t="s">
        <v>5</v>
      </c>
      <c r="D74" s="34">
        <v>1.7062000000000008</v>
      </c>
      <c r="E74" s="34">
        <v>1.5621000000000009</v>
      </c>
      <c r="F74" s="34">
        <v>0.43940000000000001</v>
      </c>
      <c r="G74" s="34">
        <v>0.28449999999999986</v>
      </c>
      <c r="H74" s="34">
        <v>0.27120000000000011</v>
      </c>
      <c r="I74" s="34">
        <v>0.23620000000000063</v>
      </c>
      <c r="J74" s="34">
        <v>0.4012999999999991</v>
      </c>
      <c r="K74" s="34">
        <v>0.54349999999999987</v>
      </c>
      <c r="L74" s="34">
        <v>1.8044101368326331</v>
      </c>
      <c r="M74" s="34">
        <v>0.22987949978002065</v>
      </c>
      <c r="N74" s="34">
        <v>2.3864101526907291</v>
      </c>
      <c r="O74" s="34">
        <v>0</v>
      </c>
      <c r="P74" s="34">
        <v>0.9016186675496618</v>
      </c>
      <c r="Q74" s="34">
        <v>1.1167984281109877</v>
      </c>
      <c r="R74" s="34">
        <v>0.72067716553417061</v>
      </c>
      <c r="S74" s="34">
        <v>0.91514641969712684</v>
      </c>
      <c r="T74" s="34">
        <v>1.1357958638625316</v>
      </c>
      <c r="U74" s="34">
        <v>1.1608047728749487</v>
      </c>
      <c r="V74" s="34">
        <v>0.18652569528105745</v>
      </c>
      <c r="W74" s="34">
        <v>0.47458434957971485</v>
      </c>
      <c r="X74" s="34">
        <v>0.13334603725721755</v>
      </c>
      <c r="Y74" s="72">
        <v>0.19369999999999976</v>
      </c>
      <c r="Z74" s="34">
        <v>0.19109999999999994</v>
      </c>
      <c r="AA74" s="34">
        <v>0.24510000000000032</v>
      </c>
      <c r="AB74" s="34">
        <v>0.86040000000000028</v>
      </c>
      <c r="AC74" s="34">
        <v>0.59759999999999991</v>
      </c>
      <c r="AD74" s="34">
        <v>5.459999999999976E-2</v>
      </c>
      <c r="AE74" s="34">
        <v>5.0100000000000477E-2</v>
      </c>
      <c r="AF74" s="34">
        <v>3.7399999999999878E-2</v>
      </c>
      <c r="AU74" s="34" t="s">
        <v>55</v>
      </c>
    </row>
    <row r="75" spans="1:47" x14ac:dyDescent="0.2">
      <c r="A75" s="34"/>
      <c r="B75" s="49" t="s">
        <v>6</v>
      </c>
      <c r="D75" s="34">
        <v>12.667</v>
      </c>
      <c r="E75" s="34">
        <v>11.973599999999999</v>
      </c>
      <c r="F75" s="34">
        <v>2.6783999999999999</v>
      </c>
      <c r="G75" s="34">
        <v>0.72450000000000003</v>
      </c>
      <c r="H75" s="34">
        <v>1.4527999999999999</v>
      </c>
      <c r="I75" s="34">
        <v>0.6762999999999999</v>
      </c>
      <c r="J75" s="34">
        <v>1.6326000000000001</v>
      </c>
      <c r="K75" s="34">
        <v>0.98430000000000017</v>
      </c>
      <c r="L75" s="34">
        <v>5.4560818148191288</v>
      </c>
      <c r="M75" s="34">
        <v>1.6483954774264584</v>
      </c>
      <c r="N75" s="34">
        <v>5.2459384204551895</v>
      </c>
      <c r="O75" s="34">
        <v>2.2298278902193327</v>
      </c>
      <c r="P75" s="34">
        <v>5.8699781677617846</v>
      </c>
      <c r="Q75" s="34">
        <v>5.989844516345979</v>
      </c>
      <c r="R75" s="34">
        <v>4.3591520333661222</v>
      </c>
      <c r="S75" s="34">
        <v>5.1133409195945463</v>
      </c>
      <c r="T75" s="34">
        <v>5.8751175894615075</v>
      </c>
      <c r="U75" s="34">
        <v>7.0430382314736857</v>
      </c>
      <c r="V75" s="34">
        <v>0.93263004455142862</v>
      </c>
      <c r="W75" s="34">
        <v>1.7379157747140679</v>
      </c>
      <c r="X75" s="34">
        <v>0.38058129223596932</v>
      </c>
      <c r="Y75" s="72">
        <v>1.0579000000000001</v>
      </c>
      <c r="Z75" s="34">
        <v>0.44259999999999999</v>
      </c>
      <c r="AA75" s="34">
        <v>1.4655999999999998</v>
      </c>
      <c r="AB75" s="34">
        <v>2.8925000000000001</v>
      </c>
      <c r="AC75" s="34">
        <v>1.7919</v>
      </c>
      <c r="AD75" s="34">
        <v>0.2204000000000006</v>
      </c>
      <c r="AE75" s="34">
        <v>0.22549999999999937</v>
      </c>
      <c r="AF75" s="34">
        <v>0.21400000000000041</v>
      </c>
    </row>
    <row r="76" spans="1:47" x14ac:dyDescent="0.2">
      <c r="A76" s="34"/>
      <c r="B76" s="49" t="s">
        <v>7</v>
      </c>
      <c r="D76" s="34">
        <v>14.373200000000001</v>
      </c>
      <c r="E76" s="34">
        <v>13.5357</v>
      </c>
      <c r="F76" s="34">
        <v>3.1177999999999999</v>
      </c>
      <c r="G76" s="34">
        <v>1.0089999999999999</v>
      </c>
      <c r="H76" s="34">
        <v>1.724</v>
      </c>
      <c r="I76" s="34">
        <v>0.91250000000000053</v>
      </c>
      <c r="J76" s="34">
        <v>2.0338999999999992</v>
      </c>
      <c r="K76" s="34">
        <v>1.5278</v>
      </c>
      <c r="L76" s="34">
        <v>7.2604919516517619</v>
      </c>
      <c r="M76" s="34">
        <v>1.8782749772064791</v>
      </c>
      <c r="N76" s="34">
        <v>7.6323485731459186</v>
      </c>
      <c r="O76" s="34">
        <v>2.2298278902193327</v>
      </c>
      <c r="P76" s="34">
        <v>6.7715968353114464</v>
      </c>
      <c r="Q76" s="34">
        <v>7.1066429444569668</v>
      </c>
      <c r="R76" s="34">
        <v>5.0798291989002928</v>
      </c>
      <c r="S76" s="34">
        <v>6.0284873392916731</v>
      </c>
      <c r="T76" s="34">
        <v>7.0109134533240391</v>
      </c>
      <c r="U76" s="34">
        <v>8.2038430043486343</v>
      </c>
      <c r="V76" s="34">
        <v>1.1191557398324861</v>
      </c>
      <c r="W76" s="34">
        <v>2.2125001242937827</v>
      </c>
      <c r="X76" s="34">
        <v>0.51392732949318687</v>
      </c>
      <c r="Y76" s="72">
        <v>1.2515999999999998</v>
      </c>
      <c r="Z76" s="34">
        <v>0.63369999999999993</v>
      </c>
      <c r="AA76" s="34">
        <v>1.7107000000000001</v>
      </c>
      <c r="AB76" s="34">
        <v>3.7529000000000003</v>
      </c>
      <c r="AC76" s="34">
        <v>2.3895</v>
      </c>
      <c r="AD76" s="34">
        <v>0.27500000000000036</v>
      </c>
      <c r="AE76" s="34">
        <v>0.27559999999999985</v>
      </c>
      <c r="AF76" s="34">
        <v>0.25140000000000029</v>
      </c>
    </row>
    <row r="77" spans="1:47" s="41" customFormat="1" x14ac:dyDescent="0.2">
      <c r="B77" s="51" t="s">
        <v>1128</v>
      </c>
      <c r="D77" s="41">
        <v>5</v>
      </c>
      <c r="E77" s="41">
        <v>5</v>
      </c>
      <c r="F77" s="41">
        <v>5</v>
      </c>
      <c r="G77" s="41">
        <v>5</v>
      </c>
      <c r="H77" s="41">
        <v>5</v>
      </c>
      <c r="I77" s="41">
        <v>5</v>
      </c>
      <c r="J77" s="41">
        <v>5</v>
      </c>
      <c r="K77" s="41">
        <v>5</v>
      </c>
      <c r="L77" s="41">
        <v>4</v>
      </c>
      <c r="M77" s="41">
        <v>3</v>
      </c>
      <c r="N77" s="41">
        <v>3</v>
      </c>
      <c r="O77" s="41">
        <v>1</v>
      </c>
      <c r="P77" s="41">
        <v>5</v>
      </c>
      <c r="Q77" s="41">
        <v>5</v>
      </c>
      <c r="R77" s="41">
        <v>5</v>
      </c>
      <c r="S77" s="41">
        <v>5</v>
      </c>
      <c r="T77" s="41">
        <v>5</v>
      </c>
      <c r="U77" s="41">
        <v>5</v>
      </c>
      <c r="V77" s="41">
        <v>5</v>
      </c>
      <c r="W77" s="41">
        <v>5</v>
      </c>
      <c r="X77" s="41">
        <v>5</v>
      </c>
      <c r="Y77" s="74">
        <v>5</v>
      </c>
      <c r="Z77" s="41">
        <v>5</v>
      </c>
      <c r="AA77" s="41">
        <v>5</v>
      </c>
      <c r="AB77" s="41">
        <v>5</v>
      </c>
      <c r="AC77" s="41">
        <v>5</v>
      </c>
      <c r="AD77" s="41">
        <v>5</v>
      </c>
      <c r="AE77" s="41">
        <v>5</v>
      </c>
      <c r="AF77" s="41">
        <v>5</v>
      </c>
    </row>
    <row r="78" spans="1:47" s="37" customFormat="1" x14ac:dyDescent="0.2">
      <c r="A78" s="37" t="s">
        <v>946</v>
      </c>
      <c r="B78" s="48" t="s">
        <v>3</v>
      </c>
      <c r="D78" s="37">
        <v>17.845600000000001</v>
      </c>
      <c r="E78" s="37">
        <v>17.3918</v>
      </c>
      <c r="F78" s="37">
        <v>3.5236000000000001</v>
      </c>
      <c r="G78" s="37">
        <v>1.0149333333333332</v>
      </c>
      <c r="H78" s="37">
        <v>1.9378000000000002</v>
      </c>
      <c r="I78" s="37">
        <v>0.85629999999999962</v>
      </c>
      <c r="J78" s="37">
        <v>2.5159000000000007</v>
      </c>
      <c r="K78" s="37">
        <v>1.6008333333333331</v>
      </c>
      <c r="L78" s="37">
        <v>8.0028673094446869</v>
      </c>
      <c r="M78" s="37">
        <v>2.0567205838421518</v>
      </c>
      <c r="N78" s="37">
        <v>7.2243233617894376</v>
      </c>
      <c r="O78" s="37" t="s">
        <v>942</v>
      </c>
      <c r="P78" s="37" t="s">
        <v>942</v>
      </c>
      <c r="Q78" s="37" t="s">
        <v>942</v>
      </c>
      <c r="R78" s="37">
        <v>5.7457641905645769</v>
      </c>
      <c r="S78" s="37">
        <v>7.0233210794362879</v>
      </c>
      <c r="T78" s="37">
        <v>7.8214261272687793</v>
      </c>
      <c r="U78" s="37">
        <v>9.5878159052185943</v>
      </c>
      <c r="V78" s="37">
        <v>1.2400842167509898</v>
      </c>
      <c r="W78" s="37">
        <v>2.5122618900147722</v>
      </c>
      <c r="X78" s="37">
        <v>0.64916042912791905</v>
      </c>
      <c r="Y78" s="73">
        <v>1.3128</v>
      </c>
      <c r="Z78" s="37">
        <v>0.66463333333333341</v>
      </c>
      <c r="AA78" s="37">
        <v>1.8190333333333335</v>
      </c>
      <c r="AB78" s="37">
        <v>4.6048</v>
      </c>
      <c r="AC78" s="37">
        <v>3.2977666666666665</v>
      </c>
      <c r="AD78" s="37" t="s">
        <v>942</v>
      </c>
      <c r="AE78" s="37">
        <v>0.3828999999999998</v>
      </c>
      <c r="AF78" s="37">
        <v>0.30705000000000005</v>
      </c>
    </row>
    <row r="79" spans="1:47" x14ac:dyDescent="0.2">
      <c r="B79" s="49" t="s">
        <v>60</v>
      </c>
      <c r="D79" s="34">
        <v>0.56870650602925166</v>
      </c>
      <c r="E79" s="34">
        <v>0.44095768504472205</v>
      </c>
      <c r="F79" s="34">
        <v>0.19882195552805534</v>
      </c>
      <c r="G79" s="34">
        <v>0.12059263382700171</v>
      </c>
      <c r="H79" s="34">
        <v>0.15092180094340246</v>
      </c>
      <c r="I79" s="34">
        <v>6.6892301500247248E-2</v>
      </c>
      <c r="J79" s="34">
        <v>0.19573939307150226</v>
      </c>
      <c r="K79" s="34">
        <v>0.19308372104694202</v>
      </c>
      <c r="L79" s="34">
        <v>0.14327231010600777</v>
      </c>
      <c r="M79" s="38" t="s">
        <v>942</v>
      </c>
      <c r="N79" s="38" t="s">
        <v>942</v>
      </c>
      <c r="O79" s="38" t="s">
        <v>942</v>
      </c>
      <c r="P79" s="38" t="s">
        <v>942</v>
      </c>
      <c r="Q79" s="38" t="s">
        <v>942</v>
      </c>
      <c r="R79" s="34">
        <v>0.42398150060067502</v>
      </c>
      <c r="S79" s="34">
        <v>0.26629630168628043</v>
      </c>
      <c r="T79" s="34">
        <v>0.11212850375628385</v>
      </c>
      <c r="U79" s="34">
        <v>0.21706394282506328</v>
      </c>
      <c r="V79" s="34">
        <v>4.0498926499687816E-2</v>
      </c>
      <c r="W79" s="34">
        <v>4.0750079375420564E-2</v>
      </c>
      <c r="X79" s="34">
        <v>1.6562031327221442E-2</v>
      </c>
      <c r="Y79" s="72">
        <v>5.2238012979055941E-2</v>
      </c>
      <c r="Z79" s="34">
        <v>5.2406138317312959E-2</v>
      </c>
      <c r="AA79" s="34">
        <v>0.3225511483987189</v>
      </c>
      <c r="AB79" s="34">
        <v>0.14413622029177844</v>
      </c>
      <c r="AC79" s="34">
        <v>0.86469975328626913</v>
      </c>
      <c r="AD79" s="38" t="s">
        <v>942</v>
      </c>
      <c r="AE79" s="34">
        <v>1.6122034611053392E-2</v>
      </c>
      <c r="AF79" s="34">
        <v>9.4045201897814592E-3</v>
      </c>
    </row>
    <row r="80" spans="1:47" x14ac:dyDescent="0.2">
      <c r="B80" s="49" t="s">
        <v>5</v>
      </c>
      <c r="D80" s="34">
        <v>1.1042999999999985</v>
      </c>
      <c r="E80" s="34">
        <v>0.88080000000000069</v>
      </c>
      <c r="F80" s="34">
        <v>0.36890000000000001</v>
      </c>
      <c r="G80" s="34">
        <v>0.23499999999999988</v>
      </c>
      <c r="H80" s="34">
        <v>0.29089999999999994</v>
      </c>
      <c r="I80" s="34">
        <v>9.4599999999999795E-2</v>
      </c>
      <c r="J80" s="34">
        <v>0.36440000000000028</v>
      </c>
      <c r="K80" s="34">
        <v>0.3796999999999997</v>
      </c>
      <c r="L80" s="34">
        <v>0.20261764406444005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0.59960038834477114</v>
      </c>
      <c r="S80" s="34">
        <v>0.37659984145453507</v>
      </c>
      <c r="T80" s="34">
        <v>0.15857365074073915</v>
      </c>
      <c r="U80" s="34">
        <v>0.30697477184538258</v>
      </c>
      <c r="V80" s="34">
        <v>7.6407723350877532E-2</v>
      </c>
      <c r="W80" s="34">
        <v>8.1475589825394934E-2</v>
      </c>
      <c r="X80" s="34">
        <v>3.2901036711196041E-2</v>
      </c>
      <c r="Y80" s="72">
        <v>9.4600000000000239E-2</v>
      </c>
      <c r="Z80" s="34">
        <v>0.10160000000000002</v>
      </c>
      <c r="AA80" s="34">
        <v>0.58289999999999975</v>
      </c>
      <c r="AB80" s="34">
        <v>0.26350000000000051</v>
      </c>
      <c r="AC80" s="34">
        <v>1.7278000000000002</v>
      </c>
      <c r="AD80" s="34">
        <v>0</v>
      </c>
      <c r="AE80" s="34">
        <v>2.2800000000000153E-2</v>
      </c>
      <c r="AF80" s="34">
        <v>1.3300000000000534E-2</v>
      </c>
    </row>
    <row r="81" spans="1:48" x14ac:dyDescent="0.2">
      <c r="B81" s="49" t="s">
        <v>6</v>
      </c>
      <c r="D81" s="34">
        <v>17.2148</v>
      </c>
      <c r="E81" s="34">
        <v>16.938600000000001</v>
      </c>
      <c r="F81" s="34">
        <v>3.3820000000000001</v>
      </c>
      <c r="G81" s="34">
        <v>0.91310000000000002</v>
      </c>
      <c r="H81" s="34">
        <v>1.7691000000000001</v>
      </c>
      <c r="I81" s="34">
        <v>0.80899999999999972</v>
      </c>
      <c r="J81" s="34">
        <v>2.2924000000000002</v>
      </c>
      <c r="K81" s="34">
        <v>1.4313000000000002</v>
      </c>
      <c r="L81" s="34">
        <v>7.9015584874124665</v>
      </c>
      <c r="M81" s="34">
        <v>2.0567205838421518</v>
      </c>
      <c r="N81" s="34">
        <v>7.2243233617894376</v>
      </c>
      <c r="O81" s="34">
        <v>0</v>
      </c>
      <c r="P81" s="34">
        <v>0</v>
      </c>
      <c r="Q81" s="34">
        <v>0</v>
      </c>
      <c r="R81" s="34">
        <v>5.4459639963921909</v>
      </c>
      <c r="S81" s="34">
        <v>6.8350211587090204</v>
      </c>
      <c r="T81" s="34">
        <v>7.7421393018984093</v>
      </c>
      <c r="U81" s="34">
        <v>9.434328519295903</v>
      </c>
      <c r="V81" s="34">
        <v>1.2096398224264941</v>
      </c>
      <c r="W81" s="34">
        <v>2.4709464462023454</v>
      </c>
      <c r="X81" s="34">
        <v>0.63160216117426238</v>
      </c>
      <c r="Y81" s="72">
        <v>1.2783</v>
      </c>
      <c r="Z81" s="34">
        <v>0.60640000000000005</v>
      </c>
      <c r="AA81" s="34">
        <v>1.4478000000000002</v>
      </c>
      <c r="AB81" s="34">
        <v>4.4392999999999994</v>
      </c>
      <c r="AC81" s="34">
        <v>2.4123999999999999</v>
      </c>
      <c r="AD81" s="34">
        <v>0</v>
      </c>
      <c r="AE81" s="34">
        <v>0.37149999999999972</v>
      </c>
      <c r="AF81" s="34">
        <v>0.30039999999999978</v>
      </c>
    </row>
    <row r="82" spans="1:48" x14ac:dyDescent="0.2">
      <c r="B82" s="38" t="s">
        <v>7</v>
      </c>
      <c r="D82" s="34">
        <v>18.319099999999999</v>
      </c>
      <c r="E82" s="34">
        <v>17.819400000000002</v>
      </c>
      <c r="F82" s="34">
        <v>3.7509000000000001</v>
      </c>
      <c r="G82" s="34">
        <v>1.1480999999999999</v>
      </c>
      <c r="H82" s="34">
        <v>2.06</v>
      </c>
      <c r="I82" s="34">
        <v>0.90359999999999951</v>
      </c>
      <c r="J82" s="34">
        <v>2.6568000000000005</v>
      </c>
      <c r="K82" s="34">
        <v>1.8109999999999999</v>
      </c>
      <c r="L82" s="34">
        <v>8.1041761314769065</v>
      </c>
      <c r="M82" s="34">
        <v>2.0567205838421518</v>
      </c>
      <c r="N82" s="34">
        <v>7.2243233617894376</v>
      </c>
      <c r="O82" s="34">
        <v>0</v>
      </c>
      <c r="P82" s="34">
        <v>0</v>
      </c>
      <c r="Q82" s="34">
        <v>0</v>
      </c>
      <c r="R82" s="34">
        <v>6.045564384736962</v>
      </c>
      <c r="S82" s="34">
        <v>7.2116210001635555</v>
      </c>
      <c r="T82" s="34">
        <v>7.9007129526391484</v>
      </c>
      <c r="U82" s="34">
        <v>9.7413032911412856</v>
      </c>
      <c r="V82" s="34">
        <v>1.2860475457773717</v>
      </c>
      <c r="W82" s="34">
        <v>2.5524220360277403</v>
      </c>
      <c r="X82" s="34">
        <v>0.66450319788545842</v>
      </c>
      <c r="Y82" s="72">
        <v>1.3729000000000002</v>
      </c>
      <c r="Z82" s="34">
        <v>0.70800000000000007</v>
      </c>
      <c r="AA82" s="34">
        <v>2.0306999999999999</v>
      </c>
      <c r="AB82" s="34">
        <v>4.7027999999999999</v>
      </c>
      <c r="AC82" s="34">
        <v>4.1402000000000001</v>
      </c>
      <c r="AD82" s="34">
        <v>0</v>
      </c>
      <c r="AE82" s="34">
        <v>0.39429999999999987</v>
      </c>
      <c r="AF82" s="34">
        <v>0.31370000000000031</v>
      </c>
    </row>
    <row r="83" spans="1:48" s="41" customFormat="1" x14ac:dyDescent="0.2">
      <c r="A83" s="42"/>
      <c r="B83" s="39" t="s">
        <v>1128</v>
      </c>
      <c r="D83" s="41">
        <v>3</v>
      </c>
      <c r="E83" s="41">
        <v>3</v>
      </c>
      <c r="F83" s="41">
        <v>3</v>
      </c>
      <c r="G83" s="41">
        <v>3</v>
      </c>
      <c r="H83" s="41">
        <v>3</v>
      </c>
      <c r="I83" s="41">
        <v>2</v>
      </c>
      <c r="J83" s="41">
        <v>3</v>
      </c>
      <c r="K83" s="41">
        <v>3</v>
      </c>
      <c r="L83" s="41">
        <v>2</v>
      </c>
      <c r="M83" s="41">
        <v>1</v>
      </c>
      <c r="N83" s="41">
        <v>1</v>
      </c>
      <c r="O83" s="41">
        <v>0</v>
      </c>
      <c r="P83" s="41">
        <v>0</v>
      </c>
      <c r="Q83" s="41">
        <v>0</v>
      </c>
      <c r="R83" s="41">
        <v>2</v>
      </c>
      <c r="S83" s="41">
        <v>2</v>
      </c>
      <c r="T83" s="41">
        <v>2</v>
      </c>
      <c r="U83" s="41">
        <v>2</v>
      </c>
      <c r="V83" s="41">
        <v>3</v>
      </c>
      <c r="W83" s="41">
        <v>3</v>
      </c>
      <c r="X83" s="41">
        <v>3</v>
      </c>
      <c r="Y83" s="74">
        <v>3</v>
      </c>
      <c r="Z83" s="41">
        <v>3</v>
      </c>
      <c r="AA83" s="41">
        <v>3</v>
      </c>
      <c r="AB83" s="41">
        <v>3</v>
      </c>
      <c r="AC83" s="41">
        <v>3</v>
      </c>
      <c r="AD83" s="41">
        <v>0</v>
      </c>
      <c r="AE83" s="41">
        <v>2</v>
      </c>
      <c r="AF83" s="41">
        <v>2</v>
      </c>
    </row>
    <row r="84" spans="1:48" x14ac:dyDescent="0.2">
      <c r="A84" s="44" t="s">
        <v>1132</v>
      </c>
      <c r="B84" s="38"/>
    </row>
    <row r="85" spans="1:48" s="37" customFormat="1" x14ac:dyDescent="0.2">
      <c r="A85" s="37" t="s">
        <v>945</v>
      </c>
      <c r="B85" s="37" t="s">
        <v>3</v>
      </c>
      <c r="D85" s="37">
        <v>12.350099999999999</v>
      </c>
      <c r="E85" s="37">
        <v>9.0830000000000002</v>
      </c>
      <c r="F85" s="37">
        <v>2.4047000000000001</v>
      </c>
      <c r="G85" s="37">
        <v>0.77659999999999996</v>
      </c>
      <c r="H85" s="37">
        <v>1.1391</v>
      </c>
      <c r="I85" s="37">
        <v>0.75190000000000001</v>
      </c>
      <c r="J85" s="37">
        <v>1.4732000000000003</v>
      </c>
      <c r="K85" s="37">
        <v>0.78609999999999935</v>
      </c>
      <c r="L85" s="37">
        <v>5.9717221845963326</v>
      </c>
      <c r="M85" s="37">
        <v>1.5265319813223699</v>
      </c>
      <c r="N85" s="37" t="s">
        <v>942</v>
      </c>
      <c r="O85" s="37" t="s">
        <v>942</v>
      </c>
      <c r="P85" s="37">
        <v>5.8324497983265999</v>
      </c>
      <c r="Q85" s="37">
        <v>6.5924483175827788</v>
      </c>
      <c r="R85" s="37">
        <v>4.0931644921747266</v>
      </c>
      <c r="S85" s="37">
        <v>5.2667747948815888</v>
      </c>
      <c r="T85" s="37" t="s">
        <v>942</v>
      </c>
      <c r="U85" s="37" t="s">
        <v>942</v>
      </c>
      <c r="V85" s="37">
        <v>0.8404185266877453</v>
      </c>
      <c r="W85" s="37">
        <v>1.485433286957041</v>
      </c>
      <c r="X85" s="37">
        <v>0.46550720724818057</v>
      </c>
      <c r="Y85" s="73">
        <v>1.0611000000000002</v>
      </c>
      <c r="Z85" s="37">
        <v>0.54159999999999997</v>
      </c>
      <c r="AA85" s="37">
        <v>1.2484</v>
      </c>
      <c r="AB85" s="37">
        <v>2.3139000000000003</v>
      </c>
      <c r="AC85" s="37">
        <v>1.6332</v>
      </c>
      <c r="AD85" s="37">
        <v>0.23309999999999986</v>
      </c>
      <c r="AE85" s="37">
        <v>0.22989999999999999</v>
      </c>
      <c r="AF85" s="37" t="s">
        <v>942</v>
      </c>
    </row>
    <row r="86" spans="1:48" x14ac:dyDescent="0.2">
      <c r="A86" s="44" t="s">
        <v>974</v>
      </c>
      <c r="B86" s="38"/>
    </row>
    <row r="87" spans="1:48" s="37" customFormat="1" x14ac:dyDescent="0.2">
      <c r="A87" s="37" t="s">
        <v>945</v>
      </c>
      <c r="B87" s="37" t="s">
        <v>3</v>
      </c>
      <c r="D87" s="37">
        <v>11.99668</v>
      </c>
      <c r="E87" s="37">
        <v>10.51816</v>
      </c>
      <c r="F87" s="37">
        <v>2.5018799999999999</v>
      </c>
      <c r="G87" s="37">
        <v>0.80469999999999997</v>
      </c>
      <c r="H87" s="37">
        <v>1.3152500000000003</v>
      </c>
      <c r="I87" s="37">
        <v>0.72023999999999999</v>
      </c>
      <c r="J87" s="37">
        <v>1.4801800000000001</v>
      </c>
      <c r="K87" s="37">
        <v>0.76534999999999997</v>
      </c>
      <c r="L87" s="37">
        <v>6.1222915428267264</v>
      </c>
      <c r="M87" s="37">
        <v>1.6508747286463883</v>
      </c>
      <c r="N87" s="37">
        <v>7.0364069305601689</v>
      </c>
      <c r="O87" s="37">
        <v>1.4597888751459913</v>
      </c>
      <c r="P87" s="37">
        <v>5.7003729906854153</v>
      </c>
      <c r="Q87" s="37">
        <v>6.1168464569736738</v>
      </c>
      <c r="R87" s="37">
        <v>4.1569568126447596</v>
      </c>
      <c r="S87" s="37">
        <v>5.0963176503617262</v>
      </c>
      <c r="T87" s="37">
        <v>5.6779455265977399</v>
      </c>
      <c r="U87" s="37">
        <v>6.6578575343965145</v>
      </c>
      <c r="V87" s="37">
        <v>0.82122033252592241</v>
      </c>
      <c r="W87" s="37">
        <v>1.7075185579974561</v>
      </c>
      <c r="X87" s="37">
        <v>0.42676267874737489</v>
      </c>
      <c r="Y87" s="73">
        <v>1.11314</v>
      </c>
      <c r="Z87" s="37">
        <v>0.47572000000000003</v>
      </c>
      <c r="AA87" s="37">
        <v>1.3285399999999998</v>
      </c>
      <c r="AB87" s="37">
        <v>2.4805799999999998</v>
      </c>
      <c r="AC87" s="37">
        <v>1.57335</v>
      </c>
      <c r="AD87" s="37">
        <v>0.22682499999999997</v>
      </c>
      <c r="AE87" s="37">
        <v>0.21050000000000002</v>
      </c>
      <c r="AF87" s="37">
        <v>0.20177500000000015</v>
      </c>
    </row>
    <row r="88" spans="1:48" x14ac:dyDescent="0.2">
      <c r="B88" s="38" t="s">
        <v>60</v>
      </c>
      <c r="D88" s="34">
        <v>0.71157191273967524</v>
      </c>
      <c r="E88" s="34">
        <v>0.70035327014300408</v>
      </c>
      <c r="F88" s="34">
        <v>0.12855834084181392</v>
      </c>
      <c r="G88" s="34">
        <v>4.3493830980189961E-2</v>
      </c>
      <c r="H88" s="34">
        <v>4.696881944439301E-2</v>
      </c>
      <c r="I88" s="34">
        <v>0.10616394397345999</v>
      </c>
      <c r="J88" s="34">
        <v>6.9787978907545192E-2</v>
      </c>
      <c r="K88" s="34">
        <v>0.10407293916608036</v>
      </c>
      <c r="L88" s="34">
        <v>0.38627704588344619</v>
      </c>
      <c r="M88" s="34">
        <v>9.0845888597506183E-2</v>
      </c>
      <c r="N88" s="34">
        <v>0.12110612134759922</v>
      </c>
      <c r="O88" s="38" t="s">
        <v>942</v>
      </c>
      <c r="P88" s="34">
        <v>0.19533574366278106</v>
      </c>
      <c r="Q88" s="34">
        <v>0.25171288354951127</v>
      </c>
      <c r="R88" s="34">
        <v>0.39494791269453383</v>
      </c>
      <c r="S88" s="34">
        <v>0.41780215670665449</v>
      </c>
      <c r="T88" s="34">
        <v>0.5222420983780327</v>
      </c>
      <c r="U88" s="34">
        <v>0.7271618060923235</v>
      </c>
      <c r="V88" s="34">
        <v>5.1846955624383906E-2</v>
      </c>
      <c r="W88" s="34">
        <v>5.0146785718123921E-2</v>
      </c>
      <c r="X88" s="34">
        <v>4.1726666587288019E-2</v>
      </c>
      <c r="Y88" s="72">
        <v>7.4271044155848565E-2</v>
      </c>
      <c r="Z88" s="34">
        <v>6.3305584271847848E-2</v>
      </c>
      <c r="AA88" s="34">
        <v>6.6401001498471349E-2</v>
      </c>
      <c r="AB88" s="34">
        <v>0.2919903114831075</v>
      </c>
      <c r="AC88" s="34">
        <v>0.31170206394354655</v>
      </c>
      <c r="AD88" s="34">
        <v>5.1042229248600336E-2</v>
      </c>
      <c r="AE88" s="34">
        <v>2.3772953820115295E-2</v>
      </c>
      <c r="AF88" s="34">
        <v>2.0166535812247498E-2</v>
      </c>
    </row>
    <row r="89" spans="1:48" x14ac:dyDescent="0.2">
      <c r="B89" s="38" t="s">
        <v>5</v>
      </c>
      <c r="D89" s="34">
        <v>1.8161000000000005</v>
      </c>
      <c r="E89" s="34">
        <v>1.656699999999999</v>
      </c>
      <c r="F89" s="34">
        <v>0.32640000000000002</v>
      </c>
      <c r="G89" s="34">
        <v>0.10229999999999995</v>
      </c>
      <c r="H89" s="34">
        <v>0.10789999999999966</v>
      </c>
      <c r="I89" s="34">
        <v>0.21589999999999998</v>
      </c>
      <c r="J89" s="34">
        <v>0.16389999999999949</v>
      </c>
      <c r="K89" s="34">
        <v>0.22480000000000011</v>
      </c>
      <c r="L89" s="34">
        <v>0.88306882595949698</v>
      </c>
      <c r="M89" s="34">
        <v>0.17414035598341315</v>
      </c>
      <c r="N89" s="34">
        <v>0.17126991929617663</v>
      </c>
      <c r="O89" s="34">
        <v>0</v>
      </c>
      <c r="P89" s="34">
        <v>0.44924266032537741</v>
      </c>
      <c r="Q89" s="34">
        <v>0.56079307613484453</v>
      </c>
      <c r="R89" s="34">
        <v>0.83178015036171171</v>
      </c>
      <c r="S89" s="34">
        <v>0.98044326720505204</v>
      </c>
      <c r="T89" s="34">
        <v>1.208384308870154</v>
      </c>
      <c r="U89" s="34">
        <v>1.6711672886703326</v>
      </c>
      <c r="V89" s="34">
        <v>0.1251025264948199</v>
      </c>
      <c r="W89" s="34">
        <v>0.12412709743270045</v>
      </c>
      <c r="X89" s="34">
        <v>9.269730386828573E-2</v>
      </c>
      <c r="Y89" s="72">
        <v>0.18600000000000017</v>
      </c>
      <c r="Z89" s="34">
        <v>0.16949999999999998</v>
      </c>
      <c r="AA89" s="34">
        <v>0.18219999999999992</v>
      </c>
      <c r="AB89" s="34">
        <v>0.74920000000000009</v>
      </c>
      <c r="AC89" s="34">
        <v>0.69220000000000015</v>
      </c>
      <c r="AD89" s="34">
        <v>0.12250000000000005</v>
      </c>
      <c r="AE89" s="34">
        <v>5.7700000000000085E-2</v>
      </c>
      <c r="AF89" s="34">
        <v>4.5099999999999696E-2</v>
      </c>
      <c r="AV89" s="34" t="s">
        <v>55</v>
      </c>
    </row>
    <row r="90" spans="1:48" x14ac:dyDescent="0.2">
      <c r="B90" s="38" t="s">
        <v>6</v>
      </c>
      <c r="D90" s="34">
        <v>10.8071</v>
      </c>
      <c r="E90" s="34">
        <v>10.088900000000001</v>
      </c>
      <c r="F90" s="34">
        <v>2.3012000000000001</v>
      </c>
      <c r="G90" s="34">
        <v>0.74990000000000001</v>
      </c>
      <c r="H90" s="34">
        <v>1.2510000000000001</v>
      </c>
      <c r="I90" s="34">
        <v>0.6160000000000001</v>
      </c>
      <c r="J90" s="34">
        <v>1.3957000000000002</v>
      </c>
      <c r="K90" s="34">
        <v>0.61789999999999967</v>
      </c>
      <c r="L90" s="34">
        <v>5.5799684174733457</v>
      </c>
      <c r="M90" s="34">
        <v>1.5488405986414484</v>
      </c>
      <c r="N90" s="34">
        <v>6.9507719709120801</v>
      </c>
      <c r="O90" s="34">
        <v>1.4597888751459913</v>
      </c>
      <c r="P90" s="34">
        <v>5.424277258769135</v>
      </c>
      <c r="Q90" s="34">
        <v>5.8816899374244471</v>
      </c>
      <c r="R90" s="34">
        <v>3.904360153725575</v>
      </c>
      <c r="S90" s="34">
        <v>4.6917584869641367</v>
      </c>
      <c r="T90" s="34">
        <v>5.0119140794710368</v>
      </c>
      <c r="U90" s="34">
        <v>6.0349814647602695</v>
      </c>
      <c r="V90" s="34">
        <v>0.73214383832686902</v>
      </c>
      <c r="W90" s="34">
        <v>1.6694091469738628</v>
      </c>
      <c r="X90" s="34">
        <v>0.39308030986046599</v>
      </c>
      <c r="Y90" s="72">
        <v>1.0451999999999999</v>
      </c>
      <c r="Z90" s="34">
        <v>0.38100000000000001</v>
      </c>
      <c r="AA90" s="34">
        <v>1.2497</v>
      </c>
      <c r="AB90" s="34">
        <v>2.0529999999999999</v>
      </c>
      <c r="AC90" s="34">
        <v>1.1162999999999998</v>
      </c>
      <c r="AD90" s="34">
        <v>0.17399999999999993</v>
      </c>
      <c r="AE90" s="34">
        <v>0.17910000000000004</v>
      </c>
      <c r="AF90" s="34">
        <v>0.17210000000000036</v>
      </c>
    </row>
    <row r="91" spans="1:48" x14ac:dyDescent="0.2">
      <c r="B91" s="38" t="s">
        <v>7</v>
      </c>
      <c r="D91" s="34">
        <v>12.623200000000001</v>
      </c>
      <c r="E91" s="34">
        <v>11.7456</v>
      </c>
      <c r="F91" s="34">
        <v>2.6276000000000002</v>
      </c>
      <c r="G91" s="34">
        <v>0.85219999999999996</v>
      </c>
      <c r="H91" s="34">
        <v>1.3588999999999998</v>
      </c>
      <c r="I91" s="34">
        <v>0.83190000000000008</v>
      </c>
      <c r="J91" s="34">
        <v>1.5595999999999997</v>
      </c>
      <c r="K91" s="34">
        <v>0.84269999999999978</v>
      </c>
      <c r="L91" s="34">
        <v>6.4630372434328427</v>
      </c>
      <c r="M91" s="34">
        <v>1.7229809546248616</v>
      </c>
      <c r="N91" s="34">
        <v>7.1220418902082567</v>
      </c>
      <c r="O91" s="34">
        <v>1.4597888751459913</v>
      </c>
      <c r="P91" s="34">
        <v>5.8735199190945124</v>
      </c>
      <c r="Q91" s="34">
        <v>6.4424830135592916</v>
      </c>
      <c r="R91" s="34">
        <v>4.7361403040872867</v>
      </c>
      <c r="S91" s="34">
        <v>5.6722017541691887</v>
      </c>
      <c r="T91" s="34">
        <v>6.2202983883411909</v>
      </c>
      <c r="U91" s="34">
        <v>7.7061487534306021</v>
      </c>
      <c r="V91" s="34">
        <v>0.85724636482168892</v>
      </c>
      <c r="W91" s="34">
        <v>1.7935362444065632</v>
      </c>
      <c r="X91" s="34">
        <v>0.48577761372875172</v>
      </c>
      <c r="Y91" s="72">
        <v>1.2312000000000001</v>
      </c>
      <c r="Z91" s="34">
        <v>0.55049999999999999</v>
      </c>
      <c r="AA91" s="34">
        <v>1.4319</v>
      </c>
      <c r="AB91" s="34">
        <v>2.8022</v>
      </c>
      <c r="AC91" s="34">
        <v>1.8085</v>
      </c>
      <c r="AD91" s="34">
        <v>0.29649999999999999</v>
      </c>
      <c r="AE91" s="34">
        <v>0.23680000000000012</v>
      </c>
      <c r="AF91" s="34">
        <v>0.21720000000000006</v>
      </c>
    </row>
    <row r="92" spans="1:48" s="41" customFormat="1" x14ac:dyDescent="0.2">
      <c r="A92" s="42"/>
      <c r="B92" s="39" t="s">
        <v>1128</v>
      </c>
      <c r="D92" s="41">
        <v>5</v>
      </c>
      <c r="E92" s="41">
        <v>5</v>
      </c>
      <c r="F92" s="41">
        <v>5</v>
      </c>
      <c r="G92" s="41">
        <v>4</v>
      </c>
      <c r="H92" s="41">
        <v>4</v>
      </c>
      <c r="I92" s="41">
        <v>5</v>
      </c>
      <c r="J92" s="41">
        <v>5</v>
      </c>
      <c r="K92" s="41">
        <v>4</v>
      </c>
      <c r="L92" s="41">
        <v>4</v>
      </c>
      <c r="M92" s="41">
        <v>3</v>
      </c>
      <c r="N92" s="41">
        <v>2</v>
      </c>
      <c r="O92" s="41">
        <v>1</v>
      </c>
      <c r="P92" s="41">
        <v>4</v>
      </c>
      <c r="Q92" s="41">
        <v>4</v>
      </c>
      <c r="R92" s="41">
        <v>4</v>
      </c>
      <c r="S92" s="41">
        <v>4</v>
      </c>
      <c r="T92" s="41">
        <v>4</v>
      </c>
      <c r="U92" s="41">
        <v>4</v>
      </c>
      <c r="V92" s="41">
        <v>5</v>
      </c>
      <c r="W92" s="41">
        <v>5</v>
      </c>
      <c r="X92" s="41">
        <v>4</v>
      </c>
      <c r="Y92" s="74">
        <v>5</v>
      </c>
      <c r="Z92" s="41">
        <v>5</v>
      </c>
      <c r="AA92" s="41">
        <v>5</v>
      </c>
      <c r="AB92" s="41">
        <v>5</v>
      </c>
      <c r="AC92" s="41">
        <v>4</v>
      </c>
      <c r="AD92" s="41">
        <v>4</v>
      </c>
      <c r="AE92" s="41">
        <v>4</v>
      </c>
      <c r="AF92" s="41">
        <v>4</v>
      </c>
    </row>
    <row r="93" spans="1:48" s="41" customFormat="1" x14ac:dyDescent="0.2">
      <c r="A93" s="44" t="s">
        <v>976</v>
      </c>
      <c r="B93" s="39"/>
      <c r="D93" s="39"/>
      <c r="Y93" s="74"/>
    </row>
    <row r="94" spans="1:48" s="42" customFormat="1" x14ac:dyDescent="0.2">
      <c r="A94" s="42" t="s">
        <v>945</v>
      </c>
      <c r="B94" s="42" t="s">
        <v>970</v>
      </c>
      <c r="D94" s="42" t="s">
        <v>977</v>
      </c>
      <c r="E94" s="42" t="s">
        <v>978</v>
      </c>
      <c r="F94" s="42" t="s">
        <v>979</v>
      </c>
      <c r="G94" s="42" t="s">
        <v>980</v>
      </c>
      <c r="H94" s="42" t="s">
        <v>981</v>
      </c>
      <c r="I94" s="42" t="s">
        <v>982</v>
      </c>
      <c r="J94" s="42" t="s">
        <v>983</v>
      </c>
      <c r="K94" s="42" t="s">
        <v>984</v>
      </c>
      <c r="L94" s="42" t="s">
        <v>985</v>
      </c>
      <c r="M94" s="42" t="s">
        <v>986</v>
      </c>
      <c r="N94" s="42" t="s">
        <v>987</v>
      </c>
      <c r="O94" s="42" t="s">
        <v>988</v>
      </c>
      <c r="P94" s="42" t="s">
        <v>989</v>
      </c>
      <c r="Q94" s="42" t="s">
        <v>990</v>
      </c>
      <c r="R94" s="42" t="s">
        <v>991</v>
      </c>
      <c r="S94" s="42" t="s">
        <v>987</v>
      </c>
      <c r="T94" s="42" t="s">
        <v>992</v>
      </c>
      <c r="U94" s="42" t="s">
        <v>993</v>
      </c>
      <c r="V94" s="42" t="s">
        <v>994</v>
      </c>
      <c r="W94" s="42" t="s">
        <v>995</v>
      </c>
      <c r="X94" s="42" t="s">
        <v>996</v>
      </c>
      <c r="Y94" s="77" t="s">
        <v>997</v>
      </c>
      <c r="Z94" s="42" t="s">
        <v>998</v>
      </c>
      <c r="AA94" s="42" t="s">
        <v>999</v>
      </c>
      <c r="AB94" s="42" t="s">
        <v>1000</v>
      </c>
      <c r="AC94" s="42" t="s">
        <v>1001</v>
      </c>
      <c r="AD94" s="42" t="s">
        <v>1002</v>
      </c>
      <c r="AE94" s="42" t="s">
        <v>1003</v>
      </c>
      <c r="AF94" s="42" t="s">
        <v>1004</v>
      </c>
    </row>
    <row r="95" spans="1:48" s="41" customFormat="1" x14ac:dyDescent="0.2">
      <c r="A95" s="50" t="s">
        <v>975</v>
      </c>
      <c r="B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76"/>
      <c r="Z95" s="39"/>
      <c r="AA95" s="39"/>
      <c r="AB95" s="39"/>
      <c r="AC95" s="39"/>
      <c r="AD95" s="39"/>
      <c r="AE95" s="39"/>
      <c r="AF95" s="39"/>
    </row>
    <row r="96" spans="1:48" s="42" customFormat="1" x14ac:dyDescent="0.2">
      <c r="A96" s="42" t="s">
        <v>945</v>
      </c>
      <c r="B96" s="42" t="s">
        <v>3</v>
      </c>
      <c r="D96" s="42">
        <v>11.778515384615385</v>
      </c>
      <c r="E96" s="42">
        <v>11.135838461538462</v>
      </c>
      <c r="F96" s="42">
        <v>2.4554699999999996</v>
      </c>
      <c r="G96" s="42">
        <v>0.76884999999999992</v>
      </c>
      <c r="H96" s="42">
        <v>1.3349600000000001</v>
      </c>
      <c r="I96" s="42">
        <v>0.69717000000000007</v>
      </c>
      <c r="J96" s="42">
        <v>1.2185099999999998</v>
      </c>
      <c r="K96" s="42">
        <v>0.8524799999999999</v>
      </c>
      <c r="L96" s="42">
        <v>4.6996897505114044</v>
      </c>
      <c r="M96" s="42">
        <v>1.2350742772027556</v>
      </c>
      <c r="N96" s="42">
        <v>4.7918735998322077</v>
      </c>
      <c r="O96" s="42">
        <v>1.7997417743330815</v>
      </c>
      <c r="P96" s="42">
        <v>4.6611699863808322</v>
      </c>
      <c r="Q96" s="42">
        <v>5.0986337237175618</v>
      </c>
      <c r="R96" s="42">
        <v>3.1037053223793585</v>
      </c>
      <c r="S96" s="42">
        <v>3.7571042107862751</v>
      </c>
      <c r="T96" s="42">
        <v>4.3893916121426182</v>
      </c>
      <c r="U96" s="42">
        <v>5.3440514254048406</v>
      </c>
      <c r="V96" s="42">
        <v>0.83021706145617058</v>
      </c>
      <c r="W96" s="42">
        <v>1.4514302260969085</v>
      </c>
      <c r="X96" s="42">
        <v>0.31332664105008878</v>
      </c>
      <c r="Y96" s="77">
        <v>0.86900000000000011</v>
      </c>
      <c r="Z96" s="42">
        <v>0.52978000000000003</v>
      </c>
      <c r="AA96" s="42">
        <v>1.1328900000000002</v>
      </c>
      <c r="AB96" s="42">
        <v>1.7114400000000001</v>
      </c>
      <c r="AC96" s="42">
        <v>1.63853</v>
      </c>
      <c r="AD96" s="42">
        <v>0.27869999999999989</v>
      </c>
      <c r="AE96" s="42">
        <v>0.26302999999999999</v>
      </c>
      <c r="AF96" s="42">
        <v>0.21125999999999995</v>
      </c>
    </row>
    <row r="97" spans="1:48" s="41" customFormat="1" x14ac:dyDescent="0.2">
      <c r="A97" s="42"/>
      <c r="B97" s="39" t="s">
        <v>60</v>
      </c>
      <c r="D97" s="39">
        <v>0.86549242905041635</v>
      </c>
      <c r="E97" s="39">
        <v>0.84681743658089381</v>
      </c>
      <c r="F97" s="39">
        <v>0.19105375654220702</v>
      </c>
      <c r="G97" s="39">
        <v>6.2961227045786758E-2</v>
      </c>
      <c r="H97" s="39">
        <v>0.1407444350587263</v>
      </c>
      <c r="I97" s="39">
        <v>7.9624033920530898E-2</v>
      </c>
      <c r="J97" s="39">
        <v>0.15994683456977093</v>
      </c>
      <c r="K97" s="39">
        <v>0.13914954225979764</v>
      </c>
      <c r="L97" s="39">
        <v>0.54763769244172256</v>
      </c>
      <c r="M97" s="39">
        <v>7.6987546175351293E-2</v>
      </c>
      <c r="N97" s="39">
        <v>0.60792014153951124</v>
      </c>
      <c r="O97" s="39">
        <v>0.15361588089938039</v>
      </c>
      <c r="P97" s="39">
        <v>0.42847108817608065</v>
      </c>
      <c r="Q97" s="39">
        <v>0.43420170475379016</v>
      </c>
      <c r="R97" s="39">
        <v>0.40143609403413089</v>
      </c>
      <c r="S97" s="39">
        <v>0.67109406220327383</v>
      </c>
      <c r="T97" s="39">
        <v>0.44996347820306182</v>
      </c>
      <c r="U97" s="39">
        <v>0.44730180623504839</v>
      </c>
      <c r="V97" s="39">
        <v>0.11389672284778966</v>
      </c>
      <c r="W97" s="39">
        <v>0.17518200854771385</v>
      </c>
      <c r="X97" s="39">
        <v>5.1889164938566816E-2</v>
      </c>
      <c r="Y97" s="76">
        <v>7.1665100758086353E-2</v>
      </c>
      <c r="Z97" s="39">
        <v>6.0333955797894585E-2</v>
      </c>
      <c r="AA97" s="39">
        <v>0.10604791841427157</v>
      </c>
      <c r="AB97" s="39">
        <v>0.19751352808802164</v>
      </c>
      <c r="AC97" s="39">
        <v>0.30176184888823165</v>
      </c>
      <c r="AD97" s="39">
        <v>3.7243343924339471E-2</v>
      </c>
      <c r="AE97" s="39">
        <v>2.4166829884506316E-2</v>
      </c>
      <c r="AF97" s="39">
        <v>7.9177426637198123E-2</v>
      </c>
    </row>
    <row r="98" spans="1:48" s="41" customFormat="1" x14ac:dyDescent="0.2">
      <c r="A98" s="42"/>
      <c r="B98" s="39" t="s">
        <v>5</v>
      </c>
      <c r="D98" s="39">
        <v>3.2606999999999999</v>
      </c>
      <c r="E98" s="39">
        <v>2.7407000000000004</v>
      </c>
      <c r="F98" s="39">
        <v>0.49650000000000016</v>
      </c>
      <c r="G98" s="39">
        <v>0.16890000000000005</v>
      </c>
      <c r="H98" s="39">
        <v>0.42100000000000026</v>
      </c>
      <c r="I98" s="39">
        <v>0.25150000000000006</v>
      </c>
      <c r="J98" s="39">
        <v>0.46990000000000043</v>
      </c>
      <c r="K98" s="39">
        <v>0.43360000000000021</v>
      </c>
      <c r="L98" s="39">
        <v>1.7719741547081216</v>
      </c>
      <c r="M98" s="39">
        <v>0.22019956802386043</v>
      </c>
      <c r="N98" s="39">
        <v>1.534673456299287</v>
      </c>
      <c r="O98" s="39">
        <v>0.40649603494873965</v>
      </c>
      <c r="P98" s="39">
        <v>1.3763575548367633</v>
      </c>
      <c r="Q98" s="39">
        <v>1.3421653736955026</v>
      </c>
      <c r="R98" s="39">
        <v>1.1830851589441522</v>
      </c>
      <c r="S98" s="39">
        <v>2.40306929598656</v>
      </c>
      <c r="T98" s="39">
        <v>1.3673568857142482</v>
      </c>
      <c r="U98" s="39">
        <v>1.4412486945724918</v>
      </c>
      <c r="V98" s="39">
        <v>0.3380922712213712</v>
      </c>
      <c r="W98" s="39">
        <v>0.55826522426489533</v>
      </c>
      <c r="X98" s="39">
        <v>0.13802970659514729</v>
      </c>
      <c r="Y98" s="76">
        <v>0.20700000000000007</v>
      </c>
      <c r="Z98" s="39">
        <v>0.1925</v>
      </c>
      <c r="AA98" s="39">
        <v>0.31489999999999985</v>
      </c>
      <c r="AB98" s="39">
        <v>0.52970000000000006</v>
      </c>
      <c r="AC98" s="39">
        <v>0.85600000000000009</v>
      </c>
      <c r="AD98" s="39">
        <v>0.12959999999999988</v>
      </c>
      <c r="AE98" s="39">
        <v>6.480000000000008E-2</v>
      </c>
      <c r="AF98" s="39">
        <v>0.28190000000000004</v>
      </c>
      <c r="AV98" s="41" t="s">
        <v>55</v>
      </c>
    </row>
    <row r="99" spans="1:48" s="41" customFormat="1" x14ac:dyDescent="0.2">
      <c r="A99" s="42"/>
      <c r="B99" s="39" t="s">
        <v>6</v>
      </c>
      <c r="D99" s="39">
        <v>9.8146000000000004</v>
      </c>
      <c r="E99" s="39">
        <v>9.5288000000000004</v>
      </c>
      <c r="F99" s="39">
        <v>2.1926999999999999</v>
      </c>
      <c r="G99" s="39">
        <v>0.70099999999999996</v>
      </c>
      <c r="H99" s="39">
        <v>1.1061999999999999</v>
      </c>
      <c r="I99" s="39">
        <v>0.58099999999999996</v>
      </c>
      <c r="J99" s="39">
        <v>0.96519999999999984</v>
      </c>
      <c r="K99" s="39">
        <v>0.66300000000000026</v>
      </c>
      <c r="L99" s="39">
        <v>3.6311624695130349</v>
      </c>
      <c r="M99" s="39">
        <v>1.1057193586077798</v>
      </c>
      <c r="N99" s="39">
        <v>3.9078179704279981</v>
      </c>
      <c r="O99" s="39">
        <v>1.6903643275933153</v>
      </c>
      <c r="P99" s="39">
        <v>3.8357002815652845</v>
      </c>
      <c r="Q99" s="39">
        <v>4.2939053471170041</v>
      </c>
      <c r="R99" s="39">
        <v>2.3130338908022945</v>
      </c>
      <c r="S99" s="39">
        <v>1.9978047001646584</v>
      </c>
      <c r="T99" s="39">
        <v>3.5320576354300903</v>
      </c>
      <c r="U99" s="39">
        <v>4.7050875124698797</v>
      </c>
      <c r="V99" s="39">
        <v>0.60446820429200454</v>
      </c>
      <c r="W99" s="39">
        <v>1.2096552773414415</v>
      </c>
      <c r="X99" s="39">
        <v>0.24291654945680535</v>
      </c>
      <c r="Y99" s="76">
        <v>0.76839999999999997</v>
      </c>
      <c r="Z99" s="39">
        <v>0.42920000000000003</v>
      </c>
      <c r="AA99" s="39">
        <v>0.98299999999999998</v>
      </c>
      <c r="AB99" s="39">
        <v>1.4725000000000001</v>
      </c>
      <c r="AC99" s="39">
        <v>1.1238999999999999</v>
      </c>
      <c r="AD99" s="39">
        <v>0.23430000000000006</v>
      </c>
      <c r="AE99" s="39">
        <v>0.23050000000000004</v>
      </c>
      <c r="AF99" s="39">
        <v>0</v>
      </c>
    </row>
    <row r="100" spans="1:48" s="41" customFormat="1" x14ac:dyDescent="0.2">
      <c r="A100" s="42"/>
      <c r="B100" s="39" t="s">
        <v>7</v>
      </c>
      <c r="D100" s="39">
        <v>13.0753</v>
      </c>
      <c r="E100" s="39">
        <v>12.269500000000001</v>
      </c>
      <c r="F100" s="39">
        <v>2.6892</v>
      </c>
      <c r="G100" s="39">
        <v>0.86990000000000001</v>
      </c>
      <c r="H100" s="39">
        <v>1.5272000000000001</v>
      </c>
      <c r="I100" s="39">
        <v>0.83250000000000002</v>
      </c>
      <c r="J100" s="39">
        <v>1.4351000000000003</v>
      </c>
      <c r="K100" s="39">
        <v>1.0966000000000005</v>
      </c>
      <c r="L100" s="39">
        <v>5.4031366242211565</v>
      </c>
      <c r="M100" s="39">
        <v>1.3259189266316402</v>
      </c>
      <c r="N100" s="39">
        <v>5.442491426727285</v>
      </c>
      <c r="O100" s="39">
        <v>2.096860362542055</v>
      </c>
      <c r="P100" s="39">
        <v>5.2120578364020478</v>
      </c>
      <c r="Q100" s="39">
        <v>5.6360707208125067</v>
      </c>
      <c r="R100" s="39">
        <v>3.4961190497464467</v>
      </c>
      <c r="S100" s="39">
        <v>4.4008739961512182</v>
      </c>
      <c r="T100" s="39">
        <v>4.8994145211443385</v>
      </c>
      <c r="U100" s="39">
        <v>6.1463362070423715</v>
      </c>
      <c r="V100" s="39">
        <v>0.94256047551337574</v>
      </c>
      <c r="W100" s="39">
        <v>1.7679205016063368</v>
      </c>
      <c r="X100" s="39">
        <v>0.38094625605195265</v>
      </c>
      <c r="Y100" s="76">
        <v>0.97540000000000004</v>
      </c>
      <c r="Z100" s="39">
        <v>0.62170000000000003</v>
      </c>
      <c r="AA100" s="39">
        <v>1.2978999999999998</v>
      </c>
      <c r="AB100" s="39">
        <v>2.0022000000000002</v>
      </c>
      <c r="AC100" s="39">
        <v>1.9799</v>
      </c>
      <c r="AD100" s="39">
        <v>0.36389999999999995</v>
      </c>
      <c r="AE100" s="39">
        <v>0.29530000000000012</v>
      </c>
      <c r="AF100" s="39">
        <v>0.28190000000000004</v>
      </c>
    </row>
    <row r="101" spans="1:48" s="41" customFormat="1" x14ac:dyDescent="0.2">
      <c r="A101" s="42"/>
      <c r="B101" s="39" t="s">
        <v>1128</v>
      </c>
      <c r="D101" s="39">
        <v>13</v>
      </c>
      <c r="E101" s="39">
        <v>13</v>
      </c>
      <c r="F101" s="39">
        <v>10</v>
      </c>
      <c r="G101" s="39">
        <v>10</v>
      </c>
      <c r="H101" s="39">
        <v>10</v>
      </c>
      <c r="I101" s="39">
        <v>10</v>
      </c>
      <c r="J101" s="39">
        <v>10</v>
      </c>
      <c r="K101" s="39">
        <v>10</v>
      </c>
      <c r="L101" s="39">
        <v>13</v>
      </c>
      <c r="M101" s="39">
        <v>9</v>
      </c>
      <c r="N101" s="39">
        <v>10</v>
      </c>
      <c r="O101" s="39">
        <v>6</v>
      </c>
      <c r="P101" s="39">
        <v>10</v>
      </c>
      <c r="Q101" s="39">
        <v>10</v>
      </c>
      <c r="R101" s="39">
        <v>10</v>
      </c>
      <c r="S101" s="39">
        <v>10</v>
      </c>
      <c r="T101" s="39">
        <v>8</v>
      </c>
      <c r="U101" s="39">
        <v>8</v>
      </c>
      <c r="V101" s="39">
        <v>9</v>
      </c>
      <c r="W101" s="39">
        <v>9</v>
      </c>
      <c r="X101" s="39">
        <v>8</v>
      </c>
      <c r="Y101" s="76">
        <v>10</v>
      </c>
      <c r="Z101" s="39">
        <v>10</v>
      </c>
      <c r="AA101" s="39">
        <v>10</v>
      </c>
      <c r="AB101" s="39">
        <v>10</v>
      </c>
      <c r="AC101" s="39">
        <v>10</v>
      </c>
      <c r="AD101" s="39">
        <v>10</v>
      </c>
      <c r="AE101" s="39">
        <v>10</v>
      </c>
      <c r="AF101" s="39">
        <v>10</v>
      </c>
    </row>
    <row r="102" spans="1:48" s="42" customFormat="1" x14ac:dyDescent="0.2">
      <c r="A102" s="42" t="s">
        <v>946</v>
      </c>
      <c r="B102" s="42" t="s">
        <v>3</v>
      </c>
      <c r="D102" s="42">
        <v>14.2537</v>
      </c>
      <c r="E102" s="42">
        <v>13.89143</v>
      </c>
      <c r="F102" s="42">
        <v>2.8579400000000001</v>
      </c>
      <c r="G102" s="42">
        <v>0.94137000000000004</v>
      </c>
      <c r="H102" s="42">
        <v>1.54786</v>
      </c>
      <c r="I102" s="42">
        <v>0.81027000000000005</v>
      </c>
      <c r="J102" s="42">
        <v>1.5638799999999999</v>
      </c>
      <c r="K102" s="42">
        <v>1.1090555555555557</v>
      </c>
      <c r="L102" s="42">
        <v>5.5193178162673622</v>
      </c>
      <c r="M102" s="42">
        <v>1.4158855112627882</v>
      </c>
      <c r="N102" s="42">
        <v>4.6782651109812212</v>
      </c>
      <c r="O102" s="42">
        <v>1.606490068148491</v>
      </c>
      <c r="P102" s="42">
        <v>5.4613438686762086</v>
      </c>
      <c r="Q102" s="42">
        <v>5.9315838915356558</v>
      </c>
      <c r="R102" s="42">
        <v>3.8016730247131036</v>
      </c>
      <c r="S102" s="42">
        <v>4.6623148256558409</v>
      </c>
      <c r="T102" s="42">
        <v>5.313361552034876</v>
      </c>
      <c r="U102" s="42">
        <v>6.3205121740894645</v>
      </c>
      <c r="V102" s="42">
        <v>0.98465225494136599</v>
      </c>
      <c r="W102" s="42">
        <v>1.7948805777343857</v>
      </c>
      <c r="X102" s="42">
        <v>0.36024965139288723</v>
      </c>
      <c r="Y102" s="77">
        <v>0.96017999999999992</v>
      </c>
      <c r="Z102" s="42">
        <v>0.61301000000000005</v>
      </c>
      <c r="AA102" s="42">
        <v>1.3884199999999995</v>
      </c>
      <c r="AB102" s="42">
        <v>2.2038199999999994</v>
      </c>
      <c r="AC102" s="42">
        <v>2.3403</v>
      </c>
      <c r="AD102" s="42">
        <v>0.32651000000000008</v>
      </c>
      <c r="AE102" s="42">
        <v>0.3537555555555556</v>
      </c>
      <c r="AF102" s="42">
        <v>0.26331111111111105</v>
      </c>
    </row>
    <row r="103" spans="1:48" s="41" customFormat="1" x14ac:dyDescent="0.2">
      <c r="A103" s="42"/>
      <c r="B103" s="39" t="s">
        <v>60</v>
      </c>
      <c r="D103" s="39">
        <v>0.71726719180821619</v>
      </c>
      <c r="E103" s="39">
        <v>0.80171251850855685</v>
      </c>
      <c r="F103" s="39">
        <v>0.17749306214923186</v>
      </c>
      <c r="G103" s="39">
        <v>0.12404187509779775</v>
      </c>
      <c r="H103" s="39">
        <v>7.9122762562713583E-2</v>
      </c>
      <c r="I103" s="39">
        <v>9.0234583786434217E-2</v>
      </c>
      <c r="J103" s="39">
        <v>9.4313670506689901E-2</v>
      </c>
      <c r="K103" s="39">
        <v>0.11776321699825365</v>
      </c>
      <c r="L103" s="39">
        <v>0.60935535338921354</v>
      </c>
      <c r="M103" s="39">
        <v>0.12936546629849666</v>
      </c>
      <c r="N103" s="39">
        <v>0.70024781913783851</v>
      </c>
      <c r="O103" s="39">
        <v>0.44664516467583881</v>
      </c>
      <c r="P103" s="39">
        <v>0.7734122805053123</v>
      </c>
      <c r="Q103" s="39">
        <v>0.72622271887924106</v>
      </c>
      <c r="R103" s="39">
        <v>0.32019323628836038</v>
      </c>
      <c r="S103" s="39">
        <v>0.3678488273441437</v>
      </c>
      <c r="T103" s="39">
        <v>0.59806417467294315</v>
      </c>
      <c r="U103" s="39">
        <v>0.54176236195884619</v>
      </c>
      <c r="V103" s="39">
        <v>8.1790666669945222E-2</v>
      </c>
      <c r="W103" s="39">
        <v>0.1144795016676981</v>
      </c>
      <c r="X103" s="39">
        <v>7.2576409323808697E-2</v>
      </c>
      <c r="Y103" s="76">
        <v>5.6325044755123482E-2</v>
      </c>
      <c r="Z103" s="39">
        <v>4.5663514489749438E-2</v>
      </c>
      <c r="AA103" s="39">
        <v>0.12868457388341289</v>
      </c>
      <c r="AB103" s="39">
        <v>0.18238496404887961</v>
      </c>
      <c r="AC103" s="39">
        <v>0.38549647930371089</v>
      </c>
      <c r="AD103" s="39">
        <v>3.5437752938544807E-2</v>
      </c>
      <c r="AE103" s="39">
        <v>2.8528105050594953E-2</v>
      </c>
      <c r="AF103" s="39">
        <v>1.9067737440795388E-2</v>
      </c>
    </row>
    <row r="104" spans="1:48" s="41" customFormat="1" x14ac:dyDescent="0.2">
      <c r="A104" s="42"/>
      <c r="B104" s="39" t="s">
        <v>5</v>
      </c>
      <c r="D104" s="39">
        <v>2.3711000000000002</v>
      </c>
      <c r="E104" s="39">
        <v>2.359</v>
      </c>
      <c r="F104" s="39">
        <v>0.51059999999999972</v>
      </c>
      <c r="G104" s="39">
        <v>0.37590000000000001</v>
      </c>
      <c r="H104" s="39">
        <v>0.26739999999999986</v>
      </c>
      <c r="I104" s="39">
        <v>0.24829999999999952</v>
      </c>
      <c r="J104" s="39">
        <v>0.32770000000000055</v>
      </c>
      <c r="K104" s="39">
        <v>0.38100000000000023</v>
      </c>
      <c r="L104" s="39">
        <v>1.9978227144174516</v>
      </c>
      <c r="M104" s="39">
        <v>0.33957826691650594</v>
      </c>
      <c r="N104" s="39">
        <v>1.7851589838601214</v>
      </c>
      <c r="O104" s="39">
        <v>1.2750107284951184</v>
      </c>
      <c r="P104" s="39">
        <v>2.5129748251410895</v>
      </c>
      <c r="Q104" s="39">
        <v>2.3595363444192969</v>
      </c>
      <c r="R104" s="39">
        <v>0.88812982146133024</v>
      </c>
      <c r="S104" s="39">
        <v>0.88950537891571368</v>
      </c>
      <c r="T104" s="39">
        <v>1.5327127507543983</v>
      </c>
      <c r="U104" s="39">
        <v>1.4106149985642142</v>
      </c>
      <c r="V104" s="39">
        <v>0.19901696710760564</v>
      </c>
      <c r="W104" s="39">
        <v>0.32916329028803792</v>
      </c>
      <c r="X104" s="39">
        <v>0.21949482775206447</v>
      </c>
      <c r="Y104" s="76">
        <v>0.18599999999999983</v>
      </c>
      <c r="Z104" s="39">
        <v>0.14350000000000007</v>
      </c>
      <c r="AA104" s="39">
        <v>0.44769999999999999</v>
      </c>
      <c r="AB104" s="39">
        <v>0.57719999999999994</v>
      </c>
      <c r="AC104" s="39">
        <v>1.1894</v>
      </c>
      <c r="AD104" s="39">
        <v>0.11930000000000002</v>
      </c>
      <c r="AE104" s="39">
        <v>8.7100000000000011E-2</v>
      </c>
      <c r="AF104" s="39">
        <v>6.7299999999999915E-2</v>
      </c>
    </row>
    <row r="105" spans="1:48" s="41" customFormat="1" x14ac:dyDescent="0.2">
      <c r="A105" s="42"/>
      <c r="B105" s="39" t="s">
        <v>6</v>
      </c>
      <c r="D105" s="39">
        <v>12.885400000000001</v>
      </c>
      <c r="E105" s="39">
        <v>12.707000000000001</v>
      </c>
      <c r="F105" s="39">
        <v>2.6352000000000002</v>
      </c>
      <c r="G105" s="39">
        <v>0.75060000000000004</v>
      </c>
      <c r="H105" s="39">
        <v>1.4268000000000001</v>
      </c>
      <c r="I105" s="39">
        <v>0.66230000000000011</v>
      </c>
      <c r="J105" s="39">
        <v>1.3823999999999996</v>
      </c>
      <c r="K105" s="39">
        <v>0.9352999999999998</v>
      </c>
      <c r="L105" s="39">
        <v>4.3581633035029785</v>
      </c>
      <c r="M105" s="39">
        <v>1.2544019650813694</v>
      </c>
      <c r="N105" s="39">
        <v>3.8688125839849103</v>
      </c>
      <c r="O105" s="39">
        <v>0.78309581150712326</v>
      </c>
      <c r="P105" s="39">
        <v>3.6252588597229858</v>
      </c>
      <c r="Q105" s="39">
        <v>4.3660211291289004</v>
      </c>
      <c r="R105" s="39">
        <v>3.3126881048477834</v>
      </c>
      <c r="S105" s="39">
        <v>4.2246030878651784</v>
      </c>
      <c r="T105" s="39">
        <v>4.5090126336039473</v>
      </c>
      <c r="U105" s="39">
        <v>5.7101843140129898</v>
      </c>
      <c r="V105" s="39">
        <v>0.877701464052556</v>
      </c>
      <c r="W105" s="39">
        <v>1.5911436044556122</v>
      </c>
      <c r="X105" s="39">
        <v>0.22357267274870607</v>
      </c>
      <c r="Y105" s="76">
        <v>0.82740000000000002</v>
      </c>
      <c r="Z105" s="39">
        <v>0.53149999999999997</v>
      </c>
      <c r="AA105" s="39">
        <v>1.1487000000000001</v>
      </c>
      <c r="AB105" s="39">
        <v>1.9234</v>
      </c>
      <c r="AC105" s="39">
        <v>1.7252999999999998</v>
      </c>
      <c r="AD105" s="39">
        <v>0.28960000000000002</v>
      </c>
      <c r="AE105" s="39">
        <v>0.30409999999999998</v>
      </c>
      <c r="AF105" s="39">
        <v>0.22420000000000018</v>
      </c>
    </row>
    <row r="106" spans="1:48" s="41" customFormat="1" x14ac:dyDescent="0.2">
      <c r="A106" s="42"/>
      <c r="B106" s="39" t="s">
        <v>7</v>
      </c>
      <c r="D106" s="39">
        <v>15.256500000000001</v>
      </c>
      <c r="E106" s="39">
        <v>15.066000000000001</v>
      </c>
      <c r="F106" s="39">
        <v>3.1457999999999999</v>
      </c>
      <c r="G106" s="39">
        <v>1.1265000000000001</v>
      </c>
      <c r="H106" s="39">
        <v>1.6941999999999999</v>
      </c>
      <c r="I106" s="39">
        <v>0.91059999999999963</v>
      </c>
      <c r="J106" s="39">
        <v>1.7101000000000002</v>
      </c>
      <c r="K106" s="39">
        <v>1.3163</v>
      </c>
      <c r="L106" s="39">
        <v>6.3559860179204302</v>
      </c>
      <c r="M106" s="39">
        <v>1.5939802319978753</v>
      </c>
      <c r="N106" s="39">
        <v>5.6539715678450317</v>
      </c>
      <c r="O106" s="39">
        <v>2.0581065400022416</v>
      </c>
      <c r="P106" s="39">
        <v>6.1382336848640753</v>
      </c>
      <c r="Q106" s="39">
        <v>6.7255574735481973</v>
      </c>
      <c r="R106" s="39">
        <v>4.2008179263091137</v>
      </c>
      <c r="S106" s="39">
        <v>5.114108466780892</v>
      </c>
      <c r="T106" s="39">
        <v>6.0417253843583456</v>
      </c>
      <c r="U106" s="39">
        <v>7.120799312577204</v>
      </c>
      <c r="V106" s="39">
        <v>1.0767184311601616</v>
      </c>
      <c r="W106" s="39">
        <v>1.9203068947436501</v>
      </c>
      <c r="X106" s="39">
        <v>0.44306750050077054</v>
      </c>
      <c r="Y106" s="76">
        <v>1.0133999999999999</v>
      </c>
      <c r="Z106" s="39">
        <v>0.67500000000000004</v>
      </c>
      <c r="AA106" s="39">
        <v>1.5964</v>
      </c>
      <c r="AB106" s="39">
        <v>2.5005999999999999</v>
      </c>
      <c r="AC106" s="39">
        <v>2.9146999999999998</v>
      </c>
      <c r="AD106" s="39">
        <v>0.40890000000000004</v>
      </c>
      <c r="AE106" s="39">
        <v>0.39119999999999999</v>
      </c>
      <c r="AF106" s="39">
        <v>0.29150000000000009</v>
      </c>
    </row>
    <row r="107" spans="1:48" s="41" customFormat="1" x14ac:dyDescent="0.2">
      <c r="A107" s="42"/>
      <c r="B107" s="39" t="s">
        <v>1128</v>
      </c>
      <c r="D107" s="39">
        <v>10</v>
      </c>
      <c r="E107" s="39">
        <v>10</v>
      </c>
      <c r="F107" s="39">
        <v>10</v>
      </c>
      <c r="G107" s="39">
        <v>10</v>
      </c>
      <c r="H107" s="39">
        <v>10</v>
      </c>
      <c r="I107" s="39">
        <v>10</v>
      </c>
      <c r="J107" s="39">
        <v>10</v>
      </c>
      <c r="K107" s="39">
        <v>9</v>
      </c>
      <c r="L107" s="39">
        <v>10</v>
      </c>
      <c r="M107" s="39">
        <v>9</v>
      </c>
      <c r="N107" s="39">
        <v>7</v>
      </c>
      <c r="O107" s="39">
        <v>6</v>
      </c>
      <c r="P107" s="39">
        <v>10</v>
      </c>
      <c r="Q107" s="39">
        <v>10</v>
      </c>
      <c r="R107" s="39">
        <v>9</v>
      </c>
      <c r="S107" s="39">
        <v>9</v>
      </c>
      <c r="T107" s="39">
        <v>9</v>
      </c>
      <c r="U107" s="39">
        <v>9</v>
      </c>
      <c r="V107" s="39">
        <v>10</v>
      </c>
      <c r="W107" s="39">
        <v>10</v>
      </c>
      <c r="X107" s="39">
        <v>10</v>
      </c>
      <c r="Y107" s="76">
        <v>10</v>
      </c>
      <c r="Z107" s="39">
        <v>10</v>
      </c>
      <c r="AA107" s="39">
        <v>10</v>
      </c>
      <c r="AB107" s="39">
        <v>10</v>
      </c>
      <c r="AC107" s="39">
        <v>10</v>
      </c>
      <c r="AD107" s="39">
        <v>10</v>
      </c>
      <c r="AE107" s="39">
        <v>9</v>
      </c>
      <c r="AF107" s="39">
        <v>9</v>
      </c>
    </row>
    <row r="108" spans="1:48" s="41" customFormat="1" x14ac:dyDescent="0.2">
      <c r="A108" s="44" t="s">
        <v>1129</v>
      </c>
      <c r="B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76"/>
      <c r="Z108" s="39"/>
      <c r="AA108" s="39"/>
      <c r="AB108" s="39"/>
      <c r="AC108" s="39"/>
      <c r="AD108" s="39"/>
      <c r="AE108" s="39"/>
      <c r="AF108" s="39"/>
    </row>
    <row r="109" spans="1:48" s="37" customFormat="1" x14ac:dyDescent="0.2">
      <c r="A109" s="37" t="s">
        <v>945</v>
      </c>
      <c r="B109" s="37" t="s">
        <v>3</v>
      </c>
      <c r="D109" s="37">
        <v>13.447640000000002</v>
      </c>
      <c r="E109" s="37">
        <v>11.756760000000002</v>
      </c>
      <c r="F109" s="37">
        <v>2.20268</v>
      </c>
      <c r="G109" s="37">
        <v>0.6817399999999999</v>
      </c>
      <c r="H109" s="37">
        <v>1.0627600000000001</v>
      </c>
      <c r="I109" s="37">
        <v>0.53657999999999995</v>
      </c>
      <c r="J109" s="37">
        <v>1.7542599999999999</v>
      </c>
      <c r="K109" s="37">
        <v>1.03708</v>
      </c>
      <c r="L109" s="37">
        <v>4.3789432227671776</v>
      </c>
      <c r="M109" s="37">
        <v>1.1529844931969262</v>
      </c>
      <c r="N109" s="37">
        <v>5.5242913669768585</v>
      </c>
      <c r="O109" s="37" t="s">
        <v>942</v>
      </c>
      <c r="P109" s="37">
        <v>4.666855035879192</v>
      </c>
      <c r="Q109" s="37">
        <v>4.8979962075485366</v>
      </c>
      <c r="R109" s="37">
        <v>3.4725403507039054</v>
      </c>
      <c r="S109" s="37">
        <v>4.3123036930651004</v>
      </c>
      <c r="T109" s="37">
        <v>4.4134703026689266</v>
      </c>
      <c r="U109" s="37">
        <v>5.657952868529577</v>
      </c>
      <c r="V109" s="37">
        <v>0.80676354514079707</v>
      </c>
      <c r="W109" s="37">
        <v>1.3067993352364105</v>
      </c>
      <c r="X109" s="37">
        <v>0.3181117508497408</v>
      </c>
      <c r="Y109" s="73">
        <v>1.1405799999999999</v>
      </c>
      <c r="Z109" s="37">
        <v>0.55256000000000005</v>
      </c>
      <c r="AA109" s="37">
        <v>1.4664600000000001</v>
      </c>
      <c r="AB109" s="37">
        <v>3.2286999999999999</v>
      </c>
      <c r="AC109" s="37">
        <v>2.3198599999999998</v>
      </c>
      <c r="AD109" s="37">
        <v>0.25799999999999995</v>
      </c>
      <c r="AE109" s="37">
        <v>0.26254999999999984</v>
      </c>
      <c r="AF109" s="37">
        <v>0.23749999999999993</v>
      </c>
    </row>
    <row r="110" spans="1:48" x14ac:dyDescent="0.2">
      <c r="B110" s="34" t="s">
        <v>60</v>
      </c>
      <c r="D110" s="34">
        <v>0.62794886973383468</v>
      </c>
      <c r="E110" s="34">
        <v>0.55074270580734852</v>
      </c>
      <c r="F110" s="34">
        <v>9.5799123169264894E-2</v>
      </c>
      <c r="G110" s="34">
        <v>5.7916388008921967E-2</v>
      </c>
      <c r="H110" s="34">
        <v>7.7527595087168652E-2</v>
      </c>
      <c r="I110" s="34">
        <v>0.10194808482752381</v>
      </c>
      <c r="J110" s="34">
        <v>0.12720547551108019</v>
      </c>
      <c r="K110" s="34">
        <v>0.15996440854139871</v>
      </c>
      <c r="L110" s="34">
        <v>0.2280133168744756</v>
      </c>
      <c r="M110" s="34">
        <v>8.9337437119838256E-2</v>
      </c>
      <c r="N110" s="34">
        <v>1.0079075792717971</v>
      </c>
      <c r="O110" s="38" t="s">
        <v>942</v>
      </c>
      <c r="P110" s="34">
        <v>0.20050137439313567</v>
      </c>
      <c r="Q110" s="34">
        <v>0.19897282794447291</v>
      </c>
      <c r="R110" s="34">
        <v>2.8481493401816008E-2</v>
      </c>
      <c r="S110" s="34">
        <v>4.9567605895206611E-2</v>
      </c>
      <c r="T110" s="34">
        <v>0.21450511926101426</v>
      </c>
      <c r="U110" s="34">
        <v>0.28258816544026322</v>
      </c>
      <c r="V110" s="34">
        <v>7.9635730940769964E-2</v>
      </c>
      <c r="W110" s="34">
        <v>7.9170848386474729E-2</v>
      </c>
      <c r="X110" s="34">
        <v>8.8061391247336793E-2</v>
      </c>
      <c r="Y110" s="72">
        <v>2.5653498786715245E-2</v>
      </c>
      <c r="Z110" s="34">
        <v>5.1971415220292021E-2</v>
      </c>
      <c r="AA110" s="34">
        <v>9.4496708937401586E-2</v>
      </c>
      <c r="AB110" s="34">
        <v>0.29773037298871607</v>
      </c>
      <c r="AC110" s="34">
        <v>0.344127538857328</v>
      </c>
      <c r="AD110" s="34">
        <v>1.5222680447280066E-2</v>
      </c>
      <c r="AE110" s="34">
        <v>3.1819805153392704E-3</v>
      </c>
      <c r="AF110" s="34">
        <v>1.2999999999997458E-3</v>
      </c>
    </row>
    <row r="111" spans="1:48" x14ac:dyDescent="0.2">
      <c r="B111" s="34" t="s">
        <v>5</v>
      </c>
      <c r="D111" s="34">
        <v>1.565900000000001</v>
      </c>
      <c r="E111" s="34">
        <v>1.5163999999999991</v>
      </c>
      <c r="F111" s="34">
        <v>0.2145999999999999</v>
      </c>
      <c r="G111" s="34">
        <v>0.15239999999999998</v>
      </c>
      <c r="H111" s="34">
        <v>0.1789999999999996</v>
      </c>
      <c r="I111" s="34">
        <v>0.26420000000000021</v>
      </c>
      <c r="J111" s="34">
        <v>0.32500000000000018</v>
      </c>
      <c r="K111" s="34">
        <v>0.41779999999999973</v>
      </c>
      <c r="L111" s="34">
        <v>0.4504480632122041</v>
      </c>
      <c r="M111" s="34">
        <v>0.16258484586119115</v>
      </c>
      <c r="N111" s="34">
        <v>1.9722558648833548</v>
      </c>
      <c r="O111" s="38" t="s">
        <v>942</v>
      </c>
      <c r="P111" s="34">
        <v>0.40095698789727052</v>
      </c>
      <c r="Q111" s="34">
        <v>0.3961937646046394</v>
      </c>
      <c r="R111" s="34">
        <v>4.0278914245488018E-2</v>
      </c>
      <c r="S111" s="34">
        <v>7.0099180511365766E-2</v>
      </c>
      <c r="T111" s="34">
        <v>0.42553554325880505</v>
      </c>
      <c r="U111" s="34">
        <v>0.56310175722673339</v>
      </c>
      <c r="V111" s="34">
        <v>0.18151527771746168</v>
      </c>
      <c r="W111" s="34">
        <v>0.17774679451759967</v>
      </c>
      <c r="X111" s="34">
        <v>0.19335663180329007</v>
      </c>
      <c r="Y111" s="72">
        <v>7.240000000000002E-2</v>
      </c>
      <c r="Z111" s="34">
        <v>0.11500000000000005</v>
      </c>
      <c r="AA111" s="34">
        <v>0.25459999999999994</v>
      </c>
      <c r="AB111" s="34">
        <v>0.77780000000000005</v>
      </c>
      <c r="AC111" s="34">
        <v>0.83760000000000012</v>
      </c>
      <c r="AD111" s="34">
        <v>2.980000000000016E-2</v>
      </c>
      <c r="AE111" s="34">
        <v>4.4999999999997264E-3</v>
      </c>
      <c r="AF111" s="34">
        <v>2.5999999999994916E-3</v>
      </c>
      <c r="AV111" s="34" t="s">
        <v>55</v>
      </c>
    </row>
    <row r="112" spans="1:48" x14ac:dyDescent="0.2">
      <c r="B112" s="34" t="s">
        <v>6</v>
      </c>
      <c r="D112" s="34">
        <v>12.4955</v>
      </c>
      <c r="E112" s="34">
        <v>10.975300000000001</v>
      </c>
      <c r="F112" s="34">
        <v>2.1095000000000002</v>
      </c>
      <c r="G112" s="34">
        <v>0.6179</v>
      </c>
      <c r="H112" s="34">
        <v>0.96210000000000018</v>
      </c>
      <c r="I112" s="34">
        <v>0.42799999999999994</v>
      </c>
      <c r="J112" s="34">
        <v>1.5863</v>
      </c>
      <c r="K112" s="34">
        <v>0.89280000000000026</v>
      </c>
      <c r="L112" s="34">
        <v>4.1742472878352572</v>
      </c>
      <c r="M112" s="34">
        <v>1.0503011092063077</v>
      </c>
      <c r="N112" s="34">
        <v>4.6584816088506784</v>
      </c>
      <c r="O112" s="38" t="s">
        <v>942</v>
      </c>
      <c r="P112" s="34">
        <v>4.4681253127010665</v>
      </c>
      <c r="Q112" s="34">
        <v>4.68913191326497</v>
      </c>
      <c r="R112" s="34">
        <v>3.4524008935811614</v>
      </c>
      <c r="S112" s="34">
        <v>4.277254102809418</v>
      </c>
      <c r="T112" s="34">
        <v>4.2164327730914906</v>
      </c>
      <c r="U112" s="34">
        <v>5.3903683065260024</v>
      </c>
      <c r="V112" s="34">
        <v>0.69191069510450554</v>
      </c>
      <c r="W112" s="34">
        <v>1.2379581253014986</v>
      </c>
      <c r="X112" s="34">
        <v>0.24849476855660427</v>
      </c>
      <c r="Y112" s="72">
        <v>1.103</v>
      </c>
      <c r="Z112" s="34">
        <v>0.49330000000000002</v>
      </c>
      <c r="AA112" s="34">
        <v>1.3691</v>
      </c>
      <c r="AB112" s="34">
        <v>2.7584999999999997</v>
      </c>
      <c r="AC112" s="34">
        <v>2.0808</v>
      </c>
      <c r="AD112" s="34">
        <v>0.24129999999999985</v>
      </c>
      <c r="AE112" s="34">
        <v>0.26029999999999998</v>
      </c>
      <c r="AF112" s="34">
        <v>0.23620000000000019</v>
      </c>
    </row>
    <row r="113" spans="1:48" x14ac:dyDescent="0.2">
      <c r="B113" s="34" t="s">
        <v>7</v>
      </c>
      <c r="D113" s="34">
        <v>14.061400000000001</v>
      </c>
      <c r="E113" s="34">
        <v>12.4917</v>
      </c>
      <c r="F113" s="34">
        <v>2.3241000000000001</v>
      </c>
      <c r="G113" s="34">
        <v>0.77029999999999998</v>
      </c>
      <c r="H113" s="34">
        <v>1.1410999999999998</v>
      </c>
      <c r="I113" s="34">
        <v>0.69220000000000015</v>
      </c>
      <c r="J113" s="34">
        <v>1.9113000000000002</v>
      </c>
      <c r="K113" s="34">
        <v>1.3106</v>
      </c>
      <c r="L113" s="34">
        <v>4.6246953510474613</v>
      </c>
      <c r="M113" s="34">
        <v>1.2128859550674989</v>
      </c>
      <c r="N113" s="34">
        <v>6.6307374737340332</v>
      </c>
      <c r="O113" s="38" t="s">
        <v>942</v>
      </c>
      <c r="P113" s="34">
        <v>4.869082300598337</v>
      </c>
      <c r="Q113" s="34">
        <v>5.0853256778696094</v>
      </c>
      <c r="R113" s="34">
        <v>3.4926798078266494</v>
      </c>
      <c r="S113" s="34">
        <v>4.3473532833207837</v>
      </c>
      <c r="T113" s="34">
        <v>4.6419683163502956</v>
      </c>
      <c r="U113" s="34">
        <v>5.9534700637527358</v>
      </c>
      <c r="V113" s="34">
        <v>0.87342597282196721</v>
      </c>
      <c r="W113" s="34">
        <v>1.4157049198190983</v>
      </c>
      <c r="X113" s="34">
        <v>0.44185140035989434</v>
      </c>
      <c r="Y113" s="72">
        <v>1.1754</v>
      </c>
      <c r="Z113" s="34">
        <v>0.60830000000000006</v>
      </c>
      <c r="AA113" s="34">
        <v>1.6236999999999999</v>
      </c>
      <c r="AB113" s="34">
        <v>3.5362999999999998</v>
      </c>
      <c r="AC113" s="34">
        <v>2.9184000000000001</v>
      </c>
      <c r="AD113" s="34">
        <v>0.27110000000000001</v>
      </c>
      <c r="AE113" s="34">
        <v>0.2647999999999997</v>
      </c>
      <c r="AF113" s="34">
        <v>0.23879999999999968</v>
      </c>
    </row>
    <row r="114" spans="1:48" s="41" customFormat="1" x14ac:dyDescent="0.2">
      <c r="A114" s="42"/>
      <c r="B114" s="41" t="s">
        <v>1128</v>
      </c>
      <c r="D114" s="41">
        <v>5</v>
      </c>
      <c r="E114" s="41">
        <v>5</v>
      </c>
      <c r="F114" s="41">
        <v>5</v>
      </c>
      <c r="G114" s="41">
        <v>5</v>
      </c>
      <c r="H114" s="41">
        <v>5</v>
      </c>
      <c r="I114" s="41">
        <v>5</v>
      </c>
      <c r="J114" s="41">
        <v>5</v>
      </c>
      <c r="K114" s="41">
        <v>5</v>
      </c>
      <c r="L114" s="41">
        <v>3</v>
      </c>
      <c r="M114" s="41">
        <v>3</v>
      </c>
      <c r="N114" s="41">
        <v>3</v>
      </c>
      <c r="O114" s="39" t="s">
        <v>942</v>
      </c>
      <c r="P114" s="41">
        <v>3</v>
      </c>
      <c r="Q114" s="41">
        <v>3</v>
      </c>
      <c r="R114" s="41">
        <v>2</v>
      </c>
      <c r="S114" s="41">
        <v>2</v>
      </c>
      <c r="T114" s="41">
        <v>3</v>
      </c>
      <c r="U114" s="41">
        <v>3</v>
      </c>
      <c r="V114" s="41">
        <v>4</v>
      </c>
      <c r="W114" s="41">
        <v>4</v>
      </c>
      <c r="X114" s="41">
        <v>4</v>
      </c>
      <c r="Y114" s="74">
        <v>5</v>
      </c>
      <c r="Z114" s="41">
        <v>5</v>
      </c>
      <c r="AA114" s="41">
        <v>5</v>
      </c>
      <c r="AB114" s="41">
        <v>5</v>
      </c>
      <c r="AC114" s="41">
        <v>5</v>
      </c>
      <c r="AD114" s="41">
        <v>3</v>
      </c>
      <c r="AE114" s="41">
        <v>2</v>
      </c>
      <c r="AF114" s="41">
        <v>3</v>
      </c>
    </row>
    <row r="115" spans="1:48" s="42" customFormat="1" x14ac:dyDescent="0.2">
      <c r="A115" s="42" t="s">
        <v>945</v>
      </c>
      <c r="B115" s="42" t="s">
        <v>3</v>
      </c>
      <c r="D115" s="42">
        <v>14.38782</v>
      </c>
      <c r="E115" s="42">
        <v>13.68538</v>
      </c>
      <c r="F115" s="42">
        <v>2.3746400000000003</v>
      </c>
      <c r="G115" s="42">
        <v>0.71604000000000012</v>
      </c>
      <c r="H115" s="42">
        <v>1.18604</v>
      </c>
      <c r="I115" s="42">
        <v>0.57838000000000012</v>
      </c>
      <c r="J115" s="42">
        <v>1.9731799999999999</v>
      </c>
      <c r="K115" s="42">
        <v>1.0922200000000004</v>
      </c>
      <c r="L115" s="42">
        <v>4.5703042623042576</v>
      </c>
      <c r="M115" s="42">
        <v>1.2024548770450725</v>
      </c>
      <c r="N115" s="42">
        <v>3.827079228376157</v>
      </c>
      <c r="O115" s="42">
        <v>1.657400413297885</v>
      </c>
      <c r="P115" s="42">
        <v>4.7047711784500237</v>
      </c>
      <c r="Q115" s="42">
        <v>4.4230806037807167</v>
      </c>
      <c r="R115" s="42">
        <v>3.6742457951850351</v>
      </c>
      <c r="S115" s="42">
        <v>4.6486735961933707</v>
      </c>
      <c r="T115" s="42">
        <v>4.4837008120537636</v>
      </c>
      <c r="U115" s="42">
        <v>6.170953772687259</v>
      </c>
      <c r="V115" s="42">
        <v>1.059505415953182</v>
      </c>
      <c r="W115" s="42">
        <v>1.4777513171101302</v>
      </c>
      <c r="X115" s="42">
        <v>0.41373798504927956</v>
      </c>
      <c r="Y115" s="77">
        <v>1.18706</v>
      </c>
      <c r="Z115" s="42">
        <v>0.65698000000000001</v>
      </c>
      <c r="AA115" s="42">
        <v>1.6998000000000002</v>
      </c>
      <c r="AB115" s="42">
        <v>3.8013199999999996</v>
      </c>
      <c r="AC115" s="42">
        <v>3.4079000000000002</v>
      </c>
      <c r="AD115" s="42">
        <v>0.31512500000000004</v>
      </c>
      <c r="AE115" s="42">
        <v>0.3606750000000003</v>
      </c>
      <c r="AF115" s="42">
        <v>0.28779999999999994</v>
      </c>
    </row>
    <row r="116" spans="1:48" s="41" customFormat="1" x14ac:dyDescent="0.2">
      <c r="A116" s="42"/>
      <c r="B116" s="39" t="s">
        <v>60</v>
      </c>
      <c r="D116" s="39">
        <v>0.65278448740759776</v>
      </c>
      <c r="E116" s="39">
        <v>0.5883314006578263</v>
      </c>
      <c r="F116" s="39">
        <v>0.12748679539466029</v>
      </c>
      <c r="G116" s="39">
        <v>0.12534938372405272</v>
      </c>
      <c r="H116" s="39">
        <v>8.1352369357013815E-2</v>
      </c>
      <c r="I116" s="39">
        <v>0.1006815871944811</v>
      </c>
      <c r="J116" s="39">
        <v>0.14258375433407547</v>
      </c>
      <c r="K116" s="39">
        <v>0.26555815182366382</v>
      </c>
      <c r="L116" s="39">
        <v>0.37492854868367453</v>
      </c>
      <c r="M116" s="39">
        <v>4.8913161225164231E-2</v>
      </c>
      <c r="N116" s="39">
        <v>2.0676748437347069E-3</v>
      </c>
      <c r="O116" s="39" t="s">
        <v>942</v>
      </c>
      <c r="P116" s="39">
        <v>0.29831968518348417</v>
      </c>
      <c r="Q116" s="39">
        <v>0.98992952945066504</v>
      </c>
      <c r="R116" s="39">
        <v>0.37294478870217918</v>
      </c>
      <c r="S116" s="39">
        <v>0.20109755030696344</v>
      </c>
      <c r="T116" s="39">
        <v>0.24689561353851627</v>
      </c>
      <c r="U116" s="39">
        <v>0.17483615322881496</v>
      </c>
      <c r="V116" s="39">
        <v>7.7562390740250689E-2</v>
      </c>
      <c r="W116" s="39">
        <v>9.361270466178119E-2</v>
      </c>
      <c r="X116" s="39">
        <v>5.6486875990823901E-2</v>
      </c>
      <c r="Y116" s="76">
        <v>1.8751613263930142E-2</v>
      </c>
      <c r="Z116" s="39">
        <v>2.6883210373763015E-2</v>
      </c>
      <c r="AA116" s="39">
        <v>4.461647677708315E-2</v>
      </c>
      <c r="AB116" s="39">
        <v>0.29548946174102397</v>
      </c>
      <c r="AC116" s="39">
        <v>0.25791769035876561</v>
      </c>
      <c r="AD116" s="39">
        <v>2.0230237269987576E-2</v>
      </c>
      <c r="AE116" s="39">
        <v>2.4581480156139236E-2</v>
      </c>
      <c r="AF116" s="39">
        <v>2.30807278914682E-2</v>
      </c>
    </row>
    <row r="117" spans="1:48" s="41" customFormat="1" x14ac:dyDescent="0.2">
      <c r="A117" s="42"/>
      <c r="B117" s="39" t="s">
        <v>5</v>
      </c>
      <c r="D117" s="39">
        <v>1.5729000000000006</v>
      </c>
      <c r="E117" s="39">
        <v>1.3868999999999989</v>
      </c>
      <c r="F117" s="39">
        <v>0.30669999999999975</v>
      </c>
      <c r="G117" s="39">
        <v>0.30859999999999999</v>
      </c>
      <c r="H117" s="39">
        <v>0.19880000000000009</v>
      </c>
      <c r="I117" s="39">
        <v>0.25219999999999976</v>
      </c>
      <c r="J117" s="39">
        <v>0.29139999999999988</v>
      </c>
      <c r="K117" s="39">
        <v>0.57780000000000076</v>
      </c>
      <c r="L117" s="39">
        <v>0.72117428887858992</v>
      </c>
      <c r="M117" s="39">
        <v>6.9173655983169047E-2</v>
      </c>
      <c r="N117" s="39">
        <v>2.9241338065872924E-3</v>
      </c>
      <c r="O117" s="39" t="s">
        <v>942</v>
      </c>
      <c r="P117" s="39">
        <v>0.68210215288825449</v>
      </c>
      <c r="Q117" s="39">
        <v>2.3412125218330684</v>
      </c>
      <c r="R117" s="39">
        <v>0.7708315687229641</v>
      </c>
      <c r="S117" s="39">
        <v>0.43530628982181874</v>
      </c>
      <c r="T117" s="39">
        <v>0.54246652598402978</v>
      </c>
      <c r="U117" s="39">
        <v>0.38356002029189362</v>
      </c>
      <c r="V117" s="39">
        <v>0.2105934458670794</v>
      </c>
      <c r="W117" s="39">
        <v>0.22269619930867846</v>
      </c>
      <c r="X117" s="39">
        <v>0.12895956681650772</v>
      </c>
      <c r="Y117" s="76">
        <v>4.390000000000005E-2</v>
      </c>
      <c r="Z117" s="39">
        <v>6.4099999999999935E-2</v>
      </c>
      <c r="AA117" s="39">
        <v>0.10160000000000013</v>
      </c>
      <c r="AB117" s="39">
        <v>0.68580000000000041</v>
      </c>
      <c r="AC117" s="39">
        <v>0.60190000000000055</v>
      </c>
      <c r="AD117" s="39">
        <v>4.8799999999999732E-2</v>
      </c>
      <c r="AE117" s="39">
        <v>5.3999999999999826E-2</v>
      </c>
      <c r="AF117" s="39">
        <v>5.4599999999999871E-2</v>
      </c>
    </row>
    <row r="118" spans="1:48" s="41" customFormat="1" x14ac:dyDescent="0.2">
      <c r="A118" s="42"/>
      <c r="B118" s="39" t="s">
        <v>6</v>
      </c>
      <c r="D118" s="39">
        <v>13.4468</v>
      </c>
      <c r="E118" s="39">
        <v>12.6409</v>
      </c>
      <c r="F118" s="39">
        <v>2.2130000000000001</v>
      </c>
      <c r="G118" s="39">
        <v>0.50360000000000005</v>
      </c>
      <c r="H118" s="39">
        <v>1.0668</v>
      </c>
      <c r="I118" s="39">
        <v>0.4610000000000003</v>
      </c>
      <c r="J118" s="39">
        <v>1.8382999999999998</v>
      </c>
      <c r="K118" s="39">
        <v>0.8445999999999998</v>
      </c>
      <c r="L118" s="39">
        <v>4.1809323613280327</v>
      </c>
      <c r="M118" s="39">
        <v>1.1678680490534878</v>
      </c>
      <c r="N118" s="39">
        <v>3.8256171614728633</v>
      </c>
      <c r="O118" s="39">
        <v>1.657400413297885</v>
      </c>
      <c r="P118" s="39">
        <v>4.3706741928448523</v>
      </c>
      <c r="Q118" s="39">
        <v>3.0410264862378296</v>
      </c>
      <c r="R118" s="39">
        <v>3.2972303346900107</v>
      </c>
      <c r="S118" s="39">
        <v>4.3500870910822007</v>
      </c>
      <c r="T118" s="39">
        <v>4.1924597374333841</v>
      </c>
      <c r="U118" s="39">
        <v>5.9252939049468258</v>
      </c>
      <c r="V118" s="39">
        <v>0.97172411722669472</v>
      </c>
      <c r="W118" s="39">
        <v>1.3839295971977763</v>
      </c>
      <c r="X118" s="39">
        <v>0.36414022024489429</v>
      </c>
      <c r="Y118" s="76">
        <v>1.1607000000000001</v>
      </c>
      <c r="Z118" s="39">
        <v>0.60960000000000003</v>
      </c>
      <c r="AA118" s="39">
        <v>1.6522999999999999</v>
      </c>
      <c r="AB118" s="39">
        <v>3.4390999999999998</v>
      </c>
      <c r="AC118" s="39">
        <v>3.1521999999999997</v>
      </c>
      <c r="AD118" s="39">
        <v>0.29279999999999995</v>
      </c>
      <c r="AE118" s="39">
        <v>0.33720000000000061</v>
      </c>
      <c r="AF118" s="39">
        <v>0.26480000000000004</v>
      </c>
    </row>
    <row r="119" spans="1:48" s="41" customFormat="1" x14ac:dyDescent="0.2">
      <c r="A119" s="42"/>
      <c r="B119" s="39" t="s">
        <v>7</v>
      </c>
      <c r="D119" s="39">
        <v>15.0197</v>
      </c>
      <c r="E119" s="39">
        <v>14.027799999999999</v>
      </c>
      <c r="F119" s="39">
        <v>2.5196999999999998</v>
      </c>
      <c r="G119" s="39">
        <v>0.81220000000000003</v>
      </c>
      <c r="H119" s="39">
        <v>1.2656000000000001</v>
      </c>
      <c r="I119" s="39">
        <v>0.71320000000000006</v>
      </c>
      <c r="J119" s="39">
        <v>2.1296999999999997</v>
      </c>
      <c r="K119" s="39">
        <v>1.4224000000000006</v>
      </c>
      <c r="L119" s="39">
        <v>4.9021066502066226</v>
      </c>
      <c r="M119" s="39">
        <v>1.2370417050366569</v>
      </c>
      <c r="N119" s="39">
        <v>3.8285412952794506</v>
      </c>
      <c r="O119" s="39">
        <v>1.657400413297885</v>
      </c>
      <c r="P119" s="39">
        <v>5.0527763457331067</v>
      </c>
      <c r="Q119" s="39">
        <v>5.3822390080708979</v>
      </c>
      <c r="R119" s="39">
        <v>4.0680619034129748</v>
      </c>
      <c r="S119" s="39">
        <v>4.7853933809040194</v>
      </c>
      <c r="T119" s="39">
        <v>4.7349262634174138</v>
      </c>
      <c r="U119" s="39">
        <v>6.3088539252387195</v>
      </c>
      <c r="V119" s="39">
        <v>1.1823175630937741</v>
      </c>
      <c r="W119" s="39">
        <v>1.6066257965064548</v>
      </c>
      <c r="X119" s="39">
        <v>0.49309978706140201</v>
      </c>
      <c r="Y119" s="76">
        <v>1.2046000000000001</v>
      </c>
      <c r="Z119" s="39">
        <v>0.67369999999999997</v>
      </c>
      <c r="AA119" s="39">
        <v>1.7539</v>
      </c>
      <c r="AB119" s="39">
        <v>4.1249000000000002</v>
      </c>
      <c r="AC119" s="39">
        <v>3.7541000000000002</v>
      </c>
      <c r="AD119" s="39">
        <v>0.34159999999999968</v>
      </c>
      <c r="AE119" s="39">
        <v>0.39120000000000044</v>
      </c>
      <c r="AF119" s="39">
        <v>0.31939999999999991</v>
      </c>
    </row>
    <row r="120" spans="1:48" s="41" customFormat="1" x14ac:dyDescent="0.2">
      <c r="A120" s="42"/>
      <c r="B120" s="39" t="s">
        <v>1128</v>
      </c>
      <c r="D120" s="39">
        <v>5</v>
      </c>
      <c r="E120" s="39">
        <v>5</v>
      </c>
      <c r="F120" s="39">
        <v>5</v>
      </c>
      <c r="G120" s="39">
        <v>5</v>
      </c>
      <c r="H120" s="39">
        <v>5</v>
      </c>
      <c r="I120" s="39">
        <v>5</v>
      </c>
      <c r="J120" s="39">
        <v>5</v>
      </c>
      <c r="K120" s="39">
        <v>5</v>
      </c>
      <c r="L120" s="39">
        <v>4</v>
      </c>
      <c r="M120" s="39">
        <v>2</v>
      </c>
      <c r="N120" s="39">
        <v>2</v>
      </c>
      <c r="O120" s="39">
        <v>1</v>
      </c>
      <c r="P120" s="39">
        <v>4</v>
      </c>
      <c r="Q120" s="39">
        <v>4</v>
      </c>
      <c r="R120" s="39">
        <v>4</v>
      </c>
      <c r="S120" s="39">
        <v>4</v>
      </c>
      <c r="T120" s="39">
        <v>4</v>
      </c>
      <c r="U120" s="39">
        <v>4</v>
      </c>
      <c r="V120" s="39">
        <v>5</v>
      </c>
      <c r="W120" s="39">
        <v>5</v>
      </c>
      <c r="X120" s="39">
        <v>5</v>
      </c>
      <c r="Y120" s="76">
        <v>5</v>
      </c>
      <c r="Z120" s="39">
        <v>5</v>
      </c>
      <c r="AA120" s="39">
        <v>5</v>
      </c>
      <c r="AB120" s="39">
        <v>5</v>
      </c>
      <c r="AC120" s="39">
        <v>5</v>
      </c>
      <c r="AD120" s="39">
        <v>4</v>
      </c>
      <c r="AE120" s="39">
        <v>4</v>
      </c>
      <c r="AF120" s="39">
        <v>4</v>
      </c>
    </row>
    <row r="121" spans="1:48" s="41" customFormat="1" x14ac:dyDescent="0.2">
      <c r="A121" s="44" t="s">
        <v>1130</v>
      </c>
      <c r="B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76"/>
      <c r="Z121" s="39"/>
      <c r="AA121" s="39"/>
      <c r="AB121" s="39"/>
      <c r="AC121" s="39"/>
      <c r="AD121" s="39"/>
      <c r="AE121" s="39"/>
      <c r="AF121" s="39"/>
    </row>
    <row r="122" spans="1:48" s="42" customFormat="1" x14ac:dyDescent="0.2">
      <c r="A122" s="42" t="s">
        <v>945</v>
      </c>
      <c r="B122" s="42" t="s">
        <v>3</v>
      </c>
      <c r="D122" s="42">
        <v>15.3268</v>
      </c>
      <c r="E122" s="42">
        <v>11.786016666666667</v>
      </c>
      <c r="F122" s="42">
        <v>2.6126399999999999</v>
      </c>
      <c r="G122" s="42">
        <v>0.86856000000000011</v>
      </c>
      <c r="H122" s="42">
        <v>1.2360799999999998</v>
      </c>
      <c r="I122" s="42">
        <v>0.71564000000000005</v>
      </c>
      <c r="J122" s="42">
        <v>1.9377800000000001</v>
      </c>
      <c r="K122" s="42">
        <v>1.1961999999999997</v>
      </c>
      <c r="L122" s="42">
        <v>5.6910564171225291</v>
      </c>
      <c r="M122" s="42">
        <v>2.1844180609340458</v>
      </c>
      <c r="N122" s="42">
        <v>5.8959027311670775</v>
      </c>
      <c r="O122" s="42">
        <v>1.6428908638151032</v>
      </c>
      <c r="P122" s="42">
        <v>5.7702025094859017</v>
      </c>
      <c r="Q122" s="42">
        <v>6.3140338566886456</v>
      </c>
      <c r="R122" s="42">
        <v>4.2829180045821982</v>
      </c>
      <c r="S122" s="42">
        <v>5.6000020600290563</v>
      </c>
      <c r="T122" s="42">
        <v>5.5653212983838642</v>
      </c>
      <c r="U122" s="42">
        <v>7.3647087797072794</v>
      </c>
      <c r="V122" s="42">
        <v>1.084698035491884</v>
      </c>
      <c r="W122" s="42">
        <v>1.5625040417222869</v>
      </c>
      <c r="X122" s="42">
        <v>0.42797579583384016</v>
      </c>
      <c r="Y122" s="77">
        <v>1.2491600000000003</v>
      </c>
      <c r="Z122" s="42">
        <v>0.58645999999999998</v>
      </c>
      <c r="AA122" s="42">
        <v>1.8163400000000003</v>
      </c>
      <c r="AB122" s="42">
        <v>3.1416199999999996</v>
      </c>
      <c r="AC122" s="42">
        <v>2.9701399999999998</v>
      </c>
      <c r="AD122" s="42">
        <v>0.31241999999999998</v>
      </c>
      <c r="AE122" s="42">
        <v>0.32371999999999979</v>
      </c>
      <c r="AF122" s="42">
        <v>0.3459000000000001</v>
      </c>
    </row>
    <row r="123" spans="1:48" s="41" customFormat="1" x14ac:dyDescent="0.2">
      <c r="A123" s="42"/>
      <c r="B123" s="39" t="s">
        <v>60</v>
      </c>
      <c r="D123" s="39">
        <v>0.69764173613682245</v>
      </c>
      <c r="E123" s="39">
        <v>0.52752140967610639</v>
      </c>
      <c r="F123" s="39">
        <v>8.9671416850632957E-2</v>
      </c>
      <c r="G123" s="39">
        <v>3.2003952880855203E-2</v>
      </c>
      <c r="H123" s="39">
        <v>5.5223065833037578E-2</v>
      </c>
      <c r="I123" s="39">
        <v>0.10391389704943266</v>
      </c>
      <c r="J123" s="39">
        <v>0.18008566572606466</v>
      </c>
      <c r="K123" s="39">
        <v>0.26378880757151152</v>
      </c>
      <c r="L123" s="39">
        <v>0.15730105070908354</v>
      </c>
      <c r="M123" s="39">
        <v>1.8077434265066974</v>
      </c>
      <c r="N123" s="39">
        <v>0.6943943473148867</v>
      </c>
      <c r="O123" s="39">
        <v>5.8697887449884231E-2</v>
      </c>
      <c r="P123" s="39">
        <v>0.26736788214602936</v>
      </c>
      <c r="Q123" s="39">
        <v>0.21589705472028783</v>
      </c>
      <c r="R123" s="39">
        <v>0.16326488456508131</v>
      </c>
      <c r="S123" s="39">
        <v>8.5132218271918664E-2</v>
      </c>
      <c r="T123" s="39">
        <v>0.31373247256209125</v>
      </c>
      <c r="U123" s="39">
        <v>0.32359289259297908</v>
      </c>
      <c r="V123" s="39">
        <v>0.11637491031171238</v>
      </c>
      <c r="W123" s="39">
        <v>4.3088507770604745E-2</v>
      </c>
      <c r="X123" s="39">
        <v>9.2488878928706525E-2</v>
      </c>
      <c r="Y123" s="76">
        <v>3.773119399117926E-2</v>
      </c>
      <c r="Z123" s="39">
        <v>5.9737366865304641E-2</v>
      </c>
      <c r="AA123" s="39">
        <v>7.2459319621426196E-2</v>
      </c>
      <c r="AB123" s="39">
        <v>7.3178254966895812E-2</v>
      </c>
      <c r="AC123" s="39">
        <v>0.23191406382537463</v>
      </c>
      <c r="AD123" s="39">
        <v>2.4060382374351295E-2</v>
      </c>
      <c r="AE123" s="39">
        <v>2.020648410783038E-2</v>
      </c>
      <c r="AF123" s="39">
        <v>1.6352573701612163E-2</v>
      </c>
    </row>
    <row r="124" spans="1:48" s="41" customFormat="1" x14ac:dyDescent="0.2">
      <c r="A124" s="42"/>
      <c r="B124" s="39" t="s">
        <v>5</v>
      </c>
      <c r="D124" s="39">
        <v>1.9621999999999993</v>
      </c>
      <c r="E124" s="39">
        <v>1.4362999999999992</v>
      </c>
      <c r="F124" s="39">
        <v>0.24629999999999974</v>
      </c>
      <c r="G124" s="39">
        <v>7.9300000000000037E-2</v>
      </c>
      <c r="H124" s="39">
        <v>0.13590000000000013</v>
      </c>
      <c r="I124" s="39">
        <v>0.27110000000000012</v>
      </c>
      <c r="J124" s="39">
        <v>0.48889999999999922</v>
      </c>
      <c r="K124" s="39">
        <v>0.63870000000000005</v>
      </c>
      <c r="L124" s="39">
        <v>0.39006169771944244</v>
      </c>
      <c r="M124" s="39">
        <v>4.4891452068306474</v>
      </c>
      <c r="N124" s="39">
        <v>1.8826654970191141</v>
      </c>
      <c r="O124" s="39">
        <v>0.13239438880118781</v>
      </c>
      <c r="P124" s="39">
        <v>0.644541207266637</v>
      </c>
      <c r="Q124" s="39">
        <v>0.48151387528071332</v>
      </c>
      <c r="R124" s="39">
        <v>0.4201707001228252</v>
      </c>
      <c r="S124" s="39">
        <v>0.23007073671230494</v>
      </c>
      <c r="T124" s="39">
        <v>0.76550203564548713</v>
      </c>
      <c r="U124" s="39">
        <v>0.73355799966900292</v>
      </c>
      <c r="V124" s="39">
        <v>0.30650451614803087</v>
      </c>
      <c r="W124" s="39">
        <v>0.10717572181915003</v>
      </c>
      <c r="X124" s="39">
        <v>0.21810696922971662</v>
      </c>
      <c r="Y124" s="76">
        <v>0.10410000000000008</v>
      </c>
      <c r="Z124" s="39">
        <v>0.12959999999999994</v>
      </c>
      <c r="AA124" s="39">
        <v>0.20389999999999997</v>
      </c>
      <c r="AB124" s="39">
        <v>0.18670000000000009</v>
      </c>
      <c r="AC124" s="39">
        <v>0.64629999999999965</v>
      </c>
      <c r="AD124" s="39">
        <v>5.3999999999999604E-2</v>
      </c>
      <c r="AE124" s="39">
        <v>5.1400000000000556E-2</v>
      </c>
      <c r="AF124" s="39">
        <v>3.2899999999999818E-2</v>
      </c>
      <c r="AV124" s="41" t="s">
        <v>55</v>
      </c>
    </row>
    <row r="125" spans="1:48" s="41" customFormat="1" x14ac:dyDescent="0.2">
      <c r="A125" s="42"/>
      <c r="B125" s="39" t="s">
        <v>6</v>
      </c>
      <c r="D125" s="39">
        <v>14.2151</v>
      </c>
      <c r="E125" s="39">
        <v>10.849</v>
      </c>
      <c r="F125" s="39">
        <v>2.5013000000000001</v>
      </c>
      <c r="G125" s="39">
        <v>0.83379999999999999</v>
      </c>
      <c r="H125" s="39">
        <v>1.1848999999999998</v>
      </c>
      <c r="I125" s="39">
        <v>0.58550000000000013</v>
      </c>
      <c r="J125" s="39">
        <v>1.6612000000000005</v>
      </c>
      <c r="K125" s="39">
        <v>1.0191999999999997</v>
      </c>
      <c r="L125" s="39">
        <v>5.4834422054034633</v>
      </c>
      <c r="M125" s="39">
        <v>1.3843586962922578</v>
      </c>
      <c r="N125" s="39">
        <v>4.9978290157321315</v>
      </c>
      <c r="O125" s="39">
        <v>1.5822725555352333</v>
      </c>
      <c r="P125" s="39">
        <v>5.3321409668162376</v>
      </c>
      <c r="Q125" s="39">
        <v>6.0777223340656157</v>
      </c>
      <c r="R125" s="39">
        <v>4.0022447326469184</v>
      </c>
      <c r="S125" s="39">
        <v>5.4973597517353721</v>
      </c>
      <c r="T125" s="39">
        <v>5.1880875252832803</v>
      </c>
      <c r="U125" s="39">
        <v>6.8928343060021398</v>
      </c>
      <c r="V125" s="39">
        <v>0.92330709950698453</v>
      </c>
      <c r="W125" s="39">
        <v>1.4937942997615166</v>
      </c>
      <c r="X125" s="39">
        <v>0.3161901484866344</v>
      </c>
      <c r="Y125" s="76">
        <v>1.204</v>
      </c>
      <c r="Z125" s="39">
        <v>0.5111</v>
      </c>
      <c r="AA125" s="39">
        <v>1.7157</v>
      </c>
      <c r="AB125" s="39">
        <v>3.0339999999999998</v>
      </c>
      <c r="AC125" s="39">
        <v>2.6709000000000001</v>
      </c>
      <c r="AD125" s="39">
        <v>0.28700000000000014</v>
      </c>
      <c r="AE125" s="39">
        <v>0.29969999999999963</v>
      </c>
      <c r="AF125" s="39">
        <v>0.33150000000000013</v>
      </c>
    </row>
    <row r="126" spans="1:48" s="41" customFormat="1" x14ac:dyDescent="0.2">
      <c r="A126" s="42"/>
      <c r="B126" s="39" t="s">
        <v>7</v>
      </c>
      <c r="D126" s="39">
        <v>16.177299999999999</v>
      </c>
      <c r="E126" s="39">
        <v>12.285299999999999</v>
      </c>
      <c r="F126" s="39">
        <v>2.7475999999999998</v>
      </c>
      <c r="G126" s="39">
        <v>0.91310000000000002</v>
      </c>
      <c r="H126" s="39">
        <v>1.3208</v>
      </c>
      <c r="I126" s="39">
        <v>0.85660000000000025</v>
      </c>
      <c r="J126" s="39">
        <v>2.1500999999999997</v>
      </c>
      <c r="K126" s="39">
        <v>1.6578999999999997</v>
      </c>
      <c r="L126" s="39">
        <v>5.8735039031229057</v>
      </c>
      <c r="M126" s="39">
        <v>5.8735039031229057</v>
      </c>
      <c r="N126" s="39">
        <v>6.8804945127512456</v>
      </c>
      <c r="O126" s="39">
        <v>1.7146669443364211</v>
      </c>
      <c r="P126" s="39">
        <v>5.9766821740828746</v>
      </c>
      <c r="Q126" s="39">
        <v>6.559236209346329</v>
      </c>
      <c r="R126" s="39">
        <v>4.4224154327697436</v>
      </c>
      <c r="S126" s="39">
        <v>5.727430488447677</v>
      </c>
      <c r="T126" s="39">
        <v>5.9535895609287675</v>
      </c>
      <c r="U126" s="39">
        <v>7.6263923056711427</v>
      </c>
      <c r="V126" s="39">
        <v>1.2298116156550154</v>
      </c>
      <c r="W126" s="39">
        <v>1.6009700215806666</v>
      </c>
      <c r="X126" s="39">
        <v>0.53429711771635102</v>
      </c>
      <c r="Y126" s="76">
        <v>1.3081</v>
      </c>
      <c r="Z126" s="39">
        <v>0.64069999999999994</v>
      </c>
      <c r="AA126" s="39">
        <v>1.9196</v>
      </c>
      <c r="AB126" s="39">
        <v>3.2206999999999999</v>
      </c>
      <c r="AC126" s="39">
        <v>3.3171999999999997</v>
      </c>
      <c r="AD126" s="39">
        <v>0.34099999999999975</v>
      </c>
      <c r="AE126" s="39">
        <v>0.35110000000000019</v>
      </c>
      <c r="AF126" s="39">
        <v>0.36439999999999995</v>
      </c>
    </row>
    <row r="127" spans="1:48" s="41" customFormat="1" x14ac:dyDescent="0.2">
      <c r="A127" s="42"/>
      <c r="B127" s="39" t="s">
        <v>1128</v>
      </c>
      <c r="D127" s="39">
        <v>6</v>
      </c>
      <c r="E127" s="39">
        <v>6</v>
      </c>
      <c r="F127" s="39">
        <v>5</v>
      </c>
      <c r="G127" s="39">
        <v>5</v>
      </c>
      <c r="H127" s="39">
        <v>5</v>
      </c>
      <c r="I127" s="39">
        <v>5</v>
      </c>
      <c r="J127" s="39">
        <v>5</v>
      </c>
      <c r="K127" s="39">
        <v>5</v>
      </c>
      <c r="L127" s="39">
        <v>6</v>
      </c>
      <c r="M127" s="39">
        <v>6</v>
      </c>
      <c r="N127" s="39">
        <v>5</v>
      </c>
      <c r="O127" s="39">
        <v>5</v>
      </c>
      <c r="P127" s="39">
        <v>5</v>
      </c>
      <c r="Q127" s="39">
        <v>5</v>
      </c>
      <c r="R127" s="39">
        <v>5</v>
      </c>
      <c r="S127" s="39">
        <v>5</v>
      </c>
      <c r="T127" s="39">
        <v>4</v>
      </c>
      <c r="U127" s="39">
        <v>4</v>
      </c>
      <c r="V127" s="39">
        <v>5</v>
      </c>
      <c r="W127" s="39">
        <v>5</v>
      </c>
      <c r="X127" s="39">
        <v>5</v>
      </c>
      <c r="Y127" s="76">
        <v>5</v>
      </c>
      <c r="Z127" s="39">
        <v>5</v>
      </c>
      <c r="AA127" s="39">
        <v>5</v>
      </c>
      <c r="AB127" s="39">
        <v>5</v>
      </c>
      <c r="AC127" s="39">
        <v>5</v>
      </c>
      <c r="AD127" s="39">
        <v>5</v>
      </c>
      <c r="AE127" s="39">
        <v>5</v>
      </c>
      <c r="AF127" s="39">
        <v>4</v>
      </c>
    </row>
    <row r="128" spans="1:48" s="41" customFormat="1" x14ac:dyDescent="0.2">
      <c r="A128" s="44" t="s">
        <v>1131</v>
      </c>
      <c r="B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76"/>
      <c r="Z128" s="39"/>
      <c r="AA128" s="39"/>
      <c r="AB128" s="39"/>
      <c r="AC128" s="39"/>
      <c r="AD128" s="39"/>
      <c r="AE128" s="39"/>
      <c r="AF128" s="39"/>
    </row>
    <row r="129" spans="1:48" s="37" customFormat="1" x14ac:dyDescent="0.2">
      <c r="A129" s="48" t="s">
        <v>945</v>
      </c>
      <c r="B129" s="37" t="s">
        <v>3</v>
      </c>
      <c r="D129" s="37">
        <v>18.344172727272728</v>
      </c>
      <c r="E129" s="37">
        <v>17.348263636363637</v>
      </c>
      <c r="F129" s="37">
        <v>3.4644000000000004</v>
      </c>
      <c r="G129" s="37">
        <v>1.1540250000000001</v>
      </c>
      <c r="H129" s="37">
        <v>1.7834749999999999</v>
      </c>
      <c r="I129" s="37">
        <v>1.1105375000000002</v>
      </c>
      <c r="J129" s="37">
        <v>2.4918999999999993</v>
      </c>
      <c r="K129" s="37">
        <v>1.3796999999999997</v>
      </c>
      <c r="L129" s="37">
        <v>7.0558197991373977</v>
      </c>
      <c r="M129" s="37">
        <v>2.4172898004450634</v>
      </c>
      <c r="N129" s="37">
        <v>5.7318914620122472</v>
      </c>
      <c r="O129" s="37">
        <v>1.7618723497624871</v>
      </c>
      <c r="P129" s="37">
        <v>7.2790978121053929</v>
      </c>
      <c r="Q129" s="37">
        <v>7.5099805904809189</v>
      </c>
      <c r="R129" s="37">
        <v>5.4159764709631544</v>
      </c>
      <c r="S129" s="37">
        <v>6.0518149434642066</v>
      </c>
      <c r="T129" s="37">
        <v>6.7950589621337842</v>
      </c>
      <c r="U129" s="37">
        <v>7.8398190090059279</v>
      </c>
      <c r="V129" s="37">
        <v>1.4011864549256638</v>
      </c>
      <c r="W129" s="37">
        <v>1.9306454953540837</v>
      </c>
      <c r="X129" s="37">
        <v>0.58838288032718977</v>
      </c>
      <c r="Y129" s="73">
        <v>1.5146375000000001</v>
      </c>
      <c r="Z129" s="37">
        <v>0.85517500000000002</v>
      </c>
      <c r="AA129" s="37">
        <v>2.4610375000000002</v>
      </c>
      <c r="AB129" s="37">
        <v>5.2027874999999995</v>
      </c>
      <c r="AC129" s="37">
        <v>3.7179124999999997</v>
      </c>
      <c r="AD129" s="37">
        <v>0.53041428571428573</v>
      </c>
      <c r="AE129" s="37">
        <v>0.53067142857142857</v>
      </c>
      <c r="AF129" s="37">
        <v>0.45465714285714282</v>
      </c>
    </row>
    <row r="130" spans="1:48" x14ac:dyDescent="0.2">
      <c r="A130" s="44"/>
      <c r="B130" s="34" t="s">
        <v>60</v>
      </c>
      <c r="D130" s="34">
        <v>1.0429032400859712</v>
      </c>
      <c r="E130" s="34">
        <v>1.2525784153279407</v>
      </c>
      <c r="F130" s="34">
        <v>0.16631704663082494</v>
      </c>
      <c r="G130" s="34">
        <v>0.13396562192272712</v>
      </c>
      <c r="H130" s="34">
        <v>7.5708307715486978E-2</v>
      </c>
      <c r="I130" s="34">
        <v>0.11034720447620912</v>
      </c>
      <c r="J130" s="34">
        <v>0.16786590736996859</v>
      </c>
      <c r="K130" s="34">
        <v>0.18675772693901846</v>
      </c>
      <c r="L130" s="34">
        <v>0.85176858058001037</v>
      </c>
      <c r="M130" s="34">
        <v>0.23852169083187594</v>
      </c>
      <c r="N130" s="34">
        <v>0.88940347914831019</v>
      </c>
      <c r="O130" s="34">
        <v>0.58302413688447152</v>
      </c>
      <c r="P130" s="34">
        <v>0.51606616866079247</v>
      </c>
      <c r="Q130" s="34">
        <v>0.65872548331343572</v>
      </c>
      <c r="R130" s="34">
        <v>0.41425919257842336</v>
      </c>
      <c r="S130" s="34">
        <v>0.53488559998740814</v>
      </c>
      <c r="T130" s="34">
        <v>0.51960286243077036</v>
      </c>
      <c r="U130" s="34">
        <v>0.76544135453683915</v>
      </c>
      <c r="V130" s="34">
        <v>9.2473894588683589E-2</v>
      </c>
      <c r="W130" s="34">
        <v>0.22912801791384071</v>
      </c>
      <c r="X130" s="34">
        <v>8.7627701998724217E-2</v>
      </c>
      <c r="Y130" s="72">
        <v>0.10221130685985777</v>
      </c>
      <c r="Z130" s="34">
        <v>6.0415389477469092E-2</v>
      </c>
      <c r="AA130" s="34">
        <v>0.19251960892706119</v>
      </c>
      <c r="AB130" s="34">
        <v>0.52766804889194185</v>
      </c>
      <c r="AC130" s="34">
        <v>0.39364268220049503</v>
      </c>
      <c r="AD130" s="34">
        <v>4.3133027893229321E-2</v>
      </c>
      <c r="AE130" s="34">
        <v>3.8866168419578614E-2</v>
      </c>
      <c r="AF130" s="34">
        <v>6.0243861572302881E-2</v>
      </c>
    </row>
    <row r="131" spans="1:48" x14ac:dyDescent="0.2">
      <c r="A131" s="44"/>
      <c r="B131" s="34" t="s">
        <v>5</v>
      </c>
      <c r="D131" s="34">
        <v>3.1610999999999976</v>
      </c>
      <c r="E131" s="34">
        <v>3.759800000000002</v>
      </c>
      <c r="F131" s="34">
        <v>0.54099999999999993</v>
      </c>
      <c r="G131" s="34">
        <v>0.44699999999999995</v>
      </c>
      <c r="H131" s="34">
        <v>0.19619999999999993</v>
      </c>
      <c r="I131" s="34">
        <v>0.31430000000000025</v>
      </c>
      <c r="J131" s="34">
        <v>0.58800000000000008</v>
      </c>
      <c r="K131" s="34">
        <v>0.51820000000000022</v>
      </c>
      <c r="L131" s="34">
        <v>2.3724034790962296</v>
      </c>
      <c r="M131" s="34">
        <v>0.70735558606042215</v>
      </c>
      <c r="N131" s="34">
        <v>3.1626638641711304</v>
      </c>
      <c r="O131" s="34">
        <v>1.2436721772243247</v>
      </c>
      <c r="P131" s="34">
        <v>1.5043708365767952</v>
      </c>
      <c r="Q131" s="34">
        <v>1.5795720273542324</v>
      </c>
      <c r="R131" s="34">
        <v>0.95197360349915705</v>
      </c>
      <c r="S131" s="34">
        <v>1.4472972563362996</v>
      </c>
      <c r="T131" s="34">
        <v>1.3061610805874304</v>
      </c>
      <c r="U131" s="34">
        <v>2.2897570986129701</v>
      </c>
      <c r="V131" s="34">
        <v>0.28840559180954228</v>
      </c>
      <c r="W131" s="34">
        <v>0.6497732828325149</v>
      </c>
      <c r="X131" s="34">
        <v>0.25367593639534264</v>
      </c>
      <c r="Y131" s="72">
        <v>0.32310000000000016</v>
      </c>
      <c r="Z131" s="34">
        <v>0.1802999999999999</v>
      </c>
      <c r="AA131" s="34">
        <v>0.48199999999999976</v>
      </c>
      <c r="AB131" s="34">
        <v>1.6776</v>
      </c>
      <c r="AC131" s="34">
        <v>1.2463999999999995</v>
      </c>
      <c r="AD131" s="34">
        <v>0.11680000000000013</v>
      </c>
      <c r="AE131" s="34">
        <v>0.10680000000000012</v>
      </c>
      <c r="AF131" s="34">
        <v>0.16509999999999991</v>
      </c>
      <c r="AV131" s="34" t="s">
        <v>55</v>
      </c>
    </row>
    <row r="132" spans="1:48" x14ac:dyDescent="0.2">
      <c r="A132" s="44"/>
      <c r="B132" s="34" t="s">
        <v>6</v>
      </c>
      <c r="D132" s="34">
        <v>16.641400000000001</v>
      </c>
      <c r="E132" s="34">
        <v>15.070499999999999</v>
      </c>
      <c r="F132" s="34">
        <v>3.2162999999999999</v>
      </c>
      <c r="G132" s="34">
        <v>0.98870000000000002</v>
      </c>
      <c r="H132" s="34">
        <v>1.6801999999999999</v>
      </c>
      <c r="I132" s="34">
        <v>0.91570000000000018</v>
      </c>
      <c r="J132" s="34">
        <v>2.2078999999999995</v>
      </c>
      <c r="K132" s="34">
        <v>1.0693000000000001</v>
      </c>
      <c r="L132" s="34">
        <v>5.8225634500621801</v>
      </c>
      <c r="M132" s="34">
        <v>2.0676369724881591</v>
      </c>
      <c r="N132" s="34">
        <v>4.2597929157636649</v>
      </c>
      <c r="O132" s="34">
        <v>0.91433136772179069</v>
      </c>
      <c r="P132" s="34">
        <v>6.4102480708627798</v>
      </c>
      <c r="Q132" s="34">
        <v>6.7899642716291231</v>
      </c>
      <c r="R132" s="34">
        <v>5.0174349074003937</v>
      </c>
      <c r="S132" s="34">
        <v>5.2924977590925817</v>
      </c>
      <c r="T132" s="34">
        <v>6.1211732225121684</v>
      </c>
      <c r="U132" s="34">
        <v>6.7651666476148247</v>
      </c>
      <c r="V132" s="34">
        <v>1.2178762211325092</v>
      </c>
      <c r="W132" s="34">
        <v>1.5910825402850728</v>
      </c>
      <c r="X132" s="34">
        <v>0.41527563135825812</v>
      </c>
      <c r="Y132" s="72">
        <v>1.3729</v>
      </c>
      <c r="Z132" s="34">
        <v>0.73720000000000008</v>
      </c>
      <c r="AA132" s="34">
        <v>2.2098</v>
      </c>
      <c r="AB132" s="34">
        <v>4.2957999999999998</v>
      </c>
      <c r="AC132" s="34">
        <v>3.0620000000000003</v>
      </c>
      <c r="AD132" s="34">
        <v>0.47119999999999995</v>
      </c>
      <c r="AE132" s="34">
        <v>0.47239999999999993</v>
      </c>
      <c r="AF132" s="34">
        <v>0.38350000000000006</v>
      </c>
    </row>
    <row r="133" spans="1:48" x14ac:dyDescent="0.2">
      <c r="A133" s="44"/>
      <c r="B133" s="34" t="s">
        <v>7</v>
      </c>
      <c r="D133" s="34">
        <v>19.802499999999998</v>
      </c>
      <c r="E133" s="34">
        <v>18.830300000000001</v>
      </c>
      <c r="F133" s="34">
        <v>3.7572999999999999</v>
      </c>
      <c r="G133" s="34">
        <v>1.4357</v>
      </c>
      <c r="H133" s="34">
        <v>1.8763999999999998</v>
      </c>
      <c r="I133" s="34">
        <v>1.2300000000000004</v>
      </c>
      <c r="J133" s="34">
        <v>2.7958999999999996</v>
      </c>
      <c r="K133" s="34">
        <v>1.5875000000000004</v>
      </c>
      <c r="L133" s="34">
        <v>8.1949669291584097</v>
      </c>
      <c r="M133" s="34">
        <v>2.7749925585485813</v>
      </c>
      <c r="N133" s="34">
        <v>7.4224567799347954</v>
      </c>
      <c r="O133" s="34">
        <v>2.1580035449461152</v>
      </c>
      <c r="P133" s="34">
        <v>7.914618907439575</v>
      </c>
      <c r="Q133" s="34">
        <v>8.3695362989833555</v>
      </c>
      <c r="R133" s="34">
        <v>5.9694085108995507</v>
      </c>
      <c r="S133" s="34">
        <v>6.7397950154288813</v>
      </c>
      <c r="T133" s="34">
        <v>7.4273343030995989</v>
      </c>
      <c r="U133" s="34">
        <v>9.0549237462277947</v>
      </c>
      <c r="V133" s="34">
        <v>1.5062818129420514</v>
      </c>
      <c r="W133" s="34">
        <v>2.2408558231175877</v>
      </c>
      <c r="X133" s="34">
        <v>0.66895156775360076</v>
      </c>
      <c r="Y133" s="72">
        <v>1.6960000000000002</v>
      </c>
      <c r="Z133" s="34">
        <v>0.91749999999999998</v>
      </c>
      <c r="AA133" s="34">
        <v>2.6917999999999997</v>
      </c>
      <c r="AB133" s="34">
        <v>5.9733999999999998</v>
      </c>
      <c r="AC133" s="34">
        <v>4.3083999999999998</v>
      </c>
      <c r="AD133" s="34">
        <v>0.58800000000000008</v>
      </c>
      <c r="AE133" s="34">
        <v>0.57920000000000005</v>
      </c>
      <c r="AF133" s="34">
        <v>0.54859999999999998</v>
      </c>
    </row>
    <row r="134" spans="1:48" s="41" customFormat="1" x14ac:dyDescent="0.2">
      <c r="A134" s="42"/>
      <c r="B134" s="41" t="s">
        <v>1128</v>
      </c>
      <c r="D134" s="41">
        <v>11</v>
      </c>
      <c r="E134" s="41">
        <v>11</v>
      </c>
      <c r="F134" s="41">
        <v>8</v>
      </c>
      <c r="G134" s="41">
        <v>8</v>
      </c>
      <c r="H134" s="41">
        <v>8</v>
      </c>
      <c r="I134" s="41">
        <v>8</v>
      </c>
      <c r="J134" s="41">
        <v>8</v>
      </c>
      <c r="K134" s="41">
        <v>8</v>
      </c>
      <c r="L134" s="41">
        <v>9</v>
      </c>
      <c r="M134" s="41">
        <v>9</v>
      </c>
      <c r="N134" s="41">
        <v>9</v>
      </c>
      <c r="O134" s="41">
        <v>4</v>
      </c>
      <c r="P134" s="41">
        <v>7</v>
      </c>
      <c r="Q134" s="41">
        <v>7</v>
      </c>
      <c r="R134" s="41">
        <v>7</v>
      </c>
      <c r="S134" s="41">
        <v>7</v>
      </c>
      <c r="T134" s="41">
        <v>7</v>
      </c>
      <c r="U134" s="41">
        <v>6</v>
      </c>
      <c r="V134" s="41">
        <v>8</v>
      </c>
      <c r="W134" s="41">
        <v>8</v>
      </c>
      <c r="X134" s="41">
        <v>8</v>
      </c>
      <c r="Y134" s="74">
        <v>8</v>
      </c>
      <c r="Z134" s="41">
        <v>8</v>
      </c>
      <c r="AA134" s="41">
        <v>8</v>
      </c>
      <c r="AB134" s="41">
        <v>8</v>
      </c>
      <c r="AC134" s="41">
        <v>8</v>
      </c>
      <c r="AD134" s="41">
        <v>7</v>
      </c>
      <c r="AE134" s="41">
        <v>7</v>
      </c>
      <c r="AF134" s="41">
        <v>7</v>
      </c>
    </row>
    <row r="135" spans="1:48" s="37" customFormat="1" x14ac:dyDescent="0.2">
      <c r="A135" s="37" t="s">
        <v>945</v>
      </c>
      <c r="B135" s="37" t="s">
        <v>3</v>
      </c>
      <c r="D135" s="37">
        <v>21.681866666666664</v>
      </c>
      <c r="E135" s="37">
        <v>21.248666666666665</v>
      </c>
      <c r="F135" s="37">
        <v>3.8613166666666667</v>
      </c>
      <c r="G135" s="37">
        <v>1.3203666666666667</v>
      </c>
      <c r="H135" s="37">
        <v>1.9851000000000001</v>
      </c>
      <c r="I135" s="37">
        <v>1.2391166666666666</v>
      </c>
      <c r="J135" s="37">
        <v>2.9863833333333329</v>
      </c>
      <c r="K135" s="37">
        <v>1.4743833333333332</v>
      </c>
      <c r="L135" s="37">
        <v>7.6804258028744572</v>
      </c>
      <c r="M135" s="37">
        <v>2.4204385936281589</v>
      </c>
      <c r="N135" s="37">
        <v>5.8874744696052659</v>
      </c>
      <c r="O135" s="37">
        <v>2.0355125642572616</v>
      </c>
      <c r="P135" s="37">
        <v>8.0095725489810157</v>
      </c>
      <c r="Q135" s="37">
        <v>8.3349273988753207</v>
      </c>
      <c r="R135" s="37">
        <v>5.8518760591588279</v>
      </c>
      <c r="S135" s="37">
        <v>6.822014710185476</v>
      </c>
      <c r="T135" s="37">
        <v>7.7256996467160928</v>
      </c>
      <c r="U135" s="37">
        <v>8.7473532246854493</v>
      </c>
      <c r="V135" s="37">
        <v>1.6304103574657987</v>
      </c>
      <c r="W135" s="37">
        <v>2.2863180268660144</v>
      </c>
      <c r="X135" s="37">
        <v>0.71832069809830257</v>
      </c>
      <c r="Y135" s="73">
        <v>1.6656833333333332</v>
      </c>
      <c r="Z135" s="37">
        <v>0.99236000000000002</v>
      </c>
      <c r="AA135" s="37">
        <v>2.8739833333333338</v>
      </c>
      <c r="AB135" s="37">
        <v>6.5507666666666671</v>
      </c>
      <c r="AC135" s="37">
        <v>5.7963999999999993</v>
      </c>
      <c r="AD135" s="37">
        <v>0.68006000000000022</v>
      </c>
      <c r="AE135" s="37">
        <v>0.74790000000000012</v>
      </c>
      <c r="AF135" s="37">
        <v>0.50571999999999995</v>
      </c>
    </row>
    <row r="136" spans="1:48" x14ac:dyDescent="0.2">
      <c r="B136" s="34" t="s">
        <v>60</v>
      </c>
      <c r="D136" s="34">
        <v>0.68679490000047805</v>
      </c>
      <c r="E136" s="34">
        <v>0.62421562834221511</v>
      </c>
      <c r="F136" s="34">
        <v>0.28712646284636772</v>
      </c>
      <c r="G136" s="34">
        <v>0.10733239337062535</v>
      </c>
      <c r="H136" s="34">
        <v>0.21542698066862448</v>
      </c>
      <c r="I136" s="34">
        <v>0.10111157038967721</v>
      </c>
      <c r="J136" s="34">
        <v>0.23544462972568886</v>
      </c>
      <c r="K136" s="34">
        <v>0.14208533234175394</v>
      </c>
      <c r="L136" s="34">
        <v>0.47603036213598782</v>
      </c>
      <c r="M136" s="34">
        <v>0.18403427831297137</v>
      </c>
      <c r="N136" s="34">
        <v>0.35623448582268225</v>
      </c>
      <c r="O136" s="34">
        <v>0.24460617556848593</v>
      </c>
      <c r="P136" s="34">
        <v>0.53360777567630635</v>
      </c>
      <c r="Q136" s="34">
        <v>0.61051145922646455</v>
      </c>
      <c r="R136" s="34">
        <v>0.55463446773950476</v>
      </c>
      <c r="S136" s="34">
        <v>0.38385780898167032</v>
      </c>
      <c r="T136" s="34">
        <v>0.51926754030417721</v>
      </c>
      <c r="U136" s="34">
        <v>0.2987376034772728</v>
      </c>
      <c r="V136" s="34">
        <v>0.11283557737653331</v>
      </c>
      <c r="W136" s="34">
        <v>0.10963908077411906</v>
      </c>
      <c r="X136" s="34">
        <v>7.7671523869951076E-2</v>
      </c>
      <c r="Y136" s="72">
        <v>6.3459953251374726E-2</v>
      </c>
      <c r="Z136" s="34">
        <v>6.203074237827564E-2</v>
      </c>
      <c r="AA136" s="34">
        <v>9.664128344898304E-2</v>
      </c>
      <c r="AB136" s="34">
        <v>0.35638791599416886</v>
      </c>
      <c r="AC136" s="34">
        <v>0.55196767296645166</v>
      </c>
      <c r="AD136" s="34">
        <v>4.4777706506698066E-2</v>
      </c>
      <c r="AE136" s="34">
        <v>0.14286819100135664</v>
      </c>
      <c r="AF136" s="34">
        <v>2.1371874040429863E-2</v>
      </c>
    </row>
    <row r="137" spans="1:48" x14ac:dyDescent="0.2">
      <c r="B137" s="34" t="s">
        <v>5</v>
      </c>
      <c r="D137" s="34">
        <v>1.9006000000000007</v>
      </c>
      <c r="E137" s="34">
        <v>1.6160999999999994</v>
      </c>
      <c r="F137" s="34">
        <v>0.87309999999999954</v>
      </c>
      <c r="G137" s="34">
        <v>0.27679999999999993</v>
      </c>
      <c r="H137" s="34">
        <v>0.59939999999999927</v>
      </c>
      <c r="I137" s="34">
        <v>0.26919999999999966</v>
      </c>
      <c r="J137" s="34">
        <v>0.57969999999999988</v>
      </c>
      <c r="K137" s="34">
        <v>0.38090000000000046</v>
      </c>
      <c r="L137" s="34">
        <v>1.2777914054700066</v>
      </c>
      <c r="M137" s="34">
        <v>0.43092012439653393</v>
      </c>
      <c r="N137" s="34">
        <v>0.62786682092305135</v>
      </c>
      <c r="O137" s="34">
        <v>0.47358708049269271</v>
      </c>
      <c r="P137" s="34">
        <v>1.3367438717179034</v>
      </c>
      <c r="Q137" s="34">
        <v>1.4799207692805876</v>
      </c>
      <c r="R137" s="34">
        <v>1.4378606155407549</v>
      </c>
      <c r="S137" s="34">
        <v>0.9602840067080578</v>
      </c>
      <c r="T137" s="34">
        <v>1.3605930390419738</v>
      </c>
      <c r="U137" s="34">
        <v>0.69301836001280925</v>
      </c>
      <c r="V137" s="34">
        <v>0.32772624534214101</v>
      </c>
      <c r="W137" s="34">
        <v>0.28415151733316124</v>
      </c>
      <c r="X137" s="34">
        <v>0.20907954871239254</v>
      </c>
      <c r="Y137" s="72">
        <v>0.14349999999999996</v>
      </c>
      <c r="Z137" s="34">
        <v>0.15169999999999995</v>
      </c>
      <c r="AA137" s="34">
        <v>0.25850000000000017</v>
      </c>
      <c r="AB137" s="34">
        <v>1.1043000000000003</v>
      </c>
      <c r="AC137" s="34">
        <v>1.4166999999999996</v>
      </c>
      <c r="AD137" s="34">
        <v>0.11240000000000006</v>
      </c>
      <c r="AE137" s="34">
        <v>0.38800000000000034</v>
      </c>
      <c r="AF137" s="34">
        <v>5.6499999999999773E-2</v>
      </c>
    </row>
    <row r="138" spans="1:48" x14ac:dyDescent="0.2">
      <c r="B138" s="34" t="s">
        <v>6</v>
      </c>
      <c r="D138" s="34">
        <v>20.742899999999999</v>
      </c>
      <c r="E138" s="34">
        <v>20.401900000000001</v>
      </c>
      <c r="F138" s="34">
        <v>3.4468000000000001</v>
      </c>
      <c r="G138" s="34">
        <v>1.1424000000000001</v>
      </c>
      <c r="H138" s="34">
        <v>1.7545000000000002</v>
      </c>
      <c r="I138" s="34">
        <v>1.1348000000000003</v>
      </c>
      <c r="J138" s="34">
        <v>2.6816000000000004</v>
      </c>
      <c r="K138" s="34">
        <v>1.2637</v>
      </c>
      <c r="L138" s="34">
        <v>7.0025806471614445</v>
      </c>
      <c r="M138" s="34">
        <v>2.3062691365059713</v>
      </c>
      <c r="N138" s="34">
        <v>5.4763319671729676</v>
      </c>
      <c r="O138" s="34">
        <v>1.8341261815916594</v>
      </c>
      <c r="P138" s="34">
        <v>7.5495748357109491</v>
      </c>
      <c r="Q138" s="34">
        <v>7.7828816835411292</v>
      </c>
      <c r="R138" s="34">
        <v>5.1642393844592451</v>
      </c>
      <c r="S138" s="34">
        <v>6.5276185580960542</v>
      </c>
      <c r="T138" s="34">
        <v>6.9794229711345048</v>
      </c>
      <c r="U138" s="34">
        <v>8.3206147615425614</v>
      </c>
      <c r="V138" s="34">
        <v>1.5227655433453962</v>
      </c>
      <c r="W138" s="34">
        <v>2.1959966234035972</v>
      </c>
      <c r="X138" s="34">
        <v>0.61658161665751865</v>
      </c>
      <c r="Y138" s="72">
        <v>1.6032999999999999</v>
      </c>
      <c r="Z138" s="34">
        <v>0.91379999999999995</v>
      </c>
      <c r="AA138" s="34">
        <v>2.7978000000000001</v>
      </c>
      <c r="AB138" s="34">
        <v>6.0509000000000004</v>
      </c>
      <c r="AC138" s="34">
        <v>4.8311000000000002</v>
      </c>
      <c r="AD138" s="34">
        <v>0.621</v>
      </c>
      <c r="AE138" s="34">
        <v>0.51880000000000015</v>
      </c>
      <c r="AF138" s="34">
        <v>0.47940000000000005</v>
      </c>
    </row>
    <row r="139" spans="1:48" x14ac:dyDescent="0.2">
      <c r="B139" s="34" t="s">
        <v>7</v>
      </c>
      <c r="D139" s="34">
        <v>22.6435</v>
      </c>
      <c r="E139" s="34">
        <v>22.018000000000001</v>
      </c>
      <c r="F139" s="34">
        <v>4.3198999999999996</v>
      </c>
      <c r="G139" s="34">
        <v>1.4192</v>
      </c>
      <c r="H139" s="34">
        <v>2.3538999999999994</v>
      </c>
      <c r="I139" s="34">
        <v>1.4039999999999999</v>
      </c>
      <c r="J139" s="34">
        <v>3.2613000000000003</v>
      </c>
      <c r="K139" s="34">
        <v>1.6446000000000005</v>
      </c>
      <c r="L139" s="34">
        <v>8.280372052631451</v>
      </c>
      <c r="M139" s="34">
        <v>2.7371892609025053</v>
      </c>
      <c r="N139" s="34">
        <v>6.1041987880960189</v>
      </c>
      <c r="O139" s="34">
        <v>2.3077132620843521</v>
      </c>
      <c r="P139" s="34">
        <v>8.8863187074288525</v>
      </c>
      <c r="Q139" s="34">
        <v>9.2628024528217168</v>
      </c>
      <c r="R139" s="34">
        <v>6.6021000000000001</v>
      </c>
      <c r="S139" s="34">
        <v>7.487902564804112</v>
      </c>
      <c r="T139" s="34">
        <v>8.3400160101764786</v>
      </c>
      <c r="U139" s="34">
        <v>9.0136331215553707</v>
      </c>
      <c r="V139" s="34">
        <v>1.8504917886875372</v>
      </c>
      <c r="W139" s="34">
        <v>2.4801481407367585</v>
      </c>
      <c r="X139" s="34">
        <v>0.82566116536991119</v>
      </c>
      <c r="Y139" s="72">
        <v>1.7467999999999999</v>
      </c>
      <c r="Z139" s="34">
        <v>1.0654999999999999</v>
      </c>
      <c r="AA139" s="34">
        <v>3.0563000000000002</v>
      </c>
      <c r="AB139" s="34">
        <v>7.1552000000000007</v>
      </c>
      <c r="AC139" s="34">
        <v>6.2477999999999998</v>
      </c>
      <c r="AD139" s="34">
        <v>0.73340000000000005</v>
      </c>
      <c r="AE139" s="34">
        <v>0.90680000000000049</v>
      </c>
      <c r="AF139" s="34">
        <v>0.53589999999999982</v>
      </c>
    </row>
    <row r="140" spans="1:48" s="41" customFormat="1" x14ac:dyDescent="0.2">
      <c r="A140" s="42"/>
      <c r="B140" s="41" t="s">
        <v>1128</v>
      </c>
      <c r="D140" s="41">
        <v>6</v>
      </c>
      <c r="E140" s="41">
        <v>6</v>
      </c>
      <c r="F140" s="41">
        <v>6</v>
      </c>
      <c r="G140" s="41">
        <v>6</v>
      </c>
      <c r="H140" s="41">
        <v>6</v>
      </c>
      <c r="I140" s="41">
        <v>6</v>
      </c>
      <c r="J140" s="41">
        <v>6</v>
      </c>
      <c r="K140" s="41">
        <v>6</v>
      </c>
      <c r="L140" s="41">
        <v>5</v>
      </c>
      <c r="M140" s="41">
        <v>5</v>
      </c>
      <c r="N140" s="41">
        <v>3</v>
      </c>
      <c r="O140" s="41">
        <v>3</v>
      </c>
      <c r="P140" s="41">
        <v>5</v>
      </c>
      <c r="Q140" s="41">
        <v>5</v>
      </c>
      <c r="R140" s="41">
        <v>5</v>
      </c>
      <c r="S140" s="41">
        <v>5</v>
      </c>
      <c r="T140" s="41">
        <v>5</v>
      </c>
      <c r="U140" s="41">
        <v>5</v>
      </c>
      <c r="V140" s="41">
        <v>6</v>
      </c>
      <c r="W140" s="41">
        <v>6</v>
      </c>
      <c r="X140" s="41">
        <v>6</v>
      </c>
      <c r="Y140" s="74">
        <v>6</v>
      </c>
      <c r="Z140" s="41">
        <v>5</v>
      </c>
      <c r="AA140" s="41">
        <v>6</v>
      </c>
      <c r="AB140" s="41">
        <v>6</v>
      </c>
      <c r="AC140" s="41">
        <v>6</v>
      </c>
      <c r="AD140" s="41">
        <v>5</v>
      </c>
      <c r="AE140" s="41">
        <v>5</v>
      </c>
      <c r="AF140" s="41">
        <v>5</v>
      </c>
    </row>
    <row r="141" spans="1:48" x14ac:dyDescent="0.2">
      <c r="A141" s="40" t="s">
        <v>1005</v>
      </c>
    </row>
    <row r="142" spans="1:48" s="37" customFormat="1" x14ac:dyDescent="0.2">
      <c r="A142" s="37" t="s">
        <v>945</v>
      </c>
      <c r="B142" s="37" t="s">
        <v>3</v>
      </c>
      <c r="D142" s="37">
        <v>14.93615</v>
      </c>
      <c r="E142" s="37">
        <v>12.018650000000001</v>
      </c>
      <c r="F142" s="37">
        <v>2.7295499999999997</v>
      </c>
      <c r="G142" s="37">
        <v>0.86514999999999997</v>
      </c>
      <c r="H142" s="37">
        <v>1.3967000000000001</v>
      </c>
      <c r="I142" s="37">
        <v>0.68615000000000004</v>
      </c>
      <c r="J142" s="37">
        <v>2.0100499999999997</v>
      </c>
      <c r="K142" s="37">
        <v>0.90135000000000032</v>
      </c>
      <c r="L142" s="37">
        <v>6.1420098096451987</v>
      </c>
      <c r="M142" s="37">
        <v>1.4663169234514069</v>
      </c>
      <c r="N142" s="37">
        <v>6.2864205142470535</v>
      </c>
      <c r="O142" s="37" t="s">
        <v>942</v>
      </c>
      <c r="P142" s="37">
        <v>5.7646389739514481</v>
      </c>
      <c r="Q142" s="37">
        <v>6.0092081092270391</v>
      </c>
      <c r="R142" s="37">
        <v>4.2414741208500644</v>
      </c>
      <c r="S142" s="37">
        <v>4.7992033977269202</v>
      </c>
      <c r="T142" s="37">
        <v>6.1891369293302922</v>
      </c>
      <c r="U142" s="37">
        <v>7.2336001527593448</v>
      </c>
      <c r="V142" s="37">
        <v>0.92683569201881733</v>
      </c>
      <c r="W142" s="37">
        <v>1.6360854775958376</v>
      </c>
      <c r="X142" s="37">
        <v>0.2834707215921955</v>
      </c>
      <c r="Y142" s="73">
        <v>1.2259</v>
      </c>
      <c r="Z142" s="37">
        <v>0.58194999999999997</v>
      </c>
      <c r="AA142" s="37">
        <v>1.4910000000000001</v>
      </c>
      <c r="AB142" s="37">
        <v>3.5185</v>
      </c>
      <c r="AC142" s="37">
        <v>2.2841</v>
      </c>
      <c r="AD142" s="37">
        <v>0.20950000000000002</v>
      </c>
      <c r="AE142" s="37">
        <v>0.23144999999999982</v>
      </c>
      <c r="AF142" s="37">
        <v>0.24960000000000004</v>
      </c>
    </row>
    <row r="143" spans="1:48" x14ac:dyDescent="0.2">
      <c r="B143" s="34" t="s">
        <v>60</v>
      </c>
      <c r="D143" s="34">
        <v>0.19084812024224904</v>
      </c>
      <c r="E143" s="34">
        <v>1.0651149445012975</v>
      </c>
      <c r="F143" s="34">
        <v>0.10825804819966028</v>
      </c>
      <c r="G143" s="34">
        <v>0.14502760082136107</v>
      </c>
      <c r="H143" s="34">
        <v>7.2266313037265204E-2</v>
      </c>
      <c r="I143" s="34">
        <v>8.3933574926843516E-2</v>
      </c>
      <c r="J143" s="34">
        <v>3.2739043968937155E-2</v>
      </c>
      <c r="K143" s="34">
        <v>0.12254160517962885</v>
      </c>
      <c r="L143" s="34">
        <v>0.10485402445439269</v>
      </c>
      <c r="M143" s="38" t="s">
        <v>942</v>
      </c>
      <c r="N143" s="38" t="s">
        <v>942</v>
      </c>
      <c r="O143" s="38" t="s">
        <v>942</v>
      </c>
      <c r="P143" s="38" t="s">
        <v>942</v>
      </c>
      <c r="Q143" s="38" t="s">
        <v>942</v>
      </c>
      <c r="R143" s="34">
        <v>0.71406685563632721</v>
      </c>
      <c r="S143" s="38" t="s">
        <v>942</v>
      </c>
      <c r="T143" s="38" t="s">
        <v>942</v>
      </c>
      <c r="U143" s="38" t="s">
        <v>942</v>
      </c>
      <c r="V143" s="38" t="s">
        <v>942</v>
      </c>
      <c r="W143" s="38" t="s">
        <v>942</v>
      </c>
      <c r="X143" s="38" t="s">
        <v>942</v>
      </c>
      <c r="Y143" s="72">
        <v>4.171930009000642E-2</v>
      </c>
      <c r="Z143" s="34">
        <v>4.1790010768124906E-2</v>
      </c>
      <c r="AA143" s="34">
        <v>2.7860007178749886E-2</v>
      </c>
      <c r="AB143" s="34">
        <v>0.14184562030602182</v>
      </c>
      <c r="AC143" s="34">
        <v>3.3234018715767526E-2</v>
      </c>
      <c r="AD143" s="38" t="s">
        <v>942</v>
      </c>
      <c r="AE143" s="34">
        <v>5.8689862838483256E-3</v>
      </c>
      <c r="AF143" s="38" t="s">
        <v>942</v>
      </c>
    </row>
    <row r="144" spans="1:48" x14ac:dyDescent="0.2">
      <c r="B144" s="34" t="s">
        <v>5</v>
      </c>
      <c r="D144" s="34">
        <v>0.26989999999999981</v>
      </c>
      <c r="E144" s="34">
        <v>1.5063000000000013</v>
      </c>
      <c r="F144" s="34">
        <v>0.15309999999999979</v>
      </c>
      <c r="G144" s="34">
        <v>0.20510000000000006</v>
      </c>
      <c r="H144" s="34">
        <v>0.10220000000000007</v>
      </c>
      <c r="I144" s="34">
        <v>0.11870000000000047</v>
      </c>
      <c r="J144" s="34">
        <v>4.6300000000000008E-2</v>
      </c>
      <c r="K144" s="34">
        <v>0.17330000000000023</v>
      </c>
      <c r="L144" s="34">
        <v>0.14828598345280231</v>
      </c>
      <c r="M144" s="38" t="s">
        <v>942</v>
      </c>
      <c r="N144" s="38" t="s">
        <v>942</v>
      </c>
      <c r="O144" s="38" t="s">
        <v>942</v>
      </c>
      <c r="P144" s="38" t="s">
        <v>942</v>
      </c>
      <c r="Q144" s="34">
        <v>0</v>
      </c>
      <c r="R144" s="34">
        <v>1.0098430316820064</v>
      </c>
      <c r="S144" s="34">
        <v>1.1255139577035607</v>
      </c>
      <c r="T144" s="38" t="s">
        <v>942</v>
      </c>
      <c r="U144" s="38" t="s">
        <v>942</v>
      </c>
      <c r="V144" s="38" t="s">
        <v>942</v>
      </c>
      <c r="W144" s="38" t="s">
        <v>942</v>
      </c>
      <c r="X144" s="38" t="s">
        <v>942</v>
      </c>
      <c r="Y144" s="72">
        <v>5.9000000000000163E-2</v>
      </c>
      <c r="Z144" s="34">
        <v>5.909999999999993E-2</v>
      </c>
      <c r="AA144" s="34">
        <v>3.939999999999988E-2</v>
      </c>
      <c r="AB144" s="34">
        <v>0.20060000000000056</v>
      </c>
      <c r="AC144" s="34">
        <v>4.6999999999999709E-2</v>
      </c>
      <c r="AD144" s="38" t="s">
        <v>942</v>
      </c>
      <c r="AE144" s="34">
        <v>8.2999999999999741E-3</v>
      </c>
      <c r="AF144" s="38" t="s">
        <v>942</v>
      </c>
      <c r="AV144" s="34" t="s">
        <v>55</v>
      </c>
    </row>
    <row r="145" spans="1:48" x14ac:dyDescent="0.2">
      <c r="B145" s="34" t="s">
        <v>6</v>
      </c>
      <c r="D145" s="34">
        <v>14.8012</v>
      </c>
      <c r="E145" s="34">
        <v>11.265499999999999</v>
      </c>
      <c r="F145" s="34">
        <v>2.653</v>
      </c>
      <c r="G145" s="34">
        <v>0.76259999999999994</v>
      </c>
      <c r="H145" s="34">
        <v>1.3455999999999999</v>
      </c>
      <c r="I145" s="34">
        <v>0.6267999999999998</v>
      </c>
      <c r="J145" s="34">
        <v>1.9868999999999999</v>
      </c>
      <c r="K145" s="34">
        <v>0.8147000000000002</v>
      </c>
      <c r="L145" s="34">
        <v>6.067866817918798</v>
      </c>
      <c r="M145" s="34">
        <v>1.4663169234514069</v>
      </c>
      <c r="N145" s="34">
        <v>6.2864205142470535</v>
      </c>
      <c r="O145" s="38" t="s">
        <v>942</v>
      </c>
      <c r="P145" s="34">
        <v>5.7646389739514481</v>
      </c>
      <c r="Q145" s="34">
        <v>6.0092081092270391</v>
      </c>
      <c r="R145" s="34">
        <v>3.7365526050090612</v>
      </c>
      <c r="S145" s="34">
        <v>4.2364464188751398</v>
      </c>
      <c r="T145" s="34">
        <v>6.1891369293302922</v>
      </c>
      <c r="U145" s="34">
        <v>7.2336001527593448</v>
      </c>
      <c r="V145" s="34">
        <v>0.92683569201881733</v>
      </c>
      <c r="W145" s="34">
        <v>1.6360854775958376</v>
      </c>
      <c r="X145" s="34">
        <v>0.2834707215921955</v>
      </c>
      <c r="Y145" s="72">
        <v>1.1963999999999999</v>
      </c>
      <c r="Z145" s="34">
        <v>0.5524</v>
      </c>
      <c r="AA145" s="34">
        <v>1.4713000000000001</v>
      </c>
      <c r="AB145" s="34">
        <v>3.4181999999999997</v>
      </c>
      <c r="AC145" s="34">
        <v>2.2606000000000002</v>
      </c>
      <c r="AD145" s="34">
        <v>0.20950000000000002</v>
      </c>
      <c r="AE145" s="34">
        <v>0.22729999999999984</v>
      </c>
      <c r="AF145" s="34">
        <v>0.24960000000000004</v>
      </c>
    </row>
    <row r="146" spans="1:48" x14ac:dyDescent="0.2">
      <c r="B146" s="34" t="s">
        <v>7</v>
      </c>
      <c r="D146" s="34">
        <v>15.071099999999999</v>
      </c>
      <c r="E146" s="34">
        <v>12.771800000000001</v>
      </c>
      <c r="F146" s="34">
        <v>2.8060999999999998</v>
      </c>
      <c r="G146" s="34">
        <v>0.9677</v>
      </c>
      <c r="H146" s="34">
        <v>1.4478</v>
      </c>
      <c r="I146" s="34">
        <v>0.74550000000000027</v>
      </c>
      <c r="J146" s="34">
        <v>2.0331999999999999</v>
      </c>
      <c r="K146" s="34">
        <v>0.98800000000000043</v>
      </c>
      <c r="L146" s="34">
        <v>6.2161528013716003</v>
      </c>
      <c r="M146" s="34">
        <v>1.4663169234514069</v>
      </c>
      <c r="N146" s="34">
        <v>6.2864205142470535</v>
      </c>
      <c r="O146" s="38" t="s">
        <v>942</v>
      </c>
      <c r="P146" s="34">
        <v>5.7646389739514481</v>
      </c>
      <c r="Q146" s="34">
        <v>6.0092081092270391</v>
      </c>
      <c r="R146" s="34">
        <v>4.7463956366910676</v>
      </c>
      <c r="S146" s="34">
        <v>5.3619603765787005</v>
      </c>
      <c r="T146" s="34">
        <v>6.1891369293302922</v>
      </c>
      <c r="U146" s="34">
        <v>7.2336001527593448</v>
      </c>
      <c r="V146" s="34">
        <v>0.92683569201881733</v>
      </c>
      <c r="W146" s="34">
        <v>1.6360854775958376</v>
      </c>
      <c r="X146" s="34">
        <v>0.2834707215921955</v>
      </c>
      <c r="Y146" s="72">
        <v>1.2554000000000001</v>
      </c>
      <c r="Z146" s="34">
        <v>0.61149999999999993</v>
      </c>
      <c r="AA146" s="34">
        <v>1.5106999999999999</v>
      </c>
      <c r="AB146" s="34">
        <v>3.6188000000000002</v>
      </c>
      <c r="AC146" s="34">
        <v>2.3075999999999999</v>
      </c>
      <c r="AD146" s="34">
        <v>0.20950000000000002</v>
      </c>
      <c r="AE146" s="34">
        <v>0.23559999999999981</v>
      </c>
      <c r="AF146" s="34">
        <v>0.24960000000000004</v>
      </c>
    </row>
    <row r="147" spans="1:48" s="41" customFormat="1" x14ac:dyDescent="0.2">
      <c r="A147" s="42"/>
      <c r="B147" s="41" t="s">
        <v>1128</v>
      </c>
      <c r="D147" s="41">
        <v>2</v>
      </c>
      <c r="E147" s="41">
        <v>2</v>
      </c>
      <c r="F147" s="41">
        <v>2</v>
      </c>
      <c r="G147" s="41">
        <v>2</v>
      </c>
      <c r="H147" s="41">
        <v>2</v>
      </c>
      <c r="I147" s="41">
        <v>2</v>
      </c>
      <c r="J147" s="41">
        <v>2</v>
      </c>
      <c r="K147" s="41">
        <v>2</v>
      </c>
      <c r="L147" s="41">
        <v>2</v>
      </c>
      <c r="M147" s="41">
        <v>1</v>
      </c>
      <c r="N147" s="41">
        <v>1</v>
      </c>
      <c r="O147" s="39" t="s">
        <v>942</v>
      </c>
      <c r="P147" s="41">
        <v>1</v>
      </c>
      <c r="Q147" s="41">
        <v>1</v>
      </c>
      <c r="R147" s="41">
        <v>2</v>
      </c>
      <c r="S147" s="41">
        <v>2</v>
      </c>
      <c r="T147" s="41">
        <v>1</v>
      </c>
      <c r="U147" s="41">
        <v>1</v>
      </c>
      <c r="V147" s="41">
        <v>1</v>
      </c>
      <c r="W147" s="41">
        <v>1</v>
      </c>
      <c r="X147" s="41">
        <v>1</v>
      </c>
      <c r="Y147" s="74">
        <v>2</v>
      </c>
      <c r="Z147" s="41">
        <v>2</v>
      </c>
      <c r="AA147" s="41">
        <v>2</v>
      </c>
      <c r="AB147" s="41">
        <v>2</v>
      </c>
      <c r="AC147" s="41">
        <v>2</v>
      </c>
      <c r="AD147" s="41">
        <v>1</v>
      </c>
      <c r="AE147" s="41">
        <v>2</v>
      </c>
      <c r="AF147" s="41">
        <v>1</v>
      </c>
    </row>
    <row r="148" spans="1:48" s="37" customFormat="1" x14ac:dyDescent="0.2">
      <c r="A148" s="37" t="s">
        <v>946</v>
      </c>
      <c r="B148" s="37" t="s">
        <v>3</v>
      </c>
      <c r="D148" s="37">
        <v>16.816050000000001</v>
      </c>
      <c r="E148" s="37">
        <v>15.057124999999999</v>
      </c>
      <c r="F148" s="37">
        <v>2.9275250000000002</v>
      </c>
      <c r="G148" s="37">
        <v>0.85077499999999995</v>
      </c>
      <c r="H148" s="37">
        <v>1.54705</v>
      </c>
      <c r="I148" s="37">
        <v>0.71245000000000003</v>
      </c>
      <c r="J148" s="37">
        <v>2.4093499999999999</v>
      </c>
      <c r="K148" s="37">
        <v>1.0706249999999997</v>
      </c>
      <c r="L148" s="37">
        <v>6.3534334253103184</v>
      </c>
      <c r="M148" s="37">
        <v>1.5880106941039078</v>
      </c>
      <c r="N148" s="37">
        <v>6.0738549608311576</v>
      </c>
      <c r="O148" s="37">
        <v>1.8896694023029532</v>
      </c>
      <c r="P148" s="37">
        <v>5.9961382117304245</v>
      </c>
      <c r="Q148" s="37">
        <v>6.3222790739174277</v>
      </c>
      <c r="R148" s="37">
        <v>4.7202237702863385</v>
      </c>
      <c r="S148" s="37">
        <v>5.528367383216267</v>
      </c>
      <c r="T148" s="37">
        <v>6.4627073813504294</v>
      </c>
      <c r="U148" s="37">
        <v>7.0785917962231979</v>
      </c>
      <c r="V148" s="37">
        <v>1.0233719125802332</v>
      </c>
      <c r="W148" s="37">
        <v>2.014615646000375</v>
      </c>
      <c r="X148" s="37">
        <v>0.34729560568270618</v>
      </c>
      <c r="Y148" s="73">
        <v>1.3032333333333335</v>
      </c>
      <c r="Z148" s="37">
        <v>0.61280000000000001</v>
      </c>
      <c r="AA148" s="37">
        <v>1.7273499999999999</v>
      </c>
      <c r="AB148" s="37">
        <v>4.4316499999999994</v>
      </c>
      <c r="AC148" s="37">
        <v>2.8577500000000002</v>
      </c>
      <c r="AD148" s="37">
        <v>0.24589999999999998</v>
      </c>
      <c r="AE148" s="37">
        <v>0.33114999999999994</v>
      </c>
      <c r="AF148" s="37">
        <v>0.24304999999999999</v>
      </c>
    </row>
    <row r="149" spans="1:48" x14ac:dyDescent="0.2">
      <c r="B149" s="34" t="s">
        <v>60</v>
      </c>
      <c r="D149" s="34">
        <v>1.1655201313862686</v>
      </c>
      <c r="E149" s="34">
        <v>1.1118507944713922</v>
      </c>
      <c r="F149" s="34">
        <v>0.13824344167687194</v>
      </c>
      <c r="G149" s="34">
        <v>3.3121430625301637E-2</v>
      </c>
      <c r="H149" s="34">
        <v>0.12530289967381714</v>
      </c>
      <c r="I149" s="34">
        <v>4.2594991880893314E-3</v>
      </c>
      <c r="J149" s="34">
        <v>0.2197182210620382</v>
      </c>
      <c r="K149" s="34">
        <v>0.13541081628387971</v>
      </c>
      <c r="L149" s="34">
        <v>0.41074193872113457</v>
      </c>
      <c r="M149" s="34">
        <v>3.8708278484710847E-2</v>
      </c>
      <c r="N149" s="38" t="s">
        <v>942</v>
      </c>
      <c r="O149" s="38" t="s">
        <v>942</v>
      </c>
      <c r="P149" s="34">
        <v>0.56495304560590964</v>
      </c>
      <c r="Q149" s="34">
        <v>0.60858043203729173</v>
      </c>
      <c r="R149" s="34">
        <v>0.28423420723955267</v>
      </c>
      <c r="S149" s="34">
        <v>0.57572859194880244</v>
      </c>
      <c r="T149" s="34">
        <v>0.40620730490480023</v>
      </c>
      <c r="U149" s="34">
        <v>0.67126885566728722</v>
      </c>
      <c r="V149" s="34">
        <v>0.14337399132746462</v>
      </c>
      <c r="W149" s="34">
        <v>0.13778262537050645</v>
      </c>
      <c r="X149" s="34">
        <v>0.12251693111657422</v>
      </c>
      <c r="Y149" s="72">
        <v>4.1249767676113519E-2</v>
      </c>
      <c r="Z149" s="34">
        <v>2.5314225249847184E-2</v>
      </c>
      <c r="AA149" s="34">
        <v>0.13201460777757376</v>
      </c>
      <c r="AB149" s="34">
        <v>0.32759717642250813</v>
      </c>
      <c r="AC149" s="34">
        <v>0.21561733851123063</v>
      </c>
      <c r="AD149" s="34">
        <v>2.0765114976806675E-2</v>
      </c>
      <c r="AE149" s="34">
        <v>3.5671323683504175E-2</v>
      </c>
      <c r="AF149" s="34">
        <v>2.1274789462334631E-2</v>
      </c>
    </row>
    <row r="150" spans="1:48" x14ac:dyDescent="0.2">
      <c r="B150" s="34" t="s">
        <v>5</v>
      </c>
      <c r="D150" s="34">
        <v>2.6472999999999978</v>
      </c>
      <c r="E150" s="34">
        <v>2.5971999999999991</v>
      </c>
      <c r="F150" s="34">
        <v>0.29780000000000006</v>
      </c>
      <c r="G150" s="34">
        <v>6.2900000000000067E-2</v>
      </c>
      <c r="H150" s="34">
        <v>0.29210000000000003</v>
      </c>
      <c r="I150" s="34">
        <v>1.0200000000000209E-2</v>
      </c>
      <c r="J150" s="34">
        <v>0.50470000000000015</v>
      </c>
      <c r="K150" s="34">
        <v>0.2889999999999997</v>
      </c>
      <c r="L150" s="34">
        <v>0.74909303955572781</v>
      </c>
      <c r="M150" s="34">
        <v>5.4741772409192757E-2</v>
      </c>
      <c r="N150" s="38" t="s">
        <v>942</v>
      </c>
      <c r="O150" s="38" t="s">
        <v>942</v>
      </c>
      <c r="P150" s="34">
        <v>1.1003762326501407</v>
      </c>
      <c r="Q150" s="34">
        <v>1.2107107172059184</v>
      </c>
      <c r="R150" s="34">
        <v>0.60166978600581089</v>
      </c>
      <c r="S150" s="34">
        <v>1.3918238689813798</v>
      </c>
      <c r="T150" s="34">
        <v>0.80931555022059243</v>
      </c>
      <c r="U150" s="34">
        <v>1.5694330024798671</v>
      </c>
      <c r="V150" s="34">
        <v>0.34111064373387212</v>
      </c>
      <c r="W150" s="34">
        <v>0.28628300420936981</v>
      </c>
      <c r="X150" s="34">
        <v>0.21811719036055288</v>
      </c>
      <c r="Y150" s="72">
        <v>7.9400000000000137E-2</v>
      </c>
      <c r="Z150" s="34">
        <v>4.9399999999999999E-2</v>
      </c>
      <c r="AA150" s="34">
        <v>0.31499999999999972</v>
      </c>
      <c r="AB150" s="34">
        <v>0.77219999999999978</v>
      </c>
      <c r="AC150" s="34">
        <v>0.46039999999999992</v>
      </c>
      <c r="AD150" s="34">
        <v>3.8700000000000068E-2</v>
      </c>
      <c r="AE150" s="34">
        <v>8.4499999999999797E-2</v>
      </c>
      <c r="AF150" s="34">
        <v>4.7599999999999865E-2</v>
      </c>
    </row>
    <row r="151" spans="1:48" x14ac:dyDescent="0.2">
      <c r="B151" s="34" t="s">
        <v>6</v>
      </c>
      <c r="D151" s="34">
        <v>15.5562</v>
      </c>
      <c r="E151" s="34">
        <v>13.8195</v>
      </c>
      <c r="F151" s="34">
        <v>2.8334000000000001</v>
      </c>
      <c r="G151" s="34">
        <v>0.82169999999999999</v>
      </c>
      <c r="H151" s="34">
        <v>1.4326000000000001</v>
      </c>
      <c r="I151" s="34">
        <v>0.70670000000000011</v>
      </c>
      <c r="J151" s="34">
        <v>2.1381000000000001</v>
      </c>
      <c r="K151" s="34">
        <v>0.94169999999999998</v>
      </c>
      <c r="L151" s="34">
        <v>6.076224539136124</v>
      </c>
      <c r="M151" s="34">
        <v>1.5606398078993113</v>
      </c>
      <c r="N151" s="34">
        <v>6.0738549608311576</v>
      </c>
      <c r="O151" s="34">
        <v>1.8896694023029532</v>
      </c>
      <c r="P151" s="34">
        <v>5.5200333377616477</v>
      </c>
      <c r="Q151" s="34">
        <v>5.6807987836218947</v>
      </c>
      <c r="R151" s="34">
        <v>4.5359469143719044</v>
      </c>
      <c r="S151" s="34">
        <v>4.8387104532096146</v>
      </c>
      <c r="T151" s="34">
        <v>6.0785146952195497</v>
      </c>
      <c r="U151" s="34">
        <v>6.3259117303357941</v>
      </c>
      <c r="V151" s="34">
        <v>0.83042401217691231</v>
      </c>
      <c r="W151" s="34">
        <v>1.8967783897967627</v>
      </c>
      <c r="X151" s="34">
        <v>0.27046857488440362</v>
      </c>
      <c r="Y151" s="72">
        <v>1.27</v>
      </c>
      <c r="Z151" s="34">
        <v>0.58489999999999998</v>
      </c>
      <c r="AA151" s="34">
        <v>1.5862000000000001</v>
      </c>
      <c r="AB151" s="34">
        <v>4.1159999999999997</v>
      </c>
      <c r="AC151" s="34">
        <v>2.6993</v>
      </c>
      <c r="AD151" s="34">
        <v>0.22219999999999995</v>
      </c>
      <c r="AE151" s="34">
        <v>0.29519999999999991</v>
      </c>
      <c r="AF151" s="34">
        <v>0.21210000000000007</v>
      </c>
    </row>
    <row r="152" spans="1:48" x14ac:dyDescent="0.2">
      <c r="B152" s="34" t="s">
        <v>7</v>
      </c>
      <c r="D152" s="34">
        <v>18.203499999999998</v>
      </c>
      <c r="E152" s="34">
        <v>16.416699999999999</v>
      </c>
      <c r="F152" s="34">
        <v>3.1312000000000002</v>
      </c>
      <c r="G152" s="34">
        <v>0.88460000000000005</v>
      </c>
      <c r="H152" s="34">
        <v>1.7247000000000001</v>
      </c>
      <c r="I152" s="34">
        <v>0.71690000000000031</v>
      </c>
      <c r="J152" s="34">
        <v>2.6428000000000003</v>
      </c>
      <c r="K152" s="34">
        <v>1.2306999999999997</v>
      </c>
      <c r="L152" s="34">
        <v>6.8253175786918518</v>
      </c>
      <c r="M152" s="34">
        <v>1.6153815803085041</v>
      </c>
      <c r="N152" s="34">
        <v>6.0738549608311576</v>
      </c>
      <c r="O152" s="34">
        <v>1.8896694023029532</v>
      </c>
      <c r="P152" s="34">
        <v>6.6204095704117885</v>
      </c>
      <c r="Q152" s="34">
        <v>6.8915095008278131</v>
      </c>
      <c r="R152" s="34">
        <v>5.1376167003777153</v>
      </c>
      <c r="S152" s="34">
        <v>6.2305343221909943</v>
      </c>
      <c r="T152" s="34">
        <v>6.8878302454401421</v>
      </c>
      <c r="U152" s="34">
        <v>7.8953447328156612</v>
      </c>
      <c r="V152" s="34">
        <v>1.1715346559107844</v>
      </c>
      <c r="W152" s="34">
        <v>2.1830613940061325</v>
      </c>
      <c r="X152" s="34">
        <v>0.4885857652449565</v>
      </c>
      <c r="Y152" s="72">
        <v>1.3494000000000002</v>
      </c>
      <c r="Z152" s="34">
        <v>0.63429999999999997</v>
      </c>
      <c r="AA152" s="34">
        <v>1.9011999999999998</v>
      </c>
      <c r="AB152" s="34">
        <v>4.8881999999999994</v>
      </c>
      <c r="AC152" s="34">
        <v>3.1597</v>
      </c>
      <c r="AD152" s="34">
        <v>0.26090000000000002</v>
      </c>
      <c r="AE152" s="34">
        <v>0.3796999999999997</v>
      </c>
      <c r="AF152" s="34">
        <v>0.25969999999999993</v>
      </c>
    </row>
    <row r="153" spans="1:48" s="41" customFormat="1" x14ac:dyDescent="0.2">
      <c r="A153" s="42"/>
      <c r="B153" s="41" t="s">
        <v>1128</v>
      </c>
      <c r="D153" s="41">
        <v>4</v>
      </c>
      <c r="E153" s="41">
        <v>4</v>
      </c>
      <c r="F153" s="41">
        <v>4</v>
      </c>
      <c r="G153" s="41">
        <v>4</v>
      </c>
      <c r="H153" s="41">
        <v>4</v>
      </c>
      <c r="I153" s="41">
        <v>4</v>
      </c>
      <c r="J153" s="41">
        <v>4</v>
      </c>
      <c r="K153" s="41">
        <v>4</v>
      </c>
      <c r="L153" s="41">
        <v>3</v>
      </c>
      <c r="M153" s="41">
        <v>2</v>
      </c>
      <c r="N153" s="41">
        <v>1</v>
      </c>
      <c r="O153" s="41">
        <v>1</v>
      </c>
      <c r="P153" s="41">
        <v>3</v>
      </c>
      <c r="Q153" s="41">
        <v>3</v>
      </c>
      <c r="R153" s="41">
        <v>4</v>
      </c>
      <c r="S153" s="41">
        <v>4</v>
      </c>
      <c r="T153" s="41">
        <v>3</v>
      </c>
      <c r="U153" s="41">
        <v>4</v>
      </c>
      <c r="V153" s="41">
        <v>4</v>
      </c>
      <c r="W153" s="41">
        <v>4</v>
      </c>
      <c r="X153" s="41">
        <v>3</v>
      </c>
      <c r="Y153" s="74">
        <v>3</v>
      </c>
      <c r="Z153" s="41">
        <v>3</v>
      </c>
      <c r="AA153" s="41">
        <v>4</v>
      </c>
      <c r="AB153" s="41">
        <v>4</v>
      </c>
      <c r="AC153" s="41">
        <v>4</v>
      </c>
      <c r="AD153" s="41">
        <v>3</v>
      </c>
      <c r="AE153" s="41">
        <v>4</v>
      </c>
      <c r="AF153" s="41">
        <v>4</v>
      </c>
    </row>
    <row r="154" spans="1:48" x14ac:dyDescent="0.2">
      <c r="A154" s="40" t="s">
        <v>1006</v>
      </c>
    </row>
    <row r="155" spans="1:48" s="37" customFormat="1" x14ac:dyDescent="0.2">
      <c r="A155" s="37" t="s">
        <v>945</v>
      </c>
      <c r="B155" s="37" t="s">
        <v>3</v>
      </c>
      <c r="D155" s="37">
        <v>14.103033333333331</v>
      </c>
      <c r="E155" s="37">
        <v>11.0289</v>
      </c>
      <c r="F155" s="37">
        <v>2.5461333333333336</v>
      </c>
      <c r="G155" s="37">
        <v>0.73355000000000004</v>
      </c>
      <c r="H155" s="37">
        <v>1.24905</v>
      </c>
      <c r="I155" s="37">
        <v>0.73024999999999984</v>
      </c>
      <c r="J155" s="37">
        <v>1.407283333333333</v>
      </c>
      <c r="K155" s="37">
        <v>0.97206666666666675</v>
      </c>
      <c r="L155" s="37">
        <v>6.6414815694137452</v>
      </c>
      <c r="M155" s="37">
        <v>1.6402206259906931</v>
      </c>
      <c r="N155" s="37">
        <v>7.9084455860676952</v>
      </c>
      <c r="O155" s="37">
        <v>1.5852840019853107</v>
      </c>
      <c r="P155" s="37">
        <v>6.3295888565762999</v>
      </c>
      <c r="Q155" s="37">
        <v>6.9971614037701118</v>
      </c>
      <c r="R155" s="37">
        <v>4.8089580084521071</v>
      </c>
      <c r="S155" s="37">
        <v>5.6713213650306367</v>
      </c>
      <c r="T155" s="37">
        <v>6.3356613546098162</v>
      </c>
      <c r="U155" s="37">
        <v>7.6441288291188894</v>
      </c>
      <c r="V155" s="37">
        <v>1.0039082447317469</v>
      </c>
      <c r="W155" s="37">
        <v>1.5736829015047535</v>
      </c>
      <c r="X155" s="37">
        <v>0.39906444527449003</v>
      </c>
      <c r="Y155" s="73">
        <v>1.1172</v>
      </c>
      <c r="Z155" s="37">
        <v>0.56553333333333322</v>
      </c>
      <c r="AA155" s="37">
        <v>1.4116166666666665</v>
      </c>
      <c r="AB155" s="37">
        <v>2.4833833333333337</v>
      </c>
      <c r="AC155" s="37">
        <v>1.8130666666666666</v>
      </c>
      <c r="AD155" s="37">
        <v>0.23221666666666674</v>
      </c>
      <c r="AE155" s="37">
        <v>0.23471666666666668</v>
      </c>
      <c r="AF155" s="37">
        <v>0.24096666666666666</v>
      </c>
    </row>
    <row r="156" spans="1:48" x14ac:dyDescent="0.2">
      <c r="B156" s="34" t="s">
        <v>60</v>
      </c>
      <c r="D156" s="34">
        <v>1.1528552340457436</v>
      </c>
      <c r="E156" s="34">
        <v>0.93225351058604244</v>
      </c>
      <c r="F156" s="34">
        <v>0.12255553299083101</v>
      </c>
      <c r="G156" s="34">
        <v>4.2601819209982086E-2</v>
      </c>
      <c r="H156" s="34">
        <v>0.17234613717748395</v>
      </c>
      <c r="I156" s="34">
        <v>8.9283878723990448E-2</v>
      </c>
      <c r="J156" s="34">
        <v>0.19239912075336235</v>
      </c>
      <c r="K156" s="34">
        <v>0.12843383770123395</v>
      </c>
      <c r="L156" s="34">
        <v>0.71461540828968939</v>
      </c>
      <c r="M156" s="34">
        <v>0.18661791363542399</v>
      </c>
      <c r="N156" s="34">
        <v>1.1399137653619633</v>
      </c>
      <c r="O156" s="34">
        <v>0.55029101946049908</v>
      </c>
      <c r="P156" s="34">
        <v>0.76613940640470768</v>
      </c>
      <c r="Q156" s="34">
        <v>0.51499191402182565</v>
      </c>
      <c r="R156" s="34">
        <v>0.46439610843892554</v>
      </c>
      <c r="S156" s="34">
        <v>0.71837155668667751</v>
      </c>
      <c r="T156" s="34">
        <v>0.4323178965118708</v>
      </c>
      <c r="U156" s="34">
        <v>0.23218570647615255</v>
      </c>
      <c r="V156" s="34">
        <v>3.2919984683279772E-2</v>
      </c>
      <c r="W156" s="34">
        <v>0.14750555451878927</v>
      </c>
      <c r="X156" s="34">
        <v>8.7906360528213795E-2</v>
      </c>
      <c r="Y156" s="72">
        <v>4.9210933744443366E-2</v>
      </c>
      <c r="Z156" s="34">
        <v>5.5861173158703585E-2</v>
      </c>
      <c r="AA156" s="34">
        <v>9.4602693760096793E-2</v>
      </c>
      <c r="AB156" s="34">
        <v>0.17486188168570846</v>
      </c>
      <c r="AC156" s="34">
        <v>0.23263102687876192</v>
      </c>
      <c r="AD156" s="34">
        <v>2.1504735912507029E-2</v>
      </c>
      <c r="AE156" s="34">
        <v>2.4832753908229099E-2</v>
      </c>
      <c r="AF156" s="34">
        <v>1.0089928972330136E-2</v>
      </c>
    </row>
    <row r="157" spans="1:48" x14ac:dyDescent="0.2">
      <c r="B157" s="34" t="s">
        <v>5</v>
      </c>
      <c r="D157" s="34">
        <v>2.8079000000000001</v>
      </c>
      <c r="E157" s="34">
        <v>2.6423000000000005</v>
      </c>
      <c r="F157" s="34">
        <v>0.32200000000000006</v>
      </c>
      <c r="G157" s="34">
        <v>0.11239999999999994</v>
      </c>
      <c r="H157" s="34">
        <v>0.49599999999999977</v>
      </c>
      <c r="I157" s="34">
        <v>0.24250000000000016</v>
      </c>
      <c r="J157" s="34">
        <v>0.52390000000000025</v>
      </c>
      <c r="K157" s="34">
        <v>0.35109999999999975</v>
      </c>
      <c r="L157" s="34">
        <v>2.1166314023628479</v>
      </c>
      <c r="M157" s="34">
        <v>0.53064406015942622</v>
      </c>
      <c r="N157" s="34">
        <v>2.6024030876878887</v>
      </c>
      <c r="O157" s="34">
        <v>0.77822902297315366</v>
      </c>
      <c r="P157" s="34">
        <v>2.3797625700812546</v>
      </c>
      <c r="Q157" s="34">
        <v>1.5550155878040721</v>
      </c>
      <c r="R157" s="34">
        <v>1.3013704249042863</v>
      </c>
      <c r="S157" s="34">
        <v>2.1805718317117018</v>
      </c>
      <c r="T157" s="34">
        <v>1.197297627013306</v>
      </c>
      <c r="U157" s="34">
        <v>0.49214122078247513</v>
      </c>
      <c r="V157" s="34">
        <v>7.9824718413878615E-2</v>
      </c>
      <c r="W157" s="34">
        <v>0.38458666998305624</v>
      </c>
      <c r="X157" s="34">
        <v>0.21377052521200463</v>
      </c>
      <c r="Y157" s="72">
        <v>0.13209999999999988</v>
      </c>
      <c r="Z157" s="34">
        <v>0.14159999999999995</v>
      </c>
      <c r="AA157" s="34">
        <v>0.2488999999999999</v>
      </c>
      <c r="AB157" s="34">
        <v>0.44650000000000034</v>
      </c>
      <c r="AC157" s="34">
        <v>0.63250000000000006</v>
      </c>
      <c r="AD157" s="34">
        <v>6.0400000000000342E-2</v>
      </c>
      <c r="AE157" s="34">
        <v>6.6100000000000048E-2</v>
      </c>
      <c r="AF157" s="34">
        <v>2.8000000000000025E-2</v>
      </c>
      <c r="AV157" s="34" t="s">
        <v>55</v>
      </c>
    </row>
    <row r="158" spans="1:48" x14ac:dyDescent="0.2">
      <c r="B158" s="34" t="s">
        <v>6</v>
      </c>
      <c r="D158" s="34">
        <v>12.764799999999999</v>
      </c>
      <c r="E158" s="34">
        <v>9.5344999999999995</v>
      </c>
      <c r="F158" s="34">
        <v>2.3285</v>
      </c>
      <c r="G158" s="34">
        <v>0.68200000000000005</v>
      </c>
      <c r="H158" s="34">
        <v>0.94930000000000003</v>
      </c>
      <c r="I158" s="34">
        <v>0.6368999999999998</v>
      </c>
      <c r="J158" s="34">
        <v>1.2496999999999998</v>
      </c>
      <c r="K158" s="34">
        <v>0.83119999999999994</v>
      </c>
      <c r="L158" s="34">
        <v>5.8324390866943476</v>
      </c>
      <c r="M158" s="34">
        <v>1.4459874204155443</v>
      </c>
      <c r="N158" s="34">
        <v>6.3046029097794891</v>
      </c>
      <c r="O158" s="34">
        <v>1.1961694904987339</v>
      </c>
      <c r="P158" s="34">
        <v>5.2169888652363445</v>
      </c>
      <c r="Q158" s="34">
        <v>6.3555988270185839</v>
      </c>
      <c r="R158" s="34">
        <v>4.379211310270378</v>
      </c>
      <c r="S158" s="34">
        <v>4.4191669305424526</v>
      </c>
      <c r="T158" s="34">
        <v>5.9198568394852256</v>
      </c>
      <c r="U158" s="34">
        <v>7.4029158208100672</v>
      </c>
      <c r="V158" s="34">
        <v>0.95436186533201373</v>
      </c>
      <c r="W158" s="34">
        <v>1.3469839234378413</v>
      </c>
      <c r="X158" s="34">
        <v>0.28925187985560302</v>
      </c>
      <c r="Y158" s="72">
        <v>1.0821000000000001</v>
      </c>
      <c r="Z158" s="34">
        <v>0.50800000000000001</v>
      </c>
      <c r="AA158" s="34">
        <v>1.3386</v>
      </c>
      <c r="AB158" s="34">
        <v>2.3068999999999997</v>
      </c>
      <c r="AC158" s="34">
        <v>1.4966999999999999</v>
      </c>
      <c r="AD158" s="34">
        <v>0.20439999999999969</v>
      </c>
      <c r="AE158" s="34">
        <v>0.18979999999999997</v>
      </c>
      <c r="AF158" s="34">
        <v>0.23170000000000002</v>
      </c>
    </row>
    <row r="159" spans="1:48" x14ac:dyDescent="0.2">
      <c r="B159" s="34" t="s">
        <v>7</v>
      </c>
      <c r="D159" s="34">
        <v>15.572699999999999</v>
      </c>
      <c r="E159" s="34">
        <v>12.1768</v>
      </c>
      <c r="F159" s="34">
        <v>2.6505000000000001</v>
      </c>
      <c r="G159" s="34">
        <v>0.7944</v>
      </c>
      <c r="H159" s="34">
        <v>1.4452999999999998</v>
      </c>
      <c r="I159" s="34">
        <v>0.87939999999999996</v>
      </c>
      <c r="J159" s="34">
        <v>1.7736000000000001</v>
      </c>
      <c r="K159" s="34">
        <v>1.1822999999999997</v>
      </c>
      <c r="L159" s="34">
        <v>7.9490704890571955</v>
      </c>
      <c r="M159" s="34">
        <v>1.9766314805749705</v>
      </c>
      <c r="N159" s="34">
        <v>8.9070059974673779</v>
      </c>
      <c r="O159" s="34">
        <v>1.9743985134718876</v>
      </c>
      <c r="P159" s="34">
        <v>7.5967514353175991</v>
      </c>
      <c r="Q159" s="34">
        <v>7.910614414822656</v>
      </c>
      <c r="R159" s="34">
        <v>5.6805817351746644</v>
      </c>
      <c r="S159" s="34">
        <v>6.5997387622541543</v>
      </c>
      <c r="T159" s="34">
        <v>7.1171544664985316</v>
      </c>
      <c r="U159" s="34">
        <v>7.8950570415925423</v>
      </c>
      <c r="V159" s="34">
        <v>1.0341865837458923</v>
      </c>
      <c r="W159" s="34">
        <v>1.7315705934208976</v>
      </c>
      <c r="X159" s="34">
        <v>0.50302240506760765</v>
      </c>
      <c r="Y159" s="72">
        <v>1.2141999999999999</v>
      </c>
      <c r="Z159" s="34">
        <v>0.64959999999999996</v>
      </c>
      <c r="AA159" s="34">
        <v>1.5874999999999999</v>
      </c>
      <c r="AB159" s="34">
        <v>2.7534000000000001</v>
      </c>
      <c r="AC159" s="34">
        <v>2.1292</v>
      </c>
      <c r="AD159" s="34">
        <v>0.26480000000000004</v>
      </c>
      <c r="AE159" s="34">
        <v>0.25590000000000002</v>
      </c>
      <c r="AF159" s="34">
        <v>0.25970000000000004</v>
      </c>
    </row>
    <row r="160" spans="1:48" s="41" customFormat="1" x14ac:dyDescent="0.2">
      <c r="A160" s="42"/>
      <c r="B160" s="41" t="s">
        <v>1128</v>
      </c>
      <c r="D160" s="41">
        <v>6</v>
      </c>
      <c r="E160" s="41">
        <v>6</v>
      </c>
      <c r="F160" s="41">
        <v>6</v>
      </c>
      <c r="G160" s="41">
        <v>6</v>
      </c>
      <c r="H160" s="41">
        <v>6</v>
      </c>
      <c r="I160" s="41">
        <v>6</v>
      </c>
      <c r="J160" s="41">
        <v>6</v>
      </c>
      <c r="K160" s="41">
        <v>6</v>
      </c>
      <c r="L160" s="41">
        <v>6</v>
      </c>
      <c r="M160" s="41">
        <v>6</v>
      </c>
      <c r="N160" s="41">
        <v>4</v>
      </c>
      <c r="O160" s="41">
        <v>2</v>
      </c>
      <c r="P160" s="41">
        <v>6</v>
      </c>
      <c r="Q160" s="41">
        <v>6</v>
      </c>
      <c r="R160" s="41">
        <v>6</v>
      </c>
      <c r="S160" s="41">
        <v>6</v>
      </c>
      <c r="T160" s="41">
        <v>6</v>
      </c>
      <c r="U160" s="41">
        <v>5</v>
      </c>
      <c r="V160" s="41">
        <v>6</v>
      </c>
      <c r="W160" s="41">
        <v>6</v>
      </c>
      <c r="X160" s="41">
        <v>6</v>
      </c>
      <c r="Y160" s="74">
        <v>6</v>
      </c>
      <c r="Z160" s="41">
        <v>6</v>
      </c>
      <c r="AA160" s="41">
        <v>6</v>
      </c>
      <c r="AB160" s="41">
        <v>6</v>
      </c>
      <c r="AC160" s="41">
        <v>6</v>
      </c>
      <c r="AD160" s="41">
        <v>6</v>
      </c>
      <c r="AE160" s="41">
        <v>6</v>
      </c>
      <c r="AF160" s="41">
        <v>6</v>
      </c>
    </row>
    <row r="161" spans="1:48" s="37" customFormat="1" x14ac:dyDescent="0.2">
      <c r="A161" s="37" t="s">
        <v>946</v>
      </c>
      <c r="B161" s="37" t="s">
        <v>3</v>
      </c>
      <c r="D161" s="37">
        <v>18.968249999999998</v>
      </c>
      <c r="E161" s="37">
        <v>15.100275</v>
      </c>
      <c r="F161" s="37">
        <v>2.9066999999999998</v>
      </c>
      <c r="G161" s="37">
        <v>0.83882499999999993</v>
      </c>
      <c r="H161" s="37">
        <v>1.4919</v>
      </c>
      <c r="I161" s="37">
        <v>0.86092500000000016</v>
      </c>
      <c r="J161" s="37">
        <v>1.9508999999999999</v>
      </c>
      <c r="K161" s="37">
        <v>1.4307749999999999</v>
      </c>
      <c r="L161" s="37">
        <v>7.7926301131470961</v>
      </c>
      <c r="M161" s="37">
        <v>1.9658848002717111</v>
      </c>
      <c r="N161" s="37">
        <v>7.6100784015801439</v>
      </c>
      <c r="O161" s="37">
        <v>2.0661038720257991</v>
      </c>
      <c r="P161" s="37">
        <v>7.7361009743828015</v>
      </c>
      <c r="Q161" s="37">
        <v>8.4954304437743939</v>
      </c>
      <c r="R161" s="37">
        <v>5.1162168463953437</v>
      </c>
      <c r="S161" s="37">
        <v>6.3644200758366072</v>
      </c>
      <c r="T161" s="37">
        <v>7.7286701466001775</v>
      </c>
      <c r="U161" s="37">
        <v>9.376938242179456</v>
      </c>
      <c r="V161" s="37">
        <v>1.2692726640619751</v>
      </c>
      <c r="W161" s="37">
        <v>1.8325065726592662</v>
      </c>
      <c r="X161" s="37">
        <v>0.45430677811578979</v>
      </c>
      <c r="Y161" s="73">
        <v>1.2671749999999999</v>
      </c>
      <c r="Z161" s="37">
        <v>0.58292499999999992</v>
      </c>
      <c r="AA161" s="37">
        <v>1.7567249999999999</v>
      </c>
      <c r="AB161" s="37">
        <v>3.3520000000000003</v>
      </c>
      <c r="AC161" s="37">
        <v>3.361075</v>
      </c>
      <c r="AD161" s="37">
        <v>0.32747500000000002</v>
      </c>
      <c r="AE161" s="37">
        <v>0.37892499999999962</v>
      </c>
      <c r="AF161" s="37">
        <v>0.33403333333333302</v>
      </c>
    </row>
    <row r="162" spans="1:48" x14ac:dyDescent="0.2">
      <c r="B162" s="34" t="s">
        <v>60</v>
      </c>
      <c r="D162" s="34">
        <v>0.83169028089387487</v>
      </c>
      <c r="E162" s="34">
        <v>0.78096096946859828</v>
      </c>
      <c r="F162" s="34">
        <v>0.10282110678260555</v>
      </c>
      <c r="G162" s="34">
        <v>3.8945977541546793E-2</v>
      </c>
      <c r="H162" s="34">
        <v>9.5471077644837754E-2</v>
      </c>
      <c r="I162" s="34">
        <v>6.3581778050004215E-2</v>
      </c>
      <c r="J162" s="34">
        <v>0.125885424096676</v>
      </c>
      <c r="K162" s="34">
        <v>0.17471648224099143</v>
      </c>
      <c r="L162" s="34">
        <v>0.55493158097562112</v>
      </c>
      <c r="M162" s="34">
        <v>0.13553557869055319</v>
      </c>
      <c r="N162" s="34">
        <v>0.34673724872850809</v>
      </c>
      <c r="O162" s="38" t="s">
        <v>942</v>
      </c>
      <c r="P162" s="34">
        <v>0.19653805288087262</v>
      </c>
      <c r="Q162" s="34">
        <v>0.64436529752534311</v>
      </c>
      <c r="R162" s="34">
        <v>1.1001227874866106</v>
      </c>
      <c r="S162" s="34">
        <v>1.0617306631394863</v>
      </c>
      <c r="T162" s="34">
        <v>0.4002477452488642</v>
      </c>
      <c r="U162" s="34">
        <v>0.80334088252040481</v>
      </c>
      <c r="V162" s="34">
        <v>6.0795688059985899E-2</v>
      </c>
      <c r="W162" s="34">
        <v>0.12116781013999375</v>
      </c>
      <c r="X162" s="34">
        <v>0.10520705843272614</v>
      </c>
      <c r="Y162" s="72">
        <v>3.1458054082645771E-2</v>
      </c>
      <c r="Z162" s="34">
        <v>2.210299753427121E-2</v>
      </c>
      <c r="AA162" s="34">
        <v>0.1605993228503782</v>
      </c>
      <c r="AB162" s="34">
        <v>6.0167156046024441E-2</v>
      </c>
      <c r="AC162" s="34">
        <v>0.32590106244073525</v>
      </c>
      <c r="AD162" s="34">
        <v>1.0526593307744931E-2</v>
      </c>
      <c r="AE162" s="34">
        <v>4.1398661411531763E-2</v>
      </c>
      <c r="AF162" s="34">
        <v>2.4903078792256745E-2</v>
      </c>
    </row>
    <row r="163" spans="1:48" x14ac:dyDescent="0.2">
      <c r="B163" s="34" t="s">
        <v>5</v>
      </c>
      <c r="D163" s="34">
        <v>1.8859999999999992</v>
      </c>
      <c r="E163" s="34">
        <v>1.5118999999999989</v>
      </c>
      <c r="F163" s="34">
        <v>0.23429999999999973</v>
      </c>
      <c r="G163" s="34">
        <v>8.3200000000000052E-2</v>
      </c>
      <c r="H163" s="34">
        <v>0.22219999999999973</v>
      </c>
      <c r="I163" s="34">
        <v>0.13839999999999986</v>
      </c>
      <c r="J163" s="34">
        <v>0.2990999999999997</v>
      </c>
      <c r="K163" s="34">
        <v>0.35309999999999953</v>
      </c>
      <c r="L163" s="34">
        <v>1.2847558965673009</v>
      </c>
      <c r="M163" s="34">
        <v>0.26760475271075035</v>
      </c>
      <c r="N163" s="34">
        <v>0.68380803068227269</v>
      </c>
      <c r="O163" s="38" t="s">
        <v>942</v>
      </c>
      <c r="P163" s="34">
        <v>0.3925986522862468</v>
      </c>
      <c r="Q163" s="34">
        <v>1.4257984818374121</v>
      </c>
      <c r="R163" s="34">
        <v>2.3895374018891964</v>
      </c>
      <c r="S163" s="34">
        <v>2.2786185026710477</v>
      </c>
      <c r="T163" s="34">
        <v>0.7942213480819813</v>
      </c>
      <c r="U163" s="34">
        <v>1.603467150930328</v>
      </c>
      <c r="V163" s="34">
        <v>0.1188314521060081</v>
      </c>
      <c r="W163" s="34">
        <v>0.25880671332685412</v>
      </c>
      <c r="X163" s="34">
        <v>0.2429296890819177</v>
      </c>
      <c r="Y163" s="72">
        <v>7.4899999999999967E-2</v>
      </c>
      <c r="Z163" s="34">
        <v>4.8899999999999944E-2</v>
      </c>
      <c r="AA163" s="34">
        <v>0.29469999999999996</v>
      </c>
      <c r="AB163" s="34">
        <v>0.12069999999999981</v>
      </c>
      <c r="AC163" s="34">
        <v>0.7399</v>
      </c>
      <c r="AD163" s="34">
        <v>2.2899999999999254E-2</v>
      </c>
      <c r="AE163" s="34">
        <v>9.589999999999943E-2</v>
      </c>
      <c r="AF163" s="34">
        <v>4.5700000000000518E-2</v>
      </c>
    </row>
    <row r="164" spans="1:48" x14ac:dyDescent="0.2">
      <c r="B164" s="34" t="s">
        <v>6</v>
      </c>
      <c r="D164" s="34">
        <v>18.297499999999999</v>
      </c>
      <c r="E164" s="34">
        <v>14.399900000000001</v>
      </c>
      <c r="F164" s="34">
        <v>2.7648000000000001</v>
      </c>
      <c r="G164" s="34">
        <v>0.78739999999999999</v>
      </c>
      <c r="H164" s="34">
        <v>1.3570000000000002</v>
      </c>
      <c r="I164" s="34">
        <v>0.76650000000000018</v>
      </c>
      <c r="J164" s="34">
        <v>1.778</v>
      </c>
      <c r="K164" s="34">
        <v>1.2369000000000003</v>
      </c>
      <c r="L164" s="34">
        <v>7.2357022395894646</v>
      </c>
      <c r="M164" s="34">
        <v>1.8196082215685883</v>
      </c>
      <c r="N164" s="34">
        <v>7.234865909092675</v>
      </c>
      <c r="O164" s="34">
        <v>2.0661038720257991</v>
      </c>
      <c r="P164" s="34">
        <v>7.5453927359680888</v>
      </c>
      <c r="Q164" s="34">
        <v>7.9941981386503054</v>
      </c>
      <c r="R164" s="34">
        <v>3.9360904918459383</v>
      </c>
      <c r="S164" s="34">
        <v>5.3279457598590465</v>
      </c>
      <c r="T164" s="34">
        <v>7.3604348954392638</v>
      </c>
      <c r="U164" s="34">
        <v>8.5458797768281283</v>
      </c>
      <c r="V164" s="34">
        <v>1.2048027307405969</v>
      </c>
      <c r="W164" s="34">
        <v>1.7157362413844386</v>
      </c>
      <c r="X164" s="34">
        <v>0.32162986490685264</v>
      </c>
      <c r="Y164" s="72">
        <v>1.2332000000000001</v>
      </c>
      <c r="Z164" s="34">
        <v>0.5645</v>
      </c>
      <c r="AA164" s="34">
        <v>1.6059000000000001</v>
      </c>
      <c r="AB164" s="34">
        <v>3.2861000000000002</v>
      </c>
      <c r="AC164" s="34">
        <v>3.0543</v>
      </c>
      <c r="AD164" s="34">
        <v>0.31300000000000061</v>
      </c>
      <c r="AE164" s="34">
        <v>0.31939999999999991</v>
      </c>
      <c r="AF164" s="34">
        <v>0.31689999999999952</v>
      </c>
    </row>
    <row r="165" spans="1:48" x14ac:dyDescent="0.2">
      <c r="B165" s="34" t="s">
        <v>7</v>
      </c>
      <c r="D165" s="34">
        <v>20.183499999999999</v>
      </c>
      <c r="E165" s="34">
        <v>15.911799999999999</v>
      </c>
      <c r="F165" s="34">
        <v>2.9990999999999999</v>
      </c>
      <c r="G165" s="34">
        <v>0.87060000000000004</v>
      </c>
      <c r="H165" s="34">
        <v>1.5791999999999999</v>
      </c>
      <c r="I165" s="34">
        <v>0.90490000000000004</v>
      </c>
      <c r="J165" s="34">
        <v>2.0770999999999997</v>
      </c>
      <c r="K165" s="34">
        <v>1.5899999999999999</v>
      </c>
      <c r="L165" s="34">
        <v>8.5204581361567655</v>
      </c>
      <c r="M165" s="34">
        <v>2.0872129742793386</v>
      </c>
      <c r="N165" s="34">
        <v>7.9186739397749477</v>
      </c>
      <c r="O165" s="34">
        <v>2.0661038720257991</v>
      </c>
      <c r="P165" s="34">
        <v>7.9379913882543356</v>
      </c>
      <c r="Q165" s="34">
        <v>9.4199966204877175</v>
      </c>
      <c r="R165" s="34">
        <v>6.3256278937351347</v>
      </c>
      <c r="S165" s="34">
        <v>7.6065642625300942</v>
      </c>
      <c r="T165" s="34">
        <v>8.1546562435212451</v>
      </c>
      <c r="U165" s="34">
        <v>10.149346927758456</v>
      </c>
      <c r="V165" s="34">
        <v>1.3236341828466049</v>
      </c>
      <c r="W165" s="34">
        <v>1.9745429547112927</v>
      </c>
      <c r="X165" s="34">
        <v>0.56455955398877034</v>
      </c>
      <c r="Y165" s="72">
        <v>1.3081</v>
      </c>
      <c r="Z165" s="34">
        <v>0.61339999999999995</v>
      </c>
      <c r="AA165" s="34">
        <v>1.9006000000000001</v>
      </c>
      <c r="AB165" s="34">
        <v>3.4068000000000001</v>
      </c>
      <c r="AC165" s="34">
        <v>3.7942</v>
      </c>
      <c r="AD165" s="34">
        <v>0.33589999999999987</v>
      </c>
      <c r="AE165" s="34">
        <v>0.41529999999999934</v>
      </c>
      <c r="AF165" s="34">
        <v>0.36260000000000003</v>
      </c>
    </row>
    <row r="166" spans="1:48" s="41" customFormat="1" x14ac:dyDescent="0.2">
      <c r="A166" s="42"/>
      <c r="B166" s="41" t="s">
        <v>1128</v>
      </c>
      <c r="D166" s="41">
        <v>4</v>
      </c>
      <c r="E166" s="41">
        <v>4</v>
      </c>
      <c r="F166" s="41">
        <v>4</v>
      </c>
      <c r="G166" s="41">
        <v>4</v>
      </c>
      <c r="H166" s="41">
        <v>4</v>
      </c>
      <c r="I166" s="41">
        <v>4</v>
      </c>
      <c r="J166" s="41">
        <v>4</v>
      </c>
      <c r="K166" s="41">
        <v>4</v>
      </c>
      <c r="L166" s="41">
        <v>4</v>
      </c>
      <c r="M166" s="41">
        <v>3</v>
      </c>
      <c r="N166" s="41">
        <v>3</v>
      </c>
      <c r="O166" s="41">
        <v>1</v>
      </c>
      <c r="P166" s="41">
        <v>3</v>
      </c>
      <c r="Q166" s="41">
        <v>4</v>
      </c>
      <c r="R166" s="41">
        <v>4</v>
      </c>
      <c r="S166" s="41">
        <v>4</v>
      </c>
      <c r="T166" s="41">
        <v>3</v>
      </c>
      <c r="U166" s="41">
        <v>3</v>
      </c>
      <c r="V166" s="41">
        <v>4</v>
      </c>
      <c r="W166" s="41">
        <v>4</v>
      </c>
      <c r="X166" s="41">
        <v>4</v>
      </c>
      <c r="Y166" s="74">
        <v>4</v>
      </c>
      <c r="Z166" s="41">
        <v>4</v>
      </c>
      <c r="AA166" s="41">
        <v>4</v>
      </c>
      <c r="AB166" s="41">
        <v>4</v>
      </c>
      <c r="AC166" s="41">
        <v>4</v>
      </c>
      <c r="AD166" s="41">
        <v>4</v>
      </c>
      <c r="AE166" s="41">
        <v>4</v>
      </c>
      <c r="AF166" s="41">
        <v>3</v>
      </c>
    </row>
    <row r="167" spans="1:48" x14ac:dyDescent="0.2">
      <c r="A167" s="40" t="s">
        <v>1007</v>
      </c>
    </row>
    <row r="168" spans="1:48" s="37" customFormat="1" x14ac:dyDescent="0.2">
      <c r="A168" s="37" t="s">
        <v>945</v>
      </c>
      <c r="B168" s="37" t="s">
        <v>3</v>
      </c>
      <c r="D168" s="37">
        <v>12.49258</v>
      </c>
      <c r="E168" s="37">
        <v>11.360799999999999</v>
      </c>
      <c r="F168" s="37">
        <v>2.6458199999999996</v>
      </c>
      <c r="G168" s="37">
        <v>0.87327500000000002</v>
      </c>
      <c r="H168" s="37">
        <v>1.2883200000000001</v>
      </c>
      <c r="I168" s="37">
        <v>0.66927499999999995</v>
      </c>
      <c r="J168" s="37">
        <v>1.5389799999999998</v>
      </c>
      <c r="K168" s="37">
        <v>0.7855000000000002</v>
      </c>
      <c r="L168" s="37">
        <v>6.7276917595712762</v>
      </c>
      <c r="M168" s="37">
        <v>1.7205839282380762</v>
      </c>
      <c r="N168" s="37">
        <v>7.1828748429189089</v>
      </c>
      <c r="O168" s="37">
        <v>1.3915279259365818</v>
      </c>
      <c r="P168" s="37">
        <v>6.133854102367593</v>
      </c>
      <c r="Q168" s="37">
        <v>6.4668404133964454</v>
      </c>
      <c r="R168" s="37">
        <v>4.4554801192630942</v>
      </c>
      <c r="S168" s="37">
        <v>5.5691738823455692</v>
      </c>
      <c r="T168" s="37">
        <v>6.0033859240966709</v>
      </c>
      <c r="U168" s="37">
        <v>7.0230788433620273</v>
      </c>
      <c r="V168" s="37">
        <v>0.90678197923113724</v>
      </c>
      <c r="W168" s="37">
        <v>1.8084933647930868</v>
      </c>
      <c r="X168" s="37">
        <v>0.35950604634417072</v>
      </c>
      <c r="Y168" s="73">
        <v>1.1537799999999998</v>
      </c>
      <c r="Z168" s="37">
        <v>0.56862500000000005</v>
      </c>
      <c r="AA168" s="37">
        <v>1.34338</v>
      </c>
      <c r="AB168" s="37">
        <v>2.31088</v>
      </c>
      <c r="AC168" s="37">
        <v>1.7433000000000001</v>
      </c>
      <c r="AD168" s="37">
        <v>0.20128000000000013</v>
      </c>
      <c r="AE168" s="37">
        <v>0.22607500000000016</v>
      </c>
      <c r="AF168" s="37">
        <v>0.21371999999999991</v>
      </c>
    </row>
    <row r="169" spans="1:48" x14ac:dyDescent="0.2">
      <c r="B169" s="34" t="s">
        <v>60</v>
      </c>
      <c r="D169" s="34">
        <v>0.26308031473297289</v>
      </c>
      <c r="E169" s="34">
        <v>0.31583566138104185</v>
      </c>
      <c r="F169" s="34">
        <v>0.10313751499818095</v>
      </c>
      <c r="G169" s="34">
        <v>1.1405956046440546E-2</v>
      </c>
      <c r="H169" s="34">
        <v>6.7108248375292848E-2</v>
      </c>
      <c r="I169" s="34">
        <v>1.1552308571594368E-2</v>
      </c>
      <c r="J169" s="34">
        <v>0.12858711832839237</v>
      </c>
      <c r="K169" s="34">
        <v>0.18785743264507787</v>
      </c>
      <c r="L169" s="34">
        <v>0.28302615646959245</v>
      </c>
      <c r="M169" s="34">
        <v>4.1777354643857449E-2</v>
      </c>
      <c r="N169" s="34">
        <v>0.31727471064441343</v>
      </c>
      <c r="O169" s="34">
        <v>0.21270557534969795</v>
      </c>
      <c r="P169" s="34">
        <v>0.26989860334079752</v>
      </c>
      <c r="Q169" s="34">
        <v>0.2150272065997976</v>
      </c>
      <c r="R169" s="34">
        <v>6.547400859700675E-2</v>
      </c>
      <c r="S169" s="34">
        <v>0.27302141112613376</v>
      </c>
      <c r="T169" s="34">
        <v>0.14282826382571315</v>
      </c>
      <c r="U169" s="34">
        <v>0.31406623887461887</v>
      </c>
      <c r="V169" s="34">
        <v>3.1392040027320593E-2</v>
      </c>
      <c r="W169" s="34">
        <v>4.0508448183366998E-2</v>
      </c>
      <c r="X169" s="34">
        <v>2.9366108058082319E-2</v>
      </c>
      <c r="Y169" s="72">
        <v>2.8670751646931066E-2</v>
      </c>
      <c r="Z169" s="34">
        <v>2.8938944348403595E-2</v>
      </c>
      <c r="AA169" s="34">
        <v>8.1456104743597935E-2</v>
      </c>
      <c r="AB169" s="34">
        <v>0.14229391062164254</v>
      </c>
      <c r="AC169" s="34">
        <v>0.14038392001935263</v>
      </c>
      <c r="AD169" s="34">
        <v>3.2201040355864338E-2</v>
      </c>
      <c r="AE169" s="34">
        <v>9.9907874230878244E-3</v>
      </c>
      <c r="AF169" s="34">
        <v>2.1392919389368135E-2</v>
      </c>
    </row>
    <row r="170" spans="1:48" x14ac:dyDescent="0.2">
      <c r="B170" s="34" t="s">
        <v>5</v>
      </c>
      <c r="D170" s="34">
        <v>0.69720000000000049</v>
      </c>
      <c r="E170" s="34">
        <v>0.8147000000000002</v>
      </c>
      <c r="F170" s="34">
        <v>0.24639999999999995</v>
      </c>
      <c r="G170" s="34">
        <v>2.7900000000000036E-2</v>
      </c>
      <c r="H170" s="34">
        <v>0.16179999999999994</v>
      </c>
      <c r="I170" s="34">
        <v>2.2299999999999986E-2</v>
      </c>
      <c r="J170" s="34">
        <v>0.31999999999999984</v>
      </c>
      <c r="K170" s="34">
        <v>0.44770000000000021</v>
      </c>
      <c r="L170" s="34">
        <v>0.65778510360659137</v>
      </c>
      <c r="M170" s="34">
        <v>9.7864496726930206E-2</v>
      </c>
      <c r="N170" s="34">
        <v>0.77105804700563851</v>
      </c>
      <c r="O170" s="34">
        <v>0.49461943677066356</v>
      </c>
      <c r="P170" s="34">
        <v>0.6902235537420065</v>
      </c>
      <c r="Q170" s="34">
        <v>0.57427415578022689</v>
      </c>
      <c r="R170" s="34">
        <v>0.13685024549069968</v>
      </c>
      <c r="S170" s="34">
        <v>0.62966903987667155</v>
      </c>
      <c r="T170" s="34">
        <v>0.36003657625423457</v>
      </c>
      <c r="U170" s="34">
        <v>0.84114900015139948</v>
      </c>
      <c r="V170" s="34">
        <v>8.0196221727700245E-2</v>
      </c>
      <c r="W170" s="34">
        <v>9.9722023596710008E-2</v>
      </c>
      <c r="X170" s="34">
        <v>6.2564011392613694E-2</v>
      </c>
      <c r="Y170" s="72">
        <v>6.9199999999999928E-2</v>
      </c>
      <c r="Z170" s="34">
        <v>6.359999999999999E-2</v>
      </c>
      <c r="AA170" s="34">
        <v>0.21779999999999999</v>
      </c>
      <c r="AB170" s="34">
        <v>0.37080000000000002</v>
      </c>
      <c r="AC170" s="34">
        <v>0.35630000000000006</v>
      </c>
      <c r="AD170" s="34">
        <v>8.68999999999997E-2</v>
      </c>
      <c r="AE170" s="34">
        <v>2.2799999999999598E-2</v>
      </c>
      <c r="AF170" s="34">
        <v>5.2000000000000268E-2</v>
      </c>
      <c r="AV170" s="34" t="s">
        <v>55</v>
      </c>
    </row>
    <row r="171" spans="1:48" x14ac:dyDescent="0.2">
      <c r="B171" s="34" t="s">
        <v>6</v>
      </c>
      <c r="D171" s="34">
        <v>12.0726</v>
      </c>
      <c r="E171" s="34">
        <v>10.938499999999999</v>
      </c>
      <c r="F171" s="34">
        <v>2.5196999999999998</v>
      </c>
      <c r="G171" s="34">
        <v>0.85980000000000001</v>
      </c>
      <c r="H171" s="34">
        <v>1.1977000000000002</v>
      </c>
      <c r="I171" s="34">
        <v>0.65910000000000002</v>
      </c>
      <c r="J171" s="34">
        <v>1.3290999999999999</v>
      </c>
      <c r="K171" s="34">
        <v>0.53910000000000036</v>
      </c>
      <c r="L171" s="34">
        <v>6.3190313537756726</v>
      </c>
      <c r="M171" s="34">
        <v>1.6858478371430798</v>
      </c>
      <c r="N171" s="34">
        <v>6.8276965910913177</v>
      </c>
      <c r="O171" s="34">
        <v>1.1565112364348218</v>
      </c>
      <c r="P171" s="34">
        <v>5.6811719864830703</v>
      </c>
      <c r="Q171" s="34">
        <v>6.1143343587016901</v>
      </c>
      <c r="R171" s="34">
        <v>4.3909570494369454</v>
      </c>
      <c r="S171" s="34">
        <v>5.2577329762931093</v>
      </c>
      <c r="T171" s="34">
        <v>5.799090771836565</v>
      </c>
      <c r="U171" s="34">
        <v>6.6231917992762366</v>
      </c>
      <c r="V171" s="34">
        <v>0.8540460701859125</v>
      </c>
      <c r="W171" s="34">
        <v>1.778350384485577</v>
      </c>
      <c r="X171" s="34">
        <v>0.32532907954869311</v>
      </c>
      <c r="Y171" s="72">
        <v>1.1233</v>
      </c>
      <c r="Z171" s="34">
        <v>0.54730000000000001</v>
      </c>
      <c r="AA171" s="34">
        <v>1.2357</v>
      </c>
      <c r="AB171" s="34">
        <v>2.1012</v>
      </c>
      <c r="AC171" s="34">
        <v>1.4998</v>
      </c>
      <c r="AD171" s="34">
        <v>0.16640000000000033</v>
      </c>
      <c r="AE171" s="34">
        <v>0.2121000000000004</v>
      </c>
      <c r="AF171" s="34">
        <v>0.19179999999999975</v>
      </c>
    </row>
    <row r="172" spans="1:48" x14ac:dyDescent="0.2">
      <c r="B172" s="34" t="s">
        <v>7</v>
      </c>
      <c r="D172" s="34">
        <v>12.7698</v>
      </c>
      <c r="E172" s="34">
        <v>11.7532</v>
      </c>
      <c r="F172" s="34">
        <v>2.7660999999999998</v>
      </c>
      <c r="G172" s="34">
        <v>0.88770000000000004</v>
      </c>
      <c r="H172" s="34">
        <v>1.3595000000000002</v>
      </c>
      <c r="I172" s="34">
        <v>0.68140000000000001</v>
      </c>
      <c r="J172" s="34">
        <v>1.6490999999999998</v>
      </c>
      <c r="K172" s="34">
        <v>0.98680000000000057</v>
      </c>
      <c r="L172" s="34">
        <v>6.976816457382264</v>
      </c>
      <c r="M172" s="34">
        <v>1.78371233387001</v>
      </c>
      <c r="N172" s="34">
        <v>7.5987546380969562</v>
      </c>
      <c r="O172" s="34">
        <v>1.6511306732054853</v>
      </c>
      <c r="P172" s="34">
        <v>6.3713955402250768</v>
      </c>
      <c r="Q172" s="34">
        <v>6.688608514481917</v>
      </c>
      <c r="R172" s="34">
        <v>4.5278072949276451</v>
      </c>
      <c r="S172" s="34">
        <v>5.8874020161697809</v>
      </c>
      <c r="T172" s="34">
        <v>6.1591273480907995</v>
      </c>
      <c r="U172" s="34">
        <v>7.4643407994276361</v>
      </c>
      <c r="V172" s="34">
        <v>0.93424229191361274</v>
      </c>
      <c r="W172" s="34">
        <v>1.878072408082287</v>
      </c>
      <c r="X172" s="34">
        <v>0.38789309094130681</v>
      </c>
      <c r="Y172" s="72">
        <v>1.1924999999999999</v>
      </c>
      <c r="Z172" s="34">
        <v>0.6109</v>
      </c>
      <c r="AA172" s="34">
        <v>1.4535</v>
      </c>
      <c r="AB172" s="34">
        <v>2.472</v>
      </c>
      <c r="AC172" s="34">
        <v>1.8561000000000001</v>
      </c>
      <c r="AD172" s="34">
        <v>0.25330000000000003</v>
      </c>
      <c r="AE172" s="34">
        <v>0.2349</v>
      </c>
      <c r="AF172" s="34">
        <v>0.24380000000000002</v>
      </c>
    </row>
    <row r="173" spans="1:48" s="41" customFormat="1" x14ac:dyDescent="0.2">
      <c r="A173" s="42"/>
      <c r="B173" s="41" t="s">
        <v>1128</v>
      </c>
      <c r="D173" s="41">
        <v>5</v>
      </c>
      <c r="E173" s="41">
        <v>5</v>
      </c>
      <c r="F173" s="41">
        <v>5</v>
      </c>
      <c r="G173" s="41">
        <v>4</v>
      </c>
      <c r="H173" s="41">
        <v>5</v>
      </c>
      <c r="I173" s="41">
        <v>4</v>
      </c>
      <c r="J173" s="41">
        <v>5</v>
      </c>
      <c r="K173" s="41">
        <v>5</v>
      </c>
      <c r="L173" s="41">
        <v>5</v>
      </c>
      <c r="M173" s="41">
        <v>5</v>
      </c>
      <c r="N173" s="41">
        <v>5</v>
      </c>
      <c r="O173" s="41">
        <v>4</v>
      </c>
      <c r="P173" s="41">
        <v>5</v>
      </c>
      <c r="Q173" s="41">
        <v>5</v>
      </c>
      <c r="R173" s="41">
        <v>4</v>
      </c>
      <c r="S173" s="41">
        <v>4</v>
      </c>
      <c r="T173" s="41">
        <v>5</v>
      </c>
      <c r="U173" s="41">
        <v>5</v>
      </c>
      <c r="V173" s="41">
        <v>5</v>
      </c>
      <c r="W173" s="41">
        <v>5</v>
      </c>
      <c r="X173" s="41">
        <v>5</v>
      </c>
      <c r="Y173" s="74">
        <v>5</v>
      </c>
      <c r="Z173" s="41">
        <v>4</v>
      </c>
      <c r="AA173" s="41">
        <v>5</v>
      </c>
      <c r="AB173" s="41">
        <v>5</v>
      </c>
      <c r="AC173" s="41">
        <v>5</v>
      </c>
      <c r="AD173" s="41">
        <v>5</v>
      </c>
      <c r="AE173" s="41">
        <v>4</v>
      </c>
      <c r="AF173" s="41">
        <v>5</v>
      </c>
    </row>
    <row r="174" spans="1:48" s="37" customFormat="1" x14ac:dyDescent="0.2">
      <c r="A174" s="37" t="s">
        <v>946</v>
      </c>
      <c r="B174" s="37" t="s">
        <v>3</v>
      </c>
      <c r="D174" s="37">
        <v>17.924140000000001</v>
      </c>
      <c r="E174" s="37">
        <v>16.294740000000001</v>
      </c>
      <c r="F174" s="37">
        <v>3.31494</v>
      </c>
      <c r="G174" s="37">
        <v>1.0278200000000002</v>
      </c>
      <c r="H174" s="37">
        <v>1.7085399999999999</v>
      </c>
      <c r="I174" s="37">
        <v>0.76912000000000003</v>
      </c>
      <c r="J174" s="37">
        <v>2.2114599999999998</v>
      </c>
      <c r="K174" s="37">
        <v>0.98512</v>
      </c>
      <c r="L174" s="37">
        <v>8.2896097669499795</v>
      </c>
      <c r="M174" s="37">
        <v>2.116015491421765</v>
      </c>
      <c r="N174" s="37">
        <v>7.3320965642749654</v>
      </c>
      <c r="O174" s="37">
        <v>1.9370544764886473</v>
      </c>
      <c r="P174" s="37">
        <v>7.5610856790816809</v>
      </c>
      <c r="Q174" s="37">
        <v>8.1460142620210725</v>
      </c>
      <c r="R174" s="37">
        <v>5.6514774812382145</v>
      </c>
      <c r="S174" s="37">
        <v>7.0725103789424679</v>
      </c>
      <c r="T174" s="37">
        <v>7.5606993850997695</v>
      </c>
      <c r="U174" s="37">
        <v>9.4994353098103623</v>
      </c>
      <c r="V174" s="37">
        <v>1.123288576920753</v>
      </c>
      <c r="W174" s="37">
        <v>2.2566239692768595</v>
      </c>
      <c r="X174" s="37">
        <v>0.48706558216799467</v>
      </c>
      <c r="Y174" s="73">
        <v>1.35168</v>
      </c>
      <c r="Z174" s="37">
        <v>0.66866000000000003</v>
      </c>
      <c r="AA174" s="37">
        <v>1.8418600000000001</v>
      </c>
      <c r="AB174" s="37">
        <v>3.8019800000000004</v>
      </c>
      <c r="AC174" s="37">
        <v>3.0265399999999998</v>
      </c>
      <c r="AD174" s="37">
        <v>0.29271999999999981</v>
      </c>
      <c r="AE174" s="37">
        <v>0.37098000000000009</v>
      </c>
      <c r="AF174" s="37">
        <v>0.31320000000000009</v>
      </c>
    </row>
    <row r="175" spans="1:48" x14ac:dyDescent="0.2">
      <c r="B175" s="34" t="s">
        <v>60</v>
      </c>
      <c r="D175" s="34">
        <v>0.99275232711890415</v>
      </c>
      <c r="E175" s="34">
        <v>0.9041808602265361</v>
      </c>
      <c r="F175" s="34">
        <v>8.1404379489066814E-2</v>
      </c>
      <c r="G175" s="34">
        <v>3.6454519610056565E-2</v>
      </c>
      <c r="H175" s="34">
        <v>7.803917605920753E-2</v>
      </c>
      <c r="I175" s="34">
        <v>8.1643536180153256E-2</v>
      </c>
      <c r="J175" s="34">
        <v>9.4837508402530329E-2</v>
      </c>
      <c r="K175" s="34">
        <v>0.20530150267350689</v>
      </c>
      <c r="L175" s="34">
        <v>0.50304910009797155</v>
      </c>
      <c r="M175" s="34">
        <v>0.12664794739309532</v>
      </c>
      <c r="N175" s="34">
        <v>0.44738086327114124</v>
      </c>
      <c r="O175" s="34">
        <v>0.6524160492028408</v>
      </c>
      <c r="P175" s="34">
        <v>0.35109036512329134</v>
      </c>
      <c r="Q175" s="34">
        <v>0.41372256245769484</v>
      </c>
      <c r="R175" s="34">
        <v>0.33238399678942526</v>
      </c>
      <c r="S175" s="34">
        <v>0.40319321942319813</v>
      </c>
      <c r="T175" s="34">
        <v>0.56306036771377732</v>
      </c>
      <c r="U175" s="34">
        <v>0.67561117213243516</v>
      </c>
      <c r="V175" s="34">
        <v>5.9814013401432393E-2</v>
      </c>
      <c r="W175" s="34">
        <v>8.7685241668366345E-2</v>
      </c>
      <c r="X175" s="34">
        <v>9.7849084483148774E-2</v>
      </c>
      <c r="Y175" s="72">
        <v>4.2091768791534541E-2</v>
      </c>
      <c r="Z175" s="34">
        <v>6.5375132887054266E-2</v>
      </c>
      <c r="AA175" s="34">
        <v>8.8722111111041529E-2</v>
      </c>
      <c r="AB175" s="34">
        <v>0.488476843872865</v>
      </c>
      <c r="AC175" s="34">
        <v>0.17323652328536268</v>
      </c>
      <c r="AD175" s="34">
        <v>1.8097845175600247E-2</v>
      </c>
      <c r="AE175" s="34">
        <v>2.3340458435943335E-2</v>
      </c>
      <c r="AF175" s="34">
        <v>2.0991903200996347E-2</v>
      </c>
    </row>
    <row r="176" spans="1:48" x14ac:dyDescent="0.2">
      <c r="B176" s="34" t="s">
        <v>5</v>
      </c>
      <c r="D176" s="34">
        <v>2.2117000000000004</v>
      </c>
      <c r="E176" s="34">
        <v>2.0027999999999988</v>
      </c>
      <c r="F176" s="34">
        <v>0.17969999999999997</v>
      </c>
      <c r="G176" s="34">
        <v>9.0799999999999992E-2</v>
      </c>
      <c r="H176" s="34">
        <v>0.21779999999999977</v>
      </c>
      <c r="I176" s="34">
        <v>0.22929999999999984</v>
      </c>
      <c r="J176" s="34">
        <v>0.23880000000000035</v>
      </c>
      <c r="K176" s="34">
        <v>0.52069999999999972</v>
      </c>
      <c r="L176" s="34">
        <v>1.3447192348095269</v>
      </c>
      <c r="M176" s="34">
        <v>0.3241845310441267</v>
      </c>
      <c r="N176" s="34">
        <v>1.0989806402468982</v>
      </c>
      <c r="O176" s="34">
        <v>1.3030607471802786</v>
      </c>
      <c r="P176" s="34">
        <v>0.85440646315564628</v>
      </c>
      <c r="Q176" s="34">
        <v>1.0498157352337385</v>
      </c>
      <c r="R176" s="34">
        <v>0.83170108014004995</v>
      </c>
      <c r="S176" s="34">
        <v>0.96855679551666807</v>
      </c>
      <c r="T176" s="34">
        <v>1.1845798482238123</v>
      </c>
      <c r="U176" s="34">
        <v>1.7864841281275918</v>
      </c>
      <c r="V176" s="34">
        <v>0.15819387425545606</v>
      </c>
      <c r="W176" s="34">
        <v>0.20930446430604865</v>
      </c>
      <c r="X176" s="34">
        <v>0.23867026460650737</v>
      </c>
      <c r="Y176" s="72">
        <v>9.7799999999999887E-2</v>
      </c>
      <c r="Z176" s="34">
        <v>0.16070000000000007</v>
      </c>
      <c r="AA176" s="34">
        <v>0.21150000000000002</v>
      </c>
      <c r="AB176" s="34">
        <v>1.0814000000000004</v>
      </c>
      <c r="AC176" s="34">
        <v>0.42290000000000028</v>
      </c>
      <c r="AD176" s="34">
        <v>4.7000000000000153E-2</v>
      </c>
      <c r="AE176" s="34">
        <v>6.349999999999989E-2</v>
      </c>
      <c r="AF176" s="34">
        <v>4.8200000000000021E-2</v>
      </c>
    </row>
    <row r="177" spans="1:48" x14ac:dyDescent="0.2">
      <c r="B177" s="34" t="s">
        <v>6</v>
      </c>
      <c r="D177" s="34">
        <v>16.847200000000001</v>
      </c>
      <c r="E177" s="34">
        <v>15.3835</v>
      </c>
      <c r="F177" s="34">
        <v>3.2334000000000001</v>
      </c>
      <c r="G177" s="34">
        <v>0.97540000000000004</v>
      </c>
      <c r="H177" s="34">
        <v>1.6015000000000001</v>
      </c>
      <c r="I177" s="34">
        <v>0.65470000000000006</v>
      </c>
      <c r="J177" s="34">
        <v>2.0846999999999998</v>
      </c>
      <c r="K177" s="34">
        <v>0.72639999999999993</v>
      </c>
      <c r="L177" s="34">
        <v>7.6437037514545265</v>
      </c>
      <c r="M177" s="34">
        <v>1.975967631313833</v>
      </c>
      <c r="N177" s="34">
        <v>6.7540204554536736</v>
      </c>
      <c r="O177" s="34">
        <v>1.2659037601650447</v>
      </c>
      <c r="P177" s="34">
        <v>7.0476350104130665</v>
      </c>
      <c r="Q177" s="34">
        <v>7.6529245527445253</v>
      </c>
      <c r="R177" s="34">
        <v>5.3500812947094554</v>
      </c>
      <c r="S177" s="34">
        <v>6.7178212130124457</v>
      </c>
      <c r="T177" s="34">
        <v>7.0168329843313213</v>
      </c>
      <c r="U177" s="34">
        <v>8.8055654020624932</v>
      </c>
      <c r="V177" s="34">
        <v>1.0231386318578732</v>
      </c>
      <c r="W177" s="34">
        <v>2.1730684871858039</v>
      </c>
      <c r="X177" s="34">
        <v>0.3625827353860081</v>
      </c>
      <c r="Y177" s="72">
        <v>1.3075000000000001</v>
      </c>
      <c r="Z177" s="34">
        <v>0.60959999999999992</v>
      </c>
      <c r="AA177" s="34">
        <v>1.7094</v>
      </c>
      <c r="AB177" s="34">
        <v>3.2606999999999999</v>
      </c>
      <c r="AC177" s="34">
        <v>2.9101999999999997</v>
      </c>
      <c r="AD177" s="34">
        <v>0.26859999999999973</v>
      </c>
      <c r="AE177" s="34">
        <v>0.33720000000000017</v>
      </c>
      <c r="AF177" s="34">
        <v>0.28200000000000003</v>
      </c>
    </row>
    <row r="178" spans="1:48" x14ac:dyDescent="0.2">
      <c r="B178" s="34" t="s">
        <v>7</v>
      </c>
      <c r="D178" s="34">
        <v>19.058900000000001</v>
      </c>
      <c r="E178" s="34">
        <v>17.386299999999999</v>
      </c>
      <c r="F178" s="34">
        <v>3.4131</v>
      </c>
      <c r="G178" s="34">
        <v>1.0662</v>
      </c>
      <c r="H178" s="34">
        <v>1.8192999999999999</v>
      </c>
      <c r="I178" s="34">
        <v>0.8839999999999999</v>
      </c>
      <c r="J178" s="34">
        <v>2.3235000000000001</v>
      </c>
      <c r="K178" s="34">
        <v>1.2470999999999997</v>
      </c>
      <c r="L178" s="34">
        <v>8.9884229862640534</v>
      </c>
      <c r="M178" s="34">
        <v>2.3001521623579597</v>
      </c>
      <c r="N178" s="34">
        <v>7.8530010957005718</v>
      </c>
      <c r="O178" s="34">
        <v>2.5689645073453233</v>
      </c>
      <c r="P178" s="34">
        <v>7.9020414735687128</v>
      </c>
      <c r="Q178" s="34">
        <v>8.7027402879782638</v>
      </c>
      <c r="R178" s="34">
        <v>6.1817823748495053</v>
      </c>
      <c r="S178" s="34">
        <v>7.6863780085291138</v>
      </c>
      <c r="T178" s="34">
        <v>8.2014128325551336</v>
      </c>
      <c r="U178" s="34">
        <v>10.592049530190085</v>
      </c>
      <c r="V178" s="34">
        <v>1.1813325061133293</v>
      </c>
      <c r="W178" s="34">
        <v>2.3823729514918526</v>
      </c>
      <c r="X178" s="34">
        <v>0.60125299999251547</v>
      </c>
      <c r="Y178" s="72">
        <v>1.4053</v>
      </c>
      <c r="Z178" s="34">
        <v>0.77029999999999998</v>
      </c>
      <c r="AA178" s="34">
        <v>1.9209000000000001</v>
      </c>
      <c r="AB178" s="34">
        <v>4.3421000000000003</v>
      </c>
      <c r="AC178" s="34">
        <v>3.3331</v>
      </c>
      <c r="AD178" s="34">
        <v>0.31559999999999988</v>
      </c>
      <c r="AE178" s="34">
        <v>0.40070000000000006</v>
      </c>
      <c r="AF178" s="34">
        <v>0.33020000000000005</v>
      </c>
    </row>
    <row r="179" spans="1:48" s="41" customFormat="1" x14ac:dyDescent="0.2">
      <c r="A179" s="42"/>
      <c r="B179" s="41" t="s">
        <v>1128</v>
      </c>
      <c r="D179" s="41">
        <v>5</v>
      </c>
      <c r="E179" s="41">
        <v>5</v>
      </c>
      <c r="F179" s="41">
        <v>5</v>
      </c>
      <c r="G179" s="41">
        <v>5</v>
      </c>
      <c r="H179" s="41">
        <v>5</v>
      </c>
      <c r="I179" s="41">
        <v>5</v>
      </c>
      <c r="J179" s="41">
        <v>5</v>
      </c>
      <c r="K179" s="41">
        <v>5</v>
      </c>
      <c r="L179" s="41">
        <v>5</v>
      </c>
      <c r="M179" s="41">
        <v>5</v>
      </c>
      <c r="N179" s="41">
        <v>5</v>
      </c>
      <c r="O179" s="41">
        <v>3</v>
      </c>
      <c r="P179" s="41">
        <v>5</v>
      </c>
      <c r="Q179" s="41">
        <v>5</v>
      </c>
      <c r="R179" s="41">
        <v>5</v>
      </c>
      <c r="S179" s="41">
        <v>5</v>
      </c>
      <c r="T179" s="41">
        <v>5</v>
      </c>
      <c r="U179" s="41">
        <v>5</v>
      </c>
      <c r="V179" s="41">
        <v>5</v>
      </c>
      <c r="W179" s="41">
        <v>5</v>
      </c>
      <c r="X179" s="41">
        <v>5</v>
      </c>
      <c r="Y179" s="74">
        <v>5</v>
      </c>
      <c r="Z179" s="41">
        <v>5</v>
      </c>
      <c r="AA179" s="41">
        <v>5</v>
      </c>
      <c r="AB179" s="41">
        <v>5</v>
      </c>
      <c r="AC179" s="41">
        <v>5</v>
      </c>
      <c r="AD179" s="41">
        <v>5</v>
      </c>
      <c r="AE179" s="41">
        <v>5</v>
      </c>
      <c r="AF179" s="41">
        <v>5</v>
      </c>
    </row>
    <row r="180" spans="1:48" x14ac:dyDescent="0.2">
      <c r="A180" s="44" t="s">
        <v>1008</v>
      </c>
    </row>
    <row r="181" spans="1:48" s="37" customFormat="1" x14ac:dyDescent="0.2">
      <c r="A181" s="37" t="s">
        <v>945</v>
      </c>
      <c r="B181" s="37" t="s">
        <v>3</v>
      </c>
      <c r="D181" s="37">
        <v>14.922000000000001</v>
      </c>
      <c r="E181" s="37">
        <v>13.781559999999999</v>
      </c>
      <c r="F181" s="37">
        <v>2.6758800000000003</v>
      </c>
      <c r="G181" s="37">
        <v>0.82676000000000016</v>
      </c>
      <c r="H181" s="37">
        <v>1.35606</v>
      </c>
      <c r="I181" s="37">
        <v>0.78956000000000004</v>
      </c>
      <c r="J181" s="37">
        <v>1.7126000000000001</v>
      </c>
      <c r="K181" s="37">
        <v>1.2604799999999998</v>
      </c>
      <c r="L181" s="37">
        <v>6.1212784264625215</v>
      </c>
      <c r="M181" s="37">
        <v>1.8942870708754509</v>
      </c>
      <c r="N181" s="37">
        <v>6.0277479406626808</v>
      </c>
      <c r="O181" s="37">
        <v>2.2766505946236033</v>
      </c>
      <c r="P181" s="37">
        <v>5.9816570592567277</v>
      </c>
      <c r="Q181" s="37">
        <v>6.7035037313462098</v>
      </c>
      <c r="R181" s="37">
        <v>4.2817016823761103</v>
      </c>
      <c r="S181" s="37">
        <v>5.4045181507558437</v>
      </c>
      <c r="T181" s="37">
        <v>5.9766696406102691</v>
      </c>
      <c r="U181" s="37">
        <v>7.0285643084537499</v>
      </c>
      <c r="V181" s="37">
        <v>0.95051764299039987</v>
      </c>
      <c r="W181" s="37">
        <v>1.7063749697149777</v>
      </c>
      <c r="X181" s="37">
        <v>0.42767056120050356</v>
      </c>
      <c r="Y181" s="73">
        <v>1.16066</v>
      </c>
      <c r="Z181" s="37">
        <v>0.58827999999999991</v>
      </c>
      <c r="AA181" s="37">
        <v>1.5003599999999999</v>
      </c>
      <c r="AB181" s="37">
        <v>3.27508</v>
      </c>
      <c r="AC181" s="37">
        <v>2.0018000000000002</v>
      </c>
      <c r="AD181" s="37">
        <v>0.29815000000000003</v>
      </c>
      <c r="AE181" s="37">
        <v>0.31559999999999971</v>
      </c>
      <c r="AF181" s="37">
        <v>0.28616666666666646</v>
      </c>
    </row>
    <row r="182" spans="1:48" x14ac:dyDescent="0.2">
      <c r="B182" s="34" t="s">
        <v>60</v>
      </c>
      <c r="D182" s="34">
        <v>1.356302025730258</v>
      </c>
      <c r="E182" s="34">
        <v>1.1193995770054586</v>
      </c>
      <c r="F182" s="34">
        <v>0.23845871131078436</v>
      </c>
      <c r="G182" s="34">
        <v>0.12932301805942994</v>
      </c>
      <c r="H182" s="34">
        <v>0.14755703304146509</v>
      </c>
      <c r="I182" s="34">
        <v>7.5491310758258795E-2</v>
      </c>
      <c r="J182" s="34">
        <v>0.22466799950148603</v>
      </c>
      <c r="K182" s="34">
        <v>0.29972811346285194</v>
      </c>
      <c r="L182" s="34">
        <v>0.81630250171082608</v>
      </c>
      <c r="M182" s="34">
        <v>0.24036180276452032</v>
      </c>
      <c r="N182" s="34">
        <v>0.80890108699675156</v>
      </c>
      <c r="O182" s="38" t="s">
        <v>942</v>
      </c>
      <c r="P182" s="34">
        <v>0.72794158460154124</v>
      </c>
      <c r="Q182" s="34">
        <v>0.76304912583436524</v>
      </c>
      <c r="R182" s="34">
        <v>0.520769396860425</v>
      </c>
      <c r="S182" s="34">
        <v>0.6226354448840552</v>
      </c>
      <c r="T182" s="34">
        <v>0.68328371889813533</v>
      </c>
      <c r="U182" s="34">
        <v>0.83408507833139733</v>
      </c>
      <c r="V182" s="34">
        <v>9.1943155365871942E-2</v>
      </c>
      <c r="W182" s="34">
        <v>0.14892049435950541</v>
      </c>
      <c r="X182" s="34">
        <v>2.4748699156288294E-2</v>
      </c>
      <c r="Y182" s="72">
        <v>7.1642885201532683E-2</v>
      </c>
      <c r="Z182" s="34">
        <v>3.4797226901004639E-2</v>
      </c>
      <c r="AA182" s="34">
        <v>0.10290812893061456</v>
      </c>
      <c r="AB182" s="34">
        <v>0.23430305589129649</v>
      </c>
      <c r="AC182" s="34">
        <v>0.31479519532546973</v>
      </c>
      <c r="AD182" s="34">
        <v>3.6547366526194842E-2</v>
      </c>
      <c r="AE182" s="34">
        <v>4.4547502735844111E-2</v>
      </c>
      <c r="AF182" s="34">
        <v>2.6379221621066769E-2</v>
      </c>
    </row>
    <row r="183" spans="1:48" x14ac:dyDescent="0.2">
      <c r="B183" s="34" t="s">
        <v>5</v>
      </c>
      <c r="D183" s="34">
        <v>2.6175000000000015</v>
      </c>
      <c r="E183" s="34">
        <v>2.5349000000000004</v>
      </c>
      <c r="F183" s="34">
        <v>0.50099999999999989</v>
      </c>
      <c r="G183" s="34">
        <v>0.30669999999999997</v>
      </c>
      <c r="H183" s="34">
        <v>0.38670000000000027</v>
      </c>
      <c r="I183" s="34">
        <v>0.16139999999999999</v>
      </c>
      <c r="J183" s="34">
        <v>0.56380000000000008</v>
      </c>
      <c r="K183" s="34">
        <v>0.77980000000000071</v>
      </c>
      <c r="L183" s="34">
        <v>1.951804804928237</v>
      </c>
      <c r="M183" s="34">
        <v>0.33992292134603153</v>
      </c>
      <c r="N183" s="34">
        <v>1.1439588878491449</v>
      </c>
      <c r="O183" s="38" t="s">
        <v>942</v>
      </c>
      <c r="P183" s="34">
        <v>1.5708129417872714</v>
      </c>
      <c r="Q183" s="34">
        <v>1.7633467968997261</v>
      </c>
      <c r="R183" s="34">
        <v>0.96528034582475142</v>
      </c>
      <c r="S183" s="34">
        <v>1.1067933725779548</v>
      </c>
      <c r="T183" s="34">
        <v>1.1958055083134784</v>
      </c>
      <c r="U183" s="34">
        <v>1.4918210096152249</v>
      </c>
      <c r="V183" s="34">
        <v>0.19830681379396931</v>
      </c>
      <c r="W183" s="34">
        <v>0.35569369015199825</v>
      </c>
      <c r="X183" s="34">
        <v>5.5227129783980089E-2</v>
      </c>
      <c r="Y183" s="72">
        <v>0.15049999999999986</v>
      </c>
      <c r="Z183" s="34">
        <v>9.330000000000005E-2</v>
      </c>
      <c r="AA183" s="34">
        <v>0.25149999999999983</v>
      </c>
      <c r="AB183" s="34">
        <v>0.58420000000000005</v>
      </c>
      <c r="AC183" s="34">
        <v>0.62870000000000004</v>
      </c>
      <c r="AD183" s="34">
        <v>7.6700000000000212E-2</v>
      </c>
      <c r="AE183" s="34">
        <v>8.3200000000000163E-2</v>
      </c>
      <c r="AF183" s="34">
        <v>5.2700000000000857E-2</v>
      </c>
      <c r="AV183" s="34" t="s">
        <v>55</v>
      </c>
    </row>
    <row r="184" spans="1:48" x14ac:dyDescent="0.2">
      <c r="B184" s="34" t="s">
        <v>6</v>
      </c>
      <c r="D184" s="34">
        <v>13.792199999999999</v>
      </c>
      <c r="E184" s="34">
        <v>12.4689</v>
      </c>
      <c r="F184" s="34">
        <v>2.4384000000000001</v>
      </c>
      <c r="G184" s="34">
        <v>0.68769999999999998</v>
      </c>
      <c r="H184" s="34">
        <v>1.1696</v>
      </c>
      <c r="I184" s="34">
        <v>0.70350000000000001</v>
      </c>
      <c r="J184" s="34">
        <v>1.4377</v>
      </c>
      <c r="K184" s="34">
        <v>0.94809999999999928</v>
      </c>
      <c r="L184" s="34">
        <v>5.2958634801135114</v>
      </c>
      <c r="M184" s="34">
        <v>1.7243256102024351</v>
      </c>
      <c r="N184" s="34">
        <v>5.4557684967381084</v>
      </c>
      <c r="O184" s="34">
        <v>2.2766505946236033</v>
      </c>
      <c r="P184" s="34">
        <v>5.3449491391406143</v>
      </c>
      <c r="Q184" s="34">
        <v>5.9932599109332809</v>
      </c>
      <c r="R184" s="34">
        <v>3.9119910275970722</v>
      </c>
      <c r="S184" s="34">
        <v>5.0158707738537283</v>
      </c>
      <c r="T184" s="34">
        <v>5.1878140676011135</v>
      </c>
      <c r="U184" s="34">
        <v>6.4981496943360728</v>
      </c>
      <c r="V184" s="34">
        <v>0.85886541436944575</v>
      </c>
      <c r="W184" s="34">
        <v>1.5158927732527789</v>
      </c>
      <c r="X184" s="34">
        <v>0.39139182413535401</v>
      </c>
      <c r="Y184" s="72">
        <v>1.0979000000000001</v>
      </c>
      <c r="Z184" s="34">
        <v>0.53279999999999994</v>
      </c>
      <c r="AA184" s="34">
        <v>1.3868</v>
      </c>
      <c r="AB184" s="34">
        <v>2.9222999999999999</v>
      </c>
      <c r="AC184" s="34">
        <v>1.6580000000000001</v>
      </c>
      <c r="AD184" s="34">
        <v>0.26869999999999994</v>
      </c>
      <c r="AE184" s="34">
        <v>0.2831999999999999</v>
      </c>
      <c r="AF184" s="34">
        <v>0.25909999999999922</v>
      </c>
    </row>
    <row r="185" spans="1:48" x14ac:dyDescent="0.2">
      <c r="B185" s="34" t="s">
        <v>7</v>
      </c>
      <c r="D185" s="34">
        <v>16.409700000000001</v>
      </c>
      <c r="E185" s="34">
        <v>15.0038</v>
      </c>
      <c r="F185" s="34">
        <v>2.9394</v>
      </c>
      <c r="G185" s="34">
        <v>0.99439999999999995</v>
      </c>
      <c r="H185" s="34">
        <v>1.5563000000000002</v>
      </c>
      <c r="I185" s="34">
        <v>0.8649</v>
      </c>
      <c r="J185" s="34">
        <v>2.0015000000000001</v>
      </c>
      <c r="K185" s="34">
        <v>1.7279</v>
      </c>
      <c r="L185" s="34">
        <v>7.2476682850417484</v>
      </c>
      <c r="M185" s="34">
        <v>2.0642485315484667</v>
      </c>
      <c r="N185" s="34">
        <v>6.5997273845872533</v>
      </c>
      <c r="O185" s="34">
        <v>2.2766505946236033</v>
      </c>
      <c r="P185" s="34">
        <v>6.9157620809278857</v>
      </c>
      <c r="Q185" s="34">
        <v>7.756606707833007</v>
      </c>
      <c r="R185" s="34">
        <v>4.8772713734218236</v>
      </c>
      <c r="S185" s="34">
        <v>6.1226641464316831</v>
      </c>
      <c r="T185" s="34">
        <v>6.3836195759145919</v>
      </c>
      <c r="U185" s="34">
        <v>7.9899707039512977</v>
      </c>
      <c r="V185" s="34">
        <v>1.0571722281634151</v>
      </c>
      <c r="W185" s="34">
        <v>1.8715864634047772</v>
      </c>
      <c r="X185" s="34">
        <v>0.44661895391933409</v>
      </c>
      <c r="Y185" s="72">
        <v>1.2484</v>
      </c>
      <c r="Z185" s="34">
        <v>0.62609999999999999</v>
      </c>
      <c r="AA185" s="34">
        <v>1.6382999999999999</v>
      </c>
      <c r="AB185" s="34">
        <v>3.5065</v>
      </c>
      <c r="AC185" s="34">
        <v>2.2867000000000002</v>
      </c>
      <c r="AD185" s="34">
        <v>0.34540000000000015</v>
      </c>
      <c r="AE185" s="34">
        <v>0.36640000000000006</v>
      </c>
      <c r="AF185" s="34">
        <v>0.31180000000000008</v>
      </c>
    </row>
    <row r="186" spans="1:48" s="41" customFormat="1" x14ac:dyDescent="0.2">
      <c r="A186" s="42"/>
      <c r="B186" s="41" t="s">
        <v>1128</v>
      </c>
      <c r="D186" s="41">
        <v>5</v>
      </c>
      <c r="E186" s="41">
        <v>5</v>
      </c>
      <c r="F186" s="41">
        <v>5</v>
      </c>
      <c r="G186" s="41">
        <v>5</v>
      </c>
      <c r="H186" s="41">
        <v>5</v>
      </c>
      <c r="I186" s="41">
        <v>5</v>
      </c>
      <c r="J186" s="41">
        <v>5</v>
      </c>
      <c r="K186" s="41">
        <v>5</v>
      </c>
      <c r="L186" s="41">
        <v>4</v>
      </c>
      <c r="M186" s="41">
        <v>2</v>
      </c>
      <c r="N186" s="41">
        <v>2</v>
      </c>
      <c r="O186" s="41">
        <v>1</v>
      </c>
      <c r="P186" s="41">
        <v>4</v>
      </c>
      <c r="Q186" s="41">
        <v>4</v>
      </c>
      <c r="R186" s="41">
        <v>3</v>
      </c>
      <c r="S186" s="41">
        <v>3</v>
      </c>
      <c r="T186" s="41">
        <v>3</v>
      </c>
      <c r="U186" s="41">
        <v>3</v>
      </c>
      <c r="V186" s="41">
        <v>4</v>
      </c>
      <c r="W186" s="41">
        <v>4</v>
      </c>
      <c r="X186" s="41">
        <v>4</v>
      </c>
      <c r="Y186" s="74">
        <v>5</v>
      </c>
      <c r="Z186" s="41">
        <v>5</v>
      </c>
      <c r="AA186" s="41">
        <v>5</v>
      </c>
      <c r="AB186" s="41">
        <v>5</v>
      </c>
      <c r="AC186" s="41">
        <v>5</v>
      </c>
      <c r="AD186" s="41">
        <v>4</v>
      </c>
      <c r="AE186" s="41">
        <v>3</v>
      </c>
      <c r="AF186" s="41">
        <v>3</v>
      </c>
    </row>
    <row r="187" spans="1:48" s="37" customFormat="1" x14ac:dyDescent="0.2">
      <c r="A187" s="37" t="s">
        <v>946</v>
      </c>
      <c r="B187" s="37" t="s">
        <v>3</v>
      </c>
      <c r="D187" s="37">
        <v>17.004539999999999</v>
      </c>
      <c r="E187" s="37">
        <v>16.100920000000002</v>
      </c>
      <c r="F187" s="37">
        <v>2.9990000000000001</v>
      </c>
      <c r="G187" s="37">
        <v>0.97167999999999988</v>
      </c>
      <c r="H187" s="37">
        <v>1.4605250000000001</v>
      </c>
      <c r="I187" s="37">
        <v>1.0351750000000002</v>
      </c>
      <c r="J187" s="37">
        <v>1.8730199999999999</v>
      </c>
      <c r="K187" s="37">
        <v>1.4822200000000001</v>
      </c>
      <c r="L187" s="37">
        <v>6.9041407524083231</v>
      </c>
      <c r="M187" s="37">
        <v>2.0157337401101465</v>
      </c>
      <c r="N187" s="37">
        <v>5.8179388894618791</v>
      </c>
      <c r="O187" s="37">
        <v>1.4965733978692284</v>
      </c>
      <c r="P187" s="37">
        <v>6.8979035161823958</v>
      </c>
      <c r="Q187" s="37">
        <v>7.7757741982463839</v>
      </c>
      <c r="R187" s="37">
        <v>5.1949293779078847</v>
      </c>
      <c r="S187" s="37">
        <v>6.4129479174531827</v>
      </c>
      <c r="T187" s="37">
        <v>7.0605404279382604</v>
      </c>
      <c r="U187" s="37">
        <v>8.5955908526793561</v>
      </c>
      <c r="V187" s="37">
        <v>1.1020907085443197</v>
      </c>
      <c r="W187" s="37">
        <v>1.8745791951009045</v>
      </c>
      <c r="X187" s="37">
        <v>0.47384060918927962</v>
      </c>
      <c r="Y187" s="73">
        <v>1.24396</v>
      </c>
      <c r="Z187" s="37">
        <v>0.67930000000000013</v>
      </c>
      <c r="AA187" s="37">
        <v>1.7564249999999999</v>
      </c>
      <c r="AB187" s="37">
        <v>3.9684799999999996</v>
      </c>
      <c r="AC187" s="37">
        <v>3.0976399999999997</v>
      </c>
      <c r="AD187" s="37">
        <v>0.38707499999999989</v>
      </c>
      <c r="AE187" s="37">
        <v>0.40145000000000003</v>
      </c>
      <c r="AF187" s="37">
        <v>0.34013333333333362</v>
      </c>
    </row>
    <row r="188" spans="1:48" x14ac:dyDescent="0.2">
      <c r="B188" s="34" t="s">
        <v>60</v>
      </c>
      <c r="D188" s="34">
        <v>1.7884983933456582</v>
      </c>
      <c r="E188" s="34">
        <v>2.0873275897663905</v>
      </c>
      <c r="F188" s="34">
        <v>0.27057951696312854</v>
      </c>
      <c r="G188" s="34">
        <v>0.14126711223777483</v>
      </c>
      <c r="H188" s="34">
        <v>7.1630225231159583E-2</v>
      </c>
      <c r="I188" s="34">
        <v>0.11977713679997547</v>
      </c>
      <c r="J188" s="34">
        <v>0.34233881900830282</v>
      </c>
      <c r="K188" s="34">
        <v>0.23429141469546033</v>
      </c>
      <c r="L188" s="34">
        <v>0.73636476450327615</v>
      </c>
      <c r="M188" s="34">
        <v>0.42233844659507747</v>
      </c>
      <c r="N188" s="34">
        <v>0.29766013160666616</v>
      </c>
      <c r="O188" s="34">
        <v>8.6305964917279238E-2</v>
      </c>
      <c r="P188" s="34">
        <v>0.73221400008334547</v>
      </c>
      <c r="Q188" s="34">
        <v>0.86706159172674924</v>
      </c>
      <c r="R188" s="34">
        <v>0.54742964972629671</v>
      </c>
      <c r="S188" s="34">
        <v>0.62450391035113018</v>
      </c>
      <c r="T188" s="34">
        <v>1.0889238647279684</v>
      </c>
      <c r="U188" s="34">
        <v>1.0320268334701765</v>
      </c>
      <c r="V188" s="34">
        <v>0.19520702733347556</v>
      </c>
      <c r="W188" s="34">
        <v>0.23088259294815205</v>
      </c>
      <c r="X188" s="34">
        <v>0.10595376087792391</v>
      </c>
      <c r="Y188" s="72">
        <v>0.13470197845614595</v>
      </c>
      <c r="Z188" s="34">
        <v>9.9836290996810226E-2</v>
      </c>
      <c r="AA188" s="34">
        <v>0.13099224849840041</v>
      </c>
      <c r="AB188" s="34">
        <v>0.76272005808160259</v>
      </c>
      <c r="AC188" s="34">
        <v>0.38166455559823859</v>
      </c>
      <c r="AD188" s="34">
        <v>5.7192970139111392E-2</v>
      </c>
      <c r="AE188" s="34">
        <v>6.5830362802180256E-2</v>
      </c>
      <c r="AF188" s="34">
        <v>5.9363821754780069E-2</v>
      </c>
    </row>
    <row r="189" spans="1:48" x14ac:dyDescent="0.2">
      <c r="B189" s="34" t="s">
        <v>5</v>
      </c>
      <c r="D189" s="34">
        <v>4.2336000000000009</v>
      </c>
      <c r="E189" s="34">
        <v>5.6972000000000005</v>
      </c>
      <c r="F189" s="34">
        <v>0.74359999999999982</v>
      </c>
      <c r="G189" s="34">
        <v>0.35429999999999995</v>
      </c>
      <c r="H189" s="34">
        <v>0.1599999999999997</v>
      </c>
      <c r="I189" s="34">
        <v>0.2457000000000007</v>
      </c>
      <c r="J189" s="34">
        <v>0.79949999999999921</v>
      </c>
      <c r="K189" s="34">
        <v>0.5835000000000008</v>
      </c>
      <c r="L189" s="34">
        <v>1.4260916877374514</v>
      </c>
      <c r="M189" s="34">
        <v>0.80261837193019914</v>
      </c>
      <c r="N189" s="34">
        <v>0.58753265033516389</v>
      </c>
      <c r="O189" s="34">
        <v>0.12205506609971284</v>
      </c>
      <c r="P189" s="34">
        <v>1.6528427575931426</v>
      </c>
      <c r="Q189" s="34">
        <v>1.741800421791563</v>
      </c>
      <c r="R189" s="34">
        <v>1.1689210615617549</v>
      </c>
      <c r="S189" s="34">
        <v>1.2597012110440513</v>
      </c>
      <c r="T189" s="34">
        <v>2.0336013398162853</v>
      </c>
      <c r="U189" s="34">
        <v>1.9795644842230216</v>
      </c>
      <c r="V189" s="34">
        <v>0.42170819810215154</v>
      </c>
      <c r="W189" s="34">
        <v>0.49752595611557227</v>
      </c>
      <c r="X189" s="34">
        <v>0.24541643289799125</v>
      </c>
      <c r="Y189" s="72">
        <v>0.32269999999999999</v>
      </c>
      <c r="Z189" s="34">
        <v>0.21150000000000002</v>
      </c>
      <c r="AA189" s="34">
        <v>0.27490000000000014</v>
      </c>
      <c r="AB189" s="34">
        <v>1.9153000000000002</v>
      </c>
      <c r="AC189" s="34">
        <v>0.8046000000000002</v>
      </c>
      <c r="AD189" s="34">
        <v>0.12639999999999962</v>
      </c>
      <c r="AE189" s="34">
        <v>0.15880000000000016</v>
      </c>
      <c r="AF189" s="34">
        <v>0.11170000000000047</v>
      </c>
    </row>
    <row r="190" spans="1:48" x14ac:dyDescent="0.2">
      <c r="B190" s="34" t="s">
        <v>6</v>
      </c>
      <c r="D190" s="34">
        <v>15.1244</v>
      </c>
      <c r="E190" s="34">
        <v>13.041600000000001</v>
      </c>
      <c r="F190" s="34">
        <v>2.681</v>
      </c>
      <c r="G190" s="34">
        <v>0.85409999999999997</v>
      </c>
      <c r="H190" s="34">
        <v>1.4002000000000001</v>
      </c>
      <c r="I190" s="34">
        <v>0.89469999999999983</v>
      </c>
      <c r="J190" s="34">
        <v>1.5913000000000004</v>
      </c>
      <c r="K190" s="34">
        <v>1.2325999999999997</v>
      </c>
      <c r="L190" s="34">
        <v>6.2972374085784635</v>
      </c>
      <c r="M190" s="34">
        <v>1.6904085452931195</v>
      </c>
      <c r="N190" s="34">
        <v>5.4964663667587743</v>
      </c>
      <c r="O190" s="34">
        <v>1.435545864819372</v>
      </c>
      <c r="P190" s="34">
        <v>6.0632662625024141</v>
      </c>
      <c r="Q190" s="34">
        <v>6.9608293198440077</v>
      </c>
      <c r="R190" s="34">
        <v>4.7352393740971532</v>
      </c>
      <c r="S190" s="34">
        <v>5.8843706146027204</v>
      </c>
      <c r="T190" s="34">
        <v>6.2687372253110114</v>
      </c>
      <c r="U190" s="34">
        <v>7.7745396571115384</v>
      </c>
      <c r="V190" s="34">
        <v>0.89004863912035748</v>
      </c>
      <c r="W190" s="34">
        <v>1.5381591595150355</v>
      </c>
      <c r="X190" s="34">
        <v>0.36233234743809456</v>
      </c>
      <c r="Y190" s="72">
        <v>1.1315</v>
      </c>
      <c r="Z190" s="34">
        <v>0.58289999999999997</v>
      </c>
      <c r="AA190" s="34">
        <v>1.6122999999999998</v>
      </c>
      <c r="AB190" s="34">
        <v>3.2454000000000001</v>
      </c>
      <c r="AC190" s="34">
        <v>2.7729999999999997</v>
      </c>
      <c r="AD190" s="34">
        <v>0.3448</v>
      </c>
      <c r="AE190" s="34">
        <v>0.31999999999999995</v>
      </c>
      <c r="AF190" s="34">
        <v>0.29589999999999994</v>
      </c>
    </row>
    <row r="191" spans="1:48" x14ac:dyDescent="0.2">
      <c r="B191" s="34" t="s">
        <v>7</v>
      </c>
      <c r="D191" s="34">
        <v>19.358000000000001</v>
      </c>
      <c r="E191" s="34">
        <v>18.738800000000001</v>
      </c>
      <c r="F191" s="34">
        <v>3.4245999999999999</v>
      </c>
      <c r="G191" s="34">
        <v>1.2083999999999999</v>
      </c>
      <c r="H191" s="34">
        <v>1.5601999999999998</v>
      </c>
      <c r="I191" s="34">
        <v>1.1404000000000005</v>
      </c>
      <c r="J191" s="34">
        <v>2.3907999999999996</v>
      </c>
      <c r="K191" s="34">
        <v>1.8161000000000005</v>
      </c>
      <c r="L191" s="34">
        <v>7.7233290963159149</v>
      </c>
      <c r="M191" s="34">
        <v>2.4930269172233186</v>
      </c>
      <c r="N191" s="34">
        <v>6.0839990170939382</v>
      </c>
      <c r="O191" s="34">
        <v>1.5576009309190848</v>
      </c>
      <c r="P191" s="34">
        <v>7.7161090200955567</v>
      </c>
      <c r="Q191" s="34">
        <v>8.7026297416355707</v>
      </c>
      <c r="R191" s="34">
        <v>5.9041604356589081</v>
      </c>
      <c r="S191" s="34">
        <v>7.1440718256467717</v>
      </c>
      <c r="T191" s="34">
        <v>8.3023385651272967</v>
      </c>
      <c r="U191" s="34">
        <v>9.7541041413345599</v>
      </c>
      <c r="V191" s="34">
        <v>1.311756837222509</v>
      </c>
      <c r="W191" s="34">
        <v>2.0356851156306077</v>
      </c>
      <c r="X191" s="34">
        <v>0.60774878033608581</v>
      </c>
      <c r="Y191" s="72">
        <v>1.4541999999999999</v>
      </c>
      <c r="Z191" s="34">
        <v>0.7944</v>
      </c>
      <c r="AA191" s="34">
        <v>1.8872</v>
      </c>
      <c r="AB191" s="34">
        <v>5.1607000000000003</v>
      </c>
      <c r="AC191" s="34">
        <v>3.5775999999999999</v>
      </c>
      <c r="AD191" s="34">
        <v>0.47119999999999962</v>
      </c>
      <c r="AE191" s="34">
        <v>0.47880000000000011</v>
      </c>
      <c r="AF191" s="34">
        <v>0.40760000000000041</v>
      </c>
    </row>
    <row r="192" spans="1:48" s="41" customFormat="1" x14ac:dyDescent="0.2">
      <c r="A192" s="42"/>
      <c r="B192" s="41" t="s">
        <v>1128</v>
      </c>
      <c r="D192" s="41">
        <v>5</v>
      </c>
      <c r="E192" s="41">
        <v>5</v>
      </c>
      <c r="F192" s="41">
        <v>5</v>
      </c>
      <c r="G192" s="41">
        <v>5</v>
      </c>
      <c r="H192" s="41">
        <v>4</v>
      </c>
      <c r="I192" s="41">
        <v>4</v>
      </c>
      <c r="J192" s="41">
        <v>5</v>
      </c>
      <c r="K192" s="41">
        <v>5</v>
      </c>
      <c r="L192" s="41">
        <v>3</v>
      </c>
      <c r="M192" s="41">
        <v>3</v>
      </c>
      <c r="N192" s="41">
        <v>3</v>
      </c>
      <c r="O192" s="41">
        <v>2</v>
      </c>
      <c r="P192" s="41">
        <v>4</v>
      </c>
      <c r="Q192" s="41">
        <v>4</v>
      </c>
      <c r="R192" s="41">
        <v>4</v>
      </c>
      <c r="S192" s="41">
        <v>4</v>
      </c>
      <c r="T192" s="41">
        <v>3</v>
      </c>
      <c r="U192" s="41">
        <v>3</v>
      </c>
      <c r="V192" s="41">
        <v>4</v>
      </c>
      <c r="W192" s="41">
        <v>4</v>
      </c>
      <c r="X192" s="41">
        <v>4</v>
      </c>
      <c r="Y192" s="74">
        <v>5</v>
      </c>
      <c r="Z192" s="41">
        <v>5</v>
      </c>
      <c r="AA192" s="41">
        <v>4</v>
      </c>
      <c r="AB192" s="41">
        <v>5</v>
      </c>
      <c r="AC192" s="41">
        <v>5</v>
      </c>
      <c r="AD192" s="41">
        <v>4</v>
      </c>
      <c r="AE192" s="41">
        <v>4</v>
      </c>
      <c r="AF192" s="41">
        <v>3</v>
      </c>
    </row>
    <row r="193" spans="1:48" x14ac:dyDescent="0.2">
      <c r="A193" s="40" t="s">
        <v>1009</v>
      </c>
    </row>
    <row r="194" spans="1:48" s="37" customFormat="1" x14ac:dyDescent="0.2">
      <c r="A194" s="37" t="s">
        <v>946</v>
      </c>
      <c r="B194" s="37" t="s">
        <v>3</v>
      </c>
      <c r="D194" s="37">
        <v>15.249600000000001</v>
      </c>
      <c r="E194" s="37">
        <v>14.177412500000001</v>
      </c>
      <c r="F194" s="37">
        <v>3.1391599999999995</v>
      </c>
      <c r="G194" s="37">
        <v>1.01434</v>
      </c>
      <c r="H194" s="37">
        <v>1.5726200000000001</v>
      </c>
      <c r="I194" s="37">
        <v>0.74539999999999995</v>
      </c>
      <c r="J194" s="37">
        <v>1.99464</v>
      </c>
      <c r="K194" s="37">
        <v>0.92077500000000012</v>
      </c>
      <c r="L194" s="37">
        <v>6.7003258938707031</v>
      </c>
      <c r="M194" s="37">
        <v>1.9455175217655583</v>
      </c>
      <c r="N194" s="37">
        <v>7.1253633618627106</v>
      </c>
      <c r="O194" s="37">
        <v>2.254997449430634</v>
      </c>
      <c r="P194" s="37">
        <v>6.7626815144520478</v>
      </c>
      <c r="Q194" s="37">
        <v>7.2509365320103587</v>
      </c>
      <c r="R194" s="37">
        <v>4.9514627728601139</v>
      </c>
      <c r="S194" s="37">
        <v>5.9857177741569441</v>
      </c>
      <c r="T194" s="37">
        <v>6.3255780046199055</v>
      </c>
      <c r="U194" s="37">
        <v>7.3481142110922821</v>
      </c>
      <c r="V194" s="37">
        <v>1.0683560171154753</v>
      </c>
      <c r="W194" s="37">
        <v>2.1153940133943436</v>
      </c>
      <c r="X194" s="37">
        <v>0.33817051186257618</v>
      </c>
      <c r="Y194" s="73">
        <v>1.277625</v>
      </c>
      <c r="Z194" s="37">
        <v>0.62520000000000009</v>
      </c>
      <c r="AA194" s="37">
        <v>1.6821000000000002</v>
      </c>
      <c r="AB194" s="37">
        <v>3.5928199999999997</v>
      </c>
      <c r="AC194" s="37">
        <v>2.8906599999999996</v>
      </c>
      <c r="AD194" s="37">
        <v>0.25424000000000008</v>
      </c>
      <c r="AE194" s="37">
        <v>0.30569999999999986</v>
      </c>
      <c r="AF194" s="37">
        <v>0.23732500000000001</v>
      </c>
    </row>
    <row r="195" spans="1:48" x14ac:dyDescent="0.2">
      <c r="B195" s="34" t="s">
        <v>60</v>
      </c>
      <c r="D195" s="34">
        <v>0.22584845108422327</v>
      </c>
      <c r="E195" s="34">
        <v>0.21228362050736335</v>
      </c>
      <c r="F195" s="34">
        <v>0.10828874826130358</v>
      </c>
      <c r="G195" s="34">
        <v>2.4013912634137734E-2</v>
      </c>
      <c r="H195" s="34">
        <v>8.7151087199185268E-2</v>
      </c>
      <c r="I195" s="34">
        <v>7.5738794550745475E-2</v>
      </c>
      <c r="J195" s="34">
        <v>0.12285791793775402</v>
      </c>
      <c r="K195" s="34">
        <v>0.23124063044081777</v>
      </c>
      <c r="L195" s="34">
        <v>1.2292865705304736</v>
      </c>
      <c r="M195" s="34">
        <v>6.9813259870419614E-2</v>
      </c>
      <c r="N195" s="34">
        <v>0.65685744974570714</v>
      </c>
      <c r="O195" s="34">
        <v>0.30260565729455158</v>
      </c>
      <c r="P195" s="34">
        <v>0.2100091191131481</v>
      </c>
      <c r="Q195" s="34">
        <v>0.39270066328820313</v>
      </c>
      <c r="R195" s="34">
        <v>0.25840744711702524</v>
      </c>
      <c r="S195" s="34">
        <v>0.10393754219267944</v>
      </c>
      <c r="T195" s="34">
        <v>0.16912554496135132</v>
      </c>
      <c r="U195" s="34">
        <v>0.80089569711555475</v>
      </c>
      <c r="V195" s="34">
        <v>5.7301905434701407E-2</v>
      </c>
      <c r="W195" s="34">
        <v>0.10638657869844491</v>
      </c>
      <c r="X195" s="34">
        <v>6.6745011365177076E-2</v>
      </c>
      <c r="Y195" s="72">
        <v>2.3371991785039949E-3</v>
      </c>
      <c r="Z195" s="34">
        <v>4.0890096600521744E-2</v>
      </c>
      <c r="AA195" s="34">
        <v>6.9456677144821746E-2</v>
      </c>
      <c r="AB195" s="34">
        <v>0.30385044347507512</v>
      </c>
      <c r="AC195" s="34">
        <v>0.34003389978059828</v>
      </c>
      <c r="AD195" s="34">
        <v>2.7961992060652637E-2</v>
      </c>
      <c r="AE195" s="34">
        <v>1.9132041187495036E-2</v>
      </c>
      <c r="AF195" s="34">
        <v>1.1563556258060496E-2</v>
      </c>
    </row>
    <row r="196" spans="1:48" x14ac:dyDescent="0.2">
      <c r="B196" s="34" t="s">
        <v>5</v>
      </c>
      <c r="D196" s="34">
        <v>0.64009999999999856</v>
      </c>
      <c r="E196" s="34">
        <v>0.69909999999999961</v>
      </c>
      <c r="F196" s="34">
        <v>0.27749999999999986</v>
      </c>
      <c r="G196" s="34">
        <v>5.7200000000000029E-2</v>
      </c>
      <c r="H196" s="34">
        <v>0.22799999999999976</v>
      </c>
      <c r="I196" s="34">
        <v>0.20250000000000057</v>
      </c>
      <c r="J196" s="34">
        <v>0.3105999999999991</v>
      </c>
      <c r="K196" s="34">
        <v>0.45840000000000014</v>
      </c>
      <c r="L196" s="34">
        <v>3.7673237593710871</v>
      </c>
      <c r="M196" s="34">
        <v>0.14930365749750796</v>
      </c>
      <c r="N196" s="34">
        <v>1.7539791769163884</v>
      </c>
      <c r="O196" s="34">
        <v>0.7223858670529304</v>
      </c>
      <c r="P196" s="34">
        <v>0.57473559937041596</v>
      </c>
      <c r="Q196" s="34">
        <v>0.99213109396435684</v>
      </c>
      <c r="R196" s="34">
        <v>0.57543940203595678</v>
      </c>
      <c r="S196" s="34">
        <v>0.26550227272813132</v>
      </c>
      <c r="T196" s="34">
        <v>0.35289883137063249</v>
      </c>
      <c r="U196" s="34">
        <v>1.9050623077497102</v>
      </c>
      <c r="V196" s="34">
        <v>0.15457284436608398</v>
      </c>
      <c r="W196" s="34">
        <v>0.25587968475987388</v>
      </c>
      <c r="X196" s="34">
        <v>0.14617249643850888</v>
      </c>
      <c r="Y196" s="72">
        <v>5.0999999999998824E-3</v>
      </c>
      <c r="Z196" s="34">
        <v>0.1099</v>
      </c>
      <c r="AA196" s="34">
        <v>0.15370000000000017</v>
      </c>
      <c r="AB196" s="34">
        <v>0.83819999999999917</v>
      </c>
      <c r="AC196" s="34">
        <v>0.89150000000000018</v>
      </c>
      <c r="AD196" s="34">
        <v>6.4200000000000035E-2</v>
      </c>
      <c r="AE196" s="34">
        <v>4.8200000000000465E-2</v>
      </c>
      <c r="AF196" s="34">
        <v>2.6600000000000179E-2</v>
      </c>
    </row>
    <row r="197" spans="1:48" x14ac:dyDescent="0.2">
      <c r="B197" s="34" t="s">
        <v>6</v>
      </c>
      <c r="D197" s="34">
        <v>14.917400000000001</v>
      </c>
      <c r="E197" s="34">
        <v>13.7446</v>
      </c>
      <c r="F197" s="34">
        <v>2.9775</v>
      </c>
      <c r="G197" s="34">
        <v>0.97660000000000002</v>
      </c>
      <c r="H197" s="34">
        <v>1.4243000000000001</v>
      </c>
      <c r="I197" s="34">
        <v>0.63889999999999958</v>
      </c>
      <c r="J197" s="34">
        <v>1.8249000000000004</v>
      </c>
      <c r="K197" s="34">
        <v>0.67379999999999995</v>
      </c>
      <c r="L197" s="34">
        <v>3.7500965760897413</v>
      </c>
      <c r="M197" s="34">
        <v>1.8775171929971777</v>
      </c>
      <c r="N197" s="34">
        <v>6.4023614198218333</v>
      </c>
      <c r="O197" s="34">
        <v>1.8045707412013532</v>
      </c>
      <c r="P197" s="34">
        <v>6.4361217305144249</v>
      </c>
      <c r="Q197" s="34">
        <v>6.5952683531453058</v>
      </c>
      <c r="R197" s="34">
        <v>4.6163849449542225</v>
      </c>
      <c r="S197" s="34">
        <v>5.8131519204300872</v>
      </c>
      <c r="T197" s="34">
        <v>6.1574257811198994</v>
      </c>
      <c r="U197" s="34">
        <v>6.2345164688209787</v>
      </c>
      <c r="V197" s="34">
        <v>0.98025758349527725</v>
      </c>
      <c r="W197" s="34">
        <v>1.9972541350564277</v>
      </c>
      <c r="X197" s="34">
        <v>0.28860436587134303</v>
      </c>
      <c r="Y197" s="72">
        <v>1.2751000000000001</v>
      </c>
      <c r="Z197" s="34">
        <v>0.5575</v>
      </c>
      <c r="AA197" s="34">
        <v>1.6255999999999999</v>
      </c>
      <c r="AB197" s="34">
        <v>3.2353000000000001</v>
      </c>
      <c r="AC197" s="34">
        <v>2.4142999999999999</v>
      </c>
      <c r="AD197" s="34">
        <v>0.22029999999999994</v>
      </c>
      <c r="AE197" s="34">
        <v>0.29089999999999971</v>
      </c>
      <c r="AF197" s="34">
        <v>0.22739999999999938</v>
      </c>
    </row>
    <row r="198" spans="1:48" x14ac:dyDescent="0.2">
      <c r="B198" s="34" t="s">
        <v>7</v>
      </c>
      <c r="D198" s="34">
        <v>15.557499999999999</v>
      </c>
      <c r="E198" s="34">
        <v>14.4437</v>
      </c>
      <c r="F198" s="34">
        <v>3.2549999999999999</v>
      </c>
      <c r="G198" s="34">
        <v>1.0338000000000001</v>
      </c>
      <c r="H198" s="34">
        <v>1.6522999999999999</v>
      </c>
      <c r="I198" s="34">
        <v>0.84140000000000015</v>
      </c>
      <c r="J198" s="34">
        <v>2.1354999999999995</v>
      </c>
      <c r="K198" s="34">
        <v>1.1322000000000001</v>
      </c>
      <c r="L198" s="34">
        <v>7.5174203354608284</v>
      </c>
      <c r="M198" s="34">
        <v>2.0268208504946856</v>
      </c>
      <c r="N198" s="34">
        <v>8.1563405967382216</v>
      </c>
      <c r="O198" s="34">
        <v>2.5269566082542836</v>
      </c>
      <c r="P198" s="34">
        <v>7.0108573298848409</v>
      </c>
      <c r="Q198" s="34">
        <v>7.5873994471096626</v>
      </c>
      <c r="R198" s="34">
        <v>5.1918243469901793</v>
      </c>
      <c r="S198" s="34">
        <v>6.0786541931582185</v>
      </c>
      <c r="T198" s="34">
        <v>6.5103246124905318</v>
      </c>
      <c r="U198" s="34">
        <v>8.1395787765706888</v>
      </c>
      <c r="V198" s="34">
        <v>1.1348304278613612</v>
      </c>
      <c r="W198" s="34">
        <v>2.2531338198163016</v>
      </c>
      <c r="X198" s="34">
        <v>0.43477686230985191</v>
      </c>
      <c r="Y198" s="72">
        <v>1.2802</v>
      </c>
      <c r="Z198" s="34">
        <v>0.66739999999999999</v>
      </c>
      <c r="AA198" s="34">
        <v>1.7793000000000001</v>
      </c>
      <c r="AB198" s="34">
        <v>4.0734999999999992</v>
      </c>
      <c r="AC198" s="34">
        <v>3.3058000000000001</v>
      </c>
      <c r="AD198" s="34">
        <v>0.28449999999999998</v>
      </c>
      <c r="AE198" s="34">
        <v>0.33910000000000018</v>
      </c>
      <c r="AF198" s="34">
        <v>0.25399999999999956</v>
      </c>
    </row>
    <row r="199" spans="1:48" s="41" customFormat="1" x14ac:dyDescent="0.2">
      <c r="A199" s="42"/>
      <c r="B199" s="39" t="s">
        <v>1128</v>
      </c>
      <c r="D199" s="41">
        <v>8</v>
      </c>
      <c r="E199" s="41">
        <v>8</v>
      </c>
      <c r="F199" s="41">
        <v>5</v>
      </c>
      <c r="G199" s="41">
        <v>5</v>
      </c>
      <c r="H199" s="41">
        <v>5</v>
      </c>
      <c r="I199" s="41">
        <v>5</v>
      </c>
      <c r="J199" s="41">
        <v>5</v>
      </c>
      <c r="K199" s="41">
        <v>4</v>
      </c>
      <c r="L199" s="41">
        <v>8</v>
      </c>
      <c r="M199" s="41">
        <v>7</v>
      </c>
      <c r="N199" s="41">
        <v>5</v>
      </c>
      <c r="O199" s="41">
        <v>5</v>
      </c>
      <c r="P199" s="41">
        <v>5</v>
      </c>
      <c r="Q199" s="41">
        <v>5</v>
      </c>
      <c r="R199" s="41">
        <v>5</v>
      </c>
      <c r="S199" s="41">
        <v>5</v>
      </c>
      <c r="T199" s="41">
        <v>4</v>
      </c>
      <c r="U199" s="41">
        <v>4</v>
      </c>
      <c r="V199" s="41">
        <v>5</v>
      </c>
      <c r="W199" s="41">
        <v>4</v>
      </c>
      <c r="X199" s="41">
        <v>4</v>
      </c>
      <c r="Y199" s="74">
        <v>4</v>
      </c>
      <c r="Z199" s="41">
        <v>5</v>
      </c>
      <c r="AA199" s="41">
        <v>5</v>
      </c>
      <c r="AB199" s="41">
        <v>5</v>
      </c>
      <c r="AC199" s="41">
        <v>5</v>
      </c>
      <c r="AD199" s="41">
        <v>5</v>
      </c>
      <c r="AE199" s="41">
        <v>5</v>
      </c>
      <c r="AF199" s="41">
        <v>4</v>
      </c>
    </row>
    <row r="200" spans="1:48" x14ac:dyDescent="0.2">
      <c r="A200" s="40" t="s">
        <v>1010</v>
      </c>
    </row>
    <row r="201" spans="1:48" s="37" customFormat="1" x14ac:dyDescent="0.2">
      <c r="A201" s="37" t="s">
        <v>945</v>
      </c>
      <c r="B201" s="37" t="s">
        <v>970</v>
      </c>
      <c r="D201" s="37">
        <v>12.706300000000001</v>
      </c>
      <c r="E201" s="37">
        <v>11.3697</v>
      </c>
      <c r="F201" s="37">
        <v>2.4276</v>
      </c>
      <c r="G201" s="37">
        <v>0.7087</v>
      </c>
      <c r="H201" s="37">
        <v>1.2192000000000001</v>
      </c>
      <c r="I201" s="37">
        <v>0.65470000000000006</v>
      </c>
      <c r="J201" s="37">
        <v>1.7335000000000003</v>
      </c>
      <c r="K201" s="37">
        <v>0.94559999999999977</v>
      </c>
      <c r="L201" s="37" t="s">
        <v>942</v>
      </c>
      <c r="M201" s="37" t="s">
        <v>942</v>
      </c>
      <c r="N201" s="37" t="s">
        <v>942</v>
      </c>
      <c r="O201" s="37" t="s">
        <v>942</v>
      </c>
      <c r="P201" s="37">
        <v>4.7652528212047676</v>
      </c>
      <c r="Q201" s="37">
        <v>5.1826888002271554</v>
      </c>
      <c r="R201" s="37">
        <v>3.9449104273734785</v>
      </c>
      <c r="S201" s="37">
        <v>5.1214149373000426</v>
      </c>
      <c r="T201" s="37">
        <v>5.5110660493229435</v>
      </c>
      <c r="U201" s="37">
        <v>6.6467032429618822</v>
      </c>
      <c r="V201" s="37">
        <v>0.93832187441197357</v>
      </c>
      <c r="W201" s="37">
        <v>1.6285614296058957</v>
      </c>
      <c r="X201" s="37">
        <v>0.28058305365791492</v>
      </c>
      <c r="Y201" s="73">
        <v>1.1962999999999999</v>
      </c>
      <c r="Z201" s="37">
        <v>0.47939999999999994</v>
      </c>
      <c r="AA201" s="37">
        <v>1.4224000000000001</v>
      </c>
      <c r="AB201" s="37">
        <v>3.1248</v>
      </c>
      <c r="AC201" s="37">
        <v>1.7900999999999998</v>
      </c>
      <c r="AD201" s="37">
        <v>0.22610000000000002</v>
      </c>
      <c r="AE201" s="37">
        <v>0.20260000000000011</v>
      </c>
      <c r="AF201" s="37">
        <v>0.22220000000000018</v>
      </c>
    </row>
    <row r="202" spans="1:48" x14ac:dyDescent="0.2">
      <c r="A202" s="40" t="s">
        <v>1011</v>
      </c>
    </row>
    <row r="203" spans="1:48" s="37" customFormat="1" x14ac:dyDescent="0.2">
      <c r="A203" s="37" t="s">
        <v>945</v>
      </c>
      <c r="B203" s="37" t="s">
        <v>3</v>
      </c>
      <c r="D203" s="37">
        <v>12.919350000000001</v>
      </c>
      <c r="E203" s="37">
        <v>10.671199999999999</v>
      </c>
      <c r="F203" s="37">
        <v>2.2282000000000002</v>
      </c>
      <c r="G203" s="37">
        <v>0.68195000000000006</v>
      </c>
      <c r="H203" s="37">
        <v>1.0871</v>
      </c>
      <c r="I203" s="37">
        <v>0.75570000000000004</v>
      </c>
      <c r="J203" s="37">
        <v>1.7376500000000001</v>
      </c>
      <c r="K203" s="37">
        <v>1.2848999999999999</v>
      </c>
      <c r="L203" s="37">
        <v>5.171199057278689</v>
      </c>
      <c r="M203" s="37">
        <v>1.4202700869904992</v>
      </c>
      <c r="N203" s="37">
        <v>5.6996645985670558</v>
      </c>
      <c r="O203" s="38" t="s">
        <v>942</v>
      </c>
      <c r="P203" s="37">
        <v>5.7023183804888564</v>
      </c>
      <c r="Q203" s="37">
        <v>6.1552228137978169</v>
      </c>
      <c r="R203" s="37">
        <v>4.1606457666608225</v>
      </c>
      <c r="S203" s="37">
        <v>5.4779901326792828</v>
      </c>
      <c r="T203" s="37">
        <v>5.5597315799175302</v>
      </c>
      <c r="U203" s="37">
        <v>7.3951026579434256</v>
      </c>
      <c r="V203" s="37">
        <v>0.98889631554963575</v>
      </c>
      <c r="W203" s="37">
        <v>1.5120558939556856</v>
      </c>
      <c r="X203" s="37">
        <v>0.35236946061417879</v>
      </c>
      <c r="Y203" s="73">
        <v>1.1372499999999999</v>
      </c>
      <c r="Z203" s="37">
        <v>0.55915000000000004</v>
      </c>
      <c r="AA203" s="37">
        <v>1.6535500000000001</v>
      </c>
      <c r="AB203" s="37">
        <v>2.9775499999999999</v>
      </c>
      <c r="AC203" s="37">
        <v>2.8505000000000003</v>
      </c>
      <c r="AD203" s="37">
        <v>0.26249999999999996</v>
      </c>
      <c r="AE203" s="37">
        <v>0.2848</v>
      </c>
      <c r="AF203" s="37">
        <v>0.29589999999999994</v>
      </c>
    </row>
    <row r="204" spans="1:48" x14ac:dyDescent="0.2">
      <c r="B204" s="34" t="s">
        <v>60</v>
      </c>
      <c r="D204" s="34">
        <v>1.1894243166338916</v>
      </c>
      <c r="E204" s="34">
        <v>4.6669047558312651E-2</v>
      </c>
      <c r="F204" s="34">
        <v>5.8407020126008673E-2</v>
      </c>
      <c r="G204" s="34">
        <v>2.4253762594698657E-2</v>
      </c>
      <c r="H204" s="34">
        <v>6.9155043200044272E-2</v>
      </c>
      <c r="I204" s="34">
        <v>0.2110006635060655</v>
      </c>
      <c r="J204" s="34">
        <v>2.3829498525986696E-2</v>
      </c>
      <c r="K204" s="34">
        <v>0.30122748878546851</v>
      </c>
      <c r="L204" s="38" t="s">
        <v>942</v>
      </c>
      <c r="M204" s="38" t="s">
        <v>942</v>
      </c>
      <c r="N204" s="38" t="s">
        <v>942</v>
      </c>
      <c r="O204" s="38" t="s">
        <v>942</v>
      </c>
      <c r="P204" s="34">
        <v>0.20929704985475667</v>
      </c>
      <c r="Q204" s="34">
        <v>0.23945520459107322</v>
      </c>
      <c r="R204" s="34">
        <v>4.9154030707115319E-2</v>
      </c>
      <c r="S204" s="34">
        <v>0.22052419943590598</v>
      </c>
      <c r="T204" s="34">
        <v>8.2069047365309289E-2</v>
      </c>
      <c r="U204" s="34">
        <v>0.25924296896188925</v>
      </c>
      <c r="V204" s="34">
        <v>6.0649684127048568E-2</v>
      </c>
      <c r="W204" s="34">
        <v>9.2078863523300428E-2</v>
      </c>
      <c r="X204" s="34">
        <v>5.5588276218514164E-2</v>
      </c>
      <c r="Y204" s="72">
        <v>4.221427483683695E-2</v>
      </c>
      <c r="Z204" s="34">
        <v>9.3833069863454258E-2</v>
      </c>
      <c r="AA204" s="34">
        <v>7.0074282015586839E-2</v>
      </c>
      <c r="AB204" s="34">
        <v>9.1923881554256746E-4</v>
      </c>
      <c r="AC204" s="34">
        <v>0.31254119728445379</v>
      </c>
      <c r="AD204" s="34">
        <v>2.107178207935919E-2</v>
      </c>
      <c r="AE204" s="34">
        <v>3.3658282784479646E-2</v>
      </c>
      <c r="AF204" s="34">
        <v>6.2225396744417178E-3</v>
      </c>
    </row>
    <row r="205" spans="1:48" x14ac:dyDescent="0.2">
      <c r="B205" s="34" t="s">
        <v>5</v>
      </c>
      <c r="D205" s="34">
        <v>1.6821000000000002</v>
      </c>
      <c r="E205" s="34">
        <v>6.6000000000000725E-2</v>
      </c>
      <c r="F205" s="34">
        <v>8.2599999999999785E-2</v>
      </c>
      <c r="G205" s="34">
        <v>3.4300000000000108E-2</v>
      </c>
      <c r="H205" s="34">
        <v>9.7799999999999887E-2</v>
      </c>
      <c r="I205" s="34">
        <v>0.2984</v>
      </c>
      <c r="J205" s="34">
        <v>3.3700000000000063E-2</v>
      </c>
      <c r="K205" s="34">
        <v>0.42599999999999927</v>
      </c>
      <c r="L205" s="34">
        <v>0</v>
      </c>
      <c r="M205" s="34">
        <v>0</v>
      </c>
      <c r="N205" s="34">
        <v>0</v>
      </c>
      <c r="O205" s="38" t="s">
        <v>942</v>
      </c>
      <c r="P205" s="34">
        <v>0.29599072646927471</v>
      </c>
      <c r="Q205" s="34">
        <v>0.33864079791351998</v>
      </c>
      <c r="R205" s="34">
        <v>6.9514296871306058E-2</v>
      </c>
      <c r="S205" s="34">
        <v>0.31186831367372747</v>
      </c>
      <c r="T205" s="34">
        <v>0.11606315983506033</v>
      </c>
      <c r="U205" s="34">
        <v>0.36662492265577118</v>
      </c>
      <c r="V205" s="34">
        <v>8.5771605846116317E-2</v>
      </c>
      <c r="W205" s="34">
        <v>0.13021917760255275</v>
      </c>
      <c r="X205" s="34">
        <v>7.8613694137164458E-2</v>
      </c>
      <c r="Y205" s="72">
        <v>5.9700000000000086E-2</v>
      </c>
      <c r="Z205" s="34">
        <v>0.13269999999999993</v>
      </c>
      <c r="AA205" s="34">
        <v>9.9099999999999966E-2</v>
      </c>
      <c r="AB205" s="34">
        <v>1.3000000000000789E-3</v>
      </c>
      <c r="AC205" s="34">
        <v>0.44199999999999973</v>
      </c>
      <c r="AD205" s="34">
        <v>2.9800000000000104E-2</v>
      </c>
      <c r="AE205" s="34">
        <v>4.7599999999999976E-2</v>
      </c>
      <c r="AF205" s="34">
        <v>8.800000000000141E-3</v>
      </c>
      <c r="AV205" s="34" t="s">
        <v>55</v>
      </c>
    </row>
    <row r="206" spans="1:48" x14ac:dyDescent="0.2">
      <c r="B206" s="34" t="s">
        <v>6</v>
      </c>
      <c r="D206" s="34">
        <v>12.0783</v>
      </c>
      <c r="E206" s="34">
        <v>10.638199999999999</v>
      </c>
      <c r="F206" s="34">
        <v>2.1869000000000001</v>
      </c>
      <c r="G206" s="34">
        <v>0.66479999999999995</v>
      </c>
      <c r="H206" s="34">
        <v>1.0382</v>
      </c>
      <c r="I206" s="34">
        <v>0.60650000000000004</v>
      </c>
      <c r="J206" s="34">
        <v>1.7208000000000001</v>
      </c>
      <c r="K206" s="34">
        <v>1.0719000000000003</v>
      </c>
      <c r="L206" s="34">
        <v>5.171199057278689</v>
      </c>
      <c r="M206" s="34">
        <v>1.4202700869904992</v>
      </c>
      <c r="N206" s="34">
        <v>5.6996645985670558</v>
      </c>
      <c r="O206" s="38" t="s">
        <v>942</v>
      </c>
      <c r="P206" s="34">
        <v>5.5543230172542186</v>
      </c>
      <c r="Q206" s="34">
        <v>5.9859024148410569</v>
      </c>
      <c r="R206" s="34">
        <v>4.1258886182251695</v>
      </c>
      <c r="S206" s="34">
        <v>5.3220559758424191</v>
      </c>
      <c r="T206" s="34">
        <v>5.5016999999999996</v>
      </c>
      <c r="U206" s="34">
        <v>7.2117901966155395</v>
      </c>
      <c r="V206" s="34">
        <v>0.94601051262657754</v>
      </c>
      <c r="W206" s="34">
        <v>1.4469463051544094</v>
      </c>
      <c r="X206" s="34">
        <v>0.31306261354559656</v>
      </c>
      <c r="Y206" s="72">
        <v>1.1073999999999999</v>
      </c>
      <c r="Z206" s="34">
        <v>0.49280000000000002</v>
      </c>
      <c r="AA206" s="34">
        <v>1.6040000000000001</v>
      </c>
      <c r="AB206" s="34">
        <v>2.9769000000000001</v>
      </c>
      <c r="AC206" s="34">
        <v>2.6295000000000002</v>
      </c>
      <c r="AD206" s="34">
        <v>0.24759999999999993</v>
      </c>
      <c r="AE206" s="34">
        <v>0.26100000000000001</v>
      </c>
      <c r="AF206" s="34">
        <v>0.29149999999999987</v>
      </c>
    </row>
    <row r="207" spans="1:48" x14ac:dyDescent="0.2">
      <c r="B207" s="34" t="s">
        <v>7</v>
      </c>
      <c r="D207" s="34">
        <v>13.760400000000001</v>
      </c>
      <c r="E207" s="34">
        <v>10.7042</v>
      </c>
      <c r="F207" s="34">
        <v>2.2694999999999999</v>
      </c>
      <c r="G207" s="34">
        <v>0.69910000000000005</v>
      </c>
      <c r="H207" s="34">
        <v>1.1359999999999999</v>
      </c>
      <c r="I207" s="34">
        <v>0.90490000000000004</v>
      </c>
      <c r="J207" s="34">
        <v>1.7545000000000002</v>
      </c>
      <c r="K207" s="34">
        <v>1.4978999999999996</v>
      </c>
      <c r="L207" s="34">
        <v>5.171199057278689</v>
      </c>
      <c r="M207" s="34">
        <v>1.4202700869904992</v>
      </c>
      <c r="N207" s="34">
        <v>5.6996645985670558</v>
      </c>
      <c r="O207" s="38" t="s">
        <v>942</v>
      </c>
      <c r="P207" s="34">
        <v>5.8503137437234933</v>
      </c>
      <c r="Q207" s="34">
        <v>6.3245432127545769</v>
      </c>
      <c r="R207" s="34">
        <v>4.1954029150964756</v>
      </c>
      <c r="S207" s="34">
        <v>5.6339242895161465</v>
      </c>
      <c r="T207" s="34">
        <v>5.6177631598350599</v>
      </c>
      <c r="U207" s="34">
        <v>7.5784151192713107</v>
      </c>
      <c r="V207" s="34">
        <v>1.0317821184726939</v>
      </c>
      <c r="W207" s="34">
        <v>1.5771654827569621</v>
      </c>
      <c r="X207" s="34">
        <v>0.39167630768276102</v>
      </c>
      <c r="Y207" s="72">
        <v>1.1671</v>
      </c>
      <c r="Z207" s="34">
        <v>0.62549999999999994</v>
      </c>
      <c r="AA207" s="34">
        <v>1.7031000000000001</v>
      </c>
      <c r="AB207" s="34">
        <v>2.9782000000000002</v>
      </c>
      <c r="AC207" s="34">
        <v>3.0714999999999999</v>
      </c>
      <c r="AD207" s="34">
        <v>0.27740000000000004</v>
      </c>
      <c r="AE207" s="34">
        <v>0.30859999999999999</v>
      </c>
      <c r="AF207" s="34">
        <v>0.30030000000000001</v>
      </c>
    </row>
    <row r="208" spans="1:48" s="41" customFormat="1" x14ac:dyDescent="0.2">
      <c r="A208" s="42"/>
      <c r="B208" s="41" t="s">
        <v>1128</v>
      </c>
      <c r="D208" s="41">
        <v>2</v>
      </c>
      <c r="E208" s="41">
        <v>2</v>
      </c>
      <c r="F208" s="41">
        <v>2</v>
      </c>
      <c r="G208" s="41">
        <v>2</v>
      </c>
      <c r="H208" s="41">
        <v>2</v>
      </c>
      <c r="I208" s="41">
        <v>2</v>
      </c>
      <c r="J208" s="41">
        <v>2</v>
      </c>
      <c r="K208" s="41">
        <v>2</v>
      </c>
      <c r="L208" s="41">
        <v>1</v>
      </c>
      <c r="M208" s="41">
        <v>1</v>
      </c>
      <c r="N208" s="41">
        <v>1</v>
      </c>
      <c r="O208" s="41">
        <v>0</v>
      </c>
      <c r="P208" s="41">
        <v>2</v>
      </c>
      <c r="Q208" s="41">
        <v>2</v>
      </c>
      <c r="R208" s="41">
        <v>2</v>
      </c>
      <c r="S208" s="41">
        <v>2</v>
      </c>
      <c r="T208" s="41">
        <v>2</v>
      </c>
      <c r="U208" s="41">
        <v>2</v>
      </c>
      <c r="V208" s="41">
        <v>2</v>
      </c>
      <c r="W208" s="41">
        <v>2</v>
      </c>
      <c r="X208" s="41">
        <v>2</v>
      </c>
      <c r="Y208" s="74">
        <v>2</v>
      </c>
      <c r="Z208" s="41">
        <v>2</v>
      </c>
      <c r="AA208" s="41">
        <v>2</v>
      </c>
      <c r="AB208" s="41">
        <v>2</v>
      </c>
      <c r="AC208" s="41">
        <v>2</v>
      </c>
      <c r="AD208" s="41">
        <v>2</v>
      </c>
      <c r="AE208" s="41">
        <v>2</v>
      </c>
      <c r="AF208" s="41">
        <v>2</v>
      </c>
    </row>
    <row r="209" spans="1:48" s="37" customFormat="1" x14ac:dyDescent="0.2">
      <c r="A209" s="37" t="s">
        <v>946</v>
      </c>
      <c r="B209" s="37" t="s">
        <v>3</v>
      </c>
      <c r="D209" s="37">
        <v>17.90795</v>
      </c>
      <c r="E209" s="37">
        <v>13.905250000000001</v>
      </c>
      <c r="F209" s="37">
        <v>3.0991499999999998</v>
      </c>
      <c r="G209" s="37">
        <v>0.98934999999999995</v>
      </c>
      <c r="H209" s="37">
        <v>1.6446499999999999</v>
      </c>
      <c r="I209" s="37">
        <v>0.80575000000000019</v>
      </c>
      <c r="J209" s="37">
        <v>2.0447500000000001</v>
      </c>
      <c r="K209" s="37">
        <v>1.6671999999999998</v>
      </c>
      <c r="L209" s="37">
        <v>2.9677232350743226</v>
      </c>
      <c r="M209" s="37">
        <v>2.9677232350743226</v>
      </c>
      <c r="N209" s="38" t="s">
        <v>942</v>
      </c>
      <c r="O209" s="38" t="s">
        <v>942</v>
      </c>
      <c r="P209" s="37">
        <v>6.8416712760845222</v>
      </c>
      <c r="Q209" s="37">
        <v>7.3655172588216766</v>
      </c>
      <c r="R209" s="38" t="s">
        <v>942</v>
      </c>
      <c r="S209" s="38" t="s">
        <v>942</v>
      </c>
      <c r="T209" s="37">
        <v>6.4552635794365507</v>
      </c>
      <c r="U209" s="37">
        <v>8.3305927040037187</v>
      </c>
      <c r="V209" s="37">
        <v>1.2528822793382524</v>
      </c>
      <c r="W209" s="37">
        <v>2.0002832467148437</v>
      </c>
      <c r="X209" s="37">
        <v>0.44393389716312198</v>
      </c>
      <c r="Y209" s="73">
        <v>1.2344499999999998</v>
      </c>
      <c r="Z209" s="37">
        <v>0.6705000000000001</v>
      </c>
      <c r="AA209" s="37">
        <v>1.81325</v>
      </c>
      <c r="AB209" s="37">
        <v>3.6490499999999999</v>
      </c>
      <c r="AC209" s="37">
        <v>3.1133999999999999</v>
      </c>
      <c r="AD209" s="37">
        <v>0.31489999999999996</v>
      </c>
      <c r="AE209" s="38" t="s">
        <v>942</v>
      </c>
      <c r="AF209" s="37">
        <v>0.33279999999999976</v>
      </c>
    </row>
    <row r="210" spans="1:48" x14ac:dyDescent="0.2">
      <c r="B210" s="34" t="s">
        <v>60</v>
      </c>
      <c r="D210" s="34">
        <v>0.31657170593721556</v>
      </c>
      <c r="E210" s="34">
        <v>1.0767114957127562</v>
      </c>
      <c r="F210" s="34">
        <v>6.7175144212722471E-3</v>
      </c>
      <c r="G210" s="34">
        <v>8.9802561210691849E-3</v>
      </c>
      <c r="H210" s="34">
        <v>9.4257333932166759E-2</v>
      </c>
      <c r="I210" s="34">
        <v>6.5548798615992804E-2</v>
      </c>
      <c r="J210" s="34">
        <v>0.10146982310026922</v>
      </c>
      <c r="K210" s="34">
        <v>0.26445793616376806</v>
      </c>
      <c r="L210" s="38" t="s">
        <v>942</v>
      </c>
      <c r="M210" s="38" t="s">
        <v>942</v>
      </c>
      <c r="N210" s="38" t="s">
        <v>942</v>
      </c>
      <c r="O210" s="38" t="s">
        <v>942</v>
      </c>
      <c r="P210" s="38" t="s">
        <v>942</v>
      </c>
      <c r="Q210" s="38" t="s">
        <v>942</v>
      </c>
      <c r="R210" s="38" t="s">
        <v>942</v>
      </c>
      <c r="S210" s="38" t="s">
        <v>942</v>
      </c>
      <c r="T210" s="38" t="s">
        <v>942</v>
      </c>
      <c r="U210" s="38" t="s">
        <v>942</v>
      </c>
      <c r="V210" s="34">
        <v>3.1319454662728806E-2</v>
      </c>
      <c r="W210" s="34">
        <v>8.3067236765477365E-2</v>
      </c>
      <c r="X210" s="34">
        <v>1.8420094981442509E-2</v>
      </c>
      <c r="Y210" s="72">
        <v>6.2013264710060294E-2</v>
      </c>
      <c r="Z210" s="34">
        <v>9.3338095116624276E-2</v>
      </c>
      <c r="AA210" s="34">
        <v>8.0398041020910388E-2</v>
      </c>
      <c r="AB210" s="38" t="s">
        <v>942</v>
      </c>
      <c r="AC210" s="34">
        <v>0.41125330393809595</v>
      </c>
      <c r="AD210" s="38" t="s">
        <v>942</v>
      </c>
      <c r="AE210" s="38" t="s">
        <v>942</v>
      </c>
      <c r="AF210" s="38" t="s">
        <v>942</v>
      </c>
    </row>
    <row r="211" spans="1:48" x14ac:dyDescent="0.2">
      <c r="B211" s="34" t="s">
        <v>5</v>
      </c>
      <c r="D211" s="34">
        <v>0.44769999999999754</v>
      </c>
      <c r="E211" s="34">
        <v>1.5227000000000004</v>
      </c>
      <c r="F211" s="34">
        <v>9.5000000000000639E-3</v>
      </c>
      <c r="G211" s="34">
        <v>1.2700000000000045E-2</v>
      </c>
      <c r="H211" s="34">
        <v>0.13329999999999997</v>
      </c>
      <c r="I211" s="34">
        <v>9.2699999999999783E-2</v>
      </c>
      <c r="J211" s="34">
        <v>0.14349999999999952</v>
      </c>
      <c r="K211" s="34">
        <v>0.37399999999999967</v>
      </c>
      <c r="L211" s="38" t="s">
        <v>942</v>
      </c>
      <c r="M211" s="38" t="s">
        <v>942</v>
      </c>
      <c r="N211" s="38" t="s">
        <v>942</v>
      </c>
      <c r="O211" s="38" t="s">
        <v>942</v>
      </c>
      <c r="P211" s="38" t="s">
        <v>942</v>
      </c>
      <c r="Q211" s="38" t="s">
        <v>942</v>
      </c>
      <c r="R211" s="38" t="s">
        <v>942</v>
      </c>
      <c r="S211" s="38" t="s">
        <v>942</v>
      </c>
      <c r="T211" s="38" t="s">
        <v>942</v>
      </c>
      <c r="U211" s="38" t="s">
        <v>942</v>
      </c>
      <c r="V211" s="34">
        <v>4.4292397550160345E-2</v>
      </c>
      <c r="W211" s="34">
        <v>0.11747481282259509</v>
      </c>
      <c r="X211" s="34">
        <v>2.604994814295658E-2</v>
      </c>
      <c r="Y211" s="72">
        <v>8.7700000000000111E-2</v>
      </c>
      <c r="Z211" s="34">
        <v>0.13200000000000001</v>
      </c>
      <c r="AA211" s="34">
        <v>0.11369999999999991</v>
      </c>
      <c r="AB211" s="38" t="s">
        <v>942</v>
      </c>
      <c r="AC211" s="34">
        <v>0.58159999999999989</v>
      </c>
      <c r="AD211" s="38" t="s">
        <v>942</v>
      </c>
      <c r="AE211" s="38" t="s">
        <v>942</v>
      </c>
      <c r="AF211" s="38" t="s">
        <v>942</v>
      </c>
    </row>
    <row r="212" spans="1:48" x14ac:dyDescent="0.2">
      <c r="B212" s="34" t="s">
        <v>6</v>
      </c>
      <c r="D212" s="34">
        <v>17.684100000000001</v>
      </c>
      <c r="E212" s="34">
        <v>13.1439</v>
      </c>
      <c r="F212" s="34">
        <v>3.0943999999999998</v>
      </c>
      <c r="G212" s="34">
        <v>0.98299999999999998</v>
      </c>
      <c r="H212" s="34">
        <v>1.5779999999999998</v>
      </c>
      <c r="I212" s="34">
        <v>0.7594000000000003</v>
      </c>
      <c r="J212" s="34">
        <v>1.9730000000000003</v>
      </c>
      <c r="K212" s="34">
        <v>1.4802</v>
      </c>
      <c r="L212" s="34">
        <v>2.9677232350743226</v>
      </c>
      <c r="M212" s="34">
        <v>2.9677232350743226</v>
      </c>
      <c r="N212" s="38" t="s">
        <v>942</v>
      </c>
      <c r="O212" s="38" t="s">
        <v>942</v>
      </c>
      <c r="P212" s="34">
        <v>6.8416712760845222</v>
      </c>
      <c r="Q212" s="34">
        <v>7.3655172588216766</v>
      </c>
      <c r="R212" s="34">
        <v>0</v>
      </c>
      <c r="S212" s="34">
        <v>0</v>
      </c>
      <c r="T212" s="34">
        <v>6.4552635794365507</v>
      </c>
      <c r="U212" s="34">
        <v>8.3305927040037187</v>
      </c>
      <c r="V212" s="34">
        <v>1.2307360805631722</v>
      </c>
      <c r="W212" s="34">
        <v>1.9415458403035459</v>
      </c>
      <c r="X212" s="34">
        <v>0.43090892309164369</v>
      </c>
      <c r="Y212" s="72">
        <v>1.1905999999999999</v>
      </c>
      <c r="Z212" s="34">
        <v>0.60450000000000004</v>
      </c>
      <c r="AA212" s="34">
        <v>1.7564</v>
      </c>
      <c r="AB212" s="34">
        <v>3.6475</v>
      </c>
      <c r="AC212" s="34">
        <v>2.8226</v>
      </c>
      <c r="AD212" s="34">
        <v>0.31489999999999996</v>
      </c>
      <c r="AE212" s="34">
        <v>0</v>
      </c>
      <c r="AF212" s="34">
        <v>0.33279999999999976</v>
      </c>
    </row>
    <row r="213" spans="1:48" x14ac:dyDescent="0.2">
      <c r="B213" s="34" t="s">
        <v>7</v>
      </c>
      <c r="D213" s="34">
        <v>18.131799999999998</v>
      </c>
      <c r="E213" s="34">
        <v>14.666600000000001</v>
      </c>
      <c r="F213" s="34">
        <v>3.1038999999999999</v>
      </c>
      <c r="G213" s="34">
        <v>0.99570000000000003</v>
      </c>
      <c r="H213" s="34">
        <v>1.7112999999999998</v>
      </c>
      <c r="I213" s="34">
        <v>0.85210000000000008</v>
      </c>
      <c r="J213" s="34">
        <v>2.1164999999999998</v>
      </c>
      <c r="K213" s="34">
        <v>1.8541999999999996</v>
      </c>
      <c r="L213" s="34">
        <v>2.9677232350743226</v>
      </c>
      <c r="M213" s="34">
        <v>2.9677232350743226</v>
      </c>
      <c r="N213" s="38" t="s">
        <v>942</v>
      </c>
      <c r="O213" s="38" t="s">
        <v>942</v>
      </c>
      <c r="P213" s="34">
        <v>6.8416712760845222</v>
      </c>
      <c r="Q213" s="34">
        <v>7.3655172588216766</v>
      </c>
      <c r="R213" s="34">
        <v>0</v>
      </c>
      <c r="S213" s="34">
        <v>0</v>
      </c>
      <c r="T213" s="34">
        <v>6.4552635794365507</v>
      </c>
      <c r="U213" s="34">
        <v>8.3305927040037187</v>
      </c>
      <c r="V213" s="34">
        <v>1.2750284781133325</v>
      </c>
      <c r="W213" s="34">
        <v>2.059020653126141</v>
      </c>
      <c r="X213" s="34">
        <v>0.45695887123460027</v>
      </c>
      <c r="Y213" s="72">
        <v>1.2783</v>
      </c>
      <c r="Z213" s="34">
        <v>0.73650000000000004</v>
      </c>
      <c r="AA213" s="34">
        <v>1.8700999999999999</v>
      </c>
      <c r="AB213" s="34">
        <v>3.6505999999999998</v>
      </c>
      <c r="AC213" s="34">
        <v>3.4041999999999999</v>
      </c>
      <c r="AD213" s="34">
        <v>0.31489999999999996</v>
      </c>
      <c r="AE213" s="34">
        <v>0</v>
      </c>
      <c r="AF213" s="34">
        <v>0.33279999999999976</v>
      </c>
    </row>
    <row r="214" spans="1:48" s="41" customFormat="1" x14ac:dyDescent="0.2">
      <c r="A214" s="42"/>
      <c r="B214" s="41" t="s">
        <v>1128</v>
      </c>
      <c r="D214" s="41">
        <v>2</v>
      </c>
      <c r="E214" s="41">
        <v>2</v>
      </c>
      <c r="F214" s="41">
        <v>2</v>
      </c>
      <c r="G214" s="41">
        <v>2</v>
      </c>
      <c r="H214" s="41">
        <v>2</v>
      </c>
      <c r="I214" s="41">
        <v>2</v>
      </c>
      <c r="J214" s="41">
        <v>2</v>
      </c>
      <c r="K214" s="41">
        <v>2</v>
      </c>
      <c r="L214" s="41">
        <v>1</v>
      </c>
      <c r="M214" s="41">
        <v>1</v>
      </c>
      <c r="N214" s="38" t="s">
        <v>942</v>
      </c>
      <c r="O214" s="38" t="s">
        <v>942</v>
      </c>
      <c r="P214" s="41">
        <v>1</v>
      </c>
      <c r="Q214" s="41">
        <v>1</v>
      </c>
      <c r="R214" s="41">
        <v>0</v>
      </c>
      <c r="S214" s="41">
        <v>0</v>
      </c>
      <c r="T214" s="41">
        <v>1</v>
      </c>
      <c r="U214" s="41">
        <v>1</v>
      </c>
      <c r="V214" s="41">
        <v>2</v>
      </c>
      <c r="W214" s="41">
        <v>2</v>
      </c>
      <c r="X214" s="41">
        <v>2</v>
      </c>
      <c r="Y214" s="74">
        <v>2</v>
      </c>
      <c r="Z214" s="41">
        <v>2</v>
      </c>
      <c r="AA214" s="41">
        <v>2</v>
      </c>
      <c r="AB214" s="41">
        <v>2</v>
      </c>
      <c r="AC214" s="41">
        <v>2</v>
      </c>
      <c r="AD214" s="41">
        <v>1</v>
      </c>
      <c r="AE214" s="41">
        <v>0</v>
      </c>
      <c r="AF214" s="41">
        <v>1</v>
      </c>
    </row>
    <row r="215" spans="1:48" x14ac:dyDescent="0.2">
      <c r="A215" s="44" t="s">
        <v>1012</v>
      </c>
    </row>
    <row r="216" spans="1:48" s="37" customFormat="1" x14ac:dyDescent="0.2">
      <c r="A216" s="37" t="s">
        <v>945</v>
      </c>
      <c r="B216" s="37" t="s">
        <v>3</v>
      </c>
      <c r="D216" s="37">
        <v>13.186200000000001</v>
      </c>
      <c r="E216" s="37">
        <v>12.172016666666666</v>
      </c>
      <c r="F216" s="37">
        <v>2.7963999999999998</v>
      </c>
      <c r="G216" s="37">
        <v>0.85114000000000001</v>
      </c>
      <c r="H216" s="37">
        <v>1.4117200000000001</v>
      </c>
      <c r="I216" s="37">
        <v>0.68974000000000002</v>
      </c>
      <c r="J216" s="37">
        <v>1.6425000000000001</v>
      </c>
      <c r="K216" s="37">
        <v>0.81059999999999999</v>
      </c>
      <c r="L216" s="37">
        <v>6.543976560070413</v>
      </c>
      <c r="M216" s="37">
        <v>1.6354354078900666</v>
      </c>
      <c r="N216" s="37">
        <v>7.4403225359281819</v>
      </c>
      <c r="O216" s="37">
        <v>1.8170739920362293</v>
      </c>
      <c r="P216" s="37">
        <v>6.2394881877271429</v>
      </c>
      <c r="Q216" s="37">
        <v>6.6529040583789438</v>
      </c>
      <c r="R216" s="37">
        <v>4.2694152168669897</v>
      </c>
      <c r="S216" s="37">
        <v>5.4478670292153231</v>
      </c>
      <c r="T216" s="37">
        <v>5.9503254784603667</v>
      </c>
      <c r="U216" s="37">
        <v>6.376313442719737</v>
      </c>
      <c r="V216" s="37">
        <v>0.9033810003256072</v>
      </c>
      <c r="W216" s="37">
        <v>1.8690222990506775</v>
      </c>
      <c r="X216" s="37">
        <v>0.39396699516882416</v>
      </c>
      <c r="Y216" s="73">
        <v>1.1271</v>
      </c>
      <c r="Z216" s="37">
        <v>0.5459750000000001</v>
      </c>
      <c r="AA216" s="37">
        <v>1.4550000000000001</v>
      </c>
      <c r="AB216" s="37">
        <v>2.7987000000000002</v>
      </c>
      <c r="AC216" s="37">
        <v>1.84012</v>
      </c>
      <c r="AD216" s="37">
        <v>0.18900000000000014</v>
      </c>
      <c r="AE216" s="37">
        <v>0.2019500000000003</v>
      </c>
      <c r="AF216" s="37">
        <v>0.1987249999999999</v>
      </c>
    </row>
    <row r="217" spans="1:48" x14ac:dyDescent="0.2">
      <c r="B217" s="34" t="s">
        <v>60</v>
      </c>
      <c r="D217" s="34">
        <v>0.60054310086787288</v>
      </c>
      <c r="E217" s="34">
        <v>0.83368448088390501</v>
      </c>
      <c r="F217" s="34">
        <v>0.11447340302445808</v>
      </c>
      <c r="G217" s="34">
        <v>7.9059901340692323E-2</v>
      </c>
      <c r="H217" s="34">
        <v>6.8804919882229337E-2</v>
      </c>
      <c r="I217" s="34">
        <v>7.9119138013504425E-2</v>
      </c>
      <c r="J217" s="34">
        <v>0.10382234826856894</v>
      </c>
      <c r="K217" s="34">
        <v>0.10799441343575711</v>
      </c>
      <c r="L217" s="34">
        <v>0.70173211294054383</v>
      </c>
      <c r="M217" s="34">
        <v>0.12674915710147633</v>
      </c>
      <c r="N217" s="34">
        <v>0.32671412806070688</v>
      </c>
      <c r="O217" s="34">
        <v>1.7402440376086382E-2</v>
      </c>
      <c r="P217" s="34">
        <v>0.60805553021100767</v>
      </c>
      <c r="Q217" s="34">
        <v>0.72723461139267975</v>
      </c>
      <c r="R217" s="34">
        <v>0.51046355205779359</v>
      </c>
      <c r="S217" s="34">
        <v>0.44360793048007874</v>
      </c>
      <c r="T217" s="34">
        <v>0.52266333387574138</v>
      </c>
      <c r="U217" s="34">
        <v>0.30474927988227951</v>
      </c>
      <c r="V217" s="34">
        <v>8.641035998872898E-2</v>
      </c>
      <c r="W217" s="34">
        <v>5.3420661397529372E-2</v>
      </c>
      <c r="X217" s="34">
        <v>4.9910779367381461E-2</v>
      </c>
      <c r="Y217" s="72">
        <v>8.3918293595615978E-2</v>
      </c>
      <c r="Z217" s="34">
        <v>9.5539673260204031E-2</v>
      </c>
      <c r="AA217" s="34">
        <v>5.5173861565056354E-2</v>
      </c>
      <c r="AB217" s="34">
        <v>0.12695272742245448</v>
      </c>
      <c r="AC217" s="34">
        <v>0.21373271158154666</v>
      </c>
      <c r="AD217" s="34">
        <v>2.0700966161026881E-2</v>
      </c>
      <c r="AE217" s="34">
        <v>1.8976037521042266E-2</v>
      </c>
      <c r="AF217" s="34">
        <v>2.0355895951787616E-2</v>
      </c>
    </row>
    <row r="218" spans="1:48" x14ac:dyDescent="0.2">
      <c r="B218" s="34" t="s">
        <v>5</v>
      </c>
      <c r="D218" s="34">
        <v>1.6135000000000002</v>
      </c>
      <c r="E218" s="34">
        <v>2.4834999999999994</v>
      </c>
      <c r="F218" s="34">
        <v>0.28010000000000002</v>
      </c>
      <c r="G218" s="34">
        <v>0.19180000000000008</v>
      </c>
      <c r="H218" s="34">
        <v>0.18219999999999992</v>
      </c>
      <c r="I218" s="34">
        <v>0.20950000000000024</v>
      </c>
      <c r="J218" s="34">
        <v>0.28140000000000009</v>
      </c>
      <c r="K218" s="34">
        <v>0.23549999999999915</v>
      </c>
      <c r="L218" s="34">
        <v>1.5193845303428564</v>
      </c>
      <c r="M218" s="34">
        <v>0.26580806749248675</v>
      </c>
      <c r="N218" s="34">
        <v>0.62764911210121888</v>
      </c>
      <c r="O218" s="34">
        <v>2.4610767198250505E-2</v>
      </c>
      <c r="P218" s="34">
        <v>1.1058778410134886</v>
      </c>
      <c r="Q218" s="34">
        <v>1.3187666370507785</v>
      </c>
      <c r="R218" s="34">
        <v>1.1318742837650437</v>
      </c>
      <c r="S218" s="34">
        <v>0.95967899103977672</v>
      </c>
      <c r="T218" s="34">
        <v>1.0452833478495904</v>
      </c>
      <c r="U218" s="34">
        <v>0.74500783124772951</v>
      </c>
      <c r="V218" s="34">
        <v>0.22922406585276311</v>
      </c>
      <c r="W218" s="34">
        <v>0.14821750138768031</v>
      </c>
      <c r="X218" s="34">
        <v>0.12800585318020979</v>
      </c>
      <c r="Y218" s="72">
        <v>0.20450000000000013</v>
      </c>
      <c r="Z218" s="34">
        <v>0.21210000000000007</v>
      </c>
      <c r="AA218" s="34">
        <v>0.13590000000000013</v>
      </c>
      <c r="AB218" s="34">
        <v>0.32200000000000006</v>
      </c>
      <c r="AC218" s="34">
        <v>0.55760000000000032</v>
      </c>
      <c r="AD218" s="34">
        <v>3.6199999999999122E-2</v>
      </c>
      <c r="AE218" s="34">
        <v>4.6400000000000219E-2</v>
      </c>
      <c r="AF218" s="34">
        <v>4.3900000000000272E-2</v>
      </c>
      <c r="AV218" s="34" t="s">
        <v>55</v>
      </c>
    </row>
    <row r="219" spans="1:48" x14ac:dyDescent="0.2">
      <c r="B219" s="34" t="s">
        <v>6</v>
      </c>
      <c r="D219" s="34">
        <v>12.0733</v>
      </c>
      <c r="E219" s="34">
        <v>10.9398</v>
      </c>
      <c r="F219" s="34">
        <v>2.6949000000000001</v>
      </c>
      <c r="G219" s="34">
        <v>0.79879999999999995</v>
      </c>
      <c r="H219" s="34">
        <v>1.3081</v>
      </c>
      <c r="I219" s="34">
        <v>0.55759999999999987</v>
      </c>
      <c r="J219" s="34">
        <v>1.4705999999999997</v>
      </c>
      <c r="K219" s="34">
        <v>0.65030000000000054</v>
      </c>
      <c r="L219" s="34">
        <v>5.5420551422734867</v>
      </c>
      <c r="M219" s="34">
        <v>1.5164497617791366</v>
      </c>
      <c r="N219" s="34">
        <v>7.074037615492939</v>
      </c>
      <c r="O219" s="34">
        <v>1.8047686084371042</v>
      </c>
      <c r="P219" s="34">
        <v>5.5405012408625982</v>
      </c>
      <c r="Q219" s="34">
        <v>5.8164295964104991</v>
      </c>
      <c r="R219" s="34">
        <v>3.5163605048401965</v>
      </c>
      <c r="S219" s="34">
        <v>4.8320677230353475</v>
      </c>
      <c r="T219" s="34">
        <v>5.4304310003903007</v>
      </c>
      <c r="U219" s="34">
        <v>5.9934381001224999</v>
      </c>
      <c r="V219" s="34">
        <v>0.77401499339483193</v>
      </c>
      <c r="W219" s="34">
        <v>1.7855442755641759</v>
      </c>
      <c r="X219" s="34">
        <v>0.32026247048319606</v>
      </c>
      <c r="Y219" s="72">
        <v>1.0292999999999999</v>
      </c>
      <c r="Z219" s="34">
        <v>0.42169999999999996</v>
      </c>
      <c r="AA219" s="34">
        <v>1.4127999999999998</v>
      </c>
      <c r="AB219" s="34">
        <v>2.5881999999999996</v>
      </c>
      <c r="AC219" s="34">
        <v>1.5099999999999998</v>
      </c>
      <c r="AD219" s="34">
        <v>0.16510000000000069</v>
      </c>
      <c r="AE219" s="34">
        <v>0.17970000000000041</v>
      </c>
      <c r="AF219" s="34">
        <v>0.17389999999999972</v>
      </c>
    </row>
    <row r="220" spans="1:48" x14ac:dyDescent="0.2">
      <c r="B220" s="34" t="s">
        <v>7</v>
      </c>
      <c r="D220" s="34">
        <v>13.6868</v>
      </c>
      <c r="E220" s="34">
        <v>13.423299999999999</v>
      </c>
      <c r="F220" s="34">
        <v>2.9750000000000001</v>
      </c>
      <c r="G220" s="34">
        <v>0.99060000000000004</v>
      </c>
      <c r="H220" s="34">
        <v>1.4903</v>
      </c>
      <c r="I220" s="34">
        <v>0.76710000000000012</v>
      </c>
      <c r="J220" s="34">
        <v>1.7519999999999998</v>
      </c>
      <c r="K220" s="34">
        <v>0.8857999999999997</v>
      </c>
      <c r="L220" s="34">
        <v>7.0614396726163431</v>
      </c>
      <c r="M220" s="34">
        <v>1.7822578292716234</v>
      </c>
      <c r="N220" s="34">
        <v>7.7016867275941578</v>
      </c>
      <c r="O220" s="34">
        <v>1.8293793756353547</v>
      </c>
      <c r="P220" s="34">
        <v>6.6463790818760868</v>
      </c>
      <c r="Q220" s="34">
        <v>7.1351962334612775</v>
      </c>
      <c r="R220" s="34">
        <v>4.6482347886052402</v>
      </c>
      <c r="S220" s="34">
        <v>5.7917467140751242</v>
      </c>
      <c r="T220" s="34">
        <v>6.4757143482398911</v>
      </c>
      <c r="U220" s="34">
        <v>6.7384459313702294</v>
      </c>
      <c r="V220" s="34">
        <v>1.003239059247595</v>
      </c>
      <c r="W220" s="34">
        <v>1.9337617769518562</v>
      </c>
      <c r="X220" s="34">
        <v>0.44826832366340585</v>
      </c>
      <c r="Y220" s="72">
        <v>1.2338</v>
      </c>
      <c r="Z220" s="34">
        <v>0.63380000000000003</v>
      </c>
      <c r="AA220" s="34">
        <v>1.5487</v>
      </c>
      <c r="AB220" s="34">
        <v>2.9101999999999997</v>
      </c>
      <c r="AC220" s="34">
        <v>2.0676000000000001</v>
      </c>
      <c r="AD220" s="34">
        <v>0.20129999999999981</v>
      </c>
      <c r="AE220" s="34">
        <v>0.22610000000000063</v>
      </c>
      <c r="AF220" s="34">
        <v>0.21779999999999999</v>
      </c>
    </row>
    <row r="221" spans="1:48" s="41" customFormat="1" x14ac:dyDescent="0.2">
      <c r="A221" s="42"/>
      <c r="B221" s="41" t="s">
        <v>1128</v>
      </c>
      <c r="D221" s="41">
        <v>6</v>
      </c>
      <c r="E221" s="41">
        <v>6</v>
      </c>
      <c r="F221" s="41">
        <v>5</v>
      </c>
      <c r="G221" s="41">
        <v>5</v>
      </c>
      <c r="H221" s="41">
        <v>5</v>
      </c>
      <c r="I221" s="41">
        <v>5</v>
      </c>
      <c r="J221" s="41">
        <v>5</v>
      </c>
      <c r="K221" s="41">
        <v>4</v>
      </c>
      <c r="L221" s="41">
        <v>4</v>
      </c>
      <c r="M221" s="41">
        <v>4</v>
      </c>
      <c r="N221" s="41">
        <v>3</v>
      </c>
      <c r="O221" s="41">
        <v>2</v>
      </c>
      <c r="P221" s="41">
        <v>3</v>
      </c>
      <c r="Q221" s="41">
        <v>3</v>
      </c>
      <c r="R221" s="41">
        <v>4</v>
      </c>
      <c r="S221" s="41">
        <v>4</v>
      </c>
      <c r="T221" s="41">
        <v>3</v>
      </c>
      <c r="U221" s="41">
        <v>4</v>
      </c>
      <c r="V221" s="41">
        <v>5</v>
      </c>
      <c r="W221" s="41">
        <v>5</v>
      </c>
      <c r="X221" s="41">
        <v>5</v>
      </c>
      <c r="Y221" s="74">
        <v>5</v>
      </c>
      <c r="Z221" s="41">
        <v>4</v>
      </c>
      <c r="AA221" s="41">
        <v>5</v>
      </c>
      <c r="AB221" s="41">
        <v>5</v>
      </c>
      <c r="AC221" s="41">
        <v>5</v>
      </c>
      <c r="AD221" s="41">
        <v>3</v>
      </c>
      <c r="AE221" s="41">
        <v>4</v>
      </c>
      <c r="AF221" s="41">
        <v>4</v>
      </c>
    </row>
    <row r="222" spans="1:48" s="37" customFormat="1" x14ac:dyDescent="0.2">
      <c r="A222" s="37" t="s">
        <v>946</v>
      </c>
      <c r="B222" s="37" t="s">
        <v>3</v>
      </c>
      <c r="D222" s="37">
        <v>16.228783333333332</v>
      </c>
      <c r="E222" s="37">
        <v>15.101566666666665</v>
      </c>
      <c r="F222" s="37">
        <v>2.9684000000000004</v>
      </c>
      <c r="G222" s="37">
        <v>0.97295999999999994</v>
      </c>
      <c r="H222" s="37">
        <v>1.5006999999999999</v>
      </c>
      <c r="I222" s="37">
        <v>0.64105000000000012</v>
      </c>
      <c r="J222" s="37">
        <v>2.0255399999999995</v>
      </c>
      <c r="K222" s="37">
        <v>1.3757600000000001</v>
      </c>
      <c r="L222" s="37">
        <v>7.1879235603912024</v>
      </c>
      <c r="M222" s="37">
        <v>1.891664492291109</v>
      </c>
      <c r="N222" s="37">
        <v>6.898759411181608</v>
      </c>
      <c r="O222" s="37">
        <v>1.4863921165439482</v>
      </c>
      <c r="P222" s="37">
        <v>6.890149570320216</v>
      </c>
      <c r="Q222" s="37">
        <v>7.3238106078641669</v>
      </c>
      <c r="R222" s="37">
        <v>4.9427870244650549</v>
      </c>
      <c r="S222" s="37">
        <v>5.8194373790175771</v>
      </c>
      <c r="T222" s="37">
        <v>6.3755324285527157</v>
      </c>
      <c r="U222" s="37">
        <v>7.412883647577206</v>
      </c>
      <c r="V222" s="37">
        <v>1.0319895382732307</v>
      </c>
      <c r="W222" s="37">
        <v>2.1523925098444816</v>
      </c>
      <c r="X222" s="37">
        <v>0.39797205480737424</v>
      </c>
      <c r="Y222" s="73">
        <v>1.24298</v>
      </c>
      <c r="Z222" s="37">
        <v>0.61892499999999995</v>
      </c>
      <c r="AA222" s="37">
        <v>1.5951000000000002</v>
      </c>
      <c r="AB222" s="37">
        <v>3.9175166666666672</v>
      </c>
      <c r="AC222" s="37">
        <v>2.42835</v>
      </c>
      <c r="AD222" s="37">
        <v>0.25185000000000007</v>
      </c>
      <c r="AE222" s="37">
        <v>0.28257999999999994</v>
      </c>
      <c r="AF222" s="37">
        <v>0.22086666666666666</v>
      </c>
    </row>
    <row r="223" spans="1:48" x14ac:dyDescent="0.2">
      <c r="B223" s="34" t="s">
        <v>60</v>
      </c>
      <c r="D223" s="34">
        <v>1.1981009196502053</v>
      </c>
      <c r="E223" s="34">
        <v>1.4170414809266052</v>
      </c>
      <c r="F223" s="34">
        <v>0.26766745039320705</v>
      </c>
      <c r="G223" s="34">
        <v>0.11905964051684349</v>
      </c>
      <c r="H223" s="34">
        <v>0.14526436589886729</v>
      </c>
      <c r="I223" s="34">
        <v>6.4750806944778624E-2</v>
      </c>
      <c r="J223" s="34">
        <v>9.3826238334487153E-2</v>
      </c>
      <c r="K223" s="34">
        <v>0.2273626134614051</v>
      </c>
      <c r="L223" s="34">
        <v>0.75219544798386706</v>
      </c>
      <c r="M223" s="34">
        <v>0.1990146635954857</v>
      </c>
      <c r="N223" s="34">
        <v>1.1283190893247255</v>
      </c>
      <c r="O223" s="34">
        <v>0.49637781150249016</v>
      </c>
      <c r="P223" s="34">
        <v>0.55793607011858359</v>
      </c>
      <c r="Q223" s="34">
        <v>0.56110443071105354</v>
      </c>
      <c r="R223" s="34">
        <v>0.56100109935263409</v>
      </c>
      <c r="S223" s="34">
        <v>0.64801527344368248</v>
      </c>
      <c r="T223" s="34">
        <v>0.74938526871513222</v>
      </c>
      <c r="U223" s="34">
        <v>0.80444409181314869</v>
      </c>
      <c r="V223" s="34">
        <v>4.4439458519710581E-2</v>
      </c>
      <c r="W223" s="34">
        <v>0.13645648492632742</v>
      </c>
      <c r="X223" s="34">
        <v>0.10444229177337815</v>
      </c>
      <c r="Y223" s="72">
        <v>8.9035369376444976E-2</v>
      </c>
      <c r="Z223" s="34">
        <v>1.4056404234369452E-2</v>
      </c>
      <c r="AA223" s="34">
        <v>7.8569663356794398E-2</v>
      </c>
      <c r="AB223" s="34">
        <v>0.21976779033030891</v>
      </c>
      <c r="AC223" s="34">
        <v>0.60315338264822782</v>
      </c>
      <c r="AD223" s="34">
        <v>1.9456901089330781E-2</v>
      </c>
      <c r="AE223" s="34">
        <v>3.4252620337720627E-2</v>
      </c>
      <c r="AF223" s="34">
        <v>1.6883325106940985E-2</v>
      </c>
    </row>
    <row r="224" spans="1:48" x14ac:dyDescent="0.2">
      <c r="B224" s="34" t="s">
        <v>5</v>
      </c>
      <c r="D224" s="34">
        <v>2.8925000000000001</v>
      </c>
      <c r="E224" s="34">
        <v>3.3191000000000006</v>
      </c>
      <c r="F224" s="34">
        <v>0.72639999999999993</v>
      </c>
      <c r="G224" s="34">
        <v>0.28639999999999999</v>
      </c>
      <c r="H224" s="34">
        <v>0.36570000000000014</v>
      </c>
      <c r="I224" s="34">
        <v>0.16569999999999974</v>
      </c>
      <c r="J224" s="34">
        <v>0.20499999999999963</v>
      </c>
      <c r="K224" s="34">
        <v>0.52960000000000029</v>
      </c>
      <c r="L224" s="34">
        <v>1.8677747040633657</v>
      </c>
      <c r="M224" s="34">
        <v>0.50785215132186656</v>
      </c>
      <c r="N224" s="34">
        <v>2.5163967973321215</v>
      </c>
      <c r="O224" s="34">
        <v>0.70198423308789692</v>
      </c>
      <c r="P224" s="34">
        <v>1.5107193570144046</v>
      </c>
      <c r="Q224" s="34">
        <v>1.5935668724719481</v>
      </c>
      <c r="R224" s="34">
        <v>1.340100942499709</v>
      </c>
      <c r="S224" s="34">
        <v>1.5754462065032637</v>
      </c>
      <c r="T224" s="34">
        <v>2.1887728614849022</v>
      </c>
      <c r="U224" s="34">
        <v>2.0220843358313516</v>
      </c>
      <c r="V224" s="34">
        <v>0.10179123610378671</v>
      </c>
      <c r="W224" s="34">
        <v>0.3936436678773847</v>
      </c>
      <c r="X224" s="34">
        <v>0.25052156353486577</v>
      </c>
      <c r="Y224" s="72">
        <v>0.22599999999999998</v>
      </c>
      <c r="Z224" s="34">
        <v>3.169999999999995E-2</v>
      </c>
      <c r="AA224" s="34">
        <v>0.19819999999999993</v>
      </c>
      <c r="AB224" s="34">
        <v>0.61409999999999965</v>
      </c>
      <c r="AC224" s="34">
        <v>1.6383000000000001</v>
      </c>
      <c r="AD224" s="34">
        <v>4.8900000000000166E-2</v>
      </c>
      <c r="AE224" s="34">
        <v>7.7999999999999958E-2</v>
      </c>
      <c r="AF224" s="34">
        <v>4.319999999999985E-2</v>
      </c>
    </row>
    <row r="225" spans="1:48" x14ac:dyDescent="0.2">
      <c r="B225" s="34" t="s">
        <v>6</v>
      </c>
      <c r="D225" s="34">
        <v>14.522399999999999</v>
      </c>
      <c r="E225" s="34">
        <v>13.049899999999999</v>
      </c>
      <c r="F225" s="34">
        <v>2.4384000000000001</v>
      </c>
      <c r="G225" s="34">
        <v>0.81089999999999995</v>
      </c>
      <c r="H225" s="34">
        <v>1.3474999999999999</v>
      </c>
      <c r="I225" s="34">
        <v>0.56770000000000032</v>
      </c>
      <c r="J225" s="34">
        <v>1.9165000000000001</v>
      </c>
      <c r="K225" s="34">
        <v>1.1276999999999999</v>
      </c>
      <c r="L225" s="34">
        <v>6.4427920756454649</v>
      </c>
      <c r="M225" s="34">
        <v>1.7143822940056281</v>
      </c>
      <c r="N225" s="34">
        <v>5.8224982538036558</v>
      </c>
      <c r="O225" s="34">
        <v>1.1353999999999997</v>
      </c>
      <c r="P225" s="34">
        <v>6.2037473231910401</v>
      </c>
      <c r="Q225" s="34">
        <v>6.6268783186354039</v>
      </c>
      <c r="R225" s="34">
        <v>4.2715571270907757</v>
      </c>
      <c r="S225" s="34">
        <v>5.0047769340900699</v>
      </c>
      <c r="T225" s="34">
        <v>5.2830694581843236</v>
      </c>
      <c r="U225" s="34">
        <v>6.2097826370976943</v>
      </c>
      <c r="V225" s="34">
        <v>0.9899840200730512</v>
      </c>
      <c r="W225" s="34">
        <v>1.9504268302092236</v>
      </c>
      <c r="X225" s="34">
        <v>0.2694856767993431</v>
      </c>
      <c r="Y225" s="72">
        <v>1.1691</v>
      </c>
      <c r="Z225" s="34">
        <v>0.60640000000000005</v>
      </c>
      <c r="AA225" s="34">
        <v>1.522</v>
      </c>
      <c r="AB225" s="34">
        <v>3.6538000000000004</v>
      </c>
      <c r="AC225" s="34">
        <v>1.6269</v>
      </c>
      <c r="AD225" s="34">
        <v>0.22730000000000006</v>
      </c>
      <c r="AE225" s="34">
        <v>0.24580000000000002</v>
      </c>
      <c r="AF225" s="34">
        <v>0.20890000000000009</v>
      </c>
    </row>
    <row r="226" spans="1:48" x14ac:dyDescent="0.2">
      <c r="B226" s="34" t="s">
        <v>7</v>
      </c>
      <c r="D226" s="34">
        <v>17.414899999999999</v>
      </c>
      <c r="E226" s="34">
        <v>16.369</v>
      </c>
      <c r="F226" s="34">
        <v>3.1648000000000001</v>
      </c>
      <c r="G226" s="34">
        <v>1.0972999999999999</v>
      </c>
      <c r="H226" s="34">
        <v>1.7132000000000001</v>
      </c>
      <c r="I226" s="34">
        <v>0.73340000000000005</v>
      </c>
      <c r="J226" s="34">
        <v>2.1214999999999997</v>
      </c>
      <c r="K226" s="34">
        <v>1.6573000000000002</v>
      </c>
      <c r="L226" s="34">
        <v>8.3105667797088305</v>
      </c>
      <c r="M226" s="34">
        <v>2.2222344453274947</v>
      </c>
      <c r="N226" s="34">
        <v>8.3388950511357773</v>
      </c>
      <c r="O226" s="34">
        <v>1.8373842330878967</v>
      </c>
      <c r="P226" s="34">
        <v>7.7144666802054447</v>
      </c>
      <c r="Q226" s="34">
        <v>8.2204451911073519</v>
      </c>
      <c r="R226" s="34">
        <v>5.6116580695904847</v>
      </c>
      <c r="S226" s="34">
        <v>6.5802231405933336</v>
      </c>
      <c r="T226" s="34">
        <v>7.4718423196692259</v>
      </c>
      <c r="U226" s="34">
        <v>8.2318669729290459</v>
      </c>
      <c r="V226" s="34">
        <v>1.0917752561768379</v>
      </c>
      <c r="W226" s="34">
        <v>2.3440704980866083</v>
      </c>
      <c r="X226" s="34">
        <v>0.52000724033420886</v>
      </c>
      <c r="Y226" s="72">
        <v>1.3951</v>
      </c>
      <c r="Z226" s="34">
        <v>0.6381</v>
      </c>
      <c r="AA226" s="34">
        <v>1.7202</v>
      </c>
      <c r="AB226" s="34">
        <v>4.2679</v>
      </c>
      <c r="AC226" s="34">
        <v>3.2652000000000001</v>
      </c>
      <c r="AD226" s="34">
        <v>0.27620000000000022</v>
      </c>
      <c r="AE226" s="34">
        <v>0.32379999999999998</v>
      </c>
      <c r="AF226" s="34">
        <v>0.25209999999999994</v>
      </c>
    </row>
    <row r="227" spans="1:48" s="41" customFormat="1" x14ac:dyDescent="0.2">
      <c r="A227" s="42"/>
      <c r="B227" s="41" t="s">
        <v>1128</v>
      </c>
      <c r="D227" s="41">
        <v>6</v>
      </c>
      <c r="E227" s="41">
        <v>6</v>
      </c>
      <c r="F227" s="41">
        <v>6</v>
      </c>
      <c r="G227" s="41">
        <v>5</v>
      </c>
      <c r="H227" s="41">
        <v>6</v>
      </c>
      <c r="I227" s="41">
        <v>6</v>
      </c>
      <c r="J227" s="41">
        <v>5</v>
      </c>
      <c r="K227" s="41">
        <v>5</v>
      </c>
      <c r="L227" s="41">
        <v>6</v>
      </c>
      <c r="M227" s="41">
        <v>6</v>
      </c>
      <c r="N227" s="41">
        <v>5</v>
      </c>
      <c r="O227" s="41">
        <v>2</v>
      </c>
      <c r="P227" s="41">
        <v>6</v>
      </c>
      <c r="Q227" s="41">
        <v>6</v>
      </c>
      <c r="R227" s="41">
        <v>5</v>
      </c>
      <c r="S227" s="41">
        <v>5</v>
      </c>
      <c r="T227" s="41">
        <v>6</v>
      </c>
      <c r="U227" s="41">
        <v>5</v>
      </c>
      <c r="V227" s="41">
        <v>6</v>
      </c>
      <c r="W227" s="41">
        <v>6</v>
      </c>
      <c r="X227" s="41">
        <v>6</v>
      </c>
      <c r="Y227" s="74">
        <v>5</v>
      </c>
      <c r="Z227" s="41">
        <v>4</v>
      </c>
      <c r="AA227" s="41">
        <v>6</v>
      </c>
      <c r="AB227" s="41">
        <v>6</v>
      </c>
      <c r="AC227" s="41">
        <v>6</v>
      </c>
      <c r="AD227" s="41">
        <v>6</v>
      </c>
      <c r="AE227" s="41">
        <v>5</v>
      </c>
      <c r="AF227" s="41">
        <v>6</v>
      </c>
    </row>
    <row r="228" spans="1:48" x14ac:dyDescent="0.2">
      <c r="A228" s="44" t="s">
        <v>1013</v>
      </c>
    </row>
    <row r="229" spans="1:48" s="37" customFormat="1" x14ac:dyDescent="0.2">
      <c r="A229" s="37" t="s">
        <v>945</v>
      </c>
      <c r="B229" s="37" t="s">
        <v>3</v>
      </c>
      <c r="D229" s="37">
        <v>13.186200000000001</v>
      </c>
      <c r="E229" s="37">
        <v>12.172016666666666</v>
      </c>
      <c r="F229" s="37">
        <v>2.7963999999999998</v>
      </c>
      <c r="G229" s="37">
        <v>0.85114000000000001</v>
      </c>
      <c r="H229" s="37">
        <v>1.4117200000000001</v>
      </c>
      <c r="I229" s="37">
        <v>0.68974000000000002</v>
      </c>
      <c r="J229" s="37">
        <v>1.6425000000000001</v>
      </c>
      <c r="K229" s="37">
        <v>0.81059999999999999</v>
      </c>
      <c r="L229" s="37">
        <v>6.543976560070413</v>
      </c>
      <c r="M229" s="37">
        <v>1.6354354078900666</v>
      </c>
      <c r="N229" s="37">
        <v>7.4403225359281819</v>
      </c>
      <c r="O229" s="37">
        <v>1.8170739920362293</v>
      </c>
      <c r="P229" s="37">
        <v>6.2394881877271429</v>
      </c>
      <c r="Q229" s="37">
        <v>6.6529040583789438</v>
      </c>
      <c r="R229" s="37">
        <v>4.2694152168669897</v>
      </c>
      <c r="S229" s="37">
        <v>5.4478670292153231</v>
      </c>
      <c r="T229" s="37">
        <v>5.9503254784603667</v>
      </c>
      <c r="U229" s="37">
        <v>6.376313442719737</v>
      </c>
      <c r="V229" s="37">
        <v>0.9033810003256072</v>
      </c>
      <c r="W229" s="37">
        <v>1.8690222990506775</v>
      </c>
      <c r="X229" s="37">
        <v>0.39396699516882416</v>
      </c>
      <c r="Y229" s="73">
        <v>1.1271</v>
      </c>
      <c r="Z229" s="37">
        <v>0.5459750000000001</v>
      </c>
      <c r="AA229" s="37">
        <v>1.4550000000000001</v>
      </c>
      <c r="AB229" s="37">
        <v>2.7987000000000002</v>
      </c>
      <c r="AC229" s="37">
        <v>1.84012</v>
      </c>
      <c r="AD229" s="37">
        <v>0.18900000000000014</v>
      </c>
      <c r="AE229" s="37">
        <v>0.2019500000000003</v>
      </c>
      <c r="AF229" s="37">
        <v>0.1987249999999999</v>
      </c>
    </row>
    <row r="230" spans="1:48" x14ac:dyDescent="0.2">
      <c r="B230" s="34" t="s">
        <v>60</v>
      </c>
      <c r="D230" s="34">
        <v>0.60054310086787288</v>
      </c>
      <c r="E230" s="34">
        <v>0.83368448088390501</v>
      </c>
      <c r="F230" s="34">
        <v>0.11447340302445808</v>
      </c>
      <c r="G230" s="34">
        <v>7.9059901340692323E-2</v>
      </c>
      <c r="H230" s="34">
        <v>6.8804919882229337E-2</v>
      </c>
      <c r="I230" s="34">
        <v>7.9119138013504425E-2</v>
      </c>
      <c r="J230" s="34">
        <v>0.10382234826856894</v>
      </c>
      <c r="K230" s="34">
        <v>0.10799441343575711</v>
      </c>
      <c r="L230" s="34">
        <v>0.70173211294054383</v>
      </c>
      <c r="M230" s="34">
        <v>0.12674915710147633</v>
      </c>
      <c r="N230" s="34">
        <v>0.32671412806070688</v>
      </c>
      <c r="O230" s="34">
        <v>1.7402440376086382E-2</v>
      </c>
      <c r="P230" s="34">
        <v>0.60805553021100767</v>
      </c>
      <c r="Q230" s="34">
        <v>0.72723461139267975</v>
      </c>
      <c r="R230" s="34">
        <v>0.51046355205779359</v>
      </c>
      <c r="S230" s="34">
        <v>0.44360793048007874</v>
      </c>
      <c r="T230" s="34">
        <v>0.52266333387574138</v>
      </c>
      <c r="U230" s="34">
        <v>0.30474927988227951</v>
      </c>
      <c r="V230" s="34">
        <v>8.641035998872898E-2</v>
      </c>
      <c r="W230" s="34">
        <v>5.3420661397529372E-2</v>
      </c>
      <c r="X230" s="34">
        <v>4.9910779367381461E-2</v>
      </c>
      <c r="Y230" s="72">
        <v>8.3918293595615978E-2</v>
      </c>
      <c r="Z230" s="34">
        <v>9.5539673260204031E-2</v>
      </c>
      <c r="AA230" s="34">
        <v>5.5173861565056354E-2</v>
      </c>
      <c r="AB230" s="34">
        <v>0.12695272742245448</v>
      </c>
      <c r="AC230" s="34">
        <v>0.21373271158154666</v>
      </c>
      <c r="AD230" s="34">
        <v>2.0700966161026881E-2</v>
      </c>
      <c r="AE230" s="34">
        <v>1.8976037521042266E-2</v>
      </c>
      <c r="AF230" s="34">
        <v>2.0355895951787616E-2</v>
      </c>
    </row>
    <row r="231" spans="1:48" x14ac:dyDescent="0.2">
      <c r="B231" s="34" t="s">
        <v>5</v>
      </c>
      <c r="D231" s="34">
        <v>1.6135000000000002</v>
      </c>
      <c r="E231" s="34">
        <v>2.4834999999999994</v>
      </c>
      <c r="F231" s="34">
        <v>0.28010000000000002</v>
      </c>
      <c r="G231" s="34">
        <v>0.19180000000000008</v>
      </c>
      <c r="H231" s="34">
        <v>0.18219999999999992</v>
      </c>
      <c r="I231" s="34">
        <v>0.20950000000000024</v>
      </c>
      <c r="J231" s="34">
        <v>0.28140000000000009</v>
      </c>
      <c r="K231" s="34">
        <v>0.23549999999999915</v>
      </c>
      <c r="L231" s="34">
        <v>1.5193845303428564</v>
      </c>
      <c r="M231" s="34">
        <v>0.26580806749248675</v>
      </c>
      <c r="N231" s="34">
        <v>0.62764911210121888</v>
      </c>
      <c r="O231" s="34">
        <v>2.4610767198250505E-2</v>
      </c>
      <c r="P231" s="34">
        <v>1.1058778410134886</v>
      </c>
      <c r="Q231" s="34">
        <v>1.3187666370507785</v>
      </c>
      <c r="R231" s="34">
        <v>1.1318742837650437</v>
      </c>
      <c r="S231" s="34">
        <v>0.95967899103977672</v>
      </c>
      <c r="T231" s="34">
        <v>1.0452833478495904</v>
      </c>
      <c r="U231" s="34">
        <v>0.74500783124772951</v>
      </c>
      <c r="V231" s="34">
        <v>0.22922406585276311</v>
      </c>
      <c r="W231" s="34">
        <v>0.14821750138768031</v>
      </c>
      <c r="X231" s="34">
        <v>0.12800585318020979</v>
      </c>
      <c r="Y231" s="72">
        <v>0.20450000000000013</v>
      </c>
      <c r="Z231" s="34">
        <v>0.21210000000000007</v>
      </c>
      <c r="AA231" s="34">
        <v>0.13590000000000013</v>
      </c>
      <c r="AB231" s="34">
        <v>0.32200000000000006</v>
      </c>
      <c r="AC231" s="34">
        <v>0.55760000000000032</v>
      </c>
      <c r="AD231" s="34">
        <v>3.6199999999999122E-2</v>
      </c>
      <c r="AE231" s="34">
        <v>4.6400000000000219E-2</v>
      </c>
      <c r="AF231" s="34">
        <v>4.3900000000000272E-2</v>
      </c>
      <c r="AV231" s="34" t="s">
        <v>55</v>
      </c>
    </row>
    <row r="232" spans="1:48" x14ac:dyDescent="0.2">
      <c r="B232" s="34" t="s">
        <v>6</v>
      </c>
      <c r="D232" s="34">
        <v>12.0733</v>
      </c>
      <c r="E232" s="34">
        <v>10.9398</v>
      </c>
      <c r="F232" s="34">
        <v>2.6949000000000001</v>
      </c>
      <c r="G232" s="34">
        <v>0.79879999999999995</v>
      </c>
      <c r="H232" s="34">
        <v>1.3081</v>
      </c>
      <c r="I232" s="34">
        <v>0.55759999999999987</v>
      </c>
      <c r="J232" s="34">
        <v>1.4705999999999997</v>
      </c>
      <c r="K232" s="34">
        <v>0.65030000000000054</v>
      </c>
      <c r="L232" s="34">
        <v>5.5420551422734867</v>
      </c>
      <c r="M232" s="34">
        <v>1.5164497617791366</v>
      </c>
      <c r="N232" s="34">
        <v>7.074037615492939</v>
      </c>
      <c r="O232" s="34">
        <v>1.8047686084371042</v>
      </c>
      <c r="P232" s="34">
        <v>5.5405012408625982</v>
      </c>
      <c r="Q232" s="34">
        <v>5.8164295964104991</v>
      </c>
      <c r="R232" s="34">
        <v>3.5163605048401965</v>
      </c>
      <c r="S232" s="34">
        <v>4.8320677230353475</v>
      </c>
      <c r="T232" s="34">
        <v>5.4304310003903007</v>
      </c>
      <c r="U232" s="34">
        <v>5.9934381001224999</v>
      </c>
      <c r="V232" s="34">
        <v>0.77401499339483193</v>
      </c>
      <c r="W232" s="34">
        <v>1.7855442755641759</v>
      </c>
      <c r="X232" s="34">
        <v>0.32026247048319606</v>
      </c>
      <c r="Y232" s="72">
        <v>1.0292999999999999</v>
      </c>
      <c r="Z232" s="34">
        <v>0.42169999999999996</v>
      </c>
      <c r="AA232" s="34">
        <v>1.4127999999999998</v>
      </c>
      <c r="AB232" s="34">
        <v>2.5881999999999996</v>
      </c>
      <c r="AC232" s="34">
        <v>1.5099999999999998</v>
      </c>
      <c r="AD232" s="34">
        <v>0.16510000000000069</v>
      </c>
      <c r="AE232" s="34">
        <v>0.17970000000000041</v>
      </c>
      <c r="AF232" s="34">
        <v>0.17389999999999972</v>
      </c>
    </row>
    <row r="233" spans="1:48" x14ac:dyDescent="0.2">
      <c r="B233" s="34" t="s">
        <v>7</v>
      </c>
      <c r="D233" s="34">
        <v>13.6868</v>
      </c>
      <c r="E233" s="34">
        <v>13.423299999999999</v>
      </c>
      <c r="F233" s="34">
        <v>2.9750000000000001</v>
      </c>
      <c r="G233" s="34">
        <v>0.99060000000000004</v>
      </c>
      <c r="H233" s="34">
        <v>1.4903</v>
      </c>
      <c r="I233" s="34">
        <v>0.76710000000000012</v>
      </c>
      <c r="J233" s="34">
        <v>1.7519999999999998</v>
      </c>
      <c r="K233" s="34">
        <v>0.8857999999999997</v>
      </c>
      <c r="L233" s="34">
        <v>7.0614396726163431</v>
      </c>
      <c r="M233" s="34">
        <v>1.7822578292716234</v>
      </c>
      <c r="N233" s="34">
        <v>7.7016867275941578</v>
      </c>
      <c r="O233" s="34">
        <v>1.8293793756353547</v>
      </c>
      <c r="P233" s="34">
        <v>6.6463790818760868</v>
      </c>
      <c r="Q233" s="34">
        <v>7.1351962334612775</v>
      </c>
      <c r="R233" s="34">
        <v>4.6482347886052402</v>
      </c>
      <c r="S233" s="34">
        <v>5.7917467140751242</v>
      </c>
      <c r="T233" s="34">
        <v>6.4757143482398911</v>
      </c>
      <c r="U233" s="34">
        <v>6.7384459313702294</v>
      </c>
      <c r="V233" s="34">
        <v>1.003239059247595</v>
      </c>
      <c r="W233" s="34">
        <v>1.9337617769518562</v>
      </c>
      <c r="X233" s="34">
        <v>0.44826832366340585</v>
      </c>
      <c r="Y233" s="72">
        <v>1.2338</v>
      </c>
      <c r="Z233" s="34">
        <v>0.63380000000000003</v>
      </c>
      <c r="AA233" s="34">
        <v>1.5487</v>
      </c>
      <c r="AB233" s="34">
        <v>2.9101999999999997</v>
      </c>
      <c r="AC233" s="34">
        <v>2.0676000000000001</v>
      </c>
      <c r="AD233" s="34">
        <v>0.20129999999999981</v>
      </c>
      <c r="AE233" s="34">
        <v>0.22610000000000063</v>
      </c>
      <c r="AF233" s="34">
        <v>0.21779999999999999</v>
      </c>
    </row>
    <row r="234" spans="1:48" s="41" customFormat="1" x14ac:dyDescent="0.2">
      <c r="A234" s="42"/>
      <c r="B234" s="41" t="s">
        <v>1128</v>
      </c>
      <c r="D234" s="41">
        <v>6</v>
      </c>
      <c r="E234" s="41">
        <v>6</v>
      </c>
      <c r="F234" s="41">
        <v>5</v>
      </c>
      <c r="G234" s="41">
        <v>5</v>
      </c>
      <c r="H234" s="41">
        <v>5</v>
      </c>
      <c r="I234" s="41">
        <v>5</v>
      </c>
      <c r="J234" s="41">
        <v>5</v>
      </c>
      <c r="K234" s="41">
        <v>4</v>
      </c>
      <c r="L234" s="41">
        <v>4</v>
      </c>
      <c r="M234" s="41">
        <v>4</v>
      </c>
      <c r="N234" s="41">
        <v>3</v>
      </c>
      <c r="O234" s="41">
        <v>2</v>
      </c>
      <c r="P234" s="41">
        <v>3</v>
      </c>
      <c r="Q234" s="41">
        <v>3</v>
      </c>
      <c r="R234" s="41">
        <v>4</v>
      </c>
      <c r="S234" s="41">
        <v>4</v>
      </c>
      <c r="T234" s="41">
        <v>3</v>
      </c>
      <c r="U234" s="41">
        <v>4</v>
      </c>
      <c r="V234" s="41">
        <v>5</v>
      </c>
      <c r="W234" s="41">
        <v>5</v>
      </c>
      <c r="X234" s="41">
        <v>5</v>
      </c>
      <c r="Y234" s="74">
        <v>5</v>
      </c>
      <c r="Z234" s="41">
        <v>4</v>
      </c>
      <c r="AA234" s="41">
        <v>5</v>
      </c>
      <c r="AB234" s="41">
        <v>5</v>
      </c>
      <c r="AC234" s="41">
        <v>5</v>
      </c>
      <c r="AD234" s="41">
        <v>3</v>
      </c>
      <c r="AE234" s="41">
        <v>4</v>
      </c>
      <c r="AF234" s="41">
        <v>4</v>
      </c>
    </row>
    <row r="235" spans="1:48" s="37" customFormat="1" x14ac:dyDescent="0.2">
      <c r="A235" s="37" t="s">
        <v>945</v>
      </c>
      <c r="B235" s="37" t="s">
        <v>3</v>
      </c>
      <c r="D235" s="37">
        <v>20.062975000000002</v>
      </c>
      <c r="E235" s="37">
        <v>16.633975</v>
      </c>
      <c r="F235" s="37">
        <v>3.2448499999999996</v>
      </c>
      <c r="G235" s="37">
        <v>0.94615000000000005</v>
      </c>
      <c r="H235" s="37">
        <v>1.633375</v>
      </c>
      <c r="I235" s="37">
        <v>0.76294999999999991</v>
      </c>
      <c r="J235" s="37">
        <v>2.2715750000000003</v>
      </c>
      <c r="K235" s="37">
        <v>1.5501749999999999</v>
      </c>
      <c r="L235" s="37">
        <v>9.1438059390391473</v>
      </c>
      <c r="M235" s="37">
        <v>2.3176184133868984</v>
      </c>
      <c r="N235" s="37">
        <v>7.5484504303404441</v>
      </c>
      <c r="O235" s="38" t="s">
        <v>942</v>
      </c>
      <c r="P235" s="37">
        <v>8.8640999886711622</v>
      </c>
      <c r="Q235" s="37">
        <v>9.469296066234131</v>
      </c>
      <c r="R235" s="37">
        <v>6.0903531606467398</v>
      </c>
      <c r="S235" s="37">
        <v>7.4839820789471503</v>
      </c>
      <c r="T235" s="37">
        <v>8.4764620451010071</v>
      </c>
      <c r="U235" s="37">
        <v>10.24167087075358</v>
      </c>
      <c r="V235" s="37">
        <v>1.414646667407137</v>
      </c>
      <c r="W235" s="37">
        <v>2.0782144123008166</v>
      </c>
      <c r="X235" s="37">
        <v>0.44774736159684125</v>
      </c>
      <c r="Y235" s="73">
        <v>1.3544499999999999</v>
      </c>
      <c r="Z235" s="37">
        <v>0.60734999999999995</v>
      </c>
      <c r="AA235" s="37">
        <v>1.8807</v>
      </c>
      <c r="AB235" s="37">
        <v>3.5382249999999997</v>
      </c>
      <c r="AC235" s="37">
        <v>3.7663250000000001</v>
      </c>
      <c r="AD235" s="37">
        <v>0.3219499999999999</v>
      </c>
      <c r="AE235" s="37">
        <v>0.37633333333333313</v>
      </c>
      <c r="AF235" s="37">
        <v>0.30693333333333356</v>
      </c>
    </row>
    <row r="236" spans="1:48" x14ac:dyDescent="0.2">
      <c r="B236" s="34" t="s">
        <v>60</v>
      </c>
      <c r="D236" s="34">
        <v>0.4813437951887049</v>
      </c>
      <c r="E236" s="34">
        <v>0.7266430732026099</v>
      </c>
      <c r="F236" s="34">
        <v>0.14373026821097923</v>
      </c>
      <c r="G236" s="34">
        <v>4.2293931794841068E-2</v>
      </c>
      <c r="H236" s="34">
        <v>0.13081066151757931</v>
      </c>
      <c r="I236" s="34">
        <v>0.15801049543200194</v>
      </c>
      <c r="J236" s="34">
        <v>0.1476720775908566</v>
      </c>
      <c r="K236" s="34">
        <v>0.30986424312376953</v>
      </c>
      <c r="L236" s="34">
        <v>0.60380484616852703</v>
      </c>
      <c r="M236" s="34">
        <v>0.1248754976232658</v>
      </c>
      <c r="N236" s="34">
        <v>0.84988623208480818</v>
      </c>
      <c r="O236" s="38" t="s">
        <v>942</v>
      </c>
      <c r="P236" s="34">
        <v>0.31570574315312838</v>
      </c>
      <c r="Q236" s="34">
        <v>0.27782925512651419</v>
      </c>
      <c r="R236" s="34">
        <v>0.46532362168752095</v>
      </c>
      <c r="S236" s="34">
        <v>0.71362684786717334</v>
      </c>
      <c r="T236" s="34">
        <v>0.57081246214765791</v>
      </c>
      <c r="U236" s="34">
        <v>0.78817646357675109</v>
      </c>
      <c r="V236" s="34">
        <v>7.470016861989387E-2</v>
      </c>
      <c r="W236" s="34">
        <v>9.6789214310767757E-2</v>
      </c>
      <c r="X236" s="34">
        <v>6.2923526952081463E-2</v>
      </c>
      <c r="Y236" s="72">
        <v>6.5128513980693137E-2</v>
      </c>
      <c r="Z236" s="34">
        <v>3.1167771816413201E-2</v>
      </c>
      <c r="AA236" s="34">
        <v>0.15607150070827583</v>
      </c>
      <c r="AB236" s="34">
        <v>0.16909177734788466</v>
      </c>
      <c r="AC236" s="34">
        <v>0.68063778117781892</v>
      </c>
      <c r="AD236" s="34">
        <v>1.803122292025678E-2</v>
      </c>
      <c r="AE236" s="34">
        <v>2.4271450993571007E-2</v>
      </c>
      <c r="AF236" s="34">
        <v>9.2359803666607239E-3</v>
      </c>
    </row>
    <row r="237" spans="1:48" x14ac:dyDescent="0.2">
      <c r="B237" s="34" t="s">
        <v>5</v>
      </c>
      <c r="D237" s="34">
        <v>1.1226999999999983</v>
      </c>
      <c r="E237" s="34">
        <v>1.6859000000000002</v>
      </c>
      <c r="F237" s="34">
        <v>0.35110000000000019</v>
      </c>
      <c r="G237" s="34">
        <v>8.9600000000000013E-2</v>
      </c>
      <c r="H237" s="34">
        <v>0.30030000000000023</v>
      </c>
      <c r="I237" s="34">
        <v>0.35940000000000039</v>
      </c>
      <c r="J237" s="34">
        <v>0.34549999999999947</v>
      </c>
      <c r="K237" s="34">
        <v>0.59750000000000014</v>
      </c>
      <c r="L237" s="34">
        <v>1.3264787469740362</v>
      </c>
      <c r="M237" s="34">
        <v>0.26189997707306656</v>
      </c>
      <c r="N237" s="34">
        <v>1.6984691219039032</v>
      </c>
      <c r="O237" s="38" t="s">
        <v>942</v>
      </c>
      <c r="P237" s="34">
        <v>0.62698043819577265</v>
      </c>
      <c r="Q237" s="34">
        <v>0.51949472209551928</v>
      </c>
      <c r="R237" s="34">
        <v>0.92961674039507081</v>
      </c>
      <c r="S237" s="34">
        <v>1.4162688262691239</v>
      </c>
      <c r="T237" s="34">
        <v>1.141317908307073</v>
      </c>
      <c r="U237" s="34">
        <v>1.5700716580308143</v>
      </c>
      <c r="V237" s="34">
        <v>0.15846300845338823</v>
      </c>
      <c r="W237" s="34">
        <v>0.22240334836570974</v>
      </c>
      <c r="X237" s="34">
        <v>0.12220379132463094</v>
      </c>
      <c r="Y237" s="72">
        <v>0.15550000000000019</v>
      </c>
      <c r="Z237" s="34">
        <v>7.4200000000000044E-2</v>
      </c>
      <c r="AA237" s="34">
        <v>0.37030000000000007</v>
      </c>
      <c r="AB237" s="34">
        <v>0.39619999999999944</v>
      </c>
      <c r="AC237" s="34">
        <v>1.5767999999999995</v>
      </c>
      <c r="AD237" s="34">
        <v>2.5499999999999745E-2</v>
      </c>
      <c r="AE237" s="34">
        <v>4.509999999999903E-2</v>
      </c>
      <c r="AF237" s="34">
        <v>1.7100000000001003E-2</v>
      </c>
    </row>
    <row r="238" spans="1:48" x14ac:dyDescent="0.2">
      <c r="B238" s="34" t="s">
        <v>6</v>
      </c>
      <c r="D238" s="34">
        <v>19.6158</v>
      </c>
      <c r="E238" s="34">
        <v>15.599399999999999</v>
      </c>
      <c r="F238" s="34">
        <v>3.0619999999999998</v>
      </c>
      <c r="G238" s="34">
        <v>0.88959999999999995</v>
      </c>
      <c r="H238" s="34">
        <v>1.4598999999999998</v>
      </c>
      <c r="I238" s="34">
        <v>0.61339999999999995</v>
      </c>
      <c r="J238" s="34">
        <v>2.0720000000000001</v>
      </c>
      <c r="K238" s="34">
        <v>1.2661999999999995</v>
      </c>
      <c r="L238" s="34">
        <v>8.6295166492683713</v>
      </c>
      <c r="M238" s="34">
        <v>2.2424345453100747</v>
      </c>
      <c r="N238" s="34">
        <v>6.7184275669714602</v>
      </c>
      <c r="O238" s="38" t="s">
        <v>942</v>
      </c>
      <c r="P238" s="34">
        <v>8.5721658885021572</v>
      </c>
      <c r="Q238" s="34">
        <v>9.2664708843226826</v>
      </c>
      <c r="R238" s="34">
        <v>5.6129055408050474</v>
      </c>
      <c r="S238" s="34">
        <v>6.8268670442597612</v>
      </c>
      <c r="T238" s="34">
        <v>7.8981605567372455</v>
      </c>
      <c r="U238" s="34">
        <v>9.4972178168135102</v>
      </c>
      <c r="V238" s="34">
        <v>1.3668480712939524</v>
      </c>
      <c r="W238" s="34">
        <v>1.9822803863227831</v>
      </c>
      <c r="X238" s="34">
        <v>0.39235723518242832</v>
      </c>
      <c r="Y238" s="72">
        <v>1.2871999999999999</v>
      </c>
      <c r="Z238" s="34">
        <v>0.56389999999999996</v>
      </c>
      <c r="AA238" s="34">
        <v>1.6687000000000001</v>
      </c>
      <c r="AB238" s="34">
        <v>3.3490000000000002</v>
      </c>
      <c r="AC238" s="34">
        <v>3.1127000000000002</v>
      </c>
      <c r="AD238" s="34">
        <v>0.30920000000000003</v>
      </c>
      <c r="AE238" s="34">
        <v>0.34860000000000002</v>
      </c>
      <c r="AF238" s="34">
        <v>0.30039999999999978</v>
      </c>
    </row>
    <row r="239" spans="1:48" x14ac:dyDescent="0.2">
      <c r="B239" s="34" t="s">
        <v>7</v>
      </c>
      <c r="D239" s="34">
        <v>20.738499999999998</v>
      </c>
      <c r="E239" s="34">
        <v>17.285299999999999</v>
      </c>
      <c r="F239" s="34">
        <v>3.4131</v>
      </c>
      <c r="G239" s="34">
        <v>0.97919999999999996</v>
      </c>
      <c r="H239" s="34">
        <v>1.7602</v>
      </c>
      <c r="I239" s="34">
        <v>0.97280000000000033</v>
      </c>
      <c r="J239" s="34">
        <v>2.4174999999999995</v>
      </c>
      <c r="K239" s="34">
        <v>1.8636999999999997</v>
      </c>
      <c r="L239" s="34">
        <v>9.9559953962424075</v>
      </c>
      <c r="M239" s="34">
        <v>2.5043345223831412</v>
      </c>
      <c r="N239" s="34">
        <v>8.4168966888753634</v>
      </c>
      <c r="O239" s="38" t="s">
        <v>942</v>
      </c>
      <c r="P239" s="34">
        <v>9.1991463266979299</v>
      </c>
      <c r="Q239" s="34">
        <v>9.7859656064182019</v>
      </c>
      <c r="R239" s="34">
        <v>6.5425222812001183</v>
      </c>
      <c r="S239" s="34">
        <v>8.2431358705288851</v>
      </c>
      <c r="T239" s="34">
        <v>9.0394784650443185</v>
      </c>
      <c r="U239" s="34">
        <v>11.067289474844324</v>
      </c>
      <c r="V239" s="34">
        <v>1.5253110797473406</v>
      </c>
      <c r="W239" s="34">
        <v>2.2046837346884929</v>
      </c>
      <c r="X239" s="34">
        <v>0.51456102650705926</v>
      </c>
      <c r="Y239" s="72">
        <v>1.4427000000000001</v>
      </c>
      <c r="Z239" s="34">
        <v>0.6381</v>
      </c>
      <c r="AA239" s="34">
        <v>2.0390000000000001</v>
      </c>
      <c r="AB239" s="34">
        <v>3.7451999999999996</v>
      </c>
      <c r="AC239" s="34">
        <v>4.6894999999999998</v>
      </c>
      <c r="AD239" s="34">
        <v>0.33469999999999978</v>
      </c>
      <c r="AE239" s="34">
        <v>0.39369999999999905</v>
      </c>
      <c r="AF239" s="34">
        <v>0.31750000000000078</v>
      </c>
    </row>
    <row r="240" spans="1:48" s="41" customFormat="1" x14ac:dyDescent="0.2">
      <c r="A240" s="42"/>
      <c r="B240" s="41" t="s">
        <v>1128</v>
      </c>
      <c r="D240" s="41">
        <v>4</v>
      </c>
      <c r="E240" s="41">
        <v>4</v>
      </c>
      <c r="F240" s="41">
        <v>4</v>
      </c>
      <c r="G240" s="41">
        <v>4</v>
      </c>
      <c r="H240" s="41">
        <v>4</v>
      </c>
      <c r="I240" s="41">
        <v>4</v>
      </c>
      <c r="J240" s="41">
        <v>4</v>
      </c>
      <c r="K240" s="41">
        <v>4</v>
      </c>
      <c r="L240" s="41">
        <v>4</v>
      </c>
      <c r="M240" s="41">
        <v>4</v>
      </c>
      <c r="N240" s="41">
        <v>3</v>
      </c>
      <c r="O240" s="38" t="s">
        <v>942</v>
      </c>
      <c r="P240" s="41">
        <v>3</v>
      </c>
      <c r="Q240" s="41">
        <v>3</v>
      </c>
      <c r="R240" s="41">
        <v>3</v>
      </c>
      <c r="S240" s="41">
        <v>3</v>
      </c>
      <c r="T240" s="41">
        <v>3</v>
      </c>
      <c r="U240" s="41">
        <v>3</v>
      </c>
      <c r="V240" s="41">
        <v>4</v>
      </c>
      <c r="W240" s="41">
        <v>4</v>
      </c>
      <c r="X240" s="41">
        <v>4</v>
      </c>
      <c r="Y240" s="74">
        <v>4</v>
      </c>
      <c r="Z240" s="41">
        <v>4</v>
      </c>
      <c r="AA240" s="41">
        <v>4</v>
      </c>
      <c r="AB240" s="41">
        <v>4</v>
      </c>
      <c r="AC240" s="41">
        <v>4</v>
      </c>
      <c r="AD240" s="41">
        <v>2</v>
      </c>
      <c r="AE240" s="41">
        <v>3</v>
      </c>
      <c r="AF240" s="41">
        <v>3</v>
      </c>
    </row>
    <row r="241" spans="1:48" x14ac:dyDescent="0.2">
      <c r="A241" s="40" t="s">
        <v>1133</v>
      </c>
    </row>
    <row r="242" spans="1:48" s="37" customFormat="1" x14ac:dyDescent="0.2">
      <c r="A242" s="37" t="s">
        <v>945</v>
      </c>
      <c r="B242" s="37" t="s">
        <v>970</v>
      </c>
      <c r="D242" s="37">
        <v>14.633599999999999</v>
      </c>
      <c r="E242" s="37">
        <v>12.736800000000001</v>
      </c>
      <c r="F242" s="37">
        <v>2.4594</v>
      </c>
      <c r="G242" s="37">
        <v>0.58550000000000002</v>
      </c>
      <c r="H242" s="37">
        <v>1.2491000000000001</v>
      </c>
      <c r="I242" s="37">
        <v>0.64000000000000012</v>
      </c>
      <c r="J242" s="37">
        <v>1.5792999999999999</v>
      </c>
      <c r="K242" s="37">
        <v>1.0738000000000003</v>
      </c>
      <c r="L242" s="37">
        <v>5.5794212289448089</v>
      </c>
      <c r="M242" s="37">
        <v>1.1071629554857769</v>
      </c>
      <c r="N242" s="38" t="s">
        <v>942</v>
      </c>
      <c r="O242" s="38" t="s">
        <v>942</v>
      </c>
      <c r="P242" s="37">
        <v>5.5367474432197099</v>
      </c>
      <c r="Q242" s="37">
        <v>6.1430804593461081</v>
      </c>
      <c r="R242" s="38" t="s">
        <v>942</v>
      </c>
      <c r="S242" s="38" t="s">
        <v>942</v>
      </c>
      <c r="T242" s="37">
        <v>5.5518752012270598</v>
      </c>
      <c r="U242" s="37">
        <v>6.1401052385117971</v>
      </c>
      <c r="V242" s="37">
        <v>0.785821519175951</v>
      </c>
      <c r="W242" s="37">
        <v>1.4730344361215735</v>
      </c>
      <c r="X242" s="37">
        <v>0.47462795956411991</v>
      </c>
      <c r="Y242" s="73">
        <v>1.4046000000000003</v>
      </c>
      <c r="Z242" s="37">
        <v>0.40259999999999962</v>
      </c>
      <c r="AA242" s="37">
        <v>1.0846</v>
      </c>
      <c r="AB242" s="37">
        <v>2.7062999999999997</v>
      </c>
      <c r="AC242" s="37">
        <v>1.5589</v>
      </c>
      <c r="AD242" s="37">
        <v>0.23750000000000027</v>
      </c>
      <c r="AE242" s="38" t="s">
        <v>942</v>
      </c>
      <c r="AF242" s="37">
        <v>0.21970000000000045</v>
      </c>
    </row>
    <row r="243" spans="1:48" x14ac:dyDescent="0.2">
      <c r="A243" s="44" t="s">
        <v>1014</v>
      </c>
    </row>
    <row r="244" spans="1:48" s="37" customFormat="1" x14ac:dyDescent="0.2">
      <c r="A244" s="37" t="s">
        <v>945</v>
      </c>
      <c r="B244" s="37" t="s">
        <v>3</v>
      </c>
      <c r="D244" s="37">
        <v>13.758544444444446</v>
      </c>
      <c r="E244" s="37">
        <v>11.670233333333332</v>
      </c>
      <c r="F244" s="37">
        <v>2.4976999999999996</v>
      </c>
      <c r="G244" s="37">
        <v>0.79900000000000004</v>
      </c>
      <c r="H244" s="37">
        <v>1.1730800000000001</v>
      </c>
      <c r="I244" s="37">
        <v>0.84952000000000005</v>
      </c>
      <c r="J244" s="37">
        <v>1.7053399999999996</v>
      </c>
      <c r="K244" s="37">
        <v>0.89030000000000054</v>
      </c>
      <c r="L244" s="37">
        <v>6.1525795572430875</v>
      </c>
      <c r="M244" s="37">
        <v>1.6907476981809968</v>
      </c>
      <c r="N244" s="37">
        <v>5.6363332222390632</v>
      </c>
      <c r="O244" s="37">
        <v>1.4894598955411333</v>
      </c>
      <c r="P244" s="37">
        <v>6.0226819483366079</v>
      </c>
      <c r="Q244" s="37">
        <v>6.4379888031205752</v>
      </c>
      <c r="R244" s="37">
        <v>4.1848485465580039</v>
      </c>
      <c r="S244" s="37">
        <v>4.9925852401260205</v>
      </c>
      <c r="T244" s="37">
        <v>5.2353510614177807</v>
      </c>
      <c r="U244" s="37">
        <v>6.4758992595139873</v>
      </c>
      <c r="V244" s="37">
        <v>1.005187133284293</v>
      </c>
      <c r="W244" s="37">
        <v>1.4716722897282164</v>
      </c>
      <c r="X244" s="37">
        <v>0.43525032848589962</v>
      </c>
      <c r="Y244" s="73">
        <v>1.1229200000000001</v>
      </c>
      <c r="Z244" s="37">
        <v>0.55930000000000002</v>
      </c>
      <c r="AA244" s="37">
        <v>1.7521999999999998</v>
      </c>
      <c r="AB244" s="37">
        <v>3.0080999999999998</v>
      </c>
      <c r="AC244" s="37">
        <v>2.7774999999999999</v>
      </c>
      <c r="AD244" s="37">
        <v>0.29067500000000002</v>
      </c>
      <c r="AE244" s="37">
        <v>0.30754999999999999</v>
      </c>
      <c r="AF244" s="37">
        <v>0.27729999999999994</v>
      </c>
    </row>
    <row r="245" spans="1:48" x14ac:dyDescent="0.2">
      <c r="B245" s="34" t="s">
        <v>60</v>
      </c>
      <c r="D245" s="34">
        <v>0.76964937489598328</v>
      </c>
      <c r="E245" s="34">
        <v>1.134694239652251</v>
      </c>
      <c r="F245" s="34">
        <v>0.24519145580545823</v>
      </c>
      <c r="G245" s="34">
        <v>5.2465099510690574E-2</v>
      </c>
      <c r="H245" s="34">
        <v>0.16315142353041262</v>
      </c>
      <c r="I245" s="34">
        <v>8.0414843157218252E-2</v>
      </c>
      <c r="J245" s="34">
        <v>0.16024319954369351</v>
      </c>
      <c r="K245" s="34">
        <v>0.17009697234224952</v>
      </c>
      <c r="L245" s="34">
        <v>0.66686609470625136</v>
      </c>
      <c r="M245" s="34">
        <v>0.22240252833905916</v>
      </c>
      <c r="N245" s="34">
        <v>0.37427474911729397</v>
      </c>
      <c r="O245" s="34">
        <v>7.4792776845402795E-2</v>
      </c>
      <c r="P245" s="34">
        <v>0.77803122831959093</v>
      </c>
      <c r="Q245" s="34">
        <v>0.74707267463892202</v>
      </c>
      <c r="R245" s="34">
        <v>0.36568537086434955</v>
      </c>
      <c r="S245" s="34">
        <v>0.67895207312059347</v>
      </c>
      <c r="T245" s="34">
        <v>0.26488565762535699</v>
      </c>
      <c r="U245" s="34">
        <v>0.44017737807418966</v>
      </c>
      <c r="V245" s="34">
        <v>8.6962988389494539E-2</v>
      </c>
      <c r="W245" s="34">
        <v>9.2990548216658309E-2</v>
      </c>
      <c r="X245" s="34">
        <v>0.11706658123113554</v>
      </c>
      <c r="Y245" s="72">
        <v>6.5088685652730779E-2</v>
      </c>
      <c r="Z245" s="34">
        <v>4.368500887032073E-2</v>
      </c>
      <c r="AA245" s="34">
        <v>0.11453879255518636</v>
      </c>
      <c r="AB245" s="34">
        <v>0.14705709775457965</v>
      </c>
      <c r="AC245" s="34">
        <v>0.52111845582362648</v>
      </c>
      <c r="AD245" s="34">
        <v>3.8550345869611161E-2</v>
      </c>
      <c r="AE245" s="34">
        <v>2.447563414227847E-2</v>
      </c>
      <c r="AF245" s="34">
        <v>1.710808775599032E-2</v>
      </c>
    </row>
    <row r="246" spans="1:48" x14ac:dyDescent="0.2">
      <c r="B246" s="34" t="s">
        <v>5</v>
      </c>
      <c r="D246" s="34">
        <v>2.5997000000000003</v>
      </c>
      <c r="E246" s="34">
        <v>3.9515999999999991</v>
      </c>
      <c r="F246" s="34">
        <v>0.64009999999999989</v>
      </c>
      <c r="G246" s="34">
        <v>0.12639999999999996</v>
      </c>
      <c r="H246" s="34">
        <v>0.40699999999999981</v>
      </c>
      <c r="I246" s="34">
        <v>0.19810000000000016</v>
      </c>
      <c r="J246" s="34">
        <v>0.41649999999999965</v>
      </c>
      <c r="K246" s="34">
        <v>0.35299999999999976</v>
      </c>
      <c r="L246" s="34">
        <v>2.3022506610503379</v>
      </c>
      <c r="M246" s="34">
        <v>0.7089948895104996</v>
      </c>
      <c r="N246" s="34">
        <v>0.96503229430797077</v>
      </c>
      <c r="O246" s="34">
        <v>0.18206887643250758</v>
      </c>
      <c r="P246" s="34">
        <v>1.8112046270359636</v>
      </c>
      <c r="Q246" s="34">
        <v>1.6963897825488994</v>
      </c>
      <c r="R246" s="34">
        <v>0.93109907067701903</v>
      </c>
      <c r="S246" s="34">
        <v>1.7471707723420709</v>
      </c>
      <c r="T246" s="34">
        <v>0.57542243484197186</v>
      </c>
      <c r="U246" s="34">
        <v>0.93177371827650912</v>
      </c>
      <c r="V246" s="34">
        <v>0.22146631193975919</v>
      </c>
      <c r="W246" s="34">
        <v>0.21709501544354937</v>
      </c>
      <c r="X246" s="34">
        <v>0.249628713311498</v>
      </c>
      <c r="Y246" s="72">
        <v>0.1734</v>
      </c>
      <c r="Z246" s="34">
        <v>0.11050000000000004</v>
      </c>
      <c r="AA246" s="34">
        <v>0.29640000000000022</v>
      </c>
      <c r="AB246" s="34">
        <v>0.37849999999999984</v>
      </c>
      <c r="AC246" s="34">
        <v>1.3982000000000001</v>
      </c>
      <c r="AD246" s="34">
        <v>7.9299999999999815E-2</v>
      </c>
      <c r="AE246" s="34">
        <v>5.9000000000000052E-2</v>
      </c>
      <c r="AF246" s="34">
        <v>4.1299999999999892E-2</v>
      </c>
      <c r="AV246" s="34" t="s">
        <v>55</v>
      </c>
    </row>
    <row r="247" spans="1:48" x14ac:dyDescent="0.2">
      <c r="B247" s="34" t="s">
        <v>6</v>
      </c>
      <c r="D247" s="34">
        <v>12.4206</v>
      </c>
      <c r="E247" s="34">
        <v>9.1446000000000005</v>
      </c>
      <c r="F247" s="34">
        <v>2.2136</v>
      </c>
      <c r="G247" s="34">
        <v>0.72960000000000003</v>
      </c>
      <c r="H247" s="34">
        <v>0.89660000000000006</v>
      </c>
      <c r="I247" s="34">
        <v>0.7652000000000001</v>
      </c>
      <c r="J247" s="34">
        <v>1.5055999999999998</v>
      </c>
      <c r="K247" s="34">
        <v>0.72650000000000059</v>
      </c>
      <c r="L247" s="34">
        <v>4.8568385128599854</v>
      </c>
      <c r="M247" s="34">
        <v>1.3830166448745298</v>
      </c>
      <c r="N247" s="34">
        <v>5.2026796720536232</v>
      </c>
      <c r="O247" s="34">
        <v>1.3783602504425325</v>
      </c>
      <c r="P247" s="34">
        <v>5.1022938968663887</v>
      </c>
      <c r="Q247" s="34">
        <v>5.7696303252461503</v>
      </c>
      <c r="R247" s="34">
        <v>3.7321402036901028</v>
      </c>
      <c r="S247" s="34">
        <v>4.2212452428163898</v>
      </c>
      <c r="T247" s="34">
        <v>4.9911067970942078</v>
      </c>
      <c r="U247" s="34">
        <v>5.9474611810418736</v>
      </c>
      <c r="V247" s="34">
        <v>0.91357005752158937</v>
      </c>
      <c r="W247" s="34">
        <v>1.3718443351925904</v>
      </c>
      <c r="X247" s="34">
        <v>0.28161791491309646</v>
      </c>
      <c r="Y247" s="72">
        <v>1.0579000000000001</v>
      </c>
      <c r="Z247" s="34">
        <v>0.49590000000000001</v>
      </c>
      <c r="AA247" s="34">
        <v>1.6097999999999999</v>
      </c>
      <c r="AB247" s="34">
        <v>2.8613</v>
      </c>
      <c r="AC247" s="34">
        <v>2.1577999999999999</v>
      </c>
      <c r="AD247" s="34">
        <v>0.2572000000000001</v>
      </c>
      <c r="AE247" s="34">
        <v>0.27439999999999998</v>
      </c>
      <c r="AF247" s="34">
        <v>0.25900000000000012</v>
      </c>
    </row>
    <row r="248" spans="1:48" x14ac:dyDescent="0.2">
      <c r="B248" s="34" t="s">
        <v>7</v>
      </c>
      <c r="D248" s="34">
        <v>15.020300000000001</v>
      </c>
      <c r="E248" s="34">
        <v>13.0962</v>
      </c>
      <c r="F248" s="34">
        <v>2.8536999999999999</v>
      </c>
      <c r="G248" s="34">
        <v>0.85599999999999998</v>
      </c>
      <c r="H248" s="34">
        <v>1.3035999999999999</v>
      </c>
      <c r="I248" s="34">
        <v>0.96330000000000027</v>
      </c>
      <c r="J248" s="34">
        <v>1.9220999999999995</v>
      </c>
      <c r="K248" s="34">
        <v>1.0795000000000003</v>
      </c>
      <c r="L248" s="34">
        <v>7.1590891739103233</v>
      </c>
      <c r="M248" s="34">
        <v>2.0920115343850294</v>
      </c>
      <c r="N248" s="34">
        <v>6.167711966361594</v>
      </c>
      <c r="O248" s="34">
        <v>1.5604291268750401</v>
      </c>
      <c r="P248" s="34">
        <v>6.9134985239023523</v>
      </c>
      <c r="Q248" s="34">
        <v>7.4660201077950497</v>
      </c>
      <c r="R248" s="34">
        <v>4.6632392743671218</v>
      </c>
      <c r="S248" s="34">
        <v>5.9684160151584607</v>
      </c>
      <c r="T248" s="34">
        <v>5.5665292319361797</v>
      </c>
      <c r="U248" s="34">
        <v>6.8792348993183827</v>
      </c>
      <c r="V248" s="34">
        <v>1.1350363694613486</v>
      </c>
      <c r="W248" s="34">
        <v>1.5889393506361398</v>
      </c>
      <c r="X248" s="34">
        <v>0.53124662822459445</v>
      </c>
      <c r="Y248" s="72">
        <v>1.2313000000000001</v>
      </c>
      <c r="Z248" s="34">
        <v>0.60640000000000005</v>
      </c>
      <c r="AA248" s="34">
        <v>1.9062000000000001</v>
      </c>
      <c r="AB248" s="34">
        <v>3.2397999999999998</v>
      </c>
      <c r="AC248" s="34">
        <v>3.556</v>
      </c>
      <c r="AD248" s="34">
        <v>0.33649999999999991</v>
      </c>
      <c r="AE248" s="34">
        <v>0.33340000000000003</v>
      </c>
      <c r="AF248" s="34">
        <v>0.30030000000000001</v>
      </c>
    </row>
    <row r="249" spans="1:48" s="41" customFormat="1" x14ac:dyDescent="0.2">
      <c r="A249" s="42"/>
      <c r="B249" s="41" t="s">
        <v>1128</v>
      </c>
      <c r="D249" s="41">
        <v>9</v>
      </c>
      <c r="E249" s="41">
        <v>9</v>
      </c>
      <c r="F249" s="41">
        <v>5</v>
      </c>
      <c r="G249" s="41">
        <v>4</v>
      </c>
      <c r="H249" s="41">
        <v>5</v>
      </c>
      <c r="I249" s="41">
        <v>5</v>
      </c>
      <c r="J249" s="41">
        <v>5</v>
      </c>
      <c r="K249" s="41">
        <v>4</v>
      </c>
      <c r="L249" s="41">
        <v>9</v>
      </c>
      <c r="M249" s="41">
        <v>7</v>
      </c>
      <c r="N249" s="41">
        <v>6</v>
      </c>
      <c r="O249" s="41">
        <v>5</v>
      </c>
      <c r="P249" s="41">
        <v>4</v>
      </c>
      <c r="Q249" s="41">
        <v>4</v>
      </c>
      <c r="R249" s="41">
        <v>5</v>
      </c>
      <c r="S249" s="41">
        <v>5</v>
      </c>
      <c r="T249" s="41">
        <v>4</v>
      </c>
      <c r="U249" s="41">
        <v>4</v>
      </c>
      <c r="V249" s="41">
        <v>5</v>
      </c>
      <c r="W249" s="41">
        <v>5</v>
      </c>
      <c r="X249" s="41">
        <v>5</v>
      </c>
      <c r="Y249" s="74">
        <v>5</v>
      </c>
      <c r="Z249" s="41">
        <v>5</v>
      </c>
      <c r="AA249" s="41">
        <v>5</v>
      </c>
      <c r="AB249" s="41">
        <v>5</v>
      </c>
      <c r="AC249" s="41">
        <v>5</v>
      </c>
      <c r="AD249" s="41">
        <v>4</v>
      </c>
      <c r="AE249" s="41">
        <v>4</v>
      </c>
      <c r="AF249" s="41">
        <v>4</v>
      </c>
    </row>
    <row r="250" spans="1:48" s="37" customFormat="1" x14ac:dyDescent="0.2">
      <c r="A250" s="37" t="s">
        <v>946</v>
      </c>
      <c r="B250" s="37" t="s">
        <v>3</v>
      </c>
      <c r="D250" s="37">
        <v>16.909800000000001</v>
      </c>
      <c r="E250" s="37">
        <v>15.408260000000002</v>
      </c>
      <c r="F250" s="37">
        <v>2.9023400000000001</v>
      </c>
      <c r="G250" s="37">
        <v>1.0038199999999999</v>
      </c>
      <c r="H250" s="37">
        <v>1.4101999999999999</v>
      </c>
      <c r="I250" s="37">
        <v>0.90107500000000018</v>
      </c>
      <c r="J250" s="37">
        <v>2.3596400000000002</v>
      </c>
      <c r="K250" s="37">
        <v>1.1855</v>
      </c>
      <c r="L250" s="37">
        <v>6.5519004714721847</v>
      </c>
      <c r="M250" s="37">
        <v>1.7971726836015083</v>
      </c>
      <c r="N250" s="37">
        <v>4.847571922627286</v>
      </c>
      <c r="O250" s="37">
        <v>1.1662647469592831</v>
      </c>
      <c r="P250" s="37">
        <v>6.8609956249645183</v>
      </c>
      <c r="Q250" s="37">
        <v>7.3764492851834849</v>
      </c>
      <c r="R250" s="37">
        <v>4.819051165044816</v>
      </c>
      <c r="S250" s="37">
        <v>5.9200573176073297</v>
      </c>
      <c r="T250" s="37">
        <v>6.4875412320019326</v>
      </c>
      <c r="U250" s="37">
        <v>7.7936951946858928</v>
      </c>
      <c r="V250" s="37">
        <v>1.1972658775131551</v>
      </c>
      <c r="W250" s="37">
        <v>1.603471508655139</v>
      </c>
      <c r="X250" s="37">
        <v>0.502774998862902</v>
      </c>
      <c r="Y250" s="73">
        <v>1.1971000000000001</v>
      </c>
      <c r="Z250" s="37">
        <v>0.70932000000000006</v>
      </c>
      <c r="AA250" s="37">
        <v>2.0924800000000001</v>
      </c>
      <c r="AB250" s="37">
        <v>3.9619</v>
      </c>
      <c r="AC250" s="37">
        <v>4.0524800000000001</v>
      </c>
      <c r="AD250" s="37">
        <v>0.34463999999999989</v>
      </c>
      <c r="AE250" s="37">
        <v>0.43815999999999972</v>
      </c>
      <c r="AF250" s="37">
        <v>0.31698000000000004</v>
      </c>
    </row>
    <row r="251" spans="1:48" x14ac:dyDescent="0.2">
      <c r="B251" s="34" t="s">
        <v>60</v>
      </c>
      <c r="D251" s="34">
        <v>1.6680433492568469</v>
      </c>
      <c r="E251" s="34">
        <v>1.5847247814683785</v>
      </c>
      <c r="F251" s="34">
        <v>0.21128862487128836</v>
      </c>
      <c r="G251" s="34">
        <v>0.12350219431249103</v>
      </c>
      <c r="H251" s="34">
        <v>0.12723065668304945</v>
      </c>
      <c r="I251" s="34">
        <v>5.4793331406902658E-2</v>
      </c>
      <c r="J251" s="34">
        <v>0.2663700489919934</v>
      </c>
      <c r="K251" s="34">
        <v>0.33217195847933895</v>
      </c>
      <c r="L251" s="34">
        <v>0.78019475724339826</v>
      </c>
      <c r="M251" s="34">
        <v>0.191444386114692</v>
      </c>
      <c r="N251" s="34">
        <v>0.76041042781252866</v>
      </c>
      <c r="O251" s="38" t="s">
        <v>942</v>
      </c>
      <c r="P251" s="34">
        <v>0.78158043269530264</v>
      </c>
      <c r="Q251" s="34">
        <v>0.74676665458164881</v>
      </c>
      <c r="R251" s="34">
        <v>0.65704111047198621</v>
      </c>
      <c r="S251" s="34">
        <v>0.70618091011076511</v>
      </c>
      <c r="T251" s="34">
        <v>0.38408190632530287</v>
      </c>
      <c r="U251" s="34">
        <v>0.87761922575370754</v>
      </c>
      <c r="V251" s="34">
        <v>5.4775585104496802E-2</v>
      </c>
      <c r="W251" s="34">
        <v>0.17753894970967832</v>
      </c>
      <c r="X251" s="34">
        <v>5.1703463597819035E-2</v>
      </c>
      <c r="Y251" s="72">
        <v>5.041958944696006E-2</v>
      </c>
      <c r="Z251" s="34">
        <v>8.3541349043452479E-2</v>
      </c>
      <c r="AA251" s="34">
        <v>0.22139819782464359</v>
      </c>
      <c r="AB251" s="34">
        <v>0.43320349144484055</v>
      </c>
      <c r="AC251" s="34">
        <v>0.4624696390034671</v>
      </c>
      <c r="AD251" s="34">
        <v>2.1672632511995173E-2</v>
      </c>
      <c r="AE251" s="34">
        <v>3.2593066747392589E-2</v>
      </c>
      <c r="AF251" s="34">
        <v>3.8765345348649012E-2</v>
      </c>
    </row>
    <row r="252" spans="1:48" x14ac:dyDescent="0.2">
      <c r="B252" s="34" t="s">
        <v>5</v>
      </c>
      <c r="D252" s="34">
        <v>4.0734999999999992</v>
      </c>
      <c r="E252" s="34">
        <v>4.2469000000000001</v>
      </c>
      <c r="F252" s="34">
        <v>0.58040000000000003</v>
      </c>
      <c r="G252" s="34">
        <v>0.30479999999999996</v>
      </c>
      <c r="H252" s="34">
        <v>0.31559999999999988</v>
      </c>
      <c r="I252" s="34">
        <v>0.12130000000000019</v>
      </c>
      <c r="J252" s="34">
        <v>0.63890000000000002</v>
      </c>
      <c r="K252" s="34">
        <v>0.62989999999999924</v>
      </c>
      <c r="L252" s="34">
        <v>1.6698181242775298</v>
      </c>
      <c r="M252" s="34">
        <v>0.37280658546971424</v>
      </c>
      <c r="N252" s="34">
        <v>1.4275769852912519</v>
      </c>
      <c r="O252" s="38" t="s">
        <v>942</v>
      </c>
      <c r="P252" s="34">
        <v>1.8968056459097618</v>
      </c>
      <c r="Q252" s="34">
        <v>1.7998299068883332</v>
      </c>
      <c r="R252" s="34">
        <v>1.6452160130268871</v>
      </c>
      <c r="S252" s="34">
        <v>1.7557940813392872</v>
      </c>
      <c r="T252" s="34">
        <v>0.877939522759414</v>
      </c>
      <c r="U252" s="34">
        <v>2.1053633358867119</v>
      </c>
      <c r="V252" s="34">
        <v>0.12792511916078686</v>
      </c>
      <c r="W252" s="34">
        <v>0.44369730781277461</v>
      </c>
      <c r="X252" s="34">
        <v>0.12838749490564194</v>
      </c>
      <c r="Y252" s="72">
        <v>0.10990000000000011</v>
      </c>
      <c r="Z252" s="34">
        <v>0.20579999999999998</v>
      </c>
      <c r="AA252" s="34">
        <v>0.55170000000000008</v>
      </c>
      <c r="AB252" s="34">
        <v>1.0745000000000005</v>
      </c>
      <c r="AC252" s="34">
        <v>1.1639999999999997</v>
      </c>
      <c r="AD252" s="34">
        <v>5.0799999999999734E-2</v>
      </c>
      <c r="AE252" s="34">
        <v>6.7199999999999704E-2</v>
      </c>
      <c r="AF252" s="34">
        <v>7.9299999999999926E-2</v>
      </c>
    </row>
    <row r="253" spans="1:48" x14ac:dyDescent="0.2">
      <c r="B253" s="34" t="s">
        <v>6</v>
      </c>
      <c r="D253" s="34">
        <v>14.0564</v>
      </c>
      <c r="E253" s="34">
        <v>12.776199999999999</v>
      </c>
      <c r="F253" s="34">
        <v>2.5634999999999999</v>
      </c>
      <c r="G253" s="34">
        <v>0.81220000000000003</v>
      </c>
      <c r="H253" s="34">
        <v>1.2141</v>
      </c>
      <c r="I253" s="34">
        <v>0.84390000000000009</v>
      </c>
      <c r="J253" s="34">
        <v>1.9258999999999999</v>
      </c>
      <c r="K253" s="34">
        <v>0.80960000000000054</v>
      </c>
      <c r="L253" s="34">
        <v>5.3988832854582069</v>
      </c>
      <c r="M253" s="34">
        <v>1.5855717359993529</v>
      </c>
      <c r="N253" s="34">
        <v>3.9824229260044395</v>
      </c>
      <c r="O253" s="34">
        <v>1.1662647469592831</v>
      </c>
      <c r="P253" s="34">
        <v>5.527107323003599</v>
      </c>
      <c r="Q253" s="34">
        <v>6.1212416273171248</v>
      </c>
      <c r="R253" s="34">
        <v>3.7186533906778672</v>
      </c>
      <c r="S253" s="34">
        <v>4.7821524296074038</v>
      </c>
      <c r="T253" s="34">
        <v>6.1048189006718303</v>
      </c>
      <c r="U253" s="34">
        <v>6.2747814957972841</v>
      </c>
      <c r="V253" s="34">
        <v>1.1413340702879244</v>
      </c>
      <c r="W253" s="34">
        <v>1.398729941768603</v>
      </c>
      <c r="X253" s="34">
        <v>0.44258021871746667</v>
      </c>
      <c r="Y253" s="72">
        <v>1.1328</v>
      </c>
      <c r="Z253" s="34">
        <v>0.62040000000000006</v>
      </c>
      <c r="AA253" s="34">
        <v>1.7386999999999999</v>
      </c>
      <c r="AB253" s="34">
        <v>3.2302</v>
      </c>
      <c r="AC253" s="34">
        <v>3.6646000000000001</v>
      </c>
      <c r="AD253" s="34">
        <v>0.31620000000000026</v>
      </c>
      <c r="AE253" s="34">
        <v>0.40329999999999977</v>
      </c>
      <c r="AF253" s="34">
        <v>0.27310000000000034</v>
      </c>
    </row>
    <row r="254" spans="1:48" x14ac:dyDescent="0.2">
      <c r="B254" s="34" t="s">
        <v>7</v>
      </c>
      <c r="D254" s="34">
        <v>18.129899999999999</v>
      </c>
      <c r="E254" s="34">
        <v>17.023099999999999</v>
      </c>
      <c r="F254" s="34">
        <v>3.1438999999999999</v>
      </c>
      <c r="G254" s="34">
        <v>1.117</v>
      </c>
      <c r="H254" s="34">
        <v>1.5296999999999998</v>
      </c>
      <c r="I254" s="34">
        <v>0.96520000000000028</v>
      </c>
      <c r="J254" s="34">
        <v>2.5648</v>
      </c>
      <c r="K254" s="34">
        <v>1.4394999999999998</v>
      </c>
      <c r="L254" s="34">
        <v>7.0687014097357368</v>
      </c>
      <c r="M254" s="34">
        <v>1.9583783214690671</v>
      </c>
      <c r="N254" s="34">
        <v>5.4099999112956914</v>
      </c>
      <c r="O254" s="34">
        <v>1.1662647469592831</v>
      </c>
      <c r="P254" s="34">
        <v>7.4239129689133607</v>
      </c>
      <c r="Q254" s="34">
        <v>7.9210715342054581</v>
      </c>
      <c r="R254" s="34">
        <v>5.3638694037047543</v>
      </c>
      <c r="S254" s="34">
        <v>6.537946510946691</v>
      </c>
      <c r="T254" s="34">
        <v>6.9827584234312443</v>
      </c>
      <c r="U254" s="34">
        <v>8.3801448316839959</v>
      </c>
      <c r="V254" s="34">
        <v>1.2692591894487113</v>
      </c>
      <c r="W254" s="34">
        <v>1.8424272495813776</v>
      </c>
      <c r="X254" s="34">
        <v>0.57096771362310861</v>
      </c>
      <c r="Y254" s="72">
        <v>1.2427000000000001</v>
      </c>
      <c r="Z254" s="34">
        <v>0.82620000000000005</v>
      </c>
      <c r="AA254" s="34">
        <v>2.2904</v>
      </c>
      <c r="AB254" s="34">
        <v>4.3047000000000004</v>
      </c>
      <c r="AC254" s="34">
        <v>4.8285999999999998</v>
      </c>
      <c r="AD254" s="34">
        <v>0.36699999999999999</v>
      </c>
      <c r="AE254" s="34">
        <v>0.47049999999999947</v>
      </c>
      <c r="AF254" s="34">
        <v>0.35240000000000027</v>
      </c>
    </row>
    <row r="255" spans="1:48" s="41" customFormat="1" x14ac:dyDescent="0.2">
      <c r="A255" s="42"/>
      <c r="B255" s="41" t="s">
        <v>1128</v>
      </c>
      <c r="D255" s="41">
        <v>5</v>
      </c>
      <c r="E255" s="41">
        <v>5</v>
      </c>
      <c r="F255" s="41">
        <v>5</v>
      </c>
      <c r="G255" s="41">
        <v>5</v>
      </c>
      <c r="H255" s="41">
        <v>5</v>
      </c>
      <c r="I255" s="41">
        <v>4</v>
      </c>
      <c r="J255" s="41">
        <v>5</v>
      </c>
      <c r="K255" s="41">
        <v>3</v>
      </c>
      <c r="L255" s="41">
        <v>4</v>
      </c>
      <c r="M255" s="41">
        <v>3</v>
      </c>
      <c r="N255" s="41">
        <v>3</v>
      </c>
      <c r="O255" s="41">
        <v>1</v>
      </c>
      <c r="P255" s="41">
        <v>5</v>
      </c>
      <c r="Q255" s="41">
        <v>5</v>
      </c>
      <c r="R255" s="41">
        <v>5</v>
      </c>
      <c r="S255" s="41">
        <v>5</v>
      </c>
      <c r="T255" s="41">
        <v>4</v>
      </c>
      <c r="U255" s="41">
        <v>5</v>
      </c>
      <c r="V255" s="41">
        <v>4</v>
      </c>
      <c r="W255" s="41">
        <v>5</v>
      </c>
      <c r="X255" s="41">
        <v>5</v>
      </c>
      <c r="Y255" s="74">
        <v>5</v>
      </c>
      <c r="Z255" s="41">
        <v>5</v>
      </c>
      <c r="AA255" s="41">
        <v>5</v>
      </c>
      <c r="AB255" s="41">
        <v>5</v>
      </c>
      <c r="AC255" s="41">
        <v>5</v>
      </c>
      <c r="AD255" s="41">
        <v>5</v>
      </c>
      <c r="AE255" s="41">
        <v>5</v>
      </c>
      <c r="AF255" s="41">
        <v>5</v>
      </c>
    </row>
    <row r="256" spans="1:48" x14ac:dyDescent="0.2">
      <c r="A256" s="40" t="s">
        <v>1015</v>
      </c>
    </row>
    <row r="257" spans="1:48" s="37" customFormat="1" x14ac:dyDescent="0.2">
      <c r="A257" s="37" t="s">
        <v>945</v>
      </c>
      <c r="B257" s="37" t="s">
        <v>3</v>
      </c>
      <c r="D257" s="37">
        <v>11.030999999999999</v>
      </c>
      <c r="E257" s="37">
        <v>10.710544444444444</v>
      </c>
      <c r="F257" s="37">
        <v>2.591366666666667</v>
      </c>
      <c r="G257" s="37">
        <v>0.81667777777777784</v>
      </c>
      <c r="H257" s="37">
        <v>1.3599666666666665</v>
      </c>
      <c r="I257" s="37">
        <v>0.65453333333333341</v>
      </c>
      <c r="J257" s="37">
        <v>1.2931555555555552</v>
      </c>
      <c r="K257" s="37">
        <v>0.82651249999999998</v>
      </c>
      <c r="L257" s="37">
        <v>4.5658913949924509</v>
      </c>
      <c r="M257" s="37">
        <v>1.2567538599978847</v>
      </c>
      <c r="N257" s="37">
        <v>4.5886283365029543</v>
      </c>
      <c r="O257" s="37">
        <v>1.4715807959099823</v>
      </c>
      <c r="P257" s="37">
        <v>4.608405774950648</v>
      </c>
      <c r="Q257" s="37">
        <v>4.9365542344606101</v>
      </c>
      <c r="R257" s="37">
        <v>3.3186218134393783</v>
      </c>
      <c r="S257" s="37">
        <v>4.1769786556867174</v>
      </c>
      <c r="T257" s="37">
        <v>4.2006152283532519</v>
      </c>
      <c r="U257" s="37">
        <v>4.9073404324067305</v>
      </c>
      <c r="V257" s="37">
        <v>0.79736751450367982</v>
      </c>
      <c r="W257" s="37">
        <v>1.5951999978468403</v>
      </c>
      <c r="X257" s="37">
        <v>0.34491323580250799</v>
      </c>
      <c r="Y257" s="73">
        <v>0.92752222222222214</v>
      </c>
      <c r="Z257" s="37">
        <v>0.48492222222222214</v>
      </c>
      <c r="AA257" s="37">
        <v>1.232188888888889</v>
      </c>
      <c r="AB257" s="37">
        <v>2.1002222222222224</v>
      </c>
      <c r="AC257" s="37">
        <v>1.473811111111111</v>
      </c>
      <c r="AD257" s="37">
        <v>0.2329</v>
      </c>
      <c r="AE257" s="37">
        <v>0.22734285714285712</v>
      </c>
      <c r="AF257" s="37">
        <v>0.20979999999999996</v>
      </c>
    </row>
    <row r="258" spans="1:48" x14ac:dyDescent="0.2">
      <c r="B258" s="34" t="s">
        <v>60</v>
      </c>
      <c r="D258" s="34">
        <v>0.6360581164484892</v>
      </c>
      <c r="E258" s="34">
        <v>0.57552953467027024</v>
      </c>
      <c r="F258" s="34">
        <v>0.16190806033054686</v>
      </c>
      <c r="G258" s="34">
        <v>7.6579285348222226E-2</v>
      </c>
      <c r="H258" s="34">
        <v>9.6502227953555564E-2</v>
      </c>
      <c r="I258" s="34">
        <v>3.4277069594701462E-2</v>
      </c>
      <c r="J258" s="34">
        <v>9.3274529094377001E-2</v>
      </c>
      <c r="K258" s="34">
        <v>8.712440100224482E-2</v>
      </c>
      <c r="L258" s="34">
        <v>0.23848710748955693</v>
      </c>
      <c r="M258" s="34">
        <v>0.10290970594467494</v>
      </c>
      <c r="N258" s="34">
        <v>0.45076120157168864</v>
      </c>
      <c r="O258" s="34">
        <v>0.21478516332879666</v>
      </c>
      <c r="P258" s="34">
        <v>0.32953894698001818</v>
      </c>
      <c r="Q258" s="34">
        <v>0.41152816459831448</v>
      </c>
      <c r="R258" s="34">
        <v>0.24518386826703778</v>
      </c>
      <c r="S258" s="34">
        <v>0.31516518673099436</v>
      </c>
      <c r="T258" s="34">
        <v>0.24563354721268968</v>
      </c>
      <c r="U258" s="34">
        <v>0.65576916384273476</v>
      </c>
      <c r="V258" s="34">
        <v>4.2521658199109712E-2</v>
      </c>
      <c r="W258" s="34">
        <v>0.11286984862273851</v>
      </c>
      <c r="X258" s="34">
        <v>6.6300648483058999E-2</v>
      </c>
      <c r="Y258" s="72">
        <v>2.7670687458833474E-2</v>
      </c>
      <c r="Z258" s="34">
        <v>5.1986266883135256E-2</v>
      </c>
      <c r="AA258" s="34">
        <v>8.5463741499603882E-2</v>
      </c>
      <c r="AB258" s="34">
        <v>0.14041913845500004</v>
      </c>
      <c r="AC258" s="34">
        <v>0.22924311028057434</v>
      </c>
      <c r="AD258" s="34">
        <v>2.3776090931858371E-2</v>
      </c>
      <c r="AE258" s="34">
        <v>2.2478571806860664E-2</v>
      </c>
      <c r="AF258" s="34">
        <v>2.4162958664628989E-2</v>
      </c>
    </row>
    <row r="259" spans="1:48" x14ac:dyDescent="0.2">
      <c r="B259" s="34" t="s">
        <v>5</v>
      </c>
      <c r="D259" s="34">
        <v>1.9513999999999996</v>
      </c>
      <c r="E259" s="34">
        <v>1.7913999999999994</v>
      </c>
      <c r="F259" s="34">
        <v>0.50099999999999989</v>
      </c>
      <c r="G259" s="34">
        <v>0.22799999999999998</v>
      </c>
      <c r="H259" s="34">
        <v>0.30859999999999999</v>
      </c>
      <c r="I259" s="34">
        <v>0.12260000000000026</v>
      </c>
      <c r="J259" s="34">
        <v>0.25149999999999961</v>
      </c>
      <c r="K259" s="34">
        <v>0.23939999999999895</v>
      </c>
      <c r="L259" s="34">
        <v>0.60268311630916571</v>
      </c>
      <c r="M259" s="34">
        <v>0.3111161208779103</v>
      </c>
      <c r="N259" s="34">
        <v>1.1509572509488937</v>
      </c>
      <c r="O259" s="34">
        <v>0.48643835113557943</v>
      </c>
      <c r="P259" s="34">
        <v>0.95582598988724765</v>
      </c>
      <c r="Q259" s="34">
        <v>1.5130657226128346</v>
      </c>
      <c r="R259" s="34">
        <v>0.57494213738504829</v>
      </c>
      <c r="S259" s="34">
        <v>0.92457169906016867</v>
      </c>
      <c r="T259" s="34">
        <v>0.80346403462904581</v>
      </c>
      <c r="U259" s="34">
        <v>2.0271960996583878</v>
      </c>
      <c r="V259" s="34">
        <v>0.12324986159805829</v>
      </c>
      <c r="W259" s="34">
        <v>0.31497466436713029</v>
      </c>
      <c r="X259" s="34">
        <v>0.18844790331055478</v>
      </c>
      <c r="Y259" s="72">
        <v>8.6999999999999966E-2</v>
      </c>
      <c r="Z259" s="34">
        <v>0.13519999999999999</v>
      </c>
      <c r="AA259" s="34">
        <v>0.28890000000000016</v>
      </c>
      <c r="AB259" s="34">
        <v>0.4408000000000003</v>
      </c>
      <c r="AC259" s="34">
        <v>0.73279999999999967</v>
      </c>
      <c r="AD259" s="34">
        <v>6.6600000000000104E-2</v>
      </c>
      <c r="AE259" s="34">
        <v>6.800000000000006E-2</v>
      </c>
      <c r="AF259" s="34">
        <v>6.5999999999999837E-2</v>
      </c>
      <c r="AV259" s="34" t="s">
        <v>55</v>
      </c>
    </row>
    <row r="260" spans="1:48" x14ac:dyDescent="0.2">
      <c r="B260" s="34" t="s">
        <v>6</v>
      </c>
      <c r="D260" s="34">
        <v>9.9611999999999998</v>
      </c>
      <c r="E260" s="34">
        <v>9.8087999999999997</v>
      </c>
      <c r="F260" s="34">
        <v>2.3673000000000002</v>
      </c>
      <c r="G260" s="34">
        <v>0.68640000000000001</v>
      </c>
      <c r="H260" s="34">
        <v>1.2389000000000001</v>
      </c>
      <c r="I260" s="34">
        <v>0.58159999999999989</v>
      </c>
      <c r="J260" s="34">
        <v>1.1589000000000005</v>
      </c>
      <c r="K260" s="34">
        <v>0.69530000000000047</v>
      </c>
      <c r="L260" s="34">
        <v>4.2351245896667553</v>
      </c>
      <c r="M260" s="34">
        <v>1.0664470029026292</v>
      </c>
      <c r="N260" s="34">
        <v>3.8934509056141744</v>
      </c>
      <c r="O260" s="34">
        <v>1.2279315331076079</v>
      </c>
      <c r="P260" s="34">
        <v>4.1170425999739173</v>
      </c>
      <c r="Q260" s="34">
        <v>4.2860133189247094</v>
      </c>
      <c r="R260" s="34">
        <v>3.0096578626149517</v>
      </c>
      <c r="S260" s="34">
        <v>3.73615543841527</v>
      </c>
      <c r="T260" s="34">
        <v>3.8835699272705262</v>
      </c>
      <c r="U260" s="34">
        <v>3.3850035686834956</v>
      </c>
      <c r="V260" s="34">
        <v>0.72660102532270032</v>
      </c>
      <c r="W260" s="34">
        <v>1.4173915902106939</v>
      </c>
      <c r="X260" s="34">
        <v>0.26261578398870072</v>
      </c>
      <c r="Y260" s="72">
        <v>0.90110000000000001</v>
      </c>
      <c r="Z260" s="34">
        <v>0.4204</v>
      </c>
      <c r="AA260" s="34">
        <v>1.0567</v>
      </c>
      <c r="AB260" s="34">
        <v>1.8521999999999998</v>
      </c>
      <c r="AC260" s="34">
        <v>1.1722000000000001</v>
      </c>
      <c r="AD260" s="34">
        <v>0.1956</v>
      </c>
      <c r="AE260" s="34">
        <v>0.18730000000000002</v>
      </c>
      <c r="AF260" s="34">
        <v>0.16700000000000026</v>
      </c>
    </row>
    <row r="261" spans="1:48" x14ac:dyDescent="0.2">
      <c r="B261" s="34" t="s">
        <v>7</v>
      </c>
      <c r="D261" s="34">
        <v>11.912599999999999</v>
      </c>
      <c r="E261" s="34">
        <v>11.600199999999999</v>
      </c>
      <c r="F261" s="34">
        <v>2.8683000000000001</v>
      </c>
      <c r="G261" s="34">
        <v>0.91439999999999999</v>
      </c>
      <c r="H261" s="34">
        <v>1.5475000000000001</v>
      </c>
      <c r="I261" s="34">
        <v>0.70420000000000016</v>
      </c>
      <c r="J261" s="34">
        <v>1.4104000000000001</v>
      </c>
      <c r="K261" s="34">
        <v>0.93469999999999942</v>
      </c>
      <c r="L261" s="34">
        <v>4.837807705975921</v>
      </c>
      <c r="M261" s="34">
        <v>1.3775631237805395</v>
      </c>
      <c r="N261" s="34">
        <v>5.0444081565630681</v>
      </c>
      <c r="O261" s="34">
        <v>1.7143698842431874</v>
      </c>
      <c r="P261" s="34">
        <v>5.072868589861165</v>
      </c>
      <c r="Q261" s="34">
        <v>5.7990790415375439</v>
      </c>
      <c r="R261" s="34">
        <v>3.5846</v>
      </c>
      <c r="S261" s="34">
        <v>4.6607271374754387</v>
      </c>
      <c r="T261" s="34">
        <v>4.687033961899572</v>
      </c>
      <c r="U261" s="34">
        <v>5.4121996683418834</v>
      </c>
      <c r="V261" s="34">
        <v>0.84985088692075861</v>
      </c>
      <c r="W261" s="34">
        <v>1.7323662545778242</v>
      </c>
      <c r="X261" s="34">
        <v>0.4510636872992555</v>
      </c>
      <c r="Y261" s="72">
        <v>0.98809999999999998</v>
      </c>
      <c r="Z261" s="34">
        <v>0.55559999999999998</v>
      </c>
      <c r="AA261" s="34">
        <v>1.3456000000000001</v>
      </c>
      <c r="AB261" s="34">
        <v>2.2930000000000001</v>
      </c>
      <c r="AC261" s="34">
        <v>1.9049999999999998</v>
      </c>
      <c r="AD261" s="34">
        <v>0.2622000000000001</v>
      </c>
      <c r="AE261" s="34">
        <v>0.25530000000000008</v>
      </c>
      <c r="AF261" s="34">
        <v>0.2330000000000001</v>
      </c>
    </row>
    <row r="262" spans="1:48" s="41" customFormat="1" x14ac:dyDescent="0.2">
      <c r="A262" s="42"/>
      <c r="B262" s="41" t="s">
        <v>1128</v>
      </c>
      <c r="D262" s="41">
        <v>9</v>
      </c>
      <c r="E262" s="41">
        <v>9</v>
      </c>
      <c r="F262" s="41">
        <v>9</v>
      </c>
      <c r="G262" s="41">
        <v>9</v>
      </c>
      <c r="H262" s="41">
        <v>9</v>
      </c>
      <c r="I262" s="41">
        <v>9</v>
      </c>
      <c r="J262" s="41">
        <v>9</v>
      </c>
      <c r="K262" s="41">
        <v>8</v>
      </c>
      <c r="L262" s="41">
        <v>8</v>
      </c>
      <c r="M262" s="41">
        <v>8</v>
      </c>
      <c r="N262" s="41">
        <v>8</v>
      </c>
      <c r="O262" s="41">
        <v>5</v>
      </c>
      <c r="P262" s="41">
        <v>9</v>
      </c>
      <c r="Q262" s="41">
        <v>9</v>
      </c>
      <c r="R262" s="41">
        <v>7</v>
      </c>
      <c r="S262" s="41">
        <v>7</v>
      </c>
      <c r="T262" s="41">
        <v>8</v>
      </c>
      <c r="U262" s="41">
        <v>8</v>
      </c>
      <c r="V262" s="41">
        <v>9</v>
      </c>
      <c r="W262" s="41">
        <v>9</v>
      </c>
      <c r="X262" s="41">
        <v>9</v>
      </c>
      <c r="Y262" s="74">
        <v>9</v>
      </c>
      <c r="Z262" s="41">
        <v>9</v>
      </c>
      <c r="AA262" s="41">
        <v>9</v>
      </c>
      <c r="AB262" s="41">
        <v>9</v>
      </c>
      <c r="AC262" s="41">
        <v>9</v>
      </c>
      <c r="AD262" s="41">
        <v>9</v>
      </c>
      <c r="AE262" s="41">
        <v>7</v>
      </c>
      <c r="AF262" s="41">
        <v>8</v>
      </c>
    </row>
    <row r="263" spans="1:48" s="37" customFormat="1" x14ac:dyDescent="0.2">
      <c r="A263" s="37" t="s">
        <v>946</v>
      </c>
      <c r="B263" s="37" t="s">
        <v>3</v>
      </c>
      <c r="D263" s="37">
        <v>13.67685</v>
      </c>
      <c r="E263" s="37">
        <v>13.437950000000001</v>
      </c>
      <c r="F263" s="37">
        <v>2.9903166666666663</v>
      </c>
      <c r="G263" s="37">
        <v>1.06212</v>
      </c>
      <c r="H263" s="37">
        <v>1.5297000000000001</v>
      </c>
      <c r="I263" s="37">
        <v>0.81258333333333344</v>
      </c>
      <c r="J263" s="37">
        <v>1.55555</v>
      </c>
      <c r="K263" s="37">
        <v>0.9536</v>
      </c>
      <c r="L263" s="37">
        <v>5.3724135822015917</v>
      </c>
      <c r="M263" s="37">
        <v>1.6350638173662813</v>
      </c>
      <c r="N263" s="37">
        <v>4.6349442565347418</v>
      </c>
      <c r="O263" s="37">
        <v>1.4353353044732728</v>
      </c>
      <c r="P263" s="37">
        <v>5.3981650687761373</v>
      </c>
      <c r="Q263" s="37">
        <v>5.684061855884881</v>
      </c>
      <c r="R263" s="37">
        <v>3.794043039093276</v>
      </c>
      <c r="S263" s="37">
        <v>4.8569875757069241</v>
      </c>
      <c r="T263" s="37">
        <v>4.9649172350064887</v>
      </c>
      <c r="U263" s="37">
        <v>6.0356909303281263</v>
      </c>
      <c r="V263" s="37">
        <v>0.92486583475321238</v>
      </c>
      <c r="W263" s="37">
        <v>1.9318369288102613</v>
      </c>
      <c r="X263" s="37">
        <v>0.3998551352254332</v>
      </c>
      <c r="Y263" s="73">
        <v>1.0619166666666666</v>
      </c>
      <c r="Z263" s="37">
        <v>0.57245000000000001</v>
      </c>
      <c r="AA263" s="37">
        <v>1.4053333333333333</v>
      </c>
      <c r="AB263" s="37">
        <v>2.7656500000000004</v>
      </c>
      <c r="AC263" s="37">
        <v>2.3984166666666664</v>
      </c>
      <c r="AD263" s="37">
        <v>0.29423333333333329</v>
      </c>
      <c r="AE263" s="37">
        <v>0.31805</v>
      </c>
      <c r="AF263" s="37">
        <v>0.26376666666666665</v>
      </c>
    </row>
    <row r="264" spans="1:48" x14ac:dyDescent="0.2">
      <c r="B264" s="34" t="s">
        <v>60</v>
      </c>
      <c r="D264" s="34">
        <v>0.74297634349957564</v>
      </c>
      <c r="E264" s="34">
        <v>0.7120897015123866</v>
      </c>
      <c r="F264" s="34">
        <v>0.15406549797623956</v>
      </c>
      <c r="G264" s="34">
        <v>2.8289697771450316E-2</v>
      </c>
      <c r="H264" s="34">
        <v>0.12592408824367166</v>
      </c>
      <c r="I264" s="34">
        <v>0.11884375316635969</v>
      </c>
      <c r="J264" s="34">
        <v>0.11796493970667721</v>
      </c>
      <c r="K264" s="34">
        <v>3.9011024082943761E-2</v>
      </c>
      <c r="L264" s="34">
        <v>0.23990420425624839</v>
      </c>
      <c r="M264" s="34">
        <v>0.18682070203648435</v>
      </c>
      <c r="N264" s="34">
        <v>0.2355631565925641</v>
      </c>
      <c r="O264" s="34">
        <v>0.25414120208837421</v>
      </c>
      <c r="P264" s="34">
        <v>0.4027973811907648</v>
      </c>
      <c r="Q264" s="34">
        <v>0.50865430517143129</v>
      </c>
      <c r="R264" s="34">
        <v>0.32228985868225957</v>
      </c>
      <c r="S264" s="34">
        <v>0.24200764722275936</v>
      </c>
      <c r="T264" s="34">
        <v>0.34205414402201073</v>
      </c>
      <c r="U264" s="34">
        <v>0.52310833893731157</v>
      </c>
      <c r="V264" s="34">
        <v>4.2375408523014989E-2</v>
      </c>
      <c r="W264" s="34">
        <v>0.13865649130829019</v>
      </c>
      <c r="X264" s="34">
        <v>6.8110770078017163E-2</v>
      </c>
      <c r="Y264" s="72">
        <v>4.171198468865589E-2</v>
      </c>
      <c r="Z264" s="34">
        <v>9.0997466997712925E-2</v>
      </c>
      <c r="AA264" s="34">
        <v>6.1482734703871736E-2</v>
      </c>
      <c r="AB264" s="34">
        <v>0.13975475304976212</v>
      </c>
      <c r="AC264" s="34">
        <v>0.35898194615700052</v>
      </c>
      <c r="AD264" s="34">
        <v>1.8420604405574532E-2</v>
      </c>
      <c r="AE264" s="34">
        <v>2.3203167887165758E-2</v>
      </c>
      <c r="AF264" s="34">
        <v>3.1487373130616662E-2</v>
      </c>
    </row>
    <row r="265" spans="1:48" x14ac:dyDescent="0.2">
      <c r="B265" s="34" t="s">
        <v>5</v>
      </c>
      <c r="D265" s="34">
        <v>1.9233999999999991</v>
      </c>
      <c r="E265" s="34">
        <v>1.9735999999999994</v>
      </c>
      <c r="F265" s="34">
        <v>0.39500000000000002</v>
      </c>
      <c r="G265" s="34">
        <v>6.030000000000002E-2</v>
      </c>
      <c r="H265" s="34">
        <v>0.33470000000000022</v>
      </c>
      <c r="I265" s="34">
        <v>0.27809999999999979</v>
      </c>
      <c r="J265" s="34">
        <v>0.29020000000000001</v>
      </c>
      <c r="K265" s="34">
        <v>8.7700000000000777E-2</v>
      </c>
      <c r="L265" s="34">
        <v>0.57915040388673411</v>
      </c>
      <c r="M265" s="34">
        <v>0.37341294338610154</v>
      </c>
      <c r="N265" s="34">
        <v>0.46570321576515994</v>
      </c>
      <c r="O265" s="34">
        <v>0.49498342100222348</v>
      </c>
      <c r="P265" s="34">
        <v>1.0229634184276311</v>
      </c>
      <c r="Q265" s="34">
        <v>1.1634195372832448</v>
      </c>
      <c r="R265" s="34">
        <v>0.90963937539893625</v>
      </c>
      <c r="S265" s="34">
        <v>0.61914507813440434</v>
      </c>
      <c r="T265" s="34">
        <v>0.88030455571688648</v>
      </c>
      <c r="U265" s="34">
        <v>1.5308552549940249</v>
      </c>
      <c r="V265" s="34">
        <v>9.7819393312070124E-2</v>
      </c>
      <c r="W265" s="34">
        <v>0.38797047425118558</v>
      </c>
      <c r="X265" s="34">
        <v>0.16545468500117538</v>
      </c>
      <c r="Y265" s="72">
        <v>0.11809999999999987</v>
      </c>
      <c r="Z265" s="34">
        <v>0.2641</v>
      </c>
      <c r="AA265" s="34">
        <v>0.16000000000000014</v>
      </c>
      <c r="AB265" s="34">
        <v>0.39880000000000004</v>
      </c>
      <c r="AC265" s="34">
        <v>0.83630000000000027</v>
      </c>
      <c r="AD265" s="34">
        <v>4.4400000000000273E-2</v>
      </c>
      <c r="AE265" s="34">
        <v>6.2900000000000178E-2</v>
      </c>
      <c r="AF265" s="34">
        <v>7.8700000000000214E-2</v>
      </c>
    </row>
    <row r="266" spans="1:48" x14ac:dyDescent="0.2">
      <c r="B266" s="34" t="s">
        <v>6</v>
      </c>
      <c r="D266" s="34">
        <v>12.3527</v>
      </c>
      <c r="E266" s="34">
        <v>12.2072</v>
      </c>
      <c r="F266" s="34">
        <v>2.7502</v>
      </c>
      <c r="G266" s="34">
        <v>1.0369999999999999</v>
      </c>
      <c r="H266" s="34">
        <v>1.3638999999999999</v>
      </c>
      <c r="I266" s="34">
        <v>0.65980000000000016</v>
      </c>
      <c r="J266" s="34">
        <v>1.4072</v>
      </c>
      <c r="K266" s="34">
        <v>0.9117999999999995</v>
      </c>
      <c r="L266" s="34">
        <v>5.1519397376133975</v>
      </c>
      <c r="M266" s="34">
        <v>1.4445860445124066</v>
      </c>
      <c r="N266" s="34">
        <v>4.3815165342607116</v>
      </c>
      <c r="O266" s="34">
        <v>1.2211882778670939</v>
      </c>
      <c r="P266" s="34">
        <v>4.7951362618803648</v>
      </c>
      <c r="Q266" s="34">
        <v>4.9056587131597329</v>
      </c>
      <c r="R266" s="34">
        <v>3.4708605561157304</v>
      </c>
      <c r="S266" s="34">
        <v>4.4780362939574303</v>
      </c>
      <c r="T266" s="34">
        <v>4.4711824834153218</v>
      </c>
      <c r="U266" s="34">
        <v>5.3088422485509961</v>
      </c>
      <c r="V266" s="34">
        <v>0.86531188019118355</v>
      </c>
      <c r="W266" s="34">
        <v>1.6909704580506437</v>
      </c>
      <c r="X266" s="34">
        <v>0.31328646635308005</v>
      </c>
      <c r="Y266" s="72">
        <v>0.99629999999999996</v>
      </c>
      <c r="Z266" s="34">
        <v>0.42549999999999999</v>
      </c>
      <c r="AA266" s="34">
        <v>1.3073999999999999</v>
      </c>
      <c r="AB266" s="34">
        <v>2.5057</v>
      </c>
      <c r="AC266" s="34">
        <v>1.9164999999999999</v>
      </c>
      <c r="AD266" s="34">
        <v>0.27179999999999999</v>
      </c>
      <c r="AE266" s="34">
        <v>0.2762</v>
      </c>
      <c r="AF266" s="34">
        <v>0.22039999999999993</v>
      </c>
    </row>
    <row r="267" spans="1:48" x14ac:dyDescent="0.2">
      <c r="B267" s="34" t="s">
        <v>7</v>
      </c>
      <c r="D267" s="34">
        <v>14.2761</v>
      </c>
      <c r="E267" s="34">
        <v>14.1808</v>
      </c>
      <c r="F267" s="34">
        <v>3.1452</v>
      </c>
      <c r="G267" s="34">
        <v>1.0972999999999999</v>
      </c>
      <c r="H267" s="34">
        <v>1.6986000000000001</v>
      </c>
      <c r="I267" s="34">
        <v>0.93789999999999996</v>
      </c>
      <c r="J267" s="34">
        <v>1.6974</v>
      </c>
      <c r="K267" s="34">
        <v>0.99950000000000028</v>
      </c>
      <c r="L267" s="34">
        <v>5.7310901415001316</v>
      </c>
      <c r="M267" s="34">
        <v>1.8179989878985081</v>
      </c>
      <c r="N267" s="34">
        <v>4.8472197500258716</v>
      </c>
      <c r="O267" s="34">
        <v>1.7161716988693174</v>
      </c>
      <c r="P267" s="34">
        <v>5.8180996803079958</v>
      </c>
      <c r="Q267" s="34">
        <v>6.0690782504429777</v>
      </c>
      <c r="R267" s="34">
        <v>4.3804999315146667</v>
      </c>
      <c r="S267" s="34">
        <v>5.0971813720918346</v>
      </c>
      <c r="T267" s="34">
        <v>5.3514870391322082</v>
      </c>
      <c r="U267" s="34">
        <v>6.8396975035450209</v>
      </c>
      <c r="V267" s="34">
        <v>0.96313127350325367</v>
      </c>
      <c r="W267" s="34">
        <v>2.0789409323018293</v>
      </c>
      <c r="X267" s="34">
        <v>0.47874115135425543</v>
      </c>
      <c r="Y267" s="72">
        <v>1.1143999999999998</v>
      </c>
      <c r="Z267" s="34">
        <v>0.68959999999999999</v>
      </c>
      <c r="AA267" s="34">
        <v>1.4674</v>
      </c>
      <c r="AB267" s="34">
        <v>2.9045000000000001</v>
      </c>
      <c r="AC267" s="34">
        <v>2.7528000000000001</v>
      </c>
      <c r="AD267" s="34">
        <v>0.31620000000000026</v>
      </c>
      <c r="AE267" s="34">
        <v>0.33910000000000018</v>
      </c>
      <c r="AF267" s="34">
        <v>0.29910000000000014</v>
      </c>
    </row>
    <row r="268" spans="1:48" s="41" customFormat="1" x14ac:dyDescent="0.2">
      <c r="A268" s="42"/>
      <c r="B268" s="41" t="s">
        <v>1128</v>
      </c>
      <c r="D268" s="41">
        <v>6</v>
      </c>
      <c r="E268" s="41">
        <v>6</v>
      </c>
      <c r="F268" s="41">
        <v>6</v>
      </c>
      <c r="G268" s="41">
        <v>5</v>
      </c>
      <c r="H268" s="41">
        <v>6</v>
      </c>
      <c r="I268" s="41">
        <v>6</v>
      </c>
      <c r="J268" s="41">
        <v>6</v>
      </c>
      <c r="K268" s="41">
        <v>4</v>
      </c>
      <c r="L268" s="41">
        <v>5</v>
      </c>
      <c r="M268" s="41">
        <v>3</v>
      </c>
      <c r="N268" s="41">
        <v>3</v>
      </c>
      <c r="O268" s="41">
        <v>3</v>
      </c>
      <c r="P268" s="41">
        <v>6</v>
      </c>
      <c r="Q268" s="41">
        <v>6</v>
      </c>
      <c r="R268" s="41">
        <v>6</v>
      </c>
      <c r="S268" s="41">
        <v>6</v>
      </c>
      <c r="T268" s="41">
        <v>6</v>
      </c>
      <c r="U268" s="41">
        <v>6</v>
      </c>
      <c r="V268" s="41">
        <v>6</v>
      </c>
      <c r="W268" s="41">
        <v>6</v>
      </c>
      <c r="X268" s="41">
        <v>6</v>
      </c>
      <c r="Y268" s="74">
        <v>6</v>
      </c>
      <c r="Z268" s="41">
        <v>6</v>
      </c>
      <c r="AA268" s="41">
        <v>6</v>
      </c>
      <c r="AB268" s="41">
        <v>6</v>
      </c>
      <c r="AC268" s="41">
        <v>6</v>
      </c>
      <c r="AD268" s="41">
        <v>6</v>
      </c>
      <c r="AE268" s="41">
        <v>6</v>
      </c>
      <c r="AF268" s="41">
        <v>6</v>
      </c>
    </row>
    <row r="269" spans="1:48" x14ac:dyDescent="0.2">
      <c r="A269" s="40" t="s">
        <v>1016</v>
      </c>
    </row>
    <row r="270" spans="1:48" s="37" customFormat="1" x14ac:dyDescent="0.2">
      <c r="A270" s="37" t="s">
        <v>945</v>
      </c>
      <c r="B270" s="37" t="s">
        <v>3</v>
      </c>
      <c r="D270" s="37">
        <v>11.233390000000002</v>
      </c>
      <c r="E270" s="37">
        <v>10.458699999999999</v>
      </c>
      <c r="F270" s="37">
        <v>2.2706624999999998</v>
      </c>
      <c r="G270" s="37">
        <v>0.67030000000000001</v>
      </c>
      <c r="H270" s="37">
        <v>1.1480625</v>
      </c>
      <c r="I270" s="37">
        <v>0.60152499999999987</v>
      </c>
      <c r="J270" s="37">
        <v>1.3898375000000001</v>
      </c>
      <c r="K270" s="37">
        <v>0.92123750000000004</v>
      </c>
      <c r="L270" s="37">
        <v>4.4581527327773909</v>
      </c>
      <c r="M270" s="37">
        <v>1.097665642524682</v>
      </c>
      <c r="N270" s="37">
        <v>4.6366753185583489</v>
      </c>
      <c r="O270" s="37">
        <v>1.2980172475238667</v>
      </c>
      <c r="P270" s="37">
        <v>4.3766967292917043</v>
      </c>
      <c r="Q270" s="37">
        <v>4.6788442970180855</v>
      </c>
      <c r="R270" s="37">
        <v>3.3396408765501127</v>
      </c>
      <c r="S270" s="37">
        <v>3.9425850229177781</v>
      </c>
      <c r="T270" s="37">
        <v>4.0590000376474373</v>
      </c>
      <c r="U270" s="37">
        <v>5.0394604093035102</v>
      </c>
      <c r="V270" s="37">
        <v>0.75923002969792652</v>
      </c>
      <c r="W270" s="37">
        <v>1.3928432327259836</v>
      </c>
      <c r="X270" s="37">
        <v>0.34311197380126879</v>
      </c>
      <c r="Y270" s="73">
        <v>1.011625</v>
      </c>
      <c r="Z270" s="37">
        <v>0.50688571428571427</v>
      </c>
      <c r="AA270" s="37">
        <v>1.3135124999999999</v>
      </c>
      <c r="AB270" s="37">
        <v>2.5526249999999999</v>
      </c>
      <c r="AC270" s="37">
        <v>1.7037124999999997</v>
      </c>
      <c r="AD270" s="37">
        <v>0.20592499999999997</v>
      </c>
      <c r="AE270" s="37">
        <v>0.21137499999999998</v>
      </c>
      <c r="AF270" s="37">
        <v>0.20277142857142852</v>
      </c>
    </row>
    <row r="271" spans="1:48" x14ac:dyDescent="0.2">
      <c r="B271" s="34" t="s">
        <v>60</v>
      </c>
      <c r="D271" s="34">
        <v>0.74030856997456007</v>
      </c>
      <c r="E271" s="34">
        <v>0.64967553098108588</v>
      </c>
      <c r="F271" s="34">
        <v>0.11509572335979421</v>
      </c>
      <c r="G271" s="34">
        <v>5.3729959719215986E-2</v>
      </c>
      <c r="H271" s="34">
        <v>7.2201561864784408E-2</v>
      </c>
      <c r="I271" s="34">
        <v>5.3681487897199356E-2</v>
      </c>
      <c r="J271" s="34">
        <v>0.12181714560884138</v>
      </c>
      <c r="K271" s="34">
        <v>0.18238797687112718</v>
      </c>
      <c r="L271" s="34">
        <v>0.43300476034010887</v>
      </c>
      <c r="M271" s="34">
        <v>6.0357173760513E-2</v>
      </c>
      <c r="N271" s="34">
        <v>0.44720309940988773</v>
      </c>
      <c r="O271" s="34">
        <v>0.12945110334283785</v>
      </c>
      <c r="P271" s="34">
        <v>0.33178940576782268</v>
      </c>
      <c r="Q271" s="34">
        <v>0.322723057764639</v>
      </c>
      <c r="R271" s="34">
        <v>0.47629288939306297</v>
      </c>
      <c r="S271" s="34">
        <v>0.41590154072227115</v>
      </c>
      <c r="T271" s="34">
        <v>0.4853448912279964</v>
      </c>
      <c r="U271" s="34">
        <v>0.56661965071192533</v>
      </c>
      <c r="V271" s="34">
        <v>6.7481834634096363E-2</v>
      </c>
      <c r="W271" s="34">
        <v>7.1624240106121118E-2</v>
      </c>
      <c r="X271" s="34">
        <v>6.5999943153199639E-2</v>
      </c>
      <c r="Y271" s="72">
        <v>6.1242976273668689E-2</v>
      </c>
      <c r="Z271" s="34">
        <v>4.4175725935232342E-2</v>
      </c>
      <c r="AA271" s="34">
        <v>8.666746691480362E-2</v>
      </c>
      <c r="AB271" s="34">
        <v>0.29020086024289216</v>
      </c>
      <c r="AC271" s="34">
        <v>0.18488660182856667</v>
      </c>
      <c r="AD271" s="34">
        <v>1.3901361701029782E-2</v>
      </c>
      <c r="AE271" s="34">
        <v>1.7055518587416617E-2</v>
      </c>
      <c r="AF271" s="34">
        <v>1.4419745060820074E-2</v>
      </c>
    </row>
    <row r="272" spans="1:48" x14ac:dyDescent="0.2">
      <c r="B272" s="34" t="s">
        <v>5</v>
      </c>
      <c r="D272" s="34">
        <v>2.5838000000000001</v>
      </c>
      <c r="E272" s="34">
        <v>2.0606000000000009</v>
      </c>
      <c r="F272" s="34">
        <v>0.36640000000000006</v>
      </c>
      <c r="G272" s="34">
        <v>0.14100000000000001</v>
      </c>
      <c r="H272" s="34">
        <v>0.20900000000000007</v>
      </c>
      <c r="I272" s="34">
        <v>0.18480000000000052</v>
      </c>
      <c r="J272" s="34">
        <v>0.32699999999999951</v>
      </c>
      <c r="K272" s="34">
        <v>0.52189999999999959</v>
      </c>
      <c r="L272" s="34">
        <v>1.4263467298272392</v>
      </c>
      <c r="M272" s="34">
        <v>0.17273432907230002</v>
      </c>
      <c r="N272" s="34">
        <v>1.1621359489709082</v>
      </c>
      <c r="O272" s="34">
        <v>0.34937187548802995</v>
      </c>
      <c r="P272" s="34">
        <v>1.0321707446126593</v>
      </c>
      <c r="Q272" s="34">
        <v>0.91784445713408847</v>
      </c>
      <c r="R272" s="34">
        <v>1.5134013030271416</v>
      </c>
      <c r="S272" s="34">
        <v>1.0913576433201522</v>
      </c>
      <c r="T272" s="34">
        <v>1.2454261709384258</v>
      </c>
      <c r="U272" s="34">
        <v>1.4167027581205147</v>
      </c>
      <c r="V272" s="34">
        <v>0.20878919092109993</v>
      </c>
      <c r="W272" s="34">
        <v>0.22212180725669461</v>
      </c>
      <c r="X272" s="34">
        <v>0.18554650610407458</v>
      </c>
      <c r="Y272" s="72">
        <v>0.19049999999999989</v>
      </c>
      <c r="Z272" s="34">
        <v>0.10789999999999988</v>
      </c>
      <c r="AA272" s="34">
        <v>0.22990000000000022</v>
      </c>
      <c r="AB272" s="34">
        <v>0.91250000000000009</v>
      </c>
      <c r="AC272" s="34">
        <v>0.5213000000000001</v>
      </c>
      <c r="AD272" s="34">
        <v>4.5000000000000151E-2</v>
      </c>
      <c r="AE272" s="34">
        <v>5.0099999999999811E-2</v>
      </c>
      <c r="AF272" s="34">
        <v>3.8200000000000012E-2</v>
      </c>
      <c r="AV272" s="34" t="s">
        <v>55</v>
      </c>
    </row>
    <row r="273" spans="1:48" x14ac:dyDescent="0.2">
      <c r="A273" s="44"/>
      <c r="B273" s="34" t="s">
        <v>6</v>
      </c>
      <c r="D273" s="34">
        <v>9.4652999999999992</v>
      </c>
      <c r="E273" s="34">
        <v>9.0626999999999995</v>
      </c>
      <c r="F273" s="34">
        <v>2.0573999999999999</v>
      </c>
      <c r="G273" s="34">
        <v>0.60129999999999995</v>
      </c>
      <c r="H273" s="34">
        <v>1.0330999999999999</v>
      </c>
      <c r="I273" s="34">
        <v>0.50739999999999963</v>
      </c>
      <c r="J273" s="34">
        <v>1.1931000000000003</v>
      </c>
      <c r="K273" s="34">
        <v>0.62870000000000026</v>
      </c>
      <c r="L273" s="34">
        <v>3.8315040297512413</v>
      </c>
      <c r="M273" s="34">
        <v>1.0339740035416751</v>
      </c>
      <c r="N273" s="34">
        <v>4.1845830975140164</v>
      </c>
      <c r="O273" s="34">
        <v>1.1615818266484716</v>
      </c>
      <c r="P273" s="34">
        <v>3.7497195228443427</v>
      </c>
      <c r="Q273" s="34">
        <v>4.159388893816014</v>
      </c>
      <c r="R273" s="34">
        <v>2.8512334629068872</v>
      </c>
      <c r="S273" s="34">
        <v>3.4375743599229969</v>
      </c>
      <c r="T273" s="34">
        <v>3.5129883717427819</v>
      </c>
      <c r="U273" s="34">
        <v>4.3059075431318776</v>
      </c>
      <c r="V273" s="34">
        <v>0.63750197646752416</v>
      </c>
      <c r="W273" s="34">
        <v>1.2335654015900415</v>
      </c>
      <c r="X273" s="34">
        <v>0.25249889108667334</v>
      </c>
      <c r="Y273" s="72">
        <v>0.88959999999999995</v>
      </c>
      <c r="Z273" s="34">
        <v>0.45020000000000004</v>
      </c>
      <c r="AA273" s="34">
        <v>1.1880999999999999</v>
      </c>
      <c r="AB273" s="34">
        <v>2.0211999999999999</v>
      </c>
      <c r="AC273" s="34">
        <v>1.3996</v>
      </c>
      <c r="AD273" s="34">
        <v>0.18359999999999999</v>
      </c>
      <c r="AE273" s="34">
        <v>0.19310000000000005</v>
      </c>
      <c r="AF273" s="34">
        <v>0.18219999999999992</v>
      </c>
    </row>
    <row r="274" spans="1:48" x14ac:dyDescent="0.2">
      <c r="A274" s="44"/>
      <c r="B274" s="34" t="s">
        <v>7</v>
      </c>
      <c r="D274" s="34">
        <v>12.049099999999999</v>
      </c>
      <c r="E274" s="34">
        <v>11.1233</v>
      </c>
      <c r="F274" s="34">
        <v>2.4238</v>
      </c>
      <c r="G274" s="34">
        <v>0.74229999999999996</v>
      </c>
      <c r="H274" s="34">
        <v>1.2421</v>
      </c>
      <c r="I274" s="34">
        <v>0.69220000000000015</v>
      </c>
      <c r="J274" s="34">
        <v>1.5200999999999998</v>
      </c>
      <c r="K274" s="34">
        <v>1.1505999999999998</v>
      </c>
      <c r="L274" s="34">
        <v>5.2578507595784805</v>
      </c>
      <c r="M274" s="34">
        <v>1.2067083326139751</v>
      </c>
      <c r="N274" s="34">
        <v>5.3467190464849246</v>
      </c>
      <c r="O274" s="34">
        <v>1.5109537021365016</v>
      </c>
      <c r="P274" s="34">
        <v>4.7818902674570021</v>
      </c>
      <c r="Q274" s="34">
        <v>5.0772333509501024</v>
      </c>
      <c r="R274" s="34">
        <v>4.3646347659340288</v>
      </c>
      <c r="S274" s="34">
        <v>4.528932003243149</v>
      </c>
      <c r="T274" s="34">
        <v>4.7584145426812077</v>
      </c>
      <c r="U274" s="34">
        <v>5.7226103012523923</v>
      </c>
      <c r="V274" s="34">
        <v>0.84629116738862409</v>
      </c>
      <c r="W274" s="34">
        <v>1.4556872088467361</v>
      </c>
      <c r="X274" s="34">
        <v>0.43804539719074792</v>
      </c>
      <c r="Y274" s="72">
        <v>1.0800999999999998</v>
      </c>
      <c r="Z274" s="34">
        <v>0.55809999999999993</v>
      </c>
      <c r="AA274" s="34">
        <v>1.4180000000000001</v>
      </c>
      <c r="AB274" s="34">
        <v>2.9337</v>
      </c>
      <c r="AC274" s="34">
        <v>1.9209000000000001</v>
      </c>
      <c r="AD274" s="34">
        <v>0.22860000000000014</v>
      </c>
      <c r="AE274" s="34">
        <v>0.24319999999999986</v>
      </c>
      <c r="AF274" s="34">
        <v>0.22039999999999993</v>
      </c>
    </row>
    <row r="275" spans="1:48" s="41" customFormat="1" x14ac:dyDescent="0.2">
      <c r="A275" s="52"/>
      <c r="B275" s="41" t="s">
        <v>1128</v>
      </c>
      <c r="D275" s="41">
        <v>10</v>
      </c>
      <c r="E275" s="41">
        <v>10</v>
      </c>
      <c r="F275" s="41">
        <v>8</v>
      </c>
      <c r="G275" s="41">
        <v>8</v>
      </c>
      <c r="H275" s="41">
        <v>8</v>
      </c>
      <c r="I275" s="41">
        <v>8</v>
      </c>
      <c r="J275" s="41">
        <v>8</v>
      </c>
      <c r="K275" s="41">
        <v>8</v>
      </c>
      <c r="L275" s="41">
        <v>10</v>
      </c>
      <c r="M275" s="41">
        <v>7</v>
      </c>
      <c r="N275" s="41">
        <v>7</v>
      </c>
      <c r="O275" s="41">
        <v>6</v>
      </c>
      <c r="P275" s="41">
        <v>8</v>
      </c>
      <c r="Q275" s="41">
        <v>8</v>
      </c>
      <c r="R275" s="41">
        <v>8</v>
      </c>
      <c r="S275" s="41">
        <v>7</v>
      </c>
      <c r="T275" s="41">
        <v>7</v>
      </c>
      <c r="U275" s="41">
        <v>7</v>
      </c>
      <c r="V275" s="41">
        <v>8</v>
      </c>
      <c r="W275" s="41">
        <v>8</v>
      </c>
      <c r="X275" s="41">
        <v>8</v>
      </c>
      <c r="Y275" s="74">
        <v>8</v>
      </c>
      <c r="Z275" s="41">
        <v>7</v>
      </c>
      <c r="AA275" s="41">
        <v>8</v>
      </c>
      <c r="AB275" s="41">
        <v>8</v>
      </c>
      <c r="AC275" s="41">
        <v>8</v>
      </c>
      <c r="AD275" s="41">
        <v>8</v>
      </c>
      <c r="AE275" s="41">
        <v>8</v>
      </c>
      <c r="AF275" s="41">
        <v>7</v>
      </c>
    </row>
    <row r="276" spans="1:48" x14ac:dyDescent="0.2">
      <c r="A276" s="44" t="s">
        <v>1017</v>
      </c>
    </row>
    <row r="277" spans="1:48" s="37" customFormat="1" x14ac:dyDescent="0.2">
      <c r="A277" s="48" t="s">
        <v>945</v>
      </c>
      <c r="B277" s="37" t="s">
        <v>3</v>
      </c>
      <c r="D277" s="37">
        <v>11.423016666666667</v>
      </c>
      <c r="E277" s="37">
        <v>9.6623666666666672</v>
      </c>
      <c r="F277" s="37">
        <v>2.1963200000000005</v>
      </c>
      <c r="G277" s="37">
        <v>0.64263999999999988</v>
      </c>
      <c r="H277" s="37">
        <v>1.0826600000000002</v>
      </c>
      <c r="I277" s="37">
        <v>0.63971999999999996</v>
      </c>
      <c r="J277" s="37">
        <v>1.2234000000000003</v>
      </c>
      <c r="K277" s="37">
        <v>0.99238000000000004</v>
      </c>
      <c r="L277" s="37">
        <v>5.3935534141410004</v>
      </c>
      <c r="M277" s="37">
        <v>1.3869425548148073</v>
      </c>
      <c r="N277" s="37">
        <v>5.6822297526946519</v>
      </c>
      <c r="O277" s="37">
        <v>1.5310906042366763</v>
      </c>
      <c r="P277" s="37">
        <v>4.7339870246237465</v>
      </c>
      <c r="Q277" s="37">
        <v>5.1680298324158436</v>
      </c>
      <c r="R277" s="37">
        <v>3.3333934209810172</v>
      </c>
      <c r="S277" s="37">
        <v>4.2645485710779569</v>
      </c>
      <c r="T277" s="37">
        <v>4.372913920083108</v>
      </c>
      <c r="U277" s="37">
        <v>5.5895954098510598</v>
      </c>
      <c r="V277" s="37">
        <v>0.75170262012950395</v>
      </c>
      <c r="W277" s="37">
        <v>1.4508899754283524</v>
      </c>
      <c r="X277" s="37">
        <v>0.40135481281986529</v>
      </c>
      <c r="Y277" s="73">
        <v>1.0768</v>
      </c>
      <c r="Z277" s="37">
        <v>0.47792000000000001</v>
      </c>
      <c r="AA277" s="37">
        <v>1.2479</v>
      </c>
      <c r="AB277" s="37">
        <v>2.0735000000000001</v>
      </c>
      <c r="AC277" s="37">
        <v>1.6489600000000002</v>
      </c>
      <c r="AD277" s="37">
        <v>0.18716000000000016</v>
      </c>
      <c r="AE277" s="37">
        <v>0.19035999999999981</v>
      </c>
      <c r="AF277" s="37">
        <v>0.18926666666666644</v>
      </c>
    </row>
    <row r="278" spans="1:48" x14ac:dyDescent="0.2">
      <c r="A278" s="44"/>
      <c r="B278" s="34" t="s">
        <v>60</v>
      </c>
      <c r="D278" s="34">
        <v>1.117524830000062</v>
      </c>
      <c r="E278" s="34">
        <v>0.74553156785388153</v>
      </c>
      <c r="F278" s="34">
        <v>0.16640521926910812</v>
      </c>
      <c r="G278" s="34">
        <v>6.9848786675217212E-2</v>
      </c>
      <c r="H278" s="34">
        <v>9.479476778810085E-2</v>
      </c>
      <c r="I278" s="34">
        <v>3.2308775897579391E-2</v>
      </c>
      <c r="J278" s="34">
        <v>0.17542153516600933</v>
      </c>
      <c r="K278" s="34">
        <v>0.28818805839243256</v>
      </c>
      <c r="L278" s="34">
        <v>0.25324192103509263</v>
      </c>
      <c r="M278" s="34">
        <v>9.5658060584145277E-2</v>
      </c>
      <c r="N278" s="34">
        <v>0.40768258296496368</v>
      </c>
      <c r="O278" s="34">
        <v>0.37661266861001913</v>
      </c>
      <c r="P278" s="34">
        <v>0.22756426206130889</v>
      </c>
      <c r="Q278" s="34">
        <v>0.2561495931576544</v>
      </c>
      <c r="R278" s="34">
        <v>0.70782922460194087</v>
      </c>
      <c r="S278" s="34">
        <v>0.47891998668481817</v>
      </c>
      <c r="T278" s="34">
        <v>0.14493837074800175</v>
      </c>
      <c r="U278" s="34">
        <v>6.2682822670501667E-2</v>
      </c>
      <c r="V278" s="34">
        <v>0.10314971455631063</v>
      </c>
      <c r="W278" s="34">
        <v>8.6425323267512191E-2</v>
      </c>
      <c r="X278" s="34">
        <v>5.3068048606609478E-2</v>
      </c>
      <c r="Y278" s="72">
        <v>2.6178044235580292E-2</v>
      </c>
      <c r="Z278" s="34">
        <v>5.9089525298482458E-2</v>
      </c>
      <c r="AA278" s="34">
        <v>7.3577272306059247E-2</v>
      </c>
      <c r="AB278" s="34">
        <v>0.14237789505397236</v>
      </c>
      <c r="AC278" s="34">
        <v>0.3744062539541762</v>
      </c>
      <c r="AD278" s="34">
        <v>2.1001142826046482E-2</v>
      </c>
      <c r="AE278" s="34">
        <v>2.5496921382786537E-2</v>
      </c>
      <c r="AF278" s="34">
        <v>1.887440948303673E-2</v>
      </c>
    </row>
    <row r="279" spans="1:48" x14ac:dyDescent="0.2">
      <c r="A279" s="44"/>
      <c r="B279" s="34" t="s">
        <v>5</v>
      </c>
      <c r="D279" s="34">
        <v>2.6536000000000008</v>
      </c>
      <c r="E279" s="34">
        <v>1.9012000000000011</v>
      </c>
      <c r="F279" s="34">
        <v>0.40699999999999958</v>
      </c>
      <c r="G279" s="34">
        <v>0.19430000000000003</v>
      </c>
      <c r="H279" s="34">
        <v>0.25279999999999947</v>
      </c>
      <c r="I279" s="34">
        <v>8.3200000000000163E-2</v>
      </c>
      <c r="J279" s="34">
        <v>0.44889999999999963</v>
      </c>
      <c r="K279" s="34">
        <v>0.66420000000000012</v>
      </c>
      <c r="L279" s="34">
        <v>0.69413489239696791</v>
      </c>
      <c r="M279" s="34">
        <v>0.23138800953764638</v>
      </c>
      <c r="N279" s="34">
        <v>1.0114116702932394</v>
      </c>
      <c r="O279" s="34">
        <v>0.78537389090523391</v>
      </c>
      <c r="P279" s="34">
        <v>0.55277631166945618</v>
      </c>
      <c r="Q279" s="34">
        <v>0.64436423670526999</v>
      </c>
      <c r="R279" s="34">
        <v>1.9856577696869833</v>
      </c>
      <c r="S279" s="34">
        <v>1.2348533019610528</v>
      </c>
      <c r="T279" s="34">
        <v>0.28183758759817845</v>
      </c>
      <c r="U279" s="34">
        <v>0.11816209703330038</v>
      </c>
      <c r="V279" s="34">
        <v>0.27694837079026102</v>
      </c>
      <c r="W279" s="34">
        <v>0.22312504705692127</v>
      </c>
      <c r="X279" s="34">
        <v>0.13006789950701864</v>
      </c>
      <c r="Y279" s="72">
        <v>5.3400000000000114E-2</v>
      </c>
      <c r="Z279" s="34">
        <v>0.14159999999999995</v>
      </c>
      <c r="AA279" s="34">
        <v>0.17959999999999976</v>
      </c>
      <c r="AB279" s="34">
        <v>0.36899999999999977</v>
      </c>
      <c r="AC279" s="34">
        <v>0.88200000000000034</v>
      </c>
      <c r="AD279" s="34">
        <v>4.3199999999999988E-2</v>
      </c>
      <c r="AE279" s="34">
        <v>5.5899999999999839E-2</v>
      </c>
      <c r="AF279" s="34">
        <v>3.7600000000000688E-2</v>
      </c>
      <c r="AV279" s="34" t="s">
        <v>55</v>
      </c>
    </row>
    <row r="280" spans="1:48" x14ac:dyDescent="0.2">
      <c r="A280" s="44"/>
      <c r="B280" s="34" t="s">
        <v>6</v>
      </c>
      <c r="D280" s="34">
        <v>10.0489</v>
      </c>
      <c r="E280" s="34">
        <v>8.8524999999999991</v>
      </c>
      <c r="F280" s="34">
        <v>2.0828000000000002</v>
      </c>
      <c r="G280" s="34">
        <v>0.54359999999999997</v>
      </c>
      <c r="H280" s="34">
        <v>0.98800000000000021</v>
      </c>
      <c r="I280" s="34">
        <v>0.59819999999999984</v>
      </c>
      <c r="J280" s="34">
        <v>1.0268000000000002</v>
      </c>
      <c r="K280" s="34">
        <v>0.6452</v>
      </c>
      <c r="L280" s="34">
        <v>5.1306145528581668</v>
      </c>
      <c r="M280" s="34">
        <v>1.3190547562554029</v>
      </c>
      <c r="N280" s="34">
        <v>5.3151288164182766</v>
      </c>
      <c r="O280" s="34">
        <v>1.1590923906229393</v>
      </c>
      <c r="P280" s="34">
        <v>4.5815787257232632</v>
      </c>
      <c r="Q280" s="34">
        <v>4.8861120944980385</v>
      </c>
      <c r="R280" s="34">
        <v>2.4224108425285751</v>
      </c>
      <c r="S280" s="34">
        <v>3.822359262288149</v>
      </c>
      <c r="T280" s="34">
        <v>4.2124245287007813</v>
      </c>
      <c r="U280" s="34">
        <v>5.5184235112937827</v>
      </c>
      <c r="V280" s="34">
        <v>0.59607268852045225</v>
      </c>
      <c r="W280" s="34">
        <v>1.3323441747536555</v>
      </c>
      <c r="X280" s="34">
        <v>0.35495668749862952</v>
      </c>
      <c r="Y280" s="72">
        <v>1.0476999999999999</v>
      </c>
      <c r="Z280" s="34">
        <v>0.40390000000000004</v>
      </c>
      <c r="AA280" s="34">
        <v>1.1221000000000001</v>
      </c>
      <c r="AB280" s="34">
        <v>1.8732000000000002</v>
      </c>
      <c r="AC280" s="34">
        <v>1.1411</v>
      </c>
      <c r="AD280" s="34">
        <v>0.16569999999999999</v>
      </c>
      <c r="AE280" s="34">
        <v>0.16000000000000014</v>
      </c>
      <c r="AF280" s="34">
        <v>0.16949999999999932</v>
      </c>
    </row>
    <row r="281" spans="1:48" x14ac:dyDescent="0.2">
      <c r="A281" s="44"/>
      <c r="B281" s="34" t="s">
        <v>7</v>
      </c>
      <c r="D281" s="34">
        <v>12.702500000000001</v>
      </c>
      <c r="E281" s="34">
        <v>10.7537</v>
      </c>
      <c r="F281" s="34">
        <v>2.4897999999999998</v>
      </c>
      <c r="G281" s="34">
        <v>0.7379</v>
      </c>
      <c r="H281" s="34">
        <v>1.2407999999999997</v>
      </c>
      <c r="I281" s="34">
        <v>0.68140000000000001</v>
      </c>
      <c r="J281" s="34">
        <v>1.4756999999999998</v>
      </c>
      <c r="K281" s="34">
        <v>1.3094000000000001</v>
      </c>
      <c r="L281" s="34">
        <v>5.8247494452551347</v>
      </c>
      <c r="M281" s="34">
        <v>1.5504427657930493</v>
      </c>
      <c r="N281" s="34">
        <v>6.326540486711516</v>
      </c>
      <c r="O281" s="34">
        <v>1.9444662815281732</v>
      </c>
      <c r="P281" s="34">
        <v>5.1343550373927194</v>
      </c>
      <c r="Q281" s="34">
        <v>5.5304763312033085</v>
      </c>
      <c r="R281" s="34">
        <v>4.4080686122155583</v>
      </c>
      <c r="S281" s="34">
        <v>5.0572125642492018</v>
      </c>
      <c r="T281" s="34">
        <v>4.4942621162989598</v>
      </c>
      <c r="U281" s="34">
        <v>5.6365856083270831</v>
      </c>
      <c r="V281" s="34">
        <v>0.87302105931071328</v>
      </c>
      <c r="W281" s="34">
        <v>1.5554692218105768</v>
      </c>
      <c r="X281" s="34">
        <v>0.48502458700564816</v>
      </c>
      <c r="Y281" s="72">
        <v>1.1011</v>
      </c>
      <c r="Z281" s="34">
        <v>0.54549999999999998</v>
      </c>
      <c r="AA281" s="34">
        <v>1.3016999999999999</v>
      </c>
      <c r="AB281" s="34">
        <v>2.2422</v>
      </c>
      <c r="AC281" s="34">
        <v>2.0231000000000003</v>
      </c>
      <c r="AD281" s="34">
        <v>0.20889999999999997</v>
      </c>
      <c r="AE281" s="34">
        <v>0.21589999999999998</v>
      </c>
      <c r="AF281" s="34">
        <v>0.20710000000000001</v>
      </c>
    </row>
    <row r="282" spans="1:48" s="41" customFormat="1" x14ac:dyDescent="0.2">
      <c r="A282" s="52"/>
      <c r="B282" s="41" t="s">
        <v>1128</v>
      </c>
      <c r="D282" s="41">
        <v>6</v>
      </c>
      <c r="E282" s="41">
        <v>6</v>
      </c>
      <c r="F282" s="41">
        <v>5</v>
      </c>
      <c r="G282" s="41">
        <v>5</v>
      </c>
      <c r="H282" s="41">
        <v>5</v>
      </c>
      <c r="I282" s="41">
        <v>5</v>
      </c>
      <c r="J282" s="41">
        <v>5</v>
      </c>
      <c r="K282" s="41">
        <v>5</v>
      </c>
      <c r="L282" s="41">
        <v>6</v>
      </c>
      <c r="M282" s="41">
        <v>5</v>
      </c>
      <c r="N282" s="41">
        <v>5</v>
      </c>
      <c r="O282" s="41">
        <v>4</v>
      </c>
      <c r="P282" s="41">
        <v>5</v>
      </c>
      <c r="Q282" s="41">
        <v>5</v>
      </c>
      <c r="R282" s="41">
        <v>5</v>
      </c>
      <c r="S282" s="41">
        <v>5</v>
      </c>
      <c r="T282" s="41">
        <v>3</v>
      </c>
      <c r="U282" s="41">
        <v>3</v>
      </c>
      <c r="V282" s="41">
        <v>5</v>
      </c>
      <c r="W282" s="41">
        <v>5</v>
      </c>
      <c r="X282" s="41">
        <v>5</v>
      </c>
      <c r="Y282" s="74">
        <v>5</v>
      </c>
      <c r="Z282" s="41">
        <v>5</v>
      </c>
      <c r="AA282" s="41">
        <v>5</v>
      </c>
      <c r="AB282" s="41">
        <v>5</v>
      </c>
      <c r="AC282" s="41">
        <v>5</v>
      </c>
      <c r="AD282" s="41">
        <v>5</v>
      </c>
      <c r="AE282" s="41">
        <v>5</v>
      </c>
      <c r="AF282" s="41">
        <v>3</v>
      </c>
    </row>
    <row r="283" spans="1:48" s="37" customFormat="1" x14ac:dyDescent="0.2">
      <c r="A283" s="48" t="s">
        <v>946</v>
      </c>
      <c r="B283" s="37" t="s">
        <v>3</v>
      </c>
      <c r="D283" s="37">
        <v>11.356133333333332</v>
      </c>
      <c r="E283" s="37">
        <v>10.517083333333334</v>
      </c>
      <c r="F283" s="37">
        <v>2.2925666666666666</v>
      </c>
      <c r="G283" s="37">
        <v>0.68930000000000013</v>
      </c>
      <c r="H283" s="37">
        <v>1.1526500000000002</v>
      </c>
      <c r="I283" s="37">
        <v>0.54819999999999991</v>
      </c>
      <c r="J283" s="37">
        <v>1.3778666666666668</v>
      </c>
      <c r="K283" s="37">
        <v>0.76071666666666682</v>
      </c>
      <c r="L283" s="37">
        <v>5.3782444487129695</v>
      </c>
      <c r="M283" s="37">
        <v>1.4908042787398814</v>
      </c>
      <c r="N283" s="37">
        <v>5.078064277373465</v>
      </c>
      <c r="O283" s="37">
        <v>1.5913835616554788</v>
      </c>
      <c r="P283" s="37">
        <v>4.7895258019241931</v>
      </c>
      <c r="Q283" s="37">
        <v>5.1658233396915483</v>
      </c>
      <c r="R283" s="37">
        <v>3.3143736373884334</v>
      </c>
      <c r="S283" s="37">
        <v>4.0588013975165147</v>
      </c>
      <c r="T283" s="37">
        <v>4.4327656350171631</v>
      </c>
      <c r="U283" s="37">
        <v>5.7371220991866494</v>
      </c>
      <c r="V283" s="37">
        <v>0.76727064595456085</v>
      </c>
      <c r="W283" s="37">
        <v>1.494377840856189</v>
      </c>
      <c r="X283" s="37">
        <v>0.32277467762686879</v>
      </c>
      <c r="Y283" s="73">
        <v>1.0229666666666666</v>
      </c>
      <c r="Z283" s="37">
        <v>0.49181666666666674</v>
      </c>
      <c r="AA283" s="37">
        <v>1.2203833333333332</v>
      </c>
      <c r="AB283" s="37">
        <v>2.1829000000000001</v>
      </c>
      <c r="AC283" s="37">
        <v>2.0238666666666667</v>
      </c>
      <c r="AD283" s="37">
        <v>0.19386666666666671</v>
      </c>
      <c r="AE283" s="37">
        <v>0.23558333333333356</v>
      </c>
      <c r="AF283" s="37">
        <v>0.17793333333333342</v>
      </c>
    </row>
    <row r="284" spans="1:48" x14ac:dyDescent="0.2">
      <c r="A284" s="44"/>
      <c r="B284" s="34" t="s">
        <v>4</v>
      </c>
      <c r="D284" s="34">
        <v>0.59504878343432188</v>
      </c>
      <c r="E284" s="34">
        <v>0.35427530208393954</v>
      </c>
      <c r="F284" s="34">
        <v>4.6161224709345285E-2</v>
      </c>
      <c r="G284" s="34">
        <v>5.6534520427788164E-2</v>
      </c>
      <c r="H284" s="34">
        <v>5.028004574381368E-2</v>
      </c>
      <c r="I284" s="34">
        <v>7.897875663746548E-2</v>
      </c>
      <c r="J284" s="34">
        <v>9.8754861483709364E-2</v>
      </c>
      <c r="K284" s="34">
        <v>0.1312019270691806</v>
      </c>
      <c r="L284" s="34">
        <v>0.24700717776159947</v>
      </c>
      <c r="M284" s="34">
        <v>8.5691860693033278E-2</v>
      </c>
      <c r="N284" s="34">
        <v>0.38282525455821292</v>
      </c>
      <c r="O284" s="34">
        <v>0.69389232206150242</v>
      </c>
      <c r="P284" s="34">
        <v>0.22001167069703895</v>
      </c>
      <c r="Q284" s="34">
        <v>0.18769031332934316</v>
      </c>
      <c r="R284" s="34">
        <v>0.10238060432268881</v>
      </c>
      <c r="S284" s="34">
        <v>0.17222783346947435</v>
      </c>
      <c r="T284" s="34">
        <v>0.34729909590014479</v>
      </c>
      <c r="U284" s="34">
        <v>0.17967166395680201</v>
      </c>
      <c r="V284" s="34">
        <v>4.7190136975486213E-2</v>
      </c>
      <c r="W284" s="34">
        <v>3.9586847684484915E-2</v>
      </c>
      <c r="X284" s="34">
        <v>5.172273174770519E-2</v>
      </c>
      <c r="Y284" s="72">
        <v>3.6824973410264208E-2</v>
      </c>
      <c r="Z284" s="34">
        <v>4.3141229313345519E-2</v>
      </c>
      <c r="AA284" s="34">
        <v>7.8669369303857192E-2</v>
      </c>
      <c r="AB284" s="34">
        <v>8.8488733746166684E-2</v>
      </c>
      <c r="AC284" s="34">
        <v>0.24489148345066206</v>
      </c>
      <c r="AD284" s="34">
        <v>1.0042443261809879E-2</v>
      </c>
      <c r="AE284" s="34">
        <v>2.1664479376773817E-2</v>
      </c>
      <c r="AF284" s="34">
        <v>1.7198100670325896E-2</v>
      </c>
    </row>
    <row r="285" spans="1:48" x14ac:dyDescent="0.2">
      <c r="A285" s="44"/>
      <c r="B285" s="34" t="s">
        <v>5</v>
      </c>
      <c r="D285" s="34">
        <v>1.7639999999999993</v>
      </c>
      <c r="E285" s="34">
        <v>0.7784999999999993</v>
      </c>
      <c r="F285" s="34">
        <v>0.13580000000000014</v>
      </c>
      <c r="G285" s="34">
        <v>0.15559999999999996</v>
      </c>
      <c r="H285" s="34">
        <v>0.1391</v>
      </c>
      <c r="I285" s="34">
        <v>0.19819999999999993</v>
      </c>
      <c r="J285" s="34">
        <v>0.26929999999999943</v>
      </c>
      <c r="K285" s="34">
        <v>0.31440000000000001</v>
      </c>
      <c r="L285" s="34">
        <v>0.69413106225885457</v>
      </c>
      <c r="M285" s="34">
        <v>0.24658732701482289</v>
      </c>
      <c r="N285" s="34">
        <v>1.0200651410494936</v>
      </c>
      <c r="O285" s="34">
        <v>1.6670055802179826</v>
      </c>
      <c r="P285" s="34">
        <v>0.49620101799478356</v>
      </c>
      <c r="Q285" s="34">
        <v>0.48555466835700045</v>
      </c>
      <c r="R285" s="34">
        <v>0.27485080048615185</v>
      </c>
      <c r="S285" s="34">
        <v>0.46796865009292032</v>
      </c>
      <c r="T285" s="34">
        <v>0.9086522322521664</v>
      </c>
      <c r="U285" s="34">
        <v>0.47766803213397502</v>
      </c>
      <c r="V285" s="34">
        <v>0.12033464179849696</v>
      </c>
      <c r="W285" s="34">
        <v>0.11570624270849938</v>
      </c>
      <c r="X285" s="34">
        <v>0.11810276910221446</v>
      </c>
      <c r="Y285" s="72">
        <v>9.96999999999999E-2</v>
      </c>
      <c r="Z285" s="34">
        <v>0.13389999999999985</v>
      </c>
      <c r="AA285" s="34">
        <v>0.18930000000000002</v>
      </c>
      <c r="AB285" s="34">
        <v>0.21779999999999955</v>
      </c>
      <c r="AC285" s="34">
        <v>0.63819999999999988</v>
      </c>
      <c r="AD285" s="34">
        <v>2.5500000000000522E-2</v>
      </c>
      <c r="AE285" s="34">
        <v>5.6599999999999095E-2</v>
      </c>
      <c r="AF285" s="34">
        <v>4.0699999999999514E-2</v>
      </c>
    </row>
    <row r="286" spans="1:48" x14ac:dyDescent="0.2">
      <c r="A286" s="44"/>
      <c r="B286" s="34" t="s">
        <v>6</v>
      </c>
      <c r="D286" s="34">
        <v>10.3842</v>
      </c>
      <c r="E286" s="34">
        <v>10.157500000000001</v>
      </c>
      <c r="F286" s="34">
        <v>2.2073</v>
      </c>
      <c r="G286" s="34">
        <v>0.628</v>
      </c>
      <c r="H286" s="34">
        <v>1.0744000000000002</v>
      </c>
      <c r="I286" s="34">
        <v>0.42220000000000013</v>
      </c>
      <c r="J286" s="34">
        <v>1.2071000000000005</v>
      </c>
      <c r="K286" s="34">
        <v>0.59750000000000014</v>
      </c>
      <c r="L286" s="34">
        <v>5.1578798066647495</v>
      </c>
      <c r="M286" s="34">
        <v>1.3503288636476676</v>
      </c>
      <c r="N286" s="34">
        <v>4.5470013738913169</v>
      </c>
      <c r="O286" s="34">
        <v>0.3909640648448397</v>
      </c>
      <c r="P286" s="34">
        <v>4.5928586141966097</v>
      </c>
      <c r="Q286" s="34">
        <v>4.8792442775495468</v>
      </c>
      <c r="R286" s="34">
        <v>3.2366658462065558</v>
      </c>
      <c r="S286" s="34">
        <v>3.80773847972783</v>
      </c>
      <c r="T286" s="34">
        <v>3.9651994212145243</v>
      </c>
      <c r="U286" s="34">
        <v>5.4674540263270615</v>
      </c>
      <c r="V286" s="34">
        <v>0.71564132077459042</v>
      </c>
      <c r="W286" s="34">
        <v>1.4440184797986484</v>
      </c>
      <c r="X286" s="34">
        <v>0.26615373377054102</v>
      </c>
      <c r="Y286" s="72">
        <v>0.98930000000000007</v>
      </c>
      <c r="Z286" s="34">
        <v>0.42680000000000001</v>
      </c>
      <c r="AA286" s="34">
        <v>1.1156999999999999</v>
      </c>
      <c r="AB286" s="34">
        <v>2.0555000000000003</v>
      </c>
      <c r="AC286" s="34">
        <v>1.677</v>
      </c>
      <c r="AD286" s="34">
        <v>0.18089999999999939</v>
      </c>
      <c r="AE286" s="34">
        <v>0.20320000000000071</v>
      </c>
      <c r="AF286" s="34">
        <v>0.15550000000000042</v>
      </c>
    </row>
    <row r="287" spans="1:48" x14ac:dyDescent="0.2">
      <c r="A287" s="44"/>
      <c r="B287" s="34" t="s">
        <v>7</v>
      </c>
      <c r="D287" s="34">
        <v>12.148199999999999</v>
      </c>
      <c r="E287" s="34">
        <v>10.936</v>
      </c>
      <c r="F287" s="34">
        <v>2.3431000000000002</v>
      </c>
      <c r="G287" s="34">
        <v>0.78359999999999996</v>
      </c>
      <c r="H287" s="34">
        <v>1.2135000000000002</v>
      </c>
      <c r="I287" s="34">
        <v>0.62040000000000006</v>
      </c>
      <c r="J287" s="34">
        <v>1.4763999999999999</v>
      </c>
      <c r="K287" s="34">
        <v>0.91190000000000015</v>
      </c>
      <c r="L287" s="34">
        <v>5.8520108689236041</v>
      </c>
      <c r="M287" s="34">
        <v>1.5969161906624905</v>
      </c>
      <c r="N287" s="34">
        <v>5.5670665149408105</v>
      </c>
      <c r="O287" s="34">
        <v>2.0579696450628222</v>
      </c>
      <c r="P287" s="34">
        <v>5.0890596321913932</v>
      </c>
      <c r="Q287" s="34">
        <v>5.3647989459065473</v>
      </c>
      <c r="R287" s="34">
        <v>3.5115166466927077</v>
      </c>
      <c r="S287" s="34">
        <v>4.2757071298207503</v>
      </c>
      <c r="T287" s="34">
        <v>4.8738516534666907</v>
      </c>
      <c r="U287" s="34">
        <v>5.9451220584610365</v>
      </c>
      <c r="V287" s="34">
        <v>0.83597596257308737</v>
      </c>
      <c r="W287" s="34">
        <v>1.5597247225071478</v>
      </c>
      <c r="X287" s="34">
        <v>0.38425650287275548</v>
      </c>
      <c r="Y287" s="72">
        <v>1.089</v>
      </c>
      <c r="Z287" s="34">
        <v>0.56069999999999987</v>
      </c>
      <c r="AA287" s="34">
        <v>1.3049999999999999</v>
      </c>
      <c r="AB287" s="34">
        <v>2.2732999999999999</v>
      </c>
      <c r="AC287" s="34">
        <v>2.3151999999999999</v>
      </c>
      <c r="AD287" s="34">
        <v>0.20639999999999992</v>
      </c>
      <c r="AE287" s="34">
        <v>0.25979999999999981</v>
      </c>
      <c r="AF287" s="34">
        <v>0.19619999999999993</v>
      </c>
    </row>
    <row r="288" spans="1:48" s="41" customFormat="1" x14ac:dyDescent="0.2">
      <c r="A288" s="52"/>
      <c r="B288" s="41" t="s">
        <v>56</v>
      </c>
      <c r="D288" s="41">
        <v>6</v>
      </c>
      <c r="E288" s="41">
        <v>6</v>
      </c>
      <c r="F288" s="41">
        <v>6</v>
      </c>
      <c r="G288" s="41">
        <v>6</v>
      </c>
      <c r="H288" s="41">
        <v>6</v>
      </c>
      <c r="I288" s="41">
        <v>6</v>
      </c>
      <c r="J288" s="41">
        <v>6</v>
      </c>
      <c r="K288" s="41">
        <v>6</v>
      </c>
      <c r="L288" s="41">
        <v>6</v>
      </c>
      <c r="M288" s="41">
        <v>6</v>
      </c>
      <c r="N288" s="41">
        <v>6</v>
      </c>
      <c r="O288" s="41">
        <v>5</v>
      </c>
      <c r="P288" s="41">
        <v>6</v>
      </c>
      <c r="Q288" s="41">
        <v>6</v>
      </c>
      <c r="R288" s="41">
        <v>6</v>
      </c>
      <c r="S288" s="41">
        <v>6</v>
      </c>
      <c r="T288" s="41">
        <v>6</v>
      </c>
      <c r="U288" s="41">
        <v>6</v>
      </c>
      <c r="V288" s="41">
        <v>6</v>
      </c>
      <c r="W288" s="41">
        <v>6</v>
      </c>
      <c r="X288" s="41">
        <v>6</v>
      </c>
      <c r="Y288" s="74">
        <v>6</v>
      </c>
      <c r="Z288" s="41">
        <v>6</v>
      </c>
      <c r="AA288" s="41">
        <v>6</v>
      </c>
      <c r="AB288" s="41">
        <v>6</v>
      </c>
      <c r="AC288" s="41">
        <v>6</v>
      </c>
      <c r="AD288" s="41">
        <v>6</v>
      </c>
      <c r="AE288" s="41">
        <v>6</v>
      </c>
      <c r="AF288" s="41">
        <v>6</v>
      </c>
    </row>
    <row r="289" spans="1:48" x14ac:dyDescent="0.2">
      <c r="A289" s="44" t="s">
        <v>1018</v>
      </c>
    </row>
    <row r="290" spans="1:48" s="37" customFormat="1" x14ac:dyDescent="0.2">
      <c r="A290" s="48" t="s">
        <v>945</v>
      </c>
      <c r="B290" s="37" t="s">
        <v>3</v>
      </c>
      <c r="D290" s="37">
        <v>17.629620000000003</v>
      </c>
      <c r="E290" s="37">
        <v>16.74438</v>
      </c>
      <c r="F290" s="37">
        <v>3.2445714285714291</v>
      </c>
      <c r="G290" s="37">
        <v>1.0816857142857141</v>
      </c>
      <c r="H290" s="37">
        <v>1.6301428571428571</v>
      </c>
      <c r="I290" s="37">
        <v>1.2052285714285713</v>
      </c>
      <c r="J290" s="37">
        <v>2.368185714285715</v>
      </c>
      <c r="K290" s="37">
        <v>1.3243333333333334</v>
      </c>
      <c r="L290" s="37">
        <v>7.3812739310743929</v>
      </c>
      <c r="M290" s="37">
        <v>2.3023537173703748</v>
      </c>
      <c r="N290" s="37">
        <v>5.4760387325702284</v>
      </c>
      <c r="O290" s="37">
        <v>2.0834063033565036</v>
      </c>
      <c r="P290" s="37">
        <v>7.1162212803028488</v>
      </c>
      <c r="Q290" s="37">
        <v>7.4917299150283503</v>
      </c>
      <c r="R290" s="37">
        <v>5.2846996595485534</v>
      </c>
      <c r="S290" s="37">
        <v>5.8387668777713975</v>
      </c>
      <c r="T290" s="37">
        <v>7.7279680366318733</v>
      </c>
      <c r="U290" s="37">
        <v>8.37311890499738</v>
      </c>
      <c r="V290" s="37">
        <v>1.4242756833057142</v>
      </c>
      <c r="W290" s="37">
        <v>1.8445692813395191</v>
      </c>
      <c r="X290" s="37">
        <v>0.42171437010180152</v>
      </c>
      <c r="Y290" s="73">
        <v>1.4223571428571429</v>
      </c>
      <c r="Z290" s="37">
        <v>0.82602857142857145</v>
      </c>
      <c r="AA290" s="37">
        <v>2.3185571428571423</v>
      </c>
      <c r="AB290" s="37">
        <v>4.9054714285714294</v>
      </c>
      <c r="AC290" s="37">
        <v>3.0527000000000002</v>
      </c>
      <c r="AD290" s="37">
        <v>0.51649999999999996</v>
      </c>
      <c r="AE290" s="37">
        <v>0.4855666666666667</v>
      </c>
      <c r="AF290" s="37">
        <v>0.40350000000000008</v>
      </c>
    </row>
    <row r="291" spans="1:48" x14ac:dyDescent="0.2">
      <c r="A291" s="44"/>
      <c r="B291" s="34" t="s">
        <v>60</v>
      </c>
      <c r="D291" s="34">
        <v>1.3941153680938871</v>
      </c>
      <c r="E291" s="34">
        <v>1.1029623130460986</v>
      </c>
      <c r="F291" s="34">
        <v>0.22181350811200018</v>
      </c>
      <c r="G291" s="34">
        <v>0.16138713732896529</v>
      </c>
      <c r="H291" s="34">
        <v>7.3006343494768922E-2</v>
      </c>
      <c r="I291" s="34">
        <v>0.12077285448705916</v>
      </c>
      <c r="J291" s="34">
        <v>0.15454066809496497</v>
      </c>
      <c r="K291" s="34">
        <v>0.25622003564644658</v>
      </c>
      <c r="L291" s="34">
        <v>0.86207354964456873</v>
      </c>
      <c r="M291" s="34">
        <v>0.21311314219134372</v>
      </c>
      <c r="N291" s="34">
        <v>0.91662070085007019</v>
      </c>
      <c r="O291" s="34">
        <v>0.15243467541468583</v>
      </c>
      <c r="P291" s="34">
        <v>0.77407085962323618</v>
      </c>
      <c r="Q291" s="34">
        <v>0.8291136437926887</v>
      </c>
      <c r="R291" s="34">
        <v>0.66032629361618245</v>
      </c>
      <c r="S291" s="34">
        <v>0.71891138428013512</v>
      </c>
      <c r="T291" s="34">
        <v>0.68558654340290803</v>
      </c>
      <c r="U291" s="34">
        <v>1.0061154883855739</v>
      </c>
      <c r="V291" s="34">
        <v>9.450087583111981E-2</v>
      </c>
      <c r="W291" s="34">
        <v>0.14805350067361714</v>
      </c>
      <c r="X291" s="34">
        <v>0.10952391698276386</v>
      </c>
      <c r="Y291" s="72">
        <v>7.7984332980901974E-2</v>
      </c>
      <c r="Z291" s="34">
        <v>6.9020231678489627E-2</v>
      </c>
      <c r="AA291" s="34">
        <v>0.20637301872372479</v>
      </c>
      <c r="AB291" s="34">
        <v>0.44521829744626673</v>
      </c>
      <c r="AC291" s="34">
        <v>0.28098485131171508</v>
      </c>
      <c r="AD291" s="34">
        <v>6.6080072639185333E-2</v>
      </c>
      <c r="AE291" s="34">
        <v>4.6883756959811458E-2</v>
      </c>
      <c r="AF291" s="34">
        <v>5.6892442380337152E-2</v>
      </c>
    </row>
    <row r="292" spans="1:48" x14ac:dyDescent="0.2">
      <c r="A292" s="44"/>
      <c r="B292" s="34" t="s">
        <v>5</v>
      </c>
      <c r="D292" s="34">
        <v>4.1064999999999987</v>
      </c>
      <c r="E292" s="34">
        <v>3.4029000000000007</v>
      </c>
      <c r="F292" s="34">
        <v>0.63499999999999979</v>
      </c>
      <c r="G292" s="34">
        <v>0.43310000000000004</v>
      </c>
      <c r="H292" s="34">
        <v>0.22029999999999994</v>
      </c>
      <c r="I292" s="34">
        <v>0.34229999999999983</v>
      </c>
      <c r="J292" s="34">
        <v>0.49270000000000014</v>
      </c>
      <c r="K292" s="34">
        <v>0.70739999999999892</v>
      </c>
      <c r="L292" s="34">
        <v>2.4453906755227859</v>
      </c>
      <c r="M292" s="34">
        <v>0.6505190042669462</v>
      </c>
      <c r="N292" s="34">
        <v>2.4357731199467603</v>
      </c>
      <c r="O292" s="34">
        <v>0.21557518534738929</v>
      </c>
      <c r="P292" s="34">
        <v>2.0363242418777467</v>
      </c>
      <c r="Q292" s="34">
        <v>2.1227403991409668</v>
      </c>
      <c r="R292" s="34">
        <v>1.7076790670625375</v>
      </c>
      <c r="S292" s="34">
        <v>1.7872616651685602</v>
      </c>
      <c r="T292" s="34">
        <v>1.7511800564693702</v>
      </c>
      <c r="U292" s="34">
        <v>2.5290639970981506</v>
      </c>
      <c r="V292" s="34">
        <v>0.27119030008475464</v>
      </c>
      <c r="W292" s="34">
        <v>0.4391158794530976</v>
      </c>
      <c r="X292" s="34">
        <v>0.29112171925784563</v>
      </c>
      <c r="Y292" s="72">
        <v>0.21019999999999994</v>
      </c>
      <c r="Z292" s="34">
        <v>0.17590000000000006</v>
      </c>
      <c r="AA292" s="34">
        <v>0.67180000000000017</v>
      </c>
      <c r="AB292" s="34">
        <v>1.3196000000000003</v>
      </c>
      <c r="AC292" s="34">
        <v>0.8171999999999997</v>
      </c>
      <c r="AD292" s="34">
        <v>0.17899999999999999</v>
      </c>
      <c r="AE292" s="34">
        <v>0.12759999999999999</v>
      </c>
      <c r="AF292" s="34">
        <v>0.15870000000000006</v>
      </c>
      <c r="AV292" s="34" t="s">
        <v>55</v>
      </c>
    </row>
    <row r="293" spans="1:48" x14ac:dyDescent="0.2">
      <c r="A293" s="44"/>
      <c r="B293" s="34" t="s">
        <v>6</v>
      </c>
      <c r="D293" s="34">
        <v>15.4413</v>
      </c>
      <c r="E293" s="34">
        <v>14.9549</v>
      </c>
      <c r="F293" s="34">
        <v>2.9756</v>
      </c>
      <c r="G293" s="34">
        <v>0.92579999999999996</v>
      </c>
      <c r="H293" s="34">
        <v>1.4999</v>
      </c>
      <c r="I293" s="34">
        <v>1.0547000000000004</v>
      </c>
      <c r="J293" s="34">
        <v>2.0377999999999998</v>
      </c>
      <c r="K293" s="34">
        <v>0.93670000000000009</v>
      </c>
      <c r="L293" s="34">
        <v>6.2024155971685744</v>
      </c>
      <c r="M293" s="34">
        <v>1.9272245458171187</v>
      </c>
      <c r="N293" s="34">
        <v>4.2895000456475527</v>
      </c>
      <c r="O293" s="34">
        <v>1.9756187106828089</v>
      </c>
      <c r="P293" s="34">
        <v>6.2348508282075201</v>
      </c>
      <c r="Q293" s="34">
        <v>6.5608104903281577</v>
      </c>
      <c r="R293" s="34">
        <v>4.5438526252509552</v>
      </c>
      <c r="S293" s="34">
        <v>5.0756635398733829</v>
      </c>
      <c r="T293" s="34">
        <v>6.8470605496081314</v>
      </c>
      <c r="U293" s="34">
        <v>7.1556173430389638</v>
      </c>
      <c r="V293" s="34">
        <v>1.3147900402725903</v>
      </c>
      <c r="W293" s="34">
        <v>1.5833439297891032</v>
      </c>
      <c r="X293" s="34">
        <v>0.29019390069400103</v>
      </c>
      <c r="Y293" s="72">
        <v>1.3092999999999999</v>
      </c>
      <c r="Z293" s="34">
        <v>0.73660000000000003</v>
      </c>
      <c r="AA293" s="34">
        <v>1.9539</v>
      </c>
      <c r="AB293" s="34">
        <v>3.9940999999999995</v>
      </c>
      <c r="AC293" s="34">
        <v>2.5940000000000003</v>
      </c>
      <c r="AD293" s="34">
        <v>0.4249</v>
      </c>
      <c r="AE293" s="34">
        <v>0.41599999999999998</v>
      </c>
      <c r="AF293" s="34">
        <v>0.32200000000000006</v>
      </c>
    </row>
    <row r="294" spans="1:48" x14ac:dyDescent="0.2">
      <c r="A294" s="44"/>
      <c r="B294" s="34" t="s">
        <v>7</v>
      </c>
      <c r="D294" s="34">
        <v>19.547799999999999</v>
      </c>
      <c r="E294" s="34">
        <v>18.357800000000001</v>
      </c>
      <c r="F294" s="34">
        <v>3.6105999999999998</v>
      </c>
      <c r="G294" s="34">
        <v>1.3589</v>
      </c>
      <c r="H294" s="34">
        <v>1.7202</v>
      </c>
      <c r="I294" s="34">
        <v>1.3970000000000002</v>
      </c>
      <c r="J294" s="34">
        <v>2.5305</v>
      </c>
      <c r="K294" s="34">
        <v>1.644099999999999</v>
      </c>
      <c r="L294" s="34">
        <v>8.6478062726913603</v>
      </c>
      <c r="M294" s="34">
        <v>2.5777435500840649</v>
      </c>
      <c r="N294" s="34">
        <v>6.725273165594313</v>
      </c>
      <c r="O294" s="34">
        <v>2.1911938960301982</v>
      </c>
      <c r="P294" s="34">
        <v>8.2711750700852669</v>
      </c>
      <c r="Q294" s="34">
        <v>8.6835508894691245</v>
      </c>
      <c r="R294" s="34">
        <v>6.2515316923134927</v>
      </c>
      <c r="S294" s="34">
        <v>6.8629252050419431</v>
      </c>
      <c r="T294" s="34">
        <v>8.5982406060775016</v>
      </c>
      <c r="U294" s="34">
        <v>9.6846813401371143</v>
      </c>
      <c r="V294" s="34">
        <v>1.5859803403573449</v>
      </c>
      <c r="W294" s="34">
        <v>2.0224598092422008</v>
      </c>
      <c r="X294" s="34">
        <v>0.58131561995184666</v>
      </c>
      <c r="Y294" s="72">
        <v>1.5194999999999999</v>
      </c>
      <c r="Z294" s="34">
        <v>0.91250000000000009</v>
      </c>
      <c r="AA294" s="34">
        <v>2.6257000000000001</v>
      </c>
      <c r="AB294" s="34">
        <v>5.3136999999999999</v>
      </c>
      <c r="AC294" s="34">
        <v>3.4112</v>
      </c>
      <c r="AD294" s="34">
        <v>0.60389999999999999</v>
      </c>
      <c r="AE294" s="34">
        <v>0.54359999999999997</v>
      </c>
      <c r="AF294" s="34">
        <v>0.48070000000000013</v>
      </c>
    </row>
    <row r="295" spans="1:48" s="41" customFormat="1" x14ac:dyDescent="0.2">
      <c r="A295" s="52"/>
      <c r="B295" s="41" t="s">
        <v>1128</v>
      </c>
      <c r="D295" s="41">
        <v>10</v>
      </c>
      <c r="E295" s="41">
        <v>10</v>
      </c>
      <c r="F295" s="41">
        <v>7</v>
      </c>
      <c r="G295" s="41">
        <v>7</v>
      </c>
      <c r="H295" s="41">
        <v>7</v>
      </c>
      <c r="I295" s="41">
        <v>7</v>
      </c>
      <c r="J295" s="41">
        <v>7</v>
      </c>
      <c r="K295" s="41">
        <v>6</v>
      </c>
      <c r="L295" s="41">
        <v>9</v>
      </c>
      <c r="M295" s="41">
        <v>9</v>
      </c>
      <c r="N295" s="41">
        <v>7</v>
      </c>
      <c r="O295" s="41">
        <v>2</v>
      </c>
      <c r="P295" s="41">
        <v>6</v>
      </c>
      <c r="Q295" s="41">
        <v>6</v>
      </c>
      <c r="R295" s="41">
        <v>6</v>
      </c>
      <c r="S295" s="41">
        <v>6</v>
      </c>
      <c r="T295" s="41">
        <v>5</v>
      </c>
      <c r="U295" s="41">
        <v>5</v>
      </c>
      <c r="V295" s="41">
        <v>6</v>
      </c>
      <c r="W295" s="41">
        <v>7</v>
      </c>
      <c r="X295" s="41">
        <v>7</v>
      </c>
      <c r="Y295" s="74">
        <v>7</v>
      </c>
      <c r="Z295" s="41">
        <v>7</v>
      </c>
      <c r="AA295" s="41">
        <v>7</v>
      </c>
      <c r="AB295" s="41">
        <v>7</v>
      </c>
      <c r="AC295" s="41">
        <v>7</v>
      </c>
      <c r="AD295" s="41">
        <v>6</v>
      </c>
      <c r="AE295" s="41">
        <v>6</v>
      </c>
      <c r="AF295" s="41">
        <v>5</v>
      </c>
    </row>
    <row r="296" spans="1:48" s="37" customFormat="1" x14ac:dyDescent="0.2">
      <c r="A296" s="48" t="s">
        <v>946</v>
      </c>
      <c r="B296" s="37" t="s">
        <v>3</v>
      </c>
      <c r="D296" s="37">
        <v>20.529225</v>
      </c>
      <c r="E296" s="37">
        <v>19.729687499999997</v>
      </c>
      <c r="F296" s="37">
        <v>3.6853625000000001</v>
      </c>
      <c r="G296" s="37">
        <v>1.2566625</v>
      </c>
      <c r="H296" s="37">
        <v>1.8702875000000003</v>
      </c>
      <c r="I296" s="37">
        <v>1.2385249999999997</v>
      </c>
      <c r="J296" s="37">
        <v>2.7904749999999998</v>
      </c>
      <c r="K296" s="37">
        <v>1.5334500000000002</v>
      </c>
      <c r="L296" s="37">
        <v>7.3378324260847014</v>
      </c>
      <c r="M296" s="37">
        <v>2.2442937053422107</v>
      </c>
      <c r="N296" s="37">
        <v>6.3416414091246702</v>
      </c>
      <c r="O296" s="37">
        <v>1.9540372234591779</v>
      </c>
      <c r="P296" s="37">
        <v>7.7045646397675123</v>
      </c>
      <c r="Q296" s="37">
        <v>8.123104182781951</v>
      </c>
      <c r="R296" s="37">
        <v>5.7090881811037431</v>
      </c>
      <c r="S296" s="37">
        <v>6.3542305475726426</v>
      </c>
      <c r="T296" s="37">
        <v>7.4529314990703099</v>
      </c>
      <c r="U296" s="37">
        <v>8.8401653497681441</v>
      </c>
      <c r="V296" s="37">
        <v>1.5154998618063025</v>
      </c>
      <c r="W296" s="37">
        <v>2.0320347849458247</v>
      </c>
      <c r="X296" s="37">
        <v>0.57265826848413937</v>
      </c>
      <c r="Y296" s="73">
        <v>1.5342249999999997</v>
      </c>
      <c r="Z296" s="37">
        <v>0.92225000000000013</v>
      </c>
      <c r="AA296" s="37">
        <v>2.6617125000000001</v>
      </c>
      <c r="AB296" s="37">
        <v>5.9709749999999993</v>
      </c>
      <c r="AC296" s="37">
        <v>5.1506499999999997</v>
      </c>
      <c r="AD296" s="37">
        <v>0.61230000000000029</v>
      </c>
      <c r="AE296" s="37">
        <v>0.59570000000000001</v>
      </c>
      <c r="AF296" s="37">
        <v>0.44821428571428557</v>
      </c>
    </row>
    <row r="297" spans="1:48" x14ac:dyDescent="0.2">
      <c r="A297" s="44"/>
      <c r="B297" s="34" t="s">
        <v>60</v>
      </c>
      <c r="D297" s="34">
        <v>1.0954770829577927</v>
      </c>
      <c r="E297" s="34">
        <v>1.2405144237515797</v>
      </c>
      <c r="F297" s="34">
        <v>0.1088643052808666</v>
      </c>
      <c r="G297" s="34">
        <v>0.10282402356175607</v>
      </c>
      <c r="H297" s="34">
        <v>0.11771938106603959</v>
      </c>
      <c r="I297" s="34">
        <v>0.12014941590726601</v>
      </c>
      <c r="J297" s="34">
        <v>0.27147339648665375</v>
      </c>
      <c r="K297" s="34">
        <v>0.21362092594125598</v>
      </c>
      <c r="L297" s="34">
        <v>0.60780652509062505</v>
      </c>
      <c r="M297" s="34">
        <v>0.17400206853622424</v>
      </c>
      <c r="N297" s="34">
        <v>0.32689118597028205</v>
      </c>
      <c r="O297" s="34">
        <v>5.2964854207908016E-2</v>
      </c>
      <c r="P297" s="34">
        <v>0.70364092538664547</v>
      </c>
      <c r="Q297" s="34">
        <v>0.62687277421488363</v>
      </c>
      <c r="R297" s="34">
        <v>0.38797199697408169</v>
      </c>
      <c r="S297" s="34">
        <v>0.43026982835648331</v>
      </c>
      <c r="T297" s="34">
        <v>0.81330239775447577</v>
      </c>
      <c r="U297" s="34">
        <v>0.67612184322437285</v>
      </c>
      <c r="V297" s="34">
        <v>9.2359543863050966E-2</v>
      </c>
      <c r="W297" s="34">
        <v>0.15230926837153883</v>
      </c>
      <c r="X297" s="34">
        <v>6.908087380893059E-2</v>
      </c>
      <c r="Y297" s="72">
        <v>5.7971932864102391E-2</v>
      </c>
      <c r="Z297" s="34">
        <v>4.4787338772087293E-2</v>
      </c>
      <c r="AA297" s="34">
        <v>0.16313598567277721</v>
      </c>
      <c r="AB297" s="34">
        <v>0.27735182272959497</v>
      </c>
      <c r="AC297" s="34">
        <v>0.52361158177739764</v>
      </c>
      <c r="AD297" s="34">
        <v>3.5080886126615675E-2</v>
      </c>
      <c r="AE297" s="34">
        <v>3.641177203676229E-2</v>
      </c>
      <c r="AF297" s="34">
        <v>4.8184002482547041E-2</v>
      </c>
    </row>
    <row r="298" spans="1:48" x14ac:dyDescent="0.2">
      <c r="A298" s="44"/>
      <c r="B298" s="34" t="s">
        <v>5</v>
      </c>
      <c r="D298" s="34">
        <v>2.9445000000000014</v>
      </c>
      <c r="E298" s="34">
        <v>3.3394000000000013</v>
      </c>
      <c r="F298" s="34">
        <v>0.38670000000000027</v>
      </c>
      <c r="G298" s="34">
        <v>0.33779999999999988</v>
      </c>
      <c r="H298" s="34">
        <v>0.36509999999999998</v>
      </c>
      <c r="I298" s="34">
        <v>0.39750000000000085</v>
      </c>
      <c r="J298" s="34">
        <v>0.91889999999999983</v>
      </c>
      <c r="K298" s="34">
        <v>0.6731000000000007</v>
      </c>
      <c r="L298" s="34">
        <v>1.9949156100687357</v>
      </c>
      <c r="M298" s="34">
        <v>0.503389685302011</v>
      </c>
      <c r="N298" s="34">
        <v>0.7229867027745005</v>
      </c>
      <c r="O298" s="34">
        <v>0.10588642987717956</v>
      </c>
      <c r="P298" s="34">
        <v>2.2294735913125479</v>
      </c>
      <c r="Q298" s="34">
        <v>1.7853890566312636</v>
      </c>
      <c r="R298" s="34">
        <v>1.209005280926835</v>
      </c>
      <c r="S298" s="34">
        <v>1.4141320592303614</v>
      </c>
      <c r="T298" s="34">
        <v>2.4360085592703165</v>
      </c>
      <c r="U298" s="34">
        <v>2.0022987828529519</v>
      </c>
      <c r="V298" s="34">
        <v>0.28083160407865293</v>
      </c>
      <c r="W298" s="34">
        <v>0.35428961497679201</v>
      </c>
      <c r="X298" s="34">
        <v>0.18869925136477811</v>
      </c>
      <c r="Y298" s="72">
        <v>0.19439999999999991</v>
      </c>
      <c r="Z298" s="34">
        <v>0.14039999999999997</v>
      </c>
      <c r="AA298" s="34">
        <v>0.53339999999999987</v>
      </c>
      <c r="AB298" s="34">
        <v>0.98490000000000055</v>
      </c>
      <c r="AC298" s="34">
        <v>1.4122999999999992</v>
      </c>
      <c r="AD298" s="34">
        <v>0.1073000000000004</v>
      </c>
      <c r="AE298" s="34">
        <v>9.770000000000012E-2</v>
      </c>
      <c r="AF298" s="34">
        <v>0.13600000000000012</v>
      </c>
    </row>
    <row r="299" spans="1:48" x14ac:dyDescent="0.2">
      <c r="A299" s="44"/>
      <c r="B299" s="34" t="s">
        <v>6</v>
      </c>
      <c r="D299" s="34">
        <v>19.012499999999999</v>
      </c>
      <c r="E299" s="34">
        <v>18.084199999999999</v>
      </c>
      <c r="F299" s="34">
        <v>3.5146999999999999</v>
      </c>
      <c r="G299" s="34">
        <v>1.1062000000000001</v>
      </c>
      <c r="H299" s="34">
        <v>1.6255999999999999</v>
      </c>
      <c r="I299" s="34">
        <v>0.98049999999999971</v>
      </c>
      <c r="J299" s="34">
        <v>2.2802000000000007</v>
      </c>
      <c r="K299" s="34">
        <v>1.3106</v>
      </c>
      <c r="L299" s="34">
        <v>6.3434291207516456</v>
      </c>
      <c r="M299" s="34">
        <v>1.9938223441420253</v>
      </c>
      <c r="N299" s="34">
        <v>5.9144873066552046</v>
      </c>
      <c r="O299" s="34">
        <v>1.9016716987955617</v>
      </c>
      <c r="P299" s="34">
        <v>6.6518095417713212</v>
      </c>
      <c r="Q299" s="34">
        <v>7.1718592094379545</v>
      </c>
      <c r="R299" s="34">
        <v>4.9259798152245811</v>
      </c>
      <c r="S299" s="34">
        <v>5.7157376015698977</v>
      </c>
      <c r="T299" s="34">
        <v>6.1895063082607802</v>
      </c>
      <c r="U299" s="34">
        <v>7.9196453335992256</v>
      </c>
      <c r="V299" s="34">
        <v>1.366170187055771</v>
      </c>
      <c r="W299" s="34">
        <v>1.9136709225987631</v>
      </c>
      <c r="X299" s="34">
        <v>0.48832417511321308</v>
      </c>
      <c r="Y299" s="72">
        <v>1.4178999999999999</v>
      </c>
      <c r="Z299" s="34">
        <v>0.82040000000000002</v>
      </c>
      <c r="AA299" s="34">
        <v>2.4016000000000002</v>
      </c>
      <c r="AB299" s="34">
        <v>5.4901999999999997</v>
      </c>
      <c r="AC299" s="34">
        <v>4.4050000000000002</v>
      </c>
      <c r="AD299" s="34">
        <v>0.55179999999999962</v>
      </c>
      <c r="AE299" s="34">
        <v>0.53410000000000002</v>
      </c>
      <c r="AF299" s="34">
        <v>0.39299999999999979</v>
      </c>
    </row>
    <row r="300" spans="1:48" x14ac:dyDescent="0.2">
      <c r="A300" s="44"/>
      <c r="B300" s="34" t="s">
        <v>7</v>
      </c>
      <c r="D300" s="34">
        <v>21.957000000000001</v>
      </c>
      <c r="E300" s="34">
        <v>21.4236</v>
      </c>
      <c r="F300" s="34">
        <v>3.9014000000000002</v>
      </c>
      <c r="G300" s="34">
        <v>1.444</v>
      </c>
      <c r="H300" s="34">
        <v>1.9906999999999999</v>
      </c>
      <c r="I300" s="34">
        <v>1.3780000000000006</v>
      </c>
      <c r="J300" s="34">
        <v>3.1991000000000005</v>
      </c>
      <c r="K300" s="34">
        <v>1.9837000000000007</v>
      </c>
      <c r="L300" s="34">
        <v>8.3383447308203813</v>
      </c>
      <c r="M300" s="34">
        <v>2.4972120294440363</v>
      </c>
      <c r="N300" s="34">
        <v>6.6374740094297051</v>
      </c>
      <c r="O300" s="34">
        <v>2.0075581286727413</v>
      </c>
      <c r="P300" s="34">
        <v>8.8812831330838691</v>
      </c>
      <c r="Q300" s="34">
        <v>8.9572482660692181</v>
      </c>
      <c r="R300" s="34">
        <v>6.1349850961514161</v>
      </c>
      <c r="S300" s="34">
        <v>7.1298696608002592</v>
      </c>
      <c r="T300" s="34">
        <v>8.6255148675310966</v>
      </c>
      <c r="U300" s="34">
        <v>9.9219441164521776</v>
      </c>
      <c r="V300" s="34">
        <v>1.6470017911344239</v>
      </c>
      <c r="W300" s="34">
        <v>2.2679605375755552</v>
      </c>
      <c r="X300" s="34">
        <v>0.67702342647799119</v>
      </c>
      <c r="Y300" s="72">
        <v>1.6122999999999998</v>
      </c>
      <c r="Z300" s="34">
        <v>0.96079999999999999</v>
      </c>
      <c r="AA300" s="34">
        <v>2.9350000000000001</v>
      </c>
      <c r="AB300" s="34">
        <v>6.4751000000000003</v>
      </c>
      <c r="AC300" s="34">
        <v>5.8172999999999995</v>
      </c>
      <c r="AD300" s="34">
        <v>0.65910000000000002</v>
      </c>
      <c r="AE300" s="34">
        <v>0.63180000000000014</v>
      </c>
      <c r="AF300" s="34">
        <v>0.52899999999999991</v>
      </c>
    </row>
    <row r="301" spans="1:48" s="41" customFormat="1" x14ac:dyDescent="0.2">
      <c r="A301" s="52"/>
      <c r="B301" s="41" t="s">
        <v>1128</v>
      </c>
      <c r="D301" s="41">
        <v>8</v>
      </c>
      <c r="E301" s="41">
        <v>8</v>
      </c>
      <c r="F301" s="41">
        <v>8</v>
      </c>
      <c r="G301" s="41">
        <v>8</v>
      </c>
      <c r="H301" s="41">
        <v>8</v>
      </c>
      <c r="I301" s="41">
        <v>8</v>
      </c>
      <c r="J301" s="41">
        <v>8</v>
      </c>
      <c r="K301" s="41">
        <v>8</v>
      </c>
      <c r="L301" s="41">
        <v>8</v>
      </c>
      <c r="M301" s="41">
        <v>7</v>
      </c>
      <c r="N301" s="41">
        <v>6</v>
      </c>
      <c r="O301" s="41">
        <v>4</v>
      </c>
      <c r="P301" s="41">
        <v>8</v>
      </c>
      <c r="Q301" s="41">
        <v>8</v>
      </c>
      <c r="R301" s="41">
        <v>8</v>
      </c>
      <c r="S301" s="41">
        <v>8</v>
      </c>
      <c r="T301" s="41">
        <v>7</v>
      </c>
      <c r="U301" s="41">
        <v>7</v>
      </c>
      <c r="V301" s="41">
        <v>7</v>
      </c>
      <c r="W301" s="41">
        <v>7</v>
      </c>
      <c r="X301" s="41">
        <v>7</v>
      </c>
      <c r="Y301" s="74">
        <v>8</v>
      </c>
      <c r="Z301" s="41">
        <v>8</v>
      </c>
      <c r="AA301" s="41">
        <v>8</v>
      </c>
      <c r="AB301" s="41">
        <v>8</v>
      </c>
      <c r="AC301" s="41">
        <v>8</v>
      </c>
      <c r="AD301" s="41">
        <v>8</v>
      </c>
      <c r="AE301" s="41">
        <v>8</v>
      </c>
      <c r="AF301" s="41">
        <v>7</v>
      </c>
    </row>
    <row r="302" spans="1:48" x14ac:dyDescent="0.2">
      <c r="A302" s="44" t="s">
        <v>1134</v>
      </c>
    </row>
    <row r="303" spans="1:48" s="37" customFormat="1" x14ac:dyDescent="0.2">
      <c r="A303" s="48" t="s">
        <v>945</v>
      </c>
      <c r="B303" s="37" t="s">
        <v>3</v>
      </c>
      <c r="D303" s="37">
        <v>11.597033333333334</v>
      </c>
      <c r="E303" s="37">
        <v>10.886233333333331</v>
      </c>
      <c r="F303" s="37">
        <v>2.6269666666666667</v>
      </c>
      <c r="G303" s="37">
        <v>0.78823333333333334</v>
      </c>
      <c r="H303" s="37">
        <v>1.3855666666666668</v>
      </c>
      <c r="I303" s="37">
        <v>0.65386666666666649</v>
      </c>
      <c r="J303" s="37">
        <v>1.5794333333333335</v>
      </c>
      <c r="K303" s="37">
        <v>0.78803333333333347</v>
      </c>
      <c r="L303" s="37">
        <v>5.5717002381659562</v>
      </c>
      <c r="M303" s="37">
        <v>3.6841876444865402</v>
      </c>
      <c r="N303" s="37">
        <v>6.1523133608424061</v>
      </c>
      <c r="O303" s="38" t="s">
        <v>942</v>
      </c>
      <c r="P303" s="37">
        <v>5.1269732172111064</v>
      </c>
      <c r="Q303" s="37">
        <v>5.2275789463192224</v>
      </c>
      <c r="R303" s="37">
        <v>2.7132016290721928</v>
      </c>
      <c r="S303" s="37">
        <v>3.6369256976188002</v>
      </c>
      <c r="T303" s="38" t="s">
        <v>942</v>
      </c>
      <c r="U303" s="38" t="s">
        <v>942</v>
      </c>
      <c r="V303" s="37">
        <v>0.78609747360100624</v>
      </c>
      <c r="W303" s="37">
        <v>1.6625828173703019</v>
      </c>
      <c r="X303" s="37">
        <v>0.32516010134469919</v>
      </c>
      <c r="Y303" s="73">
        <v>1.0576666666666668</v>
      </c>
      <c r="Z303" s="37">
        <v>0.54126666666666667</v>
      </c>
      <c r="AA303" s="37">
        <v>1.3965333333333332</v>
      </c>
      <c r="AB303" s="37">
        <v>2.2851666666666666</v>
      </c>
      <c r="AC303" s="37">
        <v>1.6788999999999998</v>
      </c>
      <c r="AD303" s="37">
        <v>2.0364861099129459</v>
      </c>
      <c r="AE303" s="37">
        <v>0.18289999999999995</v>
      </c>
      <c r="AF303" s="38" t="s">
        <v>942</v>
      </c>
    </row>
    <row r="304" spans="1:48" x14ac:dyDescent="0.2">
      <c r="A304" s="44"/>
      <c r="B304" s="34" t="s">
        <v>60</v>
      </c>
      <c r="D304" s="34">
        <v>0.37306742464778841</v>
      </c>
      <c r="E304" s="34">
        <v>0.5095556332073401</v>
      </c>
      <c r="F304" s="34">
        <v>0.11167785516087486</v>
      </c>
      <c r="G304" s="34">
        <v>2.1603780533354194E-2</v>
      </c>
      <c r="H304" s="34">
        <v>6.8357906150885994E-2</v>
      </c>
      <c r="I304" s="34">
        <v>2.1850019069404307E-2</v>
      </c>
      <c r="J304" s="34">
        <v>7.998033091537772E-2</v>
      </c>
      <c r="K304" s="34">
        <v>6.1628916373187528E-2</v>
      </c>
      <c r="L304" s="34">
        <v>0.45650993641197135</v>
      </c>
      <c r="M304" s="34">
        <v>2.7214575250085087</v>
      </c>
      <c r="N304" s="38" t="s">
        <v>942</v>
      </c>
      <c r="O304" s="38" t="s">
        <v>942</v>
      </c>
      <c r="P304" s="38" t="s">
        <v>942</v>
      </c>
      <c r="Q304" s="38" t="s">
        <v>942</v>
      </c>
      <c r="R304" s="38" t="s">
        <v>942</v>
      </c>
      <c r="S304" s="38" t="s">
        <v>942</v>
      </c>
      <c r="T304" s="38" t="s">
        <v>942</v>
      </c>
      <c r="U304" s="38" t="s">
        <v>942</v>
      </c>
      <c r="V304" s="34">
        <v>6.2020101557265138E-2</v>
      </c>
      <c r="W304" s="34">
        <v>2.9440755383370376E-2</v>
      </c>
      <c r="X304" s="34">
        <v>3.2498888292637876E-2</v>
      </c>
      <c r="Y304" s="72">
        <v>3.2560763709307168E-2</v>
      </c>
      <c r="Z304" s="34">
        <v>6.2276828221524999E-2</v>
      </c>
      <c r="AA304" s="34">
        <v>0.10867756591557132</v>
      </c>
      <c r="AB304" s="34">
        <v>0.11463443345406023</v>
      </c>
      <c r="AC304" s="34">
        <v>4.0707615995044424E-2</v>
      </c>
      <c r="AD304" s="34">
        <v>2.5935066084865248</v>
      </c>
      <c r="AE304" s="38" t="s">
        <v>942</v>
      </c>
      <c r="AF304" s="38" t="s">
        <v>942</v>
      </c>
    </row>
    <row r="305" spans="1:48" x14ac:dyDescent="0.2">
      <c r="A305" s="44"/>
      <c r="B305" s="34" t="s">
        <v>5</v>
      </c>
      <c r="D305" s="34">
        <v>0.39939999999999998</v>
      </c>
      <c r="E305" s="34">
        <v>1.0190999999999999</v>
      </c>
      <c r="F305" s="34">
        <v>0.2229000000000001</v>
      </c>
      <c r="G305" s="34">
        <v>4.3200000000000016E-2</v>
      </c>
      <c r="H305" s="34">
        <v>0.13650000000000007</v>
      </c>
      <c r="I305" s="34">
        <v>3.0999999999998806E-3</v>
      </c>
      <c r="J305" s="34">
        <v>1.639999999999997E-2</v>
      </c>
      <c r="K305" s="34">
        <v>9.7100000000000186E-2</v>
      </c>
      <c r="L305" s="34">
        <v>0.64560254343188905</v>
      </c>
      <c r="M305" s="34">
        <v>3.8487221412893486</v>
      </c>
      <c r="N305" s="38" t="s">
        <v>942</v>
      </c>
      <c r="O305" s="38" t="s">
        <v>942</v>
      </c>
      <c r="P305" s="38" t="s">
        <v>942</v>
      </c>
      <c r="Q305" s="38" t="s">
        <v>942</v>
      </c>
      <c r="R305" s="38" t="s">
        <v>942</v>
      </c>
      <c r="S305" s="38" t="s">
        <v>942</v>
      </c>
      <c r="T305" s="38" t="s">
        <v>942</v>
      </c>
      <c r="U305" s="38" t="s">
        <v>942</v>
      </c>
      <c r="V305" s="34">
        <v>9.4361528544758433E-2</v>
      </c>
      <c r="W305" s="34">
        <v>5.477201010760635E-2</v>
      </c>
      <c r="X305" s="34">
        <v>3.8643735280157743E-3</v>
      </c>
      <c r="Y305" s="72">
        <v>2.2100000000000009E-2</v>
      </c>
      <c r="Z305" s="34">
        <v>8.8899999999999979E-2</v>
      </c>
      <c r="AA305" s="34">
        <v>5.720000000000014E-2</v>
      </c>
      <c r="AB305" s="34">
        <v>8.8400000000000034E-2</v>
      </c>
      <c r="AC305" s="34">
        <v>4.4399999999999773E-2</v>
      </c>
      <c r="AD305" s="34">
        <v>3.667772219825892</v>
      </c>
      <c r="AE305" s="38" t="s">
        <v>942</v>
      </c>
      <c r="AF305" s="38" t="s">
        <v>942</v>
      </c>
      <c r="AV305" s="34" t="s">
        <v>55</v>
      </c>
    </row>
    <row r="306" spans="1:48" x14ac:dyDescent="0.2">
      <c r="A306" s="44"/>
      <c r="B306" s="34" t="s">
        <v>6</v>
      </c>
      <c r="D306" s="34">
        <v>11.215400000000001</v>
      </c>
      <c r="E306" s="34">
        <v>10.375299999999999</v>
      </c>
      <c r="F306" s="34">
        <v>2.5114000000000001</v>
      </c>
      <c r="G306" s="34">
        <v>0.76639999999999997</v>
      </c>
      <c r="H306" s="34">
        <v>1.3151000000000002</v>
      </c>
      <c r="I306" s="34">
        <v>0.62869999999999981</v>
      </c>
      <c r="J306" s="34">
        <v>1.5253000000000001</v>
      </c>
      <c r="K306" s="34">
        <v>0.74420000000000019</v>
      </c>
      <c r="L306" s="34">
        <v>5.2488989664500112</v>
      </c>
      <c r="M306" s="34">
        <v>1.7598265738418661</v>
      </c>
      <c r="N306" s="34">
        <v>6.1523133608424061</v>
      </c>
      <c r="O306" s="38" t="s">
        <v>942</v>
      </c>
      <c r="P306" s="34">
        <v>5.1269732172111064</v>
      </c>
      <c r="Q306" s="34">
        <v>5.2275789463192224</v>
      </c>
      <c r="R306" s="34">
        <v>2.7132016290721928</v>
      </c>
      <c r="S306" s="34">
        <v>3.6369256976188002</v>
      </c>
      <c r="T306" s="38" t="s">
        <v>942</v>
      </c>
      <c r="U306" s="38" t="s">
        <v>942</v>
      </c>
      <c r="V306" s="34">
        <v>0.73961495387802989</v>
      </c>
      <c r="W306" s="34">
        <v>1.6414355302600221</v>
      </c>
      <c r="X306" s="34">
        <v>0.28770000000000007</v>
      </c>
      <c r="Y306" s="72">
        <v>1.0223</v>
      </c>
      <c r="Z306" s="34">
        <v>0.4909</v>
      </c>
      <c r="AA306" s="34">
        <v>1.3073999999999999</v>
      </c>
      <c r="AB306" s="34">
        <v>2.1798999999999999</v>
      </c>
      <c r="AC306" s="34">
        <v>1.6395</v>
      </c>
      <c r="AD306" s="34">
        <v>0.20260000000000006</v>
      </c>
      <c r="AE306" s="34">
        <v>0.18289999999999995</v>
      </c>
      <c r="AF306" s="38" t="s">
        <v>942</v>
      </c>
    </row>
    <row r="307" spans="1:48" x14ac:dyDescent="0.2">
      <c r="A307" s="44"/>
      <c r="B307" s="34" t="s">
        <v>7</v>
      </c>
      <c r="D307" s="34">
        <v>11.614800000000001</v>
      </c>
      <c r="E307" s="34">
        <v>11.394399999999999</v>
      </c>
      <c r="F307" s="34">
        <v>2.7343000000000002</v>
      </c>
      <c r="G307" s="34">
        <v>0.80959999999999999</v>
      </c>
      <c r="H307" s="34">
        <v>1.4516000000000002</v>
      </c>
      <c r="I307" s="34">
        <v>0.66799999999999971</v>
      </c>
      <c r="J307" s="34">
        <v>1.5417000000000001</v>
      </c>
      <c r="K307" s="34">
        <v>0.85850000000000026</v>
      </c>
      <c r="L307" s="34">
        <v>5.8945015098819002</v>
      </c>
      <c r="M307" s="34">
        <v>5.6085487151312146</v>
      </c>
      <c r="N307" s="34">
        <v>6.1523133608424061</v>
      </c>
      <c r="O307" s="38" t="s">
        <v>942</v>
      </c>
      <c r="P307" s="34">
        <v>5.1269732172111064</v>
      </c>
      <c r="Q307" s="34">
        <v>5.2275789463192224</v>
      </c>
      <c r="R307" s="34">
        <v>2.7132016290721928</v>
      </c>
      <c r="S307" s="34">
        <v>3.6369256976188002</v>
      </c>
      <c r="T307" s="38" t="s">
        <v>942</v>
      </c>
      <c r="U307" s="38" t="s">
        <v>942</v>
      </c>
      <c r="V307" s="34">
        <v>0.85651949773487368</v>
      </c>
      <c r="W307" s="34">
        <v>1.6962075403676284</v>
      </c>
      <c r="X307" s="34">
        <v>0.34582233878105667</v>
      </c>
      <c r="Y307" s="72">
        <v>1.0864</v>
      </c>
      <c r="Z307" s="34">
        <v>0.6109</v>
      </c>
      <c r="AA307" s="34">
        <v>1.3646</v>
      </c>
      <c r="AB307" s="34">
        <v>2.2683</v>
      </c>
      <c r="AC307" s="34">
        <v>1.7207999999999999</v>
      </c>
      <c r="AD307" s="34">
        <v>3.8703722198258919</v>
      </c>
      <c r="AE307" s="34">
        <v>0.18289999999999995</v>
      </c>
      <c r="AF307" s="38" t="s">
        <v>942</v>
      </c>
    </row>
    <row r="308" spans="1:48" s="41" customFormat="1" x14ac:dyDescent="0.2">
      <c r="A308" s="52"/>
      <c r="B308" s="41" t="s">
        <v>1128</v>
      </c>
      <c r="D308" s="41">
        <v>3</v>
      </c>
      <c r="E308" s="41">
        <v>3</v>
      </c>
      <c r="F308" s="41">
        <v>3</v>
      </c>
      <c r="G308" s="41">
        <v>3</v>
      </c>
      <c r="H308" s="41">
        <v>3</v>
      </c>
      <c r="I308" s="41">
        <v>3</v>
      </c>
      <c r="J308" s="41">
        <v>3</v>
      </c>
      <c r="K308" s="41">
        <v>3</v>
      </c>
      <c r="L308" s="41">
        <v>2</v>
      </c>
      <c r="M308" s="41">
        <v>2</v>
      </c>
      <c r="N308" s="41">
        <v>1</v>
      </c>
      <c r="O308" s="38" t="s">
        <v>942</v>
      </c>
      <c r="P308" s="41">
        <v>1</v>
      </c>
      <c r="Q308" s="41">
        <v>1</v>
      </c>
      <c r="R308" s="41">
        <v>1</v>
      </c>
      <c r="S308" s="41">
        <v>1</v>
      </c>
      <c r="T308" s="41">
        <v>0</v>
      </c>
      <c r="U308" s="41">
        <v>0</v>
      </c>
      <c r="V308" s="41">
        <v>3</v>
      </c>
      <c r="W308" s="41">
        <v>3</v>
      </c>
      <c r="X308" s="41">
        <v>3</v>
      </c>
      <c r="Y308" s="74">
        <v>3</v>
      </c>
      <c r="Z308" s="41">
        <v>3</v>
      </c>
      <c r="AA308" s="41">
        <v>3</v>
      </c>
      <c r="AB308" s="41">
        <v>3</v>
      </c>
      <c r="AC308" s="41">
        <v>3</v>
      </c>
      <c r="AD308" s="41">
        <v>2</v>
      </c>
      <c r="AE308" s="41">
        <v>1</v>
      </c>
      <c r="AF308" s="41">
        <v>0</v>
      </c>
    </row>
    <row r="309" spans="1:48" x14ac:dyDescent="0.2">
      <c r="A309" s="44" t="s">
        <v>1019</v>
      </c>
    </row>
    <row r="310" spans="1:48" s="37" customFormat="1" x14ac:dyDescent="0.2">
      <c r="A310" s="48" t="s">
        <v>945</v>
      </c>
      <c r="B310" s="37" t="s">
        <v>3</v>
      </c>
      <c r="D310" s="37">
        <v>11.938800000000001</v>
      </c>
      <c r="E310" s="37">
        <v>11.338899999999999</v>
      </c>
      <c r="F310" s="37">
        <v>2.7629000000000001</v>
      </c>
      <c r="G310" s="37">
        <v>0.72070000000000001</v>
      </c>
      <c r="H310" s="37">
        <v>1.3411500000000001</v>
      </c>
      <c r="I310" s="37">
        <v>0.61909999999999998</v>
      </c>
      <c r="J310" s="37">
        <v>1.5112999999999994</v>
      </c>
      <c r="K310" s="37">
        <v>0.81150000000000055</v>
      </c>
      <c r="L310" s="37">
        <v>6.3176876030164948</v>
      </c>
      <c r="M310" s="37">
        <v>1.8264815895175877</v>
      </c>
      <c r="N310" s="37">
        <v>6.3184082769579533</v>
      </c>
      <c r="O310" s="37">
        <v>2.1134209223900386</v>
      </c>
      <c r="P310" s="37">
        <v>5.4846216662998213</v>
      </c>
      <c r="Q310" s="37">
        <v>6.295247953050997</v>
      </c>
      <c r="R310" s="37">
        <v>3.6779983731638968</v>
      </c>
      <c r="S310" s="37">
        <v>4.9720275876910449</v>
      </c>
      <c r="T310" s="37">
        <v>4.869645676125959</v>
      </c>
      <c r="U310" s="37">
        <v>6.1218000924952047</v>
      </c>
      <c r="V310" s="37">
        <v>0.90926086309568821</v>
      </c>
      <c r="W310" s="37">
        <v>1.7752390002939171</v>
      </c>
      <c r="X310" s="37">
        <v>0.43073018533698559</v>
      </c>
      <c r="Y310" s="73">
        <v>1.0918000000000001</v>
      </c>
      <c r="Z310" s="37">
        <v>0.56925000000000003</v>
      </c>
      <c r="AA310" s="37">
        <v>1.3081</v>
      </c>
      <c r="AB310" s="37">
        <v>2.3155000000000001</v>
      </c>
      <c r="AC310" s="37">
        <v>1.72495</v>
      </c>
      <c r="AD310" s="37">
        <v>0.23529999999999984</v>
      </c>
      <c r="AE310" s="37">
        <v>0.22855000000000003</v>
      </c>
      <c r="AF310" s="37">
        <v>0.20764999999999989</v>
      </c>
    </row>
    <row r="311" spans="1:48" x14ac:dyDescent="0.2">
      <c r="A311" s="44"/>
      <c r="B311" s="34" t="s">
        <v>60</v>
      </c>
      <c r="D311" s="34">
        <v>0.83415947715849492</v>
      </c>
      <c r="E311" s="34">
        <v>1.0332354717101033</v>
      </c>
      <c r="F311" s="34">
        <v>0.16433161594775375</v>
      </c>
      <c r="G311" s="38" t="s">
        <v>942</v>
      </c>
      <c r="H311" s="34">
        <v>6.2013264710060141E-2</v>
      </c>
      <c r="I311" s="34">
        <v>3.5921024484276427E-2</v>
      </c>
      <c r="J311" s="38" t="s">
        <v>942</v>
      </c>
      <c r="K311" s="38" t="s">
        <v>942</v>
      </c>
      <c r="L311" s="34">
        <v>0.64298882125244172</v>
      </c>
      <c r="M311" s="34">
        <v>6.7091949814867768E-2</v>
      </c>
      <c r="N311" s="34">
        <v>0.26398747328579369</v>
      </c>
      <c r="O311" s="34">
        <v>0.10018213217973794</v>
      </c>
      <c r="P311" s="34">
        <v>0.73252949777408305</v>
      </c>
      <c r="Q311" s="34">
        <v>0.48023178696798163</v>
      </c>
      <c r="R311" s="34">
        <v>0.76208205201766466</v>
      </c>
      <c r="S311" s="34">
        <v>0.44517781220355368</v>
      </c>
      <c r="T311" s="34">
        <v>0.61045329712885588</v>
      </c>
      <c r="U311" s="34">
        <v>1.0563979529757763</v>
      </c>
      <c r="V311" s="34">
        <v>0.12361175383015967</v>
      </c>
      <c r="W311" s="34">
        <v>0.16111109108595378</v>
      </c>
      <c r="X311" s="34">
        <v>1.9935016406613666E-2</v>
      </c>
      <c r="Y311" s="72">
        <v>7.6791796436859086E-2</v>
      </c>
      <c r="Z311" s="34">
        <v>4.2638538905548751E-2</v>
      </c>
      <c r="AA311" s="34">
        <v>0.14637110370561524</v>
      </c>
      <c r="AB311" s="34">
        <v>0.13958287860622451</v>
      </c>
      <c r="AC311" s="34">
        <v>7.8559563389825421E-2</v>
      </c>
      <c r="AD311" s="34">
        <v>5.5295750288788366E-2</v>
      </c>
      <c r="AE311" s="34">
        <v>7.4599765415180611E-2</v>
      </c>
      <c r="AF311" s="34">
        <v>2.2415284963613759E-2</v>
      </c>
    </row>
    <row r="312" spans="1:48" x14ac:dyDescent="0.2">
      <c r="A312" s="44"/>
      <c r="B312" s="34" t="s">
        <v>5</v>
      </c>
      <c r="D312" s="34">
        <v>1.6974</v>
      </c>
      <c r="E312" s="34">
        <v>2.0701000000000001</v>
      </c>
      <c r="F312" s="34">
        <v>0.23240000000000016</v>
      </c>
      <c r="G312" s="34">
        <v>0</v>
      </c>
      <c r="H312" s="34">
        <v>8.7699999999999889E-2</v>
      </c>
      <c r="I312" s="34">
        <v>5.0799999999999734E-2</v>
      </c>
      <c r="J312" s="34">
        <v>0</v>
      </c>
      <c r="K312" s="34">
        <v>0</v>
      </c>
      <c r="L312" s="34">
        <v>1.4050321006198159</v>
      </c>
      <c r="M312" s="34">
        <v>0.13412371858332595</v>
      </c>
      <c r="N312" s="34">
        <v>0.50678789913001498</v>
      </c>
      <c r="O312" s="34">
        <v>0.14167893003603949</v>
      </c>
      <c r="P312" s="34">
        <v>1.0359531505904602</v>
      </c>
      <c r="Q312" s="34">
        <v>0.6791503062127866</v>
      </c>
      <c r="R312" s="34">
        <v>1.0777467736045026</v>
      </c>
      <c r="S312" s="34">
        <v>0.62957649968584839</v>
      </c>
      <c r="T312" s="34">
        <v>0.86331133199500076</v>
      </c>
      <c r="U312" s="34">
        <v>1.4939723123615156</v>
      </c>
      <c r="V312" s="34">
        <v>0.17481341873533618</v>
      </c>
      <c r="W312" s="34">
        <v>0.22784549006248289</v>
      </c>
      <c r="X312" s="34">
        <v>2.8192370568363212E-2</v>
      </c>
      <c r="Y312" s="72">
        <v>0.10860000000000003</v>
      </c>
      <c r="Z312" s="34">
        <v>6.0299999999999909E-2</v>
      </c>
      <c r="AA312" s="34">
        <v>0.20699999999999985</v>
      </c>
      <c r="AB312" s="34">
        <v>0.19740000000000002</v>
      </c>
      <c r="AC312" s="34">
        <v>0.11109999999999998</v>
      </c>
      <c r="AD312" s="34">
        <v>7.8200000000000269E-2</v>
      </c>
      <c r="AE312" s="34">
        <v>0.10549999999999971</v>
      </c>
      <c r="AF312" s="34">
        <v>3.1700000000000284E-2</v>
      </c>
      <c r="AV312" s="34" t="s">
        <v>55</v>
      </c>
    </row>
    <row r="313" spans="1:48" x14ac:dyDescent="0.2">
      <c r="A313" s="44"/>
      <c r="B313" s="34" t="s">
        <v>6</v>
      </c>
      <c r="D313" s="34">
        <v>10.9747</v>
      </c>
      <c r="E313" s="34">
        <v>10.2699</v>
      </c>
      <c r="F313" s="34">
        <v>2.6467000000000001</v>
      </c>
      <c r="G313" s="34">
        <v>0.72070000000000001</v>
      </c>
      <c r="H313" s="34">
        <v>1.2973000000000001</v>
      </c>
      <c r="I313" s="34">
        <v>0.59370000000000012</v>
      </c>
      <c r="J313" s="34">
        <v>1.5112999999999994</v>
      </c>
      <c r="K313" s="34">
        <v>0.81150000000000055</v>
      </c>
      <c r="L313" s="34">
        <v>5.5659073231594505</v>
      </c>
      <c r="M313" s="34">
        <v>1.7582597362164669</v>
      </c>
      <c r="N313" s="34">
        <v>6.0222713265013228</v>
      </c>
      <c r="O313" s="34">
        <v>2.0425814573720187</v>
      </c>
      <c r="P313" s="34">
        <v>4.9666450910045912</v>
      </c>
      <c r="Q313" s="34">
        <v>5.9556727999446037</v>
      </c>
      <c r="R313" s="34">
        <v>3.1391249863616455</v>
      </c>
      <c r="S313" s="34">
        <v>4.6572393378481207</v>
      </c>
      <c r="T313" s="34">
        <v>4.4379900101284591</v>
      </c>
      <c r="U313" s="34">
        <v>5.3748139363144469</v>
      </c>
      <c r="V313" s="34">
        <v>0.82185415372802006</v>
      </c>
      <c r="W313" s="34">
        <v>1.6613162552626757</v>
      </c>
      <c r="X313" s="34">
        <v>0.41663400005280399</v>
      </c>
      <c r="Y313" s="72">
        <v>1.0375000000000001</v>
      </c>
      <c r="Z313" s="34">
        <v>0.53910000000000002</v>
      </c>
      <c r="AA313" s="34">
        <v>1.2046000000000001</v>
      </c>
      <c r="AB313" s="34">
        <v>2.2168000000000001</v>
      </c>
      <c r="AC313" s="34">
        <v>1.6694</v>
      </c>
      <c r="AD313" s="34">
        <v>0.19619999999999971</v>
      </c>
      <c r="AE313" s="34">
        <v>0.17580000000000018</v>
      </c>
      <c r="AF313" s="34">
        <v>0.19179999999999975</v>
      </c>
    </row>
    <row r="314" spans="1:48" x14ac:dyDescent="0.2">
      <c r="A314" s="44"/>
      <c r="B314" s="34" t="s">
        <v>7</v>
      </c>
      <c r="D314" s="34">
        <v>12.6721</v>
      </c>
      <c r="E314" s="34">
        <v>12.34</v>
      </c>
      <c r="F314" s="34">
        <v>2.8791000000000002</v>
      </c>
      <c r="G314" s="34">
        <v>0.72070000000000001</v>
      </c>
      <c r="H314" s="34">
        <v>1.385</v>
      </c>
      <c r="I314" s="34">
        <v>0.64449999999999985</v>
      </c>
      <c r="J314" s="34">
        <v>1.5112999999999994</v>
      </c>
      <c r="K314" s="34">
        <v>0.81150000000000055</v>
      </c>
      <c r="L314" s="34">
        <v>6.9709394237792663</v>
      </c>
      <c r="M314" s="34">
        <v>1.8923834547997929</v>
      </c>
      <c r="N314" s="34">
        <v>6.5290592256313378</v>
      </c>
      <c r="O314" s="34">
        <v>2.1842603874080582</v>
      </c>
      <c r="P314" s="34">
        <v>6.0025982415950514</v>
      </c>
      <c r="Q314" s="34">
        <v>6.6348231061573903</v>
      </c>
      <c r="R314" s="34">
        <v>4.216871759966148</v>
      </c>
      <c r="S314" s="34">
        <v>5.2868158375339691</v>
      </c>
      <c r="T314" s="34">
        <v>5.3013013421234598</v>
      </c>
      <c r="U314" s="34">
        <v>6.8687862486759625</v>
      </c>
      <c r="V314" s="34">
        <v>0.99666757246335624</v>
      </c>
      <c r="W314" s="34">
        <v>1.8891617453251586</v>
      </c>
      <c r="X314" s="34">
        <v>0.4448263706211672</v>
      </c>
      <c r="Y314" s="72">
        <v>1.1461000000000001</v>
      </c>
      <c r="Z314" s="34">
        <v>0.59939999999999993</v>
      </c>
      <c r="AA314" s="34">
        <v>1.4116</v>
      </c>
      <c r="AB314" s="34">
        <v>2.4142000000000001</v>
      </c>
      <c r="AC314" s="34">
        <v>1.7805</v>
      </c>
      <c r="AD314" s="34">
        <v>0.27439999999999998</v>
      </c>
      <c r="AE314" s="34">
        <v>0.28129999999999988</v>
      </c>
      <c r="AF314" s="34">
        <v>0.22350000000000003</v>
      </c>
    </row>
    <row r="315" spans="1:48" x14ac:dyDescent="0.2">
      <c r="A315" s="44"/>
      <c r="B315" s="34" t="s">
        <v>1128</v>
      </c>
      <c r="D315" s="34">
        <v>4</v>
      </c>
      <c r="E315" s="34">
        <v>4</v>
      </c>
      <c r="F315" s="34">
        <v>2</v>
      </c>
      <c r="G315" s="34">
        <v>1</v>
      </c>
      <c r="H315" s="34">
        <v>2</v>
      </c>
      <c r="I315" s="34">
        <v>2</v>
      </c>
      <c r="J315" s="34">
        <v>1</v>
      </c>
      <c r="K315" s="34">
        <v>1</v>
      </c>
      <c r="L315" s="34">
        <v>4</v>
      </c>
      <c r="M315" s="34">
        <v>3</v>
      </c>
      <c r="N315" s="34">
        <v>3</v>
      </c>
      <c r="O315" s="34">
        <v>2</v>
      </c>
      <c r="P315" s="34">
        <v>2</v>
      </c>
      <c r="Q315" s="34">
        <v>2</v>
      </c>
      <c r="R315" s="34">
        <v>2</v>
      </c>
      <c r="S315" s="34">
        <v>2</v>
      </c>
      <c r="T315" s="34">
        <v>2</v>
      </c>
      <c r="U315" s="34">
        <v>2</v>
      </c>
      <c r="V315" s="34">
        <v>2</v>
      </c>
      <c r="W315" s="34">
        <v>2</v>
      </c>
      <c r="X315" s="34">
        <v>2</v>
      </c>
      <c r="Y315" s="72">
        <v>2</v>
      </c>
      <c r="Z315" s="34">
        <v>2</v>
      </c>
      <c r="AA315" s="34">
        <v>2</v>
      </c>
      <c r="AB315" s="34">
        <v>2</v>
      </c>
      <c r="AC315" s="34">
        <v>2</v>
      </c>
      <c r="AD315" s="34">
        <v>2</v>
      </c>
      <c r="AE315" s="34">
        <v>2</v>
      </c>
      <c r="AF315" s="34">
        <v>2</v>
      </c>
    </row>
    <row r="316" spans="1:48" s="42" customFormat="1" x14ac:dyDescent="0.2">
      <c r="A316" s="48" t="s">
        <v>946</v>
      </c>
      <c r="B316" s="42" t="s">
        <v>3</v>
      </c>
      <c r="D316" s="42">
        <v>16.527260000000002</v>
      </c>
      <c r="E316" s="42">
        <v>15.82892</v>
      </c>
      <c r="F316" s="42">
        <v>3.5817600000000001</v>
      </c>
      <c r="G316" s="42">
        <v>1.24474</v>
      </c>
      <c r="H316" s="42">
        <v>1.7383400000000002</v>
      </c>
      <c r="I316" s="42">
        <v>0.87617999999999996</v>
      </c>
      <c r="J316" s="42">
        <v>2.1030000000000002</v>
      </c>
      <c r="K316" s="42">
        <v>1.1639499999999998</v>
      </c>
      <c r="L316" s="42">
        <v>7.8745172573552509</v>
      </c>
      <c r="M316" s="42">
        <v>2.2714841771131908</v>
      </c>
      <c r="N316" s="42">
        <v>6.2135290169385282</v>
      </c>
      <c r="O316" s="42">
        <v>2.3979010092161861</v>
      </c>
      <c r="P316" s="42">
        <v>7.2091961221979544</v>
      </c>
      <c r="Q316" s="42">
        <v>8.0628804928305566</v>
      </c>
      <c r="R316" s="42">
        <v>5.0313750373860131</v>
      </c>
      <c r="S316" s="42">
        <v>6.0994944799610087</v>
      </c>
      <c r="T316" s="42">
        <v>6.3495366172477814</v>
      </c>
      <c r="U316" s="42">
        <v>7.5417409879989625</v>
      </c>
      <c r="V316" s="42">
        <v>1.2044812760983965</v>
      </c>
      <c r="W316" s="42">
        <v>2.264319456213697</v>
      </c>
      <c r="X316" s="42">
        <v>0.50380113100682378</v>
      </c>
      <c r="Y316" s="77">
        <v>1.27332</v>
      </c>
      <c r="Z316" s="42">
        <v>0.68098000000000003</v>
      </c>
      <c r="AA316" s="42">
        <v>1.7345400000000002</v>
      </c>
      <c r="AB316" s="42">
        <v>3.7062399999999998</v>
      </c>
      <c r="AC316" s="42">
        <v>3.6217250000000001</v>
      </c>
      <c r="AD316" s="42">
        <v>0.36992000000000003</v>
      </c>
      <c r="AE316" s="42">
        <v>0.39497999999999994</v>
      </c>
      <c r="AF316" s="42">
        <v>0.3096199999999999</v>
      </c>
    </row>
    <row r="317" spans="1:48" s="38" customFormat="1" x14ac:dyDescent="0.2">
      <c r="B317" s="38" t="s">
        <v>60</v>
      </c>
      <c r="D317" s="38">
        <v>0.79873328965306045</v>
      </c>
      <c r="E317" s="38">
        <v>0.47654183132228833</v>
      </c>
      <c r="F317" s="38">
        <v>0.14739617701962276</v>
      </c>
      <c r="G317" s="38">
        <v>9.7261955563313685E-2</v>
      </c>
      <c r="H317" s="38">
        <v>0.13381989015090387</v>
      </c>
      <c r="I317" s="38">
        <v>3.1082100958590077E-2</v>
      </c>
      <c r="J317" s="38">
        <v>9.7867997833817E-2</v>
      </c>
      <c r="K317" s="38">
        <v>6.8900338654223361E-2</v>
      </c>
      <c r="L317" s="38">
        <v>0.52426261741413904</v>
      </c>
      <c r="M317" s="38">
        <v>0.14564141180497794</v>
      </c>
      <c r="N317" s="38">
        <v>0.5176283372546564</v>
      </c>
      <c r="O317" s="38" t="s">
        <v>942</v>
      </c>
      <c r="P317" s="38">
        <v>0.67411107178823215</v>
      </c>
      <c r="Q317" s="38">
        <v>0.42564540748793922</v>
      </c>
      <c r="R317" s="38">
        <v>0.28163297296500545</v>
      </c>
      <c r="S317" s="38">
        <v>0.3885544185265028</v>
      </c>
      <c r="T317" s="38">
        <v>0.39272740264335482</v>
      </c>
      <c r="U317" s="38">
        <v>0.43618739464658884</v>
      </c>
      <c r="V317" s="38">
        <v>6.3210655039110719E-2</v>
      </c>
      <c r="W317" s="38">
        <v>0.25273698337428441</v>
      </c>
      <c r="X317" s="38">
        <v>5.597901864383166E-2</v>
      </c>
      <c r="Y317" s="75">
        <v>4.8361989206400585E-2</v>
      </c>
      <c r="Z317" s="38">
        <v>1.931092954779744E-2</v>
      </c>
      <c r="AA317" s="38">
        <v>0.11785551747796967</v>
      </c>
      <c r="AB317" s="38">
        <v>0.21786891242212586</v>
      </c>
      <c r="AC317" s="38">
        <v>0.37366248027687576</v>
      </c>
      <c r="AD317" s="38">
        <v>1.2540614020054946E-2</v>
      </c>
      <c r="AE317" s="38">
        <v>3.5989818004541173E-2</v>
      </c>
      <c r="AF317" s="38">
        <v>4.6068720407669315E-2</v>
      </c>
    </row>
    <row r="318" spans="1:48" x14ac:dyDescent="0.2">
      <c r="A318" s="44"/>
      <c r="B318" s="34" t="s">
        <v>5</v>
      </c>
      <c r="D318" s="34">
        <v>1.9639999999999986</v>
      </c>
      <c r="E318" s="34">
        <v>1.0922000000000001</v>
      </c>
      <c r="F318" s="34">
        <v>0.37529999999999974</v>
      </c>
      <c r="G318" s="34">
        <v>0.21340000000000003</v>
      </c>
      <c r="H318" s="34">
        <v>0.35499999999999976</v>
      </c>
      <c r="I318" s="34">
        <v>8.5799999999999432E-2</v>
      </c>
      <c r="J318" s="34">
        <v>0.25530000000000008</v>
      </c>
      <c r="K318" s="34">
        <v>0.15249999999999986</v>
      </c>
      <c r="L318" s="34">
        <v>1.243229122407481</v>
      </c>
      <c r="M318" s="34">
        <v>0.34384437874992724</v>
      </c>
      <c r="N318" s="34">
        <v>1.1986560337673797</v>
      </c>
      <c r="O318" s="38" t="s">
        <v>942</v>
      </c>
      <c r="P318" s="34">
        <v>1.8218059158034254</v>
      </c>
      <c r="Q318" s="34">
        <v>1.1734009520469124</v>
      </c>
      <c r="R318" s="34">
        <v>0.69969810081468964</v>
      </c>
      <c r="S318" s="34">
        <v>0.96807779414432193</v>
      </c>
      <c r="T318" s="34">
        <v>0.97459961973568454</v>
      </c>
      <c r="U318" s="34">
        <v>0.9691959580814471</v>
      </c>
      <c r="V318" s="34">
        <v>0.14882392976169045</v>
      </c>
      <c r="W318" s="34">
        <v>0.60496218344587915</v>
      </c>
      <c r="X318" s="34">
        <v>0.13128371909566516</v>
      </c>
      <c r="Y318" s="72">
        <v>0.12200000000000011</v>
      </c>
      <c r="Z318" s="34">
        <v>5.0899999999999723E-2</v>
      </c>
      <c r="AA318" s="34">
        <v>0.25209999999999999</v>
      </c>
      <c r="AB318" s="34">
        <v>0.56129999999999969</v>
      </c>
      <c r="AC318" s="34">
        <v>0.8926999999999996</v>
      </c>
      <c r="AD318" s="34">
        <v>2.7900000000000036E-2</v>
      </c>
      <c r="AE318" s="34">
        <v>9.2599999999999794E-2</v>
      </c>
      <c r="AF318" s="34">
        <v>0.1003000000000005</v>
      </c>
    </row>
    <row r="319" spans="1:48" x14ac:dyDescent="0.2">
      <c r="A319" s="44"/>
      <c r="B319" s="34" t="s">
        <v>6</v>
      </c>
      <c r="D319" s="34">
        <v>15.4864</v>
      </c>
      <c r="E319" s="34">
        <v>15.317500000000001</v>
      </c>
      <c r="F319" s="34">
        <v>3.4620000000000002</v>
      </c>
      <c r="G319" s="34">
        <v>1.1106</v>
      </c>
      <c r="H319" s="34">
        <v>1.5633000000000001</v>
      </c>
      <c r="I319" s="34">
        <v>0.8299000000000003</v>
      </c>
      <c r="J319" s="34">
        <v>1.9602000000000004</v>
      </c>
      <c r="K319" s="34">
        <v>1.0876999999999999</v>
      </c>
      <c r="L319" s="34">
        <v>7.2903182536841289</v>
      </c>
      <c r="M319" s="34">
        <v>2.1331494767127785</v>
      </c>
      <c r="N319" s="34">
        <v>5.6014772615776831</v>
      </c>
      <c r="O319" s="34">
        <v>2.3979010092161861</v>
      </c>
      <c r="P319" s="34">
        <v>6.3117876596095979</v>
      </c>
      <c r="Q319" s="34">
        <v>7.4420336609021058</v>
      </c>
      <c r="R319" s="34">
        <v>4.7104816420404401</v>
      </c>
      <c r="S319" s="34">
        <v>5.6992619039661614</v>
      </c>
      <c r="T319" s="34">
        <v>5.7532160510448414</v>
      </c>
      <c r="U319" s="34">
        <v>7.2156960613651124</v>
      </c>
      <c r="V319" s="34">
        <v>1.156236394514548</v>
      </c>
      <c r="W319" s="34">
        <v>1.8609948011748989</v>
      </c>
      <c r="X319" s="34">
        <v>0.43624017467445575</v>
      </c>
      <c r="Y319" s="72">
        <v>1.2147000000000001</v>
      </c>
      <c r="Z319" s="34">
        <v>0.65150000000000019</v>
      </c>
      <c r="AA319" s="34">
        <v>1.5824</v>
      </c>
      <c r="AB319" s="34">
        <v>3.4449000000000001</v>
      </c>
      <c r="AC319" s="34">
        <v>3.1668000000000003</v>
      </c>
      <c r="AD319" s="34">
        <v>0.35620000000000007</v>
      </c>
      <c r="AE319" s="34">
        <v>0.34170000000000011</v>
      </c>
      <c r="AF319" s="34">
        <v>0.26159999999999961</v>
      </c>
    </row>
    <row r="320" spans="1:48" x14ac:dyDescent="0.2">
      <c r="A320" s="44"/>
      <c r="B320" s="34" t="s">
        <v>7</v>
      </c>
      <c r="D320" s="34">
        <v>17.450399999999998</v>
      </c>
      <c r="E320" s="34">
        <v>16.409700000000001</v>
      </c>
      <c r="F320" s="34">
        <v>3.8372999999999999</v>
      </c>
      <c r="G320" s="34">
        <v>1.3240000000000001</v>
      </c>
      <c r="H320" s="34">
        <v>1.9182999999999999</v>
      </c>
      <c r="I320" s="34">
        <v>0.91569999999999974</v>
      </c>
      <c r="J320" s="34">
        <v>2.2155000000000005</v>
      </c>
      <c r="K320" s="34">
        <v>1.2401999999999997</v>
      </c>
      <c r="L320" s="34">
        <v>8.5335473760916098</v>
      </c>
      <c r="M320" s="34">
        <v>2.4769938554627058</v>
      </c>
      <c r="N320" s="34">
        <v>6.8001332953450628</v>
      </c>
      <c r="O320" s="34">
        <v>2.3979010092161861</v>
      </c>
      <c r="P320" s="34">
        <v>8.1335935754130233</v>
      </c>
      <c r="Q320" s="34">
        <v>8.6154346129490182</v>
      </c>
      <c r="R320" s="34">
        <v>5.4101797428551297</v>
      </c>
      <c r="S320" s="34">
        <v>6.6673396981104833</v>
      </c>
      <c r="T320" s="34">
        <v>6.7278156707805259</v>
      </c>
      <c r="U320" s="34">
        <v>8.1848920194465595</v>
      </c>
      <c r="V320" s="34">
        <v>1.3050603242762384</v>
      </c>
      <c r="W320" s="34">
        <v>2.4659569846207781</v>
      </c>
      <c r="X320" s="34">
        <v>0.56752389377012091</v>
      </c>
      <c r="Y320" s="72">
        <v>1.3367000000000002</v>
      </c>
      <c r="Z320" s="34">
        <v>0.70239999999999991</v>
      </c>
      <c r="AA320" s="34">
        <v>1.8345</v>
      </c>
      <c r="AB320" s="34">
        <v>4.0061999999999998</v>
      </c>
      <c r="AC320" s="34">
        <v>4.0594999999999999</v>
      </c>
      <c r="AD320" s="34">
        <v>0.38410000000000011</v>
      </c>
      <c r="AE320" s="34">
        <v>0.43429999999999991</v>
      </c>
      <c r="AF320" s="34">
        <v>0.36190000000000011</v>
      </c>
    </row>
    <row r="321" spans="1:48" s="41" customFormat="1" x14ac:dyDescent="0.2">
      <c r="A321" s="52"/>
      <c r="B321" s="41" t="s">
        <v>1128</v>
      </c>
      <c r="D321" s="41">
        <v>5</v>
      </c>
      <c r="E321" s="41">
        <v>5</v>
      </c>
      <c r="F321" s="41">
        <v>5</v>
      </c>
      <c r="G321" s="41">
        <v>5</v>
      </c>
      <c r="H321" s="41">
        <v>5</v>
      </c>
      <c r="I321" s="41">
        <v>5</v>
      </c>
      <c r="J321" s="41">
        <v>5</v>
      </c>
      <c r="K321" s="41">
        <v>4</v>
      </c>
      <c r="L321" s="41">
        <v>5</v>
      </c>
      <c r="M321" s="41">
        <v>4</v>
      </c>
      <c r="N321" s="41">
        <v>4</v>
      </c>
      <c r="O321" s="41">
        <v>1</v>
      </c>
      <c r="P321" s="41">
        <v>5</v>
      </c>
      <c r="Q321" s="41">
        <v>5</v>
      </c>
      <c r="R321" s="41">
        <v>5</v>
      </c>
      <c r="S321" s="41">
        <v>5</v>
      </c>
      <c r="T321" s="41">
        <v>5</v>
      </c>
      <c r="U321" s="41">
        <v>4</v>
      </c>
      <c r="V321" s="41">
        <v>5</v>
      </c>
      <c r="W321" s="41">
        <v>5</v>
      </c>
      <c r="X321" s="41">
        <v>4</v>
      </c>
      <c r="Y321" s="74">
        <v>5</v>
      </c>
      <c r="Z321" s="41">
        <v>5</v>
      </c>
      <c r="AA321" s="41">
        <v>5</v>
      </c>
      <c r="AB321" s="41">
        <v>5</v>
      </c>
      <c r="AC321" s="41">
        <v>4</v>
      </c>
      <c r="AD321" s="41">
        <v>5</v>
      </c>
      <c r="AE321" s="41">
        <v>5</v>
      </c>
      <c r="AF321" s="41">
        <v>5</v>
      </c>
    </row>
    <row r="322" spans="1:48" x14ac:dyDescent="0.2">
      <c r="A322" s="44" t="s">
        <v>1020</v>
      </c>
    </row>
    <row r="323" spans="1:48" s="37" customFormat="1" x14ac:dyDescent="0.2">
      <c r="A323" s="48" t="s">
        <v>945</v>
      </c>
      <c r="B323" s="37" t="s">
        <v>3</v>
      </c>
      <c r="D323" s="37">
        <v>10.98485</v>
      </c>
      <c r="E323" s="37">
        <v>10.481733333333333</v>
      </c>
      <c r="F323" s="37">
        <v>2.4599666666666664</v>
      </c>
      <c r="G323" s="37">
        <v>0.6307666666666667</v>
      </c>
      <c r="H323" s="37">
        <v>1.3323999999999998</v>
      </c>
      <c r="I323" s="37">
        <v>0.62106666666666677</v>
      </c>
      <c r="J323" s="37">
        <v>1.3391666666666664</v>
      </c>
      <c r="K323" s="37">
        <v>0.85643333333333371</v>
      </c>
      <c r="L323" s="37">
        <v>5.5706801144977618</v>
      </c>
      <c r="M323" s="37">
        <v>1.3235531005592489</v>
      </c>
      <c r="N323" s="37">
        <v>6.8981784746605168</v>
      </c>
      <c r="O323" s="38" t="s">
        <v>942</v>
      </c>
      <c r="P323" s="37">
        <v>5.401817768137593</v>
      </c>
      <c r="Q323" s="37">
        <v>5.8402565759083354</v>
      </c>
      <c r="R323" s="37">
        <v>4.0914341190501924</v>
      </c>
      <c r="S323" s="37">
        <v>4.9447035600128562</v>
      </c>
      <c r="T323" s="37">
        <v>5.220392168230533</v>
      </c>
      <c r="U323" s="37">
        <v>6.1651744607011025</v>
      </c>
      <c r="V323" s="37">
        <v>0.80485518719733717</v>
      </c>
      <c r="W323" s="37">
        <v>1.5962110657227571</v>
      </c>
      <c r="X323" s="37">
        <v>0.3568175015558202</v>
      </c>
      <c r="Y323" s="73">
        <v>1.0854666666666666</v>
      </c>
      <c r="Z323" s="37">
        <v>0.5275333333333333</v>
      </c>
      <c r="AA323" s="37">
        <v>1.1193333333333333</v>
      </c>
      <c r="AB323" s="37">
        <v>2.5659999999999998</v>
      </c>
      <c r="AC323" s="37">
        <v>1.2966666666666666</v>
      </c>
      <c r="AD323" s="37">
        <v>0.17356666666666665</v>
      </c>
      <c r="AE323" s="37">
        <v>0.16349999999999992</v>
      </c>
      <c r="AF323" s="37">
        <v>0.1584500000000002</v>
      </c>
    </row>
    <row r="324" spans="1:48" x14ac:dyDescent="0.2">
      <c r="B324" s="34" t="s">
        <v>60</v>
      </c>
      <c r="D324" s="34">
        <v>0.80108127240623928</v>
      </c>
      <c r="E324" s="34">
        <v>0.52102011797370529</v>
      </c>
      <c r="F324" s="34">
        <v>0.15191643536277877</v>
      </c>
      <c r="G324" s="34">
        <v>0.14994106620046832</v>
      </c>
      <c r="H324" s="34">
        <v>0.16246128769648477</v>
      </c>
      <c r="I324" s="34">
        <v>8.5437950193888237E-2</v>
      </c>
      <c r="J324" s="34">
        <v>0.19919137364186598</v>
      </c>
      <c r="K324" s="34">
        <v>8.1338326349472856E-2</v>
      </c>
      <c r="L324" s="34">
        <v>0.26254024055144592</v>
      </c>
      <c r="M324" s="38" t="s">
        <v>942</v>
      </c>
      <c r="N324" s="38" t="s">
        <v>942</v>
      </c>
      <c r="O324" s="38" t="s">
        <v>942</v>
      </c>
      <c r="P324" s="34">
        <v>0.23156971898222775</v>
      </c>
      <c r="Q324" s="34">
        <v>0.27671046481688966</v>
      </c>
      <c r="R324" s="34">
        <v>0.10171189185121542</v>
      </c>
      <c r="S324" s="34">
        <v>9.31543729105902E-2</v>
      </c>
      <c r="T324" s="34">
        <v>0.33072830201635833</v>
      </c>
      <c r="U324" s="34">
        <v>3.6181186240134014E-2</v>
      </c>
      <c r="V324" s="34">
        <v>4.5608458232094876E-2</v>
      </c>
      <c r="W324" s="34">
        <v>0.15006563729358374</v>
      </c>
      <c r="X324" s="34">
        <v>9.0782519656559826E-2</v>
      </c>
      <c r="Y324" s="72">
        <v>5.990027824086732E-2</v>
      </c>
      <c r="Z324" s="34">
        <v>7.4719631512295451E-2</v>
      </c>
      <c r="AA324" s="34">
        <v>0.17690687757499179</v>
      </c>
      <c r="AB324" s="34">
        <v>8.6855224367910044E-2</v>
      </c>
      <c r="AC324" s="34">
        <v>0.17432097789231482</v>
      </c>
      <c r="AD324" s="34">
        <v>5.6976603385365844E-3</v>
      </c>
      <c r="AE324" s="34">
        <v>1.5697770542341276E-2</v>
      </c>
      <c r="AF324" s="34">
        <v>4.0305086527633481E-3</v>
      </c>
    </row>
    <row r="325" spans="1:48" x14ac:dyDescent="0.2">
      <c r="A325" s="44"/>
      <c r="B325" s="34" t="s">
        <v>5</v>
      </c>
      <c r="D325" s="34">
        <v>1.1328999999999994</v>
      </c>
      <c r="E325" s="34">
        <v>0.92270000000000074</v>
      </c>
      <c r="F325" s="34">
        <v>0.28010000000000002</v>
      </c>
      <c r="G325" s="34">
        <v>0.2661</v>
      </c>
      <c r="H325" s="34">
        <v>0.29849999999999999</v>
      </c>
      <c r="I325" s="34">
        <v>0.1650999999999998</v>
      </c>
      <c r="J325" s="34">
        <v>0.39360000000000017</v>
      </c>
      <c r="K325" s="34">
        <v>0.16190000000000015</v>
      </c>
      <c r="L325" s="34">
        <v>0.49548093938729565</v>
      </c>
      <c r="M325" s="38" t="s">
        <v>942</v>
      </c>
      <c r="N325" s="38" t="s">
        <v>942</v>
      </c>
      <c r="O325" s="38" t="s">
        <v>942</v>
      </c>
      <c r="P325" s="34">
        <v>0.44806819866591052</v>
      </c>
      <c r="Q325" s="34">
        <v>0.55204267583626798</v>
      </c>
      <c r="R325" s="34">
        <v>0.14384233691061432</v>
      </c>
      <c r="S325" s="34">
        <v>0.1317401775645175</v>
      </c>
      <c r="T325" s="34">
        <v>0.46772045017215902</v>
      </c>
      <c r="U325" s="34">
        <v>5.116792428354433E-2</v>
      </c>
      <c r="V325" s="34">
        <v>8.2579526551176952E-2</v>
      </c>
      <c r="W325" s="34">
        <v>0.30001327645156239</v>
      </c>
      <c r="X325" s="34">
        <v>0.18058874517797358</v>
      </c>
      <c r="Y325" s="72">
        <v>0.11239999999999983</v>
      </c>
      <c r="Z325" s="34">
        <v>0.13529999999999992</v>
      </c>
      <c r="AA325" s="34">
        <v>0.30990000000000006</v>
      </c>
      <c r="AB325" s="34">
        <v>0.16199999999999992</v>
      </c>
      <c r="AC325" s="34">
        <v>0.34600000000000009</v>
      </c>
      <c r="AD325" s="34">
        <v>1.0199999999999987E-2</v>
      </c>
      <c r="AE325" s="34">
        <v>2.2199999999999886E-2</v>
      </c>
      <c r="AF325" s="34">
        <v>5.7000000000000384E-3</v>
      </c>
      <c r="AV325" s="34" t="s">
        <v>55</v>
      </c>
    </row>
    <row r="326" spans="1:48" x14ac:dyDescent="0.2">
      <c r="A326" s="44"/>
      <c r="B326" s="34" t="s">
        <v>6</v>
      </c>
      <c r="D326" s="34">
        <v>10.4184</v>
      </c>
      <c r="E326" s="34">
        <v>9.8805999999999994</v>
      </c>
      <c r="F326" s="34">
        <v>2.3538999999999999</v>
      </c>
      <c r="G326" s="34">
        <v>0.45779999999999998</v>
      </c>
      <c r="H326" s="34">
        <v>1.1460999999999999</v>
      </c>
      <c r="I326" s="34">
        <v>0.52580000000000027</v>
      </c>
      <c r="J326" s="34">
        <v>1.1245999999999996</v>
      </c>
      <c r="K326" s="34">
        <v>0.77090000000000014</v>
      </c>
      <c r="L326" s="34">
        <v>5.373112803580435</v>
      </c>
      <c r="M326" s="34">
        <v>1.3235531005592489</v>
      </c>
      <c r="N326" s="34">
        <v>6.8981784746605168</v>
      </c>
      <c r="O326" s="38" t="s">
        <v>942</v>
      </c>
      <c r="P326" s="34">
        <v>5.1439544059021367</v>
      </c>
      <c r="Q326" s="34">
        <v>5.5529672545405857</v>
      </c>
      <c r="R326" s="34">
        <v>4.0195129505948852</v>
      </c>
      <c r="S326" s="34">
        <v>4.8788334712305979</v>
      </c>
      <c r="T326" s="34">
        <v>4.9865319431444535</v>
      </c>
      <c r="U326" s="34">
        <v>6.1395904985593299</v>
      </c>
      <c r="V326" s="34">
        <v>0.75238080783603212</v>
      </c>
      <c r="W326" s="34">
        <v>1.4437751625512889</v>
      </c>
      <c r="X326" s="34">
        <v>0.27195120885923602</v>
      </c>
      <c r="Y326" s="72">
        <v>1.0173000000000001</v>
      </c>
      <c r="Z326" s="34">
        <v>0.47820000000000001</v>
      </c>
      <c r="AA326" s="34">
        <v>0.91510000000000002</v>
      </c>
      <c r="AB326" s="34">
        <v>2.5030999999999999</v>
      </c>
      <c r="AC326" s="34">
        <v>1.1113</v>
      </c>
      <c r="AD326" s="34">
        <v>0.16700000000000004</v>
      </c>
      <c r="AE326" s="34">
        <v>0.15239999999999998</v>
      </c>
      <c r="AF326" s="34">
        <v>0.15560000000000018</v>
      </c>
    </row>
    <row r="327" spans="1:48" x14ac:dyDescent="0.2">
      <c r="A327" s="44"/>
      <c r="B327" s="34" t="s">
        <v>7</v>
      </c>
      <c r="D327" s="34">
        <v>11.551299999999999</v>
      </c>
      <c r="E327" s="34">
        <v>10.8033</v>
      </c>
      <c r="F327" s="34">
        <v>2.6339999999999999</v>
      </c>
      <c r="G327" s="34">
        <v>0.72389999999999999</v>
      </c>
      <c r="H327" s="34">
        <v>1.4445999999999999</v>
      </c>
      <c r="I327" s="34">
        <v>0.69090000000000007</v>
      </c>
      <c r="J327" s="34">
        <v>1.5181999999999998</v>
      </c>
      <c r="K327" s="34">
        <v>0.9328000000000003</v>
      </c>
      <c r="L327" s="34">
        <v>5.8685937429677306</v>
      </c>
      <c r="M327" s="34">
        <v>1.3235531005592489</v>
      </c>
      <c r="N327" s="34">
        <v>6.8981784746605168</v>
      </c>
      <c r="O327" s="38" t="s">
        <v>942</v>
      </c>
      <c r="P327" s="34">
        <v>5.5920226045680472</v>
      </c>
      <c r="Q327" s="34">
        <v>6.1050099303768537</v>
      </c>
      <c r="R327" s="34">
        <v>4.1633552875054995</v>
      </c>
      <c r="S327" s="34">
        <v>5.0105736487951154</v>
      </c>
      <c r="T327" s="34">
        <v>5.4542523933166125</v>
      </c>
      <c r="U327" s="34">
        <v>6.1907584228428743</v>
      </c>
      <c r="V327" s="34">
        <v>0.83496033438720907</v>
      </c>
      <c r="W327" s="34">
        <v>1.7437884390028513</v>
      </c>
      <c r="X327" s="34">
        <v>0.45253995403720959</v>
      </c>
      <c r="Y327" s="72">
        <v>1.1296999999999999</v>
      </c>
      <c r="Z327" s="34">
        <v>0.61349999999999993</v>
      </c>
      <c r="AA327" s="34">
        <v>1.2250000000000001</v>
      </c>
      <c r="AB327" s="34">
        <v>2.6650999999999998</v>
      </c>
      <c r="AC327" s="34">
        <v>1.4573</v>
      </c>
      <c r="AD327" s="34">
        <v>0.17720000000000002</v>
      </c>
      <c r="AE327" s="34">
        <v>0.17459999999999987</v>
      </c>
      <c r="AF327" s="34">
        <v>0.16130000000000022</v>
      </c>
    </row>
    <row r="328" spans="1:48" s="41" customFormat="1" x14ac:dyDescent="0.2">
      <c r="A328" s="52"/>
      <c r="B328" s="41" t="s">
        <v>1128</v>
      </c>
      <c r="D328" s="41">
        <v>2</v>
      </c>
      <c r="E328" s="41">
        <v>3</v>
      </c>
      <c r="F328" s="41">
        <v>3</v>
      </c>
      <c r="G328" s="41">
        <v>3</v>
      </c>
      <c r="H328" s="41">
        <v>3</v>
      </c>
      <c r="I328" s="41">
        <v>3</v>
      </c>
      <c r="J328" s="41">
        <v>3</v>
      </c>
      <c r="K328" s="41">
        <v>3</v>
      </c>
      <c r="L328" s="41">
        <v>3</v>
      </c>
      <c r="M328" s="41">
        <v>1</v>
      </c>
      <c r="N328" s="41">
        <v>1</v>
      </c>
      <c r="O328" s="41">
        <v>0</v>
      </c>
      <c r="P328" s="41">
        <v>3</v>
      </c>
      <c r="Q328" s="41">
        <v>3</v>
      </c>
      <c r="R328" s="41">
        <v>2</v>
      </c>
      <c r="S328" s="41">
        <v>2</v>
      </c>
      <c r="T328" s="41">
        <v>2</v>
      </c>
      <c r="U328" s="41">
        <v>2</v>
      </c>
      <c r="V328" s="41">
        <v>3</v>
      </c>
      <c r="W328" s="41">
        <v>3</v>
      </c>
      <c r="X328" s="41">
        <v>3</v>
      </c>
      <c r="Y328" s="74">
        <v>3</v>
      </c>
      <c r="Z328" s="41">
        <v>3</v>
      </c>
      <c r="AA328" s="41">
        <v>3</v>
      </c>
      <c r="AB328" s="41">
        <v>3</v>
      </c>
      <c r="AC328" s="41">
        <v>3</v>
      </c>
      <c r="AD328" s="41">
        <v>3</v>
      </c>
      <c r="AE328" s="41">
        <v>2</v>
      </c>
      <c r="AF328" s="41">
        <v>2</v>
      </c>
    </row>
    <row r="329" spans="1:48" x14ac:dyDescent="0.2">
      <c r="A329" s="44" t="s">
        <v>1021</v>
      </c>
    </row>
    <row r="330" spans="1:48" s="37" customFormat="1" x14ac:dyDescent="0.2">
      <c r="A330" s="48" t="s">
        <v>945</v>
      </c>
      <c r="B330" s="37" t="s">
        <v>3</v>
      </c>
      <c r="D330" s="37">
        <v>10.820562499999999</v>
      </c>
      <c r="E330" s="37">
        <v>10.691574999999998</v>
      </c>
      <c r="F330" s="37">
        <v>2.3872</v>
      </c>
      <c r="G330" s="37">
        <v>0.72532000000000008</v>
      </c>
      <c r="H330" s="37">
        <v>1.25206</v>
      </c>
      <c r="I330" s="37">
        <v>0.58004000000000011</v>
      </c>
      <c r="J330" s="37">
        <v>1.6234199999999999</v>
      </c>
      <c r="K330" s="37">
        <v>0.61610000000000009</v>
      </c>
      <c r="L330" s="37">
        <v>4.3438277548702109</v>
      </c>
      <c r="M330" s="37">
        <v>1.320204933148903</v>
      </c>
      <c r="N330" s="37">
        <v>4.0451241841986239</v>
      </c>
      <c r="O330" s="37">
        <v>1.6202035729751136</v>
      </c>
      <c r="P330" s="37">
        <v>3.9723302648428302</v>
      </c>
      <c r="Q330" s="37">
        <v>4.3945937525571157</v>
      </c>
      <c r="R330" s="37">
        <v>3.0099367219652606</v>
      </c>
      <c r="S330" s="37">
        <v>3.8218728165174758</v>
      </c>
      <c r="T330" s="37">
        <v>3.5996827004452934</v>
      </c>
      <c r="U330" s="37">
        <v>4.6111140486037563</v>
      </c>
      <c r="V330" s="37">
        <v>0.83327845547903356</v>
      </c>
      <c r="W330" s="37">
        <v>1.4875070173432938</v>
      </c>
      <c r="X330" s="37">
        <v>0.37854287428168848</v>
      </c>
      <c r="Y330" s="73">
        <v>1.06704</v>
      </c>
      <c r="Z330" s="37">
        <v>0.61761999999999995</v>
      </c>
      <c r="AA330" s="37">
        <v>1.3812599999999999</v>
      </c>
      <c r="AB330" s="37">
        <v>2.5096400000000001</v>
      </c>
      <c r="AC330" s="37">
        <v>1.7600250000000002</v>
      </c>
      <c r="AD330" s="37">
        <v>0.20129999999999998</v>
      </c>
      <c r="AE330" s="37">
        <v>0.23721999999999993</v>
      </c>
      <c r="AF330" s="37">
        <v>0.21447999999999987</v>
      </c>
    </row>
    <row r="331" spans="1:48" x14ac:dyDescent="0.2">
      <c r="A331" s="44"/>
      <c r="B331" s="34" t="s">
        <v>60</v>
      </c>
      <c r="D331" s="34">
        <v>0.52062855949735021</v>
      </c>
      <c r="E331" s="34">
        <v>0.49065729020220544</v>
      </c>
      <c r="F331" s="34">
        <v>0.16010907219767415</v>
      </c>
      <c r="G331" s="34">
        <v>9.9474252950197309E-2</v>
      </c>
      <c r="H331" s="34">
        <v>4.3001779032965697E-2</v>
      </c>
      <c r="I331" s="34">
        <v>5.0295755288095621E-2</v>
      </c>
      <c r="J331" s="34">
        <v>0.12834199234856813</v>
      </c>
      <c r="K331" s="34">
        <v>0.15149316816279174</v>
      </c>
      <c r="L331" s="34">
        <v>0.23425667978188078</v>
      </c>
      <c r="M331" s="34">
        <v>5.4168366268365464E-2</v>
      </c>
      <c r="N331" s="34">
        <v>0.46306387666678872</v>
      </c>
      <c r="O331" s="34">
        <v>0.26336342347581554</v>
      </c>
      <c r="P331" s="34">
        <v>0.30215887587015189</v>
      </c>
      <c r="Q331" s="34">
        <v>0.37369223631547699</v>
      </c>
      <c r="R331" s="34">
        <v>0.29198030277105014</v>
      </c>
      <c r="S331" s="34">
        <v>0.356913358472285</v>
      </c>
      <c r="T331" s="34">
        <v>0.55728966224361098</v>
      </c>
      <c r="U331" s="34">
        <v>0.29841933744539473</v>
      </c>
      <c r="V331" s="34">
        <v>5.9338330888513688E-2</v>
      </c>
      <c r="W331" s="34">
        <v>6.9477202686004519E-2</v>
      </c>
      <c r="X331" s="34">
        <v>8.673386255204564E-2</v>
      </c>
      <c r="Y331" s="72">
        <v>6.5063453643347299E-2</v>
      </c>
      <c r="Z331" s="34">
        <v>2.2651203058557379E-2</v>
      </c>
      <c r="AA331" s="34">
        <v>9.3785675878569036E-2</v>
      </c>
      <c r="AB331" s="34">
        <v>0.21072542086801044</v>
      </c>
      <c r="AC331" s="34">
        <v>0.10418987074887216</v>
      </c>
      <c r="AD331" s="34">
        <v>1.7576546873604042E-2</v>
      </c>
      <c r="AE331" s="34">
        <v>2.7422199036547031E-2</v>
      </c>
      <c r="AF331" s="34">
        <v>2.6339457093873534E-2</v>
      </c>
    </row>
    <row r="332" spans="1:48" x14ac:dyDescent="0.2">
      <c r="A332" s="44"/>
      <c r="B332" s="34" t="s">
        <v>5</v>
      </c>
      <c r="D332" s="34">
        <v>1.4935000000000009</v>
      </c>
      <c r="E332" s="34">
        <v>1.363999999999999</v>
      </c>
      <c r="F332" s="34">
        <v>0.34350000000000014</v>
      </c>
      <c r="G332" s="34">
        <v>0.23050000000000004</v>
      </c>
      <c r="H332" s="34">
        <v>0.10610000000000031</v>
      </c>
      <c r="I332" s="34">
        <v>0.11929999999999996</v>
      </c>
      <c r="J332" s="34">
        <v>0.30929999999999902</v>
      </c>
      <c r="K332" s="34">
        <v>0.35489999999999977</v>
      </c>
      <c r="L332" s="34">
        <v>0.60143800823219884</v>
      </c>
      <c r="M332" s="34">
        <v>0.13672902383588337</v>
      </c>
      <c r="N332" s="34">
        <v>1.0519852535352374</v>
      </c>
      <c r="O332" s="34">
        <v>0.60428201413636762</v>
      </c>
      <c r="P332" s="34">
        <v>0.75438839043132377</v>
      </c>
      <c r="Q332" s="34">
        <v>0.87660920685172528</v>
      </c>
      <c r="R332" s="34">
        <v>0.71108183853897122</v>
      </c>
      <c r="S332" s="34">
        <v>0.85164158172389248</v>
      </c>
      <c r="T332" s="34">
        <v>1.4957695295230611</v>
      </c>
      <c r="U332" s="34">
        <v>0.61738211267848797</v>
      </c>
      <c r="V332" s="34">
        <v>0.13256977296811301</v>
      </c>
      <c r="W332" s="34">
        <v>0.1867725328892007</v>
      </c>
      <c r="X332" s="34">
        <v>0.22940821770492192</v>
      </c>
      <c r="Y332" s="72">
        <v>0.15809999999999991</v>
      </c>
      <c r="Z332" s="34">
        <v>5.7199999999999918E-2</v>
      </c>
      <c r="AA332" s="34">
        <v>0.2139000000000002</v>
      </c>
      <c r="AB332" s="34">
        <v>0.50170000000000092</v>
      </c>
      <c r="AC332" s="34">
        <v>0.2432000000000003</v>
      </c>
      <c r="AD332" s="34">
        <v>4.4499999999999956E-2</v>
      </c>
      <c r="AE332" s="34">
        <v>5.7800000000000018E-2</v>
      </c>
      <c r="AF332" s="34">
        <v>6.4100000000000046E-2</v>
      </c>
      <c r="AV332" s="34" t="s">
        <v>55</v>
      </c>
    </row>
    <row r="333" spans="1:48" x14ac:dyDescent="0.2">
      <c r="A333" s="44"/>
      <c r="B333" s="34" t="s">
        <v>6</v>
      </c>
      <c r="D333" s="34">
        <v>9.9421999999999997</v>
      </c>
      <c r="E333" s="34">
        <v>9.7917000000000005</v>
      </c>
      <c r="F333" s="34">
        <v>2.1951999999999998</v>
      </c>
      <c r="G333" s="34">
        <v>0.60709999999999997</v>
      </c>
      <c r="H333" s="34">
        <v>1.2089999999999999</v>
      </c>
      <c r="I333" s="34">
        <v>0.50490000000000013</v>
      </c>
      <c r="J333" s="34">
        <v>1.5246000000000004</v>
      </c>
      <c r="K333" s="34">
        <v>0.47499999999999964</v>
      </c>
      <c r="L333" s="34">
        <v>4.0548462979501458</v>
      </c>
      <c r="M333" s="34">
        <v>1.2437705415389126</v>
      </c>
      <c r="N333" s="34">
        <v>3.4312594262165605</v>
      </c>
      <c r="O333" s="34">
        <v>1.3973577136867994</v>
      </c>
      <c r="P333" s="34">
        <v>3.6322957616361582</v>
      </c>
      <c r="Q333" s="34">
        <v>4.0402962478016384</v>
      </c>
      <c r="R333" s="34">
        <v>2.5095727843599196</v>
      </c>
      <c r="S333" s="34">
        <v>3.4002248425655623</v>
      </c>
      <c r="T333" s="34">
        <v>2.7271406802730214</v>
      </c>
      <c r="U333" s="34">
        <v>4.330057574674961</v>
      </c>
      <c r="V333" s="34">
        <v>0.78712179489580913</v>
      </c>
      <c r="W333" s="34">
        <v>1.3721490334508128</v>
      </c>
      <c r="X333" s="34">
        <v>0.27369671170841625</v>
      </c>
      <c r="Y333" s="72">
        <v>0.99439999999999995</v>
      </c>
      <c r="Z333" s="34">
        <v>0.58230000000000004</v>
      </c>
      <c r="AA333" s="34">
        <v>1.2605</v>
      </c>
      <c r="AB333" s="34">
        <v>2.3005999999999998</v>
      </c>
      <c r="AC333" s="34">
        <v>1.6604999999999999</v>
      </c>
      <c r="AD333" s="34">
        <v>0.17140000000000002</v>
      </c>
      <c r="AE333" s="34">
        <v>0.21010000000000001</v>
      </c>
      <c r="AF333" s="34">
        <v>0.18669999999999987</v>
      </c>
    </row>
    <row r="334" spans="1:48" x14ac:dyDescent="0.2">
      <c r="A334" s="44"/>
      <c r="B334" s="34" t="s">
        <v>7</v>
      </c>
      <c r="D334" s="34">
        <v>11.435700000000001</v>
      </c>
      <c r="E334" s="34">
        <v>11.1557</v>
      </c>
      <c r="F334" s="34">
        <v>2.5387</v>
      </c>
      <c r="G334" s="34">
        <v>0.83760000000000001</v>
      </c>
      <c r="H334" s="34">
        <v>1.3151000000000002</v>
      </c>
      <c r="I334" s="34">
        <v>0.62420000000000009</v>
      </c>
      <c r="J334" s="34">
        <v>1.8338999999999994</v>
      </c>
      <c r="K334" s="34">
        <v>0.82989999999999942</v>
      </c>
      <c r="L334" s="34">
        <v>4.6562843061823447</v>
      </c>
      <c r="M334" s="34">
        <v>1.380499565374796</v>
      </c>
      <c r="N334" s="34">
        <v>4.483244679751798</v>
      </c>
      <c r="O334" s="34">
        <v>2.001639727823167</v>
      </c>
      <c r="P334" s="34">
        <v>4.386684152067482</v>
      </c>
      <c r="Q334" s="34">
        <v>4.9169054546533637</v>
      </c>
      <c r="R334" s="34">
        <v>3.2206546228988908</v>
      </c>
      <c r="S334" s="34">
        <v>4.2518664242894548</v>
      </c>
      <c r="T334" s="34">
        <v>4.2229102097960824</v>
      </c>
      <c r="U334" s="34">
        <v>4.947439687353449</v>
      </c>
      <c r="V334" s="34">
        <v>0.91969156786392214</v>
      </c>
      <c r="W334" s="34">
        <v>1.5589215663400136</v>
      </c>
      <c r="X334" s="34">
        <v>0.50310492941333818</v>
      </c>
      <c r="Y334" s="72">
        <v>1.1524999999999999</v>
      </c>
      <c r="Z334" s="34">
        <v>0.63949999999999996</v>
      </c>
      <c r="AA334" s="34">
        <v>1.4744000000000002</v>
      </c>
      <c r="AB334" s="34">
        <v>2.8023000000000007</v>
      </c>
      <c r="AC334" s="34">
        <v>1.9037000000000002</v>
      </c>
      <c r="AD334" s="34">
        <v>0.21589999999999998</v>
      </c>
      <c r="AE334" s="34">
        <v>0.26790000000000003</v>
      </c>
      <c r="AF334" s="34">
        <v>0.25079999999999991</v>
      </c>
    </row>
    <row r="335" spans="1:48" s="41" customFormat="1" x14ac:dyDescent="0.2">
      <c r="A335" s="52"/>
      <c r="B335" s="41" t="s">
        <v>1128</v>
      </c>
      <c r="D335" s="41">
        <v>8</v>
      </c>
      <c r="E335" s="41">
        <v>8</v>
      </c>
      <c r="F335" s="41">
        <v>5</v>
      </c>
      <c r="G335" s="41">
        <v>5</v>
      </c>
      <c r="H335" s="41">
        <v>5</v>
      </c>
      <c r="I335" s="41">
        <v>5</v>
      </c>
      <c r="J335" s="41">
        <v>5</v>
      </c>
      <c r="K335" s="41">
        <v>4</v>
      </c>
      <c r="L335" s="41">
        <v>7</v>
      </c>
      <c r="M335" s="41">
        <v>7</v>
      </c>
      <c r="N335" s="41">
        <v>6</v>
      </c>
      <c r="O335" s="41">
        <v>4</v>
      </c>
      <c r="P335" s="41">
        <v>5</v>
      </c>
      <c r="Q335" s="41">
        <v>5</v>
      </c>
      <c r="R335" s="41">
        <v>5</v>
      </c>
      <c r="S335" s="41">
        <v>5</v>
      </c>
      <c r="T335" s="41">
        <v>5</v>
      </c>
      <c r="U335" s="41">
        <v>5</v>
      </c>
      <c r="V335" s="41">
        <v>4</v>
      </c>
      <c r="W335" s="41">
        <v>5</v>
      </c>
      <c r="X335" s="41">
        <v>5</v>
      </c>
      <c r="Y335" s="74">
        <v>5</v>
      </c>
      <c r="Z335" s="41">
        <v>5</v>
      </c>
      <c r="AA335" s="41">
        <v>5</v>
      </c>
      <c r="AB335" s="41">
        <v>5</v>
      </c>
      <c r="AC335" s="41">
        <v>4</v>
      </c>
      <c r="AD335" s="41">
        <v>5</v>
      </c>
      <c r="AE335" s="41">
        <v>5</v>
      </c>
      <c r="AF335" s="41">
        <v>5</v>
      </c>
    </row>
    <row r="336" spans="1:48" s="37" customFormat="1" x14ac:dyDescent="0.2">
      <c r="A336" s="48" t="s">
        <v>946</v>
      </c>
      <c r="B336" s="37" t="s">
        <v>3</v>
      </c>
      <c r="D336" s="37">
        <v>13.670159999999999</v>
      </c>
      <c r="E336" s="37">
        <v>13.39658</v>
      </c>
      <c r="F336" s="37">
        <v>2.8433999999999999</v>
      </c>
      <c r="G336" s="37">
        <v>0.95935999999999999</v>
      </c>
      <c r="H336" s="37">
        <v>1.4237999999999997</v>
      </c>
      <c r="I336" s="37">
        <v>0.58850000000000013</v>
      </c>
      <c r="J336" s="37">
        <v>2.0818199999999996</v>
      </c>
      <c r="K336" s="37">
        <v>1.230475</v>
      </c>
      <c r="L336" s="37">
        <v>4.5995205024716235</v>
      </c>
      <c r="M336" s="37">
        <v>1.4709485275289518</v>
      </c>
      <c r="N336" s="37">
        <v>3.2583154846100384</v>
      </c>
      <c r="O336" s="37">
        <v>1.5064203982676818</v>
      </c>
      <c r="P336" s="37">
        <v>4.6759949508675289</v>
      </c>
      <c r="Q336" s="37">
        <v>5.1251983335781359</v>
      </c>
      <c r="R336" s="37">
        <v>3.4952413094306323</v>
      </c>
      <c r="S336" s="37">
        <v>4.1468099294482101</v>
      </c>
      <c r="T336" s="37">
        <v>4.2449737203101234</v>
      </c>
      <c r="U336" s="37">
        <v>5.2095074734678617</v>
      </c>
      <c r="V336" s="37">
        <v>1.0428426583740538</v>
      </c>
      <c r="W336" s="37">
        <v>1.800321392446925</v>
      </c>
      <c r="X336" s="37">
        <v>0.43307103667149205</v>
      </c>
      <c r="Y336" s="73">
        <v>1.1870799999999999</v>
      </c>
      <c r="Z336" s="37">
        <v>0.67369999999999997</v>
      </c>
      <c r="AA336" s="37">
        <v>1.6059399999999999</v>
      </c>
      <c r="AB336" s="37">
        <v>3.4650599999999998</v>
      </c>
      <c r="AC336" s="37">
        <v>3.3360400000000006</v>
      </c>
      <c r="AD336" s="37">
        <v>0.29550000000000004</v>
      </c>
      <c r="AE336" s="37">
        <v>0.38226666666666698</v>
      </c>
      <c r="AF336" s="37">
        <v>0.24829999999999994</v>
      </c>
    </row>
    <row r="337" spans="1:48" x14ac:dyDescent="0.2">
      <c r="A337" s="44"/>
      <c r="B337" s="34" t="s">
        <v>60</v>
      </c>
      <c r="D337" s="34">
        <v>0.73378201667797749</v>
      </c>
      <c r="E337" s="34">
        <v>0.67610056352587067</v>
      </c>
      <c r="F337" s="34">
        <v>0.12050518661036952</v>
      </c>
      <c r="G337" s="34">
        <v>5.3782181063991859E-2</v>
      </c>
      <c r="H337" s="34">
        <v>8.0899042021521997E-2</v>
      </c>
      <c r="I337" s="34">
        <v>0.10021856115510745</v>
      </c>
      <c r="J337" s="34">
        <v>0.21968032911483015</v>
      </c>
      <c r="K337" s="34">
        <v>0.17823363646255555</v>
      </c>
      <c r="L337" s="34">
        <v>0.79385922934408204</v>
      </c>
      <c r="M337" s="34">
        <v>0.33372970206532721</v>
      </c>
      <c r="N337" s="34">
        <v>0.66372030029514073</v>
      </c>
      <c r="O337" s="34">
        <v>0.4085700152557451</v>
      </c>
      <c r="P337" s="34">
        <v>0.50325035438841059</v>
      </c>
      <c r="Q337" s="34">
        <v>0.26127032405506623</v>
      </c>
      <c r="R337" s="34">
        <v>0.32547404393354956</v>
      </c>
      <c r="S337" s="34">
        <v>0.73368170451811232</v>
      </c>
      <c r="T337" s="34">
        <v>0.54756165024099956</v>
      </c>
      <c r="U337" s="34">
        <v>0.55941259444506075</v>
      </c>
      <c r="V337" s="34">
        <v>5.2356970349436836E-2</v>
      </c>
      <c r="W337" s="34">
        <v>4.2640032510003437E-2</v>
      </c>
      <c r="X337" s="34">
        <v>6.3713648422842745E-2</v>
      </c>
      <c r="Y337" s="72">
        <v>3.5933090599056507E-2</v>
      </c>
      <c r="Z337" s="34">
        <v>2.9873064790878097E-2</v>
      </c>
      <c r="AA337" s="34">
        <v>0.24663084356989914</v>
      </c>
      <c r="AB337" s="34">
        <v>0.16249627072643871</v>
      </c>
      <c r="AC337" s="34">
        <v>0.48042118292181435</v>
      </c>
      <c r="AD337" s="34">
        <v>3.0404440465168912E-2</v>
      </c>
      <c r="AE337" s="34">
        <v>2.4444699493619538E-2</v>
      </c>
      <c r="AF337" s="34">
        <v>4.788527957525191E-3</v>
      </c>
    </row>
    <row r="338" spans="1:48" x14ac:dyDescent="0.2">
      <c r="A338" s="44"/>
      <c r="B338" s="34" t="s">
        <v>5</v>
      </c>
      <c r="D338" s="34">
        <v>1.7563999999999993</v>
      </c>
      <c r="E338" s="34">
        <v>1.7061999999999991</v>
      </c>
      <c r="F338" s="34">
        <v>0.33659999999999979</v>
      </c>
      <c r="G338" s="34">
        <v>0.13910000000000011</v>
      </c>
      <c r="H338" s="34">
        <v>0.20959999999999979</v>
      </c>
      <c r="I338" s="34">
        <v>0.20440000000000014</v>
      </c>
      <c r="J338" s="34">
        <v>0.53080000000000016</v>
      </c>
      <c r="K338" s="34">
        <v>0.41979999999999951</v>
      </c>
      <c r="L338" s="34">
        <v>1.3772583367117583</v>
      </c>
      <c r="M338" s="34">
        <v>0.64726047182118251</v>
      </c>
      <c r="N338" s="34">
        <v>1.3160911703172729</v>
      </c>
      <c r="O338" s="34">
        <v>0.57780525675365513</v>
      </c>
      <c r="P338" s="34">
        <v>0.98729687439513381</v>
      </c>
      <c r="Q338" s="34">
        <v>0.486358064320636</v>
      </c>
      <c r="R338" s="34">
        <v>0.64543717285238067</v>
      </c>
      <c r="S338" s="34">
        <v>1.3051615137558739</v>
      </c>
      <c r="T338" s="34">
        <v>1.0820211387001453</v>
      </c>
      <c r="U338" s="34">
        <v>1.0958751833673119</v>
      </c>
      <c r="V338" s="34">
        <v>0.14233516720683359</v>
      </c>
      <c r="W338" s="34">
        <v>0.10932048077934553</v>
      </c>
      <c r="X338" s="34">
        <v>0.1451442287113342</v>
      </c>
      <c r="Y338" s="72">
        <v>9.9700000000000122E-2</v>
      </c>
      <c r="Z338" s="34">
        <v>6.4200000000000035E-2</v>
      </c>
      <c r="AA338" s="34">
        <v>0.60640000000000005</v>
      </c>
      <c r="AB338" s="34">
        <v>0.43690000000000051</v>
      </c>
      <c r="AC338" s="34">
        <v>1.1505999999999998</v>
      </c>
      <c r="AD338" s="34">
        <v>5.3299999999999847E-2</v>
      </c>
      <c r="AE338" s="34">
        <v>4.710000000000103E-2</v>
      </c>
      <c r="AF338" s="34">
        <v>9.5000000000000639E-3</v>
      </c>
    </row>
    <row r="339" spans="1:48" x14ac:dyDescent="0.2">
      <c r="A339" s="44"/>
      <c r="B339" s="34" t="s">
        <v>6</v>
      </c>
      <c r="D339" s="34">
        <v>12.38</v>
      </c>
      <c r="E339" s="34">
        <v>12.257400000000001</v>
      </c>
      <c r="F339" s="34">
        <v>2.6568000000000001</v>
      </c>
      <c r="G339" s="34">
        <v>0.87819999999999998</v>
      </c>
      <c r="H339" s="34">
        <v>1.3270999999999999</v>
      </c>
      <c r="I339" s="34">
        <v>0.4769000000000001</v>
      </c>
      <c r="J339" s="34">
        <v>1.7494999999999994</v>
      </c>
      <c r="K339" s="34">
        <v>0.98550000000000004</v>
      </c>
      <c r="L339" s="34">
        <v>3.6828545355471212</v>
      </c>
      <c r="M339" s="34">
        <v>1.1943607704542207</v>
      </c>
      <c r="N339" s="34">
        <v>2.5502677499072841</v>
      </c>
      <c r="O339" s="34">
        <v>1.2175177698908544</v>
      </c>
      <c r="P339" s="34">
        <v>4.1258601151759864</v>
      </c>
      <c r="Q339" s="34">
        <v>4.9371740550642942</v>
      </c>
      <c r="R339" s="34">
        <v>3.1969226359109788</v>
      </c>
      <c r="S339" s="34">
        <v>3.3006426722685389</v>
      </c>
      <c r="T339" s="34">
        <v>3.7527187477880619</v>
      </c>
      <c r="U339" s="34">
        <v>4.7266514881044488</v>
      </c>
      <c r="V339" s="34">
        <v>0.98217895009005485</v>
      </c>
      <c r="W339" s="34">
        <v>1.7398231318154145</v>
      </c>
      <c r="X339" s="34">
        <v>0.36873444373966519</v>
      </c>
      <c r="Y339" s="72">
        <v>1.1411</v>
      </c>
      <c r="Z339" s="34">
        <v>0.63619999999999999</v>
      </c>
      <c r="AA339" s="34">
        <v>1.2242999999999999</v>
      </c>
      <c r="AB339" s="34">
        <v>3.2752999999999997</v>
      </c>
      <c r="AC339" s="34">
        <v>2.5356000000000001</v>
      </c>
      <c r="AD339" s="34">
        <v>0.26040000000000002</v>
      </c>
      <c r="AE339" s="34">
        <v>0.36250000000000004</v>
      </c>
      <c r="AF339" s="34">
        <v>0.24319999999999986</v>
      </c>
    </row>
    <row r="340" spans="1:48" x14ac:dyDescent="0.2">
      <c r="A340" s="44"/>
      <c r="B340" s="34" t="s">
        <v>7</v>
      </c>
      <c r="D340" s="34">
        <v>14.1364</v>
      </c>
      <c r="E340" s="34">
        <v>13.9636</v>
      </c>
      <c r="F340" s="34">
        <v>2.9933999999999998</v>
      </c>
      <c r="G340" s="34">
        <v>1.0173000000000001</v>
      </c>
      <c r="H340" s="34">
        <v>1.5366999999999997</v>
      </c>
      <c r="I340" s="34">
        <v>0.68130000000000024</v>
      </c>
      <c r="J340" s="34">
        <v>2.2802999999999995</v>
      </c>
      <c r="K340" s="34">
        <v>1.4052999999999995</v>
      </c>
      <c r="L340" s="34">
        <v>5.0601128722588795</v>
      </c>
      <c r="M340" s="34">
        <v>1.8416212422754032</v>
      </c>
      <c r="N340" s="34">
        <v>3.866358920224557</v>
      </c>
      <c r="O340" s="34">
        <v>1.7953230266445095</v>
      </c>
      <c r="P340" s="34">
        <v>5.1131569895711202</v>
      </c>
      <c r="Q340" s="34">
        <v>5.4235321193849302</v>
      </c>
      <c r="R340" s="34">
        <v>3.8423598087633595</v>
      </c>
      <c r="S340" s="34">
        <v>4.6058041860244128</v>
      </c>
      <c r="T340" s="34">
        <v>4.8347398864882072</v>
      </c>
      <c r="U340" s="34">
        <v>5.8225266714717607</v>
      </c>
      <c r="V340" s="34">
        <v>1.1245141172968884</v>
      </c>
      <c r="W340" s="34">
        <v>1.84914361259476</v>
      </c>
      <c r="X340" s="34">
        <v>0.51387867245099939</v>
      </c>
      <c r="Y340" s="72">
        <v>1.2408000000000001</v>
      </c>
      <c r="Z340" s="34">
        <v>0.70040000000000002</v>
      </c>
      <c r="AA340" s="34">
        <v>1.8307</v>
      </c>
      <c r="AB340" s="34">
        <v>3.7122000000000002</v>
      </c>
      <c r="AC340" s="34">
        <v>3.6861999999999999</v>
      </c>
      <c r="AD340" s="34">
        <v>0.31369999999999987</v>
      </c>
      <c r="AE340" s="34">
        <v>0.40960000000000107</v>
      </c>
      <c r="AF340" s="34">
        <v>0.25269999999999992</v>
      </c>
    </row>
    <row r="341" spans="1:48" s="41" customFormat="1" x14ac:dyDescent="0.2">
      <c r="A341" s="52"/>
      <c r="B341" s="41" t="s">
        <v>1128</v>
      </c>
      <c r="D341" s="41">
        <v>5</v>
      </c>
      <c r="E341" s="41">
        <v>5</v>
      </c>
      <c r="F341" s="41">
        <v>5</v>
      </c>
      <c r="G341" s="41">
        <v>5</v>
      </c>
      <c r="H341" s="41">
        <v>5</v>
      </c>
      <c r="I341" s="41">
        <v>5</v>
      </c>
      <c r="J341" s="41">
        <v>5</v>
      </c>
      <c r="K341" s="41">
        <v>4</v>
      </c>
      <c r="L341" s="41">
        <v>3</v>
      </c>
      <c r="M341" s="41">
        <v>3</v>
      </c>
      <c r="N341" s="41">
        <v>3</v>
      </c>
      <c r="O341" s="41">
        <v>2</v>
      </c>
      <c r="P341" s="41">
        <v>3</v>
      </c>
      <c r="Q341" s="41">
        <v>3</v>
      </c>
      <c r="R341" s="41">
        <v>3</v>
      </c>
      <c r="S341" s="41">
        <v>3</v>
      </c>
      <c r="T341" s="41">
        <v>3</v>
      </c>
      <c r="U341" s="41">
        <v>3</v>
      </c>
      <c r="V341" s="41">
        <v>5</v>
      </c>
      <c r="W341" s="41">
        <v>5</v>
      </c>
      <c r="X341" s="41">
        <v>5</v>
      </c>
      <c r="Y341" s="74">
        <v>5</v>
      </c>
      <c r="Z341" s="41">
        <v>5</v>
      </c>
      <c r="AA341" s="41">
        <v>5</v>
      </c>
      <c r="AB341" s="41">
        <v>5</v>
      </c>
      <c r="AC341" s="41">
        <v>5</v>
      </c>
      <c r="AD341" s="41">
        <v>3</v>
      </c>
      <c r="AE341" s="41">
        <v>3</v>
      </c>
      <c r="AF341" s="41">
        <v>3</v>
      </c>
    </row>
    <row r="342" spans="1:48" x14ac:dyDescent="0.2">
      <c r="A342" s="44" t="s">
        <v>1022</v>
      </c>
    </row>
    <row r="343" spans="1:48" s="37" customFormat="1" x14ac:dyDescent="0.2">
      <c r="A343" s="48" t="s">
        <v>945</v>
      </c>
      <c r="B343" s="37" t="s">
        <v>3</v>
      </c>
      <c r="D343" s="37">
        <v>19.046544444444446</v>
      </c>
      <c r="E343" s="37">
        <v>17.809777777777779</v>
      </c>
      <c r="F343" s="37">
        <v>3.65862</v>
      </c>
      <c r="G343" s="37">
        <v>1.19228</v>
      </c>
      <c r="H343" s="37">
        <v>1.9362400000000002</v>
      </c>
      <c r="I343" s="37">
        <v>1.1700599999999999</v>
      </c>
      <c r="J343" s="37">
        <v>2.5148600000000001</v>
      </c>
      <c r="K343" s="37">
        <v>1.1348399999999998</v>
      </c>
      <c r="L343" s="37">
        <v>7.1977252989199956</v>
      </c>
      <c r="M343" s="37">
        <v>2.4481838624640493</v>
      </c>
      <c r="N343" s="37">
        <v>5.9949924720009165</v>
      </c>
      <c r="O343" s="37">
        <v>1.8056861365333092</v>
      </c>
      <c r="P343" s="37">
        <v>8.2650726229974776</v>
      </c>
      <c r="Q343" s="37">
        <v>8.5734648482422244</v>
      </c>
      <c r="R343" s="37">
        <v>5.7440676769777621</v>
      </c>
      <c r="S343" s="37">
        <v>6.6149742819169663</v>
      </c>
      <c r="T343" s="37">
        <v>7.3172524372425132</v>
      </c>
      <c r="U343" s="37">
        <v>8.5634476194360971</v>
      </c>
      <c r="V343" s="37">
        <v>1.4582859967320203</v>
      </c>
      <c r="W343" s="37">
        <v>2.1846749349969481</v>
      </c>
      <c r="X343" s="37">
        <v>0.51529904472293098</v>
      </c>
      <c r="Y343" s="73">
        <v>1.4959199999999999</v>
      </c>
      <c r="Z343" s="37">
        <v>0.95932499999999998</v>
      </c>
      <c r="AA343" s="37">
        <v>2.2745600000000001</v>
      </c>
      <c r="AB343" s="37">
        <v>4.1463200000000002</v>
      </c>
      <c r="AC343" s="37">
        <v>3.7698800000000006</v>
      </c>
      <c r="AD343" s="37">
        <v>0.51650000000000018</v>
      </c>
      <c r="AE343" s="37">
        <v>0.50318000000000007</v>
      </c>
      <c r="AF343" s="37">
        <v>0.40868000000000004</v>
      </c>
    </row>
    <row r="344" spans="1:48" x14ac:dyDescent="0.2">
      <c r="A344" s="44"/>
      <c r="B344" s="34" t="s">
        <v>60</v>
      </c>
      <c r="D344" s="34">
        <v>1.2872725003967798</v>
      </c>
      <c r="E344" s="34">
        <v>0.87174190959506137</v>
      </c>
      <c r="F344" s="34">
        <v>0.21866473652603438</v>
      </c>
      <c r="G344" s="34">
        <v>0.18932509606494266</v>
      </c>
      <c r="H344" s="34">
        <v>8.9012403630055983E-2</v>
      </c>
      <c r="I344" s="34">
        <v>0.13044885204554296</v>
      </c>
      <c r="J344" s="34">
        <v>6.7144232812654914E-2</v>
      </c>
      <c r="K344" s="34">
        <v>0.19597889682310221</v>
      </c>
      <c r="L344" s="34">
        <v>0.85167179449860575</v>
      </c>
      <c r="M344" s="34">
        <v>0.28231579956624958</v>
      </c>
      <c r="N344" s="34">
        <v>0.68731786601051004</v>
      </c>
      <c r="O344" s="34">
        <v>0.40675312960306009</v>
      </c>
      <c r="P344" s="34">
        <v>0.29745015249953277</v>
      </c>
      <c r="Q344" s="34">
        <v>0.23358364121580813</v>
      </c>
      <c r="R344" s="34">
        <v>0.15919162312800778</v>
      </c>
      <c r="S344" s="34">
        <v>0.26365252600989869</v>
      </c>
      <c r="T344" s="34">
        <v>0.39147765208969226</v>
      </c>
      <c r="U344" s="34">
        <v>0.66390730073391291</v>
      </c>
      <c r="V344" s="34">
        <v>7.6143940462280166E-2</v>
      </c>
      <c r="W344" s="34">
        <v>0.12738196691486331</v>
      </c>
      <c r="X344" s="34">
        <v>8.0928997750165918E-2</v>
      </c>
      <c r="Y344" s="72">
        <v>8.2905530575468719E-2</v>
      </c>
      <c r="Z344" s="34">
        <v>5.1410723589539187E-2</v>
      </c>
      <c r="AA344" s="34">
        <v>0.14482777012714099</v>
      </c>
      <c r="AB344" s="34">
        <v>0.18575655304726157</v>
      </c>
      <c r="AC344" s="34">
        <v>0.22686835830498703</v>
      </c>
      <c r="AD344" s="34">
        <v>5.2266050166431939E-2</v>
      </c>
      <c r="AE344" s="34">
        <v>2.6564205239381741E-2</v>
      </c>
      <c r="AF344" s="34">
        <v>2.2147844138877305E-2</v>
      </c>
    </row>
    <row r="345" spans="1:48" x14ac:dyDescent="0.2">
      <c r="A345" s="44"/>
      <c r="B345" s="34" t="s">
        <v>5</v>
      </c>
      <c r="D345" s="34">
        <v>3.8359999999999985</v>
      </c>
      <c r="E345" s="34">
        <v>2.7743000000000002</v>
      </c>
      <c r="F345" s="34">
        <v>0.55630000000000024</v>
      </c>
      <c r="G345" s="34">
        <v>0.47060000000000002</v>
      </c>
      <c r="H345" s="34">
        <v>0.24320000000000008</v>
      </c>
      <c r="I345" s="34">
        <v>0.32899999999999974</v>
      </c>
      <c r="J345" s="34">
        <v>0.15810000000000013</v>
      </c>
      <c r="K345" s="34">
        <v>0.45279999999999987</v>
      </c>
      <c r="L345" s="34">
        <v>2.1333938172038458</v>
      </c>
      <c r="M345" s="34">
        <v>0.70949399615128028</v>
      </c>
      <c r="N345" s="34">
        <v>1.4285689677071733</v>
      </c>
      <c r="O345" s="34">
        <v>0.82698644901704799</v>
      </c>
      <c r="P345" s="34">
        <v>0.78142834664299876</v>
      </c>
      <c r="Q345" s="34">
        <v>0.48603341322492177</v>
      </c>
      <c r="R345" s="34">
        <v>0.36168576060452651</v>
      </c>
      <c r="S345" s="34">
        <v>0.73320947239181056</v>
      </c>
      <c r="T345" s="34">
        <v>0.86392574601831917</v>
      </c>
      <c r="U345" s="34">
        <v>1.3993466458854558</v>
      </c>
      <c r="V345" s="34">
        <v>0.20140604774074378</v>
      </c>
      <c r="W345" s="34">
        <v>0.31999045880042964</v>
      </c>
      <c r="X345" s="34">
        <v>0.17312093158365671</v>
      </c>
      <c r="Y345" s="72">
        <v>0.19049999999999967</v>
      </c>
      <c r="Z345" s="34">
        <v>0.1149</v>
      </c>
      <c r="AA345" s="34">
        <v>0.37009999999999987</v>
      </c>
      <c r="AB345" s="34">
        <v>0.42860000000000031</v>
      </c>
      <c r="AC345" s="34">
        <v>0.63819999999999988</v>
      </c>
      <c r="AD345" s="34">
        <v>0.12379999999999947</v>
      </c>
      <c r="AE345" s="34">
        <v>5.7199999999999918E-2</v>
      </c>
      <c r="AF345" s="34">
        <v>5.2100000000000257E-2</v>
      </c>
      <c r="AV345" s="34" t="s">
        <v>55</v>
      </c>
    </row>
    <row r="346" spans="1:48" x14ac:dyDescent="0.2">
      <c r="A346" s="44"/>
      <c r="B346" s="34" t="s">
        <v>6</v>
      </c>
      <c r="D346" s="34">
        <v>16.798300000000001</v>
      </c>
      <c r="E346" s="34">
        <v>16.431899999999999</v>
      </c>
      <c r="F346" s="34">
        <v>3.3622999999999998</v>
      </c>
      <c r="G346" s="34">
        <v>0.89849999999999997</v>
      </c>
      <c r="H346" s="34">
        <v>1.8339000000000001</v>
      </c>
      <c r="I346" s="34">
        <v>1.0508999999999999</v>
      </c>
      <c r="J346" s="34">
        <v>2.3997000000000002</v>
      </c>
      <c r="K346" s="34">
        <v>0.78479999999999972</v>
      </c>
      <c r="L346" s="34">
        <v>5.9719803290031024</v>
      </c>
      <c r="M346" s="34">
        <v>2.060549839241943</v>
      </c>
      <c r="N346" s="34">
        <v>5.1985373529484233</v>
      </c>
      <c r="O346" s="34">
        <v>1.3707580129256958</v>
      </c>
      <c r="P346" s="34">
        <v>7.9361567329533003</v>
      </c>
      <c r="Q346" s="34">
        <v>8.3946207186507245</v>
      </c>
      <c r="R346" s="34">
        <v>5.5901845345211996</v>
      </c>
      <c r="S346" s="34">
        <v>6.2946079989146266</v>
      </c>
      <c r="T346" s="34">
        <v>6.8147096724658791</v>
      </c>
      <c r="U346" s="34">
        <v>7.8544608904749156</v>
      </c>
      <c r="V346" s="34">
        <v>1.3689484504538514</v>
      </c>
      <c r="W346" s="34">
        <v>1.9829560559931723</v>
      </c>
      <c r="X346" s="34">
        <v>0.41117830682077594</v>
      </c>
      <c r="Y346" s="72">
        <v>1.3957000000000002</v>
      </c>
      <c r="Z346" s="34">
        <v>0.91310000000000002</v>
      </c>
      <c r="AA346" s="34">
        <v>2.14</v>
      </c>
      <c r="AB346" s="34">
        <v>4.0125999999999999</v>
      </c>
      <c r="AC346" s="34">
        <v>3.4525000000000001</v>
      </c>
      <c r="AD346" s="34">
        <v>0.4502000000000006</v>
      </c>
      <c r="AE346" s="34">
        <v>0.47750000000000004</v>
      </c>
      <c r="AF346" s="34">
        <v>0.38539999999999974</v>
      </c>
    </row>
    <row r="347" spans="1:48" x14ac:dyDescent="0.2">
      <c r="A347" s="44"/>
      <c r="B347" s="34" t="s">
        <v>7</v>
      </c>
      <c r="D347" s="34">
        <v>20.6343</v>
      </c>
      <c r="E347" s="34">
        <v>19.206199999999999</v>
      </c>
      <c r="F347" s="34">
        <v>3.9186000000000001</v>
      </c>
      <c r="G347" s="34">
        <v>1.3691</v>
      </c>
      <c r="H347" s="34">
        <v>2.0771000000000002</v>
      </c>
      <c r="I347" s="34">
        <v>1.3798999999999997</v>
      </c>
      <c r="J347" s="34">
        <v>2.5578000000000003</v>
      </c>
      <c r="K347" s="34">
        <v>1.2375999999999996</v>
      </c>
      <c r="L347" s="34">
        <v>8.1053741462069482</v>
      </c>
      <c r="M347" s="34">
        <v>2.7700438353932233</v>
      </c>
      <c r="N347" s="34">
        <v>6.6271063206555967</v>
      </c>
      <c r="O347" s="34">
        <v>2.1977444619427438</v>
      </c>
      <c r="P347" s="34">
        <v>8.717585079596299</v>
      </c>
      <c r="Q347" s="34">
        <v>8.8806541318756462</v>
      </c>
      <c r="R347" s="34">
        <v>5.9518702951257261</v>
      </c>
      <c r="S347" s="34">
        <v>7.0278174713064372</v>
      </c>
      <c r="T347" s="34">
        <v>7.6786354184841983</v>
      </c>
      <c r="U347" s="34">
        <v>9.2538075363603713</v>
      </c>
      <c r="V347" s="34">
        <v>1.5703544981945952</v>
      </c>
      <c r="W347" s="34">
        <v>2.3029465147936019</v>
      </c>
      <c r="X347" s="34">
        <v>0.58429923840443265</v>
      </c>
      <c r="Y347" s="72">
        <v>1.5861999999999998</v>
      </c>
      <c r="Z347" s="34">
        <v>1.028</v>
      </c>
      <c r="AA347" s="34">
        <v>2.5101</v>
      </c>
      <c r="AB347" s="34">
        <v>4.4412000000000003</v>
      </c>
      <c r="AC347" s="34">
        <v>4.0907</v>
      </c>
      <c r="AD347" s="34">
        <v>0.57400000000000007</v>
      </c>
      <c r="AE347" s="34">
        <v>0.53469999999999995</v>
      </c>
      <c r="AF347" s="34">
        <v>0.4375</v>
      </c>
    </row>
    <row r="348" spans="1:48" s="41" customFormat="1" x14ac:dyDescent="0.2">
      <c r="A348" s="52"/>
      <c r="B348" s="41" t="s">
        <v>1128</v>
      </c>
      <c r="D348" s="41">
        <v>9</v>
      </c>
      <c r="E348" s="41">
        <v>9</v>
      </c>
      <c r="F348" s="41">
        <v>5</v>
      </c>
      <c r="G348" s="41">
        <v>5</v>
      </c>
      <c r="H348" s="41">
        <v>5</v>
      </c>
      <c r="I348" s="41">
        <v>5</v>
      </c>
      <c r="J348" s="41">
        <v>5</v>
      </c>
      <c r="K348" s="41">
        <v>5</v>
      </c>
      <c r="L348" s="41">
        <v>6</v>
      </c>
      <c r="M348" s="41">
        <v>6</v>
      </c>
      <c r="N348" s="41">
        <v>4</v>
      </c>
      <c r="O348" s="41">
        <v>4</v>
      </c>
      <c r="P348" s="41">
        <v>5</v>
      </c>
      <c r="Q348" s="41">
        <v>5</v>
      </c>
      <c r="R348" s="41">
        <v>5</v>
      </c>
      <c r="S348" s="41">
        <v>5</v>
      </c>
      <c r="T348" s="41">
        <v>5</v>
      </c>
      <c r="U348" s="41">
        <v>5</v>
      </c>
      <c r="V348" s="41">
        <v>5</v>
      </c>
      <c r="W348" s="41">
        <v>5</v>
      </c>
      <c r="X348" s="41">
        <v>4</v>
      </c>
      <c r="Y348" s="74">
        <v>5</v>
      </c>
      <c r="Z348" s="41">
        <v>4</v>
      </c>
      <c r="AA348" s="41">
        <v>5</v>
      </c>
      <c r="AB348" s="41">
        <v>5</v>
      </c>
      <c r="AC348" s="41">
        <v>5</v>
      </c>
      <c r="AD348" s="41">
        <v>5</v>
      </c>
      <c r="AE348" s="41">
        <v>5</v>
      </c>
      <c r="AF348" s="41">
        <v>5</v>
      </c>
    </row>
    <row r="349" spans="1:48" s="37" customFormat="1" x14ac:dyDescent="0.2">
      <c r="A349" s="48" t="s">
        <v>946</v>
      </c>
      <c r="B349" s="37" t="s">
        <v>3</v>
      </c>
      <c r="D349" s="37">
        <v>22.981920000000002</v>
      </c>
      <c r="E349" s="37">
        <v>21.904719999999998</v>
      </c>
      <c r="F349" s="37">
        <v>4.17828</v>
      </c>
      <c r="G349" s="37">
        <v>1.40892</v>
      </c>
      <c r="H349" s="37">
        <v>2.1614000000000004</v>
      </c>
      <c r="I349" s="37">
        <v>1.2649399999999997</v>
      </c>
      <c r="J349" s="37">
        <v>3.0990599999999997</v>
      </c>
      <c r="K349" s="37">
        <v>1.3333999999999997</v>
      </c>
      <c r="L349" s="37">
        <v>7.8144925942894012</v>
      </c>
      <c r="M349" s="37">
        <v>2.654775707289788</v>
      </c>
      <c r="N349" s="37">
        <v>5.8627187069430375</v>
      </c>
      <c r="O349" s="37">
        <v>1.2352736597784124</v>
      </c>
      <c r="P349" s="37">
        <v>9.2712610887421469</v>
      </c>
      <c r="Q349" s="37">
        <v>8.8500082299675782</v>
      </c>
      <c r="R349" s="37">
        <v>6.5741180411644917</v>
      </c>
      <c r="S349" s="37">
        <v>7.5125496324571541</v>
      </c>
      <c r="T349" s="37">
        <v>8.1351566953561463</v>
      </c>
      <c r="U349" s="37">
        <v>9.8235669872420264</v>
      </c>
      <c r="V349" s="37">
        <v>1.6706132396563844</v>
      </c>
      <c r="W349" s="37">
        <v>2.5032019898964535</v>
      </c>
      <c r="X349" s="37">
        <v>0.55393998424483581</v>
      </c>
      <c r="Y349" s="73">
        <v>1.71346</v>
      </c>
      <c r="Z349" s="37">
        <v>1.0102800000000001</v>
      </c>
      <c r="AA349" s="37">
        <v>2.6879400000000002</v>
      </c>
      <c r="AB349" s="37">
        <v>5.1853999999999996</v>
      </c>
      <c r="AC349" s="37">
        <v>5.7374799999999997</v>
      </c>
      <c r="AD349" s="37">
        <v>0.58292499999999992</v>
      </c>
      <c r="AE349" s="37">
        <v>0.72692000000000001</v>
      </c>
      <c r="AF349" s="37">
        <v>0.47585999999999995</v>
      </c>
    </row>
    <row r="350" spans="1:48" x14ac:dyDescent="0.2">
      <c r="A350" s="44"/>
      <c r="B350" s="34" t="s">
        <v>60</v>
      </c>
      <c r="D350" s="34">
        <v>1.0973732532734701</v>
      </c>
      <c r="E350" s="34">
        <v>1.1667457979354368</v>
      </c>
      <c r="F350" s="34">
        <v>0.17462845415338249</v>
      </c>
      <c r="G350" s="34">
        <v>0.1503644805131851</v>
      </c>
      <c r="H350" s="34">
        <v>0.11810175697253622</v>
      </c>
      <c r="I350" s="34">
        <v>0.1388512981574174</v>
      </c>
      <c r="J350" s="34">
        <v>0.20132393797062459</v>
      </c>
      <c r="K350" s="34">
        <v>0.30272039904836262</v>
      </c>
      <c r="L350" s="34">
        <v>0.33453739461350684</v>
      </c>
      <c r="M350" s="34">
        <v>2.316227484531436E-2</v>
      </c>
      <c r="N350" s="34">
        <v>0.77580177615419543</v>
      </c>
      <c r="O350" s="34">
        <v>0.23406497156835751</v>
      </c>
      <c r="P350" s="34">
        <v>0.47074067790490848</v>
      </c>
      <c r="Q350" s="34">
        <v>1.6118881969111574</v>
      </c>
      <c r="R350" s="34">
        <v>0.45536875830959661</v>
      </c>
      <c r="S350" s="34">
        <v>0.28501527123095893</v>
      </c>
      <c r="T350" s="34">
        <v>0.54032261659365155</v>
      </c>
      <c r="U350" s="34">
        <v>0.65905271333996795</v>
      </c>
      <c r="V350" s="34">
        <v>3.9769483979547278E-2</v>
      </c>
      <c r="W350" s="34">
        <v>0.11713114326704044</v>
      </c>
      <c r="X350" s="34">
        <v>6.5780960912245834E-2</v>
      </c>
      <c r="Y350" s="72">
        <v>8.2975466253586094E-2</v>
      </c>
      <c r="Z350" s="34">
        <v>7.2810349539059377E-2</v>
      </c>
      <c r="AA350" s="34">
        <v>0.21059409535882045</v>
      </c>
      <c r="AB350" s="34">
        <v>0.23740154801517166</v>
      </c>
      <c r="AC350" s="34">
        <v>0.53253184599608694</v>
      </c>
      <c r="AD350" s="34">
        <v>4.0097080109820077E-2</v>
      </c>
      <c r="AE350" s="34">
        <v>2.2706100501847529E-2</v>
      </c>
      <c r="AF350" s="34">
        <v>2.2573945158080148E-2</v>
      </c>
    </row>
    <row r="351" spans="1:48" x14ac:dyDescent="0.2">
      <c r="A351" s="44"/>
      <c r="B351" s="34" t="s">
        <v>5</v>
      </c>
      <c r="D351" s="34">
        <v>2.9590999999999994</v>
      </c>
      <c r="E351" s="34">
        <v>3.195999999999998</v>
      </c>
      <c r="F351" s="34">
        <v>0.40260000000000007</v>
      </c>
      <c r="G351" s="34">
        <v>0.3994000000000002</v>
      </c>
      <c r="H351" s="34">
        <v>0.2984</v>
      </c>
      <c r="I351" s="34">
        <v>0.34050000000000047</v>
      </c>
      <c r="J351" s="34">
        <v>0.50929999999999964</v>
      </c>
      <c r="K351" s="34">
        <v>0.80899999999999928</v>
      </c>
      <c r="L351" s="34">
        <v>0.72356054110073753</v>
      </c>
      <c r="M351" s="34">
        <v>4.60060642759621E-2</v>
      </c>
      <c r="N351" s="34">
        <v>1.3824994411983234</v>
      </c>
      <c r="O351" s="34">
        <v>0.33101785726844346</v>
      </c>
      <c r="P351" s="34">
        <v>1.1418030651665134</v>
      </c>
      <c r="Q351" s="34">
        <v>3.7134022340201485</v>
      </c>
      <c r="R351" s="34">
        <v>1.0825983729885831</v>
      </c>
      <c r="S351" s="34">
        <v>0.79110706621810678</v>
      </c>
      <c r="T351" s="34">
        <v>1.421944686480229</v>
      </c>
      <c r="U351" s="34">
        <v>1.7969782670719461</v>
      </c>
      <c r="V351" s="34">
        <v>8.1711110054947467E-2</v>
      </c>
      <c r="W351" s="34">
        <v>0.31788155113599226</v>
      </c>
      <c r="X351" s="34">
        <v>0.15040847576467592</v>
      </c>
      <c r="Y351" s="72">
        <v>0.19930000000000003</v>
      </c>
      <c r="Z351" s="34">
        <v>0.19560000000000011</v>
      </c>
      <c r="AA351" s="34">
        <v>0.55629999999999979</v>
      </c>
      <c r="AB351" s="34">
        <v>0.56829999999999892</v>
      </c>
      <c r="AC351" s="34">
        <v>1.2847</v>
      </c>
      <c r="AD351" s="34">
        <v>8.8899999999999979E-2</v>
      </c>
      <c r="AE351" s="34">
        <v>6.0900000000000176E-2</v>
      </c>
      <c r="AF351" s="34">
        <v>5.8400000000000674E-2</v>
      </c>
    </row>
    <row r="352" spans="1:48" x14ac:dyDescent="0.2">
      <c r="A352" s="44"/>
      <c r="B352" s="34" t="s">
        <v>6</v>
      </c>
      <c r="D352" s="34">
        <v>21.665600000000001</v>
      </c>
      <c r="E352" s="34">
        <v>20.610800000000001</v>
      </c>
      <c r="F352" s="34">
        <v>3.9178999999999999</v>
      </c>
      <c r="G352" s="34">
        <v>1.1721999999999999</v>
      </c>
      <c r="H352" s="34">
        <v>2.0396000000000001</v>
      </c>
      <c r="I352" s="34">
        <v>1.1315</v>
      </c>
      <c r="J352" s="34">
        <v>2.9177999999999997</v>
      </c>
      <c r="K352" s="34">
        <v>1.0032999999999994</v>
      </c>
      <c r="L352" s="34">
        <v>7.4395871263128575</v>
      </c>
      <c r="M352" s="34">
        <v>2.6333380812193488</v>
      </c>
      <c r="N352" s="34">
        <v>5.3748096034174448</v>
      </c>
      <c r="O352" s="34">
        <v>1.0697647311441907</v>
      </c>
      <c r="P352" s="34">
        <v>8.7462602482432459</v>
      </c>
      <c r="Q352" s="34">
        <v>6.5935155327033241</v>
      </c>
      <c r="R352" s="34">
        <v>5.8497034813740783</v>
      </c>
      <c r="S352" s="34">
        <v>7.1329485803558121</v>
      </c>
      <c r="T352" s="34">
        <v>7.2406795406232405</v>
      </c>
      <c r="U352" s="34">
        <v>8.7781843208034758</v>
      </c>
      <c r="V352" s="34">
        <v>1.6277721861489085</v>
      </c>
      <c r="W352" s="34">
        <v>2.3714240320954851</v>
      </c>
      <c r="X352" s="34">
        <v>0.48152798464886887</v>
      </c>
      <c r="Y352" s="72">
        <v>1.5798999999999999</v>
      </c>
      <c r="Z352" s="34">
        <v>0.89659999999999995</v>
      </c>
      <c r="AA352" s="34">
        <v>2.4759000000000002</v>
      </c>
      <c r="AB352" s="34">
        <v>4.9670000000000005</v>
      </c>
      <c r="AC352" s="34">
        <v>5.2609000000000004</v>
      </c>
      <c r="AD352" s="34">
        <v>0.53149999999999986</v>
      </c>
      <c r="AE352" s="34">
        <v>0.68959999999999999</v>
      </c>
      <c r="AF352" s="34">
        <v>0.45209999999999972</v>
      </c>
    </row>
    <row r="353" spans="1:48" x14ac:dyDescent="0.2">
      <c r="A353" s="44"/>
      <c r="B353" s="34" t="s">
        <v>7</v>
      </c>
      <c r="D353" s="34">
        <v>24.624700000000001</v>
      </c>
      <c r="E353" s="34">
        <v>23.806799999999999</v>
      </c>
      <c r="F353" s="34">
        <v>4.3205</v>
      </c>
      <c r="G353" s="34">
        <v>1.5716000000000001</v>
      </c>
      <c r="H353" s="34">
        <v>2.3380000000000001</v>
      </c>
      <c r="I353" s="34">
        <v>1.4720000000000004</v>
      </c>
      <c r="J353" s="34">
        <v>3.4270999999999994</v>
      </c>
      <c r="K353" s="34">
        <v>1.8122999999999987</v>
      </c>
      <c r="L353" s="34">
        <v>8.163147667413595</v>
      </c>
      <c r="M353" s="34">
        <v>2.6793441454953109</v>
      </c>
      <c r="N353" s="34">
        <v>6.7573090446157682</v>
      </c>
      <c r="O353" s="34">
        <v>1.4007825884126341</v>
      </c>
      <c r="P353" s="34">
        <v>9.8880633134097593</v>
      </c>
      <c r="Q353" s="34">
        <v>10.306917766723473</v>
      </c>
      <c r="R353" s="34">
        <v>6.9323018543626613</v>
      </c>
      <c r="S353" s="34">
        <v>7.9240556465739189</v>
      </c>
      <c r="T353" s="34">
        <v>8.6626242271034695</v>
      </c>
      <c r="U353" s="34">
        <v>10.575162587875422</v>
      </c>
      <c r="V353" s="34">
        <v>1.709483296203856</v>
      </c>
      <c r="W353" s="34">
        <v>2.6893055832314774</v>
      </c>
      <c r="X353" s="34">
        <v>0.63193646041354479</v>
      </c>
      <c r="Y353" s="72">
        <v>1.7791999999999999</v>
      </c>
      <c r="Z353" s="34">
        <v>1.0922000000000001</v>
      </c>
      <c r="AA353" s="34">
        <v>3.0322</v>
      </c>
      <c r="AB353" s="34">
        <v>5.5352999999999994</v>
      </c>
      <c r="AC353" s="34">
        <v>6.5456000000000003</v>
      </c>
      <c r="AD353" s="34">
        <v>0.62039999999999984</v>
      </c>
      <c r="AE353" s="34">
        <v>0.75050000000000017</v>
      </c>
      <c r="AF353" s="34">
        <v>0.5105000000000004</v>
      </c>
    </row>
    <row r="354" spans="1:48" s="41" customFormat="1" x14ac:dyDescent="0.2">
      <c r="A354" s="52"/>
      <c r="B354" s="41" t="s">
        <v>1128</v>
      </c>
      <c r="D354" s="41">
        <v>5</v>
      </c>
      <c r="E354" s="41">
        <v>5</v>
      </c>
      <c r="F354" s="41">
        <v>5</v>
      </c>
      <c r="G354" s="41">
        <v>5</v>
      </c>
      <c r="H354" s="41">
        <v>5</v>
      </c>
      <c r="I354" s="41">
        <v>5</v>
      </c>
      <c r="J354" s="41">
        <v>5</v>
      </c>
      <c r="K354" s="41">
        <v>5</v>
      </c>
      <c r="L354" s="41">
        <v>4</v>
      </c>
      <c r="M354" s="41">
        <v>3</v>
      </c>
      <c r="N354" s="41">
        <v>3</v>
      </c>
      <c r="O354" s="41">
        <v>2</v>
      </c>
      <c r="P354" s="41">
        <v>4</v>
      </c>
      <c r="Q354" s="41">
        <v>4</v>
      </c>
      <c r="R354" s="41">
        <v>5</v>
      </c>
      <c r="S354" s="41">
        <v>5</v>
      </c>
      <c r="T354" s="41">
        <v>5</v>
      </c>
      <c r="U354" s="41">
        <v>5</v>
      </c>
      <c r="V354" s="41">
        <v>5</v>
      </c>
      <c r="W354" s="41">
        <v>5</v>
      </c>
      <c r="X354" s="41">
        <v>5</v>
      </c>
      <c r="Y354" s="74">
        <v>5</v>
      </c>
      <c r="Z354" s="41">
        <v>5</v>
      </c>
      <c r="AA354" s="41">
        <v>5</v>
      </c>
      <c r="AB354" s="41">
        <v>5</v>
      </c>
      <c r="AC354" s="41">
        <v>5</v>
      </c>
      <c r="AD354" s="41">
        <v>4</v>
      </c>
      <c r="AE354" s="41">
        <v>5</v>
      </c>
      <c r="AF354" s="41">
        <v>5</v>
      </c>
    </row>
    <row r="355" spans="1:48" s="60" customFormat="1" x14ac:dyDescent="0.2">
      <c r="A355" s="44" t="s">
        <v>1023</v>
      </c>
      <c r="Y355" s="72"/>
    </row>
    <row r="356" spans="1:48" s="79" customFormat="1" x14ac:dyDescent="0.2">
      <c r="A356" s="48" t="s">
        <v>945</v>
      </c>
      <c r="B356" s="43" t="s">
        <v>3</v>
      </c>
      <c r="C356" s="43"/>
      <c r="D356" s="43">
        <v>19.199000000000002</v>
      </c>
      <c r="E356" s="43">
        <v>17.876374999999999</v>
      </c>
      <c r="F356" s="43">
        <v>3.7206499999999996</v>
      </c>
      <c r="G356" s="43">
        <v>1.3001750000000001</v>
      </c>
      <c r="H356" s="43">
        <v>1.7439</v>
      </c>
      <c r="I356" s="43">
        <v>1.054875</v>
      </c>
      <c r="J356" s="43">
        <v>2.2443749999999998</v>
      </c>
      <c r="K356" s="43">
        <v>1.350025</v>
      </c>
      <c r="L356" s="43">
        <v>10.322083106181772</v>
      </c>
      <c r="M356" s="43">
        <v>3.1872303053945426</v>
      </c>
      <c r="N356" s="43">
        <v>9.6220279226064047</v>
      </c>
      <c r="O356" s="43">
        <v>3.7248613499235601</v>
      </c>
      <c r="P356" s="43">
        <v>9.6614868277048416</v>
      </c>
      <c r="Q356" s="43">
        <v>10.14767484914081</v>
      </c>
      <c r="R356" s="43">
        <v>7.3285871451006175</v>
      </c>
      <c r="S356" s="43">
        <v>8.3398167194457411</v>
      </c>
      <c r="T356" s="43">
        <v>9.3420557215706665</v>
      </c>
      <c r="U356" s="43">
        <v>11.061854820484584</v>
      </c>
      <c r="V356" s="43">
        <v>1.8224620680185974</v>
      </c>
      <c r="W356" s="43">
        <v>1.9867976450927061</v>
      </c>
      <c r="X356" s="43">
        <v>0.57382883694264297</v>
      </c>
      <c r="Y356" s="73">
        <v>1.5555750000000002</v>
      </c>
      <c r="Z356" s="43">
        <v>0.7504249999999999</v>
      </c>
      <c r="AA356" s="43">
        <v>2.1559749999999998</v>
      </c>
      <c r="AB356" s="43">
        <v>4.6350499999999997</v>
      </c>
      <c r="AC356" s="43">
        <v>2.3693249999999999</v>
      </c>
      <c r="AD356" s="43">
        <v>0.3789499999999999</v>
      </c>
      <c r="AE356" s="43">
        <v>0.35260000000000002</v>
      </c>
      <c r="AF356" s="43">
        <v>0.29842499999999994</v>
      </c>
    </row>
    <row r="357" spans="1:48" s="80" customFormat="1" x14ac:dyDescent="0.2">
      <c r="A357" s="44"/>
      <c r="B357" s="60" t="s">
        <v>60</v>
      </c>
      <c r="C357" s="60"/>
      <c r="D357" s="60">
        <v>0.82194423776798931</v>
      </c>
      <c r="E357" s="60">
        <v>0.68977059652708739</v>
      </c>
      <c r="F357" s="60">
        <v>0.16279765559327533</v>
      </c>
      <c r="G357" s="60">
        <v>4.4576180111504986E-2</v>
      </c>
      <c r="H357" s="60">
        <v>0.18648140211113107</v>
      </c>
      <c r="I357" s="60">
        <v>0.13962507833480403</v>
      </c>
      <c r="J357" s="60">
        <v>0.23226396441692485</v>
      </c>
      <c r="K357" s="60">
        <v>0.22049700489273441</v>
      </c>
      <c r="L357" s="60">
        <v>0.33620714390873552</v>
      </c>
      <c r="M357" s="60">
        <v>0.3977746102529886</v>
      </c>
      <c r="N357" s="60">
        <v>0.69157867015257635</v>
      </c>
      <c r="O357" s="60">
        <v>0.20001646855013847</v>
      </c>
      <c r="P357" s="60">
        <v>0.43221179312283536</v>
      </c>
      <c r="Q357" s="60">
        <v>0.46555340347451968</v>
      </c>
      <c r="R357" s="60">
        <v>0.41469906625726127</v>
      </c>
      <c r="S357" s="60">
        <v>0.78258510170101736</v>
      </c>
      <c r="T357" s="60">
        <v>0.4933346295957512</v>
      </c>
      <c r="U357" s="60">
        <v>1.1205027297434922</v>
      </c>
      <c r="V357" s="60">
        <v>7.8236250194519047E-2</v>
      </c>
      <c r="W357" s="60">
        <v>6.4379628807853681E-2</v>
      </c>
      <c r="X357" s="60">
        <v>0.11366135897512432</v>
      </c>
      <c r="Y357" s="72">
        <v>1.9990727016961148E-2</v>
      </c>
      <c r="Z357" s="60">
        <v>5.7641615464292223E-2</v>
      </c>
      <c r="AA357" s="60">
        <v>7.2391176948575844E-2</v>
      </c>
      <c r="AB357" s="60">
        <v>0.27548959447983989</v>
      </c>
      <c r="AC357" s="60">
        <v>8.2330082594395809E-2</v>
      </c>
      <c r="AD357" s="60">
        <v>3.522853956666408E-2</v>
      </c>
      <c r="AE357" s="60">
        <v>1.9911303322484943E-2</v>
      </c>
      <c r="AF357" s="60">
        <v>1.5811467357585911E-2</v>
      </c>
    </row>
    <row r="358" spans="1:48" s="80" customFormat="1" x14ac:dyDescent="0.2">
      <c r="A358" s="44"/>
      <c r="B358" s="60" t="s">
        <v>5</v>
      </c>
      <c r="C358" s="60"/>
      <c r="D358" s="60">
        <v>1.4402000000000008</v>
      </c>
      <c r="E358" s="60">
        <v>1.5120000000000005</v>
      </c>
      <c r="F358" s="60">
        <v>0.38100000000000023</v>
      </c>
      <c r="G358" s="60">
        <v>9.529999999999994E-2</v>
      </c>
      <c r="H358" s="60">
        <v>0.40130000000000021</v>
      </c>
      <c r="I358" s="60">
        <v>0.30159999999999965</v>
      </c>
      <c r="J358" s="60">
        <v>0.55179999999999918</v>
      </c>
      <c r="K358" s="60">
        <v>0.48770000000000024</v>
      </c>
      <c r="L358" s="60">
        <v>0.63737580372599822</v>
      </c>
      <c r="M358" s="60">
        <v>0.76146740195542684</v>
      </c>
      <c r="N358" s="60">
        <v>1.3236984147370077</v>
      </c>
      <c r="O358" s="60">
        <v>0.28286600252157745</v>
      </c>
      <c r="P358" s="60">
        <v>0.98288941870728941</v>
      </c>
      <c r="Q358" s="60">
        <v>1.0193675475097947</v>
      </c>
      <c r="R358" s="60">
        <v>0.91253352351088868</v>
      </c>
      <c r="S358" s="60">
        <v>1.6718142804572098</v>
      </c>
      <c r="T358" s="60">
        <v>1.049432201695728</v>
      </c>
      <c r="U358" s="60">
        <v>2.3715685989405202</v>
      </c>
      <c r="V358" s="60">
        <v>0.17338836788653089</v>
      </c>
      <c r="W358" s="60">
        <v>0.14154540481727951</v>
      </c>
      <c r="X358" s="60">
        <v>0.24753938063242248</v>
      </c>
      <c r="Y358" s="72">
        <v>4.3899999999999606E-2</v>
      </c>
      <c r="Z358" s="60">
        <v>0.13200000000000001</v>
      </c>
      <c r="AA358" s="60">
        <v>0.1727000000000003</v>
      </c>
      <c r="AB358" s="60">
        <v>0.59379999999999988</v>
      </c>
      <c r="AC358" s="60">
        <v>0.18990000000000062</v>
      </c>
      <c r="AD358" s="60">
        <v>7.4200000000000266E-2</v>
      </c>
      <c r="AE358" s="60">
        <v>4.7700000000000076E-2</v>
      </c>
      <c r="AF358" s="60">
        <v>2.8600000000000403E-2</v>
      </c>
      <c r="AV358" s="80" t="s">
        <v>55</v>
      </c>
    </row>
    <row r="359" spans="1:48" s="80" customFormat="1" x14ac:dyDescent="0.2">
      <c r="A359" s="44"/>
      <c r="B359" s="60" t="s">
        <v>6</v>
      </c>
      <c r="C359" s="60"/>
      <c r="D359" s="60">
        <v>18.707699999999999</v>
      </c>
      <c r="E359" s="60">
        <v>17.386900000000001</v>
      </c>
      <c r="F359" s="60">
        <v>3.4918999999999998</v>
      </c>
      <c r="G359" s="60">
        <v>1.2484</v>
      </c>
      <c r="H359" s="60">
        <v>1.4674999999999998</v>
      </c>
      <c r="I359" s="60">
        <v>0.93410000000000037</v>
      </c>
      <c r="J359" s="60">
        <v>1.9202000000000004</v>
      </c>
      <c r="K359" s="60">
        <v>1.1404999999999994</v>
      </c>
      <c r="L359" s="60">
        <v>9.9415532961403965</v>
      </c>
      <c r="M359" s="60">
        <v>2.739997257297897</v>
      </c>
      <c r="N359" s="60">
        <v>8.8443675417474736</v>
      </c>
      <c r="O359" s="60">
        <v>3.5834283486627712</v>
      </c>
      <c r="P359" s="60">
        <v>9.0315720785475673</v>
      </c>
      <c r="Q359" s="60">
        <v>9.4715940733331685</v>
      </c>
      <c r="R359" s="60">
        <v>6.7206976140873946</v>
      </c>
      <c r="S359" s="60">
        <v>7.1724479572876652</v>
      </c>
      <c r="T359" s="60">
        <v>8.6208328536168715</v>
      </c>
      <c r="U359" s="60">
        <v>9.3990124933420525</v>
      </c>
      <c r="V359" s="60">
        <v>1.7084983874736315</v>
      </c>
      <c r="W359" s="60">
        <v>1.9404303131006797</v>
      </c>
      <c r="X359" s="60">
        <v>0.45750590160127985</v>
      </c>
      <c r="Y359" s="72">
        <v>1.5271000000000003</v>
      </c>
      <c r="Z359" s="60">
        <v>0.66930000000000001</v>
      </c>
      <c r="AA359" s="60">
        <v>2.0611999999999999</v>
      </c>
      <c r="AB359" s="60">
        <v>4.4436999999999998</v>
      </c>
      <c r="AC359" s="60">
        <v>2.2897999999999996</v>
      </c>
      <c r="AD359" s="60">
        <v>0.34489999999999998</v>
      </c>
      <c r="AE359" s="60">
        <v>0.33209999999999995</v>
      </c>
      <c r="AF359" s="60">
        <v>0.28379999999999983</v>
      </c>
    </row>
    <row r="360" spans="1:48" s="80" customFormat="1" x14ac:dyDescent="0.2">
      <c r="A360" s="44"/>
      <c r="B360" s="60" t="s">
        <v>7</v>
      </c>
      <c r="C360" s="60"/>
      <c r="D360" s="60">
        <v>20.1479</v>
      </c>
      <c r="E360" s="60">
        <v>18.898900000000001</v>
      </c>
      <c r="F360" s="60">
        <v>3.8729</v>
      </c>
      <c r="G360" s="60">
        <v>1.3436999999999999</v>
      </c>
      <c r="H360" s="60">
        <v>1.8688</v>
      </c>
      <c r="I360" s="60">
        <v>1.2357</v>
      </c>
      <c r="J360" s="60">
        <v>2.4719999999999995</v>
      </c>
      <c r="K360" s="60">
        <v>1.6281999999999996</v>
      </c>
      <c r="L360" s="60">
        <v>10.578929099866395</v>
      </c>
      <c r="M360" s="60">
        <v>3.5014646592533238</v>
      </c>
      <c r="N360" s="60">
        <v>10.168065956484481</v>
      </c>
      <c r="O360" s="60">
        <v>3.8662943511843486</v>
      </c>
      <c r="P360" s="60">
        <v>10.014461497254857</v>
      </c>
      <c r="Q360" s="60">
        <v>10.490961620842963</v>
      </c>
      <c r="R360" s="60">
        <v>7.6332311375982833</v>
      </c>
      <c r="S360" s="60">
        <v>8.844262237744875</v>
      </c>
      <c r="T360" s="60">
        <v>9.6702650553125995</v>
      </c>
      <c r="U360" s="60">
        <v>11.770581092282573</v>
      </c>
      <c r="V360" s="60">
        <v>1.8818867553601624</v>
      </c>
      <c r="W360" s="60">
        <v>2.0819757179179592</v>
      </c>
      <c r="X360" s="60">
        <v>0.70504528223370233</v>
      </c>
      <c r="Y360" s="72">
        <v>1.571</v>
      </c>
      <c r="Z360" s="60">
        <v>0.80130000000000001</v>
      </c>
      <c r="AA360" s="60">
        <v>2.2339000000000002</v>
      </c>
      <c r="AB360" s="60">
        <v>5.0374999999999996</v>
      </c>
      <c r="AC360" s="60">
        <v>2.4797000000000002</v>
      </c>
      <c r="AD360" s="60">
        <v>0.41910000000000025</v>
      </c>
      <c r="AE360" s="60">
        <v>0.37980000000000003</v>
      </c>
      <c r="AF360" s="60">
        <v>0.31240000000000023</v>
      </c>
    </row>
    <row r="361" spans="1:48" s="82" customFormat="1" x14ac:dyDescent="0.2">
      <c r="A361" s="52"/>
      <c r="B361" s="81" t="s">
        <v>1128</v>
      </c>
      <c r="C361" s="81"/>
      <c r="D361" s="81">
        <v>3</v>
      </c>
      <c r="E361" s="81">
        <v>4</v>
      </c>
      <c r="F361" s="81">
        <v>4</v>
      </c>
      <c r="G361" s="81">
        <v>4</v>
      </c>
      <c r="H361" s="81">
        <v>4</v>
      </c>
      <c r="I361" s="81">
        <v>4</v>
      </c>
      <c r="J361" s="81">
        <v>4</v>
      </c>
      <c r="K361" s="81">
        <v>4</v>
      </c>
      <c r="L361" s="81">
        <v>3</v>
      </c>
      <c r="M361" s="81">
        <v>3</v>
      </c>
      <c r="N361" s="81">
        <v>3</v>
      </c>
      <c r="O361" s="81">
        <v>2</v>
      </c>
      <c r="P361" s="81">
        <v>4</v>
      </c>
      <c r="Q361" s="81">
        <v>4</v>
      </c>
      <c r="R361" s="81">
        <v>4</v>
      </c>
      <c r="S361" s="81">
        <v>4</v>
      </c>
      <c r="T361" s="81">
        <v>4</v>
      </c>
      <c r="U361" s="81">
        <v>4</v>
      </c>
      <c r="V361" s="81">
        <v>4</v>
      </c>
      <c r="W361" s="81">
        <v>4</v>
      </c>
      <c r="X361" s="81">
        <v>4</v>
      </c>
      <c r="Y361" s="74">
        <v>4</v>
      </c>
      <c r="Z361" s="81">
        <v>4</v>
      </c>
      <c r="AA361" s="81">
        <v>4</v>
      </c>
      <c r="AB361" s="81">
        <v>4</v>
      </c>
      <c r="AC361" s="81">
        <v>4</v>
      </c>
      <c r="AD361" s="81">
        <v>4</v>
      </c>
      <c r="AE361" s="81">
        <v>4</v>
      </c>
      <c r="AF361" s="81">
        <v>4</v>
      </c>
    </row>
    <row r="362" spans="1:48" s="43" customFormat="1" x14ac:dyDescent="0.2">
      <c r="A362" s="48" t="s">
        <v>946</v>
      </c>
      <c r="B362" s="43" t="s">
        <v>3</v>
      </c>
      <c r="D362" s="43">
        <v>23.287649999999999</v>
      </c>
      <c r="E362" s="43">
        <v>20.960100000000001</v>
      </c>
      <c r="F362" s="43">
        <v>4.2656000000000001</v>
      </c>
      <c r="G362" s="43">
        <v>1.5021</v>
      </c>
      <c r="H362" s="43">
        <v>2.0558000000000001</v>
      </c>
      <c r="I362" s="43">
        <v>1.1954000000000002</v>
      </c>
      <c r="J362" s="43">
        <v>2.8638499999999998</v>
      </c>
      <c r="K362" s="43">
        <v>1.4252499999999997</v>
      </c>
      <c r="L362" s="43">
        <v>10.566566935272148</v>
      </c>
      <c r="M362" s="43">
        <v>3.5447804236734193</v>
      </c>
      <c r="N362" s="43">
        <v>8.4559228258375896</v>
      </c>
      <c r="O362" s="43">
        <v>2.8078239690915594</v>
      </c>
      <c r="P362" s="43" t="s">
        <v>942</v>
      </c>
      <c r="Q362" s="43" t="s">
        <v>942</v>
      </c>
      <c r="R362" s="43">
        <v>8.1716953564070334</v>
      </c>
      <c r="S362" s="43">
        <v>9.1055135346252616</v>
      </c>
      <c r="T362" s="43">
        <v>9.433933479731559</v>
      </c>
      <c r="U362" s="43">
        <v>10.261774028402691</v>
      </c>
      <c r="V362" s="43">
        <v>1.8347270183153515</v>
      </c>
      <c r="W362" s="43">
        <v>2.317002901237879</v>
      </c>
      <c r="X362" s="43">
        <v>0.71412138804050385</v>
      </c>
      <c r="Y362" s="73">
        <v>1.7193000000000001</v>
      </c>
      <c r="Z362" s="43">
        <v>0.87339999999999995</v>
      </c>
      <c r="AA362" s="43">
        <v>2.4796500000000004</v>
      </c>
      <c r="AB362" s="43">
        <v>6.1877499999999994</v>
      </c>
      <c r="AC362" s="43">
        <v>5.7651000000000003</v>
      </c>
      <c r="AD362" s="43">
        <v>0</v>
      </c>
      <c r="AE362" s="43">
        <v>0.44864999999999977</v>
      </c>
      <c r="AF362" s="43">
        <v>0.34920000000000018</v>
      </c>
    </row>
    <row r="363" spans="1:48" s="60" customFormat="1" x14ac:dyDescent="0.2">
      <c r="A363" s="44"/>
      <c r="B363" s="60" t="s">
        <v>60</v>
      </c>
      <c r="D363" s="60">
        <v>1.0897222604865884</v>
      </c>
      <c r="E363" s="45" t="s">
        <v>942</v>
      </c>
      <c r="F363" s="60">
        <v>0.34704800820635762</v>
      </c>
      <c r="G363" s="60">
        <v>0.13420886706920671</v>
      </c>
      <c r="H363" s="60">
        <v>0.1791808583526712</v>
      </c>
      <c r="I363" s="60">
        <v>7.0569256762417529E-2</v>
      </c>
      <c r="J363" s="60">
        <v>0.18137288937434939</v>
      </c>
      <c r="K363" s="60">
        <v>3.8113055505954639E-2</v>
      </c>
      <c r="L363" s="60">
        <v>0.32525170995210723</v>
      </c>
      <c r="M363" s="60">
        <v>2.0424149514291702E-2</v>
      </c>
      <c r="N363" s="60">
        <v>0.94237580337318716</v>
      </c>
      <c r="O363" s="60">
        <v>0.2702395551910271</v>
      </c>
      <c r="P363" s="45" t="s">
        <v>942</v>
      </c>
      <c r="Q363" s="45" t="s">
        <v>942</v>
      </c>
      <c r="R363" s="60">
        <v>0.54422722658045353</v>
      </c>
      <c r="S363" s="60">
        <v>0.58483104527062024</v>
      </c>
      <c r="T363" s="45" t="s">
        <v>942</v>
      </c>
      <c r="U363" s="45" t="s">
        <v>942</v>
      </c>
      <c r="V363" s="60">
        <v>0.58765844376416521</v>
      </c>
      <c r="W363" s="60">
        <v>7.5670214156584203E-2</v>
      </c>
      <c r="X363" s="60">
        <v>5.3409608556971952E-2</v>
      </c>
      <c r="Y363" s="72">
        <v>3.5496760415564703E-2</v>
      </c>
      <c r="Z363" s="60">
        <v>2.7435743110038085E-2</v>
      </c>
      <c r="AA363" s="60">
        <v>0.17416040020624679</v>
      </c>
      <c r="AB363" s="60">
        <v>5.1548084348499133E-2</v>
      </c>
      <c r="AC363" s="45" t="s">
        <v>942</v>
      </c>
      <c r="AD363" s="45" t="s">
        <v>942</v>
      </c>
      <c r="AE363" s="60">
        <v>5.8689862838484826E-3</v>
      </c>
      <c r="AF363" s="45" t="s">
        <v>942</v>
      </c>
    </row>
    <row r="364" spans="1:48" x14ac:dyDescent="0.2">
      <c r="A364" s="44"/>
      <c r="B364" s="34" t="s">
        <v>5</v>
      </c>
      <c r="D364" s="34">
        <v>1.5411000000000001</v>
      </c>
      <c r="E364" s="34">
        <v>0</v>
      </c>
      <c r="F364" s="34">
        <v>0.49080000000000013</v>
      </c>
      <c r="G364" s="34">
        <v>0.18979999999999997</v>
      </c>
      <c r="H364" s="34">
        <v>0.25340000000000007</v>
      </c>
      <c r="I364" s="34">
        <v>9.9800000000000111E-2</v>
      </c>
      <c r="J364" s="34">
        <v>0.25649999999999995</v>
      </c>
      <c r="K364" s="34">
        <v>5.3899999999999615E-2</v>
      </c>
      <c r="L364" s="34">
        <v>0.45997537939931021</v>
      </c>
      <c r="M364" s="34">
        <v>2.8884109243047185E-2</v>
      </c>
      <c r="N364" s="34">
        <v>1.3327206419826023</v>
      </c>
      <c r="O364" s="34">
        <v>0.38217644404082307</v>
      </c>
      <c r="P364" s="38" t="s">
        <v>942</v>
      </c>
      <c r="Q364" s="38" t="s">
        <v>942</v>
      </c>
      <c r="R364" s="34">
        <v>0.76965352484277272</v>
      </c>
      <c r="S364" s="34">
        <v>0.82707599591854475</v>
      </c>
      <c r="T364" s="38" t="s">
        <v>942</v>
      </c>
      <c r="U364" s="38" t="s">
        <v>942</v>
      </c>
      <c r="V364" s="34">
        <v>0.83107454121434787</v>
      </c>
      <c r="W364" s="34">
        <v>0.10701384312791795</v>
      </c>
      <c r="X364" s="34">
        <v>7.5532592782307839E-2</v>
      </c>
      <c r="Y364" s="72">
        <v>5.0200000000000022E-2</v>
      </c>
      <c r="Z364" s="34">
        <v>3.8800000000000057E-2</v>
      </c>
      <c r="AA364" s="34">
        <v>0.24630000000000019</v>
      </c>
      <c r="AB364" s="34">
        <v>7.2899999999999743E-2</v>
      </c>
      <c r="AC364" s="38" t="s">
        <v>942</v>
      </c>
      <c r="AD364" s="38" t="s">
        <v>942</v>
      </c>
      <c r="AE364" s="34">
        <v>8.3000000000001961E-3</v>
      </c>
      <c r="AF364" s="38" t="s">
        <v>942</v>
      </c>
    </row>
    <row r="365" spans="1:48" x14ac:dyDescent="0.2">
      <c r="A365" s="44"/>
      <c r="B365" s="34" t="s">
        <v>6</v>
      </c>
      <c r="D365" s="34">
        <v>22.517099999999999</v>
      </c>
      <c r="E365" s="34">
        <v>20.960100000000001</v>
      </c>
      <c r="F365" s="34">
        <v>4.0202</v>
      </c>
      <c r="G365" s="34">
        <v>1.4072</v>
      </c>
      <c r="H365" s="34">
        <v>1.9291</v>
      </c>
      <c r="I365" s="34">
        <v>1.1455000000000002</v>
      </c>
      <c r="J365" s="34">
        <v>2.7355999999999998</v>
      </c>
      <c r="K365" s="34">
        <v>1.3982999999999999</v>
      </c>
      <c r="L365" s="34">
        <v>10.336579245572493</v>
      </c>
      <c r="M365" s="34">
        <v>3.5303383690518957</v>
      </c>
      <c r="N365" s="34">
        <v>7.7895625048462893</v>
      </c>
      <c r="O365" s="34">
        <v>2.6167357470711479</v>
      </c>
      <c r="P365" s="38" t="s">
        <v>942</v>
      </c>
      <c r="Q365" s="38" t="s">
        <v>942</v>
      </c>
      <c r="R365" s="34">
        <v>7.7868685939856475</v>
      </c>
      <c r="S365" s="34">
        <v>8.6919755366659892</v>
      </c>
      <c r="T365" s="34">
        <v>9.433933479731559</v>
      </c>
      <c r="U365" s="34">
        <v>10.261774028402691</v>
      </c>
      <c r="V365" s="34">
        <v>1.4191897477081776</v>
      </c>
      <c r="W365" s="34">
        <v>2.26349597967392</v>
      </c>
      <c r="X365" s="34">
        <v>0.67635509164934993</v>
      </c>
      <c r="Y365" s="72">
        <v>1.6941999999999999</v>
      </c>
      <c r="Z365" s="34">
        <v>0.85399999999999998</v>
      </c>
      <c r="AA365" s="34">
        <v>2.3565</v>
      </c>
      <c r="AB365" s="34">
        <v>6.1513</v>
      </c>
      <c r="AC365" s="34">
        <v>5.7651000000000003</v>
      </c>
      <c r="AD365" s="38" t="s">
        <v>942</v>
      </c>
      <c r="AE365" s="34">
        <v>0.44449999999999967</v>
      </c>
      <c r="AF365" s="34">
        <v>0.34920000000000018</v>
      </c>
    </row>
    <row r="366" spans="1:48" x14ac:dyDescent="0.2">
      <c r="A366" s="44"/>
      <c r="B366" s="34" t="s">
        <v>7</v>
      </c>
      <c r="D366" s="34">
        <v>24.058199999999999</v>
      </c>
      <c r="E366" s="34">
        <v>20.960100000000001</v>
      </c>
      <c r="F366" s="34">
        <v>4.5110000000000001</v>
      </c>
      <c r="G366" s="34">
        <v>1.597</v>
      </c>
      <c r="H366" s="34">
        <v>2.1825000000000001</v>
      </c>
      <c r="I366" s="34">
        <v>1.2453000000000003</v>
      </c>
      <c r="J366" s="34">
        <v>2.9920999999999998</v>
      </c>
      <c r="K366" s="34">
        <v>1.4521999999999995</v>
      </c>
      <c r="L366" s="34">
        <v>10.796554624971803</v>
      </c>
      <c r="M366" s="34">
        <v>3.5592224782949429</v>
      </c>
      <c r="N366" s="34">
        <v>9.1222831468288916</v>
      </c>
      <c r="O366" s="34">
        <v>2.9989121911119709</v>
      </c>
      <c r="P366" s="38" t="s">
        <v>942</v>
      </c>
      <c r="Q366" s="38" t="s">
        <v>942</v>
      </c>
      <c r="R366" s="34">
        <v>8.5565221188284202</v>
      </c>
      <c r="S366" s="34">
        <v>9.519051532584534</v>
      </c>
      <c r="T366" s="34">
        <v>9.433933479731559</v>
      </c>
      <c r="U366" s="34">
        <v>10.261774028402691</v>
      </c>
      <c r="V366" s="34">
        <v>2.2502642889225255</v>
      </c>
      <c r="W366" s="34">
        <v>2.370509822801838</v>
      </c>
      <c r="X366" s="34">
        <v>0.75188768443165777</v>
      </c>
      <c r="Y366" s="72">
        <v>1.7444</v>
      </c>
      <c r="Z366" s="34">
        <v>0.89280000000000004</v>
      </c>
      <c r="AA366" s="34">
        <v>2.6028000000000002</v>
      </c>
      <c r="AB366" s="34">
        <v>6.2241999999999997</v>
      </c>
      <c r="AC366" s="34">
        <v>5.7651000000000003</v>
      </c>
      <c r="AD366" s="38" t="s">
        <v>942</v>
      </c>
      <c r="AE366" s="34">
        <v>0.45279999999999987</v>
      </c>
      <c r="AF366" s="34">
        <v>0.34920000000000018</v>
      </c>
    </row>
    <row r="367" spans="1:48" s="41" customFormat="1" x14ac:dyDescent="0.2">
      <c r="A367" s="52"/>
      <c r="B367" s="41" t="s">
        <v>1128</v>
      </c>
      <c r="D367" s="41">
        <v>2</v>
      </c>
      <c r="E367" s="41">
        <v>1</v>
      </c>
      <c r="F367" s="41">
        <v>2</v>
      </c>
      <c r="G367" s="41">
        <v>2</v>
      </c>
      <c r="H367" s="41">
        <v>2</v>
      </c>
      <c r="I367" s="41">
        <v>2</v>
      </c>
      <c r="J367" s="41">
        <v>2</v>
      </c>
      <c r="K367" s="41">
        <v>2</v>
      </c>
      <c r="L367" s="41">
        <v>2</v>
      </c>
      <c r="M367" s="41">
        <v>2</v>
      </c>
      <c r="N367" s="41">
        <v>2</v>
      </c>
      <c r="O367" s="41">
        <v>2</v>
      </c>
      <c r="P367" s="38" t="s">
        <v>942</v>
      </c>
      <c r="Q367" s="38" t="s">
        <v>942</v>
      </c>
      <c r="R367" s="41">
        <v>2</v>
      </c>
      <c r="S367" s="41">
        <v>2</v>
      </c>
      <c r="T367" s="41">
        <v>1</v>
      </c>
      <c r="U367" s="41">
        <v>1</v>
      </c>
      <c r="V367" s="41">
        <v>2</v>
      </c>
      <c r="W367" s="41">
        <v>2</v>
      </c>
      <c r="X367" s="41">
        <v>2</v>
      </c>
      <c r="Y367" s="74">
        <v>2</v>
      </c>
      <c r="Z367" s="41">
        <v>2</v>
      </c>
      <c r="AA367" s="41">
        <v>2</v>
      </c>
      <c r="AB367" s="41">
        <v>2</v>
      </c>
      <c r="AC367" s="41">
        <v>1</v>
      </c>
      <c r="AD367" s="41">
        <v>1</v>
      </c>
      <c r="AE367" s="41">
        <v>2</v>
      </c>
      <c r="AF367" s="41">
        <v>1</v>
      </c>
    </row>
    <row r="368" spans="1:48" x14ac:dyDescent="0.2">
      <c r="A368" s="44" t="s">
        <v>1024</v>
      </c>
    </row>
    <row r="369" spans="1:48" s="37" customFormat="1" x14ac:dyDescent="0.2">
      <c r="A369" s="48" t="s">
        <v>945</v>
      </c>
      <c r="B369" s="37" t="s">
        <v>3</v>
      </c>
      <c r="D369" s="37">
        <v>18.151536363636364</v>
      </c>
      <c r="E369" s="37">
        <v>16.73859090909091</v>
      </c>
      <c r="F369" s="37">
        <v>3.3686799999999999</v>
      </c>
      <c r="G369" s="37">
        <v>1.08636</v>
      </c>
      <c r="H369" s="37">
        <v>1.73356</v>
      </c>
      <c r="I369" s="37">
        <v>1.1024799999999999</v>
      </c>
      <c r="J369" s="37">
        <v>2.5012599999999998</v>
      </c>
      <c r="K369" s="37">
        <v>1.2532599999999998</v>
      </c>
      <c r="L369" s="37">
        <v>6.764935641401479</v>
      </c>
      <c r="M369" s="37">
        <v>2.2129146515242661</v>
      </c>
      <c r="N369" s="37">
        <v>6.166164657397462</v>
      </c>
      <c r="O369" s="37">
        <v>1.6171024767300435</v>
      </c>
      <c r="P369" s="37">
        <v>7.2172885170838788</v>
      </c>
      <c r="Q369" s="37">
        <v>7.5540193201111769</v>
      </c>
      <c r="R369" s="37">
        <v>5.2268663735090737</v>
      </c>
      <c r="S369" s="37">
        <v>6.0091196622318348</v>
      </c>
      <c r="T369" s="37">
        <v>7.2855476851902807</v>
      </c>
      <c r="U369" s="37">
        <v>8.5452504885037648</v>
      </c>
      <c r="V369" s="37">
        <v>1.3452506853910935</v>
      </c>
      <c r="W369" s="37">
        <v>1.9498115796556816</v>
      </c>
      <c r="X369" s="37">
        <v>0.56020785529452133</v>
      </c>
      <c r="Y369" s="73">
        <v>1.5009999999999999</v>
      </c>
      <c r="Z369" s="37">
        <v>0.8297000000000001</v>
      </c>
      <c r="AA369" s="37">
        <v>2.3426599999999995</v>
      </c>
      <c r="AB369" s="37">
        <v>4.6382599999999998</v>
      </c>
      <c r="AC369" s="37">
        <v>3.7223800000000002</v>
      </c>
      <c r="AD369" s="37">
        <v>0.50404999999999989</v>
      </c>
      <c r="AE369" s="37">
        <v>0.46394000000000002</v>
      </c>
      <c r="AF369" s="37">
        <v>0.39623999999999959</v>
      </c>
    </row>
    <row r="370" spans="1:48" x14ac:dyDescent="0.2">
      <c r="A370" s="44"/>
      <c r="B370" s="34" t="s">
        <v>60</v>
      </c>
      <c r="D370" s="34">
        <v>0.49684310053119934</v>
      </c>
      <c r="E370" s="34">
        <v>0.50378836321325493</v>
      </c>
      <c r="F370" s="34">
        <v>8.8796520202089099E-2</v>
      </c>
      <c r="G370" s="34">
        <v>3.1353596284955966E-2</v>
      </c>
      <c r="H370" s="34">
        <v>7.3695712222625193E-2</v>
      </c>
      <c r="I370" s="34">
        <v>9.6289963132197537E-2</v>
      </c>
      <c r="J370" s="34">
        <v>0.17487799461338752</v>
      </c>
      <c r="K370" s="34">
        <v>0.19814643070214488</v>
      </c>
      <c r="L370" s="34">
        <v>0.72272962334855506</v>
      </c>
      <c r="M370" s="34">
        <v>0.19530248354009608</v>
      </c>
      <c r="N370" s="34">
        <v>0.38331909546303666</v>
      </c>
      <c r="O370" s="34">
        <v>0.41022105330601483</v>
      </c>
      <c r="P370" s="34">
        <v>0.30739171788709685</v>
      </c>
      <c r="Q370" s="34">
        <v>0.29475591910835813</v>
      </c>
      <c r="R370" s="34">
        <v>0.2340919623783182</v>
      </c>
      <c r="S370" s="34">
        <v>0.15840483333362562</v>
      </c>
      <c r="T370" s="34">
        <v>0.23909688104026783</v>
      </c>
      <c r="U370" s="34">
        <v>0.48804571600176927</v>
      </c>
      <c r="V370" s="34">
        <v>5.8323595726700511E-2</v>
      </c>
      <c r="W370" s="34">
        <v>6.6143516694901067E-2</v>
      </c>
      <c r="X370" s="34">
        <v>5.1234081263260907E-2</v>
      </c>
      <c r="Y370" s="72">
        <v>6.0834652953723589E-2</v>
      </c>
      <c r="Z370" s="34">
        <v>8.2455594109799496E-2</v>
      </c>
      <c r="AA370" s="34">
        <v>5.1469097524631378E-2</v>
      </c>
      <c r="AB370" s="34">
        <v>0.31301282401844183</v>
      </c>
      <c r="AC370" s="34">
        <v>0.36550031737332317</v>
      </c>
      <c r="AD370" s="34">
        <v>1.4564454446814364E-2</v>
      </c>
      <c r="AE370" s="34">
        <v>2.6882299008827385E-2</v>
      </c>
      <c r="AF370" s="34">
        <v>2.0355171333103945E-2</v>
      </c>
    </row>
    <row r="371" spans="1:48" x14ac:dyDescent="0.2">
      <c r="A371" s="44"/>
      <c r="B371" s="34" t="s">
        <v>5</v>
      </c>
      <c r="D371" s="34">
        <v>1.6954000000000029</v>
      </c>
      <c r="E371" s="34">
        <v>1.5900999999999996</v>
      </c>
      <c r="F371" s="34">
        <v>0.23370000000000024</v>
      </c>
      <c r="G371" s="34">
        <v>7.6800000000000201E-2</v>
      </c>
      <c r="H371" s="34">
        <v>0.17219999999999991</v>
      </c>
      <c r="I371" s="34">
        <v>0.24709999999999965</v>
      </c>
      <c r="J371" s="34">
        <v>0.43430000000000035</v>
      </c>
      <c r="K371" s="34">
        <v>0.54479999999999951</v>
      </c>
      <c r="L371" s="34">
        <v>2.1855606779153556</v>
      </c>
      <c r="M371" s="34">
        <v>0.56898091910345183</v>
      </c>
      <c r="N371" s="34">
        <v>1.0900884226936185</v>
      </c>
      <c r="O371" s="34">
        <v>1.1479968956396833</v>
      </c>
      <c r="P371" s="34">
        <v>0.66554002225994768</v>
      </c>
      <c r="Q371" s="34">
        <v>0.65530747342598339</v>
      </c>
      <c r="R371" s="34">
        <v>0.61026113830302542</v>
      </c>
      <c r="S371" s="34">
        <v>0.37492512392188893</v>
      </c>
      <c r="T371" s="34">
        <v>0.58711342462700333</v>
      </c>
      <c r="U371" s="34">
        <v>1.2178098860242406</v>
      </c>
      <c r="V371" s="34">
        <v>0.1536072068192762</v>
      </c>
      <c r="W371" s="34">
        <v>0.15839191172957068</v>
      </c>
      <c r="X371" s="34">
        <v>0.10956148788173004</v>
      </c>
      <c r="Y371" s="72">
        <v>0.15489999999999982</v>
      </c>
      <c r="Z371" s="34">
        <v>0.19489999999999996</v>
      </c>
      <c r="AA371" s="34">
        <v>0.12770000000000037</v>
      </c>
      <c r="AB371" s="34">
        <v>0.77080000000000037</v>
      </c>
      <c r="AC371" s="34">
        <v>0.91319999999999979</v>
      </c>
      <c r="AD371" s="34">
        <v>2.9899999999999816E-2</v>
      </c>
      <c r="AE371" s="34">
        <v>5.5800000000000294E-2</v>
      </c>
      <c r="AF371" s="34">
        <v>5.5900000000001504E-2</v>
      </c>
      <c r="AV371" s="34" t="s">
        <v>55</v>
      </c>
    </row>
    <row r="372" spans="1:48" x14ac:dyDescent="0.2">
      <c r="A372" s="44"/>
      <c r="B372" s="34" t="s">
        <v>6</v>
      </c>
      <c r="D372" s="34">
        <v>17.104399999999998</v>
      </c>
      <c r="E372" s="34">
        <v>16.017199999999999</v>
      </c>
      <c r="F372" s="34">
        <v>3.2816999999999998</v>
      </c>
      <c r="G372" s="34">
        <v>1.0451999999999999</v>
      </c>
      <c r="H372" s="34">
        <v>1.6643000000000001</v>
      </c>
      <c r="I372" s="34">
        <v>0.93660000000000032</v>
      </c>
      <c r="J372" s="34">
        <v>2.2802999999999995</v>
      </c>
      <c r="K372" s="34">
        <v>1.0186000000000002</v>
      </c>
      <c r="L372" s="34">
        <v>5.5249083947156992</v>
      </c>
      <c r="M372" s="34">
        <v>1.8817266113864677</v>
      </c>
      <c r="N372" s="34">
        <v>5.6308129226604571</v>
      </c>
      <c r="O372" s="34">
        <v>0.84025303331794066</v>
      </c>
      <c r="P372" s="34">
        <v>6.9097838605849304</v>
      </c>
      <c r="Q372" s="34">
        <v>7.1654665451734543</v>
      </c>
      <c r="R372" s="34">
        <v>5.0114281896481367</v>
      </c>
      <c r="S372" s="34">
        <v>5.9082377237210082</v>
      </c>
      <c r="T372" s="34">
        <v>7.076487079052713</v>
      </c>
      <c r="U372" s="34">
        <v>7.7680994129838465</v>
      </c>
      <c r="V372" s="34">
        <v>1.2715329055907283</v>
      </c>
      <c r="W372" s="34">
        <v>1.9004551296991987</v>
      </c>
      <c r="X372" s="34">
        <v>0.50319063981755452</v>
      </c>
      <c r="Y372" s="72">
        <v>1.4224000000000001</v>
      </c>
      <c r="Z372" s="34">
        <v>0.69469999999999998</v>
      </c>
      <c r="AA372" s="34">
        <v>2.2573999999999996</v>
      </c>
      <c r="AB372" s="34">
        <v>4.3941999999999997</v>
      </c>
      <c r="AC372" s="34">
        <v>3.0880000000000001</v>
      </c>
      <c r="AD372" s="34">
        <v>0.48640000000000017</v>
      </c>
      <c r="AE372" s="34">
        <v>0.44139999999999979</v>
      </c>
      <c r="AF372" s="34">
        <v>0.3733999999999984</v>
      </c>
    </row>
    <row r="373" spans="1:48" x14ac:dyDescent="0.2">
      <c r="A373" s="44"/>
      <c r="B373" s="34" t="s">
        <v>7</v>
      </c>
      <c r="D373" s="34">
        <v>18.799800000000001</v>
      </c>
      <c r="E373" s="34">
        <v>17.607299999999999</v>
      </c>
      <c r="F373" s="34">
        <v>3.5154000000000001</v>
      </c>
      <c r="G373" s="34">
        <v>1.1220000000000001</v>
      </c>
      <c r="H373" s="34">
        <v>1.8365</v>
      </c>
      <c r="I373" s="34">
        <v>1.1837</v>
      </c>
      <c r="J373" s="34">
        <v>2.7145999999999999</v>
      </c>
      <c r="K373" s="34">
        <v>1.5633999999999997</v>
      </c>
      <c r="L373" s="34">
        <v>7.7104690726310547</v>
      </c>
      <c r="M373" s="34">
        <v>2.4507075304899195</v>
      </c>
      <c r="N373" s="34">
        <v>6.7209013453540756</v>
      </c>
      <c r="O373" s="34">
        <v>1.9882499289576239</v>
      </c>
      <c r="P373" s="34">
        <v>7.5753238828448781</v>
      </c>
      <c r="Q373" s="34">
        <v>7.8207740185994377</v>
      </c>
      <c r="R373" s="34">
        <v>5.6216893279511622</v>
      </c>
      <c r="S373" s="34">
        <v>6.2831628476428971</v>
      </c>
      <c r="T373" s="34">
        <v>7.6636005036797163</v>
      </c>
      <c r="U373" s="34">
        <v>8.9859092990080871</v>
      </c>
      <c r="V373" s="34">
        <v>1.4251401124100045</v>
      </c>
      <c r="W373" s="34">
        <v>2.0588470414287694</v>
      </c>
      <c r="X373" s="34">
        <v>0.61275212769928455</v>
      </c>
      <c r="Y373" s="72">
        <v>1.5772999999999999</v>
      </c>
      <c r="Z373" s="34">
        <v>0.88959999999999995</v>
      </c>
      <c r="AA373" s="34">
        <v>2.3851</v>
      </c>
      <c r="AB373" s="34">
        <v>5.165</v>
      </c>
      <c r="AC373" s="34">
        <v>4.0011999999999999</v>
      </c>
      <c r="AD373" s="34">
        <v>0.51629999999999998</v>
      </c>
      <c r="AE373" s="34">
        <v>0.49720000000000009</v>
      </c>
      <c r="AF373" s="34">
        <v>0.4292999999999999</v>
      </c>
    </row>
    <row r="374" spans="1:48" s="41" customFormat="1" x14ac:dyDescent="0.2">
      <c r="A374" s="52"/>
      <c r="B374" s="41" t="s">
        <v>1128</v>
      </c>
      <c r="D374" s="41">
        <v>11</v>
      </c>
      <c r="E374" s="41">
        <v>11</v>
      </c>
      <c r="F374" s="41">
        <v>5</v>
      </c>
      <c r="G374" s="41">
        <v>5</v>
      </c>
      <c r="H374" s="41">
        <v>5</v>
      </c>
      <c r="I374" s="41">
        <v>5</v>
      </c>
      <c r="J374" s="41">
        <v>5</v>
      </c>
      <c r="K374" s="41">
        <v>5</v>
      </c>
      <c r="L374" s="41">
        <v>11</v>
      </c>
      <c r="M374" s="41">
        <v>10</v>
      </c>
      <c r="N374" s="41">
        <v>9</v>
      </c>
      <c r="O374" s="41">
        <v>8</v>
      </c>
      <c r="P374" s="41">
        <v>4</v>
      </c>
      <c r="Q374" s="41">
        <v>4</v>
      </c>
      <c r="R374" s="41">
        <v>5</v>
      </c>
      <c r="S374" s="41">
        <v>5</v>
      </c>
      <c r="T374" s="41">
        <v>5</v>
      </c>
      <c r="U374" s="41">
        <v>5</v>
      </c>
      <c r="V374" s="41">
        <v>5</v>
      </c>
      <c r="W374" s="41">
        <v>5</v>
      </c>
      <c r="X374" s="41">
        <v>5</v>
      </c>
      <c r="Y374" s="74">
        <v>5</v>
      </c>
      <c r="Z374" s="41">
        <v>5</v>
      </c>
      <c r="AA374" s="41">
        <v>5</v>
      </c>
      <c r="AB374" s="41">
        <v>5</v>
      </c>
      <c r="AC374" s="41">
        <v>5</v>
      </c>
      <c r="AD374" s="41">
        <v>4</v>
      </c>
      <c r="AE374" s="41">
        <v>5</v>
      </c>
      <c r="AF374" s="41">
        <v>5</v>
      </c>
    </row>
    <row r="375" spans="1:48" s="37" customFormat="1" x14ac:dyDescent="0.2">
      <c r="A375" s="48" t="s">
        <v>946</v>
      </c>
      <c r="B375" s="37" t="s">
        <v>3</v>
      </c>
      <c r="D375" s="37">
        <v>20.882916666666663</v>
      </c>
      <c r="E375" s="37">
        <v>19.511533333333336</v>
      </c>
      <c r="F375" s="37">
        <v>3.5295333333333336</v>
      </c>
      <c r="G375" s="37">
        <v>1.1798</v>
      </c>
      <c r="H375" s="37">
        <v>1.802216666666667</v>
      </c>
      <c r="I375" s="37">
        <v>1.1101166666666666</v>
      </c>
      <c r="J375" s="37">
        <v>2.7238999999999991</v>
      </c>
      <c r="K375" s="37">
        <v>1.7160999999999997</v>
      </c>
      <c r="L375" s="37">
        <v>6.9084047018409471</v>
      </c>
      <c r="M375" s="37">
        <v>2.2884596440120784</v>
      </c>
      <c r="N375" s="37">
        <v>4.3538162003826857</v>
      </c>
      <c r="O375" s="37">
        <v>1.3166771644963569</v>
      </c>
      <c r="P375" s="37">
        <v>7.1119766660240291</v>
      </c>
      <c r="Q375" s="37">
        <v>7.5993628193187366</v>
      </c>
      <c r="R375" s="37">
        <v>5.0889765337385384</v>
      </c>
      <c r="S375" s="37">
        <v>5.9319632094083019</v>
      </c>
      <c r="T375" s="37">
        <v>7.1619324091460586</v>
      </c>
      <c r="U375" s="37">
        <v>7.9284698053037461</v>
      </c>
      <c r="V375" s="37">
        <v>1.5478002483643674</v>
      </c>
      <c r="W375" s="37">
        <v>2.0914028078382878</v>
      </c>
      <c r="X375" s="37">
        <v>0.60864469556758949</v>
      </c>
      <c r="Y375" s="73">
        <v>1.6361999999999999</v>
      </c>
      <c r="Z375" s="37">
        <v>0.9532166666666666</v>
      </c>
      <c r="AA375" s="37">
        <v>2.5849833333333332</v>
      </c>
      <c r="AB375" s="37">
        <v>5.4485833333333327</v>
      </c>
      <c r="AC375" s="37">
        <v>5.3889166666666668</v>
      </c>
      <c r="AD375" s="37">
        <v>0.63560000000000028</v>
      </c>
      <c r="AE375" s="37">
        <v>0.56986000000000003</v>
      </c>
      <c r="AF375" s="37">
        <v>0.45645999999999987</v>
      </c>
    </row>
    <row r="376" spans="1:48" x14ac:dyDescent="0.2">
      <c r="A376" s="44"/>
      <c r="B376" s="34" t="s">
        <v>60</v>
      </c>
      <c r="D376" s="34">
        <v>0.84781261471310243</v>
      </c>
      <c r="E376" s="34">
        <v>1.0243952297168635</v>
      </c>
      <c r="F376" s="34">
        <v>0.19215843116206652</v>
      </c>
      <c r="G376" s="34">
        <v>0.1323248464952822</v>
      </c>
      <c r="H376" s="34">
        <v>4.0921066294350855E-2</v>
      </c>
      <c r="I376" s="34">
        <v>0.16040333433774617</v>
      </c>
      <c r="J376" s="34">
        <v>0.16485303758196279</v>
      </c>
      <c r="K376" s="34">
        <v>0.36125197854129598</v>
      </c>
      <c r="L376" s="34">
        <v>0.4535404818737635</v>
      </c>
      <c r="M376" s="34">
        <v>9.6790703603938752E-2</v>
      </c>
      <c r="N376" s="34">
        <v>1.2032238153925909</v>
      </c>
      <c r="O376" s="34">
        <v>0.25661213725712484</v>
      </c>
      <c r="P376" s="34">
        <v>0.51734344096193152</v>
      </c>
      <c r="Q376" s="34">
        <v>0.31692881504838383</v>
      </c>
      <c r="R376" s="34">
        <v>0.34795164006382556</v>
      </c>
      <c r="S376" s="34">
        <v>0.54551620304344861</v>
      </c>
      <c r="T376" s="34">
        <v>0.62356245359160478</v>
      </c>
      <c r="U376" s="34">
        <v>0.84561636276948149</v>
      </c>
      <c r="V376" s="34">
        <v>9.2207518424495594E-2</v>
      </c>
      <c r="W376" s="34">
        <v>9.7509021160381681E-2</v>
      </c>
      <c r="X376" s="34">
        <v>1.5709493842748886E-2</v>
      </c>
      <c r="Y376" s="72">
        <v>3.4726358864700976E-2</v>
      </c>
      <c r="Z376" s="34">
        <v>4.4995529407560755E-2</v>
      </c>
      <c r="AA376" s="34">
        <v>0.13463597463778632</v>
      </c>
      <c r="AB376" s="34">
        <v>0.46135381397216918</v>
      </c>
      <c r="AC376" s="34">
        <v>0.22352250371420465</v>
      </c>
      <c r="AD376" s="34">
        <v>6.5427466199856413E-2</v>
      </c>
      <c r="AE376" s="34">
        <v>4.4344988442889408E-2</v>
      </c>
      <c r="AF376" s="34">
        <v>5.0410395753257023E-2</v>
      </c>
    </row>
    <row r="377" spans="1:48" x14ac:dyDescent="0.2">
      <c r="A377" s="44"/>
      <c r="B377" s="34" t="s">
        <v>5</v>
      </c>
      <c r="D377" s="34">
        <v>2.195800000000002</v>
      </c>
      <c r="E377" s="34">
        <v>2.8694999999999986</v>
      </c>
      <c r="F377" s="34">
        <v>0.55489999999999995</v>
      </c>
      <c r="G377" s="34">
        <v>0.32640000000000002</v>
      </c>
      <c r="H377" s="34">
        <v>8.7599999999999678E-2</v>
      </c>
      <c r="I377" s="34">
        <v>0.4240999999999997</v>
      </c>
      <c r="J377" s="34">
        <v>0.49720000000000031</v>
      </c>
      <c r="K377" s="34">
        <v>0.99379999999999935</v>
      </c>
      <c r="L377" s="34">
        <v>1.3846221563825134</v>
      </c>
      <c r="M377" s="34">
        <v>0.21633915875030985</v>
      </c>
      <c r="N377" s="34">
        <v>2.2546290848164361</v>
      </c>
      <c r="O377" s="34">
        <v>0.36290436477856969</v>
      </c>
      <c r="P377" s="34">
        <v>1.1831811929975418</v>
      </c>
      <c r="Q377" s="34">
        <v>0.72151371404233267</v>
      </c>
      <c r="R377" s="34">
        <v>0.82930508083170906</v>
      </c>
      <c r="S377" s="34">
        <v>1.4159287592725436</v>
      </c>
      <c r="T377" s="34">
        <v>1.4112159507352189</v>
      </c>
      <c r="U377" s="34">
        <v>2.1209215243491109</v>
      </c>
      <c r="V377" s="34">
        <v>0.23572187050397475</v>
      </c>
      <c r="W377" s="34">
        <v>0.21517143941554195</v>
      </c>
      <c r="X377" s="34">
        <v>3.9814978005905055E-2</v>
      </c>
      <c r="Y377" s="72">
        <v>9.8399999999999821E-2</v>
      </c>
      <c r="Z377" s="34">
        <v>0.13329999999999997</v>
      </c>
      <c r="AA377" s="34">
        <v>0.29529999999999967</v>
      </c>
      <c r="AB377" s="34">
        <v>1.2033000000000005</v>
      </c>
      <c r="AC377" s="34">
        <v>0.60379999999999967</v>
      </c>
      <c r="AD377" s="34">
        <v>0.14030000000000042</v>
      </c>
      <c r="AE377" s="34">
        <v>0.1097999999999999</v>
      </c>
      <c r="AF377" s="34">
        <v>0.12319999999999992</v>
      </c>
    </row>
    <row r="378" spans="1:48" x14ac:dyDescent="0.2">
      <c r="A378" s="44"/>
      <c r="B378" s="34" t="s">
        <v>6</v>
      </c>
      <c r="D378" s="34">
        <v>19.753599999999999</v>
      </c>
      <c r="E378" s="34">
        <v>18.336300000000001</v>
      </c>
      <c r="F378" s="34">
        <v>3.2360000000000002</v>
      </c>
      <c r="G378" s="34">
        <v>1.0604</v>
      </c>
      <c r="H378" s="34">
        <v>1.7577000000000003</v>
      </c>
      <c r="I378" s="34">
        <v>0.92210000000000036</v>
      </c>
      <c r="J378" s="34">
        <v>2.4592999999999998</v>
      </c>
      <c r="K378" s="34">
        <v>1.2382999999999997</v>
      </c>
      <c r="L378" s="34">
        <v>6.1500551704842454</v>
      </c>
      <c r="M378" s="34">
        <v>2.1595631456384874</v>
      </c>
      <c r="N378" s="34">
        <v>2.9836646259256412</v>
      </c>
      <c r="O378" s="34">
        <v>1.1352249821070721</v>
      </c>
      <c r="P378" s="34">
        <v>6.3983565468016872</v>
      </c>
      <c r="Q378" s="34">
        <v>7.3350583671842724</v>
      </c>
      <c r="R378" s="34">
        <v>4.7849942779485115</v>
      </c>
      <c r="S378" s="34">
        <v>5.4027305994284038</v>
      </c>
      <c r="T378" s="34">
        <v>6.4582971943074901</v>
      </c>
      <c r="U378" s="34">
        <v>7.2848146201533499</v>
      </c>
      <c r="V378" s="34">
        <v>1.4445524047261142</v>
      </c>
      <c r="W378" s="34">
        <v>1.9837782234917287</v>
      </c>
      <c r="X378" s="34">
        <v>0.58937841833579208</v>
      </c>
      <c r="Y378" s="72">
        <v>1.5901000000000001</v>
      </c>
      <c r="Z378" s="34">
        <v>0.86870000000000003</v>
      </c>
      <c r="AA378" s="34">
        <v>2.4816000000000003</v>
      </c>
      <c r="AB378" s="34">
        <v>4.8285</v>
      </c>
      <c r="AC378" s="34">
        <v>5.0540000000000003</v>
      </c>
      <c r="AD378" s="34">
        <v>0.58989999999999998</v>
      </c>
      <c r="AE378" s="34">
        <v>0.53659999999999997</v>
      </c>
      <c r="AF378" s="34">
        <v>0.40770000000000001</v>
      </c>
    </row>
    <row r="379" spans="1:48" x14ac:dyDescent="0.2">
      <c r="A379" s="44"/>
      <c r="B379" s="34" t="s">
        <v>7</v>
      </c>
      <c r="D379" s="34">
        <v>21.949400000000001</v>
      </c>
      <c r="E379" s="34">
        <v>21.2058</v>
      </c>
      <c r="F379" s="34">
        <v>3.7909000000000002</v>
      </c>
      <c r="G379" s="34">
        <v>1.3868</v>
      </c>
      <c r="H379" s="34">
        <v>1.8452999999999999</v>
      </c>
      <c r="I379" s="34">
        <v>1.3462000000000001</v>
      </c>
      <c r="J379" s="34">
        <v>2.9565000000000001</v>
      </c>
      <c r="K379" s="34">
        <v>2.2320999999999991</v>
      </c>
      <c r="L379" s="34">
        <v>7.5346773268667588</v>
      </c>
      <c r="M379" s="34">
        <v>2.3759023043887972</v>
      </c>
      <c r="N379" s="34">
        <v>5.2382937107420773</v>
      </c>
      <c r="O379" s="34">
        <v>1.4981293468856418</v>
      </c>
      <c r="P379" s="34">
        <v>7.581537739799229</v>
      </c>
      <c r="Q379" s="34">
        <v>8.0565720812266051</v>
      </c>
      <c r="R379" s="34">
        <v>5.6142993587802206</v>
      </c>
      <c r="S379" s="34">
        <v>6.8186593587009474</v>
      </c>
      <c r="T379" s="34">
        <v>7.8695131450427089</v>
      </c>
      <c r="U379" s="34">
        <v>9.4057361445024608</v>
      </c>
      <c r="V379" s="34">
        <v>1.680274275230089</v>
      </c>
      <c r="W379" s="34">
        <v>2.1989496629072707</v>
      </c>
      <c r="X379" s="34">
        <v>0.62919339634169713</v>
      </c>
      <c r="Y379" s="72">
        <v>1.6884999999999999</v>
      </c>
      <c r="Z379" s="34">
        <v>1.002</v>
      </c>
      <c r="AA379" s="34">
        <v>2.7768999999999999</v>
      </c>
      <c r="AB379" s="34">
        <v>6.0318000000000005</v>
      </c>
      <c r="AC379" s="34">
        <v>5.6577999999999999</v>
      </c>
      <c r="AD379" s="34">
        <v>0.7302000000000004</v>
      </c>
      <c r="AE379" s="34">
        <v>0.64639999999999986</v>
      </c>
      <c r="AF379" s="34">
        <v>0.53089999999999993</v>
      </c>
    </row>
    <row r="380" spans="1:48" s="41" customFormat="1" x14ac:dyDescent="0.2">
      <c r="A380" s="52"/>
      <c r="B380" s="41" t="s">
        <v>1128</v>
      </c>
      <c r="D380" s="41">
        <v>6</v>
      </c>
      <c r="E380" s="41">
        <v>6</v>
      </c>
      <c r="F380" s="41">
        <v>6</v>
      </c>
      <c r="G380" s="41">
        <v>5</v>
      </c>
      <c r="H380" s="41">
        <v>6</v>
      </c>
      <c r="I380" s="41">
        <v>6</v>
      </c>
      <c r="J380" s="41">
        <v>6</v>
      </c>
      <c r="K380" s="41">
        <v>6</v>
      </c>
      <c r="L380" s="41">
        <v>6</v>
      </c>
      <c r="M380" s="41">
        <v>4</v>
      </c>
      <c r="N380" s="41">
        <v>3</v>
      </c>
      <c r="O380" s="41">
        <v>2</v>
      </c>
      <c r="P380" s="41">
        <v>4</v>
      </c>
      <c r="Q380" s="41">
        <v>4</v>
      </c>
      <c r="R380" s="41">
        <v>5</v>
      </c>
      <c r="S380" s="41">
        <v>5</v>
      </c>
      <c r="T380" s="41">
        <v>5</v>
      </c>
      <c r="U380" s="41">
        <v>5</v>
      </c>
      <c r="V380" s="41">
        <v>5</v>
      </c>
      <c r="W380" s="41">
        <v>5</v>
      </c>
      <c r="X380" s="41">
        <v>5</v>
      </c>
      <c r="Y380" s="74">
        <v>6</v>
      </c>
      <c r="Z380" s="41">
        <v>6</v>
      </c>
      <c r="AA380" s="41">
        <v>6</v>
      </c>
      <c r="AB380" s="41">
        <v>6</v>
      </c>
      <c r="AC380" s="41">
        <v>6</v>
      </c>
      <c r="AD380" s="41">
        <v>4</v>
      </c>
      <c r="AE380" s="41">
        <v>5</v>
      </c>
      <c r="AF380" s="41">
        <v>5</v>
      </c>
    </row>
    <row r="381" spans="1:48" x14ac:dyDescent="0.2">
      <c r="A381" s="44" t="s">
        <v>1025</v>
      </c>
    </row>
    <row r="382" spans="1:48" s="37" customFormat="1" x14ac:dyDescent="0.2">
      <c r="A382" s="48" t="s">
        <v>945</v>
      </c>
      <c r="B382" s="37" t="s">
        <v>3</v>
      </c>
      <c r="D382" s="37">
        <v>15.771641666666666</v>
      </c>
      <c r="E382" s="37">
        <v>13.714091666666663</v>
      </c>
      <c r="F382" s="37">
        <v>3.1760125000000001</v>
      </c>
      <c r="G382" s="37">
        <v>1.1000749999999999</v>
      </c>
      <c r="H382" s="37">
        <v>1.6351875</v>
      </c>
      <c r="I382" s="37">
        <v>0.88212500000000005</v>
      </c>
      <c r="J382" s="37">
        <v>1.8552124999999999</v>
      </c>
      <c r="K382" s="37">
        <v>1.2173749999999997</v>
      </c>
      <c r="L382" s="37">
        <v>6.3889919434027282</v>
      </c>
      <c r="M382" s="37">
        <v>1.8827897527299562</v>
      </c>
      <c r="N382" s="37">
        <v>6.3008853536859091</v>
      </c>
      <c r="O382" s="37">
        <v>2.1856873149843392</v>
      </c>
      <c r="P382" s="37">
        <v>6.8948920664763218</v>
      </c>
      <c r="Q382" s="37">
        <v>7.0660824241741746</v>
      </c>
      <c r="R382" s="37">
        <v>4.823365056474187</v>
      </c>
      <c r="S382" s="37">
        <v>5.9893675772656101</v>
      </c>
      <c r="T382" s="37">
        <v>6.5473277563212084</v>
      </c>
      <c r="U382" s="37">
        <v>7.948560763586312</v>
      </c>
      <c r="V382" s="37">
        <v>1.3006962709954204</v>
      </c>
      <c r="W382" s="37">
        <v>1.9168108828324188</v>
      </c>
      <c r="X382" s="37">
        <v>0.41914674351322168</v>
      </c>
      <c r="Y382" s="73">
        <v>1.2604</v>
      </c>
      <c r="Z382" s="37">
        <v>0.7516624999999999</v>
      </c>
      <c r="AA382" s="37">
        <v>1.6628750000000001</v>
      </c>
      <c r="AB382" s="37">
        <v>3.0835499999999993</v>
      </c>
      <c r="AC382" s="37">
        <v>3.4947124999999999</v>
      </c>
      <c r="AD382" s="37">
        <v>0.3303625</v>
      </c>
      <c r="AE382" s="37">
        <v>0.35870000000000002</v>
      </c>
      <c r="AF382" s="37">
        <v>0.33568750000000003</v>
      </c>
    </row>
    <row r="383" spans="1:48" x14ac:dyDescent="0.2">
      <c r="A383" s="44"/>
      <c r="B383" s="34" t="s">
        <v>60</v>
      </c>
      <c r="D383" s="34">
        <v>1.4016896508132497</v>
      </c>
      <c r="E383" s="34">
        <v>1.2514442794106722</v>
      </c>
      <c r="F383" s="34">
        <v>0.28459715106243982</v>
      </c>
      <c r="G383" s="34">
        <v>0.13684594831937497</v>
      </c>
      <c r="H383" s="34">
        <v>0.18991682719021974</v>
      </c>
      <c r="I383" s="34">
        <v>6.9916230488451636E-2</v>
      </c>
      <c r="J383" s="34">
        <v>0.23271356052022707</v>
      </c>
      <c r="K383" s="34">
        <v>0.2702957361853876</v>
      </c>
      <c r="L383" s="34">
        <v>0.62641437023604163</v>
      </c>
      <c r="M383" s="34">
        <v>0.11396775627775743</v>
      </c>
      <c r="N383" s="34">
        <v>0.91877133102896968</v>
      </c>
      <c r="O383" s="34">
        <v>0.42333688019495458</v>
      </c>
      <c r="P383" s="34">
        <v>0.70657533448669207</v>
      </c>
      <c r="Q383" s="34">
        <v>0.52487383459229231</v>
      </c>
      <c r="R383" s="34">
        <v>0.44545142686463046</v>
      </c>
      <c r="S383" s="34">
        <v>0.67599690248611988</v>
      </c>
      <c r="T383" s="34">
        <v>0.70326443618792334</v>
      </c>
      <c r="U383" s="34">
        <v>1.0600700273775383</v>
      </c>
      <c r="V383" s="34">
        <v>0.16173062478298192</v>
      </c>
      <c r="W383" s="34">
        <v>0.17615644655558194</v>
      </c>
      <c r="X383" s="34">
        <v>6.6175753132387147E-2</v>
      </c>
      <c r="Y383" s="72">
        <v>0.13831095401304991</v>
      </c>
      <c r="Z383" s="34">
        <v>7.5982478008325791E-2</v>
      </c>
      <c r="AA383" s="34">
        <v>0.69614414096507327</v>
      </c>
      <c r="AB383" s="34">
        <v>0.48583402809719678</v>
      </c>
      <c r="AC383" s="34">
        <v>0.8681048561377831</v>
      </c>
      <c r="AD383" s="34">
        <v>5.2756663424768452E-2</v>
      </c>
      <c r="AE383" s="34">
        <v>6.1395369764921229E-2</v>
      </c>
      <c r="AF383" s="34">
        <v>5.4614269132316796E-2</v>
      </c>
    </row>
    <row r="384" spans="1:48" x14ac:dyDescent="0.2">
      <c r="A384" s="44"/>
      <c r="B384" s="34" t="s">
        <v>5</v>
      </c>
      <c r="D384" s="34">
        <v>4.2964000000000002</v>
      </c>
      <c r="E384" s="34">
        <v>3.8194999999999997</v>
      </c>
      <c r="F384" s="34">
        <v>0.96960000000000024</v>
      </c>
      <c r="G384" s="34">
        <v>0.48259999999999992</v>
      </c>
      <c r="H384" s="34">
        <v>0.58930000000000016</v>
      </c>
      <c r="I384" s="34">
        <v>0.22420000000000018</v>
      </c>
      <c r="J384" s="34">
        <v>0.66800000000000059</v>
      </c>
      <c r="K384" s="34">
        <v>0.76260000000000083</v>
      </c>
      <c r="L384" s="34">
        <v>2.0466362322986464</v>
      </c>
      <c r="M384" s="34">
        <v>0.40679780750849615</v>
      </c>
      <c r="N384" s="34">
        <v>2.5052187459247071</v>
      </c>
      <c r="O384" s="34">
        <v>1.0102836055334736</v>
      </c>
      <c r="P384" s="34">
        <v>2.2636581794629578</v>
      </c>
      <c r="Q384" s="34">
        <v>1.4359425822458221</v>
      </c>
      <c r="R384" s="34">
        <v>1.1885257177492781</v>
      </c>
      <c r="S384" s="34">
        <v>1.8138456275905757</v>
      </c>
      <c r="T384" s="34">
        <v>1.9758965960159216</v>
      </c>
      <c r="U384" s="34">
        <v>2.6678072827246355</v>
      </c>
      <c r="V384" s="34">
        <v>0.49512933119965608</v>
      </c>
      <c r="W384" s="34">
        <v>0.58895485458961994</v>
      </c>
      <c r="X384" s="34">
        <v>0.18689427619279991</v>
      </c>
      <c r="Y384" s="72">
        <v>0.42730000000000024</v>
      </c>
      <c r="Z384" s="34">
        <v>0.20710000000000006</v>
      </c>
      <c r="AA384" s="34">
        <v>2.2492000000000001</v>
      </c>
      <c r="AB384" s="34">
        <v>1.2662000000000004</v>
      </c>
      <c r="AC384" s="34">
        <v>2.4790000000000001</v>
      </c>
      <c r="AD384" s="34">
        <v>0.15560000000000007</v>
      </c>
      <c r="AE384" s="34">
        <v>0.17780000000000007</v>
      </c>
      <c r="AF384" s="34">
        <v>0.14980000000000016</v>
      </c>
      <c r="AV384" s="34" t="s">
        <v>55</v>
      </c>
    </row>
    <row r="385" spans="1:48" x14ac:dyDescent="0.2">
      <c r="A385" s="44"/>
      <c r="B385" s="34" t="s">
        <v>6</v>
      </c>
      <c r="D385" s="34">
        <v>13.616899999999999</v>
      </c>
      <c r="E385" s="34">
        <v>11.691000000000001</v>
      </c>
      <c r="F385" s="34">
        <v>2.7050999999999998</v>
      </c>
      <c r="G385" s="34">
        <v>0.81850000000000001</v>
      </c>
      <c r="H385" s="34">
        <v>1.4000999999999999</v>
      </c>
      <c r="I385" s="34">
        <v>0.72770000000000001</v>
      </c>
      <c r="J385" s="34">
        <v>1.5010999999999997</v>
      </c>
      <c r="K385" s="34">
        <v>0.83439999999999959</v>
      </c>
      <c r="L385" s="34">
        <v>5.5912113866317021</v>
      </c>
      <c r="M385" s="34">
        <v>1.7399719193136423</v>
      </c>
      <c r="N385" s="34">
        <v>5.2222204896601037</v>
      </c>
      <c r="O385" s="34">
        <v>1.6792971982350238</v>
      </c>
      <c r="P385" s="34">
        <v>5.9483912657121003</v>
      </c>
      <c r="Q385" s="34">
        <v>6.3329520328200815</v>
      </c>
      <c r="R385" s="34">
        <v>4.1718382447070024</v>
      </c>
      <c r="S385" s="34">
        <v>5.0013843083690332</v>
      </c>
      <c r="T385" s="34">
        <v>5.4559126184351596</v>
      </c>
      <c r="U385" s="34">
        <v>6.5673747273929779</v>
      </c>
      <c r="V385" s="34">
        <v>1.115484728716623</v>
      </c>
      <c r="W385" s="34">
        <v>1.5630870897042175</v>
      </c>
      <c r="X385" s="34">
        <v>0.29926994503290905</v>
      </c>
      <c r="Y385" s="72">
        <v>1.0331999999999999</v>
      </c>
      <c r="Z385" s="34">
        <v>0.65720000000000001</v>
      </c>
      <c r="AA385" s="34">
        <v>8.3099999999999952E-2</v>
      </c>
      <c r="AB385" s="34">
        <v>2.4364999999999997</v>
      </c>
      <c r="AC385" s="34">
        <v>2.6486000000000001</v>
      </c>
      <c r="AD385" s="34">
        <v>0.24639999999999995</v>
      </c>
      <c r="AE385" s="34">
        <v>0.28760000000000008</v>
      </c>
      <c r="AF385" s="34">
        <v>0.26419999999999977</v>
      </c>
    </row>
    <row r="386" spans="1:48" x14ac:dyDescent="0.2">
      <c r="A386" s="44"/>
      <c r="B386" s="34" t="s">
        <v>7</v>
      </c>
      <c r="D386" s="34">
        <v>17.9133</v>
      </c>
      <c r="E386" s="34">
        <v>15.5105</v>
      </c>
      <c r="F386" s="34">
        <v>3.6747000000000001</v>
      </c>
      <c r="G386" s="34">
        <v>1.3010999999999999</v>
      </c>
      <c r="H386" s="34">
        <v>1.9894000000000001</v>
      </c>
      <c r="I386" s="34">
        <v>0.95190000000000019</v>
      </c>
      <c r="J386" s="34">
        <v>2.1691000000000003</v>
      </c>
      <c r="K386" s="34">
        <v>1.5970000000000004</v>
      </c>
      <c r="L386" s="34">
        <v>7.6378476189303486</v>
      </c>
      <c r="M386" s="34">
        <v>2.1467697268221384</v>
      </c>
      <c r="N386" s="34">
        <v>7.7274392355848107</v>
      </c>
      <c r="O386" s="34">
        <v>2.6895808037684974</v>
      </c>
      <c r="P386" s="34">
        <v>8.2120494451750581</v>
      </c>
      <c r="Q386" s="34">
        <v>7.7688946150659035</v>
      </c>
      <c r="R386" s="34">
        <v>5.3603639624562804</v>
      </c>
      <c r="S386" s="34">
        <v>6.8152299359596089</v>
      </c>
      <c r="T386" s="34">
        <v>7.4318092144510812</v>
      </c>
      <c r="U386" s="34">
        <v>9.2351820101176134</v>
      </c>
      <c r="V386" s="34">
        <v>1.610614059916279</v>
      </c>
      <c r="W386" s="34">
        <v>2.1520419442938374</v>
      </c>
      <c r="X386" s="34">
        <v>0.48616422122570896</v>
      </c>
      <c r="Y386" s="72">
        <v>1.4605000000000001</v>
      </c>
      <c r="Z386" s="34">
        <v>0.86430000000000007</v>
      </c>
      <c r="AA386" s="34">
        <v>2.3323</v>
      </c>
      <c r="AB386" s="34">
        <v>3.7027000000000001</v>
      </c>
      <c r="AC386" s="34">
        <v>5.1276000000000002</v>
      </c>
      <c r="AD386" s="34">
        <v>0.40200000000000002</v>
      </c>
      <c r="AE386" s="34">
        <v>0.46540000000000015</v>
      </c>
      <c r="AF386" s="34">
        <v>0.41399999999999992</v>
      </c>
    </row>
    <row r="387" spans="1:48" s="41" customFormat="1" x14ac:dyDescent="0.2">
      <c r="A387" s="52"/>
      <c r="B387" s="41" t="s">
        <v>1128</v>
      </c>
      <c r="D387" s="41">
        <v>12</v>
      </c>
      <c r="E387" s="41">
        <v>12</v>
      </c>
      <c r="F387" s="41">
        <v>8</v>
      </c>
      <c r="G387" s="41">
        <v>8</v>
      </c>
      <c r="H387" s="41">
        <v>8</v>
      </c>
      <c r="I387" s="41">
        <v>8</v>
      </c>
      <c r="J387" s="41">
        <v>8</v>
      </c>
      <c r="K387" s="41">
        <v>8</v>
      </c>
      <c r="L387" s="41">
        <v>12</v>
      </c>
      <c r="M387" s="41">
        <v>12</v>
      </c>
      <c r="N387" s="41">
        <v>12</v>
      </c>
      <c r="O387" s="41">
        <v>8</v>
      </c>
      <c r="P387" s="41">
        <v>8</v>
      </c>
      <c r="Q387" s="41">
        <v>7</v>
      </c>
      <c r="R387" s="41">
        <v>8</v>
      </c>
      <c r="S387" s="41">
        <v>8</v>
      </c>
      <c r="T387" s="41">
        <v>8</v>
      </c>
      <c r="U387" s="41">
        <v>8</v>
      </c>
      <c r="V387" s="41">
        <v>8</v>
      </c>
      <c r="W387" s="41">
        <v>8</v>
      </c>
      <c r="X387" s="41">
        <v>7</v>
      </c>
      <c r="Y387" s="74">
        <v>8</v>
      </c>
      <c r="Z387" s="41">
        <v>8</v>
      </c>
      <c r="AA387" s="41">
        <v>8</v>
      </c>
      <c r="AB387" s="41">
        <v>8</v>
      </c>
      <c r="AC387" s="41">
        <v>8</v>
      </c>
      <c r="AD387" s="41">
        <v>8</v>
      </c>
      <c r="AE387" s="41">
        <v>8</v>
      </c>
      <c r="AF387" s="41">
        <v>8</v>
      </c>
    </row>
    <row r="388" spans="1:48" s="37" customFormat="1" x14ac:dyDescent="0.2">
      <c r="A388" s="48" t="s">
        <v>946</v>
      </c>
      <c r="B388" s="37" t="s">
        <v>3</v>
      </c>
      <c r="D388" s="37">
        <v>17.385210000000001</v>
      </c>
      <c r="E388" s="37">
        <v>16.085499999999996</v>
      </c>
      <c r="F388" s="37">
        <v>3.3154600000000003</v>
      </c>
      <c r="G388" s="37">
        <v>1.0769</v>
      </c>
      <c r="H388" s="37">
        <v>1.7317699999999998</v>
      </c>
      <c r="I388" s="37">
        <v>0.9478000000000002</v>
      </c>
      <c r="J388" s="37">
        <v>2.0337899999999998</v>
      </c>
      <c r="K388" s="37">
        <v>1.3694200000000003</v>
      </c>
      <c r="L388" s="37">
        <v>6.8041765697389609</v>
      </c>
      <c r="M388" s="37">
        <v>1.9747540522926905</v>
      </c>
      <c r="N388" s="37">
        <v>6.1195870587996204</v>
      </c>
      <c r="O388" s="37">
        <v>1.9939716894597754</v>
      </c>
      <c r="P388" s="37">
        <v>7.5051314475412996</v>
      </c>
      <c r="Q388" s="37">
        <v>7.9431604083584215</v>
      </c>
      <c r="R388" s="37">
        <v>5.1471300702433327</v>
      </c>
      <c r="S388" s="37">
        <v>6.3776375010190378</v>
      </c>
      <c r="T388" s="37">
        <v>7.1049268110123673</v>
      </c>
      <c r="U388" s="37">
        <v>8.8300449291715815</v>
      </c>
      <c r="V388" s="37">
        <v>1.2788111875743544</v>
      </c>
      <c r="W388" s="37">
        <v>2.086690348668637</v>
      </c>
      <c r="X388" s="37">
        <v>0.52472244514990263</v>
      </c>
      <c r="Y388" s="73">
        <v>1.3327899999999999</v>
      </c>
      <c r="Z388" s="37">
        <v>0.85204999999999986</v>
      </c>
      <c r="AA388" s="37">
        <v>1.9067000000000001</v>
      </c>
      <c r="AB388" s="37">
        <v>3.4128799999999999</v>
      </c>
      <c r="AC388" s="37">
        <v>3.6939900000000003</v>
      </c>
      <c r="AD388" s="37">
        <v>0.40430999999999973</v>
      </c>
      <c r="AE388" s="37">
        <v>0.46795555555555551</v>
      </c>
      <c r="AF388" s="37">
        <v>0.35077000000000003</v>
      </c>
    </row>
    <row r="389" spans="1:48" x14ac:dyDescent="0.2">
      <c r="A389" s="44"/>
      <c r="B389" s="34" t="s">
        <v>60</v>
      </c>
      <c r="D389" s="34">
        <v>1.1778170556396079</v>
      </c>
      <c r="E389" s="34">
        <v>1.19976644208594</v>
      </c>
      <c r="F389" s="34">
        <v>0.28901481392251616</v>
      </c>
      <c r="G389" s="34">
        <v>0.14137700583113785</v>
      </c>
      <c r="H389" s="34">
        <v>0.14712345571737437</v>
      </c>
      <c r="I389" s="34">
        <v>0.20637473467241871</v>
      </c>
      <c r="J389" s="34">
        <v>0.15571123880082935</v>
      </c>
      <c r="K389" s="34">
        <v>0.30593390644240631</v>
      </c>
      <c r="L389" s="34">
        <v>0.83839047705532166</v>
      </c>
      <c r="M389" s="34">
        <v>0.2038676611966091</v>
      </c>
      <c r="N389" s="34">
        <v>1.2797707459951031</v>
      </c>
      <c r="O389" s="34">
        <v>0.2003564620996359</v>
      </c>
      <c r="P389" s="34">
        <v>0.83134668936520362</v>
      </c>
      <c r="Q389" s="34">
        <v>0.88542657333267394</v>
      </c>
      <c r="R389" s="34">
        <v>0.54685484133952134</v>
      </c>
      <c r="S389" s="34">
        <v>0.55287767412430444</v>
      </c>
      <c r="T389" s="34">
        <v>0.78780139640339419</v>
      </c>
      <c r="U389" s="34">
        <v>0.80879829295022476</v>
      </c>
      <c r="V389" s="34">
        <v>0.11801275135749539</v>
      </c>
      <c r="W389" s="34">
        <v>0.23009339836287879</v>
      </c>
      <c r="X389" s="34">
        <v>8.3073043869086038E-2</v>
      </c>
      <c r="Y389" s="72">
        <v>5.7846491298570182E-2</v>
      </c>
      <c r="Z389" s="34">
        <v>8.281886862303782E-2</v>
      </c>
      <c r="AA389" s="34">
        <v>0.1346845780167705</v>
      </c>
      <c r="AB389" s="34">
        <v>0.29683491783219235</v>
      </c>
      <c r="AC389" s="34">
        <v>0.6515860742151528</v>
      </c>
      <c r="AD389" s="34">
        <v>4.1394966145924063E-2</v>
      </c>
      <c r="AE389" s="34">
        <v>4.8861541909540208E-2</v>
      </c>
      <c r="AF389" s="34">
        <v>2.3156954798840602E-2</v>
      </c>
    </row>
    <row r="390" spans="1:48" x14ac:dyDescent="0.2">
      <c r="A390" s="44"/>
      <c r="B390" s="34" t="s">
        <v>5</v>
      </c>
      <c r="D390" s="34">
        <v>3.1730999999999998</v>
      </c>
      <c r="E390" s="34">
        <v>3.9212000000000007</v>
      </c>
      <c r="F390" s="34">
        <v>1.0141</v>
      </c>
      <c r="G390" s="34">
        <v>0.4788</v>
      </c>
      <c r="H390" s="34">
        <v>0.51110000000000011</v>
      </c>
      <c r="I390" s="34">
        <v>0.67760000000000087</v>
      </c>
      <c r="J390" s="34">
        <v>0.41459999999999964</v>
      </c>
      <c r="K390" s="34">
        <v>0.90420000000000122</v>
      </c>
      <c r="L390" s="34">
        <v>2.5937452154159306</v>
      </c>
      <c r="M390" s="34">
        <v>0.70226015813876641</v>
      </c>
      <c r="N390" s="34">
        <v>3.3218165695738939</v>
      </c>
      <c r="O390" s="34">
        <v>0.52927504229610567</v>
      </c>
      <c r="P390" s="34">
        <v>2.33904548857363</v>
      </c>
      <c r="Q390" s="34">
        <v>2.4384177681230002</v>
      </c>
      <c r="R390" s="34">
        <v>1.2551628795678482</v>
      </c>
      <c r="S390" s="34">
        <v>1.9268993094434306</v>
      </c>
      <c r="T390" s="34">
        <v>2.1382454759809617</v>
      </c>
      <c r="U390" s="34">
        <v>2.7889256977937187</v>
      </c>
      <c r="V390" s="34">
        <v>0.34519570989545678</v>
      </c>
      <c r="W390" s="34">
        <v>0.72655685697287709</v>
      </c>
      <c r="X390" s="34">
        <v>0.25131844434403305</v>
      </c>
      <c r="Y390" s="72">
        <v>0.18870000000000009</v>
      </c>
      <c r="Z390" s="34">
        <v>0.26739999999999997</v>
      </c>
      <c r="AA390" s="34">
        <v>0.44009999999999971</v>
      </c>
      <c r="AB390" s="34">
        <v>0.86739999999999995</v>
      </c>
      <c r="AC390" s="34">
        <v>2.044</v>
      </c>
      <c r="AD390" s="34">
        <v>0.14289999999999914</v>
      </c>
      <c r="AE390" s="34">
        <v>0.12319999999999887</v>
      </c>
      <c r="AF390" s="34">
        <v>6.9199999999999484E-2</v>
      </c>
    </row>
    <row r="391" spans="1:48" x14ac:dyDescent="0.2">
      <c r="A391" s="44"/>
      <c r="B391" s="34" t="s">
        <v>6</v>
      </c>
      <c r="D391" s="34">
        <v>15.1898</v>
      </c>
      <c r="E391" s="34">
        <v>14.0741</v>
      </c>
      <c r="F391" s="34">
        <v>2.7425999999999999</v>
      </c>
      <c r="G391" s="34">
        <v>0.76070000000000004</v>
      </c>
      <c r="H391" s="34">
        <v>1.4909999999999999</v>
      </c>
      <c r="I391" s="34">
        <v>0.69469999999999965</v>
      </c>
      <c r="J391" s="34">
        <v>1.839</v>
      </c>
      <c r="K391" s="34">
        <v>0.97029999999999994</v>
      </c>
      <c r="L391" s="34">
        <v>5.6693375071519601</v>
      </c>
      <c r="M391" s="34">
        <v>1.6716048127473195</v>
      </c>
      <c r="N391" s="34">
        <v>4.2230268504947963</v>
      </c>
      <c r="O391" s="34">
        <v>1.7078388126518258</v>
      </c>
      <c r="P391" s="34">
        <v>6.4088101212315536</v>
      </c>
      <c r="Q391" s="34">
        <v>6.7829620093289629</v>
      </c>
      <c r="R391" s="34">
        <v>4.544449318674376</v>
      </c>
      <c r="S391" s="34">
        <v>5.4398391235403274</v>
      </c>
      <c r="T391" s="34">
        <v>6.0710974362136545</v>
      </c>
      <c r="U391" s="34">
        <v>7.6693072705427578</v>
      </c>
      <c r="V391" s="34">
        <v>1.0846313705586799</v>
      </c>
      <c r="W391" s="34">
        <v>1.6332011051918869</v>
      </c>
      <c r="X391" s="34">
        <v>0.40836519195445653</v>
      </c>
      <c r="Y391" s="72">
        <v>1.2565999999999999</v>
      </c>
      <c r="Z391" s="34">
        <v>0.73719999999999997</v>
      </c>
      <c r="AA391" s="34">
        <v>1.6408</v>
      </c>
      <c r="AB391" s="34">
        <v>2.9483000000000001</v>
      </c>
      <c r="AC391" s="34">
        <v>2.7768999999999999</v>
      </c>
      <c r="AD391" s="34">
        <v>0.34030000000000005</v>
      </c>
      <c r="AE391" s="34">
        <v>0.4007000000000005</v>
      </c>
      <c r="AF391" s="34">
        <v>0.31370000000000031</v>
      </c>
    </row>
    <row r="392" spans="1:48" x14ac:dyDescent="0.2">
      <c r="A392" s="44"/>
      <c r="B392" s="34" t="s">
        <v>7</v>
      </c>
      <c r="D392" s="34">
        <v>18.3629</v>
      </c>
      <c r="E392" s="34">
        <v>17.9953</v>
      </c>
      <c r="F392" s="34">
        <v>3.7566999999999999</v>
      </c>
      <c r="G392" s="34">
        <v>1.2395</v>
      </c>
      <c r="H392" s="34">
        <v>2.0021</v>
      </c>
      <c r="I392" s="34">
        <v>1.3723000000000005</v>
      </c>
      <c r="J392" s="34">
        <v>2.2535999999999996</v>
      </c>
      <c r="K392" s="34">
        <v>1.8745000000000012</v>
      </c>
      <c r="L392" s="34">
        <v>8.2630827225678907</v>
      </c>
      <c r="M392" s="34">
        <v>2.3738649708860859</v>
      </c>
      <c r="N392" s="34">
        <v>7.5448434200686902</v>
      </c>
      <c r="O392" s="34">
        <v>2.2371138549479315</v>
      </c>
      <c r="P392" s="34">
        <v>8.7478556098051836</v>
      </c>
      <c r="Q392" s="34">
        <v>9.221379777451963</v>
      </c>
      <c r="R392" s="34">
        <v>5.7996121982422242</v>
      </c>
      <c r="S392" s="34">
        <v>7.366738432983758</v>
      </c>
      <c r="T392" s="34">
        <v>8.2093429121946162</v>
      </c>
      <c r="U392" s="34">
        <v>10.458232968336477</v>
      </c>
      <c r="V392" s="34">
        <v>1.4298270804541366</v>
      </c>
      <c r="W392" s="34">
        <v>2.359757962164764</v>
      </c>
      <c r="X392" s="34">
        <v>0.65968363629848958</v>
      </c>
      <c r="Y392" s="72">
        <v>1.4453</v>
      </c>
      <c r="Z392" s="34">
        <v>1.0045999999999999</v>
      </c>
      <c r="AA392" s="34">
        <v>2.0808999999999997</v>
      </c>
      <c r="AB392" s="34">
        <v>3.8157000000000001</v>
      </c>
      <c r="AC392" s="34">
        <v>4.8209</v>
      </c>
      <c r="AD392" s="34">
        <v>0.48319999999999919</v>
      </c>
      <c r="AE392" s="34">
        <v>0.52389999999999937</v>
      </c>
      <c r="AF392" s="34">
        <v>0.3828999999999998</v>
      </c>
    </row>
    <row r="393" spans="1:48" s="41" customFormat="1" x14ac:dyDescent="0.2">
      <c r="A393" s="52"/>
      <c r="B393" s="41" t="s">
        <v>1128</v>
      </c>
      <c r="D393" s="41">
        <v>10</v>
      </c>
      <c r="E393" s="41">
        <v>10</v>
      </c>
      <c r="F393" s="41">
        <v>10</v>
      </c>
      <c r="G393" s="41">
        <v>10</v>
      </c>
      <c r="H393" s="41">
        <v>10</v>
      </c>
      <c r="I393" s="41">
        <v>10</v>
      </c>
      <c r="J393" s="41">
        <v>10</v>
      </c>
      <c r="K393" s="41">
        <v>10</v>
      </c>
      <c r="L393" s="41">
        <v>10</v>
      </c>
      <c r="M393" s="41">
        <v>10</v>
      </c>
      <c r="N393" s="41">
        <v>10</v>
      </c>
      <c r="O393" s="41">
        <v>7</v>
      </c>
      <c r="P393" s="41">
        <v>10</v>
      </c>
      <c r="Q393" s="41">
        <v>10</v>
      </c>
      <c r="R393" s="41">
        <v>9</v>
      </c>
      <c r="S393" s="41">
        <v>9</v>
      </c>
      <c r="T393" s="41">
        <v>10</v>
      </c>
      <c r="U393" s="41">
        <v>10</v>
      </c>
      <c r="V393" s="41">
        <v>10</v>
      </c>
      <c r="W393" s="41">
        <v>10</v>
      </c>
      <c r="X393" s="41">
        <v>10</v>
      </c>
      <c r="Y393" s="74">
        <v>10</v>
      </c>
      <c r="Z393" s="41">
        <v>10</v>
      </c>
      <c r="AA393" s="41">
        <v>10</v>
      </c>
      <c r="AB393" s="41">
        <v>10</v>
      </c>
      <c r="AC393" s="41">
        <v>10</v>
      </c>
      <c r="AD393" s="41">
        <v>10</v>
      </c>
      <c r="AE393" s="41">
        <v>9</v>
      </c>
      <c r="AF393" s="41">
        <v>10</v>
      </c>
    </row>
    <row r="394" spans="1:48" x14ac:dyDescent="0.2">
      <c r="A394" s="44" t="s">
        <v>1026</v>
      </c>
    </row>
    <row r="395" spans="1:48" s="37" customFormat="1" x14ac:dyDescent="0.2">
      <c r="A395" s="48" t="s">
        <v>945</v>
      </c>
      <c r="B395" s="37" t="s">
        <v>3</v>
      </c>
      <c r="D395" s="37">
        <v>13.88705</v>
      </c>
      <c r="E395" s="37">
        <v>13.076000000000001</v>
      </c>
      <c r="F395" s="37">
        <v>2.79732</v>
      </c>
      <c r="G395" s="37">
        <v>0.87259999999999993</v>
      </c>
      <c r="H395" s="37">
        <v>1.4842600000000001</v>
      </c>
      <c r="I395" s="37">
        <v>0.83032000000000006</v>
      </c>
      <c r="J395" s="37">
        <v>1.6176000000000001</v>
      </c>
      <c r="K395" s="37">
        <v>1.031725</v>
      </c>
      <c r="L395" s="37">
        <v>5.246988503626052</v>
      </c>
      <c r="M395" s="37">
        <v>2.0321395113696168</v>
      </c>
      <c r="N395" s="37">
        <v>4.4298818642238844</v>
      </c>
      <c r="O395" s="37">
        <v>1.5185887532414319</v>
      </c>
      <c r="P395" s="37">
        <v>5.2565769011388612</v>
      </c>
      <c r="Q395" s="37">
        <v>5.6724859917867665</v>
      </c>
      <c r="R395" s="37">
        <v>4.0965159894838123</v>
      </c>
      <c r="S395" s="37">
        <v>5.0885751395090031</v>
      </c>
      <c r="T395" s="37">
        <v>5.2349829132017289</v>
      </c>
      <c r="U395" s="37">
        <v>6.7404399458187099</v>
      </c>
      <c r="V395" s="37">
        <v>0.92782516131997639</v>
      </c>
      <c r="W395" s="37">
        <v>1.7035793636815229</v>
      </c>
      <c r="X395" s="37">
        <v>0.37657625118183841</v>
      </c>
      <c r="Y395" s="73">
        <v>1.1455200000000001</v>
      </c>
      <c r="Z395" s="37">
        <v>0.58752000000000004</v>
      </c>
      <c r="AA395" s="37">
        <v>1.4612400000000001</v>
      </c>
      <c r="AB395" s="37">
        <v>2.7580999999999998</v>
      </c>
      <c r="AC395" s="37">
        <v>2.0769600000000001</v>
      </c>
      <c r="AD395" s="37">
        <v>0.31906000000000001</v>
      </c>
      <c r="AE395" s="37">
        <v>0.3196199999999999</v>
      </c>
      <c r="AF395" s="37">
        <v>0.30543333333333339</v>
      </c>
    </row>
    <row r="396" spans="1:48" x14ac:dyDescent="0.2">
      <c r="A396" s="44"/>
      <c r="B396" s="34" t="s">
        <v>60</v>
      </c>
      <c r="D396" s="34">
        <v>0.76465795154248051</v>
      </c>
      <c r="E396" s="34">
        <v>0.71757023150550037</v>
      </c>
      <c r="F396" s="34">
        <v>8.9314875580722902E-2</v>
      </c>
      <c r="G396" s="34">
        <v>6.5280471812020444E-2</v>
      </c>
      <c r="H396" s="34">
        <v>5.6305132980927979E-2</v>
      </c>
      <c r="I396" s="34">
        <v>2.0153089093238187E-2</v>
      </c>
      <c r="J396" s="34">
        <v>0.14648008397048401</v>
      </c>
      <c r="K396" s="34">
        <v>0.11868921251178093</v>
      </c>
      <c r="L396" s="34">
        <v>0.653968684228874</v>
      </c>
      <c r="M396" s="34">
        <v>0.16492809762297378</v>
      </c>
      <c r="N396" s="34">
        <v>0.70609035643229978</v>
      </c>
      <c r="O396" s="34">
        <v>0.12864638445895279</v>
      </c>
      <c r="P396" s="34">
        <v>0.80717625120955649</v>
      </c>
      <c r="Q396" s="34">
        <v>0.52393004659843634</v>
      </c>
      <c r="R396" s="34">
        <v>0.47734267028972616</v>
      </c>
      <c r="S396" s="34">
        <v>0.5154349517287834</v>
      </c>
      <c r="T396" s="34">
        <v>0.56776527520526554</v>
      </c>
      <c r="U396" s="34">
        <v>0.65242180007814699</v>
      </c>
      <c r="V396" s="34">
        <v>7.0103619927572164E-2</v>
      </c>
      <c r="W396" s="34">
        <v>0.12702905985667928</v>
      </c>
      <c r="X396" s="34">
        <v>5.2616074609297583E-2</v>
      </c>
      <c r="Y396" s="72">
        <v>4.0887797690753673E-2</v>
      </c>
      <c r="Z396" s="34">
        <v>7.547494286185305E-2</v>
      </c>
      <c r="AA396" s="34">
        <v>0.18802561793542846</v>
      </c>
      <c r="AB396" s="34">
        <v>0.36544000875657001</v>
      </c>
      <c r="AC396" s="34">
        <v>0.17705916525274815</v>
      </c>
      <c r="AD396" s="34">
        <v>2.9253085307365565E-2</v>
      </c>
      <c r="AE396" s="34">
        <v>2.2801798174705422E-2</v>
      </c>
      <c r="AF396" s="34">
        <v>4.2157363927709864E-2</v>
      </c>
    </row>
    <row r="397" spans="1:48" x14ac:dyDescent="0.2">
      <c r="A397" s="44"/>
      <c r="B397" s="34" t="s">
        <v>5</v>
      </c>
      <c r="D397" s="34">
        <v>2.3157999999999994</v>
      </c>
      <c r="E397" s="34">
        <v>2.0105000000000004</v>
      </c>
      <c r="F397" s="34">
        <v>0.2038000000000002</v>
      </c>
      <c r="G397" s="34">
        <v>0.15499999999999992</v>
      </c>
      <c r="H397" s="34">
        <v>0.15239999999999965</v>
      </c>
      <c r="I397" s="34">
        <v>4.5099999999999696E-2</v>
      </c>
      <c r="J397" s="34">
        <v>0.36450000000000049</v>
      </c>
      <c r="K397" s="34">
        <v>0.23360000000000003</v>
      </c>
      <c r="L397" s="34">
        <v>1.7422993893754315</v>
      </c>
      <c r="M397" s="34">
        <v>0.4616363047874219</v>
      </c>
      <c r="N397" s="34">
        <v>1.7047157210054937</v>
      </c>
      <c r="O397" s="34">
        <v>0.33136125608940992</v>
      </c>
      <c r="P397" s="34">
        <v>2.0816478584895268</v>
      </c>
      <c r="Q397" s="34">
        <v>1.4044268231228836</v>
      </c>
      <c r="R397" s="34">
        <v>1.2290908930133755</v>
      </c>
      <c r="S397" s="34">
        <v>1.3043704054176315</v>
      </c>
      <c r="T397" s="34">
        <v>1.0132697015573289</v>
      </c>
      <c r="U397" s="34">
        <v>1.2154986366701586</v>
      </c>
      <c r="V397" s="34">
        <v>0.17066131279846641</v>
      </c>
      <c r="W397" s="34">
        <v>0.29532891727528487</v>
      </c>
      <c r="X397" s="34">
        <v>0.12833069703507488</v>
      </c>
      <c r="Y397" s="72">
        <v>0.10299999999999998</v>
      </c>
      <c r="Z397" s="34">
        <v>0.19879999999999998</v>
      </c>
      <c r="AA397" s="34">
        <v>0.49340000000000006</v>
      </c>
      <c r="AB397" s="34">
        <v>0.95060000000000011</v>
      </c>
      <c r="AC397" s="34">
        <v>0.40519999999999978</v>
      </c>
      <c r="AD397" s="34">
        <v>7.1700000000000763E-2</v>
      </c>
      <c r="AE397" s="34">
        <v>5.7799999999999796E-2</v>
      </c>
      <c r="AF397" s="34">
        <v>8.3100000000000396E-2</v>
      </c>
      <c r="AV397" s="34" t="s">
        <v>55</v>
      </c>
    </row>
    <row r="398" spans="1:48" x14ac:dyDescent="0.2">
      <c r="A398" s="44"/>
      <c r="B398" s="34" t="s">
        <v>6</v>
      </c>
      <c r="D398" s="34">
        <v>12.9559</v>
      </c>
      <c r="E398" s="34">
        <v>12.4885</v>
      </c>
      <c r="F398" s="34">
        <v>2.7101999999999999</v>
      </c>
      <c r="G398" s="34">
        <v>0.78990000000000005</v>
      </c>
      <c r="H398" s="34">
        <v>1.3970000000000002</v>
      </c>
      <c r="I398" s="34">
        <v>0.80710000000000015</v>
      </c>
      <c r="J398" s="34">
        <v>1.5036999999999998</v>
      </c>
      <c r="K398" s="34">
        <v>0.92140000000000022</v>
      </c>
      <c r="L398" s="34">
        <v>4.2070294282308032</v>
      </c>
      <c r="M398" s="34">
        <v>1.7607163314969281</v>
      </c>
      <c r="N398" s="34">
        <v>3.6364195296258215</v>
      </c>
      <c r="O398" s="34">
        <v>1.3836420237908362</v>
      </c>
      <c r="P398" s="34">
        <v>4.5158950796049275</v>
      </c>
      <c r="Q398" s="34">
        <v>5.0146359947657215</v>
      </c>
      <c r="R398" s="34">
        <v>3.6604426685853166</v>
      </c>
      <c r="S398" s="34">
        <v>4.4922538708314335</v>
      </c>
      <c r="T398" s="34">
        <v>4.8763103726075521</v>
      </c>
      <c r="U398" s="34">
        <v>6.2696759932232551</v>
      </c>
      <c r="V398" s="34">
        <v>0.84818205592903229</v>
      </c>
      <c r="W398" s="34">
        <v>1.5775818013656222</v>
      </c>
      <c r="X398" s="34">
        <v>0.31212080994384267</v>
      </c>
      <c r="Y398" s="72">
        <v>1.0991</v>
      </c>
      <c r="Z398" s="34">
        <v>0.4788</v>
      </c>
      <c r="AA398" s="34">
        <v>1.2884</v>
      </c>
      <c r="AB398" s="34">
        <v>2.4226000000000001</v>
      </c>
      <c r="AC398" s="34">
        <v>1.8872</v>
      </c>
      <c r="AD398" s="34">
        <v>0.27309999999999945</v>
      </c>
      <c r="AE398" s="34">
        <v>0.2946000000000002</v>
      </c>
      <c r="AF398" s="34">
        <v>0.26799999999999979</v>
      </c>
    </row>
    <row r="399" spans="1:48" x14ac:dyDescent="0.2">
      <c r="A399" s="44"/>
      <c r="B399" s="34" t="s">
        <v>7</v>
      </c>
      <c r="D399" s="34">
        <v>15.271699999999999</v>
      </c>
      <c r="E399" s="34">
        <v>14.499000000000001</v>
      </c>
      <c r="F399" s="34">
        <v>2.9140000000000001</v>
      </c>
      <c r="G399" s="34">
        <v>0.94489999999999996</v>
      </c>
      <c r="H399" s="34">
        <v>1.5493999999999999</v>
      </c>
      <c r="I399" s="34">
        <v>0.85219999999999985</v>
      </c>
      <c r="J399" s="34">
        <v>1.8682000000000003</v>
      </c>
      <c r="K399" s="34">
        <v>1.1550000000000002</v>
      </c>
      <c r="L399" s="34">
        <v>5.9493288176062347</v>
      </c>
      <c r="M399" s="34">
        <v>2.22235263628435</v>
      </c>
      <c r="N399" s="34">
        <v>5.3411352506313152</v>
      </c>
      <c r="O399" s="34">
        <v>1.7150032798802461</v>
      </c>
      <c r="P399" s="34">
        <v>6.5975429380944544</v>
      </c>
      <c r="Q399" s="34">
        <v>6.4190628178886051</v>
      </c>
      <c r="R399" s="34">
        <v>4.8895335615986921</v>
      </c>
      <c r="S399" s="34">
        <v>5.796624276249065</v>
      </c>
      <c r="T399" s="34">
        <v>5.8895800741648809</v>
      </c>
      <c r="U399" s="34">
        <v>7.4851746298934136</v>
      </c>
      <c r="V399" s="34">
        <v>1.0188433687274987</v>
      </c>
      <c r="W399" s="34">
        <v>1.8729107186409071</v>
      </c>
      <c r="X399" s="34">
        <v>0.44045150697891755</v>
      </c>
      <c r="Y399" s="72">
        <v>1.2020999999999999</v>
      </c>
      <c r="Z399" s="34">
        <v>0.67759999999999998</v>
      </c>
      <c r="AA399" s="34">
        <v>1.7818000000000001</v>
      </c>
      <c r="AB399" s="34">
        <v>3.3732000000000002</v>
      </c>
      <c r="AC399" s="34">
        <v>2.2923999999999998</v>
      </c>
      <c r="AD399" s="34">
        <v>0.34480000000000022</v>
      </c>
      <c r="AE399" s="34">
        <v>0.35239999999999999</v>
      </c>
      <c r="AF399" s="34">
        <v>0.35110000000000019</v>
      </c>
    </row>
    <row r="400" spans="1:48" s="41" customFormat="1" x14ac:dyDescent="0.2">
      <c r="A400" s="52"/>
      <c r="B400" s="41" t="s">
        <v>1128</v>
      </c>
      <c r="D400" s="41">
        <v>8</v>
      </c>
      <c r="E400" s="41">
        <v>8</v>
      </c>
      <c r="F400" s="41">
        <v>5</v>
      </c>
      <c r="G400" s="41">
        <v>5</v>
      </c>
      <c r="H400" s="41">
        <v>5</v>
      </c>
      <c r="I400" s="41">
        <v>5</v>
      </c>
      <c r="J400" s="41">
        <v>5</v>
      </c>
      <c r="K400" s="41">
        <v>4</v>
      </c>
      <c r="L400" s="41">
        <v>7</v>
      </c>
      <c r="M400" s="41">
        <v>7</v>
      </c>
      <c r="N400" s="41">
        <v>7</v>
      </c>
      <c r="O400" s="41">
        <v>6</v>
      </c>
      <c r="P400" s="41">
        <v>5</v>
      </c>
      <c r="Q400" s="41">
        <v>5</v>
      </c>
      <c r="R400" s="41">
        <v>5</v>
      </c>
      <c r="S400" s="41">
        <v>5</v>
      </c>
      <c r="T400" s="41">
        <v>3</v>
      </c>
      <c r="U400" s="41">
        <v>3</v>
      </c>
      <c r="V400" s="41">
        <v>5</v>
      </c>
      <c r="W400" s="41">
        <v>5</v>
      </c>
      <c r="X400" s="41">
        <v>5</v>
      </c>
      <c r="Y400" s="74">
        <v>5</v>
      </c>
      <c r="Z400" s="41">
        <v>5</v>
      </c>
      <c r="AA400" s="41">
        <v>5</v>
      </c>
      <c r="AB400" s="41">
        <v>5</v>
      </c>
      <c r="AC400" s="41">
        <v>5</v>
      </c>
      <c r="AD400" s="41">
        <v>5</v>
      </c>
      <c r="AE400" s="41">
        <v>5</v>
      </c>
      <c r="AF400" s="41">
        <v>3</v>
      </c>
    </row>
    <row r="401" spans="1:48" s="37" customFormat="1" x14ac:dyDescent="0.2">
      <c r="A401" s="48" t="s">
        <v>946</v>
      </c>
      <c r="B401" s="37" t="s">
        <v>3</v>
      </c>
      <c r="D401" s="37">
        <v>15.47964</v>
      </c>
      <c r="E401" s="37">
        <v>14.767799999999999</v>
      </c>
      <c r="F401" s="37">
        <v>3.0684199999999997</v>
      </c>
      <c r="G401" s="37">
        <v>1.0003800000000003</v>
      </c>
      <c r="H401" s="37">
        <v>1.6089399999999998</v>
      </c>
      <c r="I401" s="37">
        <v>0.88864000000000021</v>
      </c>
      <c r="J401" s="37">
        <v>1.7176800000000001</v>
      </c>
      <c r="K401" s="37">
        <v>0.98529999999999995</v>
      </c>
      <c r="L401" s="37">
        <v>5.6991020993569288</v>
      </c>
      <c r="M401" s="37">
        <v>2.0803753177702786</v>
      </c>
      <c r="N401" s="37">
        <v>3.7253456831784746</v>
      </c>
      <c r="O401" s="37">
        <v>1.4045092651831754</v>
      </c>
      <c r="P401" s="37">
        <v>6.1567863436207713</v>
      </c>
      <c r="Q401" s="37">
        <v>6.7957575343099332</v>
      </c>
      <c r="R401" s="37">
        <v>4.3809435003948565</v>
      </c>
      <c r="S401" s="37">
        <v>5.4014223430833868</v>
      </c>
      <c r="T401" s="37">
        <v>5.8894322259880543</v>
      </c>
      <c r="U401" s="37">
        <v>7.3792492026934084</v>
      </c>
      <c r="V401" s="37">
        <v>1.065365308304064</v>
      </c>
      <c r="W401" s="37">
        <v>1.8551830828904134</v>
      </c>
      <c r="X401" s="37">
        <v>0.4213051017751705</v>
      </c>
      <c r="Y401" s="73">
        <v>1.1470800000000001</v>
      </c>
      <c r="Z401" s="37">
        <v>0.68309999999999993</v>
      </c>
      <c r="AA401" s="37">
        <v>1.5718800000000002</v>
      </c>
      <c r="AB401" s="37">
        <v>2.8959400000000004</v>
      </c>
      <c r="AC401" s="37">
        <v>2.8423600000000002</v>
      </c>
      <c r="AD401" s="37">
        <v>0.33311999999999997</v>
      </c>
      <c r="AE401" s="37">
        <v>0.40853999999999979</v>
      </c>
      <c r="AF401" s="37">
        <v>0.34516000000000008</v>
      </c>
    </row>
    <row r="402" spans="1:48" x14ac:dyDescent="0.2">
      <c r="A402" s="44"/>
      <c r="B402" s="34" t="s">
        <v>60</v>
      </c>
      <c r="D402" s="34">
        <v>2.0038229582475569</v>
      </c>
      <c r="E402" s="34">
        <v>1.9160244322554967</v>
      </c>
      <c r="F402" s="34">
        <v>0.34448115623354486</v>
      </c>
      <c r="G402" s="34">
        <v>0.15628415466706622</v>
      </c>
      <c r="H402" s="34">
        <v>0.22182160174338436</v>
      </c>
      <c r="I402" s="34">
        <v>0.10843755345819922</v>
      </c>
      <c r="J402" s="34">
        <v>0.34883488501008636</v>
      </c>
      <c r="K402" s="34">
        <v>9.701190648575049E-2</v>
      </c>
      <c r="L402" s="34">
        <v>1.2006228358155637</v>
      </c>
      <c r="M402" s="34">
        <v>0.16518941536798232</v>
      </c>
      <c r="N402" s="34">
        <v>0.15272835181917063</v>
      </c>
      <c r="O402" s="34">
        <v>5.5976048710445654E-2</v>
      </c>
      <c r="P402" s="34">
        <v>0.90937671072353365</v>
      </c>
      <c r="Q402" s="34">
        <v>1.0502491037017696</v>
      </c>
      <c r="R402" s="34">
        <v>0.58448125755671554</v>
      </c>
      <c r="S402" s="34">
        <v>0.53454282293326472</v>
      </c>
      <c r="T402" s="34">
        <v>0.83554344852122031</v>
      </c>
      <c r="U402" s="34">
        <v>0.95281527101839658</v>
      </c>
      <c r="V402" s="34">
        <v>0.13173227519379188</v>
      </c>
      <c r="W402" s="34">
        <v>0.21037081236836733</v>
      </c>
      <c r="X402" s="34">
        <v>9.0337099371002233E-2</v>
      </c>
      <c r="Y402" s="72">
        <v>0.10670530446046253</v>
      </c>
      <c r="Z402" s="34">
        <v>0.13717979078566925</v>
      </c>
      <c r="AA402" s="34">
        <v>0.19984286827404985</v>
      </c>
      <c r="AB402" s="34">
        <v>0.64437352754439003</v>
      </c>
      <c r="AC402" s="34">
        <v>0.73083386142132178</v>
      </c>
      <c r="AD402" s="34">
        <v>0.19866025520974237</v>
      </c>
      <c r="AE402" s="34">
        <v>8.018256044801797E-2</v>
      </c>
      <c r="AF402" s="34">
        <v>3.0877872336027248E-2</v>
      </c>
    </row>
    <row r="403" spans="1:48" x14ac:dyDescent="0.2">
      <c r="A403" s="44"/>
      <c r="B403" s="34" t="s">
        <v>5</v>
      </c>
      <c r="D403" s="34">
        <v>5.2185000000000006</v>
      </c>
      <c r="E403" s="34">
        <v>5.1561999999999983</v>
      </c>
      <c r="F403" s="34">
        <v>0.8306</v>
      </c>
      <c r="G403" s="34">
        <v>0.41399999999999992</v>
      </c>
      <c r="H403" s="34">
        <v>0.57529999999999992</v>
      </c>
      <c r="I403" s="34">
        <v>0.26349999999999962</v>
      </c>
      <c r="J403" s="34">
        <v>0.78940000000000099</v>
      </c>
      <c r="K403" s="34">
        <v>0.19359999999999999</v>
      </c>
      <c r="L403" s="34">
        <v>3.0541997318999474</v>
      </c>
      <c r="M403" s="34">
        <v>0.39633680915503211</v>
      </c>
      <c r="N403" s="34">
        <v>0.3598596332916344</v>
      </c>
      <c r="O403" s="34">
        <v>7.916208725436924E-2</v>
      </c>
      <c r="P403" s="34">
        <v>1.9519922984000182</v>
      </c>
      <c r="Q403" s="34">
        <v>2.2480376477320698</v>
      </c>
      <c r="R403" s="34">
        <v>1.4263750590452813</v>
      </c>
      <c r="S403" s="34">
        <v>1.2965000867784449</v>
      </c>
      <c r="T403" s="34">
        <v>2.2641231366048657</v>
      </c>
      <c r="U403" s="34">
        <v>2.5549063292456529</v>
      </c>
      <c r="V403" s="34">
        <v>0.33474618384328403</v>
      </c>
      <c r="W403" s="34">
        <v>0.44856264692237713</v>
      </c>
      <c r="X403" s="34">
        <v>0.18435702837559864</v>
      </c>
      <c r="Y403" s="72">
        <v>0.25590000000000002</v>
      </c>
      <c r="Z403" s="34">
        <v>0.37970000000000004</v>
      </c>
      <c r="AA403" s="34">
        <v>0.47619999999999996</v>
      </c>
      <c r="AB403" s="34">
        <v>1.7799</v>
      </c>
      <c r="AC403" s="34">
        <v>1.6699000000000002</v>
      </c>
      <c r="AD403" s="34">
        <v>0.49399999999999977</v>
      </c>
      <c r="AE403" s="34">
        <v>0.19430000000000014</v>
      </c>
      <c r="AF403" s="34">
        <v>7.8099999999999836E-2</v>
      </c>
    </row>
    <row r="404" spans="1:48" x14ac:dyDescent="0.2">
      <c r="A404" s="44"/>
      <c r="B404" s="34" t="s">
        <v>6</v>
      </c>
      <c r="D404" s="34">
        <v>13.263199999999999</v>
      </c>
      <c r="E404" s="34">
        <v>12.1431</v>
      </c>
      <c r="F404" s="34">
        <v>2.7418999999999998</v>
      </c>
      <c r="G404" s="34">
        <v>0.81469999999999998</v>
      </c>
      <c r="H404" s="34">
        <v>1.3931999999999998</v>
      </c>
      <c r="I404" s="34">
        <v>0.77850000000000019</v>
      </c>
      <c r="J404" s="34">
        <v>1.2997999999999998</v>
      </c>
      <c r="K404" s="34">
        <v>0.89219999999999988</v>
      </c>
      <c r="L404" s="34">
        <v>4.7182318393652514</v>
      </c>
      <c r="M404" s="34">
        <v>1.8956218663013993</v>
      </c>
      <c r="N404" s="34">
        <v>3.5260146015012479</v>
      </c>
      <c r="O404" s="34">
        <v>1.3649282215559908</v>
      </c>
      <c r="P404" s="34">
        <v>5.4871533111441311</v>
      </c>
      <c r="Q404" s="34">
        <v>6.0981650912385108</v>
      </c>
      <c r="R404" s="34">
        <v>3.8483981303913972</v>
      </c>
      <c r="S404" s="34">
        <v>5.0004742025131979</v>
      </c>
      <c r="T404" s="34">
        <v>4.9419592005600377</v>
      </c>
      <c r="U404" s="34">
        <v>6.3527267413292696</v>
      </c>
      <c r="V404" s="34">
        <v>0.90111323372814811</v>
      </c>
      <c r="W404" s="34">
        <v>1.6730300684685855</v>
      </c>
      <c r="X404" s="34">
        <v>0.33011750938112994</v>
      </c>
      <c r="Y404" s="72">
        <v>1.0655000000000001</v>
      </c>
      <c r="Z404" s="34">
        <v>0.5232</v>
      </c>
      <c r="AA404" s="34">
        <v>1.3329</v>
      </c>
      <c r="AB404" s="34">
        <v>2.1055999999999999</v>
      </c>
      <c r="AC404" s="34">
        <v>2.1146000000000003</v>
      </c>
      <c r="AD404" s="34">
        <v>0</v>
      </c>
      <c r="AE404" s="34">
        <v>0.29589999999999961</v>
      </c>
      <c r="AF404" s="34">
        <v>0.30290000000000017</v>
      </c>
    </row>
    <row r="405" spans="1:48" x14ac:dyDescent="0.2">
      <c r="A405" s="44"/>
      <c r="B405" s="34" t="s">
        <v>7</v>
      </c>
      <c r="D405" s="34">
        <v>18.4817</v>
      </c>
      <c r="E405" s="34">
        <v>17.299299999999999</v>
      </c>
      <c r="F405" s="34">
        <v>3.5724999999999998</v>
      </c>
      <c r="G405" s="34">
        <v>1.2286999999999999</v>
      </c>
      <c r="H405" s="34">
        <v>1.9684999999999997</v>
      </c>
      <c r="I405" s="34">
        <v>1.0419999999999998</v>
      </c>
      <c r="J405" s="34">
        <v>2.0892000000000008</v>
      </c>
      <c r="K405" s="34">
        <v>1.0857999999999999</v>
      </c>
      <c r="L405" s="34">
        <v>7.7724315712651988</v>
      </c>
      <c r="M405" s="34">
        <v>2.2919586754564314</v>
      </c>
      <c r="N405" s="34">
        <v>3.8858742347928823</v>
      </c>
      <c r="O405" s="34">
        <v>1.44409030881036</v>
      </c>
      <c r="P405" s="34">
        <v>7.4391456095441493</v>
      </c>
      <c r="Q405" s="34">
        <v>8.3462027389705806</v>
      </c>
      <c r="R405" s="34">
        <v>5.2747731894366785</v>
      </c>
      <c r="S405" s="34">
        <v>6.2969742892916427</v>
      </c>
      <c r="T405" s="34">
        <v>7.2060823371649034</v>
      </c>
      <c r="U405" s="34">
        <v>8.9076330705749225</v>
      </c>
      <c r="V405" s="34">
        <v>1.2358594175714321</v>
      </c>
      <c r="W405" s="34">
        <v>2.1215927153909626</v>
      </c>
      <c r="X405" s="34">
        <v>0.51447453775672858</v>
      </c>
      <c r="Y405" s="72">
        <v>1.3214000000000001</v>
      </c>
      <c r="Z405" s="34">
        <v>0.90290000000000004</v>
      </c>
      <c r="AA405" s="34">
        <v>1.8090999999999999</v>
      </c>
      <c r="AB405" s="34">
        <v>3.8855</v>
      </c>
      <c r="AC405" s="34">
        <v>3.7845000000000004</v>
      </c>
      <c r="AD405" s="34">
        <v>0.49399999999999977</v>
      </c>
      <c r="AE405" s="34">
        <v>0.49019999999999975</v>
      </c>
      <c r="AF405" s="34">
        <v>0.38100000000000001</v>
      </c>
    </row>
    <row r="406" spans="1:48" s="41" customFormat="1" x14ac:dyDescent="0.2">
      <c r="A406" s="52"/>
      <c r="B406" s="41" t="s">
        <v>1128</v>
      </c>
      <c r="D406" s="41">
        <v>5</v>
      </c>
      <c r="E406" s="41">
        <v>5</v>
      </c>
      <c r="F406" s="41">
        <v>5</v>
      </c>
      <c r="G406" s="41">
        <v>5</v>
      </c>
      <c r="H406" s="41">
        <v>5</v>
      </c>
      <c r="I406" s="41">
        <v>5</v>
      </c>
      <c r="J406" s="41">
        <v>5</v>
      </c>
      <c r="K406" s="41">
        <v>3</v>
      </c>
      <c r="L406" s="41">
        <v>5</v>
      </c>
      <c r="M406" s="41">
        <v>4</v>
      </c>
      <c r="N406" s="41">
        <v>4</v>
      </c>
      <c r="O406" s="41">
        <v>2</v>
      </c>
      <c r="P406" s="41">
        <v>4</v>
      </c>
      <c r="Q406" s="41">
        <v>4</v>
      </c>
      <c r="R406" s="41">
        <v>5</v>
      </c>
      <c r="S406" s="41">
        <v>5</v>
      </c>
      <c r="T406" s="41">
        <v>5</v>
      </c>
      <c r="U406" s="41">
        <v>5</v>
      </c>
      <c r="V406" s="41">
        <v>5</v>
      </c>
      <c r="W406" s="41">
        <v>5</v>
      </c>
      <c r="X406" s="41">
        <v>5</v>
      </c>
      <c r="Y406" s="74">
        <v>5</v>
      </c>
      <c r="Z406" s="41">
        <v>5</v>
      </c>
      <c r="AA406" s="41">
        <v>5</v>
      </c>
      <c r="AB406" s="41">
        <v>5</v>
      </c>
      <c r="AC406" s="41">
        <v>5</v>
      </c>
      <c r="AD406" s="41">
        <v>5</v>
      </c>
      <c r="AE406" s="41">
        <v>5</v>
      </c>
      <c r="AF406" s="41">
        <v>5</v>
      </c>
    </row>
    <row r="407" spans="1:48" x14ac:dyDescent="0.2">
      <c r="A407" s="44" t="s">
        <v>1027</v>
      </c>
    </row>
    <row r="408" spans="1:48" s="37" customFormat="1" x14ac:dyDescent="0.2">
      <c r="A408" s="48" t="s">
        <v>945</v>
      </c>
      <c r="B408" s="37" t="s">
        <v>3</v>
      </c>
      <c r="D408" s="37">
        <v>9.8518999999999988</v>
      </c>
      <c r="E408" s="37">
        <v>9.3688000000000002</v>
      </c>
      <c r="F408" s="37">
        <v>2.4009400000000003</v>
      </c>
      <c r="G408" s="37">
        <v>0.79477999999999993</v>
      </c>
      <c r="H408" s="37">
        <v>1.22556</v>
      </c>
      <c r="I408" s="37">
        <v>0.60081999999999991</v>
      </c>
      <c r="J408" s="37">
        <v>1.0897999999999999</v>
      </c>
      <c r="K408" s="37">
        <v>0.8975200000000001</v>
      </c>
      <c r="L408" s="37">
        <v>4.0796394018232274</v>
      </c>
      <c r="M408" s="37">
        <v>1.2963541708076927</v>
      </c>
      <c r="N408" s="37">
        <v>3.5729042378747424</v>
      </c>
      <c r="O408" s="37">
        <v>1.3676756890935642</v>
      </c>
      <c r="P408" s="37">
        <v>4.5167642203330747</v>
      </c>
      <c r="Q408" s="37">
        <v>5.2833658020181478</v>
      </c>
      <c r="R408" s="37">
        <v>3.0935575193001048</v>
      </c>
      <c r="S408" s="37">
        <v>4.013600937370347</v>
      </c>
      <c r="T408" s="37">
        <v>3.7752640916978342</v>
      </c>
      <c r="U408" s="37">
        <v>4.9558548060854868</v>
      </c>
      <c r="V408" s="37">
        <v>0.82617315146698955</v>
      </c>
      <c r="W408" s="37">
        <v>1.4601692574799485</v>
      </c>
      <c r="X408" s="37">
        <v>0.31072060636504861</v>
      </c>
      <c r="Y408" s="73">
        <v>0.91898000000000002</v>
      </c>
      <c r="Z408" s="37">
        <v>0.44500000000000001</v>
      </c>
      <c r="AA408" s="37">
        <v>1.2288599999999998</v>
      </c>
      <c r="AB408" s="37">
        <v>2.0346800000000003</v>
      </c>
      <c r="AC408" s="37">
        <v>1.6192</v>
      </c>
      <c r="AD408" s="37">
        <v>0.26656000000000002</v>
      </c>
      <c r="AE408" s="37">
        <v>0.24548000000000031</v>
      </c>
      <c r="AF408" s="37">
        <v>0.20622500000000071</v>
      </c>
    </row>
    <row r="409" spans="1:48" x14ac:dyDescent="0.2">
      <c r="A409" s="44"/>
      <c r="B409" s="34" t="s">
        <v>60</v>
      </c>
      <c r="D409" s="34">
        <v>0.46680709613286736</v>
      </c>
      <c r="E409" s="34">
        <v>0.26523207762259809</v>
      </c>
      <c r="F409" s="34">
        <v>9.1298811602342447E-2</v>
      </c>
      <c r="G409" s="34">
        <v>5.2468438131890276E-2</v>
      </c>
      <c r="H409" s="34">
        <v>9.3947448076038789E-2</v>
      </c>
      <c r="I409" s="34">
        <v>6.4503852598119998E-2</v>
      </c>
      <c r="J409" s="34">
        <v>0.10240888633316926</v>
      </c>
      <c r="K409" s="34">
        <v>7.2042501344692339E-2</v>
      </c>
      <c r="L409" s="34">
        <v>0.20951804565532206</v>
      </c>
      <c r="M409" s="34">
        <v>8.1606955009975668E-2</v>
      </c>
      <c r="N409" s="34">
        <v>0.47661888091597221</v>
      </c>
      <c r="O409" s="34">
        <v>0.23664302002148507</v>
      </c>
      <c r="P409" s="34">
        <v>0.1017281666928985</v>
      </c>
      <c r="Q409" s="34">
        <v>0.68074417741279181</v>
      </c>
      <c r="R409" s="34">
        <v>0.23315751323349185</v>
      </c>
      <c r="S409" s="34">
        <v>0.10740205735851815</v>
      </c>
      <c r="T409" s="34">
        <v>0.12921718377434049</v>
      </c>
      <c r="U409" s="34">
        <v>0.29477461107177172</v>
      </c>
      <c r="V409" s="34">
        <v>6.112994146798225E-2</v>
      </c>
      <c r="W409" s="34">
        <v>2.9075580614468337E-2</v>
      </c>
      <c r="X409" s="34">
        <v>7.6238480934307046E-2</v>
      </c>
      <c r="Y409" s="72">
        <v>7.196149664924982E-2</v>
      </c>
      <c r="Z409" s="34">
        <v>6.5396291943809415E-2</v>
      </c>
      <c r="AA409" s="34">
        <v>0.16209507395352996</v>
      </c>
      <c r="AB409" s="34">
        <v>0.21028726066978004</v>
      </c>
      <c r="AC409" s="34">
        <v>0.20404276512535408</v>
      </c>
      <c r="AD409" s="34">
        <v>3.3576077793571982E-2</v>
      </c>
      <c r="AE409" s="34">
        <v>1.5037187236980058E-2</v>
      </c>
      <c r="AF409" s="34">
        <v>2.4585683503480508E-2</v>
      </c>
    </row>
    <row r="410" spans="1:48" x14ac:dyDescent="0.2">
      <c r="A410" s="44"/>
      <c r="B410" s="34" t="s">
        <v>5</v>
      </c>
      <c r="D410" s="34">
        <v>1.3055000000000003</v>
      </c>
      <c r="E410" s="34">
        <v>0.7264999999999997</v>
      </c>
      <c r="F410" s="34">
        <v>0.22230000000000016</v>
      </c>
      <c r="G410" s="34">
        <v>0.13969999999999994</v>
      </c>
      <c r="H410" s="34">
        <v>0.2350000000000001</v>
      </c>
      <c r="I410" s="34">
        <v>0.16949999999999976</v>
      </c>
      <c r="J410" s="34">
        <v>0.23819999999999997</v>
      </c>
      <c r="K410" s="34">
        <v>0.19179999999999975</v>
      </c>
      <c r="L410" s="34">
        <v>0.44748069974619664</v>
      </c>
      <c r="M410" s="34">
        <v>0.17697546755213245</v>
      </c>
      <c r="N410" s="34">
        <v>1.0313224017877105</v>
      </c>
      <c r="O410" s="34">
        <v>0.33466376835531175</v>
      </c>
      <c r="P410" s="34">
        <v>0.27599992852945388</v>
      </c>
      <c r="Q410" s="34">
        <v>1.8131908200365716</v>
      </c>
      <c r="R410" s="34">
        <v>0.64156666570610232</v>
      </c>
      <c r="S410" s="34">
        <v>0.29154143987041437</v>
      </c>
      <c r="T410" s="34">
        <v>0.30878358542035267</v>
      </c>
      <c r="U410" s="34">
        <v>0.68287147886165833</v>
      </c>
      <c r="V410" s="34">
        <v>0.14821777522013324</v>
      </c>
      <c r="W410" s="34">
        <v>6.6631710944605294E-2</v>
      </c>
      <c r="X410" s="34">
        <v>0.21267982498975507</v>
      </c>
      <c r="Y410" s="72">
        <v>0.16639999999999988</v>
      </c>
      <c r="Z410" s="34">
        <v>0.16190000000000004</v>
      </c>
      <c r="AA410" s="34">
        <v>0.40889999999999982</v>
      </c>
      <c r="AB410" s="34">
        <v>0.54680000000000017</v>
      </c>
      <c r="AC410" s="34">
        <v>0.50419999999999998</v>
      </c>
      <c r="AD410" s="34">
        <v>8.3799999999999208E-2</v>
      </c>
      <c r="AE410" s="34">
        <v>4.129999999999967E-2</v>
      </c>
      <c r="AF410" s="34">
        <v>5.5299999999998795E-2</v>
      </c>
      <c r="AV410" s="34" t="s">
        <v>55</v>
      </c>
    </row>
    <row r="411" spans="1:48" x14ac:dyDescent="0.2">
      <c r="A411" s="44"/>
      <c r="B411" s="34" t="s">
        <v>6</v>
      </c>
      <c r="D411" s="34">
        <v>9.1814999999999998</v>
      </c>
      <c r="E411" s="34">
        <v>9.0283999999999995</v>
      </c>
      <c r="F411" s="34">
        <v>2.2879</v>
      </c>
      <c r="G411" s="34">
        <v>0.73980000000000001</v>
      </c>
      <c r="H411" s="34">
        <v>1.0674000000000001</v>
      </c>
      <c r="I411" s="34">
        <v>0.51429999999999998</v>
      </c>
      <c r="J411" s="34">
        <v>1.0103</v>
      </c>
      <c r="K411" s="34">
        <v>0.81790000000000029</v>
      </c>
      <c r="L411" s="34">
        <v>3.8938573946666306</v>
      </c>
      <c r="M411" s="34">
        <v>1.1791013739284677</v>
      </c>
      <c r="N411" s="34">
        <v>2.9634618902611103</v>
      </c>
      <c r="O411" s="34">
        <v>1.2003438049159083</v>
      </c>
      <c r="P411" s="34">
        <v>4.3836506087962803</v>
      </c>
      <c r="Q411" s="34">
        <v>4.6228494113479401</v>
      </c>
      <c r="R411" s="34">
        <v>2.7945904261626611</v>
      </c>
      <c r="S411" s="34">
        <v>3.8689585601295864</v>
      </c>
      <c r="T411" s="34">
        <v>3.6382648130668005</v>
      </c>
      <c r="U411" s="34">
        <v>4.5456397327548954</v>
      </c>
      <c r="V411" s="34">
        <v>0.72153697756941104</v>
      </c>
      <c r="W411" s="34">
        <v>1.4164133895159288</v>
      </c>
      <c r="X411" s="34">
        <v>0.20502568131821824</v>
      </c>
      <c r="Y411" s="72">
        <v>0.82230000000000003</v>
      </c>
      <c r="Z411" s="34">
        <v>0.35370000000000001</v>
      </c>
      <c r="AA411" s="34">
        <v>1.07</v>
      </c>
      <c r="AB411" s="34">
        <v>1.8433999999999999</v>
      </c>
      <c r="AC411" s="34">
        <v>1.3232999999999999</v>
      </c>
      <c r="AD411" s="34">
        <v>0.24130000000000074</v>
      </c>
      <c r="AE411" s="34">
        <v>0.22160000000000046</v>
      </c>
      <c r="AF411" s="34">
        <v>0.18540000000000134</v>
      </c>
    </row>
    <row r="412" spans="1:48" x14ac:dyDescent="0.2">
      <c r="A412" s="44"/>
      <c r="B412" s="34" t="s">
        <v>7</v>
      </c>
      <c r="D412" s="34">
        <v>10.487</v>
      </c>
      <c r="E412" s="34">
        <v>9.7548999999999992</v>
      </c>
      <c r="F412" s="34">
        <v>2.5102000000000002</v>
      </c>
      <c r="G412" s="34">
        <v>0.87949999999999995</v>
      </c>
      <c r="H412" s="34">
        <v>1.3024000000000002</v>
      </c>
      <c r="I412" s="34">
        <v>0.68379999999999974</v>
      </c>
      <c r="J412" s="34">
        <v>1.2484999999999999</v>
      </c>
      <c r="K412" s="34">
        <v>1.0097</v>
      </c>
      <c r="L412" s="34">
        <v>4.3413380944128273</v>
      </c>
      <c r="M412" s="34">
        <v>1.3560768414806001</v>
      </c>
      <c r="N412" s="34">
        <v>3.9947842920488208</v>
      </c>
      <c r="O412" s="34">
        <v>1.5350075732712201</v>
      </c>
      <c r="P412" s="34">
        <v>4.6596505373257342</v>
      </c>
      <c r="Q412" s="34">
        <v>6.4360402313845118</v>
      </c>
      <c r="R412" s="34">
        <v>3.4361570918687634</v>
      </c>
      <c r="S412" s="34">
        <v>4.1605000000000008</v>
      </c>
      <c r="T412" s="34">
        <v>3.9470483984871532</v>
      </c>
      <c r="U412" s="34">
        <v>5.2285112116165537</v>
      </c>
      <c r="V412" s="34">
        <v>0.86975475278954428</v>
      </c>
      <c r="W412" s="34">
        <v>1.4830451004605341</v>
      </c>
      <c r="X412" s="34">
        <v>0.41770550630797332</v>
      </c>
      <c r="Y412" s="72">
        <v>0.98869999999999991</v>
      </c>
      <c r="Z412" s="34">
        <v>0.51560000000000006</v>
      </c>
      <c r="AA412" s="34">
        <v>1.4788999999999999</v>
      </c>
      <c r="AB412" s="34">
        <v>2.3902000000000001</v>
      </c>
      <c r="AC412" s="34">
        <v>1.8274999999999999</v>
      </c>
      <c r="AD412" s="34">
        <v>0.32509999999999994</v>
      </c>
      <c r="AE412" s="34">
        <v>0.26290000000000013</v>
      </c>
      <c r="AF412" s="34">
        <v>0.24070000000000014</v>
      </c>
    </row>
    <row r="413" spans="1:48" s="41" customFormat="1" x14ac:dyDescent="0.2">
      <c r="A413" s="52"/>
      <c r="B413" s="41" t="s">
        <v>1128</v>
      </c>
      <c r="D413" s="41">
        <v>5</v>
      </c>
      <c r="E413" s="41">
        <v>5</v>
      </c>
      <c r="F413" s="41">
        <v>5</v>
      </c>
      <c r="G413" s="41">
        <v>5</v>
      </c>
      <c r="H413" s="41">
        <v>5</v>
      </c>
      <c r="I413" s="41">
        <v>5</v>
      </c>
      <c r="J413" s="41">
        <v>5</v>
      </c>
      <c r="K413" s="41">
        <v>5</v>
      </c>
      <c r="L413" s="41">
        <v>4</v>
      </c>
      <c r="M413" s="41">
        <v>4</v>
      </c>
      <c r="N413" s="41">
        <v>4</v>
      </c>
      <c r="O413" s="41">
        <v>2</v>
      </c>
      <c r="P413" s="41">
        <v>5</v>
      </c>
      <c r="Q413" s="41">
        <v>5</v>
      </c>
      <c r="R413" s="41">
        <v>5</v>
      </c>
      <c r="S413" s="41">
        <v>5</v>
      </c>
      <c r="T413" s="41">
        <v>4</v>
      </c>
      <c r="U413" s="41">
        <v>4</v>
      </c>
      <c r="V413" s="41">
        <v>5</v>
      </c>
      <c r="W413" s="41">
        <v>5</v>
      </c>
      <c r="X413" s="41">
        <v>5</v>
      </c>
      <c r="Y413" s="74">
        <v>5</v>
      </c>
      <c r="Z413" s="41">
        <v>5</v>
      </c>
      <c r="AA413" s="41">
        <v>5</v>
      </c>
      <c r="AB413" s="41">
        <v>5</v>
      </c>
      <c r="AC413" s="41">
        <v>5</v>
      </c>
      <c r="AD413" s="41">
        <v>5</v>
      </c>
      <c r="AE413" s="41">
        <v>5</v>
      </c>
      <c r="AF413" s="41">
        <v>4</v>
      </c>
    </row>
    <row r="414" spans="1:48" x14ac:dyDescent="0.2">
      <c r="A414" s="48"/>
      <c r="B414" s="34" t="s">
        <v>3</v>
      </c>
      <c r="D414" s="34">
        <v>10.980180000000001</v>
      </c>
      <c r="E414" s="34">
        <v>10.60488</v>
      </c>
      <c r="F414" s="34">
        <v>2.4935</v>
      </c>
      <c r="G414" s="34">
        <v>0.80088000000000004</v>
      </c>
      <c r="H414" s="34">
        <v>1.3247200000000001</v>
      </c>
      <c r="I414" s="34">
        <v>0.64479999999999993</v>
      </c>
      <c r="J414" s="34">
        <v>1.2941400000000001</v>
      </c>
      <c r="K414" s="34">
        <v>0.85024999999999995</v>
      </c>
      <c r="L414" s="34">
        <v>4.5619601118487809</v>
      </c>
      <c r="M414" s="34">
        <v>1.3412178772424539</v>
      </c>
      <c r="N414" s="34">
        <v>3.4189494660457056</v>
      </c>
      <c r="O414" s="34">
        <v>1.1855469460042263</v>
      </c>
      <c r="P414" s="34">
        <v>5.1298610351637741</v>
      </c>
      <c r="Q414" s="34">
        <v>5.6671785409980133</v>
      </c>
      <c r="R414" s="34">
        <v>3.7096036385166045</v>
      </c>
      <c r="S414" s="34">
        <v>4.5018200908793427</v>
      </c>
      <c r="T414" s="34">
        <v>4.4207042390152393</v>
      </c>
      <c r="U414" s="34">
        <v>5.2720730368879485</v>
      </c>
      <c r="V414" s="34">
        <v>0.95452537461790199</v>
      </c>
      <c r="W414" s="34">
        <v>1.6246385307068749</v>
      </c>
      <c r="X414" s="34">
        <v>0.41936411086447684</v>
      </c>
      <c r="Y414" s="72">
        <v>0.96726000000000012</v>
      </c>
      <c r="Z414" s="34">
        <v>0.51500000000000001</v>
      </c>
      <c r="AA414" s="34">
        <v>1.2939000000000001</v>
      </c>
      <c r="AB414" s="34">
        <v>2.2216200000000002</v>
      </c>
      <c r="AC414" s="34">
        <v>2.1927399999999997</v>
      </c>
      <c r="AD414" s="34">
        <v>0.30147500000000016</v>
      </c>
      <c r="AE414" s="34">
        <v>0.28460000000000008</v>
      </c>
      <c r="AF414" s="34">
        <v>0.23417499999999997</v>
      </c>
    </row>
    <row r="415" spans="1:48" s="37" customFormat="1" x14ac:dyDescent="0.2">
      <c r="A415" s="48" t="s">
        <v>946</v>
      </c>
      <c r="B415" s="37" t="s">
        <v>60</v>
      </c>
      <c r="D415" s="37">
        <v>0.59545143546724311</v>
      </c>
      <c r="E415" s="37">
        <v>0.82246983348935054</v>
      </c>
      <c r="F415" s="37">
        <v>0.2411282957265696</v>
      </c>
      <c r="G415" s="37">
        <v>0.13034414831514268</v>
      </c>
      <c r="H415" s="37">
        <v>0.10913476531335004</v>
      </c>
      <c r="I415" s="37">
        <v>3.9414844919141774E-2</v>
      </c>
      <c r="J415" s="37">
        <v>0.1205432412041422</v>
      </c>
      <c r="K415" s="37">
        <v>7.5859717022057849E-2</v>
      </c>
      <c r="L415" s="37">
        <v>0.22666093041331689</v>
      </c>
      <c r="M415" s="37">
        <v>6.8119598549591917E-2</v>
      </c>
      <c r="N415" s="37">
        <v>0.35045965083308978</v>
      </c>
      <c r="O415" s="37">
        <v>4.6024577782628071E-2</v>
      </c>
      <c r="P415" s="37">
        <v>0.32939594696645663</v>
      </c>
      <c r="Q415" s="37">
        <v>0.29452480246803026</v>
      </c>
      <c r="R415" s="37">
        <v>0.44375506913212887</v>
      </c>
      <c r="S415" s="37">
        <v>0.99805836462297592</v>
      </c>
      <c r="T415" s="37">
        <v>0.14617043090260928</v>
      </c>
      <c r="U415" s="37">
        <v>0.43837400123499715</v>
      </c>
      <c r="V415" s="37">
        <v>8.6404758438054563E-2</v>
      </c>
      <c r="W415" s="37">
        <v>8.59501930088509E-2</v>
      </c>
      <c r="X415" s="37">
        <v>0.10110504759189029</v>
      </c>
      <c r="Y415" s="73">
        <v>5.1153817061877209E-2</v>
      </c>
      <c r="Z415" s="37">
        <v>4.73220878660272E-2</v>
      </c>
      <c r="AA415" s="37">
        <v>3.3650780080111034E-2</v>
      </c>
      <c r="AB415" s="37">
        <v>8.0132808511869935E-2</v>
      </c>
      <c r="AC415" s="37">
        <v>0.55713579852671491</v>
      </c>
      <c r="AD415" s="37">
        <v>2.6984362755739146E-2</v>
      </c>
      <c r="AE415" s="37">
        <v>4.9525094649076902E-2</v>
      </c>
      <c r="AF415" s="37">
        <v>1.3106327988164352E-2</v>
      </c>
    </row>
    <row r="416" spans="1:48" x14ac:dyDescent="0.2">
      <c r="A416" s="44"/>
      <c r="B416" s="34" t="s">
        <v>5</v>
      </c>
      <c r="D416" s="34">
        <v>1.423</v>
      </c>
      <c r="E416" s="34">
        <v>2.2484999999999999</v>
      </c>
      <c r="F416" s="34">
        <v>0.55439999999999978</v>
      </c>
      <c r="G416" s="34">
        <v>0.26729999999999998</v>
      </c>
      <c r="H416" s="34">
        <v>0.2546999999999997</v>
      </c>
      <c r="I416" s="34">
        <v>0.10409999999999986</v>
      </c>
      <c r="J416" s="34">
        <v>0.28390000000000004</v>
      </c>
      <c r="K416" s="34">
        <v>0.16000000000000014</v>
      </c>
      <c r="L416" s="34">
        <v>0.52985184798271767</v>
      </c>
      <c r="M416" s="34">
        <v>0.16426886077367575</v>
      </c>
      <c r="N416" s="34">
        <v>0.80681027156696938</v>
      </c>
      <c r="O416" s="34">
        <v>9.8357119249028901E-2</v>
      </c>
      <c r="P416" s="34">
        <v>0.76428011626861458</v>
      </c>
      <c r="Q416" s="34">
        <v>0.61021963601019813</v>
      </c>
      <c r="R416" s="34">
        <v>1.059419038582305</v>
      </c>
      <c r="S416" s="34">
        <v>2.7344860894852494</v>
      </c>
      <c r="T416" s="34">
        <v>0.33188340068719491</v>
      </c>
      <c r="U416" s="34">
        <v>0.99302360195886674</v>
      </c>
      <c r="V416" s="34">
        <v>0.19350360853730297</v>
      </c>
      <c r="W416" s="34">
        <v>0.24004436595856204</v>
      </c>
      <c r="X416" s="34">
        <v>0.25121864539598354</v>
      </c>
      <c r="Y416" s="72">
        <v>0.14410000000000001</v>
      </c>
      <c r="Z416" s="34">
        <v>0.10159999999999991</v>
      </c>
      <c r="AA416" s="34">
        <v>7.240000000000002E-2</v>
      </c>
      <c r="AB416" s="34">
        <v>0.18040000000000012</v>
      </c>
      <c r="AC416" s="34">
        <v>1.5145</v>
      </c>
      <c r="AD416" s="34">
        <v>4.9500000000000044E-2</v>
      </c>
      <c r="AE416" s="34">
        <v>0.13150000000000006</v>
      </c>
      <c r="AF416" s="34">
        <v>2.8500000000000636E-2</v>
      </c>
    </row>
    <row r="417" spans="1:48" x14ac:dyDescent="0.2">
      <c r="A417" s="44"/>
      <c r="B417" s="34" t="s">
        <v>6</v>
      </c>
      <c r="D417" s="34">
        <v>10.2972</v>
      </c>
      <c r="E417" s="34">
        <v>9.3363999999999994</v>
      </c>
      <c r="F417" s="34">
        <v>2.1958000000000002</v>
      </c>
      <c r="G417" s="34">
        <v>0.6744</v>
      </c>
      <c r="H417" s="34">
        <v>1.1969000000000003</v>
      </c>
      <c r="I417" s="34">
        <v>0.59120000000000017</v>
      </c>
      <c r="J417" s="34">
        <v>1.1398000000000001</v>
      </c>
      <c r="K417" s="34">
        <v>0.7911999999999999</v>
      </c>
      <c r="L417" s="34">
        <v>4.2414677766075277</v>
      </c>
      <c r="M417" s="34">
        <v>1.2973321278685732</v>
      </c>
      <c r="N417" s="34">
        <v>3.0181953937883121</v>
      </c>
      <c r="O417" s="34">
        <v>1.1232881197626905</v>
      </c>
      <c r="P417" s="34">
        <v>4.6702074814723167</v>
      </c>
      <c r="Q417" s="34">
        <v>5.2260384126027999</v>
      </c>
      <c r="R417" s="34">
        <v>3.402207850793364</v>
      </c>
      <c r="S417" s="34">
        <v>3.2166837534952051</v>
      </c>
      <c r="T417" s="34">
        <v>4.2997964382049529</v>
      </c>
      <c r="U417" s="34">
        <v>4.731602696761426</v>
      </c>
      <c r="V417" s="34">
        <v>0.83868413601307656</v>
      </c>
      <c r="W417" s="34">
        <v>1.5156327028670238</v>
      </c>
      <c r="X417" s="34">
        <v>0.33634816782613813</v>
      </c>
      <c r="Y417" s="72">
        <v>0.89219999999999999</v>
      </c>
      <c r="Z417" s="34">
        <v>0.46550000000000002</v>
      </c>
      <c r="AA417" s="34">
        <v>1.2643</v>
      </c>
      <c r="AB417" s="34">
        <v>2.1379999999999999</v>
      </c>
      <c r="AC417" s="34">
        <v>1.2768999999999999</v>
      </c>
      <c r="AD417" s="34">
        <v>0.27689999999999998</v>
      </c>
      <c r="AE417" s="34">
        <v>0.21589999999999998</v>
      </c>
      <c r="AF417" s="34">
        <v>0.21659999999999968</v>
      </c>
    </row>
    <row r="418" spans="1:48" x14ac:dyDescent="0.2">
      <c r="A418" s="44"/>
      <c r="B418" s="34" t="s">
        <v>7</v>
      </c>
      <c r="D418" s="34">
        <v>11.7202</v>
      </c>
      <c r="E418" s="34">
        <v>11.584899999999999</v>
      </c>
      <c r="F418" s="34">
        <v>2.7502</v>
      </c>
      <c r="G418" s="34">
        <v>0.94169999999999998</v>
      </c>
      <c r="H418" s="34">
        <v>1.4516</v>
      </c>
      <c r="I418" s="34">
        <v>0.69530000000000003</v>
      </c>
      <c r="J418" s="34">
        <v>1.4237000000000002</v>
      </c>
      <c r="K418" s="34">
        <v>0.95120000000000005</v>
      </c>
      <c r="L418" s="34">
        <v>4.7713196245902454</v>
      </c>
      <c r="M418" s="34">
        <v>1.461600988642249</v>
      </c>
      <c r="N418" s="34">
        <v>3.8250056653552815</v>
      </c>
      <c r="O418" s="34">
        <v>1.2216452390117194</v>
      </c>
      <c r="P418" s="34">
        <v>5.4344875977409313</v>
      </c>
      <c r="Q418" s="34">
        <v>5.836258048612998</v>
      </c>
      <c r="R418" s="34">
        <v>4.461626889375669</v>
      </c>
      <c r="S418" s="34">
        <v>5.9511698429804545</v>
      </c>
      <c r="T418" s="34">
        <v>4.6316798388921478</v>
      </c>
      <c r="U418" s="34">
        <v>5.7246262987202927</v>
      </c>
      <c r="V418" s="34">
        <v>1.0321877445503795</v>
      </c>
      <c r="W418" s="34">
        <v>1.7556770688255858</v>
      </c>
      <c r="X418" s="34">
        <v>0.58756681322212168</v>
      </c>
      <c r="Y418" s="72">
        <v>1.0363</v>
      </c>
      <c r="Z418" s="34">
        <v>0.56709999999999994</v>
      </c>
      <c r="AA418" s="34">
        <v>1.3367</v>
      </c>
      <c r="AB418" s="34">
        <v>2.3184</v>
      </c>
      <c r="AC418" s="34">
        <v>2.7913999999999999</v>
      </c>
      <c r="AD418" s="34">
        <v>0.32640000000000002</v>
      </c>
      <c r="AE418" s="34">
        <v>0.34740000000000004</v>
      </c>
      <c r="AF418" s="34">
        <v>0.24510000000000032</v>
      </c>
    </row>
    <row r="419" spans="1:48" s="41" customFormat="1" x14ac:dyDescent="0.2">
      <c r="A419" s="52"/>
      <c r="B419" s="41" t="s">
        <v>1128</v>
      </c>
      <c r="D419" s="41">
        <v>5</v>
      </c>
      <c r="E419" s="41">
        <v>5</v>
      </c>
      <c r="F419" s="41">
        <v>5</v>
      </c>
      <c r="G419" s="41">
        <v>5</v>
      </c>
      <c r="H419" s="41">
        <v>5</v>
      </c>
      <c r="I419" s="41">
        <v>5</v>
      </c>
      <c r="J419" s="41">
        <v>5</v>
      </c>
      <c r="K419" s="41">
        <v>4</v>
      </c>
      <c r="L419" s="41">
        <v>5</v>
      </c>
      <c r="M419" s="41">
        <v>5</v>
      </c>
      <c r="N419" s="41">
        <v>5</v>
      </c>
      <c r="O419" s="41">
        <v>4</v>
      </c>
      <c r="P419" s="41">
        <v>4</v>
      </c>
      <c r="Q419" s="41">
        <v>4</v>
      </c>
      <c r="R419" s="41">
        <v>5</v>
      </c>
      <c r="S419" s="41">
        <v>5</v>
      </c>
      <c r="T419" s="41">
        <v>4</v>
      </c>
      <c r="U419" s="41">
        <v>4</v>
      </c>
      <c r="V419" s="41">
        <v>4</v>
      </c>
      <c r="W419" s="41">
        <v>5</v>
      </c>
      <c r="X419" s="41">
        <v>5</v>
      </c>
      <c r="Y419" s="74">
        <v>5</v>
      </c>
      <c r="Z419" s="41">
        <v>5</v>
      </c>
      <c r="AA419" s="41">
        <v>5</v>
      </c>
      <c r="AB419" s="41">
        <v>5</v>
      </c>
      <c r="AC419" s="41">
        <v>5</v>
      </c>
      <c r="AD419" s="41">
        <v>4</v>
      </c>
      <c r="AE419" s="41">
        <v>5</v>
      </c>
      <c r="AF419" s="41">
        <v>4</v>
      </c>
    </row>
    <row r="420" spans="1:48" x14ac:dyDescent="0.2">
      <c r="A420" s="44" t="s">
        <v>1028</v>
      </c>
    </row>
    <row r="421" spans="1:48" s="37" customFormat="1" x14ac:dyDescent="0.2">
      <c r="A421" s="48" t="s">
        <v>946</v>
      </c>
      <c r="B421" s="37" t="s">
        <v>3</v>
      </c>
      <c r="D421" s="37">
        <v>18.292440000000003</v>
      </c>
      <c r="E421" s="37">
        <v>15.707100000000001</v>
      </c>
      <c r="F421" s="37">
        <v>2.9696199999999999</v>
      </c>
      <c r="G421" s="37">
        <v>0.99202499999999993</v>
      </c>
      <c r="H421" s="37">
        <v>1.4799199999999999</v>
      </c>
      <c r="I421" s="37">
        <v>0.81396000000000013</v>
      </c>
      <c r="J421" s="37">
        <v>2.3304399999999998</v>
      </c>
      <c r="K421" s="37">
        <v>1.5725750000000001</v>
      </c>
      <c r="L421" s="37">
        <v>6.6231410890526119</v>
      </c>
      <c r="M421" s="37">
        <v>1.748093692057219</v>
      </c>
      <c r="N421" s="37">
        <v>6.2345508892648276</v>
      </c>
      <c r="O421" s="37">
        <v>1.761663499143908</v>
      </c>
      <c r="P421" s="37">
        <v>7.0907531166118352</v>
      </c>
      <c r="Q421" s="37">
        <v>7.3972524418814114</v>
      </c>
      <c r="R421" s="37">
        <v>5.0492845057851019</v>
      </c>
      <c r="S421" s="37">
        <v>6.502391693850873</v>
      </c>
      <c r="T421" s="37">
        <v>6.3842525365151399</v>
      </c>
      <c r="U421" s="37">
        <v>8.6223627765247723</v>
      </c>
      <c r="V421" s="37">
        <v>1.3187529139978489</v>
      </c>
      <c r="W421" s="37">
        <v>1.9108100546336311</v>
      </c>
      <c r="X421" s="37">
        <v>0.44937606924933338</v>
      </c>
      <c r="Y421" s="73">
        <v>1.3516999999999999</v>
      </c>
      <c r="Z421" s="37">
        <v>0.68556000000000006</v>
      </c>
      <c r="AA421" s="37">
        <v>2.0927000000000002</v>
      </c>
      <c r="AB421" s="37">
        <v>3.78484</v>
      </c>
      <c r="AC421" s="37">
        <v>4.2705000000000002</v>
      </c>
      <c r="AD421" s="37">
        <v>0.42387500000000006</v>
      </c>
      <c r="AE421" s="37">
        <v>0.49102500000000004</v>
      </c>
      <c r="AF421" s="37">
        <v>0.37849999999999995</v>
      </c>
    </row>
    <row r="422" spans="1:48" x14ac:dyDescent="0.2">
      <c r="A422" s="44"/>
      <c r="B422" s="34" t="s">
        <v>60</v>
      </c>
      <c r="D422" s="34">
        <v>0.87464066221506054</v>
      </c>
      <c r="E422" s="34">
        <v>0.81653900396735457</v>
      </c>
      <c r="F422" s="34">
        <v>0.18702410807166017</v>
      </c>
      <c r="G422" s="34">
        <v>6.2503833215785037E-2</v>
      </c>
      <c r="H422" s="34">
        <v>9.4722790288293363E-2</v>
      </c>
      <c r="I422" s="34">
        <v>0.11056743643586887</v>
      </c>
      <c r="J422" s="34">
        <v>0.10677540915398084</v>
      </c>
      <c r="K422" s="34">
        <v>0.11751724341559422</v>
      </c>
      <c r="L422" s="34">
        <v>0.24196163565477738</v>
      </c>
      <c r="M422" s="34">
        <v>0.17602682102362002</v>
      </c>
      <c r="N422" s="34">
        <v>0.53106273048956398</v>
      </c>
      <c r="O422" s="34">
        <v>5.3486274576627801E-2</v>
      </c>
      <c r="P422" s="34">
        <v>0.46122516086259069</v>
      </c>
      <c r="Q422" s="34">
        <v>0.58735577359268532</v>
      </c>
      <c r="R422" s="34">
        <v>0.37761196068362568</v>
      </c>
      <c r="S422" s="34">
        <v>0.41532004083465079</v>
      </c>
      <c r="T422" s="38" t="s">
        <v>942</v>
      </c>
      <c r="U422" s="38" t="s">
        <v>942</v>
      </c>
      <c r="V422" s="34">
        <v>0.13720311504382368</v>
      </c>
      <c r="W422" s="34">
        <v>0.10150000684125661</v>
      </c>
      <c r="X422" s="34">
        <v>0.11307771877130553</v>
      </c>
      <c r="Y422" s="72">
        <v>0.12809080763271039</v>
      </c>
      <c r="Z422" s="34">
        <v>7.8434386591595989E-2</v>
      </c>
      <c r="AA422" s="34">
        <v>0.23751262071729573</v>
      </c>
      <c r="AB422" s="34">
        <v>0.26144495214098123</v>
      </c>
      <c r="AC422" s="34">
        <v>0.19715197183898533</v>
      </c>
      <c r="AD422" s="34">
        <v>8.0743972943289652E-2</v>
      </c>
      <c r="AE422" s="34">
        <v>2.7311337694567027E-2</v>
      </c>
      <c r="AF422" s="38" t="s">
        <v>942</v>
      </c>
    </row>
    <row r="423" spans="1:48" x14ac:dyDescent="0.2">
      <c r="A423" s="44"/>
      <c r="B423" s="34" t="s">
        <v>5</v>
      </c>
      <c r="D423" s="34">
        <v>2.3704000000000001</v>
      </c>
      <c r="E423" s="34">
        <v>1.9131999999999998</v>
      </c>
      <c r="F423" s="34">
        <v>0.46410000000000018</v>
      </c>
      <c r="G423" s="34">
        <v>0.12830000000000008</v>
      </c>
      <c r="H423" s="34">
        <v>0.24520000000000008</v>
      </c>
      <c r="I423" s="34">
        <v>0.28259999999999996</v>
      </c>
      <c r="J423" s="34">
        <v>0.28770000000000007</v>
      </c>
      <c r="K423" s="34">
        <v>0.28190000000000026</v>
      </c>
      <c r="L423" s="34">
        <v>0.5799997331763489</v>
      </c>
      <c r="M423" s="34">
        <v>0.35451275070898491</v>
      </c>
      <c r="N423" s="34">
        <v>1.0226258191845696</v>
      </c>
      <c r="O423" s="34">
        <v>7.5641014907078308E-2</v>
      </c>
      <c r="P423" s="34">
        <v>1.0802994787976337</v>
      </c>
      <c r="Q423" s="34">
        <v>1.2525540554000258</v>
      </c>
      <c r="R423" s="34">
        <v>0.78122527392905727</v>
      </c>
      <c r="S423" s="34">
        <v>0.92724810683257797</v>
      </c>
      <c r="T423" s="38" t="s">
        <v>942</v>
      </c>
      <c r="U423" s="38" t="s">
        <v>942</v>
      </c>
      <c r="V423" s="34">
        <v>0.30124117642767057</v>
      </c>
      <c r="W423" s="34">
        <v>0.25972248111598395</v>
      </c>
      <c r="X423" s="34">
        <v>0.27713417219618763</v>
      </c>
      <c r="Y423" s="72">
        <v>0.27750000000000008</v>
      </c>
      <c r="Z423" s="34">
        <v>0.20379999999999998</v>
      </c>
      <c r="AA423" s="34">
        <v>0.65659999999999963</v>
      </c>
      <c r="AB423" s="34">
        <v>0.60699999999999976</v>
      </c>
      <c r="AC423" s="34">
        <v>0.48770000000000024</v>
      </c>
      <c r="AD423" s="34">
        <v>0.19120000000000004</v>
      </c>
      <c r="AE423" s="34">
        <v>6.6100000000000492E-2</v>
      </c>
      <c r="AF423" s="38" t="s">
        <v>942</v>
      </c>
    </row>
    <row r="424" spans="1:48" x14ac:dyDescent="0.2">
      <c r="A424" s="44"/>
      <c r="B424" s="34" t="s">
        <v>6</v>
      </c>
      <c r="D424" s="34">
        <v>16.939900000000002</v>
      </c>
      <c r="E424" s="34">
        <v>14.754899999999999</v>
      </c>
      <c r="F424" s="34">
        <v>2.6791</v>
      </c>
      <c r="G424" s="34">
        <v>0.92520000000000002</v>
      </c>
      <c r="H424" s="34">
        <v>1.3962999999999999</v>
      </c>
      <c r="I424" s="34">
        <v>0.62990000000000013</v>
      </c>
      <c r="J424" s="34">
        <v>2.1779999999999999</v>
      </c>
      <c r="K424" s="34">
        <v>1.4459</v>
      </c>
      <c r="L424" s="34">
        <v>6.2759091022735509</v>
      </c>
      <c r="M424" s="34">
        <v>1.5838984879088684</v>
      </c>
      <c r="N424" s="34">
        <v>5.8060766425446246</v>
      </c>
      <c r="O424" s="34">
        <v>1.7238429916903688</v>
      </c>
      <c r="P424" s="34">
        <v>6.5462863556370641</v>
      </c>
      <c r="Q424" s="34">
        <v>6.5527817612064565</v>
      </c>
      <c r="R424" s="34">
        <v>4.7214806967729945</v>
      </c>
      <c r="S424" s="34">
        <v>5.8924494414462316</v>
      </c>
      <c r="T424" s="34">
        <v>6.3842525365151399</v>
      </c>
      <c r="U424" s="34">
        <v>8.6223627765247723</v>
      </c>
      <c r="V424" s="34">
        <v>1.1247773157385426</v>
      </c>
      <c r="W424" s="34">
        <v>1.8200804927255283</v>
      </c>
      <c r="X424" s="34">
        <v>0.35516172372596677</v>
      </c>
      <c r="Y424" s="72">
        <v>1.2091000000000001</v>
      </c>
      <c r="Z424" s="34">
        <v>0.57540000000000002</v>
      </c>
      <c r="AA424" s="34">
        <v>1.7583000000000002</v>
      </c>
      <c r="AB424" s="34">
        <v>3.4868000000000001</v>
      </c>
      <c r="AC424" s="34">
        <v>3.9642999999999997</v>
      </c>
      <c r="AD424" s="34">
        <v>0.3105</v>
      </c>
      <c r="AE424" s="34">
        <v>0.45529999999999982</v>
      </c>
      <c r="AF424" s="34">
        <v>0.37849999999999995</v>
      </c>
    </row>
    <row r="425" spans="1:48" x14ac:dyDescent="0.2">
      <c r="A425" s="44"/>
      <c r="B425" s="34" t="s">
        <v>7</v>
      </c>
      <c r="D425" s="34">
        <v>19.310300000000002</v>
      </c>
      <c r="E425" s="34">
        <v>16.668099999999999</v>
      </c>
      <c r="F425" s="34">
        <v>3.1432000000000002</v>
      </c>
      <c r="G425" s="34">
        <v>1.0535000000000001</v>
      </c>
      <c r="H425" s="34">
        <v>1.6415</v>
      </c>
      <c r="I425" s="34">
        <v>0.91250000000000009</v>
      </c>
      <c r="J425" s="34">
        <v>2.4657</v>
      </c>
      <c r="K425" s="34">
        <v>1.7278000000000002</v>
      </c>
      <c r="L425" s="34">
        <v>6.8559088354498998</v>
      </c>
      <c r="M425" s="34">
        <v>1.9384112386178534</v>
      </c>
      <c r="N425" s="34">
        <v>6.8287024617291943</v>
      </c>
      <c r="O425" s="34">
        <v>1.7994840065974471</v>
      </c>
      <c r="P425" s="34">
        <v>7.6265858344346977</v>
      </c>
      <c r="Q425" s="34">
        <v>7.8053358166064823</v>
      </c>
      <c r="R425" s="34">
        <v>5.5027059707020518</v>
      </c>
      <c r="S425" s="34">
        <v>6.8196975482788096</v>
      </c>
      <c r="T425" s="34">
        <v>6.3842525365151399</v>
      </c>
      <c r="U425" s="34">
        <v>8.6223627765247723</v>
      </c>
      <c r="V425" s="34">
        <v>1.4260184921662131</v>
      </c>
      <c r="W425" s="34">
        <v>2.0798029738415122</v>
      </c>
      <c r="X425" s="34">
        <v>0.63229589592215441</v>
      </c>
      <c r="Y425" s="72">
        <v>1.4866000000000001</v>
      </c>
      <c r="Z425" s="34">
        <v>0.7792</v>
      </c>
      <c r="AA425" s="34">
        <v>2.4148999999999998</v>
      </c>
      <c r="AB425" s="34">
        <v>4.0937999999999999</v>
      </c>
      <c r="AC425" s="34">
        <v>4.452</v>
      </c>
      <c r="AD425" s="34">
        <v>0.50170000000000003</v>
      </c>
      <c r="AE425" s="34">
        <v>0.52140000000000031</v>
      </c>
      <c r="AF425" s="34">
        <v>0.37849999999999995</v>
      </c>
    </row>
    <row r="426" spans="1:48" s="41" customFormat="1" x14ac:dyDescent="0.2">
      <c r="A426" s="52"/>
      <c r="B426" s="41" t="s">
        <v>1128</v>
      </c>
      <c r="D426" s="41">
        <v>5</v>
      </c>
      <c r="E426" s="41">
        <v>5</v>
      </c>
      <c r="F426" s="41">
        <v>5</v>
      </c>
      <c r="G426" s="41">
        <v>4</v>
      </c>
      <c r="H426" s="41">
        <v>5</v>
      </c>
      <c r="I426" s="41">
        <v>5</v>
      </c>
      <c r="J426" s="41">
        <v>5</v>
      </c>
      <c r="K426" s="41">
        <v>4</v>
      </c>
      <c r="L426" s="41">
        <v>5</v>
      </c>
      <c r="M426" s="41">
        <v>4</v>
      </c>
      <c r="N426" s="41">
        <v>3</v>
      </c>
      <c r="O426" s="41">
        <v>2</v>
      </c>
      <c r="P426" s="41">
        <v>4</v>
      </c>
      <c r="Q426" s="41">
        <v>4</v>
      </c>
      <c r="R426" s="41">
        <v>4</v>
      </c>
      <c r="S426" s="41">
        <v>4</v>
      </c>
      <c r="T426" s="41">
        <v>1</v>
      </c>
      <c r="U426" s="41">
        <v>1</v>
      </c>
      <c r="V426" s="41">
        <v>5</v>
      </c>
      <c r="W426" s="41">
        <v>5</v>
      </c>
      <c r="X426" s="41">
        <v>5</v>
      </c>
      <c r="Y426" s="74">
        <v>5</v>
      </c>
      <c r="Z426" s="41">
        <v>5</v>
      </c>
      <c r="AA426" s="41">
        <v>5</v>
      </c>
      <c r="AB426" s="41">
        <v>5</v>
      </c>
      <c r="AC426" s="41">
        <v>5</v>
      </c>
      <c r="AD426" s="41">
        <v>4</v>
      </c>
      <c r="AE426" s="41">
        <v>4</v>
      </c>
      <c r="AF426" s="41">
        <v>1</v>
      </c>
    </row>
    <row r="427" spans="1:48" x14ac:dyDescent="0.2">
      <c r="A427" s="44" t="s">
        <v>1029</v>
      </c>
    </row>
    <row r="428" spans="1:48" s="37" customFormat="1" x14ac:dyDescent="0.2">
      <c r="A428" s="48" t="s">
        <v>945</v>
      </c>
      <c r="B428" s="37" t="s">
        <v>3</v>
      </c>
      <c r="D428" s="37">
        <v>10.639433333333333</v>
      </c>
      <c r="E428" s="37">
        <v>9.7961166666666664</v>
      </c>
      <c r="F428" s="37">
        <v>2.1951799999999997</v>
      </c>
      <c r="G428" s="37">
        <v>0.63108000000000009</v>
      </c>
      <c r="H428" s="37">
        <v>1.1297999999999999</v>
      </c>
      <c r="I428" s="37">
        <v>0.64784000000000019</v>
      </c>
      <c r="J428" s="37">
        <v>1.3978799999999998</v>
      </c>
      <c r="K428" s="37">
        <v>0.87345000000000017</v>
      </c>
      <c r="L428" s="37">
        <v>4.8857687362668267</v>
      </c>
      <c r="M428" s="37">
        <v>1.1782361716880299</v>
      </c>
      <c r="N428" s="37">
        <v>4.8528441376526139</v>
      </c>
      <c r="O428" s="37">
        <v>1.6242739929770331</v>
      </c>
      <c r="P428" s="37">
        <v>4.3104058476092764</v>
      </c>
      <c r="Q428" s="37">
        <v>4.8183249659774585</v>
      </c>
      <c r="R428" s="37">
        <v>3.2057501096217713</v>
      </c>
      <c r="S428" s="37">
        <v>3.8301082434036733</v>
      </c>
      <c r="T428" s="37">
        <v>4.1304340945534959</v>
      </c>
      <c r="U428" s="37">
        <v>4.9942884470793967</v>
      </c>
      <c r="V428" s="37">
        <v>0.74924344589912217</v>
      </c>
      <c r="W428" s="37">
        <v>1.3156568433828888</v>
      </c>
      <c r="X428" s="37">
        <v>0.30871204609570657</v>
      </c>
      <c r="Y428" s="73">
        <v>1.0096799999999999</v>
      </c>
      <c r="Z428" s="37">
        <v>0.49173999999999995</v>
      </c>
      <c r="AA428" s="37">
        <v>1.2541</v>
      </c>
      <c r="AB428" s="37">
        <v>2.16608</v>
      </c>
      <c r="AC428" s="37">
        <v>1.4916</v>
      </c>
      <c r="AD428" s="37">
        <v>0.20193999999999995</v>
      </c>
      <c r="AE428" s="37">
        <v>0.2117750000000001</v>
      </c>
      <c r="AF428" s="37">
        <v>0.19337500000000002</v>
      </c>
    </row>
    <row r="429" spans="1:48" x14ac:dyDescent="0.2">
      <c r="A429" s="44"/>
      <c r="B429" s="34" t="s">
        <v>60</v>
      </c>
      <c r="D429" s="34">
        <v>0.59797486792227839</v>
      </c>
      <c r="E429" s="34">
        <v>0.60155567461928772</v>
      </c>
      <c r="F429" s="34">
        <v>8.9385776273409337E-2</v>
      </c>
      <c r="G429" s="34">
        <v>5.0557363459737513E-2</v>
      </c>
      <c r="H429" s="34">
        <v>0.1311906818337335</v>
      </c>
      <c r="I429" s="34">
        <v>3.7179806346994408E-2</v>
      </c>
      <c r="J429" s="34">
        <v>0.16710163673644826</v>
      </c>
      <c r="K429" s="34">
        <v>9.4646588246310476E-2</v>
      </c>
      <c r="L429" s="34">
        <v>0.44982261043793048</v>
      </c>
      <c r="M429" s="34">
        <v>7.6480338371499673E-2</v>
      </c>
      <c r="N429" s="34">
        <v>0.72334375764425374</v>
      </c>
      <c r="O429" s="34">
        <v>0.33538699684284135</v>
      </c>
      <c r="P429" s="34">
        <v>0.23044264713741794</v>
      </c>
      <c r="Q429" s="34">
        <v>0.22654625421290669</v>
      </c>
      <c r="R429" s="34">
        <v>8.6253364456114867E-2</v>
      </c>
      <c r="S429" s="34">
        <v>0.28053292453525797</v>
      </c>
      <c r="T429" s="34">
        <v>0.31232891967720111</v>
      </c>
      <c r="U429" s="34">
        <v>0.32502680375474879</v>
      </c>
      <c r="V429" s="34">
        <v>6.9268380026615187E-2</v>
      </c>
      <c r="W429" s="34">
        <v>3.4175341203328657E-2</v>
      </c>
      <c r="X429" s="34">
        <v>9.5536593744245168E-2</v>
      </c>
      <c r="Y429" s="72">
        <v>6.6925869437759244E-2</v>
      </c>
      <c r="Z429" s="34">
        <v>4.9723314451070151E-2</v>
      </c>
      <c r="AA429" s="34">
        <v>9.1656123636121509E-2</v>
      </c>
      <c r="AB429" s="34">
        <v>0.1402408178812429</v>
      </c>
      <c r="AC429" s="34">
        <v>0.23393411465624103</v>
      </c>
      <c r="AD429" s="34">
        <v>1.2857215872808499E-2</v>
      </c>
      <c r="AE429" s="34">
        <v>1.7088275707825444E-2</v>
      </c>
      <c r="AF429" s="34">
        <v>3.3531515026911672E-2</v>
      </c>
    </row>
    <row r="430" spans="1:48" x14ac:dyDescent="0.2">
      <c r="A430" s="44"/>
      <c r="B430" s="34" t="s">
        <v>5</v>
      </c>
      <c r="D430" s="34">
        <v>1.6306999999999992</v>
      </c>
      <c r="E430" s="34">
        <v>1.5792999999999999</v>
      </c>
      <c r="F430" s="34">
        <v>0.21139999999999981</v>
      </c>
      <c r="G430" s="34">
        <v>0.12450000000000006</v>
      </c>
      <c r="H430" s="34">
        <v>0.35119999999999996</v>
      </c>
      <c r="I430" s="34">
        <v>9.020000000000028E-2</v>
      </c>
      <c r="J430" s="34">
        <v>0.3828999999999998</v>
      </c>
      <c r="K430" s="34">
        <v>0.20329999999999959</v>
      </c>
      <c r="L430" s="34">
        <v>1.221979733876557</v>
      </c>
      <c r="M430" s="34">
        <v>0.20480463453109632</v>
      </c>
      <c r="N430" s="34">
        <v>1.8753369481296409</v>
      </c>
      <c r="O430" s="34">
        <v>0.78231435640238889</v>
      </c>
      <c r="P430" s="34">
        <v>0.63640034941156154</v>
      </c>
      <c r="Q430" s="34">
        <v>0.58116227578019508</v>
      </c>
      <c r="R430" s="34">
        <v>0.20433747176167794</v>
      </c>
      <c r="S430" s="34">
        <v>0.64424558618729444</v>
      </c>
      <c r="T430" s="34">
        <v>0.72166353104805436</v>
      </c>
      <c r="U430" s="34">
        <v>0.78057715161942021</v>
      </c>
      <c r="V430" s="34">
        <v>0.18876332469024126</v>
      </c>
      <c r="W430" s="34">
        <v>7.2530697420880363E-2</v>
      </c>
      <c r="X430" s="34">
        <v>0.2093969079901136</v>
      </c>
      <c r="Y430" s="72">
        <v>0.15679999999999994</v>
      </c>
      <c r="Z430" s="34">
        <v>0.12000000000000005</v>
      </c>
      <c r="AA430" s="34">
        <v>0.25269999999999992</v>
      </c>
      <c r="AB430" s="34">
        <v>0.33139999999999947</v>
      </c>
      <c r="AC430" s="34">
        <v>0.54360000000000008</v>
      </c>
      <c r="AD430" s="34">
        <v>3.379999999999983E-2</v>
      </c>
      <c r="AE430" s="34">
        <v>4.1199999999999237E-2</v>
      </c>
      <c r="AF430" s="34">
        <v>8.0700000000000105E-2</v>
      </c>
      <c r="AV430" s="34" t="s">
        <v>55</v>
      </c>
    </row>
    <row r="431" spans="1:48" x14ac:dyDescent="0.2">
      <c r="A431" s="44"/>
      <c r="B431" s="34" t="s">
        <v>6</v>
      </c>
      <c r="D431" s="34">
        <v>9.6933000000000007</v>
      </c>
      <c r="E431" s="34">
        <v>8.6042000000000005</v>
      </c>
      <c r="F431" s="34">
        <v>2.0987</v>
      </c>
      <c r="G431" s="34">
        <v>0.58609999999999995</v>
      </c>
      <c r="H431" s="34">
        <v>0.91250000000000009</v>
      </c>
      <c r="I431" s="34">
        <v>0.58230000000000004</v>
      </c>
      <c r="J431" s="34">
        <v>1.1848999999999998</v>
      </c>
      <c r="K431" s="34">
        <v>0.80320000000000036</v>
      </c>
      <c r="L431" s="34">
        <v>4.5109961050747982</v>
      </c>
      <c r="M431" s="34">
        <v>1.1011834588296356</v>
      </c>
      <c r="N431" s="34">
        <v>3.7215576381565785</v>
      </c>
      <c r="O431" s="34">
        <v>1.2984360130557069</v>
      </c>
      <c r="P431" s="34">
        <v>3.9967493103771221</v>
      </c>
      <c r="Q431" s="34">
        <v>4.5314403813798538</v>
      </c>
      <c r="R431" s="34">
        <v>3.1008722401930719</v>
      </c>
      <c r="S431" s="34">
        <v>3.4236728114701616</v>
      </c>
      <c r="T431" s="34">
        <v>3.7351179365583627</v>
      </c>
      <c r="U431" s="34">
        <v>4.6253505661733358</v>
      </c>
      <c r="V431" s="34">
        <v>0.6472996215046013</v>
      </c>
      <c r="W431" s="34">
        <v>1.2934204730094538</v>
      </c>
      <c r="X431" s="34">
        <v>0.20065218663149412</v>
      </c>
      <c r="Y431" s="72">
        <v>0.95250000000000001</v>
      </c>
      <c r="Z431" s="34">
        <v>0.42099999999999999</v>
      </c>
      <c r="AA431" s="34">
        <v>1.1055000000000001</v>
      </c>
      <c r="AB431" s="34">
        <v>2.0136000000000003</v>
      </c>
      <c r="AC431" s="34">
        <v>1.1886999999999999</v>
      </c>
      <c r="AD431" s="34">
        <v>0.18279999999999985</v>
      </c>
      <c r="AE431" s="34">
        <v>0.19370000000000065</v>
      </c>
      <c r="AF431" s="34">
        <v>0.1492</v>
      </c>
    </row>
    <row r="432" spans="1:48" x14ac:dyDescent="0.2">
      <c r="A432" s="44"/>
      <c r="B432" s="34" t="s">
        <v>7</v>
      </c>
      <c r="D432" s="34">
        <v>11.324</v>
      </c>
      <c r="E432" s="34">
        <v>10.1835</v>
      </c>
      <c r="F432" s="34">
        <v>2.3100999999999998</v>
      </c>
      <c r="G432" s="34">
        <v>0.71060000000000001</v>
      </c>
      <c r="H432" s="34">
        <v>1.2637</v>
      </c>
      <c r="I432" s="34">
        <v>0.67250000000000032</v>
      </c>
      <c r="J432" s="34">
        <v>1.5677999999999996</v>
      </c>
      <c r="K432" s="34">
        <v>1.0065</v>
      </c>
      <c r="L432" s="34">
        <v>5.7329758389513552</v>
      </c>
      <c r="M432" s="34">
        <v>1.305988093360732</v>
      </c>
      <c r="N432" s="34">
        <v>5.5968945862862194</v>
      </c>
      <c r="O432" s="34">
        <v>2.0807503694580958</v>
      </c>
      <c r="P432" s="34">
        <v>4.6331496597886836</v>
      </c>
      <c r="Q432" s="34">
        <v>5.1126026571600489</v>
      </c>
      <c r="R432" s="34">
        <v>3.3052097119547499</v>
      </c>
      <c r="S432" s="34">
        <v>4.067918397657456</v>
      </c>
      <c r="T432" s="34">
        <v>4.456781467606417</v>
      </c>
      <c r="U432" s="34">
        <v>5.405927717792756</v>
      </c>
      <c r="V432" s="34">
        <v>0.83606294619484256</v>
      </c>
      <c r="W432" s="34">
        <v>1.3659511704303342</v>
      </c>
      <c r="X432" s="34">
        <v>0.41004909462160771</v>
      </c>
      <c r="Y432" s="72">
        <v>1.1093</v>
      </c>
      <c r="Z432" s="34">
        <v>0.54100000000000004</v>
      </c>
      <c r="AA432" s="34">
        <v>1.3582000000000001</v>
      </c>
      <c r="AB432" s="34">
        <v>2.3449999999999998</v>
      </c>
      <c r="AC432" s="34">
        <v>1.7323</v>
      </c>
      <c r="AD432" s="34">
        <v>0.21659999999999968</v>
      </c>
      <c r="AE432" s="34">
        <v>0.23489999999999989</v>
      </c>
      <c r="AF432" s="34">
        <v>0.2299000000000001</v>
      </c>
    </row>
    <row r="433" spans="1:48" s="41" customFormat="1" x14ac:dyDescent="0.2">
      <c r="A433" s="52"/>
      <c r="B433" s="41" t="s">
        <v>1128</v>
      </c>
      <c r="D433" s="41">
        <v>6</v>
      </c>
      <c r="E433" s="41">
        <v>6</v>
      </c>
      <c r="F433" s="41">
        <v>5</v>
      </c>
      <c r="G433" s="41">
        <v>5</v>
      </c>
      <c r="H433" s="41">
        <v>5</v>
      </c>
      <c r="I433" s="41">
        <v>5</v>
      </c>
      <c r="J433" s="41">
        <v>5</v>
      </c>
      <c r="K433" s="41">
        <v>4</v>
      </c>
      <c r="L433" s="41">
        <v>6</v>
      </c>
      <c r="M433" s="41">
        <v>5</v>
      </c>
      <c r="N433" s="41">
        <v>5</v>
      </c>
      <c r="O433" s="41">
        <v>4</v>
      </c>
      <c r="P433" s="41">
        <v>5</v>
      </c>
      <c r="Q433" s="41">
        <v>5</v>
      </c>
      <c r="R433" s="41">
        <v>4</v>
      </c>
      <c r="S433" s="41">
        <v>4</v>
      </c>
      <c r="T433" s="41">
        <v>4</v>
      </c>
      <c r="U433" s="41">
        <v>4</v>
      </c>
      <c r="V433" s="41">
        <v>5</v>
      </c>
      <c r="W433" s="41">
        <v>4</v>
      </c>
      <c r="X433" s="41">
        <v>5</v>
      </c>
      <c r="Y433" s="74">
        <v>5</v>
      </c>
      <c r="Z433" s="41">
        <v>5</v>
      </c>
      <c r="AA433" s="41">
        <v>5</v>
      </c>
      <c r="AB433" s="41">
        <v>5</v>
      </c>
      <c r="AC433" s="41">
        <v>5</v>
      </c>
      <c r="AD433" s="41">
        <v>5</v>
      </c>
      <c r="AE433" s="41">
        <v>4</v>
      </c>
      <c r="AF433" s="41">
        <v>4</v>
      </c>
    </row>
    <row r="434" spans="1:48" s="37" customFormat="1" x14ac:dyDescent="0.2">
      <c r="A434" s="48" t="s">
        <v>946</v>
      </c>
      <c r="B434" s="37" t="s">
        <v>3</v>
      </c>
      <c r="D434" s="37">
        <v>13.144874999999999</v>
      </c>
      <c r="E434" s="37">
        <v>12.2303125</v>
      </c>
      <c r="F434" s="37">
        <v>2.4604500000000002</v>
      </c>
      <c r="G434" s="37">
        <v>0.79843750000000002</v>
      </c>
      <c r="H434" s="37">
        <v>1.1587875000000001</v>
      </c>
      <c r="I434" s="37">
        <v>0.66588749999999997</v>
      </c>
      <c r="J434" s="37">
        <v>1.6668750000000001</v>
      </c>
      <c r="K434" s="37">
        <v>0.99177499999999985</v>
      </c>
      <c r="L434" s="37">
        <v>5.3819640088653093</v>
      </c>
      <c r="M434" s="37">
        <v>1.9437129431707583</v>
      </c>
      <c r="N434" s="37">
        <v>4.7047374351482025</v>
      </c>
      <c r="O434" s="38" t="s">
        <v>942</v>
      </c>
      <c r="P434" s="37">
        <v>5.2316537933550205</v>
      </c>
      <c r="Q434" s="37">
        <v>5.6171903202188185</v>
      </c>
      <c r="R434" s="37">
        <v>3.8665635466514314</v>
      </c>
      <c r="S434" s="37">
        <v>4.7050037087258252</v>
      </c>
      <c r="T434" s="37">
        <v>4.8475823895893386</v>
      </c>
      <c r="U434" s="37">
        <v>5.9248916932622491</v>
      </c>
      <c r="V434" s="37">
        <v>0.87065208230874969</v>
      </c>
      <c r="W434" s="37">
        <v>1.5291600898548665</v>
      </c>
      <c r="X434" s="37">
        <v>0.35786766265773506</v>
      </c>
      <c r="Y434" s="73">
        <v>1.0756874999999999</v>
      </c>
      <c r="Z434" s="37">
        <v>0.51365000000000005</v>
      </c>
      <c r="AA434" s="37">
        <v>1.372925</v>
      </c>
      <c r="AB434" s="37">
        <v>2.7269875000000003</v>
      </c>
      <c r="AC434" s="37">
        <v>2.3572875</v>
      </c>
      <c r="AD434" s="37">
        <v>0.2430428571428572</v>
      </c>
      <c r="AE434" s="37">
        <v>0.28712857142857157</v>
      </c>
      <c r="AF434" s="37">
        <v>0.23661666666666661</v>
      </c>
    </row>
    <row r="435" spans="1:48" x14ac:dyDescent="0.2">
      <c r="A435" s="44"/>
      <c r="B435" s="34" t="s">
        <v>60</v>
      </c>
      <c r="D435" s="34">
        <v>0.63218323010704058</v>
      </c>
      <c r="E435" s="34">
        <v>0.65810819222873318</v>
      </c>
      <c r="F435" s="34">
        <v>0.2128302140204722</v>
      </c>
      <c r="G435" s="34">
        <v>0.11105631695547218</v>
      </c>
      <c r="H435" s="34">
        <v>0.12883222131904792</v>
      </c>
      <c r="I435" s="34">
        <v>6.4674623804748449E-2</v>
      </c>
      <c r="J435" s="34">
        <v>0.22538570591005025</v>
      </c>
      <c r="K435" s="34">
        <v>0.18288289578697242</v>
      </c>
      <c r="L435" s="34">
        <v>0.58014026976580535</v>
      </c>
      <c r="M435" s="34">
        <v>1.3162392336915354</v>
      </c>
      <c r="N435" s="34">
        <v>0.62101664641022158</v>
      </c>
      <c r="O435" s="38" t="s">
        <v>942</v>
      </c>
      <c r="P435" s="34">
        <v>0.35026670203293336</v>
      </c>
      <c r="Q435" s="34">
        <v>0.41150519135648372</v>
      </c>
      <c r="R435" s="34">
        <v>0.29360010498561218</v>
      </c>
      <c r="S435" s="34">
        <v>0.38742691270604995</v>
      </c>
      <c r="T435" s="34">
        <v>0.34328355941874028</v>
      </c>
      <c r="U435" s="34">
        <v>0.26986044596667036</v>
      </c>
      <c r="V435" s="34">
        <v>8.6633235598205169E-2</v>
      </c>
      <c r="W435" s="34">
        <v>0.17652314974062314</v>
      </c>
      <c r="X435" s="34">
        <v>9.1713722443509671E-2</v>
      </c>
      <c r="Y435" s="72">
        <v>5.8199347995856951E-2</v>
      </c>
      <c r="Z435" s="34">
        <v>6.8817190543393067E-2</v>
      </c>
      <c r="AA435" s="34">
        <v>0.11476188702825393</v>
      </c>
      <c r="AB435" s="34">
        <v>0.27649729751973023</v>
      </c>
      <c r="AC435" s="34">
        <v>0.26203910524685392</v>
      </c>
      <c r="AD435" s="34">
        <v>1.6210270113198418E-2</v>
      </c>
      <c r="AE435" s="34">
        <v>2.3018450156755844E-2</v>
      </c>
      <c r="AF435" s="34">
        <v>1.2913623297381148E-2</v>
      </c>
    </row>
    <row r="436" spans="1:48" x14ac:dyDescent="0.2">
      <c r="A436" s="44"/>
      <c r="B436" s="34" t="s">
        <v>5</v>
      </c>
      <c r="D436" s="34">
        <v>2.2352000000000007</v>
      </c>
      <c r="E436" s="34">
        <v>2.1246999999999989</v>
      </c>
      <c r="F436" s="34">
        <v>0.69660000000000011</v>
      </c>
      <c r="G436" s="34">
        <v>0.3569</v>
      </c>
      <c r="H436" s="34">
        <v>0.36509999999999976</v>
      </c>
      <c r="I436" s="34">
        <v>0.1727000000000003</v>
      </c>
      <c r="J436" s="34">
        <v>0.64650000000000007</v>
      </c>
      <c r="K436" s="34">
        <v>0.52189999999999959</v>
      </c>
      <c r="L436" s="34">
        <v>1.920674746929417</v>
      </c>
      <c r="M436" s="34">
        <v>3.7318890159295357</v>
      </c>
      <c r="N436" s="34">
        <v>1.4837585432459441</v>
      </c>
      <c r="O436" s="38" t="s">
        <v>942</v>
      </c>
      <c r="P436" s="34">
        <v>1.072696586367841</v>
      </c>
      <c r="Q436" s="34">
        <v>1.1754195413533708</v>
      </c>
      <c r="R436" s="34">
        <v>0.76629604990370881</v>
      </c>
      <c r="S436" s="34">
        <v>1.2627048678114541</v>
      </c>
      <c r="T436" s="34">
        <v>1.122539085546844</v>
      </c>
      <c r="U436" s="34">
        <v>0.85883352233648402</v>
      </c>
      <c r="V436" s="34">
        <v>0.24460373186522955</v>
      </c>
      <c r="W436" s="34">
        <v>0.57665766559227061</v>
      </c>
      <c r="X436" s="34">
        <v>0.2490449413975048</v>
      </c>
      <c r="Y436" s="72">
        <v>0.1855</v>
      </c>
      <c r="Z436" s="34">
        <v>0.17660000000000003</v>
      </c>
      <c r="AA436" s="34">
        <v>0.32450000000000001</v>
      </c>
      <c r="AB436" s="34">
        <v>0.8203999999999998</v>
      </c>
      <c r="AC436" s="34">
        <v>0.84020000000000006</v>
      </c>
      <c r="AD436" s="34">
        <v>4.3099999999999694E-2</v>
      </c>
      <c r="AE436" s="34">
        <v>6.170000000000031E-2</v>
      </c>
      <c r="AF436" s="34">
        <v>2.8699999999999642E-2</v>
      </c>
    </row>
    <row r="437" spans="1:48" x14ac:dyDescent="0.2">
      <c r="A437" s="44"/>
      <c r="B437" s="34" t="s">
        <v>6</v>
      </c>
      <c r="D437" s="34">
        <v>11.8224</v>
      </c>
      <c r="E437" s="34">
        <v>10.933400000000001</v>
      </c>
      <c r="F437" s="34">
        <v>1.9710000000000001</v>
      </c>
      <c r="G437" s="34">
        <v>0.58289999999999997</v>
      </c>
      <c r="H437" s="34">
        <v>0.93280000000000007</v>
      </c>
      <c r="I437" s="34">
        <v>0.55499999999999972</v>
      </c>
      <c r="J437" s="34">
        <v>1.2230000000000003</v>
      </c>
      <c r="K437" s="34">
        <v>0.71250000000000036</v>
      </c>
      <c r="L437" s="34">
        <v>4.7379575525747386</v>
      </c>
      <c r="M437" s="34">
        <v>1.167072405637285</v>
      </c>
      <c r="N437" s="34">
        <v>3.8580413566005491</v>
      </c>
      <c r="O437" s="38" t="s">
        <v>942</v>
      </c>
      <c r="P437" s="34">
        <v>4.9190557925276677</v>
      </c>
      <c r="Q437" s="34">
        <v>5.2576249019875894</v>
      </c>
      <c r="R437" s="34">
        <v>3.6576366044209476</v>
      </c>
      <c r="S437" s="34">
        <v>4.0607159393387757</v>
      </c>
      <c r="T437" s="34">
        <v>4.3352953348070757</v>
      </c>
      <c r="U437" s="34">
        <v>5.4010846919854893</v>
      </c>
      <c r="V437" s="34">
        <v>0.70262998797375431</v>
      </c>
      <c r="W437" s="34">
        <v>1.1899809788395779</v>
      </c>
      <c r="X437" s="34">
        <v>0.21887151482091025</v>
      </c>
      <c r="Y437" s="72">
        <v>0.93720000000000003</v>
      </c>
      <c r="Z437" s="34">
        <v>0.4299</v>
      </c>
      <c r="AA437" s="34">
        <v>1.1981999999999999</v>
      </c>
      <c r="AB437" s="34">
        <v>2.2263000000000002</v>
      </c>
      <c r="AC437" s="34">
        <v>1.8002</v>
      </c>
      <c r="AD437" s="34">
        <v>0.22740000000000027</v>
      </c>
      <c r="AE437" s="34">
        <v>0.24380000000000002</v>
      </c>
      <c r="AF437" s="34">
        <v>0.22030000000000002</v>
      </c>
    </row>
    <row r="438" spans="1:48" x14ac:dyDescent="0.2">
      <c r="A438" s="44"/>
      <c r="B438" s="34" t="s">
        <v>7</v>
      </c>
      <c r="D438" s="34">
        <v>14.057600000000001</v>
      </c>
      <c r="E438" s="34">
        <v>13.0581</v>
      </c>
      <c r="F438" s="34">
        <v>2.6676000000000002</v>
      </c>
      <c r="G438" s="34">
        <v>0.93979999999999997</v>
      </c>
      <c r="H438" s="34">
        <v>1.2978999999999998</v>
      </c>
      <c r="I438" s="34">
        <v>0.72770000000000001</v>
      </c>
      <c r="J438" s="34">
        <v>1.8695000000000004</v>
      </c>
      <c r="K438" s="34">
        <v>1.2343999999999999</v>
      </c>
      <c r="L438" s="34">
        <v>6.6586322995041556</v>
      </c>
      <c r="M438" s="34">
        <v>4.8989614215668205</v>
      </c>
      <c r="N438" s="34">
        <v>5.3417998998464933</v>
      </c>
      <c r="O438" s="38" t="s">
        <v>942</v>
      </c>
      <c r="P438" s="34">
        <v>5.9917523788955087</v>
      </c>
      <c r="Q438" s="34">
        <v>6.4330444433409602</v>
      </c>
      <c r="R438" s="34">
        <v>4.4239326543246564</v>
      </c>
      <c r="S438" s="34">
        <v>5.3234208071502298</v>
      </c>
      <c r="T438" s="34">
        <v>5.4578344203539197</v>
      </c>
      <c r="U438" s="34">
        <v>6.2599182143219734</v>
      </c>
      <c r="V438" s="34">
        <v>0.94723371983898386</v>
      </c>
      <c r="W438" s="34">
        <v>1.7666386444318485</v>
      </c>
      <c r="X438" s="34">
        <v>0.46791645621841504</v>
      </c>
      <c r="Y438" s="72">
        <v>1.1227</v>
      </c>
      <c r="Z438" s="34">
        <v>0.60650000000000004</v>
      </c>
      <c r="AA438" s="34">
        <v>1.5226999999999999</v>
      </c>
      <c r="AB438" s="34">
        <v>3.0467</v>
      </c>
      <c r="AC438" s="34">
        <v>2.6404000000000001</v>
      </c>
      <c r="AD438" s="34">
        <v>0.27049999999999996</v>
      </c>
      <c r="AE438" s="34">
        <v>0.30550000000000033</v>
      </c>
      <c r="AF438" s="34">
        <v>0.24899999999999967</v>
      </c>
    </row>
    <row r="439" spans="1:48" s="41" customFormat="1" x14ac:dyDescent="0.2">
      <c r="A439" s="52"/>
      <c r="B439" s="41" t="s">
        <v>1128</v>
      </c>
      <c r="D439" s="41">
        <v>8</v>
      </c>
      <c r="E439" s="41">
        <v>8</v>
      </c>
      <c r="F439" s="41">
        <v>8</v>
      </c>
      <c r="G439" s="41">
        <v>8</v>
      </c>
      <c r="H439" s="41">
        <v>8</v>
      </c>
      <c r="I439" s="41">
        <v>8</v>
      </c>
      <c r="J439" s="41">
        <v>8</v>
      </c>
      <c r="K439" s="41">
        <v>8</v>
      </c>
      <c r="L439" s="41">
        <v>8</v>
      </c>
      <c r="M439" s="41">
        <v>7</v>
      </c>
      <c r="N439" s="41">
        <v>4</v>
      </c>
      <c r="O439" s="38" t="s">
        <v>942</v>
      </c>
      <c r="P439" s="41">
        <v>7</v>
      </c>
      <c r="Q439" s="41">
        <v>7</v>
      </c>
      <c r="R439" s="41">
        <v>6</v>
      </c>
      <c r="S439" s="41">
        <v>7</v>
      </c>
      <c r="T439" s="41">
        <v>7</v>
      </c>
      <c r="U439" s="41">
        <v>7</v>
      </c>
      <c r="V439" s="41">
        <v>8</v>
      </c>
      <c r="W439" s="41">
        <v>8</v>
      </c>
      <c r="X439" s="41">
        <v>8</v>
      </c>
      <c r="Y439" s="74">
        <v>8</v>
      </c>
      <c r="Z439" s="41">
        <v>8</v>
      </c>
      <c r="AA439" s="41">
        <v>8</v>
      </c>
      <c r="AB439" s="41">
        <v>8</v>
      </c>
      <c r="AC439" s="41">
        <v>8</v>
      </c>
      <c r="AD439" s="41">
        <v>7</v>
      </c>
      <c r="AE439" s="41">
        <v>7</v>
      </c>
      <c r="AF439" s="41">
        <v>6</v>
      </c>
    </row>
    <row r="440" spans="1:48" x14ac:dyDescent="0.2">
      <c r="A440" s="44" t="s">
        <v>1030</v>
      </c>
    </row>
    <row r="441" spans="1:48" s="37" customFormat="1" x14ac:dyDescent="0.2">
      <c r="A441" s="48" t="s">
        <v>945</v>
      </c>
      <c r="B441" s="37" t="s">
        <v>3</v>
      </c>
      <c r="D441" s="37">
        <v>9.0024833333333341</v>
      </c>
      <c r="E441" s="37">
        <v>8.3401833333333339</v>
      </c>
      <c r="F441" s="37">
        <v>1.9048833333333333</v>
      </c>
      <c r="G441" s="37">
        <v>0.50513333333333332</v>
      </c>
      <c r="H441" s="37">
        <v>1.018</v>
      </c>
      <c r="I441" s="37">
        <v>0.51086666666666669</v>
      </c>
      <c r="J441" s="37">
        <v>1.1365499999999999</v>
      </c>
      <c r="K441" s="37">
        <v>0.79925000000000013</v>
      </c>
      <c r="L441" s="37">
        <v>3.8639259165927413</v>
      </c>
      <c r="M441" s="37">
        <v>1.0393148270765613</v>
      </c>
      <c r="N441" s="37">
        <v>3.6803603133859859</v>
      </c>
      <c r="O441" s="38" t="s">
        <v>942</v>
      </c>
      <c r="P441" s="37">
        <v>4.3601074383270095</v>
      </c>
      <c r="Q441" s="37">
        <v>4.4910715774594543</v>
      </c>
      <c r="R441" s="37">
        <v>3.3517295140544783</v>
      </c>
      <c r="S441" s="37">
        <v>3.914814616201209</v>
      </c>
      <c r="T441" s="37">
        <v>4.2481266604618941</v>
      </c>
      <c r="U441" s="37">
        <v>5.5086158053877776</v>
      </c>
      <c r="V441" s="37">
        <v>0.57688288253732833</v>
      </c>
      <c r="W441" s="37">
        <v>1.1488451652635387</v>
      </c>
      <c r="X441" s="37">
        <v>0.27355096159678743</v>
      </c>
      <c r="Y441" s="73">
        <v>0.89323333333333343</v>
      </c>
      <c r="Z441" s="37">
        <v>0.37328333333333336</v>
      </c>
      <c r="AA441" s="37">
        <v>0.91258333333333341</v>
      </c>
      <c r="AB441" s="37">
        <v>1.5616666666666665</v>
      </c>
      <c r="AC441" s="37">
        <v>1.2326666666666666</v>
      </c>
      <c r="AD441" s="37">
        <v>0.15452000000000005</v>
      </c>
      <c r="AE441" s="37">
        <v>0.15154999999999999</v>
      </c>
      <c r="AF441" s="37">
        <v>0.15419999999999978</v>
      </c>
    </row>
    <row r="442" spans="1:48" x14ac:dyDescent="0.2">
      <c r="A442" s="44"/>
      <c r="B442" s="34" t="s">
        <v>60</v>
      </c>
      <c r="D442" s="34">
        <v>0.85800974683663522</v>
      </c>
      <c r="E442" s="34">
        <v>0.65762833399015486</v>
      </c>
      <c r="F442" s="34">
        <v>0.13818630057522591</v>
      </c>
      <c r="G442" s="34">
        <v>8.7806939740925988E-2</v>
      </c>
      <c r="H442" s="34">
        <v>7.4711471676041849E-2</v>
      </c>
      <c r="I442" s="34">
        <v>3.6783891401898458E-2</v>
      </c>
      <c r="J442" s="34">
        <v>8.2479906643982123E-2</v>
      </c>
      <c r="K442" s="34">
        <v>0.15058696822766565</v>
      </c>
      <c r="L442" s="34">
        <v>0.36671764186316497</v>
      </c>
      <c r="M442" s="34">
        <v>9.5746307125788424E-2</v>
      </c>
      <c r="N442" s="38" t="s">
        <v>942</v>
      </c>
      <c r="O442" s="38" t="s">
        <v>942</v>
      </c>
      <c r="P442" s="34">
        <v>0.55365323561489987</v>
      </c>
      <c r="Q442" s="34">
        <v>0.2559302349661125</v>
      </c>
      <c r="R442" s="34">
        <v>0.53755584039181781</v>
      </c>
      <c r="S442" s="34">
        <v>0.51100105766315063</v>
      </c>
      <c r="T442" s="34">
        <v>0.52390243685355398</v>
      </c>
      <c r="U442" s="34">
        <v>0.58220004576601658</v>
      </c>
      <c r="V442" s="34">
        <v>7.0352951626124219E-2</v>
      </c>
      <c r="W442" s="34">
        <v>0.14435661225143553</v>
      </c>
      <c r="X442" s="34">
        <v>3.5456758049310859E-2</v>
      </c>
      <c r="Y442" s="72">
        <v>3.5598408204113141E-2</v>
      </c>
      <c r="Z442" s="34">
        <v>2.3166649880089828E-2</v>
      </c>
      <c r="AA442" s="34">
        <v>7.6673787350480249E-2</v>
      </c>
      <c r="AB442" s="34">
        <v>0.16990528734170296</v>
      </c>
      <c r="AC442" s="34">
        <v>8.2712941349384131E-2</v>
      </c>
      <c r="AD442" s="34">
        <v>2.8348051079395187E-2</v>
      </c>
      <c r="AE442" s="34">
        <v>1.5140376481448505E-2</v>
      </c>
      <c r="AF442" s="34">
        <v>2.2714862975593837E-2</v>
      </c>
    </row>
    <row r="443" spans="1:48" x14ac:dyDescent="0.2">
      <c r="A443" s="44"/>
      <c r="B443" s="34" t="s">
        <v>5</v>
      </c>
      <c r="D443" s="34">
        <v>2.3337000000000003</v>
      </c>
      <c r="E443" s="34">
        <v>1.9094000000000007</v>
      </c>
      <c r="F443" s="34">
        <v>0.32070000000000021</v>
      </c>
      <c r="G443" s="34">
        <v>0.26029999999999992</v>
      </c>
      <c r="H443" s="34">
        <v>0.2229000000000001</v>
      </c>
      <c r="I443" s="34">
        <v>0.10539999999999972</v>
      </c>
      <c r="J443" s="34">
        <v>0.20829999999999993</v>
      </c>
      <c r="K443" s="34">
        <v>0.46089999999999964</v>
      </c>
      <c r="L443" s="34">
        <v>0.93681393854279627</v>
      </c>
      <c r="M443" s="34">
        <v>0.17596153971802719</v>
      </c>
      <c r="N443" s="38" t="s">
        <v>942</v>
      </c>
      <c r="O443" s="38" t="s">
        <v>942</v>
      </c>
      <c r="P443" s="34">
        <v>1.3280313701343736</v>
      </c>
      <c r="Q443" s="34">
        <v>0.59931461287277532</v>
      </c>
      <c r="R443" s="34">
        <v>1.633805315760767</v>
      </c>
      <c r="S443" s="34">
        <v>1.3419851762981225</v>
      </c>
      <c r="T443" s="34">
        <v>1.3689049850813686</v>
      </c>
      <c r="U443" s="34">
        <v>1.2841052209406545</v>
      </c>
      <c r="V443" s="34">
        <v>0.19127860575949795</v>
      </c>
      <c r="W443" s="34">
        <v>0.40836040401043328</v>
      </c>
      <c r="X443" s="34">
        <v>9.2714543002231559E-2</v>
      </c>
      <c r="Y443" s="72">
        <v>0.11180000000000012</v>
      </c>
      <c r="Z443" s="34">
        <v>5.3899999999999948E-2</v>
      </c>
      <c r="AA443" s="34">
        <v>0.21209999999999996</v>
      </c>
      <c r="AB443" s="34">
        <v>0.4323999999999999</v>
      </c>
      <c r="AC443" s="34">
        <v>0.2488999999999999</v>
      </c>
      <c r="AD443" s="34">
        <v>6.2799999999999967E-2</v>
      </c>
      <c r="AE443" s="34">
        <v>4.1199999999999681E-2</v>
      </c>
      <c r="AF443" s="34">
        <v>5.8399999999999869E-2</v>
      </c>
      <c r="AV443" s="34" t="s">
        <v>55</v>
      </c>
    </row>
    <row r="444" spans="1:48" x14ac:dyDescent="0.2">
      <c r="A444" s="44"/>
      <c r="B444" s="34" t="s">
        <v>6</v>
      </c>
      <c r="D444" s="34">
        <v>7.8003</v>
      </c>
      <c r="E444" s="34">
        <v>7.2535999999999996</v>
      </c>
      <c r="F444" s="34">
        <v>1.7221</v>
      </c>
      <c r="G444" s="34">
        <v>0.35310000000000002</v>
      </c>
      <c r="H444" s="34">
        <v>0.9144000000000001</v>
      </c>
      <c r="I444" s="34">
        <v>0.46040000000000014</v>
      </c>
      <c r="J444" s="34">
        <v>1.0185</v>
      </c>
      <c r="K444" s="34">
        <v>0.57089999999999996</v>
      </c>
      <c r="L444" s="34">
        <v>3.4983872970270173</v>
      </c>
      <c r="M444" s="34">
        <v>0.97314184988623298</v>
      </c>
      <c r="N444" s="38" t="s">
        <v>942</v>
      </c>
      <c r="O444" s="38" t="s">
        <v>942</v>
      </c>
      <c r="P444" s="34">
        <v>3.9752374331604394</v>
      </c>
      <c r="Q444" s="34">
        <v>4.2585848694137818</v>
      </c>
      <c r="R444" s="34">
        <v>2.5406183833862177</v>
      </c>
      <c r="S444" s="34">
        <v>3.2164292903777629</v>
      </c>
      <c r="T444" s="34">
        <v>3.6682471249903545</v>
      </c>
      <c r="U444" s="34">
        <v>4.8668477231160621</v>
      </c>
      <c r="V444" s="34">
        <v>0.5093666753920989</v>
      </c>
      <c r="W444" s="34">
        <v>0.97957340204805476</v>
      </c>
      <c r="X444" s="34">
        <v>0.22013252826422533</v>
      </c>
      <c r="Y444" s="72">
        <v>0.83309999999999995</v>
      </c>
      <c r="Z444" s="34">
        <v>0.34040000000000004</v>
      </c>
      <c r="AA444" s="34">
        <v>0.79940000000000011</v>
      </c>
      <c r="AB444" s="34">
        <v>1.3786</v>
      </c>
      <c r="AC444" s="34">
        <v>1.0846</v>
      </c>
      <c r="AD444" s="34">
        <v>0.12509999999999999</v>
      </c>
      <c r="AE444" s="34">
        <v>0.127</v>
      </c>
      <c r="AF444" s="34">
        <v>0.12380000000000013</v>
      </c>
    </row>
    <row r="445" spans="1:48" x14ac:dyDescent="0.2">
      <c r="A445" s="44"/>
      <c r="B445" s="34" t="s">
        <v>7</v>
      </c>
      <c r="D445" s="34">
        <v>10.134</v>
      </c>
      <c r="E445" s="34">
        <v>9.1630000000000003</v>
      </c>
      <c r="F445" s="34">
        <v>2.0428000000000002</v>
      </c>
      <c r="G445" s="34">
        <v>0.61339999999999995</v>
      </c>
      <c r="H445" s="34">
        <v>1.1373000000000002</v>
      </c>
      <c r="I445" s="34">
        <v>0.56579999999999986</v>
      </c>
      <c r="J445" s="34">
        <v>1.2267999999999999</v>
      </c>
      <c r="K445" s="34">
        <v>1.0317999999999996</v>
      </c>
      <c r="L445" s="34">
        <v>4.4352012355698136</v>
      </c>
      <c r="M445" s="34">
        <v>1.1491033896042602</v>
      </c>
      <c r="N445" s="34">
        <v>3.6803603133859859</v>
      </c>
      <c r="O445" s="38" t="s">
        <v>942</v>
      </c>
      <c r="P445" s="34">
        <v>5.303268803294813</v>
      </c>
      <c r="Q445" s="34">
        <v>4.8578994822865571</v>
      </c>
      <c r="R445" s="34">
        <v>4.1744236991469847</v>
      </c>
      <c r="S445" s="34">
        <v>4.5584144666758855</v>
      </c>
      <c r="T445" s="34">
        <v>5.0371521100717231</v>
      </c>
      <c r="U445" s="34">
        <v>6.1509529440567166</v>
      </c>
      <c r="V445" s="34">
        <v>0.70064528115159685</v>
      </c>
      <c r="W445" s="34">
        <v>1.387933806058488</v>
      </c>
      <c r="X445" s="34">
        <v>0.31284707126645689</v>
      </c>
      <c r="Y445" s="72">
        <v>0.94490000000000007</v>
      </c>
      <c r="Z445" s="34">
        <v>0.39429999999999998</v>
      </c>
      <c r="AA445" s="34">
        <v>1.0115000000000001</v>
      </c>
      <c r="AB445" s="34">
        <v>1.8109999999999999</v>
      </c>
      <c r="AC445" s="34">
        <v>1.3334999999999999</v>
      </c>
      <c r="AD445" s="34">
        <v>0.18789999999999996</v>
      </c>
      <c r="AE445" s="34">
        <v>0.16819999999999968</v>
      </c>
      <c r="AF445" s="34">
        <v>0.1822</v>
      </c>
    </row>
    <row r="446" spans="1:48" s="41" customFormat="1" x14ac:dyDescent="0.2">
      <c r="A446" s="52"/>
      <c r="B446" s="41" t="s">
        <v>1128</v>
      </c>
      <c r="D446" s="41">
        <v>6</v>
      </c>
      <c r="E446" s="41">
        <v>6</v>
      </c>
      <c r="F446" s="41">
        <v>6</v>
      </c>
      <c r="G446" s="41">
        <v>6</v>
      </c>
      <c r="H446" s="41">
        <v>6</v>
      </c>
      <c r="I446" s="41">
        <v>6</v>
      </c>
      <c r="J446" s="41">
        <v>6</v>
      </c>
      <c r="K446" s="41">
        <v>6</v>
      </c>
      <c r="L446" s="41">
        <v>5</v>
      </c>
      <c r="M446" s="41">
        <v>3</v>
      </c>
      <c r="N446" s="41">
        <v>1</v>
      </c>
      <c r="O446" s="38" t="s">
        <v>942</v>
      </c>
      <c r="P446" s="41">
        <v>5</v>
      </c>
      <c r="Q446" s="41">
        <v>5</v>
      </c>
      <c r="R446" s="41">
        <v>6</v>
      </c>
      <c r="S446" s="41">
        <v>6</v>
      </c>
      <c r="T446" s="41">
        <v>5</v>
      </c>
      <c r="U446" s="41">
        <v>5</v>
      </c>
      <c r="V446" s="41">
        <v>6</v>
      </c>
      <c r="W446" s="41">
        <v>6</v>
      </c>
      <c r="X446" s="41">
        <v>6</v>
      </c>
      <c r="Y446" s="74">
        <v>6</v>
      </c>
      <c r="Z446" s="41">
        <v>6</v>
      </c>
      <c r="AA446" s="41">
        <v>6</v>
      </c>
      <c r="AB446" s="41">
        <v>6</v>
      </c>
      <c r="AC446" s="41">
        <v>6</v>
      </c>
      <c r="AD446" s="41">
        <v>5</v>
      </c>
      <c r="AE446" s="41">
        <v>6</v>
      </c>
      <c r="AF446" s="41">
        <v>5</v>
      </c>
    </row>
    <row r="447" spans="1:48" s="37" customFormat="1" x14ac:dyDescent="0.2">
      <c r="A447" s="48" t="s">
        <v>946</v>
      </c>
      <c r="B447" s="37" t="s">
        <v>3</v>
      </c>
      <c r="D447" s="37">
        <v>10.7026</v>
      </c>
      <c r="E447" s="37">
        <v>9.8361499999999999</v>
      </c>
      <c r="F447" s="37">
        <v>2.0656499999999998</v>
      </c>
      <c r="G447" s="37">
        <v>0.50324999999999998</v>
      </c>
      <c r="H447" s="37">
        <v>1.1553499999999999</v>
      </c>
      <c r="I447" s="37">
        <v>0.60739999999999994</v>
      </c>
      <c r="J447" s="37">
        <v>1.35575</v>
      </c>
      <c r="K447" s="37">
        <v>0.87375000000000025</v>
      </c>
      <c r="L447" s="37">
        <v>4.7737454744988383</v>
      </c>
      <c r="M447" s="37">
        <v>1.1944114903023282</v>
      </c>
      <c r="N447" s="37">
        <v>3.5331977049174181</v>
      </c>
      <c r="O447" s="37">
        <v>0.93885731077730861</v>
      </c>
      <c r="P447" s="37">
        <v>4.9195554994548347</v>
      </c>
      <c r="Q447" s="37">
        <v>5.1062814901097529</v>
      </c>
      <c r="R447" s="37">
        <v>3.7971377789873184</v>
      </c>
      <c r="S447" s="37">
        <v>4.4450007947219117</v>
      </c>
      <c r="T447" s="37">
        <v>4.6073134464161196</v>
      </c>
      <c r="U447" s="37">
        <v>5.90648907384882</v>
      </c>
      <c r="V447" s="37">
        <v>0.60481167581241735</v>
      </c>
      <c r="W447" s="37">
        <v>1.2965617490243404</v>
      </c>
      <c r="X447" s="37">
        <v>0.28150440307557967</v>
      </c>
      <c r="Y447" s="73">
        <v>0.94869999999999999</v>
      </c>
      <c r="Z447" s="37">
        <v>0.45660000000000001</v>
      </c>
      <c r="AA447" s="37">
        <v>1.0385</v>
      </c>
      <c r="AB447" s="37">
        <v>1.7262</v>
      </c>
      <c r="AC447" s="37">
        <v>1.4630000000000001</v>
      </c>
      <c r="AD447" s="37">
        <v>0.20450000000000013</v>
      </c>
      <c r="AE447" s="37">
        <v>0.17014999999999991</v>
      </c>
      <c r="AF447" s="37">
        <v>0.16664999999999952</v>
      </c>
    </row>
    <row r="448" spans="1:48" x14ac:dyDescent="0.2">
      <c r="A448" s="44"/>
      <c r="B448" s="34" t="s">
        <v>60</v>
      </c>
      <c r="D448" s="34">
        <v>3.1112698372210944E-3</v>
      </c>
      <c r="E448" s="34">
        <v>0.38883801897448317</v>
      </c>
      <c r="F448" s="34">
        <v>0.1660993829007201</v>
      </c>
      <c r="G448" s="34">
        <v>7.8559563389825587E-2</v>
      </c>
      <c r="H448" s="34">
        <v>9.6520075631963784E-2</v>
      </c>
      <c r="I448" s="34">
        <v>1.3010764773832612E-2</v>
      </c>
      <c r="J448" s="34">
        <v>3.4153257531310412E-2</v>
      </c>
      <c r="K448" s="34">
        <v>8.0822305089622432E-2</v>
      </c>
      <c r="L448" s="34">
        <v>0.10060168688303749</v>
      </c>
      <c r="M448" s="34">
        <v>0.10179176620701605</v>
      </c>
      <c r="N448" s="34">
        <v>0.18682014252057605</v>
      </c>
      <c r="O448" s="38" t="s">
        <v>942</v>
      </c>
      <c r="P448" s="34">
        <v>8.0899169138933857E-2</v>
      </c>
      <c r="Q448" s="34">
        <v>4.1300756675840206E-3</v>
      </c>
      <c r="R448" s="34">
        <v>3.8448859209319765E-2</v>
      </c>
      <c r="S448" s="34">
        <v>5.611559358276344E-2</v>
      </c>
      <c r="T448" s="34">
        <v>2.0211950584953758E-2</v>
      </c>
      <c r="U448" s="34">
        <v>0.2241961217528404</v>
      </c>
      <c r="V448" s="34">
        <v>7.2018633713441166E-2</v>
      </c>
      <c r="W448" s="34">
        <v>3.7543067720755635E-2</v>
      </c>
      <c r="X448" s="34">
        <v>8.2070226624049128E-2</v>
      </c>
      <c r="Y448" s="72">
        <v>3.3234018715767685E-2</v>
      </c>
      <c r="Z448" s="34">
        <v>0</v>
      </c>
      <c r="AA448" s="34">
        <v>7.7640324574282854E-2</v>
      </c>
      <c r="AB448" s="34">
        <v>0.11723830432072954</v>
      </c>
      <c r="AC448" s="34">
        <v>0.60613193283310773</v>
      </c>
      <c r="AD448" s="34">
        <v>2.5173001410241144E-2</v>
      </c>
      <c r="AE448" s="34">
        <v>7.1417784899839715E-3</v>
      </c>
      <c r="AF448" s="34">
        <v>1.3930003589374237E-2</v>
      </c>
    </row>
    <row r="449" spans="1:48" x14ac:dyDescent="0.2">
      <c r="A449" s="44"/>
      <c r="B449" s="34" t="s">
        <v>5</v>
      </c>
      <c r="D449" s="34">
        <v>4.4000000000004036E-3</v>
      </c>
      <c r="E449" s="34">
        <v>0.54990000000000094</v>
      </c>
      <c r="F449" s="34">
        <v>0.23490000000000011</v>
      </c>
      <c r="G449" s="34">
        <v>0.11109999999999998</v>
      </c>
      <c r="H449" s="34">
        <v>0.13650000000000007</v>
      </c>
      <c r="I449" s="34">
        <v>1.8400000000000194E-2</v>
      </c>
      <c r="J449" s="34">
        <v>4.8300000000000232E-2</v>
      </c>
      <c r="K449" s="34">
        <v>0.11430000000000007</v>
      </c>
      <c r="L449" s="34">
        <v>0.14227226998760312</v>
      </c>
      <c r="M449" s="34">
        <v>0.1439552963078734</v>
      </c>
      <c r="N449" s="34">
        <v>0.26420357927707316</v>
      </c>
      <c r="O449" s="38" t="s">
        <v>942</v>
      </c>
      <c r="P449" s="34">
        <v>0.11440870218099519</v>
      </c>
      <c r="Q449" s="34">
        <v>5.8408090227244358E-3</v>
      </c>
      <c r="R449" s="34">
        <v>5.4374898151593687E-2</v>
      </c>
      <c r="S449" s="34">
        <v>7.9359433505360677E-2</v>
      </c>
      <c r="T449" s="34">
        <v>2.8584014639256417E-2</v>
      </c>
      <c r="U449" s="34">
        <v>0.31706119601431659</v>
      </c>
      <c r="V449" s="34">
        <v>0.10184972854112873</v>
      </c>
      <c r="W449" s="34">
        <v>5.3093915543784176E-2</v>
      </c>
      <c r="X449" s="34">
        <v>0.11606482755876379</v>
      </c>
      <c r="Y449" s="72">
        <v>4.6999999999999931E-2</v>
      </c>
      <c r="Z449" s="34">
        <v>0</v>
      </c>
      <c r="AA449" s="34">
        <v>0.1097999999999999</v>
      </c>
      <c r="AB449" s="34">
        <v>0.16579999999999995</v>
      </c>
      <c r="AC449" s="34">
        <v>0.85719999999999996</v>
      </c>
      <c r="AD449" s="34">
        <v>3.5600000000000076E-2</v>
      </c>
      <c r="AE449" s="34">
        <v>1.0099999999999776E-2</v>
      </c>
      <c r="AF449" s="34">
        <v>1.9699999999998941E-2</v>
      </c>
    </row>
    <row r="450" spans="1:48" x14ac:dyDescent="0.2">
      <c r="A450" s="44"/>
      <c r="B450" s="34" t="s">
        <v>6</v>
      </c>
      <c r="D450" s="34">
        <v>10.7004</v>
      </c>
      <c r="E450" s="34">
        <v>9.5611999999999995</v>
      </c>
      <c r="F450" s="34">
        <v>1.9481999999999999</v>
      </c>
      <c r="G450" s="34">
        <v>0.44769999999999999</v>
      </c>
      <c r="H450" s="34">
        <v>1.0871</v>
      </c>
      <c r="I450" s="34">
        <v>0.59819999999999984</v>
      </c>
      <c r="J450" s="34">
        <v>1.3315999999999999</v>
      </c>
      <c r="K450" s="34">
        <v>0.81660000000000021</v>
      </c>
      <c r="L450" s="34">
        <v>4.7026093395050372</v>
      </c>
      <c r="M450" s="34">
        <v>1.1224338421483915</v>
      </c>
      <c r="N450" s="34">
        <v>3.4010959152788818</v>
      </c>
      <c r="O450" s="34">
        <v>0.93885731077730861</v>
      </c>
      <c r="P450" s="34">
        <v>4.8623511483643371</v>
      </c>
      <c r="Q450" s="34">
        <v>5.1033610855983911</v>
      </c>
      <c r="R450" s="34">
        <v>3.7699503299115218</v>
      </c>
      <c r="S450" s="34">
        <v>4.4053210779692309</v>
      </c>
      <c r="T450" s="34">
        <v>4.593021439096491</v>
      </c>
      <c r="U450" s="34">
        <v>5.7479584758416618</v>
      </c>
      <c r="V450" s="34">
        <v>0.55388681154185293</v>
      </c>
      <c r="W450" s="34">
        <v>1.2700147912524484</v>
      </c>
      <c r="X450" s="34">
        <v>0.22347198929619777</v>
      </c>
      <c r="Y450" s="72">
        <v>0.92520000000000002</v>
      </c>
      <c r="Z450" s="34">
        <v>0.45660000000000001</v>
      </c>
      <c r="AA450" s="34">
        <v>0.98360000000000003</v>
      </c>
      <c r="AB450" s="34">
        <v>1.6433</v>
      </c>
      <c r="AC450" s="34">
        <v>1.0344</v>
      </c>
      <c r="AD450" s="34">
        <v>0.18670000000000009</v>
      </c>
      <c r="AE450" s="34">
        <v>0.16510000000000002</v>
      </c>
      <c r="AF450" s="34">
        <v>0.15680000000000005</v>
      </c>
    </row>
    <row r="451" spans="1:48" x14ac:dyDescent="0.2">
      <c r="A451" s="44"/>
      <c r="B451" s="34" t="s">
        <v>7</v>
      </c>
      <c r="D451" s="34">
        <v>10.704800000000001</v>
      </c>
      <c r="E451" s="34">
        <v>10.1111</v>
      </c>
      <c r="F451" s="34">
        <v>2.1831</v>
      </c>
      <c r="G451" s="34">
        <v>0.55879999999999996</v>
      </c>
      <c r="H451" s="34">
        <v>1.2236</v>
      </c>
      <c r="I451" s="34">
        <v>0.61660000000000004</v>
      </c>
      <c r="J451" s="34">
        <v>1.3799000000000001</v>
      </c>
      <c r="K451" s="34">
        <v>0.93090000000000028</v>
      </c>
      <c r="L451" s="34">
        <v>4.8448816094926404</v>
      </c>
      <c r="M451" s="34">
        <v>1.2663891384562649</v>
      </c>
      <c r="N451" s="34">
        <v>3.6652994945559549</v>
      </c>
      <c r="O451" s="34">
        <v>0.93885731077730861</v>
      </c>
      <c r="P451" s="34">
        <v>4.9767598505453323</v>
      </c>
      <c r="Q451" s="34">
        <v>5.1092018946211155</v>
      </c>
      <c r="R451" s="34">
        <v>3.8243252280631155</v>
      </c>
      <c r="S451" s="34">
        <v>4.4846805114745916</v>
      </c>
      <c r="T451" s="34">
        <v>4.6216054537357474</v>
      </c>
      <c r="U451" s="34">
        <v>6.0650196718559783</v>
      </c>
      <c r="V451" s="34">
        <v>0.65573654008298166</v>
      </c>
      <c r="W451" s="34">
        <v>1.3231087067962326</v>
      </c>
      <c r="X451" s="34">
        <v>0.33953681685496157</v>
      </c>
      <c r="Y451" s="72">
        <v>0.97219999999999995</v>
      </c>
      <c r="Z451" s="34">
        <v>0.45660000000000001</v>
      </c>
      <c r="AA451" s="34">
        <v>1.0933999999999999</v>
      </c>
      <c r="AB451" s="34">
        <v>1.8090999999999999</v>
      </c>
      <c r="AC451" s="34">
        <v>1.8915999999999999</v>
      </c>
      <c r="AD451" s="34">
        <v>0.22230000000000016</v>
      </c>
      <c r="AE451" s="34">
        <v>0.1751999999999998</v>
      </c>
      <c r="AF451" s="34">
        <v>0.17649999999999899</v>
      </c>
    </row>
    <row r="452" spans="1:48" s="41" customFormat="1" x14ac:dyDescent="0.2">
      <c r="A452" s="52"/>
      <c r="B452" s="41" t="s">
        <v>1128</v>
      </c>
      <c r="D452" s="41">
        <v>2</v>
      </c>
      <c r="E452" s="41">
        <v>2</v>
      </c>
      <c r="F452" s="41">
        <v>2</v>
      </c>
      <c r="G452" s="41">
        <v>2</v>
      </c>
      <c r="H452" s="41">
        <v>2</v>
      </c>
      <c r="I452" s="41">
        <v>2</v>
      </c>
      <c r="J452" s="41">
        <v>2</v>
      </c>
      <c r="K452" s="41">
        <v>2</v>
      </c>
      <c r="L452" s="41">
        <v>2</v>
      </c>
      <c r="M452" s="41">
        <v>2</v>
      </c>
      <c r="N452" s="41">
        <v>2</v>
      </c>
      <c r="O452" s="41">
        <v>1</v>
      </c>
      <c r="P452" s="41">
        <v>2</v>
      </c>
      <c r="Q452" s="41">
        <v>2</v>
      </c>
      <c r="R452" s="41">
        <v>2</v>
      </c>
      <c r="S452" s="41">
        <v>2</v>
      </c>
      <c r="T452" s="41">
        <v>2</v>
      </c>
      <c r="U452" s="41">
        <v>2</v>
      </c>
      <c r="V452" s="41">
        <v>2</v>
      </c>
      <c r="W452" s="41">
        <v>2</v>
      </c>
      <c r="X452" s="41">
        <v>2</v>
      </c>
      <c r="Y452" s="74">
        <v>2</v>
      </c>
      <c r="Z452" s="41">
        <v>2</v>
      </c>
      <c r="AA452" s="41">
        <v>2</v>
      </c>
      <c r="AB452" s="41">
        <v>2</v>
      </c>
      <c r="AC452" s="41">
        <v>2</v>
      </c>
      <c r="AD452" s="41">
        <v>2</v>
      </c>
      <c r="AE452" s="41">
        <v>2</v>
      </c>
      <c r="AF452" s="41">
        <v>2</v>
      </c>
    </row>
    <row r="453" spans="1:48" x14ac:dyDescent="0.2">
      <c r="A453" s="44" t="s">
        <v>1031</v>
      </c>
    </row>
    <row r="454" spans="1:48" s="37" customFormat="1" x14ac:dyDescent="0.2">
      <c r="B454" s="37" t="s">
        <v>970</v>
      </c>
      <c r="D454" s="37">
        <v>16.4573</v>
      </c>
      <c r="E454" s="37">
        <v>14.632899999999999</v>
      </c>
      <c r="F454" s="37">
        <v>3.2277</v>
      </c>
      <c r="G454" s="37">
        <v>1.1125</v>
      </c>
      <c r="H454" s="37">
        <v>1.4853000000000001</v>
      </c>
      <c r="I454" s="37">
        <v>0.74230000000000018</v>
      </c>
      <c r="J454" s="37">
        <v>1.8967999999999994</v>
      </c>
      <c r="K454" s="37">
        <v>1.1468000000000007</v>
      </c>
      <c r="L454" s="37">
        <v>7.9032948698628225</v>
      </c>
      <c r="M454" s="37">
        <v>1.9841669335013126</v>
      </c>
      <c r="N454" s="37">
        <v>7.9155276063174886</v>
      </c>
      <c r="O454" s="37">
        <v>2.2701539022718258</v>
      </c>
      <c r="P454" s="37">
        <v>7.3969195243695864</v>
      </c>
      <c r="Q454" s="37">
        <v>7.9887389267643485</v>
      </c>
      <c r="R454" s="37">
        <v>5.5370930748904703</v>
      </c>
      <c r="S454" s="37">
        <v>6.8495271406134304</v>
      </c>
      <c r="T454" s="37">
        <v>7.1992400154460752</v>
      </c>
      <c r="U454" s="37">
        <v>8.6218908564189096</v>
      </c>
      <c r="V454" s="37">
        <v>1.1569195131900925</v>
      </c>
      <c r="W454" s="37">
        <v>1.5452646407654582</v>
      </c>
      <c r="X454" s="37">
        <v>0.55921718500060391</v>
      </c>
      <c r="Y454" s="73">
        <v>1.3431</v>
      </c>
      <c r="Z454" s="37">
        <v>0.58159999999999989</v>
      </c>
      <c r="AA454" s="37">
        <v>1.6446000000000001</v>
      </c>
      <c r="AB454" s="37">
        <v>3.7046000000000001</v>
      </c>
      <c r="AC454" s="37">
        <v>2.5964999999999998</v>
      </c>
      <c r="AD454" s="37">
        <v>0.23750000000000004</v>
      </c>
      <c r="AE454" s="37">
        <v>0.31309999999999999</v>
      </c>
      <c r="AF454" s="37">
        <v>0.20830000000000004</v>
      </c>
    </row>
    <row r="455" spans="1:48" x14ac:dyDescent="0.2">
      <c r="A455" s="44" t="s">
        <v>1032</v>
      </c>
    </row>
    <row r="456" spans="1:48" s="37" customFormat="1" x14ac:dyDescent="0.2">
      <c r="A456" s="48" t="s">
        <v>945</v>
      </c>
      <c r="B456" s="37" t="s">
        <v>3</v>
      </c>
      <c r="D456" s="37">
        <v>10.225445454545454</v>
      </c>
      <c r="E456" s="37">
        <v>9.6090454545454538</v>
      </c>
      <c r="F456" s="37">
        <v>2.2064285714285714</v>
      </c>
      <c r="G456" s="37">
        <v>0.65160000000000007</v>
      </c>
      <c r="H456" s="37">
        <v>1.1573285714285715</v>
      </c>
      <c r="I456" s="37">
        <v>0.62024285714285721</v>
      </c>
      <c r="J456" s="37">
        <v>1.1982285714285716</v>
      </c>
      <c r="K456" s="37">
        <v>0.83576666666666644</v>
      </c>
      <c r="L456" s="37">
        <v>4.4208074459460303</v>
      </c>
      <c r="M456" s="37">
        <v>1.1614852730144731</v>
      </c>
      <c r="N456" s="37">
        <v>4.5823848157888802</v>
      </c>
      <c r="O456" s="37">
        <v>1.2947705551044768</v>
      </c>
      <c r="P456" s="37">
        <v>4.2992384574975473</v>
      </c>
      <c r="Q456" s="37">
        <v>4.5729764739854284</v>
      </c>
      <c r="R456" s="37">
        <v>3.1834696457513099</v>
      </c>
      <c r="S456" s="37">
        <v>3.9707319001327011</v>
      </c>
      <c r="T456" s="37">
        <v>4.038944383011712</v>
      </c>
      <c r="U456" s="37">
        <v>5.1316415228527905</v>
      </c>
      <c r="V456" s="37">
        <v>0.66338424164623977</v>
      </c>
      <c r="W456" s="37">
        <v>1.3368215873239921</v>
      </c>
      <c r="X456" s="37">
        <v>0.2717795711764493</v>
      </c>
      <c r="Y456" s="73">
        <v>0.89068571428571441</v>
      </c>
      <c r="Z456" s="37">
        <v>0.42925714285714284</v>
      </c>
      <c r="AA456" s="37">
        <v>1.0826999999999998</v>
      </c>
      <c r="AB456" s="37">
        <v>2.0279142857142856</v>
      </c>
      <c r="AC456" s="37">
        <v>1.362885714285714</v>
      </c>
      <c r="AD456" s="37">
        <v>0.17852857142857143</v>
      </c>
      <c r="AE456" s="37">
        <v>0.18008571428571432</v>
      </c>
      <c r="AF456" s="37">
        <v>0.16715000000000002</v>
      </c>
    </row>
    <row r="457" spans="1:48" x14ac:dyDescent="0.2">
      <c r="A457" s="44"/>
      <c r="B457" s="34" t="s">
        <v>60</v>
      </c>
      <c r="D457" s="34">
        <v>0.38129966525984893</v>
      </c>
      <c r="E457" s="34">
        <v>0.27741699069680753</v>
      </c>
      <c r="F457" s="34">
        <v>5.410664513365291E-2</v>
      </c>
      <c r="G457" s="34">
        <v>3.5208947726394775E-2</v>
      </c>
      <c r="H457" s="34">
        <v>3.0458097680021199E-2</v>
      </c>
      <c r="I457" s="34">
        <v>4.9288127615172442E-2</v>
      </c>
      <c r="J457" s="34">
        <v>9.8147757900791555E-2</v>
      </c>
      <c r="K457" s="34">
        <v>2.5702114050533988E-2</v>
      </c>
      <c r="L457" s="34">
        <v>0.328717491860338</v>
      </c>
      <c r="M457" s="34">
        <v>0.14902371833887507</v>
      </c>
      <c r="N457" s="34">
        <v>0.63668981276010039</v>
      </c>
      <c r="O457" s="34">
        <v>0.41598207157032191</v>
      </c>
      <c r="P457" s="34">
        <v>0.22137888299578362</v>
      </c>
      <c r="Q457" s="34">
        <v>0.21325059149217054</v>
      </c>
      <c r="R457" s="34">
        <v>0.12877075370608568</v>
      </c>
      <c r="S457" s="34">
        <v>0.19949249396065033</v>
      </c>
      <c r="T457" s="34">
        <v>0.11752827142514884</v>
      </c>
      <c r="U457" s="34">
        <v>0.38323034575931203</v>
      </c>
      <c r="V457" s="34">
        <v>4.0941738173699352E-2</v>
      </c>
      <c r="W457" s="34">
        <v>8.2675727647175026E-2</v>
      </c>
      <c r="X457" s="34">
        <v>5.6327883619064496E-2</v>
      </c>
      <c r="Y457" s="72">
        <v>6.8362036944769972E-2</v>
      </c>
      <c r="Z457" s="34">
        <v>6.6531242213536207E-2</v>
      </c>
      <c r="AA457" s="34">
        <v>5.2905324243721741E-2</v>
      </c>
      <c r="AB457" s="34">
        <v>0.14044501211709665</v>
      </c>
      <c r="AC457" s="34">
        <v>0.17685404932289536</v>
      </c>
      <c r="AD457" s="34">
        <v>1.463850109422798E-2</v>
      </c>
      <c r="AE457" s="34">
        <v>1.3464326765126424E-2</v>
      </c>
      <c r="AF457" s="34">
        <v>1.903426734427496E-2</v>
      </c>
    </row>
    <row r="458" spans="1:48" x14ac:dyDescent="0.2">
      <c r="A458" s="44"/>
      <c r="B458" s="34" t="s">
        <v>5</v>
      </c>
      <c r="D458" s="34">
        <v>1.2757000000000005</v>
      </c>
      <c r="E458" s="34">
        <v>0.92070000000000007</v>
      </c>
      <c r="F458" s="34">
        <v>0.15560000000000018</v>
      </c>
      <c r="G458" s="34">
        <v>0.10660000000000003</v>
      </c>
      <c r="H458" s="34">
        <v>8.3199999999999941E-2</v>
      </c>
      <c r="I458" s="34">
        <v>0.15300000000000002</v>
      </c>
      <c r="J458" s="34">
        <v>0.28000000000000025</v>
      </c>
      <c r="K458" s="34">
        <v>6.9199999999999484E-2</v>
      </c>
      <c r="L458" s="34">
        <v>1.0434665784639909</v>
      </c>
      <c r="M458" s="34">
        <v>0.44430459386514842</v>
      </c>
      <c r="N458" s="34">
        <v>1.8464809048780433</v>
      </c>
      <c r="O458" s="34">
        <v>1.1803056164219141</v>
      </c>
      <c r="P458" s="34">
        <v>0.60168476359859246</v>
      </c>
      <c r="Q458" s="34">
        <v>0.61937133170596415</v>
      </c>
      <c r="R458" s="34">
        <v>0.36810925870612587</v>
      </c>
      <c r="S458" s="34">
        <v>0.48950850194098594</v>
      </c>
      <c r="T458" s="34">
        <v>0.25972996047235419</v>
      </c>
      <c r="U458" s="34">
        <v>0.82666812159042991</v>
      </c>
      <c r="V458" s="34">
        <v>0.12310776257104417</v>
      </c>
      <c r="W458" s="34">
        <v>0.22562465765440387</v>
      </c>
      <c r="X458" s="34">
        <v>0.18037813072480319</v>
      </c>
      <c r="Y458" s="72">
        <v>0.18859999999999999</v>
      </c>
      <c r="Z458" s="34">
        <v>0.19879999999999998</v>
      </c>
      <c r="AA458" s="34">
        <v>0.14729999999999999</v>
      </c>
      <c r="AB458" s="34">
        <v>0.33020000000000005</v>
      </c>
      <c r="AC458" s="34">
        <v>0.44700000000000006</v>
      </c>
      <c r="AD458" s="34">
        <v>3.9300000000000168E-2</v>
      </c>
      <c r="AE458" s="34">
        <v>3.6200000000000121E-2</v>
      </c>
      <c r="AF458" s="34">
        <v>3.6799999999999944E-2</v>
      </c>
      <c r="AV458" s="34" t="s">
        <v>55</v>
      </c>
    </row>
    <row r="459" spans="1:48" x14ac:dyDescent="0.2">
      <c r="A459" s="44"/>
      <c r="B459" s="34" t="s">
        <v>6</v>
      </c>
      <c r="D459" s="34">
        <v>9.5071999999999992</v>
      </c>
      <c r="E459" s="34">
        <v>9.2417999999999996</v>
      </c>
      <c r="F459" s="34">
        <v>2.1265999999999998</v>
      </c>
      <c r="G459" s="34">
        <v>0.60709999999999997</v>
      </c>
      <c r="H459" s="34">
        <v>1.1163000000000001</v>
      </c>
      <c r="I459" s="34">
        <v>0.53089999999999993</v>
      </c>
      <c r="J459" s="34">
        <v>1.0884</v>
      </c>
      <c r="K459" s="34">
        <v>0.79689999999999994</v>
      </c>
      <c r="L459" s="34">
        <v>4.0585116545354403</v>
      </c>
      <c r="M459" s="34">
        <v>0.95695436150320146</v>
      </c>
      <c r="N459" s="34">
        <v>3.4895349421748865</v>
      </c>
      <c r="O459" s="34">
        <v>0.54019496480437479</v>
      </c>
      <c r="P459" s="34">
        <v>3.9909898220867466</v>
      </c>
      <c r="Q459" s="34">
        <v>4.203387763459375</v>
      </c>
      <c r="R459" s="34">
        <v>2.9942176290309961</v>
      </c>
      <c r="S459" s="34">
        <v>3.6814062802141234</v>
      </c>
      <c r="T459" s="34">
        <v>3.8651801355176181</v>
      </c>
      <c r="U459" s="34">
        <v>4.7507163344068442</v>
      </c>
      <c r="V459" s="34">
        <v>0.62463420495518818</v>
      </c>
      <c r="W459" s="34">
        <v>1.2034455575554719</v>
      </c>
      <c r="X459" s="34">
        <v>0.16368261972488157</v>
      </c>
      <c r="Y459" s="72">
        <v>0.77400000000000002</v>
      </c>
      <c r="Z459" s="34">
        <v>0.34860000000000002</v>
      </c>
      <c r="AA459" s="34">
        <v>1.0205</v>
      </c>
      <c r="AB459" s="34">
        <v>1.8458999999999999</v>
      </c>
      <c r="AC459" s="34">
        <v>1.117</v>
      </c>
      <c r="AD459" s="34">
        <v>0.1588</v>
      </c>
      <c r="AE459" s="34">
        <v>0.16449999999999987</v>
      </c>
      <c r="AF459" s="34">
        <v>0.1492</v>
      </c>
    </row>
    <row r="460" spans="1:48" x14ac:dyDescent="0.2">
      <c r="A460" s="44"/>
      <c r="B460" s="34" t="s">
        <v>7</v>
      </c>
      <c r="D460" s="34">
        <v>10.7829</v>
      </c>
      <c r="E460" s="34">
        <v>10.1625</v>
      </c>
      <c r="F460" s="34">
        <v>2.2822</v>
      </c>
      <c r="G460" s="34">
        <v>0.7137</v>
      </c>
      <c r="H460" s="34">
        <v>1.1995</v>
      </c>
      <c r="I460" s="34">
        <v>0.68389999999999995</v>
      </c>
      <c r="J460" s="34">
        <v>1.3684000000000003</v>
      </c>
      <c r="K460" s="34">
        <v>0.86609999999999943</v>
      </c>
      <c r="L460" s="34">
        <v>5.1019782329994312</v>
      </c>
      <c r="M460" s="34">
        <v>1.4012589553683499</v>
      </c>
      <c r="N460" s="34">
        <v>5.3360158470529298</v>
      </c>
      <c r="O460" s="34">
        <v>1.720500581226289</v>
      </c>
      <c r="P460" s="34">
        <v>4.592674585685339</v>
      </c>
      <c r="Q460" s="34">
        <v>4.8227590951653392</v>
      </c>
      <c r="R460" s="34">
        <v>3.362326887737122</v>
      </c>
      <c r="S460" s="34">
        <v>4.1709147821551094</v>
      </c>
      <c r="T460" s="34">
        <v>4.1249100959899723</v>
      </c>
      <c r="U460" s="34">
        <v>5.5773844559972741</v>
      </c>
      <c r="V460" s="34">
        <v>0.74774196752623234</v>
      </c>
      <c r="W460" s="34">
        <v>1.4290702152098758</v>
      </c>
      <c r="X460" s="34">
        <v>0.34406075044968476</v>
      </c>
      <c r="Y460" s="72">
        <v>0.96260000000000001</v>
      </c>
      <c r="Z460" s="34">
        <v>0.5474</v>
      </c>
      <c r="AA460" s="34">
        <v>1.1677999999999999</v>
      </c>
      <c r="AB460" s="34">
        <v>2.1760999999999999</v>
      </c>
      <c r="AC460" s="34">
        <v>1.5640000000000001</v>
      </c>
      <c r="AD460" s="34">
        <v>0.19810000000000016</v>
      </c>
      <c r="AE460" s="34">
        <v>0.20069999999999999</v>
      </c>
      <c r="AF460" s="34">
        <v>0.18599999999999994</v>
      </c>
    </row>
    <row r="461" spans="1:48" s="41" customFormat="1" x14ac:dyDescent="0.2">
      <c r="A461" s="52"/>
      <c r="B461" s="41" t="s">
        <v>1128</v>
      </c>
      <c r="D461" s="41">
        <v>11</v>
      </c>
      <c r="E461" s="41">
        <v>11</v>
      </c>
      <c r="F461" s="41">
        <v>7</v>
      </c>
      <c r="G461" s="41">
        <v>7</v>
      </c>
      <c r="H461" s="41">
        <v>7</v>
      </c>
      <c r="I461" s="41">
        <v>7</v>
      </c>
      <c r="J461" s="41">
        <v>7</v>
      </c>
      <c r="K461" s="41">
        <v>6</v>
      </c>
      <c r="L461" s="41">
        <v>11</v>
      </c>
      <c r="M461" s="41">
        <v>11</v>
      </c>
      <c r="N461" s="41">
        <v>11</v>
      </c>
      <c r="O461" s="41">
        <v>8</v>
      </c>
      <c r="P461" s="41">
        <v>7</v>
      </c>
      <c r="Q461" s="41">
        <v>7</v>
      </c>
      <c r="R461" s="41">
        <v>7</v>
      </c>
      <c r="S461" s="41">
        <v>7</v>
      </c>
      <c r="T461" s="41">
        <v>4</v>
      </c>
      <c r="U461" s="41">
        <v>4</v>
      </c>
      <c r="V461" s="41">
        <v>7</v>
      </c>
      <c r="W461" s="41">
        <v>7</v>
      </c>
      <c r="X461" s="41">
        <v>7</v>
      </c>
      <c r="Y461" s="74">
        <v>7</v>
      </c>
      <c r="Z461" s="41">
        <v>7</v>
      </c>
      <c r="AA461" s="41">
        <v>7</v>
      </c>
      <c r="AB461" s="41">
        <v>7</v>
      </c>
      <c r="AC461" s="41">
        <v>7</v>
      </c>
      <c r="AD461" s="41">
        <v>7</v>
      </c>
      <c r="AE461" s="41">
        <v>7</v>
      </c>
      <c r="AF461" s="41">
        <v>4</v>
      </c>
    </row>
    <row r="462" spans="1:48" s="37" customFormat="1" x14ac:dyDescent="0.2">
      <c r="A462" s="48" t="s">
        <v>946</v>
      </c>
      <c r="B462" s="37" t="s">
        <v>3</v>
      </c>
      <c r="D462" s="37">
        <v>12.991266666666668</v>
      </c>
      <c r="E462" s="37">
        <v>12.667183333333334</v>
      </c>
      <c r="F462" s="37">
        <v>2.5264500000000001</v>
      </c>
      <c r="G462" s="37">
        <v>0.77693333333333336</v>
      </c>
      <c r="H462" s="37">
        <v>1.3200666666666667</v>
      </c>
      <c r="I462" s="37">
        <v>0.73501666666666665</v>
      </c>
      <c r="J462" s="37">
        <v>1.5779666666666667</v>
      </c>
      <c r="K462" s="37">
        <v>1.1172</v>
      </c>
      <c r="L462" s="37">
        <v>5.3343356991146145</v>
      </c>
      <c r="M462" s="37">
        <v>1.397748894247945</v>
      </c>
      <c r="N462" s="37">
        <v>4.4335517896587771</v>
      </c>
      <c r="O462" s="37">
        <v>1.3114805981132307</v>
      </c>
      <c r="P462" s="37">
        <v>5.1517994612012341</v>
      </c>
      <c r="Q462" s="37">
        <v>5.5185202122823203</v>
      </c>
      <c r="R462" s="37">
        <v>3.5031758260198202</v>
      </c>
      <c r="S462" s="37">
        <v>4.4688479653726203</v>
      </c>
      <c r="T462" s="37">
        <v>4.8950955945026209</v>
      </c>
      <c r="U462" s="37">
        <v>6.0509298752545178</v>
      </c>
      <c r="V462" s="37">
        <v>0.81948758894567375</v>
      </c>
      <c r="W462" s="37">
        <v>1.669959609418596</v>
      </c>
      <c r="X462" s="37">
        <v>0.32979736574617741</v>
      </c>
      <c r="Y462" s="73">
        <v>1.0236999999999998</v>
      </c>
      <c r="Z462" s="37">
        <v>0.50926666666666665</v>
      </c>
      <c r="AA462" s="37">
        <v>1.3361666666666665</v>
      </c>
      <c r="AB462" s="37">
        <v>2.8721166666666669</v>
      </c>
      <c r="AC462" s="37">
        <v>2.0315833333333333</v>
      </c>
      <c r="AD462" s="37">
        <v>0.21093333333333333</v>
      </c>
      <c r="AE462" s="37">
        <v>0.2577000000000001</v>
      </c>
      <c r="AF462" s="37">
        <v>0.2137</v>
      </c>
    </row>
    <row r="463" spans="1:48" x14ac:dyDescent="0.2">
      <c r="A463" s="44"/>
      <c r="B463" s="34" t="s">
        <v>60</v>
      </c>
      <c r="D463" s="34">
        <v>0.69117223806130024</v>
      </c>
      <c r="E463" s="34">
        <v>0.61974463585146633</v>
      </c>
      <c r="F463" s="34">
        <v>0.1137791325331671</v>
      </c>
      <c r="G463" s="34">
        <v>4.8370100957788632E-2</v>
      </c>
      <c r="H463" s="34">
        <v>9.214524766186627E-2</v>
      </c>
      <c r="I463" s="34">
        <v>7.847097340205908E-2</v>
      </c>
      <c r="J463" s="34">
        <v>0.11683067519562934</v>
      </c>
      <c r="K463" s="34">
        <v>0.16767882394625772</v>
      </c>
      <c r="L463" s="34">
        <v>0.2585582699927868</v>
      </c>
      <c r="M463" s="34">
        <v>6.5869327872514663E-2</v>
      </c>
      <c r="N463" s="34">
        <v>0.58476757791722467</v>
      </c>
      <c r="O463" s="34">
        <v>3.5261615747489955E-2</v>
      </c>
      <c r="P463" s="34">
        <v>0.23186642589720188</v>
      </c>
      <c r="Q463" s="34">
        <v>0.34042575664799712</v>
      </c>
      <c r="R463" s="34">
        <v>0.41341262485369445</v>
      </c>
      <c r="S463" s="34">
        <v>0.38160886108945274</v>
      </c>
      <c r="T463" s="34">
        <v>0.27004637530845949</v>
      </c>
      <c r="U463" s="34">
        <v>0.30117578538591833</v>
      </c>
      <c r="V463" s="34">
        <v>6.9741020044219865E-2</v>
      </c>
      <c r="W463" s="34">
        <v>8.0122727690638898E-2</v>
      </c>
      <c r="X463" s="34">
        <v>8.0969037639448918E-2</v>
      </c>
      <c r="Y463" s="72">
        <v>5.7286368361068256E-2</v>
      </c>
      <c r="Z463" s="34">
        <v>7.9113504957539466E-2</v>
      </c>
      <c r="AA463" s="34">
        <v>0.11969911723428321</v>
      </c>
      <c r="AB463" s="34">
        <v>0.28617954795314549</v>
      </c>
      <c r="AC463" s="34">
        <v>0.29112039033133424</v>
      </c>
      <c r="AD463" s="34">
        <v>0.10579447370570297</v>
      </c>
      <c r="AE463" s="34">
        <v>4.3791094985167915E-2</v>
      </c>
      <c r="AF463" s="34">
        <v>2.1007236848286311E-2</v>
      </c>
    </row>
    <row r="464" spans="1:48" x14ac:dyDescent="0.2">
      <c r="A464" s="44"/>
      <c r="B464" s="34" t="s">
        <v>5</v>
      </c>
      <c r="D464" s="34">
        <v>1.8834</v>
      </c>
      <c r="E464" s="34">
        <v>1.7774000000000001</v>
      </c>
      <c r="F464" s="34">
        <v>0.26100000000000012</v>
      </c>
      <c r="G464" s="34">
        <v>0.12379999999999991</v>
      </c>
      <c r="H464" s="34">
        <v>0.24439999999999995</v>
      </c>
      <c r="I464" s="34">
        <v>0.19110000000000005</v>
      </c>
      <c r="J464" s="34">
        <v>0.3142999999999998</v>
      </c>
      <c r="K464" s="34">
        <v>0.47120000000000051</v>
      </c>
      <c r="L464" s="34">
        <v>0.68856204574743263</v>
      </c>
      <c r="M464" s="34">
        <v>0.19132452335650574</v>
      </c>
      <c r="N464" s="34">
        <v>1.5103984737998255</v>
      </c>
      <c r="O464" s="34">
        <v>4.9867455221288992E-2</v>
      </c>
      <c r="P464" s="34">
        <v>0.52473011025666949</v>
      </c>
      <c r="Q464" s="34">
        <v>0.91756473980143216</v>
      </c>
      <c r="R464" s="34">
        <v>1.1254790933954979</v>
      </c>
      <c r="S464" s="34">
        <v>1.0158937046464769</v>
      </c>
      <c r="T464" s="34">
        <v>0.74573441852347155</v>
      </c>
      <c r="U464" s="34">
        <v>0.86426408955369549</v>
      </c>
      <c r="V464" s="34">
        <v>0.17348103615655519</v>
      </c>
      <c r="W464" s="34">
        <v>0.21527905030241179</v>
      </c>
      <c r="X464" s="34">
        <v>0.20961304307446729</v>
      </c>
      <c r="Y464" s="72">
        <v>0.13980000000000004</v>
      </c>
      <c r="Z464" s="34">
        <v>0.18539999999999995</v>
      </c>
      <c r="AA464" s="34">
        <v>0.31300000000000017</v>
      </c>
      <c r="AB464" s="34">
        <v>0.88450000000000006</v>
      </c>
      <c r="AC464" s="34">
        <v>0.74610000000000021</v>
      </c>
      <c r="AD464" s="34">
        <v>0.29600000000000026</v>
      </c>
      <c r="AE464" s="34">
        <v>0.11999999999999966</v>
      </c>
      <c r="AF464" s="34">
        <v>5.4100000000000037E-2</v>
      </c>
    </row>
    <row r="465" spans="1:48" x14ac:dyDescent="0.2">
      <c r="A465" s="44"/>
      <c r="B465" s="34" t="s">
        <v>6</v>
      </c>
      <c r="D465" s="34">
        <v>12.2536</v>
      </c>
      <c r="E465" s="34">
        <v>11.7157</v>
      </c>
      <c r="F465" s="34">
        <v>2.3843999999999999</v>
      </c>
      <c r="G465" s="34">
        <v>0.70930000000000004</v>
      </c>
      <c r="H465" s="34">
        <v>1.1697</v>
      </c>
      <c r="I465" s="34">
        <v>0.64959999999999996</v>
      </c>
      <c r="J465" s="34">
        <v>1.3488000000000002</v>
      </c>
      <c r="K465" s="34">
        <v>0.88769999999999971</v>
      </c>
      <c r="L465" s="34">
        <v>4.8959963163793336</v>
      </c>
      <c r="M465" s="34">
        <v>1.3196155879649194</v>
      </c>
      <c r="N465" s="34">
        <v>3.9392031795104705</v>
      </c>
      <c r="O465" s="34">
        <v>1.2865468705025862</v>
      </c>
      <c r="P465" s="34">
        <v>4.8562362267500951</v>
      </c>
      <c r="Q465" s="34">
        <v>5.0585448391805325</v>
      </c>
      <c r="R465" s="34">
        <v>2.7648593815961067</v>
      </c>
      <c r="S465" s="34">
        <v>3.716077433262122</v>
      </c>
      <c r="T465" s="34">
        <v>4.516139888223127</v>
      </c>
      <c r="U465" s="34">
        <v>5.5458775329067631</v>
      </c>
      <c r="V465" s="34">
        <v>0.74655425121018493</v>
      </c>
      <c r="W465" s="34">
        <v>1.5282021626735125</v>
      </c>
      <c r="X465" s="34">
        <v>0.22415077514922896</v>
      </c>
      <c r="Y465" s="72">
        <v>0.9486</v>
      </c>
      <c r="Z465" s="34">
        <v>0.42609999999999998</v>
      </c>
      <c r="AA465" s="34">
        <v>1.1804999999999999</v>
      </c>
      <c r="AB465" s="34">
        <v>2.3997000000000002</v>
      </c>
      <c r="AC465" s="34">
        <v>1.7303999999999999</v>
      </c>
      <c r="AD465" s="34">
        <v>0</v>
      </c>
      <c r="AE465" s="34">
        <v>0.22160000000000046</v>
      </c>
      <c r="AF465" s="34">
        <v>0.19359999999999999</v>
      </c>
    </row>
    <row r="466" spans="1:48" x14ac:dyDescent="0.2">
      <c r="A466" s="44"/>
      <c r="B466" s="34" t="s">
        <v>7</v>
      </c>
      <c r="D466" s="34">
        <v>14.137</v>
      </c>
      <c r="E466" s="34">
        <v>13.4931</v>
      </c>
      <c r="F466" s="34">
        <v>2.6454</v>
      </c>
      <c r="G466" s="34">
        <v>0.83309999999999995</v>
      </c>
      <c r="H466" s="34">
        <v>1.4140999999999999</v>
      </c>
      <c r="I466" s="34">
        <v>0.8407</v>
      </c>
      <c r="J466" s="34">
        <v>1.6631</v>
      </c>
      <c r="K466" s="34">
        <v>1.3589000000000002</v>
      </c>
      <c r="L466" s="34">
        <v>5.5845583621267663</v>
      </c>
      <c r="M466" s="34">
        <v>1.5109401113214251</v>
      </c>
      <c r="N466" s="34">
        <v>5.449601653310296</v>
      </c>
      <c r="O466" s="34">
        <v>1.3364143257238752</v>
      </c>
      <c r="P466" s="34">
        <v>5.3809663370067646</v>
      </c>
      <c r="Q466" s="34">
        <v>5.9761095789819647</v>
      </c>
      <c r="R466" s="34">
        <v>3.8903384749916046</v>
      </c>
      <c r="S466" s="34">
        <v>4.7319711379085989</v>
      </c>
      <c r="T466" s="34">
        <v>5.2618743067465985</v>
      </c>
      <c r="U466" s="34">
        <v>6.4101416224604586</v>
      </c>
      <c r="V466" s="34">
        <v>0.92003528736674012</v>
      </c>
      <c r="W466" s="34">
        <v>1.7434812129759243</v>
      </c>
      <c r="X466" s="34">
        <v>0.43376381822369625</v>
      </c>
      <c r="Y466" s="72">
        <v>1.0884</v>
      </c>
      <c r="Z466" s="34">
        <v>0.61149999999999993</v>
      </c>
      <c r="AA466" s="34">
        <v>1.4935</v>
      </c>
      <c r="AB466" s="34">
        <v>3.2842000000000002</v>
      </c>
      <c r="AC466" s="34">
        <v>2.4765000000000001</v>
      </c>
      <c r="AD466" s="34">
        <v>0.29600000000000026</v>
      </c>
      <c r="AE466" s="34">
        <v>0.34160000000000013</v>
      </c>
      <c r="AF466" s="34">
        <v>0.24770000000000003</v>
      </c>
    </row>
    <row r="467" spans="1:48" s="41" customFormat="1" x14ac:dyDescent="0.2">
      <c r="A467" s="52"/>
      <c r="B467" s="41" t="s">
        <v>1128</v>
      </c>
      <c r="D467" s="41">
        <v>6</v>
      </c>
      <c r="E467" s="41">
        <v>6</v>
      </c>
      <c r="F467" s="41">
        <v>6</v>
      </c>
      <c r="G467" s="41">
        <v>6</v>
      </c>
      <c r="H467" s="41">
        <v>6</v>
      </c>
      <c r="I467" s="41">
        <v>6</v>
      </c>
      <c r="J467" s="41">
        <v>6</v>
      </c>
      <c r="K467" s="41">
        <v>6</v>
      </c>
      <c r="L467" s="41">
        <v>6</v>
      </c>
      <c r="M467" s="41">
        <v>6</v>
      </c>
      <c r="N467" s="41">
        <v>5</v>
      </c>
      <c r="O467" s="41">
        <v>2</v>
      </c>
      <c r="P467" s="41">
        <v>5</v>
      </c>
      <c r="Q467" s="41">
        <v>5</v>
      </c>
      <c r="R467" s="41">
        <v>6</v>
      </c>
      <c r="S467" s="41">
        <v>6</v>
      </c>
      <c r="T467" s="41">
        <v>6</v>
      </c>
      <c r="U467" s="41">
        <v>6</v>
      </c>
      <c r="V467" s="41">
        <v>6</v>
      </c>
      <c r="W467" s="41">
        <v>6</v>
      </c>
      <c r="X467" s="41">
        <v>6</v>
      </c>
      <c r="Y467" s="74">
        <v>6</v>
      </c>
      <c r="Z467" s="41">
        <v>6</v>
      </c>
      <c r="AA467" s="41">
        <v>6</v>
      </c>
      <c r="AB467" s="41">
        <v>6</v>
      </c>
      <c r="AC467" s="41">
        <v>6</v>
      </c>
      <c r="AD467" s="41">
        <v>6</v>
      </c>
      <c r="AE467" s="41">
        <v>6</v>
      </c>
      <c r="AF467" s="41">
        <v>6</v>
      </c>
    </row>
    <row r="468" spans="1:48" x14ac:dyDescent="0.2">
      <c r="A468" s="47" t="s">
        <v>1033</v>
      </c>
    </row>
    <row r="469" spans="1:48" s="37" customFormat="1" x14ac:dyDescent="0.2">
      <c r="A469" s="48" t="s">
        <v>945</v>
      </c>
      <c r="B469" s="37" t="s">
        <v>3</v>
      </c>
      <c r="D469" s="37">
        <v>11.959233333333335</v>
      </c>
      <c r="E469" s="37">
        <v>11.186444444444446</v>
      </c>
      <c r="F469" s="37">
        <v>2.6370199999999997</v>
      </c>
      <c r="G469" s="37">
        <v>0.79155000000000009</v>
      </c>
      <c r="H469" s="37">
        <v>1.3566</v>
      </c>
      <c r="I469" s="37">
        <v>0.68048000000000008</v>
      </c>
      <c r="J469" s="37">
        <v>1.52844</v>
      </c>
      <c r="K469" s="37">
        <v>1.0371249999999999</v>
      </c>
      <c r="L469" s="37">
        <v>6.1858249227858675</v>
      </c>
      <c r="M469" s="37">
        <v>1.6499419819819841</v>
      </c>
      <c r="N469" s="37">
        <v>7.3152072236918455</v>
      </c>
      <c r="O469" s="37">
        <v>2.1240811317640542</v>
      </c>
      <c r="P469" s="37">
        <v>5.6555144472775503</v>
      </c>
      <c r="Q469" s="37">
        <v>6.0397333670113138</v>
      </c>
      <c r="R469" s="37">
        <v>4.0653171114157267</v>
      </c>
      <c r="S469" s="37">
        <v>4.8595704918738747</v>
      </c>
      <c r="T469" s="37">
        <v>5.2229119293853818</v>
      </c>
      <c r="U469" s="37">
        <v>6.3994490927547814</v>
      </c>
      <c r="V469" s="37">
        <v>0.94610927241634923</v>
      </c>
      <c r="W469" s="37">
        <v>1.7799731516787047</v>
      </c>
      <c r="X469" s="37">
        <v>0.42072404617006842</v>
      </c>
      <c r="Y469" s="73">
        <v>1.1222000000000001</v>
      </c>
      <c r="Z469" s="37">
        <v>0.52944000000000002</v>
      </c>
      <c r="AA469" s="37">
        <v>1.4434600000000002</v>
      </c>
      <c r="AB469" s="37">
        <v>2.5293199999999998</v>
      </c>
      <c r="AC469" s="37">
        <v>1.87958</v>
      </c>
      <c r="AD469" s="37">
        <v>0.20575000000000032</v>
      </c>
      <c r="AE469" s="37">
        <v>0.20308000000000009</v>
      </c>
      <c r="AF469" s="37">
        <v>0.18236000000000008</v>
      </c>
    </row>
    <row r="470" spans="1:48" x14ac:dyDescent="0.2">
      <c r="A470" s="44"/>
      <c r="B470" s="34" t="s">
        <v>60</v>
      </c>
      <c r="D470" s="34">
        <v>0.61003164467099569</v>
      </c>
      <c r="E470" s="34">
        <v>0.61271529912168632</v>
      </c>
      <c r="F470" s="34">
        <v>0.2148402941722061</v>
      </c>
      <c r="G470" s="34">
        <v>5.3304565157842411E-2</v>
      </c>
      <c r="H470" s="34">
        <v>9.9203981774926869E-2</v>
      </c>
      <c r="I470" s="34">
        <v>5.962383751487306E-2</v>
      </c>
      <c r="J470" s="34">
        <v>8.4782857937203165E-2</v>
      </c>
      <c r="K470" s="34">
        <v>0.19655001695921151</v>
      </c>
      <c r="L470" s="34">
        <v>0.42495596562628607</v>
      </c>
      <c r="M470" s="34">
        <v>0.10703624084875299</v>
      </c>
      <c r="N470" s="34">
        <v>0.89860131369333274</v>
      </c>
      <c r="O470" s="34">
        <v>0.14907063267424359</v>
      </c>
      <c r="P470" s="34">
        <v>0.23949220344971997</v>
      </c>
      <c r="Q470" s="34">
        <v>0.42049922776017207</v>
      </c>
      <c r="R470" s="34">
        <v>0.40957682067971679</v>
      </c>
      <c r="S470" s="34">
        <v>0.22955701500037004</v>
      </c>
      <c r="T470" s="34">
        <v>0.36036966763981615</v>
      </c>
      <c r="U470" s="34">
        <v>0.41485473246667814</v>
      </c>
      <c r="V470" s="34">
        <v>6.9320709818620957E-2</v>
      </c>
      <c r="W470" s="34">
        <v>4.2642310311738318E-2</v>
      </c>
      <c r="X470" s="34">
        <v>2.4987971463437845E-2</v>
      </c>
      <c r="Y470" s="72">
        <v>5.0520391922470223E-2</v>
      </c>
      <c r="Z470" s="34">
        <v>4.5542540552762328E-2</v>
      </c>
      <c r="AA470" s="34">
        <v>0.10516150911811795</v>
      </c>
      <c r="AB470" s="34">
        <v>0.26290826727206573</v>
      </c>
      <c r="AC470" s="34">
        <v>0.12975928483156807</v>
      </c>
      <c r="AD470" s="34">
        <v>8.7340330508494084E-3</v>
      </c>
      <c r="AE470" s="34">
        <v>2.0571995527901316E-2</v>
      </c>
      <c r="AF470" s="34">
        <v>2.1941467589931464E-2</v>
      </c>
    </row>
    <row r="471" spans="1:48" x14ac:dyDescent="0.2">
      <c r="A471" s="44"/>
      <c r="B471" s="34" t="s">
        <v>5</v>
      </c>
      <c r="D471" s="34">
        <v>1.6561000000000003</v>
      </c>
      <c r="E471" s="34">
        <v>1.6998999999999995</v>
      </c>
      <c r="F471" s="34">
        <v>0.56770000000000032</v>
      </c>
      <c r="G471" s="34">
        <v>0.1099</v>
      </c>
      <c r="H471" s="34">
        <v>0.27690000000000037</v>
      </c>
      <c r="I471" s="34">
        <v>0.16379999999999972</v>
      </c>
      <c r="J471" s="34">
        <v>0.19179999999999975</v>
      </c>
      <c r="K471" s="34">
        <v>0.46799999999999997</v>
      </c>
      <c r="L471" s="34">
        <v>1.2574477185268531</v>
      </c>
      <c r="M471" s="34">
        <v>0.37665532694377646</v>
      </c>
      <c r="N471" s="34">
        <v>2.0466197687998022</v>
      </c>
      <c r="O471" s="34">
        <v>0.26382940507193942</v>
      </c>
      <c r="P471" s="34">
        <v>0.53570980563364401</v>
      </c>
      <c r="Q471" s="34">
        <v>0.93462015437470303</v>
      </c>
      <c r="R471" s="34">
        <v>0.98832380608149295</v>
      </c>
      <c r="S471" s="34">
        <v>0.55172451859564298</v>
      </c>
      <c r="T471" s="34">
        <v>0.89642186683344427</v>
      </c>
      <c r="U471" s="34">
        <v>1.0252098603415005</v>
      </c>
      <c r="V471" s="34">
        <v>0.15267169914179057</v>
      </c>
      <c r="W471" s="34">
        <v>0.10820959061197466</v>
      </c>
      <c r="X471" s="34">
        <v>6.2429223473992712E-2</v>
      </c>
      <c r="Y471" s="72">
        <v>0.12179999999999991</v>
      </c>
      <c r="Z471" s="34">
        <v>9.8500000000000032E-2</v>
      </c>
      <c r="AA471" s="34">
        <v>0.25209999999999999</v>
      </c>
      <c r="AB471" s="34">
        <v>0.64899999999999958</v>
      </c>
      <c r="AC471" s="34">
        <v>0.36580000000000013</v>
      </c>
      <c r="AD471" s="34">
        <v>1.9699999999999385E-2</v>
      </c>
      <c r="AE471" s="34">
        <v>5.3999999999999382E-2</v>
      </c>
      <c r="AF471" s="34">
        <v>5.7700000000000529E-2</v>
      </c>
      <c r="AV471" s="34" t="s">
        <v>55</v>
      </c>
    </row>
    <row r="472" spans="1:48" x14ac:dyDescent="0.2">
      <c r="A472" s="44"/>
      <c r="B472" s="34" t="s">
        <v>6</v>
      </c>
      <c r="D472" s="34">
        <v>11.2484</v>
      </c>
      <c r="E472" s="34">
        <v>10.4102</v>
      </c>
      <c r="F472" s="34">
        <v>2.3043999999999998</v>
      </c>
      <c r="G472" s="34">
        <v>0.73660000000000003</v>
      </c>
      <c r="H472" s="34">
        <v>1.2324999999999997</v>
      </c>
      <c r="I472" s="34">
        <v>0.61410000000000009</v>
      </c>
      <c r="J472" s="34">
        <v>1.4408000000000003</v>
      </c>
      <c r="K472" s="34">
        <v>0.76330000000000009</v>
      </c>
      <c r="L472" s="34">
        <v>5.8338058469578842</v>
      </c>
      <c r="M472" s="34">
        <v>1.4837078553408014</v>
      </c>
      <c r="N472" s="34">
        <v>6.6215847778307566</v>
      </c>
      <c r="O472" s="34">
        <v>2.0322520242332143</v>
      </c>
      <c r="P472" s="34">
        <v>5.3525876545835285</v>
      </c>
      <c r="Q472" s="34">
        <v>5.7250993930236707</v>
      </c>
      <c r="R472" s="34">
        <v>3.6638626529934224</v>
      </c>
      <c r="S472" s="34">
        <v>4.6980677411037828</v>
      </c>
      <c r="T472" s="34">
        <v>4.6802633654528458</v>
      </c>
      <c r="U472" s="34">
        <v>5.8469009107389542</v>
      </c>
      <c r="V472" s="34">
        <v>0.88598782158672951</v>
      </c>
      <c r="W472" s="34">
        <v>1.7255159750057376</v>
      </c>
      <c r="X472" s="34">
        <v>0.38031325246433373</v>
      </c>
      <c r="Y472" s="72">
        <v>1.0745</v>
      </c>
      <c r="Z472" s="34">
        <v>0.47560000000000002</v>
      </c>
      <c r="AA472" s="34">
        <v>1.3563000000000001</v>
      </c>
      <c r="AB472" s="34">
        <v>2.3063000000000002</v>
      </c>
      <c r="AC472" s="34">
        <v>1.7081</v>
      </c>
      <c r="AD472" s="34">
        <v>0.19560000000000066</v>
      </c>
      <c r="AE472" s="34">
        <v>0.17020000000000035</v>
      </c>
      <c r="AF472" s="34">
        <v>0.16070000000000029</v>
      </c>
    </row>
    <row r="473" spans="1:48" x14ac:dyDescent="0.2">
      <c r="A473" s="44"/>
      <c r="B473" s="34" t="s">
        <v>7</v>
      </c>
      <c r="D473" s="34">
        <v>12.904500000000001</v>
      </c>
      <c r="E473" s="34">
        <v>12.110099999999999</v>
      </c>
      <c r="F473" s="34">
        <v>2.8721000000000001</v>
      </c>
      <c r="G473" s="34">
        <v>0.84650000000000003</v>
      </c>
      <c r="H473" s="34">
        <v>1.5094000000000001</v>
      </c>
      <c r="I473" s="34">
        <v>0.77789999999999981</v>
      </c>
      <c r="J473" s="34">
        <v>1.6326000000000001</v>
      </c>
      <c r="K473" s="34">
        <v>1.2313000000000001</v>
      </c>
      <c r="L473" s="34">
        <v>7.0912535654847373</v>
      </c>
      <c r="M473" s="34">
        <v>1.8603631822845779</v>
      </c>
      <c r="N473" s="34">
        <v>8.6682045466305588</v>
      </c>
      <c r="O473" s="34">
        <v>2.2960814293051537</v>
      </c>
      <c r="P473" s="34">
        <v>5.8882974602171725</v>
      </c>
      <c r="Q473" s="34">
        <v>6.6597195473983737</v>
      </c>
      <c r="R473" s="34">
        <v>4.6521864590749153</v>
      </c>
      <c r="S473" s="34">
        <v>5.2497922596994258</v>
      </c>
      <c r="T473" s="34">
        <v>5.5766852322862901</v>
      </c>
      <c r="U473" s="34">
        <v>6.8721107710804548</v>
      </c>
      <c r="V473" s="34">
        <v>1.0386595207285201</v>
      </c>
      <c r="W473" s="34">
        <v>1.8337255656177123</v>
      </c>
      <c r="X473" s="34">
        <v>0.44274247593832644</v>
      </c>
      <c r="Y473" s="72">
        <v>1.1962999999999999</v>
      </c>
      <c r="Z473" s="34">
        <v>0.57410000000000005</v>
      </c>
      <c r="AA473" s="34">
        <v>1.6084000000000001</v>
      </c>
      <c r="AB473" s="34">
        <v>2.9552999999999998</v>
      </c>
      <c r="AC473" s="34">
        <v>2.0739000000000001</v>
      </c>
      <c r="AD473" s="34">
        <v>0.21530000000000005</v>
      </c>
      <c r="AE473" s="34">
        <v>0.22419999999999973</v>
      </c>
      <c r="AF473" s="34">
        <v>0.21840000000000082</v>
      </c>
    </row>
    <row r="474" spans="1:48" s="41" customFormat="1" x14ac:dyDescent="0.2">
      <c r="A474" s="52"/>
      <c r="B474" s="41" t="s">
        <v>1128</v>
      </c>
      <c r="D474" s="41">
        <v>9</v>
      </c>
      <c r="E474" s="41">
        <v>9</v>
      </c>
      <c r="F474" s="41">
        <v>5</v>
      </c>
      <c r="G474" s="41">
        <v>4</v>
      </c>
      <c r="H474" s="41">
        <v>5</v>
      </c>
      <c r="I474" s="41">
        <v>5</v>
      </c>
      <c r="J474" s="41">
        <v>5</v>
      </c>
      <c r="K474" s="41">
        <v>4</v>
      </c>
      <c r="L474" s="41">
        <v>9</v>
      </c>
      <c r="M474" s="41">
        <v>9</v>
      </c>
      <c r="N474" s="41">
        <v>5</v>
      </c>
      <c r="O474" s="41">
        <v>3</v>
      </c>
      <c r="P474" s="41">
        <v>4</v>
      </c>
      <c r="Q474" s="41">
        <v>4</v>
      </c>
      <c r="R474" s="41">
        <v>5</v>
      </c>
      <c r="S474" s="41">
        <v>5</v>
      </c>
      <c r="T474" s="41">
        <v>5</v>
      </c>
      <c r="U474" s="41">
        <v>5</v>
      </c>
      <c r="V474" s="41">
        <v>5</v>
      </c>
      <c r="W474" s="41">
        <v>5</v>
      </c>
      <c r="X474" s="41">
        <v>5</v>
      </c>
      <c r="Y474" s="74">
        <v>5</v>
      </c>
      <c r="Z474" s="41">
        <v>5</v>
      </c>
      <c r="AA474" s="41">
        <v>5</v>
      </c>
      <c r="AB474" s="41">
        <v>5</v>
      </c>
      <c r="AC474" s="41">
        <v>5</v>
      </c>
      <c r="AD474" s="41">
        <v>4</v>
      </c>
      <c r="AE474" s="41">
        <v>5</v>
      </c>
      <c r="AF474" s="41">
        <v>5</v>
      </c>
    </row>
    <row r="475" spans="1:48" s="37" customFormat="1" x14ac:dyDescent="0.2">
      <c r="A475" s="48" t="s">
        <v>946</v>
      </c>
      <c r="B475" s="37" t="s">
        <v>3</v>
      </c>
      <c r="D475" s="37">
        <v>14.340199999999999</v>
      </c>
      <c r="E475" s="37">
        <v>13.430250000000001</v>
      </c>
      <c r="F475" s="37">
        <v>2.8514999999999997</v>
      </c>
      <c r="G475" s="37">
        <v>0.86929999999999996</v>
      </c>
      <c r="H475" s="37">
        <v>1.5027499999999998</v>
      </c>
      <c r="I475" s="37">
        <v>0.66830000000000012</v>
      </c>
      <c r="J475" s="37">
        <v>1.7694000000000001</v>
      </c>
      <c r="K475" s="37">
        <v>1.1938</v>
      </c>
      <c r="L475" s="37">
        <v>6.4841082556700016</v>
      </c>
      <c r="M475" s="37">
        <v>1.7610050522039811</v>
      </c>
      <c r="N475" s="37">
        <v>6.6909234802734936</v>
      </c>
      <c r="O475" s="37">
        <v>2.3799785230123405</v>
      </c>
      <c r="P475" s="37">
        <v>6.092535932304199</v>
      </c>
      <c r="Q475" s="37">
        <v>6.5673741835376838</v>
      </c>
      <c r="R475" s="37">
        <v>4.4566796370674391</v>
      </c>
      <c r="S475" s="37">
        <v>5.4486049995959096</v>
      </c>
      <c r="T475" s="37">
        <v>5.8098603639978688</v>
      </c>
      <c r="U475" s="37">
        <v>6.9783698318311593</v>
      </c>
      <c r="V475" s="37">
        <v>1.0003183205676249</v>
      </c>
      <c r="W475" s="37">
        <v>1.984632310178412</v>
      </c>
      <c r="X475" s="37">
        <v>0.35009176062066849</v>
      </c>
      <c r="Y475" s="73">
        <v>1.1772499999999999</v>
      </c>
      <c r="Z475" s="37">
        <v>0.54165000000000008</v>
      </c>
      <c r="AA475" s="37">
        <v>1.5773000000000001</v>
      </c>
      <c r="AB475" s="37">
        <v>3.30545</v>
      </c>
      <c r="AC475" s="37">
        <v>2.5907999999999998</v>
      </c>
      <c r="AD475" s="37">
        <v>0.2359</v>
      </c>
      <c r="AE475" s="37">
        <v>0.28289999999999971</v>
      </c>
      <c r="AF475" s="37">
        <v>0.21180000000000004</v>
      </c>
    </row>
    <row r="476" spans="1:48" x14ac:dyDescent="0.2">
      <c r="A476" s="44"/>
      <c r="B476" s="34" t="s">
        <v>60</v>
      </c>
      <c r="D476" s="34">
        <v>1.3344519174552525</v>
      </c>
      <c r="E476" s="34">
        <v>1.5294012570283828</v>
      </c>
      <c r="F476" s="34">
        <v>0.35426049737446019</v>
      </c>
      <c r="G476" s="34">
        <v>0.1804536505588071</v>
      </c>
      <c r="H476" s="34">
        <v>0.11985459941111978</v>
      </c>
      <c r="I476" s="34">
        <v>0.17380684681565378</v>
      </c>
      <c r="J476" s="34">
        <v>0.231223917448001</v>
      </c>
      <c r="K476" s="34">
        <v>0.20025264043202939</v>
      </c>
      <c r="L476" s="34">
        <v>1.7760598941207593</v>
      </c>
      <c r="M476" s="34">
        <v>0.17470584484815943</v>
      </c>
      <c r="N476" s="34">
        <v>0.12427746318805534</v>
      </c>
      <c r="O476" s="38" t="s">
        <v>942</v>
      </c>
      <c r="P476" s="34">
        <v>0.90101633013192894</v>
      </c>
      <c r="Q476" s="34">
        <v>1.031358738172834</v>
      </c>
      <c r="R476" s="34">
        <v>0.28154242148722525</v>
      </c>
      <c r="S476" s="34">
        <v>0.85819539544145851</v>
      </c>
      <c r="T476" s="34">
        <v>0.62175018431285245</v>
      </c>
      <c r="U476" s="34">
        <v>1.2686658150898102</v>
      </c>
      <c r="V476" s="34">
        <v>2.7549320745435115E-2</v>
      </c>
      <c r="W476" s="34">
        <v>0.38914543141580943</v>
      </c>
      <c r="X476" s="34">
        <v>0.10813800576597166</v>
      </c>
      <c r="Y476" s="72">
        <v>6.2861792847484069E-2</v>
      </c>
      <c r="Z476" s="34">
        <v>7.6296821690028591E-2</v>
      </c>
      <c r="AA476" s="34">
        <v>0.16249313831666848</v>
      </c>
      <c r="AB476" s="34">
        <v>0.38841375490577029</v>
      </c>
      <c r="AC476" s="34">
        <v>0.10139911242215074</v>
      </c>
      <c r="AD476" s="34">
        <v>4.8083261120684888E-2</v>
      </c>
      <c r="AE476" s="34">
        <v>1.2162236636409163E-2</v>
      </c>
      <c r="AF476" s="34">
        <v>3.549676041556489E-2</v>
      </c>
    </row>
    <row r="477" spans="1:48" x14ac:dyDescent="0.2">
      <c r="A477" s="44"/>
      <c r="B477" s="34" t="s">
        <v>5</v>
      </c>
      <c r="D477" s="34">
        <v>1.8872</v>
      </c>
      <c r="E477" s="34">
        <v>2.1628999999999987</v>
      </c>
      <c r="F477" s="34">
        <v>0.50099999999999989</v>
      </c>
      <c r="G477" s="34">
        <v>0.25519999999999998</v>
      </c>
      <c r="H477" s="34">
        <v>0.16949999999999998</v>
      </c>
      <c r="I477" s="34">
        <v>0.24580000000000046</v>
      </c>
      <c r="J477" s="34">
        <v>0.32699999999999996</v>
      </c>
      <c r="K477" s="34">
        <v>0.2831999999999999</v>
      </c>
      <c r="L477" s="34">
        <v>2.5117279898524982</v>
      </c>
      <c r="M477" s="34">
        <v>0.24707137521011679</v>
      </c>
      <c r="N477" s="34">
        <v>0.17575487393787093</v>
      </c>
      <c r="O477" s="38" t="s">
        <v>942</v>
      </c>
      <c r="P477" s="34">
        <v>1.2742295139922</v>
      </c>
      <c r="Q477" s="34">
        <v>1.4585615151960258</v>
      </c>
      <c r="R477" s="34">
        <v>0.39816111085059624</v>
      </c>
      <c r="S477" s="34">
        <v>1.21367156739944</v>
      </c>
      <c r="T477" s="34">
        <v>0.87928754306320744</v>
      </c>
      <c r="U477" s="34">
        <v>1.7941644018191285</v>
      </c>
      <c r="V477" s="34">
        <v>3.8960623032360808E-2</v>
      </c>
      <c r="W477" s="34">
        <v>0.55033474684376804</v>
      </c>
      <c r="X477" s="34">
        <v>0.15293023436221725</v>
      </c>
      <c r="Y477" s="72">
        <v>8.8899999999999979E-2</v>
      </c>
      <c r="Z477" s="34">
        <v>0.10790000000000016</v>
      </c>
      <c r="AA477" s="34">
        <v>0.22979999999999978</v>
      </c>
      <c r="AB477" s="34">
        <v>0.54929999999999968</v>
      </c>
      <c r="AC477" s="34">
        <v>0.14339999999999975</v>
      </c>
      <c r="AD477" s="34">
        <v>6.7999999999999616E-2</v>
      </c>
      <c r="AE477" s="34">
        <v>1.720000000000077E-2</v>
      </c>
      <c r="AF477" s="34">
        <v>5.0199999999999911E-2</v>
      </c>
    </row>
    <row r="478" spans="1:48" x14ac:dyDescent="0.2">
      <c r="A478" s="44"/>
      <c r="B478" s="34" t="s">
        <v>6</v>
      </c>
      <c r="D478" s="34">
        <v>13.396599999999999</v>
      </c>
      <c r="E478" s="34">
        <v>12.348800000000001</v>
      </c>
      <c r="F478" s="34">
        <v>2.601</v>
      </c>
      <c r="G478" s="34">
        <v>0.74170000000000003</v>
      </c>
      <c r="H478" s="34">
        <v>1.4179999999999999</v>
      </c>
      <c r="I478" s="34">
        <v>0.54539999999999988</v>
      </c>
      <c r="J478" s="34">
        <v>1.6059000000000001</v>
      </c>
      <c r="K478" s="34">
        <v>1.0522</v>
      </c>
      <c r="L478" s="34">
        <v>5.2282442607437529</v>
      </c>
      <c r="M478" s="34">
        <v>1.6374693645989227</v>
      </c>
      <c r="N478" s="34">
        <v>6.6030460433045581</v>
      </c>
      <c r="O478" s="34">
        <v>2.3799785230123405</v>
      </c>
      <c r="P478" s="34">
        <v>5.455421175308099</v>
      </c>
      <c r="Q478" s="34">
        <v>5.8380934259396708</v>
      </c>
      <c r="R478" s="34">
        <v>4.257599081642141</v>
      </c>
      <c r="S478" s="34">
        <v>4.84176921589619</v>
      </c>
      <c r="T478" s="34">
        <v>5.3702165924662655</v>
      </c>
      <c r="U478" s="34">
        <v>6.0812876309215955</v>
      </c>
      <c r="V478" s="34">
        <v>0.98083800905144447</v>
      </c>
      <c r="W478" s="34">
        <v>1.709464936756528</v>
      </c>
      <c r="X478" s="34">
        <v>0.27362664343955984</v>
      </c>
      <c r="Y478" s="72">
        <v>1.1328</v>
      </c>
      <c r="Z478" s="34">
        <v>0.48769999999999997</v>
      </c>
      <c r="AA478" s="34">
        <v>1.4624000000000001</v>
      </c>
      <c r="AB478" s="34">
        <v>3.0308000000000002</v>
      </c>
      <c r="AC478" s="34">
        <v>2.5190999999999999</v>
      </c>
      <c r="AD478" s="34">
        <v>0.20190000000000019</v>
      </c>
      <c r="AE478" s="34">
        <v>0.27429999999999932</v>
      </c>
      <c r="AF478" s="34">
        <v>0.18670000000000009</v>
      </c>
    </row>
    <row r="479" spans="1:48" x14ac:dyDescent="0.2">
      <c r="A479" s="44"/>
      <c r="B479" s="34" t="s">
        <v>7</v>
      </c>
      <c r="D479" s="34">
        <v>15.283799999999999</v>
      </c>
      <c r="E479" s="34">
        <v>14.511699999999999</v>
      </c>
      <c r="F479" s="34">
        <v>3.1019999999999999</v>
      </c>
      <c r="G479" s="34">
        <v>0.99690000000000001</v>
      </c>
      <c r="H479" s="34">
        <v>1.5874999999999999</v>
      </c>
      <c r="I479" s="34">
        <v>0.79120000000000035</v>
      </c>
      <c r="J479" s="34">
        <v>1.9329000000000001</v>
      </c>
      <c r="K479" s="34">
        <v>1.3353999999999999</v>
      </c>
      <c r="L479" s="34">
        <v>7.7399722505962512</v>
      </c>
      <c r="M479" s="34">
        <v>1.8845407398090395</v>
      </c>
      <c r="N479" s="34">
        <v>6.7788009172424291</v>
      </c>
      <c r="O479" s="34">
        <v>2.3799785230123405</v>
      </c>
      <c r="P479" s="34">
        <v>6.729650689300299</v>
      </c>
      <c r="Q479" s="34">
        <v>7.2966549411356967</v>
      </c>
      <c r="R479" s="34">
        <v>4.6557601924927372</v>
      </c>
      <c r="S479" s="34">
        <v>6.0554407832956301</v>
      </c>
      <c r="T479" s="34">
        <v>6.2495041355294729</v>
      </c>
      <c r="U479" s="34">
        <v>7.875452032740724</v>
      </c>
      <c r="V479" s="34">
        <v>1.0197986320838053</v>
      </c>
      <c r="W479" s="34">
        <v>2.259799683600296</v>
      </c>
      <c r="X479" s="34">
        <v>0.42655687780177709</v>
      </c>
      <c r="Y479" s="72">
        <v>1.2217</v>
      </c>
      <c r="Z479" s="34">
        <v>0.59560000000000013</v>
      </c>
      <c r="AA479" s="34">
        <v>1.6921999999999999</v>
      </c>
      <c r="AB479" s="34">
        <v>3.5800999999999998</v>
      </c>
      <c r="AC479" s="34">
        <v>2.6624999999999996</v>
      </c>
      <c r="AD479" s="34">
        <v>0.26989999999999981</v>
      </c>
      <c r="AE479" s="34">
        <v>0.29150000000000009</v>
      </c>
      <c r="AF479" s="34">
        <v>0.2369</v>
      </c>
    </row>
    <row r="480" spans="1:48" s="41" customFormat="1" x14ac:dyDescent="0.2">
      <c r="A480" s="52"/>
      <c r="B480" s="41" t="s">
        <v>1128</v>
      </c>
      <c r="D480" s="41">
        <v>2</v>
      </c>
      <c r="E480" s="41">
        <v>2</v>
      </c>
      <c r="F480" s="41">
        <v>2</v>
      </c>
      <c r="G480" s="41">
        <v>2</v>
      </c>
      <c r="H480" s="41">
        <v>2</v>
      </c>
      <c r="I480" s="41">
        <v>2</v>
      </c>
      <c r="J480" s="41">
        <v>2</v>
      </c>
      <c r="K480" s="41">
        <v>2</v>
      </c>
      <c r="L480" s="41">
        <v>2</v>
      </c>
      <c r="M480" s="41">
        <v>2</v>
      </c>
      <c r="N480" s="41">
        <v>2</v>
      </c>
      <c r="O480" s="41">
        <v>1</v>
      </c>
      <c r="P480" s="41">
        <v>2</v>
      </c>
      <c r="Q480" s="41">
        <v>2</v>
      </c>
      <c r="R480" s="41">
        <v>2</v>
      </c>
      <c r="S480" s="41">
        <v>2</v>
      </c>
      <c r="T480" s="41">
        <v>2</v>
      </c>
      <c r="U480" s="41">
        <v>2</v>
      </c>
      <c r="V480" s="41">
        <v>2</v>
      </c>
      <c r="W480" s="41">
        <v>2</v>
      </c>
      <c r="X480" s="41">
        <v>2</v>
      </c>
      <c r="Y480" s="74">
        <v>2</v>
      </c>
      <c r="Z480" s="41">
        <v>2</v>
      </c>
      <c r="AA480" s="41">
        <v>2</v>
      </c>
      <c r="AB480" s="41">
        <v>2</v>
      </c>
      <c r="AC480" s="41">
        <v>2</v>
      </c>
      <c r="AD480" s="41">
        <v>2</v>
      </c>
      <c r="AE480" s="41">
        <v>2</v>
      </c>
      <c r="AF480" s="41">
        <v>2</v>
      </c>
    </row>
    <row r="481" spans="1:48" x14ac:dyDescent="0.2">
      <c r="A481" s="47" t="s">
        <v>1034</v>
      </c>
    </row>
    <row r="482" spans="1:48" s="37" customFormat="1" x14ac:dyDescent="0.2">
      <c r="A482" s="48" t="s">
        <v>945</v>
      </c>
      <c r="B482" s="37" t="s">
        <v>3</v>
      </c>
      <c r="D482" s="37">
        <v>12.5114</v>
      </c>
      <c r="E482" s="37">
        <v>11.614975000000001</v>
      </c>
      <c r="F482" s="37">
        <v>2.6544500000000002</v>
      </c>
      <c r="G482" s="37">
        <v>0.78550000000000009</v>
      </c>
      <c r="H482" s="37">
        <v>1.3749000000000002</v>
      </c>
      <c r="I482" s="37">
        <v>0.60914999999999975</v>
      </c>
      <c r="J482" s="37">
        <v>1.4905000000000004</v>
      </c>
      <c r="K482" s="37">
        <v>0.93312499999999976</v>
      </c>
      <c r="L482" s="37">
        <v>6.7932866730126467</v>
      </c>
      <c r="M482" s="37">
        <v>1.6657773333858223</v>
      </c>
      <c r="N482" s="37">
        <v>7.6147873237013091</v>
      </c>
      <c r="O482" s="38" t="s">
        <v>942</v>
      </c>
      <c r="P482" s="37">
        <v>6.1762327601192384</v>
      </c>
      <c r="Q482" s="37">
        <v>6.6454599777950163</v>
      </c>
      <c r="R482" s="37">
        <v>4.6177129398328116</v>
      </c>
      <c r="S482" s="37">
        <v>5.6777460104764277</v>
      </c>
      <c r="T482" s="37">
        <v>6.079333599850254</v>
      </c>
      <c r="U482" s="37">
        <v>7.4790969028372141</v>
      </c>
      <c r="V482" s="37">
        <v>0.8927740340117013</v>
      </c>
      <c r="W482" s="37">
        <v>1.7084038310594292</v>
      </c>
      <c r="X482" s="37">
        <v>0.30262229894662729</v>
      </c>
      <c r="Y482" s="73">
        <v>1.1091500000000001</v>
      </c>
      <c r="Z482" s="37">
        <v>0.54437500000000005</v>
      </c>
      <c r="AA482" s="37">
        <v>1.4032</v>
      </c>
      <c r="AB482" s="37">
        <v>2.4250499999999997</v>
      </c>
      <c r="AC482" s="37">
        <v>1.6657500000000001</v>
      </c>
      <c r="AD482" s="37">
        <v>0.20272500000000004</v>
      </c>
      <c r="AE482" s="37">
        <v>0.21619999999999989</v>
      </c>
      <c r="AF482" s="37">
        <v>0.20652499999999996</v>
      </c>
    </row>
    <row r="483" spans="1:48" x14ac:dyDescent="0.2">
      <c r="A483" s="44"/>
      <c r="B483" s="34" t="s">
        <v>60</v>
      </c>
      <c r="D483" s="34">
        <v>0.76697049921536586</v>
      </c>
      <c r="E483" s="34">
        <v>0.71526408817536302</v>
      </c>
      <c r="F483" s="34">
        <v>5.437600573782525E-2</v>
      </c>
      <c r="G483" s="34">
        <v>7.2154048165481766E-2</v>
      </c>
      <c r="H483" s="34">
        <v>5.4335562326466552E-2</v>
      </c>
      <c r="I483" s="34">
        <v>9.3280562462569244E-2</v>
      </c>
      <c r="J483" s="34">
        <v>0.13800137680472613</v>
      </c>
      <c r="K483" s="34">
        <v>0.18062824391550719</v>
      </c>
      <c r="L483" s="34">
        <v>0.40178500182523252</v>
      </c>
      <c r="M483" s="34">
        <v>8.8806948512069009E-2</v>
      </c>
      <c r="N483" s="34">
        <v>0.55605427735713775</v>
      </c>
      <c r="O483" s="38" t="s">
        <v>942</v>
      </c>
      <c r="P483" s="34">
        <v>0.38060211127440269</v>
      </c>
      <c r="Q483" s="34">
        <v>0.37488129859048674</v>
      </c>
      <c r="R483" s="34">
        <v>8.6786906083130014E-2</v>
      </c>
      <c r="S483" s="34">
        <v>0.21955863459531083</v>
      </c>
      <c r="T483" s="34">
        <v>0.21143163349496494</v>
      </c>
      <c r="U483" s="34">
        <v>0.27446061762613544</v>
      </c>
      <c r="V483" s="34">
        <v>7.6176082812335261E-2</v>
      </c>
      <c r="W483" s="34">
        <v>5.6578677037271485E-2</v>
      </c>
      <c r="X483" s="34">
        <v>8.5416404983726268E-2</v>
      </c>
      <c r="Y483" s="72">
        <v>8.4077484104445765E-2</v>
      </c>
      <c r="Z483" s="34">
        <v>5.5254223066356377E-2</v>
      </c>
      <c r="AA483" s="34">
        <v>9.3622326397072617E-2</v>
      </c>
      <c r="AB483" s="34">
        <v>0.1779613722131857</v>
      </c>
      <c r="AC483" s="34">
        <v>0.19084998471749132</v>
      </c>
      <c r="AD483" s="34">
        <v>1.4381324695590498E-2</v>
      </c>
      <c r="AE483" s="34">
        <v>9.195288648722896E-3</v>
      </c>
      <c r="AF483" s="34">
        <v>4.4552403601452644E-3</v>
      </c>
    </row>
    <row r="484" spans="1:48" x14ac:dyDescent="0.2">
      <c r="A484" s="44"/>
      <c r="B484" s="34" t="s">
        <v>5</v>
      </c>
      <c r="D484" s="34">
        <v>1.7342000000000013</v>
      </c>
      <c r="E484" s="34">
        <v>1.535400000000001</v>
      </c>
      <c r="F484" s="34">
        <v>0.11560000000000015</v>
      </c>
      <c r="G484" s="34">
        <v>0.14349999999999996</v>
      </c>
      <c r="H484" s="34">
        <v>0.12509999999999999</v>
      </c>
      <c r="I484" s="34">
        <v>0.2128000000000001</v>
      </c>
      <c r="J484" s="34">
        <v>0.32889999999999997</v>
      </c>
      <c r="K484" s="34">
        <v>0.40139999999999887</v>
      </c>
      <c r="L484" s="34">
        <v>0.97019163205444681</v>
      </c>
      <c r="M484" s="34">
        <v>0.21547676407773109</v>
      </c>
      <c r="N484" s="34">
        <v>1.0537478249691947</v>
      </c>
      <c r="O484" s="38" t="s">
        <v>942</v>
      </c>
      <c r="P484" s="34">
        <v>0.71818059370579235</v>
      </c>
      <c r="Q484" s="34">
        <v>0.91590844321261766</v>
      </c>
      <c r="R484" s="34">
        <v>0.16558894400385693</v>
      </c>
      <c r="S484" s="34">
        <v>0.49035753520737924</v>
      </c>
      <c r="T484" s="34">
        <v>0.45896526074580013</v>
      </c>
      <c r="U484" s="34">
        <v>0.58076333933381008</v>
      </c>
      <c r="V484" s="34">
        <v>0.16231577455670199</v>
      </c>
      <c r="W484" s="34">
        <v>0.13537201803295229</v>
      </c>
      <c r="X484" s="34">
        <v>0.18161336082746052</v>
      </c>
      <c r="Y484" s="72">
        <v>0.18740000000000001</v>
      </c>
      <c r="Z484" s="34">
        <v>0.12070000000000003</v>
      </c>
      <c r="AA484" s="34">
        <v>0.20009999999999994</v>
      </c>
      <c r="AB484" s="34">
        <v>0.37460000000000004</v>
      </c>
      <c r="AC484" s="34">
        <v>0.4052</v>
      </c>
      <c r="AD484" s="34">
        <v>3.0500000000000194E-2</v>
      </c>
      <c r="AE484" s="34">
        <v>1.9099999999999895E-2</v>
      </c>
      <c r="AF484" s="34">
        <v>9.500000000000175E-3</v>
      </c>
      <c r="AV484" s="34" t="s">
        <v>55</v>
      </c>
    </row>
    <row r="485" spans="1:48" x14ac:dyDescent="0.2">
      <c r="A485" s="44"/>
      <c r="B485" s="34" t="s">
        <v>6</v>
      </c>
      <c r="D485" s="34">
        <v>11.870699999999999</v>
      </c>
      <c r="E485" s="34">
        <v>10.7417</v>
      </c>
      <c r="F485" s="34">
        <v>2.6168</v>
      </c>
      <c r="G485" s="34">
        <v>0.7036</v>
      </c>
      <c r="H485" s="34">
        <v>1.3036000000000001</v>
      </c>
      <c r="I485" s="34">
        <v>0.51939999999999964</v>
      </c>
      <c r="J485" s="34">
        <v>1.3519000000000005</v>
      </c>
      <c r="K485" s="34">
        <v>0.76890000000000036</v>
      </c>
      <c r="L485" s="34">
        <v>6.2562129511390516</v>
      </c>
      <c r="M485" s="34">
        <v>1.560388650304789</v>
      </c>
      <c r="N485" s="34">
        <v>7.0391709915024006</v>
      </c>
      <c r="O485" s="38" t="s">
        <v>942</v>
      </c>
      <c r="P485" s="34">
        <v>5.8194528076100083</v>
      </c>
      <c r="Q485" s="34">
        <v>6.171592808991857</v>
      </c>
      <c r="R485" s="34">
        <v>4.5325831101039951</v>
      </c>
      <c r="S485" s="34">
        <v>5.5049645412118684</v>
      </c>
      <c r="T485" s="34">
        <v>5.8598154800300666</v>
      </c>
      <c r="U485" s="34">
        <v>7.077650832020467</v>
      </c>
      <c r="V485" s="34">
        <v>0.79527334923282822</v>
      </c>
      <c r="W485" s="34">
        <v>1.6493945101157577</v>
      </c>
      <c r="X485" s="34">
        <v>0.24502901868962376</v>
      </c>
      <c r="Y485" s="72">
        <v>0.98799999999999999</v>
      </c>
      <c r="Z485" s="34">
        <v>0.46289999999999998</v>
      </c>
      <c r="AA485" s="34">
        <v>1.2667999999999999</v>
      </c>
      <c r="AB485" s="34">
        <v>2.2199999999999998</v>
      </c>
      <c r="AC485" s="34">
        <v>1.4052</v>
      </c>
      <c r="AD485" s="34">
        <v>0.1923999999999999</v>
      </c>
      <c r="AE485" s="34">
        <v>0.20889999999999986</v>
      </c>
      <c r="AF485" s="34">
        <v>0.20129999999999981</v>
      </c>
    </row>
    <row r="486" spans="1:48" x14ac:dyDescent="0.2">
      <c r="A486" s="44"/>
      <c r="B486" s="34" t="s">
        <v>7</v>
      </c>
      <c r="D486" s="34">
        <v>13.604900000000001</v>
      </c>
      <c r="E486" s="34">
        <v>12.277100000000001</v>
      </c>
      <c r="F486" s="34">
        <v>2.7324000000000002</v>
      </c>
      <c r="G486" s="34">
        <v>0.84709999999999996</v>
      </c>
      <c r="H486" s="34">
        <v>1.4287000000000001</v>
      </c>
      <c r="I486" s="34">
        <v>0.73219999999999974</v>
      </c>
      <c r="J486" s="34">
        <v>1.6808000000000005</v>
      </c>
      <c r="K486" s="34">
        <v>1.1702999999999992</v>
      </c>
      <c r="L486" s="34">
        <v>7.2264045831934984</v>
      </c>
      <c r="M486" s="34">
        <v>1.7758654143825201</v>
      </c>
      <c r="N486" s="34">
        <v>8.0929188164715953</v>
      </c>
      <c r="O486" s="38" t="s">
        <v>942</v>
      </c>
      <c r="P486" s="34">
        <v>6.5376334013158006</v>
      </c>
      <c r="Q486" s="34">
        <v>7.0875012522044747</v>
      </c>
      <c r="R486" s="34">
        <v>4.698172054107852</v>
      </c>
      <c r="S486" s="34">
        <v>5.9953220764192476</v>
      </c>
      <c r="T486" s="34">
        <v>6.3187807407758667</v>
      </c>
      <c r="U486" s="34">
        <v>7.658414171354277</v>
      </c>
      <c r="V486" s="34">
        <v>0.95758912378953021</v>
      </c>
      <c r="W486" s="34">
        <v>1.78476652814871</v>
      </c>
      <c r="X486" s="34">
        <v>0.42664237951708428</v>
      </c>
      <c r="Y486" s="72">
        <v>1.1754</v>
      </c>
      <c r="Z486" s="34">
        <v>0.58360000000000001</v>
      </c>
      <c r="AA486" s="34">
        <v>1.4668999999999999</v>
      </c>
      <c r="AB486" s="34">
        <v>2.5945999999999998</v>
      </c>
      <c r="AC486" s="34">
        <v>1.8104</v>
      </c>
      <c r="AD486" s="34">
        <v>0.2229000000000001</v>
      </c>
      <c r="AE486" s="34">
        <v>0.22799999999999976</v>
      </c>
      <c r="AF486" s="34">
        <v>0.21079999999999999</v>
      </c>
    </row>
    <row r="487" spans="1:48" s="41" customFormat="1" x14ac:dyDescent="0.2">
      <c r="A487" s="52"/>
      <c r="B487" s="41" t="s">
        <v>1128</v>
      </c>
      <c r="D487" s="41">
        <v>4</v>
      </c>
      <c r="E487" s="41">
        <v>4</v>
      </c>
      <c r="F487" s="41">
        <v>4</v>
      </c>
      <c r="G487" s="41">
        <v>4</v>
      </c>
      <c r="H487" s="41">
        <v>4</v>
      </c>
      <c r="I487" s="41">
        <v>4</v>
      </c>
      <c r="J487" s="41">
        <v>4</v>
      </c>
      <c r="K487" s="41">
        <v>4</v>
      </c>
      <c r="L487" s="41">
        <v>4</v>
      </c>
      <c r="M487" s="41">
        <v>4</v>
      </c>
      <c r="N487" s="41">
        <v>4</v>
      </c>
      <c r="O487" s="38" t="s">
        <v>942</v>
      </c>
      <c r="P487" s="41">
        <v>4</v>
      </c>
      <c r="Q487" s="41">
        <v>4</v>
      </c>
      <c r="R487" s="41">
        <v>4</v>
      </c>
      <c r="S487" s="41">
        <v>4</v>
      </c>
      <c r="T487" s="41">
        <v>4</v>
      </c>
      <c r="U487" s="41">
        <v>4</v>
      </c>
      <c r="V487" s="41">
        <v>4</v>
      </c>
      <c r="W487" s="41">
        <v>4</v>
      </c>
      <c r="X487" s="41">
        <v>4</v>
      </c>
      <c r="Y487" s="74">
        <v>4</v>
      </c>
      <c r="Z487" s="41">
        <v>4</v>
      </c>
      <c r="AA487" s="41">
        <v>4</v>
      </c>
      <c r="AB487" s="41">
        <v>4</v>
      </c>
      <c r="AC487" s="41">
        <v>4</v>
      </c>
      <c r="AD487" s="41">
        <v>4</v>
      </c>
      <c r="AE487" s="41">
        <v>4</v>
      </c>
      <c r="AF487" s="41">
        <v>4</v>
      </c>
    </row>
    <row r="488" spans="1:48" s="37" customFormat="1" x14ac:dyDescent="0.2">
      <c r="A488" s="48" t="s">
        <v>946</v>
      </c>
      <c r="B488" s="37" t="s">
        <v>970</v>
      </c>
      <c r="D488" s="37">
        <v>3.00482</v>
      </c>
      <c r="E488" s="37">
        <v>2.7594599999999998</v>
      </c>
      <c r="F488" s="37">
        <v>0.62090000000000001</v>
      </c>
      <c r="G488" s="37">
        <v>0.20903999999999998</v>
      </c>
      <c r="H488" s="37">
        <v>0.31241999999999998</v>
      </c>
      <c r="I488" s="37">
        <v>0.15430000000000002</v>
      </c>
      <c r="J488" s="37">
        <v>0.40995999999999999</v>
      </c>
      <c r="K488" s="37">
        <v>0.22594000000000011</v>
      </c>
      <c r="L488" s="37">
        <v>1.3993206010060741</v>
      </c>
      <c r="M488" s="37">
        <v>0</v>
      </c>
      <c r="N488" s="37">
        <v>0</v>
      </c>
      <c r="O488" s="37">
        <v>0</v>
      </c>
      <c r="P488" s="37">
        <v>1.3476590626712679</v>
      </c>
      <c r="Q488" s="37">
        <v>1.3814029100881466</v>
      </c>
      <c r="R488" s="37">
        <v>0.93108098058117361</v>
      </c>
      <c r="S488" s="37">
        <v>1.1409211424108154</v>
      </c>
      <c r="T488" s="37">
        <v>1.2657196398887076</v>
      </c>
      <c r="U488" s="37">
        <v>1.4244649592039811</v>
      </c>
      <c r="V488" s="37">
        <v>0.22055003604624512</v>
      </c>
      <c r="W488" s="37">
        <v>0.40669540297377349</v>
      </c>
      <c r="X488" s="37">
        <v>0.11268617838936587</v>
      </c>
      <c r="Y488" s="73">
        <v>0.24562</v>
      </c>
      <c r="Z488" s="37">
        <v>0.11354</v>
      </c>
      <c r="AA488" s="37">
        <v>0.31101999999999996</v>
      </c>
      <c r="AB488" s="37">
        <v>0.74993999999999994</v>
      </c>
      <c r="AC488" s="37">
        <v>0.53339999999999999</v>
      </c>
      <c r="AD488" s="37">
        <v>5.4739999999999969E-2</v>
      </c>
      <c r="AE488" s="37">
        <v>6.6939999999999958E-2</v>
      </c>
      <c r="AF488" s="37">
        <v>5.0159999999999982E-2</v>
      </c>
    </row>
    <row r="489" spans="1:48" x14ac:dyDescent="0.2">
      <c r="A489" s="44" t="s">
        <v>1035</v>
      </c>
    </row>
    <row r="490" spans="1:48" s="37" customFormat="1" x14ac:dyDescent="0.2">
      <c r="A490" s="48" t="s">
        <v>945</v>
      </c>
      <c r="B490" s="37" t="s">
        <v>3</v>
      </c>
      <c r="D490" s="37">
        <v>10.601012500000001</v>
      </c>
      <c r="E490" s="37">
        <v>10.156749999999999</v>
      </c>
      <c r="F490" s="37">
        <v>2.2909600000000001</v>
      </c>
      <c r="G490" s="37">
        <v>0.66623999999999994</v>
      </c>
      <c r="H490" s="37">
        <v>1.1930400000000003</v>
      </c>
      <c r="I490" s="37">
        <v>0.59523999999999999</v>
      </c>
      <c r="J490" s="37">
        <v>1.2786200000000001</v>
      </c>
      <c r="K490" s="37">
        <v>0.95289999999999964</v>
      </c>
      <c r="L490" s="37">
        <v>4.4926135954259818</v>
      </c>
      <c r="M490" s="37">
        <v>1.13964357997391</v>
      </c>
      <c r="N490" s="37">
        <v>5.5304695061407694</v>
      </c>
      <c r="O490" s="37">
        <v>1.5480335398760294</v>
      </c>
      <c r="P490" s="37">
        <v>4.2182956731813332</v>
      </c>
      <c r="Q490" s="37">
        <v>4.5533732073101731</v>
      </c>
      <c r="R490" s="37">
        <v>3.2157190403819973</v>
      </c>
      <c r="S490" s="37">
        <v>3.8685973103499478</v>
      </c>
      <c r="T490" s="37">
        <v>4.1112969427334018</v>
      </c>
      <c r="U490" s="37">
        <v>5.0425078531203997</v>
      </c>
      <c r="V490" s="37">
        <v>0.71486823337816274</v>
      </c>
      <c r="W490" s="37">
        <v>1.4696872559098195</v>
      </c>
      <c r="X490" s="37">
        <v>0.26955165756294835</v>
      </c>
      <c r="Y490" s="73">
        <v>0.96838000000000002</v>
      </c>
      <c r="Z490" s="37">
        <v>0.45683999999999997</v>
      </c>
      <c r="AA490" s="37">
        <v>1.23556</v>
      </c>
      <c r="AB490" s="37">
        <v>2.1670000000000003</v>
      </c>
      <c r="AC490" s="37">
        <v>1.2645749999999998</v>
      </c>
      <c r="AD490" s="37">
        <v>0.18808000000000011</v>
      </c>
      <c r="AE490" s="37">
        <v>0.20091999999999985</v>
      </c>
      <c r="AF490" s="37">
        <v>0.17432500000000012</v>
      </c>
    </row>
    <row r="491" spans="1:48" x14ac:dyDescent="0.2">
      <c r="A491" s="44"/>
      <c r="B491" s="34" t="s">
        <v>60</v>
      </c>
      <c r="D491" s="34">
        <v>0.72155166221830602</v>
      </c>
      <c r="E491" s="34">
        <v>0.65057213501435995</v>
      </c>
      <c r="F491" s="34">
        <v>7.9830620691561729E-2</v>
      </c>
      <c r="G491" s="34">
        <v>4.6226269587757128E-2</v>
      </c>
      <c r="H491" s="34">
        <v>8.6482530027746154E-2</v>
      </c>
      <c r="I491" s="34">
        <v>7.2832911516703791E-2</v>
      </c>
      <c r="J491" s="34">
        <v>5.824149723350186E-2</v>
      </c>
      <c r="K491" s="34">
        <v>0.21292011412734133</v>
      </c>
      <c r="L491" s="34">
        <v>0.50516798161588694</v>
      </c>
      <c r="M491" s="34">
        <v>8.6102343583503854E-2</v>
      </c>
      <c r="N491" s="34">
        <v>0.19829194054709146</v>
      </c>
      <c r="O491" s="34">
        <v>9.7181347354379652E-2</v>
      </c>
      <c r="P491" s="34">
        <v>0.42495194084101939</v>
      </c>
      <c r="Q491" s="34">
        <v>0.27592587081919806</v>
      </c>
      <c r="R491" s="34">
        <v>0.27649474525902679</v>
      </c>
      <c r="S491" s="34">
        <v>0.39497455986612495</v>
      </c>
      <c r="T491" s="34">
        <v>0.61103431018886034</v>
      </c>
      <c r="U491" s="34">
        <v>0.68725061291991019</v>
      </c>
      <c r="V491" s="34">
        <v>5.4399849572231304E-2</v>
      </c>
      <c r="W491" s="34">
        <v>9.5601960075779494E-2</v>
      </c>
      <c r="X491" s="34">
        <v>4.5631922831870453E-2</v>
      </c>
      <c r="Y491" s="72">
        <v>6.3087811818131695E-2</v>
      </c>
      <c r="Z491" s="34">
        <v>3.4557748769270265E-2</v>
      </c>
      <c r="AA491" s="34">
        <v>6.7485576236704106E-2</v>
      </c>
      <c r="AB491" s="34">
        <v>0.11270157496681216</v>
      </c>
      <c r="AC491" s="34">
        <v>5.1142570330400823E-2</v>
      </c>
      <c r="AD491" s="34">
        <v>1.6708889849418325E-2</v>
      </c>
      <c r="AE491" s="34">
        <v>1.752931829821092E-2</v>
      </c>
      <c r="AF491" s="34">
        <v>3.2707529714119207E-2</v>
      </c>
    </row>
    <row r="492" spans="1:48" x14ac:dyDescent="0.2">
      <c r="A492" s="44"/>
      <c r="B492" s="34" t="s">
        <v>5</v>
      </c>
      <c r="D492" s="34">
        <v>1.7717000000000009</v>
      </c>
      <c r="E492" s="34">
        <v>1.7563999999999993</v>
      </c>
      <c r="F492" s="34">
        <v>0.18730000000000002</v>
      </c>
      <c r="G492" s="34">
        <v>0.11499999999999999</v>
      </c>
      <c r="H492" s="34">
        <v>0.17910000000000026</v>
      </c>
      <c r="I492" s="34">
        <v>0.19179999999999975</v>
      </c>
      <c r="J492" s="34">
        <v>0.1384000000000003</v>
      </c>
      <c r="K492" s="34">
        <v>0.52389999999999937</v>
      </c>
      <c r="L492" s="34">
        <v>1.6854264620680812</v>
      </c>
      <c r="M492" s="34">
        <v>0.28865364871052623</v>
      </c>
      <c r="N492" s="34">
        <v>0.5169430465148297</v>
      </c>
      <c r="O492" s="34">
        <v>0.26272325658813633</v>
      </c>
      <c r="P492" s="34">
        <v>1.0502893242837308</v>
      </c>
      <c r="Q492" s="34">
        <v>0.58796718689072502</v>
      </c>
      <c r="R492" s="34">
        <v>0.67186728633584147</v>
      </c>
      <c r="S492" s="34">
        <v>0.93803172689259462</v>
      </c>
      <c r="T492" s="34">
        <v>1.4908890865529849</v>
      </c>
      <c r="U492" s="34">
        <v>1.5061616732224499</v>
      </c>
      <c r="V492" s="34">
        <v>0.14119029199797206</v>
      </c>
      <c r="W492" s="34">
        <v>0.24219066595129446</v>
      </c>
      <c r="X492" s="34">
        <v>0.10939760180223101</v>
      </c>
      <c r="Y492" s="72">
        <v>0.16179999999999994</v>
      </c>
      <c r="Z492" s="34">
        <v>9.4000000000000028E-2</v>
      </c>
      <c r="AA492" s="34">
        <v>0.18670000000000009</v>
      </c>
      <c r="AB492" s="34">
        <v>0.24569999999999981</v>
      </c>
      <c r="AC492" s="34">
        <v>9.9099999999999966E-2</v>
      </c>
      <c r="AD492" s="34">
        <v>4.6299999999999564E-2</v>
      </c>
      <c r="AE492" s="34">
        <v>4.0100000000000025E-2</v>
      </c>
      <c r="AF492" s="34">
        <v>7.5599999999999667E-2</v>
      </c>
      <c r="AV492" s="34" t="s">
        <v>55</v>
      </c>
    </row>
    <row r="493" spans="1:48" x14ac:dyDescent="0.2">
      <c r="A493" s="44"/>
      <c r="B493" s="34" t="s">
        <v>6</v>
      </c>
      <c r="D493" s="34">
        <v>9.6252999999999993</v>
      </c>
      <c r="E493" s="34">
        <v>9.2977000000000007</v>
      </c>
      <c r="F493" s="34">
        <v>2.1882000000000001</v>
      </c>
      <c r="G493" s="34">
        <v>0.60640000000000005</v>
      </c>
      <c r="H493" s="34">
        <v>1.0921999999999998</v>
      </c>
      <c r="I493" s="34">
        <v>0.51750000000000007</v>
      </c>
      <c r="J493" s="34">
        <v>1.2160000000000002</v>
      </c>
      <c r="K493" s="34">
        <v>0.69660000000000011</v>
      </c>
      <c r="L493" s="34">
        <v>3.5102285110801548</v>
      </c>
      <c r="M493" s="34">
        <v>0.99522488915822427</v>
      </c>
      <c r="N493" s="34">
        <v>5.2301109451032266</v>
      </c>
      <c r="O493" s="34">
        <v>1.3983805240348568</v>
      </c>
      <c r="P493" s="34">
        <v>3.7796867595079888</v>
      </c>
      <c r="Q493" s="34">
        <v>4.2898855579141033</v>
      </c>
      <c r="R493" s="34">
        <v>2.9994228261450564</v>
      </c>
      <c r="S493" s="34">
        <v>3.5832538690413767</v>
      </c>
      <c r="T493" s="34">
        <v>3.3967748482935991</v>
      </c>
      <c r="U493" s="34">
        <v>4.4030884399475783</v>
      </c>
      <c r="V493" s="34">
        <v>0.66077794303381521</v>
      </c>
      <c r="W493" s="34">
        <v>1.3635581469083011</v>
      </c>
      <c r="X493" s="34">
        <v>0.19312651293905703</v>
      </c>
      <c r="Y493" s="72">
        <v>0.89860000000000007</v>
      </c>
      <c r="Z493" s="34">
        <v>0.40129999999999999</v>
      </c>
      <c r="AA493" s="34">
        <v>1.1543999999999999</v>
      </c>
      <c r="AB493" s="34">
        <v>2.0314000000000001</v>
      </c>
      <c r="AC493" s="34">
        <v>1.2179</v>
      </c>
      <c r="AD493" s="34">
        <v>0.16830000000000034</v>
      </c>
      <c r="AE493" s="34">
        <v>0.18159999999999998</v>
      </c>
      <c r="AF493" s="34">
        <v>0.14160000000000039</v>
      </c>
    </row>
    <row r="494" spans="1:48" x14ac:dyDescent="0.2">
      <c r="A494" s="44"/>
      <c r="B494" s="34" t="s">
        <v>7</v>
      </c>
      <c r="D494" s="34">
        <v>11.397</v>
      </c>
      <c r="E494" s="34">
        <v>11.0541</v>
      </c>
      <c r="F494" s="34">
        <v>2.3755000000000002</v>
      </c>
      <c r="G494" s="34">
        <v>0.72140000000000004</v>
      </c>
      <c r="H494" s="34">
        <v>1.2713000000000001</v>
      </c>
      <c r="I494" s="34">
        <v>0.70929999999999982</v>
      </c>
      <c r="J494" s="34">
        <v>1.3544000000000005</v>
      </c>
      <c r="K494" s="34">
        <v>1.2204999999999995</v>
      </c>
      <c r="L494" s="34">
        <v>5.195654973148236</v>
      </c>
      <c r="M494" s="34">
        <v>1.2838785378687505</v>
      </c>
      <c r="N494" s="34">
        <v>5.7470539916180563</v>
      </c>
      <c r="O494" s="34">
        <v>1.6611037806229931</v>
      </c>
      <c r="P494" s="34">
        <v>4.8299760837917196</v>
      </c>
      <c r="Q494" s="34">
        <v>4.8778527448048283</v>
      </c>
      <c r="R494" s="34">
        <v>3.6712901124808979</v>
      </c>
      <c r="S494" s="34">
        <v>4.5212855959339713</v>
      </c>
      <c r="T494" s="34">
        <v>4.887663934846584</v>
      </c>
      <c r="U494" s="34">
        <v>5.9092501131700281</v>
      </c>
      <c r="V494" s="34">
        <v>0.80196823503178727</v>
      </c>
      <c r="W494" s="34">
        <v>1.6057488128595956</v>
      </c>
      <c r="X494" s="34">
        <v>0.30252411474128804</v>
      </c>
      <c r="Y494" s="72">
        <v>1.0604</v>
      </c>
      <c r="Z494" s="34">
        <v>0.49530000000000002</v>
      </c>
      <c r="AA494" s="34">
        <v>1.3411</v>
      </c>
      <c r="AB494" s="34">
        <v>2.2770999999999999</v>
      </c>
      <c r="AC494" s="34">
        <v>1.3169999999999999</v>
      </c>
      <c r="AD494" s="34">
        <v>0.2145999999999999</v>
      </c>
      <c r="AE494" s="34">
        <v>0.22170000000000001</v>
      </c>
      <c r="AF494" s="34">
        <v>0.21720000000000006</v>
      </c>
    </row>
    <row r="495" spans="1:48" s="41" customFormat="1" x14ac:dyDescent="0.2">
      <c r="A495" s="52"/>
      <c r="B495" s="41" t="s">
        <v>1128</v>
      </c>
      <c r="D495" s="41">
        <v>8</v>
      </c>
      <c r="E495" s="41">
        <v>8</v>
      </c>
      <c r="F495" s="41">
        <v>5</v>
      </c>
      <c r="G495" s="41">
        <v>5</v>
      </c>
      <c r="H495" s="41">
        <v>5</v>
      </c>
      <c r="I495" s="41">
        <v>5</v>
      </c>
      <c r="J495" s="41">
        <v>5</v>
      </c>
      <c r="K495" s="41">
        <v>5</v>
      </c>
      <c r="L495" s="41">
        <v>8</v>
      </c>
      <c r="M495" s="41">
        <v>8</v>
      </c>
      <c r="N495" s="41">
        <v>7</v>
      </c>
      <c r="O495" s="41">
        <v>5</v>
      </c>
      <c r="P495" s="41">
        <v>5</v>
      </c>
      <c r="Q495" s="41">
        <v>5</v>
      </c>
      <c r="R495" s="41">
        <v>5</v>
      </c>
      <c r="S495" s="41">
        <v>5</v>
      </c>
      <c r="T495" s="41">
        <v>4</v>
      </c>
      <c r="U495" s="41">
        <v>4</v>
      </c>
      <c r="V495" s="41">
        <v>5</v>
      </c>
      <c r="W495" s="41">
        <v>5</v>
      </c>
      <c r="X495" s="41">
        <v>5</v>
      </c>
      <c r="Y495" s="74">
        <v>5</v>
      </c>
      <c r="Z495" s="41">
        <v>5</v>
      </c>
      <c r="AA495" s="41">
        <v>5</v>
      </c>
      <c r="AB495" s="41">
        <v>5</v>
      </c>
      <c r="AC495" s="41">
        <v>4</v>
      </c>
      <c r="AD495" s="41">
        <v>5</v>
      </c>
      <c r="AE495" s="41">
        <v>5</v>
      </c>
      <c r="AF495" s="41">
        <v>4</v>
      </c>
    </row>
    <row r="496" spans="1:48" s="37" customFormat="1" x14ac:dyDescent="0.2">
      <c r="A496" s="48" t="s">
        <v>946</v>
      </c>
      <c r="B496" s="37" t="s">
        <v>3</v>
      </c>
      <c r="D496" s="37">
        <v>13.086579999999998</v>
      </c>
      <c r="E496" s="37">
        <v>12.514699999999999</v>
      </c>
      <c r="F496" s="37">
        <v>2.64656</v>
      </c>
      <c r="G496" s="37">
        <v>0.85648000000000002</v>
      </c>
      <c r="H496" s="37">
        <v>1.3586399999999998</v>
      </c>
      <c r="I496" s="37">
        <v>0.67714000000000008</v>
      </c>
      <c r="J496" s="37">
        <v>1.6181399999999999</v>
      </c>
      <c r="K496" s="37">
        <v>1.0871</v>
      </c>
      <c r="L496" s="37">
        <v>5.0809750589979226</v>
      </c>
      <c r="M496" s="37">
        <v>1.3514379332828284</v>
      </c>
      <c r="N496" s="37">
        <v>4.4038405055434406</v>
      </c>
      <c r="O496" s="37">
        <v>1.1944908832418115</v>
      </c>
      <c r="P496" s="37">
        <v>4.5930342786967957</v>
      </c>
      <c r="Q496" s="37">
        <v>4.9135410365153076</v>
      </c>
      <c r="R496" s="37">
        <v>3.7026988808060226</v>
      </c>
      <c r="S496" s="37">
        <v>4.761256969364295</v>
      </c>
      <c r="T496" s="37">
        <v>4.6996462697745063</v>
      </c>
      <c r="U496" s="37">
        <v>5.5852991638470835</v>
      </c>
      <c r="V496" s="37">
        <v>0.87988867062472487</v>
      </c>
      <c r="W496" s="37">
        <v>1.6221887638984902</v>
      </c>
      <c r="X496" s="37">
        <v>0.32213259990731635</v>
      </c>
      <c r="Y496" s="73">
        <v>1.0241400000000001</v>
      </c>
      <c r="Z496" s="37">
        <v>0.49653999999999998</v>
      </c>
      <c r="AA496" s="37">
        <v>1.3547199999999999</v>
      </c>
      <c r="AB496" s="37">
        <v>2.80186</v>
      </c>
      <c r="AC496" s="37">
        <v>2.04738</v>
      </c>
      <c r="AD496" s="37">
        <v>0.26440000000000002</v>
      </c>
      <c r="AE496" s="37">
        <v>0.26504000000000011</v>
      </c>
      <c r="AF496" s="37">
        <v>0.22959999999999997</v>
      </c>
    </row>
    <row r="497" spans="1:48" x14ac:dyDescent="0.2">
      <c r="A497" s="44"/>
      <c r="B497" s="34" t="s">
        <v>60</v>
      </c>
      <c r="D497" s="34">
        <v>0.68292989903796131</v>
      </c>
      <c r="E497" s="34">
        <v>0.90829278594514928</v>
      </c>
      <c r="F497" s="34">
        <v>8.5404584186096283E-2</v>
      </c>
      <c r="G497" s="34">
        <v>4.9104144427940116E-2</v>
      </c>
      <c r="H497" s="34">
        <v>8.4474599732700745E-2</v>
      </c>
      <c r="I497" s="34">
        <v>4.6248167531265504E-2</v>
      </c>
      <c r="J497" s="34">
        <v>0.14977203677589487</v>
      </c>
      <c r="K497" s="34">
        <v>0.25452059838056251</v>
      </c>
      <c r="L497" s="34">
        <v>0.33250524026144257</v>
      </c>
      <c r="M497" s="34">
        <v>6.582078399182012E-2</v>
      </c>
      <c r="N497" s="34">
        <v>0.357933649902269</v>
      </c>
      <c r="O497" s="34">
        <v>0.38865321917912443</v>
      </c>
      <c r="P497" s="34">
        <v>0.59841235648611812</v>
      </c>
      <c r="Q497" s="34">
        <v>0.29535222717984488</v>
      </c>
      <c r="R497" s="34">
        <v>0.47681933957976758</v>
      </c>
      <c r="S497" s="34">
        <v>0.83244923244598146</v>
      </c>
      <c r="T497" s="34">
        <v>0.34618340694379224</v>
      </c>
      <c r="U497" s="34">
        <v>0.32136174385160216</v>
      </c>
      <c r="V497" s="34">
        <v>3.7462803322998332E-2</v>
      </c>
      <c r="W497" s="34">
        <v>0.15108465458761902</v>
      </c>
      <c r="X497" s="34">
        <v>8.3169811808078767E-2</v>
      </c>
      <c r="Y497" s="72">
        <v>5.1270683631096589E-2</v>
      </c>
      <c r="Z497" s="34">
        <v>1.2511714510809471E-2</v>
      </c>
      <c r="AA497" s="34">
        <v>8.3425218009903976E-2</v>
      </c>
      <c r="AB497" s="34">
        <v>0.26168702298738461</v>
      </c>
      <c r="AC497" s="34">
        <v>0.28910466443833088</v>
      </c>
      <c r="AD497" s="34">
        <v>1.5542361467936602E-2</v>
      </c>
      <c r="AE497" s="34">
        <v>2.9920611624765153E-2</v>
      </c>
      <c r="AF497" s="34">
        <v>2.4693015206734028E-2</v>
      </c>
    </row>
    <row r="498" spans="1:48" x14ac:dyDescent="0.2">
      <c r="A498" s="44"/>
      <c r="B498" s="34" t="s">
        <v>5</v>
      </c>
      <c r="D498" s="34">
        <v>1.4794999999999998</v>
      </c>
      <c r="E498" s="34">
        <v>2.3622000000000014</v>
      </c>
      <c r="F498" s="34">
        <v>0.23050000000000015</v>
      </c>
      <c r="G498" s="34">
        <v>0.10470000000000002</v>
      </c>
      <c r="H498" s="34">
        <v>0.21270000000000011</v>
      </c>
      <c r="I498" s="34">
        <v>0.10860000000000003</v>
      </c>
      <c r="J498" s="34">
        <v>0.36649999999999983</v>
      </c>
      <c r="K498" s="34">
        <v>0.53529999999999944</v>
      </c>
      <c r="L498" s="34">
        <v>0.88696897063536895</v>
      </c>
      <c r="M498" s="34">
        <v>0.16151135468916311</v>
      </c>
      <c r="N498" s="34">
        <v>0.86535135112948947</v>
      </c>
      <c r="O498" s="34">
        <v>0.68050800793380495</v>
      </c>
      <c r="P498" s="34">
        <v>1.5379956609419332</v>
      </c>
      <c r="Q498" s="34">
        <v>0.74125302807067772</v>
      </c>
      <c r="R498" s="34">
        <v>1.3051340233016955</v>
      </c>
      <c r="S498" s="34">
        <v>1.9603916981303353</v>
      </c>
      <c r="T498" s="34">
        <v>0.8604982147848137</v>
      </c>
      <c r="U498" s="34">
        <v>0.76390507255181905</v>
      </c>
      <c r="V498" s="34">
        <v>9.4185957535416809E-2</v>
      </c>
      <c r="W498" s="34">
        <v>0.37148646021952714</v>
      </c>
      <c r="X498" s="34">
        <v>0.20217394372675399</v>
      </c>
      <c r="Y498" s="72">
        <v>0.12009999999999987</v>
      </c>
      <c r="Z498" s="34">
        <v>3.1200000000000006E-2</v>
      </c>
      <c r="AA498" s="34">
        <v>0.22040000000000015</v>
      </c>
      <c r="AB498" s="34">
        <v>0.6711999999999998</v>
      </c>
      <c r="AC498" s="34">
        <v>0.71629999999999994</v>
      </c>
      <c r="AD498" s="34">
        <v>3.7500000000000533E-2</v>
      </c>
      <c r="AE498" s="34">
        <v>7.2300000000001141E-2</v>
      </c>
      <c r="AF498" s="34">
        <v>5.7199999999999473E-2</v>
      </c>
    </row>
    <row r="499" spans="1:48" x14ac:dyDescent="0.2">
      <c r="A499" s="44"/>
      <c r="B499" s="34" t="s">
        <v>6</v>
      </c>
      <c r="D499" s="34">
        <v>12.1533</v>
      </c>
      <c r="E499" s="34">
        <v>11.101699999999999</v>
      </c>
      <c r="F499" s="34">
        <v>2.5501999999999998</v>
      </c>
      <c r="G499" s="34">
        <v>0.81220000000000003</v>
      </c>
      <c r="H499" s="34">
        <v>1.2712999999999999</v>
      </c>
      <c r="I499" s="34">
        <v>0.62990000000000013</v>
      </c>
      <c r="J499" s="34">
        <v>1.4376000000000002</v>
      </c>
      <c r="K499" s="34">
        <v>0.84580000000000055</v>
      </c>
      <c r="L499" s="34">
        <v>4.5879407254235529</v>
      </c>
      <c r="M499" s="34">
        <v>1.2709578317159067</v>
      </c>
      <c r="N499" s="34">
        <v>4.0197914378345327</v>
      </c>
      <c r="O499" s="34">
        <v>0.9626781653283728</v>
      </c>
      <c r="P499" s="34">
        <v>3.571899900613118</v>
      </c>
      <c r="Q499" s="34">
        <v>4.5805841603446167</v>
      </c>
      <c r="R499" s="34">
        <v>2.9857318566810385</v>
      </c>
      <c r="S499" s="34">
        <v>4.2741739459221826</v>
      </c>
      <c r="T499" s="34">
        <v>4.3041279720751797</v>
      </c>
      <c r="U499" s="34">
        <v>5.2135371045001682</v>
      </c>
      <c r="V499" s="34">
        <v>0.8194232422869141</v>
      </c>
      <c r="W499" s="34">
        <v>1.4762287153419014</v>
      </c>
      <c r="X499" s="34">
        <v>0.20992810674133114</v>
      </c>
      <c r="Y499" s="72">
        <v>0.96710000000000007</v>
      </c>
      <c r="Z499" s="34">
        <v>0.48380000000000001</v>
      </c>
      <c r="AA499" s="34">
        <v>1.2610999999999999</v>
      </c>
      <c r="AB499" s="34">
        <v>2.5190000000000001</v>
      </c>
      <c r="AC499" s="34">
        <v>1.5697000000000001</v>
      </c>
      <c r="AD499" s="34">
        <v>0.24249999999999972</v>
      </c>
      <c r="AE499" s="34">
        <v>0.21339999999999915</v>
      </c>
      <c r="AF499" s="34">
        <v>0.20440000000000014</v>
      </c>
    </row>
    <row r="500" spans="1:48" x14ac:dyDescent="0.2">
      <c r="A500" s="44"/>
      <c r="B500" s="34" t="s">
        <v>7</v>
      </c>
      <c r="D500" s="34">
        <v>13.6328</v>
      </c>
      <c r="E500" s="34">
        <v>13.463900000000001</v>
      </c>
      <c r="F500" s="34">
        <v>2.7806999999999999</v>
      </c>
      <c r="G500" s="34">
        <v>0.91690000000000005</v>
      </c>
      <c r="H500" s="34">
        <v>1.484</v>
      </c>
      <c r="I500" s="34">
        <v>0.73850000000000016</v>
      </c>
      <c r="J500" s="34">
        <v>1.8041</v>
      </c>
      <c r="K500" s="34">
        <v>1.3811</v>
      </c>
      <c r="L500" s="34">
        <v>5.4749096960589219</v>
      </c>
      <c r="M500" s="34">
        <v>1.4324691864050698</v>
      </c>
      <c r="N500" s="34">
        <v>4.8851427889640222</v>
      </c>
      <c r="O500" s="34">
        <v>1.6431861732621778</v>
      </c>
      <c r="P500" s="34">
        <v>5.1098955615550512</v>
      </c>
      <c r="Q500" s="34">
        <v>5.3218371884152944</v>
      </c>
      <c r="R500" s="34">
        <v>4.2908658799827339</v>
      </c>
      <c r="S500" s="34">
        <v>6.2345656440525179</v>
      </c>
      <c r="T500" s="34">
        <v>5.1646261868599934</v>
      </c>
      <c r="U500" s="34">
        <v>5.9774421770519872</v>
      </c>
      <c r="V500" s="34">
        <v>0.91360919982233091</v>
      </c>
      <c r="W500" s="34">
        <v>1.8477151755614285</v>
      </c>
      <c r="X500" s="34">
        <v>0.41210205046808512</v>
      </c>
      <c r="Y500" s="72">
        <v>1.0871999999999999</v>
      </c>
      <c r="Z500" s="34">
        <v>0.51500000000000001</v>
      </c>
      <c r="AA500" s="34">
        <v>1.4815</v>
      </c>
      <c r="AB500" s="34">
        <v>3.1901999999999999</v>
      </c>
      <c r="AC500" s="34">
        <v>2.286</v>
      </c>
      <c r="AD500" s="34">
        <v>0.28000000000000025</v>
      </c>
      <c r="AE500" s="34">
        <v>0.28570000000000029</v>
      </c>
      <c r="AF500" s="34">
        <v>0.26159999999999961</v>
      </c>
    </row>
    <row r="501" spans="1:48" s="41" customFormat="1" x14ac:dyDescent="0.2">
      <c r="A501" s="46"/>
      <c r="B501" s="41" t="s">
        <v>1128</v>
      </c>
      <c r="D501" s="41">
        <v>5</v>
      </c>
      <c r="E501" s="41">
        <v>5</v>
      </c>
      <c r="F501" s="41">
        <v>5</v>
      </c>
      <c r="G501" s="41">
        <v>5</v>
      </c>
      <c r="H501" s="41">
        <v>5</v>
      </c>
      <c r="I501" s="41">
        <v>5</v>
      </c>
      <c r="J501" s="41">
        <v>5</v>
      </c>
      <c r="K501" s="41">
        <v>5</v>
      </c>
      <c r="L501" s="41">
        <v>5</v>
      </c>
      <c r="M501" s="41">
        <v>5</v>
      </c>
      <c r="N501" s="41">
        <v>5</v>
      </c>
      <c r="O501" s="41">
        <v>3</v>
      </c>
      <c r="P501" s="41">
        <v>5</v>
      </c>
      <c r="Q501" s="41">
        <v>5</v>
      </c>
      <c r="R501" s="41">
        <v>5</v>
      </c>
      <c r="S501" s="41">
        <v>5</v>
      </c>
      <c r="T501" s="41">
        <v>5</v>
      </c>
      <c r="U501" s="41">
        <v>5</v>
      </c>
      <c r="V501" s="41">
        <v>5</v>
      </c>
      <c r="W501" s="41">
        <v>5</v>
      </c>
      <c r="X501" s="41">
        <v>5</v>
      </c>
      <c r="Y501" s="74">
        <v>5</v>
      </c>
      <c r="Z501" s="41">
        <v>5</v>
      </c>
      <c r="AA501" s="41">
        <v>5</v>
      </c>
      <c r="AB501" s="41">
        <v>5</v>
      </c>
      <c r="AC501" s="41">
        <v>5</v>
      </c>
      <c r="AD501" s="41">
        <v>5</v>
      </c>
      <c r="AE501" s="41">
        <v>5</v>
      </c>
      <c r="AF501" s="41">
        <v>5</v>
      </c>
    </row>
    <row r="502" spans="1:48" x14ac:dyDescent="0.2">
      <c r="A502" s="47" t="s">
        <v>1036</v>
      </c>
    </row>
    <row r="503" spans="1:48" s="37" customFormat="1" x14ac:dyDescent="0.2">
      <c r="A503" s="43" t="s">
        <v>946</v>
      </c>
      <c r="B503" s="37" t="s">
        <v>3</v>
      </c>
      <c r="D503" s="37">
        <v>14.319966666666668</v>
      </c>
      <c r="E503" s="37">
        <v>13.802783333333336</v>
      </c>
      <c r="F503" s="37">
        <v>3.1983600000000001</v>
      </c>
      <c r="G503" s="37">
        <v>1.0285599999999999</v>
      </c>
      <c r="H503" s="37">
        <v>1.6420999999999999</v>
      </c>
      <c r="I503" s="37">
        <v>0.74283999999999994</v>
      </c>
      <c r="J503" s="37">
        <v>1.9650800000000004</v>
      </c>
      <c r="K503" s="37">
        <v>1.03782</v>
      </c>
      <c r="L503" s="37">
        <v>6.5472868544371075</v>
      </c>
      <c r="M503" s="37">
        <v>1.9067369796875469</v>
      </c>
      <c r="N503" s="37">
        <v>6.2704807492411021</v>
      </c>
      <c r="O503" s="37">
        <v>1.7723945485782473</v>
      </c>
      <c r="P503" s="37">
        <v>6.5236868794643144</v>
      </c>
      <c r="Q503" s="37">
        <v>7.0656812235015618</v>
      </c>
      <c r="R503" s="37">
        <v>4.4353682449135885</v>
      </c>
      <c r="S503" s="37">
        <v>5.4836410962431552</v>
      </c>
      <c r="T503" s="37">
        <v>5.7898674898164302</v>
      </c>
      <c r="U503" s="37">
        <v>7.0652592211972483</v>
      </c>
      <c r="V503" s="37">
        <v>1.018343620090739</v>
      </c>
      <c r="W503" s="37">
        <v>2.0945085239200676</v>
      </c>
      <c r="X503" s="37">
        <v>0.46897942860449915</v>
      </c>
      <c r="Y503" s="73">
        <v>1.1884600000000001</v>
      </c>
      <c r="Z503" s="37">
        <v>0.57519999999999993</v>
      </c>
      <c r="AA503" s="37">
        <v>1.61694</v>
      </c>
      <c r="AB503" s="37">
        <v>3.3099800000000004</v>
      </c>
      <c r="AC503" s="37">
        <v>2.9475199999999999</v>
      </c>
      <c r="AD503" s="37">
        <v>0.2888</v>
      </c>
      <c r="AE503" s="37">
        <v>0.32687999999999978</v>
      </c>
      <c r="AF503" s="37">
        <v>0.24169999999999986</v>
      </c>
    </row>
    <row r="504" spans="1:48" x14ac:dyDescent="0.2">
      <c r="A504" s="43"/>
      <c r="B504" s="34" t="s">
        <v>60</v>
      </c>
      <c r="D504" s="34">
        <v>0.89877775376711833</v>
      </c>
      <c r="E504" s="34">
        <v>0.93462435751839168</v>
      </c>
      <c r="F504" s="34">
        <v>0.18600088171834023</v>
      </c>
      <c r="G504" s="34">
        <v>7.4360930602030514E-2</v>
      </c>
      <c r="H504" s="34">
        <v>9.7482126566873731E-2</v>
      </c>
      <c r="I504" s="34">
        <v>0.10634229168115565</v>
      </c>
      <c r="J504" s="34">
        <v>0.20534360715639544</v>
      </c>
      <c r="K504" s="34">
        <v>0.10160032972387439</v>
      </c>
      <c r="L504" s="34">
        <v>1.0091122439342706</v>
      </c>
      <c r="M504" s="34">
        <v>0.20731881330553026</v>
      </c>
      <c r="N504" s="34">
        <v>0.82812836498053766</v>
      </c>
      <c r="O504" s="34">
        <v>0.41152273049327037</v>
      </c>
      <c r="P504" s="34">
        <v>0.62502457422203483</v>
      </c>
      <c r="Q504" s="34">
        <v>0.47100962285483061</v>
      </c>
      <c r="R504" s="34">
        <v>0.4400480797767411</v>
      </c>
      <c r="S504" s="34">
        <v>0.30877199839276165</v>
      </c>
      <c r="T504" s="34">
        <v>0.29077387770994562</v>
      </c>
      <c r="U504" s="34">
        <v>0.48081707164264736</v>
      </c>
      <c r="V504" s="34">
        <v>7.4481502909184608E-2</v>
      </c>
      <c r="W504" s="34">
        <v>0.16347015486849234</v>
      </c>
      <c r="X504" s="34">
        <v>2.1212365079023344E-2</v>
      </c>
      <c r="Y504" s="72">
        <v>3.6402307619160627E-2</v>
      </c>
      <c r="Z504" s="34">
        <v>0.11880155722885095</v>
      </c>
      <c r="AA504" s="34">
        <v>8.8761861179224938E-2</v>
      </c>
      <c r="AB504" s="34">
        <v>0.20690541800542575</v>
      </c>
      <c r="AC504" s="34">
        <v>0.34231599728905177</v>
      </c>
      <c r="AD504" s="34">
        <v>3.0453489126863478E-2</v>
      </c>
      <c r="AE504" s="34">
        <v>2.3339708652851492E-2</v>
      </c>
      <c r="AF504" s="34">
        <v>1.339085508845498E-2</v>
      </c>
    </row>
    <row r="505" spans="1:48" x14ac:dyDescent="0.2">
      <c r="A505" s="43"/>
      <c r="B505" s="34" t="s">
        <v>5</v>
      </c>
      <c r="D505" s="34">
        <v>2.2332999999999998</v>
      </c>
      <c r="E505" s="34">
        <v>2.2884999999999991</v>
      </c>
      <c r="F505" s="34">
        <v>0.50099999999999989</v>
      </c>
      <c r="G505" s="34">
        <v>0.17969999999999997</v>
      </c>
      <c r="H505" s="34">
        <v>0.25079999999999991</v>
      </c>
      <c r="I505" s="34">
        <v>0.22289999999999965</v>
      </c>
      <c r="J505" s="34">
        <v>0.50670000000000082</v>
      </c>
      <c r="K505" s="34">
        <v>0.24500000000000011</v>
      </c>
      <c r="L505" s="34">
        <v>2.7453912014331543</v>
      </c>
      <c r="M505" s="34">
        <v>0.59774595545437537</v>
      </c>
      <c r="N505" s="34">
        <v>2.1509727286357796</v>
      </c>
      <c r="O505" s="34">
        <v>1.0573424803303992</v>
      </c>
      <c r="P505" s="34">
        <v>1.3522094065682202</v>
      </c>
      <c r="Q505" s="34">
        <v>0.98690972651409403</v>
      </c>
      <c r="R505" s="34">
        <v>1.0843684025209939</v>
      </c>
      <c r="S505" s="34">
        <v>0.7332852558953471</v>
      </c>
      <c r="T505" s="34">
        <v>0.65479542017957648</v>
      </c>
      <c r="U505" s="34">
        <v>1.1687789871570988</v>
      </c>
      <c r="V505" s="34">
        <v>0.1988663800414685</v>
      </c>
      <c r="W505" s="34">
        <v>0.39910471544891046</v>
      </c>
      <c r="X505" s="34">
        <v>5.3000054159240251E-2</v>
      </c>
      <c r="Y505" s="72">
        <v>0.10099999999999998</v>
      </c>
      <c r="Z505" s="34">
        <v>0.28320000000000001</v>
      </c>
      <c r="AA505" s="34">
        <v>0.24819999999999998</v>
      </c>
      <c r="AB505" s="34">
        <v>0.52579999999999982</v>
      </c>
      <c r="AC505" s="34">
        <v>0.7618999999999998</v>
      </c>
      <c r="AD505" s="34">
        <v>7.3099999999999721E-2</v>
      </c>
      <c r="AE505" s="34">
        <v>5.7799999999999629E-2</v>
      </c>
      <c r="AF505" s="34">
        <v>2.729999999999988E-2</v>
      </c>
    </row>
    <row r="506" spans="1:48" x14ac:dyDescent="0.2">
      <c r="A506" s="43"/>
      <c r="B506" s="34" t="s">
        <v>6</v>
      </c>
      <c r="D506" s="34">
        <v>13.1997</v>
      </c>
      <c r="E506" s="34">
        <v>12.9153</v>
      </c>
      <c r="F506" s="34">
        <v>2.9737</v>
      </c>
      <c r="G506" s="34">
        <v>0.92769999999999997</v>
      </c>
      <c r="H506" s="34">
        <v>1.4751000000000001</v>
      </c>
      <c r="I506" s="34">
        <v>0.63250000000000028</v>
      </c>
      <c r="J506" s="34">
        <v>1.7323</v>
      </c>
      <c r="K506" s="34">
        <v>0.91889999999999983</v>
      </c>
      <c r="L506" s="34">
        <v>4.8503128692899802</v>
      </c>
      <c r="M506" s="34">
        <v>1.5253035140587592</v>
      </c>
      <c r="N506" s="34">
        <v>5.3576887157436861</v>
      </c>
      <c r="O506" s="34">
        <v>1.0699940186748709</v>
      </c>
      <c r="P506" s="34">
        <v>5.7332011171770345</v>
      </c>
      <c r="Q506" s="34">
        <v>6.4763205024149322</v>
      </c>
      <c r="R506" s="34">
        <v>3.7509594519269331</v>
      </c>
      <c r="S506" s="34">
        <v>5.0408095103862038</v>
      </c>
      <c r="T506" s="34">
        <v>5.4556256332340096</v>
      </c>
      <c r="U506" s="34">
        <v>6.434305584909688</v>
      </c>
      <c r="V506" s="34">
        <v>0.90539982880493253</v>
      </c>
      <c r="W506" s="34">
        <v>1.8300205053495986</v>
      </c>
      <c r="X506" s="34">
        <v>0.43943232698562229</v>
      </c>
      <c r="Y506" s="72">
        <v>1.143</v>
      </c>
      <c r="Z506" s="34">
        <v>0.3861</v>
      </c>
      <c r="AA506" s="34">
        <v>1.4802</v>
      </c>
      <c r="AB506" s="34">
        <v>3.0829</v>
      </c>
      <c r="AC506" s="34">
        <v>2.5305</v>
      </c>
      <c r="AD506" s="34">
        <v>0.24760000000000026</v>
      </c>
      <c r="AE506" s="34">
        <v>0.30729999999999991</v>
      </c>
      <c r="AF506" s="34">
        <v>0.22860000000000014</v>
      </c>
    </row>
    <row r="507" spans="1:48" x14ac:dyDescent="0.2">
      <c r="A507" s="43"/>
      <c r="B507" s="34" t="s">
        <v>7</v>
      </c>
      <c r="D507" s="34">
        <v>15.433</v>
      </c>
      <c r="E507" s="34">
        <v>15.203799999999999</v>
      </c>
      <c r="F507" s="34">
        <v>3.4746999999999999</v>
      </c>
      <c r="G507" s="34">
        <v>1.1073999999999999</v>
      </c>
      <c r="H507" s="34">
        <v>1.7259</v>
      </c>
      <c r="I507" s="34">
        <v>0.85539999999999994</v>
      </c>
      <c r="J507" s="34">
        <v>2.2390000000000008</v>
      </c>
      <c r="K507" s="34">
        <v>1.1638999999999999</v>
      </c>
      <c r="L507" s="34">
        <v>7.5957040707231345</v>
      </c>
      <c r="M507" s="34">
        <v>2.1230494695131346</v>
      </c>
      <c r="N507" s="34">
        <v>7.5086614443794657</v>
      </c>
      <c r="O507" s="34">
        <v>2.1273364990052701</v>
      </c>
      <c r="P507" s="34">
        <v>7.0854105237452547</v>
      </c>
      <c r="Q507" s="34">
        <v>7.4632302289290262</v>
      </c>
      <c r="R507" s="34">
        <v>4.835327854447927</v>
      </c>
      <c r="S507" s="34">
        <v>5.7740947662815509</v>
      </c>
      <c r="T507" s="34">
        <v>6.1104210534135861</v>
      </c>
      <c r="U507" s="34">
        <v>7.6030845720667868</v>
      </c>
      <c r="V507" s="34">
        <v>1.104266208846401</v>
      </c>
      <c r="W507" s="34">
        <v>2.2291252207985091</v>
      </c>
      <c r="X507" s="34">
        <v>0.49243238114486254</v>
      </c>
      <c r="Y507" s="72">
        <v>1.244</v>
      </c>
      <c r="Z507" s="34">
        <v>0.66930000000000001</v>
      </c>
      <c r="AA507" s="34">
        <v>1.7283999999999999</v>
      </c>
      <c r="AB507" s="34">
        <v>3.6086999999999998</v>
      </c>
      <c r="AC507" s="34">
        <v>3.2923999999999998</v>
      </c>
      <c r="AD507" s="34">
        <v>0.32069999999999999</v>
      </c>
      <c r="AE507" s="34">
        <v>0.36509999999999954</v>
      </c>
      <c r="AF507" s="34">
        <v>0.25590000000000002</v>
      </c>
    </row>
    <row r="508" spans="1:48" s="41" customFormat="1" x14ac:dyDescent="0.2">
      <c r="A508" s="46"/>
      <c r="B508" s="41" t="s">
        <v>1128</v>
      </c>
      <c r="D508" s="41">
        <v>6</v>
      </c>
      <c r="E508" s="41">
        <v>6</v>
      </c>
      <c r="F508" s="41">
        <v>5</v>
      </c>
      <c r="G508" s="41">
        <v>5</v>
      </c>
      <c r="H508" s="41">
        <v>5</v>
      </c>
      <c r="I508" s="41">
        <v>5</v>
      </c>
      <c r="J508" s="41">
        <v>5</v>
      </c>
      <c r="K508" s="41">
        <v>5</v>
      </c>
      <c r="L508" s="41">
        <v>6</v>
      </c>
      <c r="M508" s="41">
        <v>6</v>
      </c>
      <c r="N508" s="41">
        <v>5</v>
      </c>
      <c r="O508" s="41">
        <v>5</v>
      </c>
      <c r="P508" s="41">
        <v>5</v>
      </c>
      <c r="Q508" s="41">
        <v>5</v>
      </c>
      <c r="R508" s="41">
        <v>5</v>
      </c>
      <c r="S508" s="41">
        <v>5</v>
      </c>
      <c r="T508" s="41">
        <v>5</v>
      </c>
      <c r="U508" s="41">
        <v>4</v>
      </c>
      <c r="V508" s="41">
        <v>5</v>
      </c>
      <c r="W508" s="41">
        <v>5</v>
      </c>
      <c r="X508" s="41">
        <v>5</v>
      </c>
      <c r="Y508" s="74">
        <v>5</v>
      </c>
      <c r="Z508" s="41">
        <v>5</v>
      </c>
      <c r="AA508" s="41">
        <v>5</v>
      </c>
      <c r="AB508" s="41">
        <v>5</v>
      </c>
      <c r="AC508" s="41">
        <v>5</v>
      </c>
      <c r="AD508" s="41">
        <v>5</v>
      </c>
      <c r="AE508" s="41">
        <v>5</v>
      </c>
      <c r="AF508" s="41">
        <v>5</v>
      </c>
    </row>
    <row r="509" spans="1:48" x14ac:dyDescent="0.2">
      <c r="A509" s="47" t="s">
        <v>1037</v>
      </c>
    </row>
    <row r="510" spans="1:48" s="37" customFormat="1" x14ac:dyDescent="0.2">
      <c r="A510" s="43" t="s">
        <v>945</v>
      </c>
      <c r="B510" s="37" t="s">
        <v>3</v>
      </c>
      <c r="D510" s="37">
        <v>9.3544999999999998</v>
      </c>
      <c r="E510" s="37">
        <v>8.6275500000000012</v>
      </c>
      <c r="F510" s="37">
        <v>1.8105199999999999</v>
      </c>
      <c r="G510" s="37">
        <v>0.50228000000000006</v>
      </c>
      <c r="H510" s="37">
        <v>0.97574000000000005</v>
      </c>
      <c r="I510" s="37">
        <v>0.54139999999999999</v>
      </c>
      <c r="J510" s="37">
        <v>1.02894</v>
      </c>
      <c r="K510" s="37">
        <v>0.54054000000000002</v>
      </c>
      <c r="L510" s="37">
        <v>3.7080375772471528</v>
      </c>
      <c r="M510" s="37">
        <v>1.0160530534233378</v>
      </c>
      <c r="N510" s="37">
        <v>3.1036477201391834</v>
      </c>
      <c r="O510" s="37">
        <v>0.62111997331910007</v>
      </c>
      <c r="P510" s="37">
        <v>3.9332335681407864</v>
      </c>
      <c r="Q510" s="37">
        <v>4.5728027935703288</v>
      </c>
      <c r="R510" s="37">
        <v>2.6562354426876982</v>
      </c>
      <c r="S510" s="37">
        <v>3.5645158117171074</v>
      </c>
      <c r="T510" s="37">
        <v>3.5625723704776981</v>
      </c>
      <c r="U510" s="37">
        <v>4.5258768474721984</v>
      </c>
      <c r="V510" s="37">
        <v>0.47037338409364526</v>
      </c>
      <c r="W510" s="37">
        <v>1.0993082545626964</v>
      </c>
      <c r="X510" s="37">
        <v>0.25587643923317971</v>
      </c>
      <c r="Y510" s="73">
        <v>0.80567999999999995</v>
      </c>
      <c r="Z510" s="37">
        <v>0.41311999999999999</v>
      </c>
      <c r="AA510" s="37">
        <v>0.88213999999999992</v>
      </c>
      <c r="AB510" s="37">
        <v>1.4254599999999999</v>
      </c>
      <c r="AC510" s="37">
        <v>1.1725600000000003</v>
      </c>
      <c r="AD510" s="37">
        <v>0.15920000000000004</v>
      </c>
      <c r="AE510" s="37">
        <v>0.15810000000000005</v>
      </c>
      <c r="AF510" s="37">
        <v>0.14329999999999996</v>
      </c>
    </row>
    <row r="511" spans="1:48" x14ac:dyDescent="0.2">
      <c r="A511" s="43"/>
      <c r="B511" s="34" t="s">
        <v>60</v>
      </c>
      <c r="D511" s="34">
        <v>0.77926578777718736</v>
      </c>
      <c r="E511" s="34">
        <v>0.56188925154339819</v>
      </c>
      <c r="F511" s="34">
        <v>6.1595227087819039E-2</v>
      </c>
      <c r="G511" s="34">
        <v>5.5535277076827504E-2</v>
      </c>
      <c r="H511" s="34">
        <v>4.7710984060276823E-2</v>
      </c>
      <c r="I511" s="34">
        <v>2.3173152569298784E-2</v>
      </c>
      <c r="J511" s="34">
        <v>0.15254070932049452</v>
      </c>
      <c r="K511" s="34">
        <v>0.15559212062312128</v>
      </c>
      <c r="L511" s="34">
        <v>0.32586985846167776</v>
      </c>
      <c r="M511" s="34">
        <v>9.3220079845434914E-2</v>
      </c>
      <c r="N511" s="34">
        <v>0.53300107931148466</v>
      </c>
      <c r="O511" s="34">
        <v>2.5106535326898112E-2</v>
      </c>
      <c r="P511" s="34">
        <v>0.31558553716437671</v>
      </c>
      <c r="Q511" s="34">
        <v>0.22240710005274908</v>
      </c>
      <c r="R511" s="34">
        <v>0.22904467798779482</v>
      </c>
      <c r="S511" s="34">
        <v>0.30263363499138207</v>
      </c>
      <c r="T511" s="34">
        <v>0.40790095325135922</v>
      </c>
      <c r="U511" s="34">
        <v>0.37836348564927857</v>
      </c>
      <c r="V511" s="34">
        <v>5.8587592956097528E-2</v>
      </c>
      <c r="W511" s="34">
        <v>5.1774980448315772E-2</v>
      </c>
      <c r="X511" s="34">
        <v>5.8889448351396242E-2</v>
      </c>
      <c r="Y511" s="72">
        <v>4.9641182500017061E-2</v>
      </c>
      <c r="Z511" s="34">
        <v>7.4427125431525687E-2</v>
      </c>
      <c r="AA511" s="34">
        <v>0.11219274932008845</v>
      </c>
      <c r="AB511" s="34">
        <v>0.14077744137467477</v>
      </c>
      <c r="AC511" s="34">
        <v>0.12536974515408414</v>
      </c>
      <c r="AD511" s="34">
        <v>1.0236698686588441E-2</v>
      </c>
      <c r="AE511" s="34">
        <v>7.7349854557070821E-3</v>
      </c>
      <c r="AF511" s="34">
        <v>7.2020830320123838E-3</v>
      </c>
    </row>
    <row r="512" spans="1:48" x14ac:dyDescent="0.2">
      <c r="A512" s="43"/>
      <c r="B512" s="34" t="s">
        <v>5</v>
      </c>
      <c r="D512" s="34">
        <v>1.9558</v>
      </c>
      <c r="E512" s="34">
        <v>1.6370000000000005</v>
      </c>
      <c r="F512" s="34">
        <v>0.1512</v>
      </c>
      <c r="G512" s="34">
        <v>0.14550000000000007</v>
      </c>
      <c r="H512" s="34">
        <v>0.11429999999999962</v>
      </c>
      <c r="I512" s="34">
        <v>5.2699999999999969E-2</v>
      </c>
      <c r="J512" s="34">
        <v>0.36760000000000037</v>
      </c>
      <c r="K512" s="34">
        <v>0.42659999999999965</v>
      </c>
      <c r="L512" s="34">
        <v>0.82991070137422884</v>
      </c>
      <c r="M512" s="34">
        <v>0.19653230266119703</v>
      </c>
      <c r="N512" s="34">
        <v>1.4528528756808727</v>
      </c>
      <c r="O512" s="34">
        <v>4.8393494648954261E-2</v>
      </c>
      <c r="P512" s="34">
        <v>0.70527379623728415</v>
      </c>
      <c r="Q512" s="34">
        <v>0.4957002078060242</v>
      </c>
      <c r="R512" s="34">
        <v>0.44272347149879421</v>
      </c>
      <c r="S512" s="34">
        <v>0.52605894171704959</v>
      </c>
      <c r="T512" s="34">
        <v>0.8143320239262426</v>
      </c>
      <c r="U512" s="34">
        <v>0.75670797904404541</v>
      </c>
      <c r="V512" s="34">
        <v>0.12780664703459532</v>
      </c>
      <c r="W512" s="34">
        <v>0.10561776072258588</v>
      </c>
      <c r="X512" s="34">
        <v>0.14181879312674714</v>
      </c>
      <c r="Y512" s="72">
        <v>0.13009999999999999</v>
      </c>
      <c r="Z512" s="34">
        <v>0.20380000000000004</v>
      </c>
      <c r="AA512" s="34">
        <v>0.29970000000000008</v>
      </c>
      <c r="AB512" s="34">
        <v>0.33460000000000001</v>
      </c>
      <c r="AC512" s="34">
        <v>0.33399999999999996</v>
      </c>
      <c r="AD512" s="34">
        <v>1.8300000000000205E-2</v>
      </c>
      <c r="AE512" s="34">
        <v>1.4000000000000068E-2</v>
      </c>
      <c r="AF512" s="34">
        <v>1.4100000000000112E-2</v>
      </c>
      <c r="AV512" s="34" t="s">
        <v>55</v>
      </c>
    </row>
    <row r="513" spans="1:48" x14ac:dyDescent="0.2">
      <c r="A513" s="43"/>
      <c r="B513" s="34" t="s">
        <v>6</v>
      </c>
      <c r="D513" s="34">
        <v>8.1419999999999995</v>
      </c>
      <c r="E513" s="34">
        <v>7.5648</v>
      </c>
      <c r="F513" s="34">
        <v>1.7366999999999999</v>
      </c>
      <c r="G513" s="34">
        <v>0.42159999999999997</v>
      </c>
      <c r="H513" s="34">
        <v>0.9144000000000001</v>
      </c>
      <c r="I513" s="34">
        <v>0.51560000000000006</v>
      </c>
      <c r="J513" s="34">
        <v>0.77469999999999972</v>
      </c>
      <c r="K513" s="34">
        <v>0.36010000000000009</v>
      </c>
      <c r="L513" s="34">
        <v>3.4447968909646907</v>
      </c>
      <c r="M513" s="34">
        <v>0.94131928695846867</v>
      </c>
      <c r="N513" s="34">
        <v>2.5239868722434178</v>
      </c>
      <c r="O513" s="34">
        <v>0.59305646442813553</v>
      </c>
      <c r="P513" s="34">
        <v>3.6707127713837817</v>
      </c>
      <c r="Q513" s="34">
        <v>4.4044577702595813</v>
      </c>
      <c r="R513" s="34">
        <v>2.4009107542763846</v>
      </c>
      <c r="S513" s="34">
        <v>3.2150714222237742</v>
      </c>
      <c r="T513" s="34">
        <v>3.1695370150859579</v>
      </c>
      <c r="U513" s="34">
        <v>4.1490705320589569</v>
      </c>
      <c r="V513" s="34">
        <v>0.4276184514260345</v>
      </c>
      <c r="W513" s="34">
        <v>1.0216874375267615</v>
      </c>
      <c r="X513" s="34">
        <v>0.17782879406890165</v>
      </c>
      <c r="Y513" s="72">
        <v>0.75</v>
      </c>
      <c r="Z513" s="34">
        <v>0.31180000000000002</v>
      </c>
      <c r="AA513" s="34">
        <v>0.69599999999999995</v>
      </c>
      <c r="AB513" s="34">
        <v>1.1964000000000001</v>
      </c>
      <c r="AC513" s="34">
        <v>0.97660000000000002</v>
      </c>
      <c r="AD513" s="34">
        <v>0.14739999999999998</v>
      </c>
      <c r="AE513" s="34">
        <v>0.15299999999999997</v>
      </c>
      <c r="AF513" s="34">
        <v>0.13709999999999989</v>
      </c>
    </row>
    <row r="514" spans="1:48" x14ac:dyDescent="0.2">
      <c r="A514" s="43"/>
      <c r="B514" s="34" t="s">
        <v>7</v>
      </c>
      <c r="D514" s="34">
        <v>10.097799999999999</v>
      </c>
      <c r="E514" s="34">
        <v>9.2018000000000004</v>
      </c>
      <c r="F514" s="34">
        <v>1.8878999999999999</v>
      </c>
      <c r="G514" s="34">
        <v>0.56710000000000005</v>
      </c>
      <c r="H514" s="34">
        <v>1.0286999999999997</v>
      </c>
      <c r="I514" s="34">
        <v>0.56830000000000003</v>
      </c>
      <c r="J514" s="34">
        <v>1.1423000000000001</v>
      </c>
      <c r="K514" s="34">
        <v>0.78669999999999973</v>
      </c>
      <c r="L514" s="34">
        <v>4.2747075923389195</v>
      </c>
      <c r="M514" s="34">
        <v>1.1378515896196657</v>
      </c>
      <c r="N514" s="34">
        <v>3.9768397479242905</v>
      </c>
      <c r="O514" s="34">
        <v>0.64144995907708979</v>
      </c>
      <c r="P514" s="34">
        <v>4.3759865676210659</v>
      </c>
      <c r="Q514" s="34">
        <v>4.9001579780656055</v>
      </c>
      <c r="R514" s="34">
        <v>2.8436342257751788</v>
      </c>
      <c r="S514" s="34">
        <v>3.7411303639408238</v>
      </c>
      <c r="T514" s="34">
        <v>3.9838690390122005</v>
      </c>
      <c r="U514" s="34">
        <v>4.9057785111030023</v>
      </c>
      <c r="V514" s="34">
        <v>0.55542509846062982</v>
      </c>
      <c r="W514" s="34">
        <v>1.1273051982493474</v>
      </c>
      <c r="X514" s="34">
        <v>0.31964758719564879</v>
      </c>
      <c r="Y514" s="72">
        <v>0.88009999999999999</v>
      </c>
      <c r="Z514" s="34">
        <v>0.51560000000000006</v>
      </c>
      <c r="AA514" s="34">
        <v>0.99570000000000003</v>
      </c>
      <c r="AB514" s="34">
        <v>1.5310000000000001</v>
      </c>
      <c r="AC514" s="34">
        <v>1.3106</v>
      </c>
      <c r="AD514" s="34">
        <v>0.16570000000000018</v>
      </c>
      <c r="AE514" s="34">
        <v>0.16700000000000004</v>
      </c>
      <c r="AF514" s="34">
        <v>0.1512</v>
      </c>
    </row>
    <row r="515" spans="1:48" s="41" customFormat="1" x14ac:dyDescent="0.2">
      <c r="A515" s="46"/>
      <c r="B515" s="41" t="s">
        <v>1128</v>
      </c>
      <c r="D515" s="41">
        <v>6</v>
      </c>
      <c r="E515" s="41">
        <v>6</v>
      </c>
      <c r="F515" s="41">
        <v>5</v>
      </c>
      <c r="G515" s="41">
        <v>5</v>
      </c>
      <c r="H515" s="41">
        <v>5</v>
      </c>
      <c r="I515" s="41">
        <v>5</v>
      </c>
      <c r="J515" s="41">
        <v>5</v>
      </c>
      <c r="K515" s="41">
        <v>5</v>
      </c>
      <c r="L515" s="41">
        <v>5</v>
      </c>
      <c r="M515" s="41">
        <v>5</v>
      </c>
      <c r="N515" s="41">
        <v>5</v>
      </c>
      <c r="O515" s="41">
        <v>3</v>
      </c>
      <c r="P515" s="41">
        <v>4</v>
      </c>
      <c r="Q515" s="41">
        <v>4</v>
      </c>
      <c r="R515" s="41">
        <v>3</v>
      </c>
      <c r="S515" s="41">
        <v>3</v>
      </c>
      <c r="T515" s="41">
        <v>3</v>
      </c>
      <c r="U515" s="41">
        <v>3</v>
      </c>
      <c r="V515" s="41">
        <v>4</v>
      </c>
      <c r="W515" s="41">
        <v>4</v>
      </c>
      <c r="X515" s="41">
        <v>4</v>
      </c>
      <c r="Y515" s="74">
        <v>5</v>
      </c>
      <c r="Z515" s="41">
        <v>5</v>
      </c>
      <c r="AA515" s="41">
        <v>5</v>
      </c>
      <c r="AB515" s="41">
        <v>5</v>
      </c>
      <c r="AC515" s="41">
        <v>5</v>
      </c>
      <c r="AD515" s="41">
        <v>3</v>
      </c>
      <c r="AE515" s="41">
        <v>3</v>
      </c>
      <c r="AF515" s="41">
        <v>3</v>
      </c>
    </row>
    <row r="516" spans="1:48" s="37" customFormat="1" x14ac:dyDescent="0.2">
      <c r="A516" s="43" t="s">
        <v>946</v>
      </c>
      <c r="B516" s="37" t="s">
        <v>3</v>
      </c>
      <c r="D516" s="37">
        <v>11.09914</v>
      </c>
      <c r="E516" s="37">
        <v>10.87158</v>
      </c>
      <c r="F516" s="37">
        <v>2.1356200000000003</v>
      </c>
      <c r="G516" s="37">
        <v>0.64300000000000002</v>
      </c>
      <c r="H516" s="37">
        <v>1.10476</v>
      </c>
      <c r="I516" s="37">
        <v>0.59575999999999996</v>
      </c>
      <c r="J516" s="37">
        <v>1.2095200000000002</v>
      </c>
      <c r="K516" s="37">
        <v>0.70899999999999974</v>
      </c>
      <c r="L516" s="37">
        <v>4.5043493140784276</v>
      </c>
      <c r="M516" s="37">
        <v>1.3720107374102974</v>
      </c>
      <c r="N516" s="37">
        <v>3.1560377678452949</v>
      </c>
      <c r="O516" s="37">
        <v>0.76151275513036809</v>
      </c>
      <c r="P516" s="37">
        <v>4.6098663884858908</v>
      </c>
      <c r="Q516" s="37">
        <v>4.8237858847982391</v>
      </c>
      <c r="R516" s="37">
        <v>3.3071279357794632</v>
      </c>
      <c r="S516" s="37">
        <v>4.2254295203091985</v>
      </c>
      <c r="T516" s="37">
        <v>4.2963272145198577</v>
      </c>
      <c r="U516" s="37">
        <v>5.1252297943878009</v>
      </c>
      <c r="V516" s="37">
        <v>0.59838670202263089</v>
      </c>
      <c r="W516" s="37">
        <v>1.3105212341217354</v>
      </c>
      <c r="X516" s="37">
        <v>0.29199069350932777</v>
      </c>
      <c r="Y516" s="73">
        <v>0.87285999999999997</v>
      </c>
      <c r="Z516" s="37">
        <v>0.44664000000000004</v>
      </c>
      <c r="AA516" s="37">
        <v>1.03732</v>
      </c>
      <c r="AB516" s="37">
        <v>1.6789199999999997</v>
      </c>
      <c r="AC516" s="37">
        <v>1.68174</v>
      </c>
      <c r="AD516" s="37">
        <v>0.20358000000000001</v>
      </c>
      <c r="AE516" s="37">
        <v>0.17359999999999992</v>
      </c>
      <c r="AF516" s="37">
        <v>0.17053999999999997</v>
      </c>
    </row>
    <row r="517" spans="1:48" x14ac:dyDescent="0.2">
      <c r="A517" s="43"/>
      <c r="B517" s="34" t="s">
        <v>60</v>
      </c>
      <c r="D517" s="34">
        <v>0.66091562093810408</v>
      </c>
      <c r="E517" s="34">
        <v>0.65911598903379687</v>
      </c>
      <c r="F517" s="34">
        <v>0.14027995936697452</v>
      </c>
      <c r="G517" s="34">
        <v>8.5585016211951789E-2</v>
      </c>
      <c r="H517" s="34">
        <v>9.4145727465456505E-2</v>
      </c>
      <c r="I517" s="34">
        <v>6.4866115962033774E-2</v>
      </c>
      <c r="J517" s="34">
        <v>7.4329180003549156E-2</v>
      </c>
      <c r="K517" s="34">
        <v>0.15543764022912851</v>
      </c>
      <c r="L517" s="34">
        <v>0.63202353275135037</v>
      </c>
      <c r="M517" s="34">
        <v>0.15829569810504743</v>
      </c>
      <c r="N517" s="34">
        <v>0.39342814097206846</v>
      </c>
      <c r="O517" s="34">
        <v>7.2354601546881406E-2</v>
      </c>
      <c r="P517" s="34">
        <v>0.51087520774164186</v>
      </c>
      <c r="Q517" s="34">
        <v>0.50869675596231412</v>
      </c>
      <c r="R517" s="34">
        <v>0.55535298278107048</v>
      </c>
      <c r="S517" s="34">
        <v>0.26117832069188029</v>
      </c>
      <c r="T517" s="34">
        <v>0.62431606756518787</v>
      </c>
      <c r="U517" s="34">
        <v>0.38044520420091726</v>
      </c>
      <c r="V517" s="34">
        <v>9.6902224190673167E-2</v>
      </c>
      <c r="W517" s="34">
        <v>0.10483933491326096</v>
      </c>
      <c r="X517" s="34">
        <v>6.5088640559832489E-2</v>
      </c>
      <c r="Y517" s="72">
        <v>5.9087502908821567E-2</v>
      </c>
      <c r="Z517" s="34">
        <v>4.0033523452226875E-2</v>
      </c>
      <c r="AA517" s="34">
        <v>3.5262472970567352E-2</v>
      </c>
      <c r="AB517" s="34">
        <v>0.14720097486090228</v>
      </c>
      <c r="AC517" s="34">
        <v>0.227947939231747</v>
      </c>
      <c r="AD517" s="34">
        <v>2.4921817750717546E-2</v>
      </c>
      <c r="AE517" s="34">
        <v>2.9450297112253464E-2</v>
      </c>
      <c r="AF517" s="34">
        <v>2.2046723112517142E-2</v>
      </c>
    </row>
    <row r="518" spans="1:48" x14ac:dyDescent="0.2">
      <c r="A518" s="43"/>
      <c r="B518" s="34" t="s">
        <v>5</v>
      </c>
      <c r="D518" s="34">
        <v>1.4985999999999997</v>
      </c>
      <c r="E518" s="34">
        <v>1.5799000000000003</v>
      </c>
      <c r="F518" s="34">
        <v>0.35870000000000024</v>
      </c>
      <c r="G518" s="34">
        <v>0.24069999999999991</v>
      </c>
      <c r="H518" s="34">
        <v>0.24880000000000013</v>
      </c>
      <c r="I518" s="34">
        <v>0.17520000000000024</v>
      </c>
      <c r="J518" s="34">
        <v>0.19750000000000023</v>
      </c>
      <c r="K518" s="34">
        <v>0.33329999999999949</v>
      </c>
      <c r="L518" s="34">
        <v>1.582136133352837</v>
      </c>
      <c r="M518" s="34">
        <v>0.37095236327810399</v>
      </c>
      <c r="N518" s="34">
        <v>0.76021784287367078</v>
      </c>
      <c r="O518" s="34">
        <v>0.17534691490398469</v>
      </c>
      <c r="P518" s="34">
        <v>1.3777700206337209</v>
      </c>
      <c r="Q518" s="34">
        <v>1.4117461217906966</v>
      </c>
      <c r="R518" s="34">
        <v>1.4521785252030064</v>
      </c>
      <c r="S518" s="34">
        <v>0.5388013923475139</v>
      </c>
      <c r="T518" s="34">
        <v>1.6515572929419826</v>
      </c>
      <c r="U518" s="34">
        <v>0.88125215671231683</v>
      </c>
      <c r="V518" s="34">
        <v>0.2143829393155281</v>
      </c>
      <c r="W518" s="34">
        <v>0.27541326078343897</v>
      </c>
      <c r="X518" s="34">
        <v>0.16334741516359519</v>
      </c>
      <c r="Y518" s="72">
        <v>0.14219999999999999</v>
      </c>
      <c r="Z518" s="34">
        <v>0.11109999999999998</v>
      </c>
      <c r="AA518" s="34">
        <v>8.3199999999999719E-2</v>
      </c>
      <c r="AB518" s="34">
        <v>0.38989999999999991</v>
      </c>
      <c r="AC518" s="34">
        <v>0.57079999999999997</v>
      </c>
      <c r="AD518" s="34">
        <v>5.7799999999999851E-2</v>
      </c>
      <c r="AE518" s="34">
        <v>6.6000000000000059E-2</v>
      </c>
      <c r="AF518" s="34">
        <v>5.5299999999999905E-2</v>
      </c>
    </row>
    <row r="519" spans="1:48" x14ac:dyDescent="0.2">
      <c r="A519" s="43"/>
      <c r="B519" s="34" t="s">
        <v>6</v>
      </c>
      <c r="D519" s="34">
        <v>10.294600000000001</v>
      </c>
      <c r="E519" s="34">
        <v>10.1143</v>
      </c>
      <c r="F519" s="34">
        <v>1.9824999999999999</v>
      </c>
      <c r="G519" s="34">
        <v>0.51370000000000005</v>
      </c>
      <c r="H519" s="34">
        <v>1.0097</v>
      </c>
      <c r="I519" s="34">
        <v>0.52519999999999989</v>
      </c>
      <c r="J519" s="34">
        <v>1.0941000000000001</v>
      </c>
      <c r="K519" s="34">
        <v>0.53730000000000011</v>
      </c>
      <c r="L519" s="34">
        <v>3.8678884950318824</v>
      </c>
      <c r="M519" s="34">
        <v>1.1757459589554202</v>
      </c>
      <c r="N519" s="34">
        <v>2.8423488371017416</v>
      </c>
      <c r="O519" s="34">
        <v>0.66572842060407766</v>
      </c>
      <c r="P519" s="34">
        <v>3.7797540025774166</v>
      </c>
      <c r="Q519" s="34">
        <v>4.0369869878413036</v>
      </c>
      <c r="R519" s="34">
        <v>2.6206606380834589</v>
      </c>
      <c r="S519" s="34">
        <v>3.9949144534019743</v>
      </c>
      <c r="T519" s="34">
        <v>3.7074652149413354</v>
      </c>
      <c r="U519" s="34">
        <v>4.7221517319967594</v>
      </c>
      <c r="V519" s="34">
        <v>0.48050308011499776</v>
      </c>
      <c r="W519" s="34">
        <v>1.2043144979613918</v>
      </c>
      <c r="X519" s="34">
        <v>0.21186139336840037</v>
      </c>
      <c r="Y519" s="72">
        <v>0.83499999999999996</v>
      </c>
      <c r="Z519" s="34">
        <v>0.38480000000000003</v>
      </c>
      <c r="AA519" s="34">
        <v>1.0007000000000001</v>
      </c>
      <c r="AB519" s="34">
        <v>1.4883999999999999</v>
      </c>
      <c r="AC519" s="34">
        <v>1.3183</v>
      </c>
      <c r="AD519" s="34">
        <v>0.18730000000000002</v>
      </c>
      <c r="AE519" s="34">
        <v>0.14349999999999996</v>
      </c>
      <c r="AF519" s="34">
        <v>0.14980000000000004</v>
      </c>
    </row>
    <row r="520" spans="1:48" x14ac:dyDescent="0.2">
      <c r="A520" s="43"/>
      <c r="B520" s="34" t="s">
        <v>7</v>
      </c>
      <c r="D520" s="34">
        <v>11.793200000000001</v>
      </c>
      <c r="E520" s="34">
        <v>11.6942</v>
      </c>
      <c r="F520" s="34">
        <v>2.3412000000000002</v>
      </c>
      <c r="G520" s="34">
        <v>0.75439999999999996</v>
      </c>
      <c r="H520" s="34">
        <v>1.2585000000000002</v>
      </c>
      <c r="I520" s="34">
        <v>0.70040000000000013</v>
      </c>
      <c r="J520" s="34">
        <v>1.2916000000000003</v>
      </c>
      <c r="K520" s="34">
        <v>0.8705999999999996</v>
      </c>
      <c r="L520" s="34">
        <v>5.4500246283847193</v>
      </c>
      <c r="M520" s="34">
        <v>1.5466983222335242</v>
      </c>
      <c r="N520" s="34">
        <v>3.6025666799754124</v>
      </c>
      <c r="O520" s="34">
        <v>0.84107533550806235</v>
      </c>
      <c r="P520" s="34">
        <v>5.1575240232111375</v>
      </c>
      <c r="Q520" s="34">
        <v>5.4487331096320002</v>
      </c>
      <c r="R520" s="34">
        <v>4.0728391632864653</v>
      </c>
      <c r="S520" s="34">
        <v>4.5337158457494882</v>
      </c>
      <c r="T520" s="34">
        <v>5.359022507883318</v>
      </c>
      <c r="U520" s="34">
        <v>5.6034038887090762</v>
      </c>
      <c r="V520" s="34">
        <v>0.69488601943052586</v>
      </c>
      <c r="W520" s="34">
        <v>1.4797277587448308</v>
      </c>
      <c r="X520" s="34">
        <v>0.37520880853199556</v>
      </c>
      <c r="Y520" s="72">
        <v>0.97719999999999996</v>
      </c>
      <c r="Z520" s="34">
        <v>0.49590000000000001</v>
      </c>
      <c r="AA520" s="34">
        <v>1.0838999999999999</v>
      </c>
      <c r="AB520" s="34">
        <v>1.8782999999999999</v>
      </c>
      <c r="AC520" s="34">
        <v>1.8891</v>
      </c>
      <c r="AD520" s="34">
        <v>0.24509999999999987</v>
      </c>
      <c r="AE520" s="34">
        <v>0.20950000000000002</v>
      </c>
      <c r="AF520" s="34">
        <v>0.20509999999999995</v>
      </c>
    </row>
    <row r="521" spans="1:48" s="41" customFormat="1" x14ac:dyDescent="0.2">
      <c r="A521" s="46"/>
      <c r="B521" s="41" t="s">
        <v>1128</v>
      </c>
      <c r="D521" s="41">
        <v>5</v>
      </c>
      <c r="E521" s="41">
        <v>5</v>
      </c>
      <c r="F521" s="41">
        <v>5</v>
      </c>
      <c r="G521" s="41">
        <v>5</v>
      </c>
      <c r="H521" s="41">
        <v>5</v>
      </c>
      <c r="I521" s="41">
        <v>5</v>
      </c>
      <c r="J521" s="41">
        <v>5</v>
      </c>
      <c r="K521" s="41">
        <v>4</v>
      </c>
      <c r="L521" s="41">
        <v>5</v>
      </c>
      <c r="M521" s="41">
        <v>5</v>
      </c>
      <c r="N521" s="41">
        <v>5</v>
      </c>
      <c r="O521" s="41">
        <v>4</v>
      </c>
      <c r="P521" s="41">
        <v>5</v>
      </c>
      <c r="Q521" s="41">
        <v>5</v>
      </c>
      <c r="R521" s="41">
        <v>5</v>
      </c>
      <c r="S521" s="41">
        <v>4</v>
      </c>
      <c r="T521" s="41">
        <v>5</v>
      </c>
      <c r="U521" s="41">
        <v>5</v>
      </c>
      <c r="V521" s="41">
        <v>5</v>
      </c>
      <c r="W521" s="41">
        <v>5</v>
      </c>
      <c r="X521" s="41">
        <v>5</v>
      </c>
      <c r="Y521" s="74">
        <v>5</v>
      </c>
      <c r="Z521" s="41">
        <v>5</v>
      </c>
      <c r="AA521" s="41">
        <v>5</v>
      </c>
      <c r="AB521" s="41">
        <v>5</v>
      </c>
      <c r="AC521" s="41">
        <v>5</v>
      </c>
      <c r="AD521" s="41">
        <v>5</v>
      </c>
      <c r="AE521" s="41">
        <v>5</v>
      </c>
      <c r="AF521" s="41">
        <v>5</v>
      </c>
    </row>
    <row r="522" spans="1:48" x14ac:dyDescent="0.2">
      <c r="A522" s="47" t="s">
        <v>1038</v>
      </c>
    </row>
    <row r="523" spans="1:48" s="37" customFormat="1" x14ac:dyDescent="0.2">
      <c r="A523" s="43" t="s">
        <v>945</v>
      </c>
      <c r="B523" s="37" t="s">
        <v>3</v>
      </c>
      <c r="D523" s="37">
        <v>11.197066666666666</v>
      </c>
      <c r="E523" s="37">
        <v>10.9183</v>
      </c>
      <c r="F523" s="37">
        <v>2.0545499999999999</v>
      </c>
      <c r="G523" s="37">
        <v>0.67668333333333341</v>
      </c>
      <c r="H523" s="37">
        <v>1.0050999999999999</v>
      </c>
      <c r="I523" s="37">
        <v>0.70536666666666681</v>
      </c>
      <c r="J523" s="37">
        <v>1.1828166666666664</v>
      </c>
      <c r="K523" s="37">
        <v>0.95095999999999992</v>
      </c>
      <c r="L523" s="37">
        <v>4.4698437927018739</v>
      </c>
      <c r="M523" s="37">
        <v>1.2243061540726474</v>
      </c>
      <c r="N523" s="37">
        <v>3.6701225729283253</v>
      </c>
      <c r="O523" s="37">
        <v>1.157126288534323</v>
      </c>
      <c r="P523" s="37">
        <v>4.3648124670733282</v>
      </c>
      <c r="Q523" s="37">
        <v>4.5532547044952247</v>
      </c>
      <c r="R523" s="37">
        <v>3.2735024095638328</v>
      </c>
      <c r="S523" s="37">
        <v>3.7372591951160978</v>
      </c>
      <c r="T523" s="37">
        <v>4.2449662746883172</v>
      </c>
      <c r="U523" s="37">
        <v>4.9113191291597529</v>
      </c>
      <c r="V523" s="37">
        <v>0.66989935683177027</v>
      </c>
      <c r="W523" s="37">
        <v>1.24029322133583</v>
      </c>
      <c r="X523" s="37">
        <v>0.35122373481518832</v>
      </c>
      <c r="Y523" s="73">
        <v>0.90668333333333317</v>
      </c>
      <c r="Z523" s="37">
        <v>0.47219999999999995</v>
      </c>
      <c r="AA523" s="37">
        <v>1.0635166666666667</v>
      </c>
      <c r="AB523" s="37">
        <v>1.6714333333333335</v>
      </c>
      <c r="AC523" s="37">
        <v>1.2607599999999999</v>
      </c>
      <c r="AD523" s="37">
        <v>0.20353333333333332</v>
      </c>
      <c r="AE523" s="37">
        <v>0.19121666666666659</v>
      </c>
      <c r="AF523" s="37">
        <v>0.1794666666666668</v>
      </c>
    </row>
    <row r="524" spans="1:48" x14ac:dyDescent="0.2">
      <c r="A524" s="43"/>
      <c r="B524" s="34" t="s">
        <v>60</v>
      </c>
      <c r="D524" s="34">
        <v>0.59834192788627727</v>
      </c>
      <c r="E524" s="34">
        <v>0.6379621179976126</v>
      </c>
      <c r="F524" s="34">
        <v>9.2100396307507798E-2</v>
      </c>
      <c r="G524" s="34">
        <v>5.7282751912479446E-2</v>
      </c>
      <c r="H524" s="34">
        <v>7.5359193201625929E-2</v>
      </c>
      <c r="I524" s="34">
        <v>9.455452747841761E-2</v>
      </c>
      <c r="J524" s="34">
        <v>0.15807642982641978</v>
      </c>
      <c r="K524" s="34">
        <v>0.12253863880425685</v>
      </c>
      <c r="L524" s="34">
        <v>0.52952876467046972</v>
      </c>
      <c r="M524" s="34">
        <v>0.13086265059141902</v>
      </c>
      <c r="N524" s="34">
        <v>0.54187147206912845</v>
      </c>
      <c r="O524" s="34">
        <v>0.16147167198849383</v>
      </c>
      <c r="P524" s="34">
        <v>0.37515628574968513</v>
      </c>
      <c r="Q524" s="34">
        <v>0.4590244799469026</v>
      </c>
      <c r="R524" s="34">
        <v>0.31710793666469617</v>
      </c>
      <c r="S524" s="34">
        <v>0.37347726868473652</v>
      </c>
      <c r="T524" s="34">
        <v>0.30787068736433321</v>
      </c>
      <c r="U524" s="34">
        <v>0.68966243722871678</v>
      </c>
      <c r="V524" s="34">
        <v>6.7505422446325541E-2</v>
      </c>
      <c r="W524" s="34">
        <v>9.2386320037480679E-2</v>
      </c>
      <c r="X524" s="34">
        <v>4.445770712670806E-2</v>
      </c>
      <c r="Y524" s="72">
        <v>5.1951685888589463E-2</v>
      </c>
      <c r="Z524" s="34">
        <v>2.9802416009444613E-2</v>
      </c>
      <c r="AA524" s="34">
        <v>7.5165189194644252E-2</v>
      </c>
      <c r="AB524" s="34">
        <v>0.17220713883769945</v>
      </c>
      <c r="AC524" s="34">
        <v>0.3984906686485894</v>
      </c>
      <c r="AD524" s="34">
        <v>2.5765765400365667E-2</v>
      </c>
      <c r="AE524" s="34">
        <v>1.7338214056432547E-2</v>
      </c>
      <c r="AF524" s="34">
        <v>2.4536163785998277E-2</v>
      </c>
    </row>
    <row r="525" spans="1:48" x14ac:dyDescent="0.2">
      <c r="A525" s="43"/>
      <c r="B525" s="34" t="s">
        <v>5</v>
      </c>
      <c r="D525" s="34">
        <v>1.5195000000000007</v>
      </c>
      <c r="E525" s="34">
        <v>1.5068000000000001</v>
      </c>
      <c r="F525" s="34">
        <v>0.26929999999999987</v>
      </c>
      <c r="G525" s="34">
        <v>0.15170000000000006</v>
      </c>
      <c r="H525" s="34">
        <v>0.20449999999999968</v>
      </c>
      <c r="I525" s="34">
        <v>0.23939999999999984</v>
      </c>
      <c r="J525" s="34">
        <v>0.40520000000000023</v>
      </c>
      <c r="K525" s="34">
        <v>0.3333999999999997</v>
      </c>
      <c r="L525" s="34">
        <v>1.1532326712762542</v>
      </c>
      <c r="M525" s="34">
        <v>0.35991561034707753</v>
      </c>
      <c r="N525" s="34">
        <v>1.1254731295897837</v>
      </c>
      <c r="O525" s="34">
        <v>0.37550506141955509</v>
      </c>
      <c r="P525" s="34">
        <v>0.85856940929541592</v>
      </c>
      <c r="Q525" s="34">
        <v>1.2714325094104599</v>
      </c>
      <c r="R525" s="34">
        <v>0.72637389098399074</v>
      </c>
      <c r="S525" s="34">
        <v>0.86617304890162927</v>
      </c>
      <c r="T525" s="34">
        <v>0.56666721340661352</v>
      </c>
      <c r="U525" s="34">
        <v>1.3588802380616682</v>
      </c>
      <c r="V525" s="34">
        <v>0.18647290497062707</v>
      </c>
      <c r="W525" s="34">
        <v>0.2530243833131478</v>
      </c>
      <c r="X525" s="34">
        <v>0.11041612525152711</v>
      </c>
      <c r="Y525" s="72">
        <v>0.14729999999999999</v>
      </c>
      <c r="Z525" s="34">
        <v>8.6400000000000088E-2</v>
      </c>
      <c r="AA525" s="34">
        <v>0.21719999999999995</v>
      </c>
      <c r="AB525" s="34">
        <v>0.41210000000000013</v>
      </c>
      <c r="AC525" s="34">
        <v>0.88080000000000014</v>
      </c>
      <c r="AD525" s="34">
        <v>6.1000000000000693E-2</v>
      </c>
      <c r="AE525" s="34">
        <v>4.4500000000000706E-2</v>
      </c>
      <c r="AF525" s="34">
        <v>4.5099999999999918E-2</v>
      </c>
      <c r="AV525" s="34" t="s">
        <v>55</v>
      </c>
    </row>
    <row r="526" spans="1:48" x14ac:dyDescent="0.2">
      <c r="A526" s="43"/>
      <c r="B526" s="34" t="s">
        <v>6</v>
      </c>
      <c r="D526" s="34">
        <v>10.219099999999999</v>
      </c>
      <c r="E526" s="34">
        <v>10.0794</v>
      </c>
      <c r="F526" s="34">
        <v>1.8858999999999999</v>
      </c>
      <c r="G526" s="34">
        <v>0.60009999999999997</v>
      </c>
      <c r="H526" s="34">
        <v>0.92330000000000001</v>
      </c>
      <c r="I526" s="34">
        <v>0.6153000000000004</v>
      </c>
      <c r="J526" s="34">
        <v>0.89849999999999985</v>
      </c>
      <c r="K526" s="34">
        <v>0.8012999999999999</v>
      </c>
      <c r="L526" s="34">
        <v>3.7375788861240107</v>
      </c>
      <c r="M526" s="34">
        <v>1.0763293966068197</v>
      </c>
      <c r="N526" s="34">
        <v>3.2490276194180829</v>
      </c>
      <c r="O526" s="34">
        <v>0.93147584509744508</v>
      </c>
      <c r="P526" s="34">
        <v>3.809396007243143</v>
      </c>
      <c r="Q526" s="34">
        <v>3.9571616658913489</v>
      </c>
      <c r="R526" s="34">
        <v>2.8333559765761871</v>
      </c>
      <c r="S526" s="34">
        <v>3.2629238559917395</v>
      </c>
      <c r="T526" s="34">
        <v>3.8920950823431846</v>
      </c>
      <c r="U526" s="34">
        <v>4.1635772239745954</v>
      </c>
      <c r="V526" s="34">
        <v>0.59516758144240411</v>
      </c>
      <c r="W526" s="34">
        <v>1.1368211116969988</v>
      </c>
      <c r="X526" s="34">
        <v>0.28909237278074257</v>
      </c>
      <c r="Y526" s="72">
        <v>0.82169999999999999</v>
      </c>
      <c r="Z526" s="34">
        <v>0.41650000000000004</v>
      </c>
      <c r="AA526" s="34">
        <v>0.94040000000000001</v>
      </c>
      <c r="AB526" s="34">
        <v>1.4541999999999999</v>
      </c>
      <c r="AC526" s="34">
        <v>0.69719999999999993</v>
      </c>
      <c r="AD526" s="34">
        <v>0.16949999999999932</v>
      </c>
      <c r="AE526" s="34">
        <v>0.16759999999999931</v>
      </c>
      <c r="AF526" s="34">
        <v>0.16250000000000009</v>
      </c>
    </row>
    <row r="527" spans="1:48" x14ac:dyDescent="0.2">
      <c r="A527" s="43"/>
      <c r="B527" s="34" t="s">
        <v>7</v>
      </c>
      <c r="D527" s="34">
        <v>11.7386</v>
      </c>
      <c r="E527" s="34">
        <v>11.5862</v>
      </c>
      <c r="F527" s="34">
        <v>2.1551999999999998</v>
      </c>
      <c r="G527" s="34">
        <v>0.75180000000000002</v>
      </c>
      <c r="H527" s="34">
        <v>1.1277999999999997</v>
      </c>
      <c r="I527" s="34">
        <v>0.85470000000000024</v>
      </c>
      <c r="J527" s="34">
        <v>1.3037000000000001</v>
      </c>
      <c r="K527" s="34">
        <v>1.1346999999999996</v>
      </c>
      <c r="L527" s="34">
        <v>4.8908115574002649</v>
      </c>
      <c r="M527" s="34">
        <v>1.4362450069538972</v>
      </c>
      <c r="N527" s="34">
        <v>4.3745007490078667</v>
      </c>
      <c r="O527" s="34">
        <v>1.3069809065170002</v>
      </c>
      <c r="P527" s="34">
        <v>4.6679654165385589</v>
      </c>
      <c r="Q527" s="34">
        <v>5.2285941753018088</v>
      </c>
      <c r="R527" s="34">
        <v>3.5597298675601778</v>
      </c>
      <c r="S527" s="34">
        <v>4.1290969048933688</v>
      </c>
      <c r="T527" s="34">
        <v>4.4587622957497981</v>
      </c>
      <c r="U527" s="34">
        <v>5.5224574620362636</v>
      </c>
      <c r="V527" s="34">
        <v>0.78164048641303119</v>
      </c>
      <c r="W527" s="34">
        <v>1.3898454950101466</v>
      </c>
      <c r="X527" s="34">
        <v>0.39950849803226968</v>
      </c>
      <c r="Y527" s="72">
        <v>0.96899999999999997</v>
      </c>
      <c r="Z527" s="34">
        <v>0.50290000000000012</v>
      </c>
      <c r="AA527" s="34">
        <v>1.1576</v>
      </c>
      <c r="AB527" s="34">
        <v>1.8663000000000001</v>
      </c>
      <c r="AC527" s="34">
        <v>1.5780000000000001</v>
      </c>
      <c r="AD527" s="34">
        <v>0.23050000000000001</v>
      </c>
      <c r="AE527" s="34">
        <v>0.21210000000000001</v>
      </c>
      <c r="AF527" s="34">
        <v>0.20760000000000001</v>
      </c>
    </row>
    <row r="528" spans="1:48" s="41" customFormat="1" x14ac:dyDescent="0.2">
      <c r="A528" s="46"/>
      <c r="B528" s="41" t="s">
        <v>1128</v>
      </c>
      <c r="D528" s="41">
        <v>6</v>
      </c>
      <c r="E528" s="41">
        <v>6</v>
      </c>
      <c r="F528" s="41">
        <v>6</v>
      </c>
      <c r="G528" s="41">
        <v>6</v>
      </c>
      <c r="H528" s="41">
        <v>6</v>
      </c>
      <c r="I528" s="41">
        <v>6</v>
      </c>
      <c r="J528" s="41">
        <v>6</v>
      </c>
      <c r="K528" s="41">
        <v>5</v>
      </c>
      <c r="L528" s="41">
        <v>6</v>
      </c>
      <c r="M528" s="41">
        <v>6</v>
      </c>
      <c r="N528" s="41">
        <v>5</v>
      </c>
      <c r="O528" s="41">
        <v>4</v>
      </c>
      <c r="P528" s="41">
        <v>6</v>
      </c>
      <c r="Q528" s="41">
        <v>6</v>
      </c>
      <c r="R528" s="41">
        <v>6</v>
      </c>
      <c r="S528" s="41">
        <v>6</v>
      </c>
      <c r="T528" s="41">
        <v>3</v>
      </c>
      <c r="U528" s="41">
        <v>3</v>
      </c>
      <c r="V528" s="41">
        <v>6</v>
      </c>
      <c r="W528" s="41">
        <v>6</v>
      </c>
      <c r="X528" s="41">
        <v>6</v>
      </c>
      <c r="Y528" s="74">
        <v>6</v>
      </c>
      <c r="Z528" s="41">
        <v>6</v>
      </c>
      <c r="AA528" s="41">
        <v>6</v>
      </c>
      <c r="AB528" s="41">
        <v>6</v>
      </c>
      <c r="AC528" s="41">
        <v>5</v>
      </c>
      <c r="AD528" s="41">
        <v>6</v>
      </c>
      <c r="AE528" s="41">
        <v>6</v>
      </c>
      <c r="AF528" s="41">
        <v>3</v>
      </c>
    </row>
    <row r="529" spans="1:48" s="37" customFormat="1" x14ac:dyDescent="0.2">
      <c r="A529" s="43" t="s">
        <v>946</v>
      </c>
      <c r="B529" s="37" t="s">
        <v>3</v>
      </c>
      <c r="D529" s="37">
        <v>13.200899999999999</v>
      </c>
      <c r="E529" s="37">
        <v>13.017383333333333</v>
      </c>
      <c r="F529" s="37">
        <v>2.3597666666666668</v>
      </c>
      <c r="G529" s="37">
        <v>0.76265000000000016</v>
      </c>
      <c r="H529" s="37">
        <v>1.1688500000000002</v>
      </c>
      <c r="I529" s="37">
        <v>0.80043333333333333</v>
      </c>
      <c r="J529" s="37">
        <v>1.5401666666666667</v>
      </c>
      <c r="K529" s="37">
        <v>1.1300000000000001</v>
      </c>
      <c r="L529" s="37">
        <v>4.7040050137689295</v>
      </c>
      <c r="M529" s="37">
        <v>1.3060951612742631</v>
      </c>
      <c r="N529" s="37">
        <v>3.8596197141584181</v>
      </c>
      <c r="O529" s="37">
        <v>1.0731555712011194</v>
      </c>
      <c r="P529" s="37">
        <v>5.02304375657521</v>
      </c>
      <c r="Q529" s="37">
        <v>5.2795035995463913</v>
      </c>
      <c r="R529" s="37">
        <v>3.5266151244048092</v>
      </c>
      <c r="S529" s="37">
        <v>4.0436645182099138</v>
      </c>
      <c r="T529" s="37">
        <v>4.6613059837706725</v>
      </c>
      <c r="U529" s="37">
        <v>5.6877657806286281</v>
      </c>
      <c r="V529" s="37">
        <v>0.79001803759720679</v>
      </c>
      <c r="W529" s="37">
        <v>1.3900486306245876</v>
      </c>
      <c r="X529" s="37">
        <v>0.36414190802667395</v>
      </c>
      <c r="Y529" s="73">
        <v>0.96539999999999992</v>
      </c>
      <c r="Z529" s="37">
        <v>0.50345000000000006</v>
      </c>
      <c r="AA529" s="37">
        <v>1.2948666666666668</v>
      </c>
      <c r="AB529" s="37">
        <v>2.1745333333333332</v>
      </c>
      <c r="AC529" s="37">
        <v>1.9515666666666664</v>
      </c>
      <c r="AD529" s="37">
        <v>0.28046666666666659</v>
      </c>
      <c r="AE529" s="37">
        <v>0.2569333333333334</v>
      </c>
      <c r="AF529" s="37">
        <v>0.23648000000000011</v>
      </c>
    </row>
    <row r="530" spans="1:48" x14ac:dyDescent="0.2">
      <c r="A530" s="43"/>
      <c r="B530" s="34" t="s">
        <v>60</v>
      </c>
      <c r="D530" s="34">
        <v>0.83904714051118723</v>
      </c>
      <c r="E530" s="34">
        <v>0.86570093315570995</v>
      </c>
      <c r="F530" s="34">
        <v>0.12025914795418549</v>
      </c>
      <c r="G530" s="34">
        <v>5.6170552783464764E-2</v>
      </c>
      <c r="H530" s="34">
        <v>9.283434170607345E-2</v>
      </c>
      <c r="I530" s="34">
        <v>8.3151347954598234E-2</v>
      </c>
      <c r="J530" s="34">
        <v>0.11693031543045911</v>
      </c>
      <c r="K530" s="34">
        <v>0.12233372388675172</v>
      </c>
      <c r="L530" s="34">
        <v>0.30616736117026638</v>
      </c>
      <c r="M530" s="34">
        <v>0.10619227664922838</v>
      </c>
      <c r="N530" s="34">
        <v>5.0918878595076725E-2</v>
      </c>
      <c r="O530" s="38" t="s">
        <v>942</v>
      </c>
      <c r="P530" s="34">
        <v>0.39626381040535186</v>
      </c>
      <c r="Q530" s="34">
        <v>0.49632262980045783</v>
      </c>
      <c r="R530" s="34">
        <v>0.31484822125218642</v>
      </c>
      <c r="S530" s="34">
        <v>0.43685397128435388</v>
      </c>
      <c r="T530" s="34">
        <v>0.16354592498638768</v>
      </c>
      <c r="U530" s="34">
        <v>0.18499150220355051</v>
      </c>
      <c r="V530" s="34">
        <v>5.3372866128983711E-2</v>
      </c>
      <c r="W530" s="34">
        <v>8.1615644324175993E-2</v>
      </c>
      <c r="X530" s="34">
        <v>6.2111713729631743E-2</v>
      </c>
      <c r="Y530" s="72">
        <v>7.6935063527626996E-2</v>
      </c>
      <c r="Z530" s="34">
        <v>4.2708254471471897E-2</v>
      </c>
      <c r="AA530" s="34">
        <v>0.13194223988801559</v>
      </c>
      <c r="AB530" s="34">
        <v>0.24444050128132958</v>
      </c>
      <c r="AC530" s="34">
        <v>0.29178408227089331</v>
      </c>
      <c r="AD530" s="34">
        <v>6.4624040934211906E-3</v>
      </c>
      <c r="AE530" s="34">
        <v>2.1020307641262861E-2</v>
      </c>
      <c r="AF530" s="34">
        <v>1.6270279653404815E-2</v>
      </c>
    </row>
    <row r="531" spans="1:48" x14ac:dyDescent="0.2">
      <c r="A531" s="43"/>
      <c r="B531" s="34" t="s">
        <v>5</v>
      </c>
      <c r="D531" s="34">
        <v>2.3049999999999997</v>
      </c>
      <c r="E531" s="34">
        <v>2.2454000000000001</v>
      </c>
      <c r="F531" s="34">
        <v>0.33720000000000017</v>
      </c>
      <c r="G531" s="34">
        <v>0.14170000000000005</v>
      </c>
      <c r="H531" s="34">
        <v>0.23430000000000017</v>
      </c>
      <c r="I531" s="34">
        <v>0.23430000000000017</v>
      </c>
      <c r="J531" s="34">
        <v>0.32580000000000009</v>
      </c>
      <c r="K531" s="34">
        <v>0.2900999999999998</v>
      </c>
      <c r="L531" s="34">
        <v>0.8361305590242436</v>
      </c>
      <c r="M531" s="34">
        <v>0.24147930601134915</v>
      </c>
      <c r="N531" s="34">
        <v>9.3440448744115834E-2</v>
      </c>
      <c r="O531" s="38" t="s">
        <v>942</v>
      </c>
      <c r="P531" s="34">
        <v>1.0283028921697319</v>
      </c>
      <c r="Q531" s="34">
        <v>1.3816168893432721</v>
      </c>
      <c r="R531" s="34">
        <v>0.66023164589374206</v>
      </c>
      <c r="S531" s="34">
        <v>1.0452641378053622</v>
      </c>
      <c r="T531" s="34">
        <v>0.44346859813235451</v>
      </c>
      <c r="U531" s="34">
        <v>0.4522311779175876</v>
      </c>
      <c r="V531" s="34">
        <v>0.1211431215281692</v>
      </c>
      <c r="W531" s="34">
        <v>0.23448918414209308</v>
      </c>
      <c r="X531" s="34">
        <v>0.17987536730921022</v>
      </c>
      <c r="Y531" s="72">
        <v>0.22409999999999997</v>
      </c>
      <c r="Z531" s="34">
        <v>0.12</v>
      </c>
      <c r="AA531" s="34">
        <v>0.37019999999999986</v>
      </c>
      <c r="AB531" s="34">
        <v>0.57530000000000014</v>
      </c>
      <c r="AC531" s="34">
        <v>0.75639999999999996</v>
      </c>
      <c r="AD531" s="34">
        <v>1.8499999999999905E-2</v>
      </c>
      <c r="AE531" s="34">
        <v>3.9400000000000102E-2</v>
      </c>
      <c r="AF531" s="34">
        <v>4.0000000000000036E-2</v>
      </c>
    </row>
    <row r="532" spans="1:48" x14ac:dyDescent="0.2">
      <c r="A532" s="43"/>
      <c r="B532" s="34" t="s">
        <v>6</v>
      </c>
      <c r="D532" s="34">
        <v>12.025</v>
      </c>
      <c r="E532" s="34">
        <v>11.927199999999999</v>
      </c>
      <c r="F532" s="34">
        <v>2.1259999999999999</v>
      </c>
      <c r="G532" s="34">
        <v>0.6794</v>
      </c>
      <c r="H532" s="34">
        <v>1.0147999999999999</v>
      </c>
      <c r="I532" s="34">
        <v>0.67819999999999991</v>
      </c>
      <c r="J532" s="34">
        <v>1.3798000000000004</v>
      </c>
      <c r="K532" s="34">
        <v>1.0021000000000004</v>
      </c>
      <c r="L532" s="34">
        <v>4.2340540313038044</v>
      </c>
      <c r="M532" s="34">
        <v>1.2148903242679974</v>
      </c>
      <c r="N532" s="34">
        <v>3.8012097103187408</v>
      </c>
      <c r="O532" s="34">
        <v>1.0731555712011194</v>
      </c>
      <c r="P532" s="34">
        <v>4.2444490667223231</v>
      </c>
      <c r="Q532" s="34">
        <v>4.3078875565641219</v>
      </c>
      <c r="R532" s="34">
        <v>3.0569941920128012</v>
      </c>
      <c r="S532" s="34">
        <v>3.449717091298937</v>
      </c>
      <c r="T532" s="34">
        <v>4.4218852687513275</v>
      </c>
      <c r="U532" s="34">
        <v>5.4002786298486498</v>
      </c>
      <c r="V532" s="34">
        <v>0.72937815980463727</v>
      </c>
      <c r="W532" s="34">
        <v>1.2967094084643644</v>
      </c>
      <c r="X532" s="34">
        <v>0.26915417514874307</v>
      </c>
      <c r="Y532" s="72">
        <v>0.82489999999999997</v>
      </c>
      <c r="Z532" s="34">
        <v>0.45530000000000004</v>
      </c>
      <c r="AA532" s="34">
        <v>1.1411</v>
      </c>
      <c r="AB532" s="34">
        <v>1.8808</v>
      </c>
      <c r="AC532" s="34">
        <v>1.6211</v>
      </c>
      <c r="AD532" s="34">
        <v>0.27110000000000012</v>
      </c>
      <c r="AE532" s="34">
        <v>0.2330000000000001</v>
      </c>
      <c r="AF532" s="34">
        <v>0.21210000000000001</v>
      </c>
    </row>
    <row r="533" spans="1:48" x14ac:dyDescent="0.2">
      <c r="A533" s="43"/>
      <c r="B533" s="34" t="s">
        <v>7</v>
      </c>
      <c r="D533" s="34">
        <v>14.33</v>
      </c>
      <c r="E533" s="34">
        <v>14.172599999999999</v>
      </c>
      <c r="F533" s="34">
        <v>2.4632000000000001</v>
      </c>
      <c r="G533" s="34">
        <v>0.82110000000000005</v>
      </c>
      <c r="H533" s="34">
        <v>1.2491000000000001</v>
      </c>
      <c r="I533" s="34">
        <v>0.91250000000000009</v>
      </c>
      <c r="J533" s="34">
        <v>1.7056000000000004</v>
      </c>
      <c r="K533" s="34">
        <v>1.2922000000000002</v>
      </c>
      <c r="L533" s="34">
        <v>5.070184590328048</v>
      </c>
      <c r="M533" s="34">
        <v>1.4563696302793465</v>
      </c>
      <c r="N533" s="34">
        <v>3.8946501590628566</v>
      </c>
      <c r="O533" s="34">
        <v>1.0731555712011194</v>
      </c>
      <c r="P533" s="34">
        <v>5.2727519588920551</v>
      </c>
      <c r="Q533" s="34">
        <v>5.689504445907394</v>
      </c>
      <c r="R533" s="34">
        <v>3.7172258379065433</v>
      </c>
      <c r="S533" s="34">
        <v>4.4949812291042992</v>
      </c>
      <c r="T533" s="34">
        <v>4.865353866883682</v>
      </c>
      <c r="U533" s="34">
        <v>5.8525098077662374</v>
      </c>
      <c r="V533" s="34">
        <v>0.85052128133280647</v>
      </c>
      <c r="W533" s="34">
        <v>1.5311985926064575</v>
      </c>
      <c r="X533" s="34">
        <v>0.44902954245795329</v>
      </c>
      <c r="Y533" s="72">
        <v>1.0489999999999999</v>
      </c>
      <c r="Z533" s="34">
        <v>0.57530000000000003</v>
      </c>
      <c r="AA533" s="34">
        <v>1.5112999999999999</v>
      </c>
      <c r="AB533" s="34">
        <v>2.4561000000000002</v>
      </c>
      <c r="AC533" s="34">
        <v>2.3774999999999999</v>
      </c>
      <c r="AD533" s="34">
        <v>0.28960000000000002</v>
      </c>
      <c r="AE533" s="34">
        <v>0.2724000000000002</v>
      </c>
      <c r="AF533" s="34">
        <v>0.25210000000000005</v>
      </c>
    </row>
    <row r="534" spans="1:48" s="41" customFormat="1" x14ac:dyDescent="0.2">
      <c r="A534" s="46"/>
      <c r="B534" s="41" t="s">
        <v>1128</v>
      </c>
      <c r="D534" s="41">
        <v>6</v>
      </c>
      <c r="E534" s="41">
        <v>6</v>
      </c>
      <c r="F534" s="41">
        <v>6</v>
      </c>
      <c r="G534" s="41">
        <v>6</v>
      </c>
      <c r="H534" s="41">
        <v>6</v>
      </c>
      <c r="I534" s="41">
        <v>6</v>
      </c>
      <c r="J534" s="41">
        <v>6</v>
      </c>
      <c r="K534" s="41">
        <v>6</v>
      </c>
      <c r="L534" s="41">
        <v>5</v>
      </c>
      <c r="M534" s="41">
        <v>5</v>
      </c>
      <c r="N534" s="41">
        <v>3</v>
      </c>
      <c r="O534" s="41">
        <v>1</v>
      </c>
      <c r="P534" s="41">
        <v>6</v>
      </c>
      <c r="Q534" s="41">
        <v>6</v>
      </c>
      <c r="R534" s="41">
        <v>4</v>
      </c>
      <c r="S534" s="41">
        <v>4</v>
      </c>
      <c r="T534" s="41">
        <v>5</v>
      </c>
      <c r="U534" s="41">
        <v>5</v>
      </c>
      <c r="V534" s="41">
        <v>5</v>
      </c>
      <c r="W534" s="41">
        <v>6</v>
      </c>
      <c r="X534" s="41">
        <v>6</v>
      </c>
      <c r="Y534" s="74">
        <v>6</v>
      </c>
      <c r="Z534" s="41">
        <v>6</v>
      </c>
      <c r="AA534" s="41">
        <v>6</v>
      </c>
      <c r="AB534" s="41">
        <v>6</v>
      </c>
      <c r="AC534" s="41">
        <v>6</v>
      </c>
      <c r="AD534" s="41">
        <v>6</v>
      </c>
      <c r="AE534" s="41">
        <v>3</v>
      </c>
      <c r="AF534" s="41">
        <v>5</v>
      </c>
    </row>
    <row r="535" spans="1:48" x14ac:dyDescent="0.2">
      <c r="A535" s="47" t="s">
        <v>1039</v>
      </c>
    </row>
    <row r="536" spans="1:48" s="37" customFormat="1" x14ac:dyDescent="0.2">
      <c r="A536" s="43" t="s">
        <v>945</v>
      </c>
      <c r="B536" s="37" t="s">
        <v>3</v>
      </c>
      <c r="D536" s="37">
        <v>12.0098</v>
      </c>
      <c r="E536" s="37">
        <v>11.419259999999998</v>
      </c>
      <c r="F536" s="37">
        <v>2.64066</v>
      </c>
      <c r="G536" s="37">
        <v>0.8510899999999999</v>
      </c>
      <c r="H536" s="37">
        <v>1.3947800000000001</v>
      </c>
      <c r="I536" s="37">
        <v>0.78002000000000005</v>
      </c>
      <c r="J536" s="37">
        <v>1.5587111111111112</v>
      </c>
      <c r="K536" s="37">
        <v>1.04705</v>
      </c>
      <c r="L536" s="37">
        <v>4.1893004706080479</v>
      </c>
      <c r="M536" s="37">
        <v>1.2524660859687711</v>
      </c>
      <c r="N536" s="37">
        <v>4.4204063590367033</v>
      </c>
      <c r="O536" s="37">
        <v>1.217757030617411</v>
      </c>
      <c r="P536" s="37">
        <v>4.4751227951239096</v>
      </c>
      <c r="Q536" s="37">
        <v>4.9874228434131336</v>
      </c>
      <c r="R536" s="37">
        <v>3.1917659650807022</v>
      </c>
      <c r="S536" s="37">
        <v>4.0432258430066579</v>
      </c>
      <c r="T536" s="37">
        <v>4.4057941274908616</v>
      </c>
      <c r="U536" s="37">
        <v>5.2795143537197644</v>
      </c>
      <c r="V536" s="37">
        <v>0.94805437189968667</v>
      </c>
      <c r="W536" s="37">
        <v>1.5503111052134397</v>
      </c>
      <c r="X536" s="37">
        <v>0.33603406474119268</v>
      </c>
      <c r="Y536" s="73">
        <v>1.0127599999999999</v>
      </c>
      <c r="Z536" s="37">
        <v>0.60553999999999986</v>
      </c>
      <c r="AA536" s="37">
        <v>1.3729777777777779</v>
      </c>
      <c r="AB536" s="37">
        <v>2.4152800000000001</v>
      </c>
      <c r="AC536" s="37">
        <v>2.1094222222222223</v>
      </c>
      <c r="AD536" s="37">
        <v>0.32600000000000012</v>
      </c>
      <c r="AE536" s="37">
        <v>0.31355000000000011</v>
      </c>
      <c r="AF536" s="37">
        <v>0.28866999999999987</v>
      </c>
    </row>
    <row r="537" spans="1:48" x14ac:dyDescent="0.2">
      <c r="A537" s="43"/>
      <c r="B537" s="34" t="s">
        <v>60</v>
      </c>
      <c r="D537" s="34">
        <v>0.88605922049387997</v>
      </c>
      <c r="E537" s="34">
        <v>0.80098563199764494</v>
      </c>
      <c r="F537" s="34">
        <v>0.18964496185123278</v>
      </c>
      <c r="G537" s="34">
        <v>7.0108938247717204E-2</v>
      </c>
      <c r="H537" s="34">
        <v>0.10616485922061655</v>
      </c>
      <c r="I537" s="34">
        <v>7.0146922004223886E-2</v>
      </c>
      <c r="J537" s="34">
        <v>0.121426185854251</v>
      </c>
      <c r="K537" s="34">
        <v>0.13531371984310181</v>
      </c>
      <c r="L537" s="34">
        <v>0.41930253856611072</v>
      </c>
      <c r="M537" s="34">
        <v>9.9213582728637589E-2</v>
      </c>
      <c r="N537" s="34">
        <v>0.55459026253511967</v>
      </c>
      <c r="O537" s="34">
        <v>0.72712839106375304</v>
      </c>
      <c r="P537" s="34">
        <v>0.41657089107560197</v>
      </c>
      <c r="Q537" s="34">
        <v>0.4616388980828745</v>
      </c>
      <c r="R537" s="34">
        <v>0.31630295103912565</v>
      </c>
      <c r="S537" s="34">
        <v>0.38758658021014808</v>
      </c>
      <c r="T537" s="34">
        <v>0.57299566429137161</v>
      </c>
      <c r="U537" s="34">
        <v>0.60378224171281625</v>
      </c>
      <c r="V537" s="34">
        <v>6.4288645289910892E-2</v>
      </c>
      <c r="W537" s="34">
        <v>0.2409909174219437</v>
      </c>
      <c r="X537" s="34">
        <v>6.0172468173778637E-2</v>
      </c>
      <c r="Y537" s="72">
        <v>5.9987946937512145E-2</v>
      </c>
      <c r="Z537" s="34">
        <v>6.8885818569572696E-2</v>
      </c>
      <c r="AA537" s="34">
        <v>8.2063584764768924E-2</v>
      </c>
      <c r="AB537" s="34">
        <v>0.15355493262456041</v>
      </c>
      <c r="AC537" s="34">
        <v>0.2141105484193726</v>
      </c>
      <c r="AD537" s="34">
        <v>2.6957250107036541E-2</v>
      </c>
      <c r="AE537" s="34">
        <v>3.3064322833598711E-2</v>
      </c>
      <c r="AF537" s="34">
        <v>2.5465970758379985E-2</v>
      </c>
    </row>
    <row r="538" spans="1:48" x14ac:dyDescent="0.2">
      <c r="A538" s="43"/>
      <c r="B538" s="34" t="s">
        <v>5</v>
      </c>
      <c r="D538" s="34">
        <v>2.4130000000000003</v>
      </c>
      <c r="E538" s="34">
        <v>2.2097999999999995</v>
      </c>
      <c r="F538" s="34">
        <v>0.58479999999999999</v>
      </c>
      <c r="G538" s="34">
        <v>0.20830000000000004</v>
      </c>
      <c r="H538" s="34">
        <v>0.38480000000000003</v>
      </c>
      <c r="I538" s="34">
        <v>0.19430000000000014</v>
      </c>
      <c r="J538" s="34">
        <v>0.34220000000000006</v>
      </c>
      <c r="K538" s="34">
        <v>0.34799999999999986</v>
      </c>
      <c r="L538" s="34">
        <v>1.4154782386384506</v>
      </c>
      <c r="M538" s="34">
        <v>0.30966733462025942</v>
      </c>
      <c r="N538" s="34">
        <v>1.6038481426811555</v>
      </c>
      <c r="O538" s="34">
        <v>2.1003354032564139</v>
      </c>
      <c r="P538" s="34">
        <v>1.2347203583309168</v>
      </c>
      <c r="Q538" s="34">
        <v>1.3333789869407973</v>
      </c>
      <c r="R538" s="34">
        <v>0.92328258113226669</v>
      </c>
      <c r="S538" s="34">
        <v>1.1172194679563185</v>
      </c>
      <c r="T538" s="34">
        <v>1.7740091936257718</v>
      </c>
      <c r="U538" s="34">
        <v>1.596613382896841</v>
      </c>
      <c r="V538" s="34">
        <v>0.21290507141993464</v>
      </c>
      <c r="W538" s="34">
        <v>0.70199519940225241</v>
      </c>
      <c r="X538" s="34">
        <v>0.17853975467082803</v>
      </c>
      <c r="Y538" s="72">
        <v>0.17900000000000005</v>
      </c>
      <c r="Z538" s="34">
        <v>0.20830000000000004</v>
      </c>
      <c r="AA538" s="34">
        <v>0.26029999999999887</v>
      </c>
      <c r="AB538" s="34">
        <v>0.46800000000000042</v>
      </c>
      <c r="AC538" s="34">
        <v>0.70360000000000023</v>
      </c>
      <c r="AD538" s="34">
        <v>7.4999999999999289E-2</v>
      </c>
      <c r="AE538" s="34">
        <v>8.8899999999998869E-2</v>
      </c>
      <c r="AF538" s="34">
        <v>7.6700000000000212E-2</v>
      </c>
      <c r="AV538" s="34" t="s">
        <v>55</v>
      </c>
    </row>
    <row r="539" spans="1:48" x14ac:dyDescent="0.2">
      <c r="A539" s="43"/>
      <c r="B539" s="34" t="s">
        <v>6</v>
      </c>
      <c r="D539" s="34">
        <v>10.5708</v>
      </c>
      <c r="E539" s="34">
        <v>10.1784</v>
      </c>
      <c r="F539" s="34">
        <v>2.2511000000000001</v>
      </c>
      <c r="G539" s="34">
        <v>0.74229999999999996</v>
      </c>
      <c r="H539" s="34">
        <v>1.2103000000000002</v>
      </c>
      <c r="I539" s="34">
        <v>0.68129999999999979</v>
      </c>
      <c r="J539" s="34">
        <v>1.3729</v>
      </c>
      <c r="K539" s="34">
        <v>0.88140000000000018</v>
      </c>
      <c r="L539" s="34">
        <v>3.5021078866876731</v>
      </c>
      <c r="M539" s="34">
        <v>1.0795425883215541</v>
      </c>
      <c r="N539" s="34">
        <v>3.5337968664645714</v>
      </c>
      <c r="O539" s="34">
        <v>0.4161846224934313</v>
      </c>
      <c r="P539" s="34">
        <v>3.6646069434524624</v>
      </c>
      <c r="Q539" s="34">
        <v>4.1588491965927314</v>
      </c>
      <c r="R539" s="34">
        <v>2.5952147984319134</v>
      </c>
      <c r="S539" s="34">
        <v>3.3416401721310445</v>
      </c>
      <c r="T539" s="34">
        <v>3.1346289892106851</v>
      </c>
      <c r="U539" s="34">
        <v>4.3728596055670481</v>
      </c>
      <c r="V539" s="34">
        <v>0.8158506235825288</v>
      </c>
      <c r="W539" s="34">
        <v>1.0571286109078688</v>
      </c>
      <c r="X539" s="34">
        <v>0.24227308971489178</v>
      </c>
      <c r="Y539" s="72">
        <v>0.91320000000000001</v>
      </c>
      <c r="Z539" s="34">
        <v>0.48699999999999999</v>
      </c>
      <c r="AA539" s="34">
        <v>1.2135</v>
      </c>
      <c r="AB539" s="34">
        <v>2.2249999999999996</v>
      </c>
      <c r="AC539" s="34">
        <v>1.7704</v>
      </c>
      <c r="AD539" s="34">
        <v>0.28440000000000021</v>
      </c>
      <c r="AE539" s="34">
        <v>0.25400000000000045</v>
      </c>
      <c r="AF539" s="34">
        <v>0.24329999999999963</v>
      </c>
    </row>
    <row r="540" spans="1:48" x14ac:dyDescent="0.2">
      <c r="A540" s="43"/>
      <c r="B540" s="34" t="s">
        <v>7</v>
      </c>
      <c r="D540" s="34">
        <v>12.9838</v>
      </c>
      <c r="E540" s="34">
        <v>12.388199999999999</v>
      </c>
      <c r="F540" s="34">
        <v>2.8359000000000001</v>
      </c>
      <c r="G540" s="34">
        <v>0.9506</v>
      </c>
      <c r="H540" s="34">
        <v>1.5951000000000002</v>
      </c>
      <c r="I540" s="34">
        <v>0.87559999999999993</v>
      </c>
      <c r="J540" s="34">
        <v>1.7151000000000001</v>
      </c>
      <c r="K540" s="34">
        <v>1.2294</v>
      </c>
      <c r="L540" s="34">
        <v>4.9175861253261237</v>
      </c>
      <c r="M540" s="34">
        <v>1.3892099229418136</v>
      </c>
      <c r="N540" s="34">
        <v>5.1376450091457269</v>
      </c>
      <c r="O540" s="34">
        <v>2.5165200257498452</v>
      </c>
      <c r="P540" s="34">
        <v>4.8993273017833792</v>
      </c>
      <c r="Q540" s="34">
        <v>5.4922281835335287</v>
      </c>
      <c r="R540" s="34">
        <v>3.5184973795641801</v>
      </c>
      <c r="S540" s="34">
        <v>4.458859640087363</v>
      </c>
      <c r="T540" s="34">
        <v>4.9086381828364569</v>
      </c>
      <c r="U540" s="34">
        <v>5.9694729884638891</v>
      </c>
      <c r="V540" s="34">
        <v>1.0287556950024634</v>
      </c>
      <c r="W540" s="34">
        <v>1.7591238103101212</v>
      </c>
      <c r="X540" s="34">
        <v>0.42081284438571981</v>
      </c>
      <c r="Y540" s="72">
        <v>1.0922000000000001</v>
      </c>
      <c r="Z540" s="34">
        <v>0.69530000000000003</v>
      </c>
      <c r="AA540" s="34">
        <v>1.4737999999999989</v>
      </c>
      <c r="AB540" s="34">
        <v>2.6930000000000001</v>
      </c>
      <c r="AC540" s="34">
        <v>2.4740000000000002</v>
      </c>
      <c r="AD540" s="34">
        <v>0.3593999999999995</v>
      </c>
      <c r="AE540" s="34">
        <v>0.34289999999999932</v>
      </c>
      <c r="AF540" s="34">
        <v>0.31999999999999984</v>
      </c>
    </row>
    <row r="541" spans="1:48" s="41" customFormat="1" x14ac:dyDescent="0.2">
      <c r="A541" s="46"/>
      <c r="B541" s="41" t="s">
        <v>1128</v>
      </c>
      <c r="D541" s="41">
        <v>10</v>
      </c>
      <c r="E541" s="41">
        <v>10</v>
      </c>
      <c r="F541" s="41">
        <v>10</v>
      </c>
      <c r="G541" s="41">
        <v>10</v>
      </c>
      <c r="H541" s="41">
        <v>10</v>
      </c>
      <c r="I541" s="41">
        <v>10</v>
      </c>
      <c r="J541" s="41">
        <v>9</v>
      </c>
      <c r="K541" s="41">
        <v>10</v>
      </c>
      <c r="L541" s="41">
        <v>10</v>
      </c>
      <c r="M541" s="41">
        <v>10</v>
      </c>
      <c r="N541" s="41">
        <v>10</v>
      </c>
      <c r="O541" s="41">
        <v>10</v>
      </c>
      <c r="P541" s="41">
        <v>10</v>
      </c>
      <c r="Q541" s="41">
        <v>10</v>
      </c>
      <c r="R541" s="41">
        <v>10</v>
      </c>
      <c r="S541" s="41">
        <v>10</v>
      </c>
      <c r="T541" s="41">
        <v>10</v>
      </c>
      <c r="U541" s="41">
        <v>10</v>
      </c>
      <c r="V541" s="41">
        <v>10</v>
      </c>
      <c r="W541" s="41">
        <v>10</v>
      </c>
      <c r="X541" s="41">
        <v>10</v>
      </c>
      <c r="Y541" s="74">
        <v>10</v>
      </c>
      <c r="Z541" s="41">
        <v>10</v>
      </c>
      <c r="AA541" s="41">
        <v>9</v>
      </c>
      <c r="AB541" s="41">
        <v>10</v>
      </c>
      <c r="AC541" s="41">
        <v>9</v>
      </c>
      <c r="AD541" s="41">
        <v>10</v>
      </c>
      <c r="AE541" s="41">
        <v>10</v>
      </c>
      <c r="AF541" s="41">
        <v>10</v>
      </c>
    </row>
    <row r="542" spans="1:48" s="37" customFormat="1" x14ac:dyDescent="0.2">
      <c r="A542" s="43" t="s">
        <v>946</v>
      </c>
      <c r="B542" s="37" t="s">
        <v>3</v>
      </c>
      <c r="D542" s="37">
        <v>13.291544444444444</v>
      </c>
      <c r="E542" s="37">
        <v>12.689566666666668</v>
      </c>
      <c r="F542" s="37">
        <v>2.7789777777777775</v>
      </c>
      <c r="G542" s="37">
        <v>0.89521111111111096</v>
      </c>
      <c r="H542" s="37">
        <v>1.4754777777777779</v>
      </c>
      <c r="I542" s="37">
        <v>0.83588749999999989</v>
      </c>
      <c r="J542" s="37">
        <v>1.6618777777777778</v>
      </c>
      <c r="K542" s="37">
        <v>1.1594124999999997</v>
      </c>
      <c r="L542" s="37">
        <v>4.3055694321156661</v>
      </c>
      <c r="M542" s="37">
        <v>1.396407705147203</v>
      </c>
      <c r="N542" s="37">
        <v>4.0559208477003255</v>
      </c>
      <c r="O542" s="37">
        <v>1.4523498844115261</v>
      </c>
      <c r="P542" s="37">
        <v>4.7535136103424671</v>
      </c>
      <c r="Q542" s="37">
        <v>5.3214244774997113</v>
      </c>
      <c r="R542" s="37">
        <v>3.4271076824939031</v>
      </c>
      <c r="S542" s="37">
        <v>4.1997410710116778</v>
      </c>
      <c r="T542" s="37">
        <v>4.6194939808999118</v>
      </c>
      <c r="U542" s="37">
        <v>5.778669794533597</v>
      </c>
      <c r="V542" s="37">
        <v>1.0109238114399399</v>
      </c>
      <c r="W542" s="37">
        <v>1.6963661382015491</v>
      </c>
      <c r="X542" s="37">
        <v>0.38350036326241782</v>
      </c>
      <c r="Y542" s="73">
        <v>1.0404111111111112</v>
      </c>
      <c r="Z542" s="37">
        <v>0.64368888888888887</v>
      </c>
      <c r="AA542" s="37">
        <v>1.4490777777777777</v>
      </c>
      <c r="AB542" s="37">
        <v>2.8182666666666667</v>
      </c>
      <c r="AC542" s="37">
        <v>2.4833444444444446</v>
      </c>
      <c r="AD542" s="37">
        <v>0.36242222222222231</v>
      </c>
      <c r="AE542" s="37">
        <v>0.39878888888888891</v>
      </c>
      <c r="AF542" s="37">
        <v>0.3053555555555556</v>
      </c>
    </row>
    <row r="543" spans="1:48" x14ac:dyDescent="0.2">
      <c r="A543" s="43"/>
      <c r="B543" s="34" t="s">
        <v>60</v>
      </c>
      <c r="D543" s="34">
        <v>0.8388811016930694</v>
      </c>
      <c r="E543" s="34">
        <v>0.70576449506899963</v>
      </c>
      <c r="F543" s="34">
        <v>0.1927860587398488</v>
      </c>
      <c r="G543" s="34">
        <v>9.4099580823248694E-2</v>
      </c>
      <c r="H543" s="34">
        <v>0.12526958706902663</v>
      </c>
      <c r="I543" s="34">
        <v>0.11470519277696226</v>
      </c>
      <c r="J543" s="34">
        <v>0.14427419015348686</v>
      </c>
      <c r="K543" s="34">
        <v>0.2255210565873752</v>
      </c>
      <c r="L543" s="34">
        <v>0.34939326107565055</v>
      </c>
      <c r="M543" s="34">
        <v>8.9697274937493507E-2</v>
      </c>
      <c r="N543" s="34">
        <v>0.43844168782680748</v>
      </c>
      <c r="O543" s="34">
        <v>0.89022098585466669</v>
      </c>
      <c r="P543" s="34">
        <v>0.33313601137530136</v>
      </c>
      <c r="Q543" s="34">
        <v>0.31033742773034778</v>
      </c>
      <c r="R543" s="34">
        <v>0.23690262591448824</v>
      </c>
      <c r="S543" s="34">
        <v>0.2853071148164687</v>
      </c>
      <c r="T543" s="34">
        <v>0.34359443459284905</v>
      </c>
      <c r="U543" s="34">
        <v>0.41794935125343285</v>
      </c>
      <c r="V543" s="34">
        <v>5.7965518949951403E-2</v>
      </c>
      <c r="W543" s="34">
        <v>0.13331116195112144</v>
      </c>
      <c r="X543" s="34">
        <v>6.9350003626271903E-2</v>
      </c>
      <c r="Y543" s="72">
        <v>4.8702116084530782E-2</v>
      </c>
      <c r="Z543" s="34">
        <v>4.1864586599070927E-2</v>
      </c>
      <c r="AA543" s="34">
        <v>0.11192350934653739</v>
      </c>
      <c r="AB543" s="34">
        <v>0.2928404258294951</v>
      </c>
      <c r="AC543" s="34">
        <v>0.37145681145696707</v>
      </c>
      <c r="AD543" s="34">
        <v>2.7366438285689507E-2</v>
      </c>
      <c r="AE543" s="34">
        <v>3.5906769711450098E-2</v>
      </c>
      <c r="AF543" s="34">
        <v>2.6019565288024574E-2</v>
      </c>
    </row>
    <row r="544" spans="1:48" x14ac:dyDescent="0.2">
      <c r="A544" s="43"/>
      <c r="B544" s="34" t="s">
        <v>5</v>
      </c>
      <c r="D544" s="34">
        <v>2.1088000000000005</v>
      </c>
      <c r="E544" s="34">
        <v>1.8916000000000004</v>
      </c>
      <c r="F544" s="34">
        <v>0.47940000000000005</v>
      </c>
      <c r="G544" s="34">
        <v>0.26100000000000012</v>
      </c>
      <c r="H544" s="34">
        <v>0.35559999999999992</v>
      </c>
      <c r="I544" s="34">
        <v>0.29959999999999942</v>
      </c>
      <c r="J544" s="34">
        <v>0.40900000000000025</v>
      </c>
      <c r="K544" s="34">
        <v>0.72970000000000024</v>
      </c>
      <c r="L544" s="34">
        <v>0.94966655879912487</v>
      </c>
      <c r="M544" s="34">
        <v>0.25934699794368132</v>
      </c>
      <c r="N544" s="34">
        <v>1.1905000000000001</v>
      </c>
      <c r="O544" s="34">
        <v>2.3868556899459534</v>
      </c>
      <c r="P544" s="34">
        <v>1.0041169169417916</v>
      </c>
      <c r="Q544" s="34">
        <v>0.99162018178726097</v>
      </c>
      <c r="R544" s="34">
        <v>0.70732916742845475</v>
      </c>
      <c r="S544" s="34">
        <v>0.98500621363511609</v>
      </c>
      <c r="T544" s="34">
        <v>1.081956881288515</v>
      </c>
      <c r="U544" s="34">
        <v>1.1750824660480408</v>
      </c>
      <c r="V544" s="34">
        <v>0.19567646672635586</v>
      </c>
      <c r="W544" s="34">
        <v>0.41829489016207133</v>
      </c>
      <c r="X544" s="34">
        <v>0.22020524241116668</v>
      </c>
      <c r="Y544" s="72">
        <v>0.13460000000000005</v>
      </c>
      <c r="Z544" s="34">
        <v>0.15999999999999992</v>
      </c>
      <c r="AA544" s="34">
        <v>0.3569</v>
      </c>
      <c r="AB544" s="34">
        <v>0.93660000000000032</v>
      </c>
      <c r="AC544" s="34">
        <v>1.2859000000000003</v>
      </c>
      <c r="AD544" s="34">
        <v>6.9900000000000073E-2</v>
      </c>
      <c r="AE544" s="34">
        <v>0.11119999999999974</v>
      </c>
      <c r="AF544" s="34">
        <v>6.8499999999999339E-2</v>
      </c>
    </row>
    <row r="545" spans="1:48" x14ac:dyDescent="0.2">
      <c r="A545" s="43"/>
      <c r="B545" s="34" t="s">
        <v>6</v>
      </c>
      <c r="D545" s="34">
        <v>12.1425</v>
      </c>
      <c r="E545" s="34">
        <v>11.7234</v>
      </c>
      <c r="F545" s="34">
        <v>2.4866999999999999</v>
      </c>
      <c r="G545" s="34">
        <v>0.75629999999999997</v>
      </c>
      <c r="H545" s="34">
        <v>1.2783</v>
      </c>
      <c r="I545" s="34">
        <v>0.73160000000000025</v>
      </c>
      <c r="J545" s="34">
        <v>1.5036999999999998</v>
      </c>
      <c r="K545" s="34">
        <v>0.87309999999999999</v>
      </c>
      <c r="L545" s="34">
        <v>3.7803643766176824</v>
      </c>
      <c r="M545" s="34">
        <v>1.2770266089631805</v>
      </c>
      <c r="N545" s="34">
        <v>3.5617999999999999</v>
      </c>
      <c r="O545" s="34">
        <v>0.58819841040247578</v>
      </c>
      <c r="P545" s="34">
        <v>4.1077973331214865</v>
      </c>
      <c r="Q545" s="34">
        <v>4.7297153624716151</v>
      </c>
      <c r="R545" s="34">
        <v>3.0489257813203654</v>
      </c>
      <c r="S545" s="34">
        <v>3.7790979518927532</v>
      </c>
      <c r="T545" s="34">
        <v>4.0926910767855418</v>
      </c>
      <c r="U545" s="34">
        <v>5.2009774850502861</v>
      </c>
      <c r="V545" s="34">
        <v>0.90468681873894929</v>
      </c>
      <c r="W545" s="34">
        <v>1.4003273795795046</v>
      </c>
      <c r="X545" s="34">
        <v>0.28426160486425101</v>
      </c>
      <c r="Y545" s="72">
        <v>0.9608000000000001</v>
      </c>
      <c r="Z545" s="34">
        <v>0.57279999999999998</v>
      </c>
      <c r="AA545" s="34">
        <v>1.2629999999999999</v>
      </c>
      <c r="AB545" s="34">
        <v>2.3513999999999999</v>
      </c>
      <c r="AC545" s="34">
        <v>1.9849999999999999</v>
      </c>
      <c r="AD545" s="34">
        <v>0.33139999999999992</v>
      </c>
      <c r="AE545" s="34">
        <v>0.35050000000000026</v>
      </c>
      <c r="AF545" s="34">
        <v>0.2775000000000003</v>
      </c>
    </row>
    <row r="546" spans="1:48" x14ac:dyDescent="0.2">
      <c r="A546" s="43"/>
      <c r="B546" s="34" t="s">
        <v>7</v>
      </c>
      <c r="D546" s="34">
        <v>14.251300000000001</v>
      </c>
      <c r="E546" s="34">
        <v>13.615</v>
      </c>
      <c r="F546" s="34">
        <v>2.9661</v>
      </c>
      <c r="G546" s="34">
        <v>1.0173000000000001</v>
      </c>
      <c r="H546" s="34">
        <v>1.6338999999999999</v>
      </c>
      <c r="I546" s="34">
        <v>1.0311999999999997</v>
      </c>
      <c r="J546" s="34">
        <v>1.9127000000000001</v>
      </c>
      <c r="K546" s="34">
        <v>1.6028000000000002</v>
      </c>
      <c r="L546" s="34">
        <v>4.7300309354168073</v>
      </c>
      <c r="M546" s="34">
        <v>1.5363736069068619</v>
      </c>
      <c r="N546" s="34">
        <v>4.7523</v>
      </c>
      <c r="O546" s="34">
        <v>2.9750541003484292</v>
      </c>
      <c r="P546" s="34">
        <v>5.1119142500632782</v>
      </c>
      <c r="Q546" s="34">
        <v>5.721335544258876</v>
      </c>
      <c r="R546" s="34">
        <v>3.7562549487488202</v>
      </c>
      <c r="S546" s="34">
        <v>4.7641041655278693</v>
      </c>
      <c r="T546" s="34">
        <v>5.1746479580740568</v>
      </c>
      <c r="U546" s="34">
        <v>6.3760599510983269</v>
      </c>
      <c r="V546" s="34">
        <v>1.1003632854653052</v>
      </c>
      <c r="W546" s="34">
        <v>1.8186222697415759</v>
      </c>
      <c r="X546" s="34">
        <v>0.50446684727541768</v>
      </c>
      <c r="Y546" s="72">
        <v>1.0954000000000002</v>
      </c>
      <c r="Z546" s="34">
        <v>0.7327999999999999</v>
      </c>
      <c r="AA546" s="34">
        <v>1.6198999999999999</v>
      </c>
      <c r="AB546" s="34">
        <v>3.2880000000000003</v>
      </c>
      <c r="AC546" s="34">
        <v>3.2709000000000001</v>
      </c>
      <c r="AD546" s="34">
        <v>0.40129999999999999</v>
      </c>
      <c r="AE546" s="34">
        <v>0.4617</v>
      </c>
      <c r="AF546" s="34">
        <v>0.34599999999999964</v>
      </c>
    </row>
    <row r="547" spans="1:48" s="41" customFormat="1" x14ac:dyDescent="0.2">
      <c r="A547" s="46"/>
      <c r="B547" s="41" t="s">
        <v>1128</v>
      </c>
      <c r="D547" s="41">
        <v>9</v>
      </c>
      <c r="E547" s="41">
        <v>9</v>
      </c>
      <c r="F547" s="41">
        <v>9</v>
      </c>
      <c r="G547" s="41">
        <v>9</v>
      </c>
      <c r="H547" s="41">
        <v>9</v>
      </c>
      <c r="I547" s="41">
        <v>8</v>
      </c>
      <c r="J547" s="41">
        <v>9</v>
      </c>
      <c r="K547" s="41">
        <v>8</v>
      </c>
      <c r="L547" s="41">
        <v>9</v>
      </c>
      <c r="M547" s="41">
        <v>9</v>
      </c>
      <c r="N547" s="41">
        <v>9</v>
      </c>
      <c r="O547" s="41">
        <v>9</v>
      </c>
      <c r="P547" s="41">
        <v>9</v>
      </c>
      <c r="Q547" s="41">
        <v>9</v>
      </c>
      <c r="R547" s="41">
        <v>9</v>
      </c>
      <c r="S547" s="41">
        <v>9</v>
      </c>
      <c r="T547" s="41">
        <v>9</v>
      </c>
      <c r="U547" s="41">
        <v>9</v>
      </c>
      <c r="V547" s="41">
        <v>8</v>
      </c>
      <c r="W547" s="41">
        <v>8</v>
      </c>
      <c r="X547" s="41">
        <v>8</v>
      </c>
      <c r="Y547" s="74">
        <v>9</v>
      </c>
      <c r="Z547" s="41">
        <v>9</v>
      </c>
      <c r="AA547" s="41">
        <v>9</v>
      </c>
      <c r="AB547" s="41">
        <v>9</v>
      </c>
      <c r="AC547" s="41">
        <v>9</v>
      </c>
      <c r="AD547" s="41">
        <v>9</v>
      </c>
      <c r="AE547" s="41">
        <v>9</v>
      </c>
      <c r="AF547" s="41">
        <v>9</v>
      </c>
    </row>
    <row r="548" spans="1:48" x14ac:dyDescent="0.2">
      <c r="A548" s="47" t="s">
        <v>1040</v>
      </c>
    </row>
    <row r="549" spans="1:48" s="37" customFormat="1" x14ac:dyDescent="0.2">
      <c r="A549" s="43" t="s">
        <v>945</v>
      </c>
      <c r="B549" s="37" t="s">
        <v>3</v>
      </c>
      <c r="D549" s="37">
        <v>11.9687</v>
      </c>
      <c r="E549" s="37">
        <v>10.6244</v>
      </c>
      <c r="F549" s="37">
        <v>2.4667333333333334</v>
      </c>
      <c r="G549" s="37">
        <v>0.80983333333333329</v>
      </c>
      <c r="H549" s="37">
        <v>1.2367333333333332</v>
      </c>
      <c r="I549" s="37">
        <v>0.58150000000000013</v>
      </c>
      <c r="J549" s="37">
        <v>1.2559999999999996</v>
      </c>
      <c r="K549" s="37">
        <v>0.83100000000000007</v>
      </c>
      <c r="L549" s="37">
        <v>6.1559303436025061</v>
      </c>
      <c r="M549" s="37">
        <v>1.5491584384724018</v>
      </c>
      <c r="N549" s="37">
        <v>6.3725169500704437</v>
      </c>
      <c r="O549" s="37">
        <v>1.9833199691426497</v>
      </c>
      <c r="P549" s="37">
        <v>6.3031707267434207</v>
      </c>
      <c r="Q549" s="37">
        <v>6.4409303736284338</v>
      </c>
      <c r="R549" s="37">
        <v>4.2863971625121344</v>
      </c>
      <c r="S549" s="37">
        <v>5.2869925524324852</v>
      </c>
      <c r="T549" s="37">
        <v>5.511027162582339</v>
      </c>
      <c r="U549" s="37">
        <v>7.0878815794008592</v>
      </c>
      <c r="V549" s="37">
        <v>0.79619059478779108</v>
      </c>
      <c r="W549" s="37">
        <v>1.662074302246267</v>
      </c>
      <c r="X549" s="37">
        <v>0.41912374080959852</v>
      </c>
      <c r="Y549" s="73">
        <v>1.0248666666666666</v>
      </c>
      <c r="Z549" s="37">
        <v>0.4679666666666667</v>
      </c>
      <c r="AA549" s="37">
        <v>1.3121</v>
      </c>
      <c r="AB549" s="37">
        <v>2.3296000000000001</v>
      </c>
      <c r="AC549" s="37">
        <v>1.7119333333333333</v>
      </c>
      <c r="AD549" s="37">
        <v>0.20640000000000006</v>
      </c>
      <c r="AE549" s="37">
        <v>0.17494999999999991</v>
      </c>
      <c r="AF549" s="37">
        <v>0.18540000000000001</v>
      </c>
    </row>
    <row r="550" spans="1:48" x14ac:dyDescent="0.2">
      <c r="A550" s="43"/>
      <c r="B550" s="34" t="s">
        <v>60</v>
      </c>
      <c r="D550" s="34">
        <v>0.45402166247878567</v>
      </c>
      <c r="E550" s="34">
        <v>1.0474000143211752</v>
      </c>
      <c r="F550" s="34">
        <v>0.11143649910748887</v>
      </c>
      <c r="G550" s="34">
        <v>0.10287805078506021</v>
      </c>
      <c r="H550" s="34">
        <v>6.0019691213245581E-2</v>
      </c>
      <c r="I550" s="34">
        <v>4.6093058045653827E-2</v>
      </c>
      <c r="J550" s="34">
        <v>2.2609953560323887E-2</v>
      </c>
      <c r="K550" s="34">
        <v>0.20934161077052918</v>
      </c>
      <c r="L550" s="34">
        <v>0.3314144415545246</v>
      </c>
      <c r="M550" s="34">
        <v>0.11757771372426444</v>
      </c>
      <c r="N550" s="34">
        <v>0.22744939348639692</v>
      </c>
      <c r="O550" s="38" t="s">
        <v>942</v>
      </c>
      <c r="P550" s="34">
        <v>0.24399472184296148</v>
      </c>
      <c r="Q550" s="34">
        <v>0.27478005405416228</v>
      </c>
      <c r="R550" s="34">
        <v>3.0929765854997758E-2</v>
      </c>
      <c r="S550" s="34">
        <v>0.12403737762012375</v>
      </c>
      <c r="T550" s="34">
        <v>0.27930029817261992</v>
      </c>
      <c r="U550" s="34">
        <v>0.32993780138073842</v>
      </c>
      <c r="V550" s="34">
        <v>7.5865115300798825E-3</v>
      </c>
      <c r="W550" s="34">
        <v>5.0016504464787621E-2</v>
      </c>
      <c r="X550" s="34">
        <v>4.9009232136942874E-2</v>
      </c>
      <c r="Y550" s="72">
        <v>6.5287083970210574E-2</v>
      </c>
      <c r="Z550" s="34">
        <v>4.8381952558090628E-2</v>
      </c>
      <c r="AA550" s="34">
        <v>0.11934701504436546</v>
      </c>
      <c r="AB550" s="34">
        <v>0.11221537327835274</v>
      </c>
      <c r="AC550" s="34">
        <v>0.57595320411760442</v>
      </c>
      <c r="AD550" s="34">
        <v>1.771806987230843E-2</v>
      </c>
      <c r="AE550" s="34">
        <v>1.1242997820866241E-2</v>
      </c>
      <c r="AF550" s="34">
        <v>8.9095454429504589E-3</v>
      </c>
    </row>
    <row r="551" spans="1:48" x14ac:dyDescent="0.2">
      <c r="A551" s="43"/>
      <c r="B551" s="34" t="s">
        <v>5</v>
      </c>
      <c r="D551" s="34">
        <v>0.90360000000000085</v>
      </c>
      <c r="E551" s="34">
        <v>2.0326999999999984</v>
      </c>
      <c r="F551" s="34">
        <v>0.21460000000000035</v>
      </c>
      <c r="G551" s="34">
        <v>0.19679999999999997</v>
      </c>
      <c r="H551" s="34">
        <v>0.11880000000000024</v>
      </c>
      <c r="I551" s="34">
        <v>9.2100000000000293E-2</v>
      </c>
      <c r="J551" s="34">
        <v>4.510000000000014E-2</v>
      </c>
      <c r="K551" s="34">
        <v>0.40829999999999966</v>
      </c>
      <c r="L551" s="34">
        <v>0.61768007728092922</v>
      </c>
      <c r="M551" s="34">
        <v>0.2343706352556707</v>
      </c>
      <c r="N551" s="34">
        <v>0.44161616235556789</v>
      </c>
      <c r="O551" s="38" t="s">
        <v>942</v>
      </c>
      <c r="P551" s="34">
        <v>0.43462540952581641</v>
      </c>
      <c r="Q551" s="34">
        <v>0.51846011875632136</v>
      </c>
      <c r="R551" s="34">
        <v>4.3741294353162097E-2</v>
      </c>
      <c r="S551" s="34">
        <v>0.17541534167157202</v>
      </c>
      <c r="T551" s="34">
        <v>0.39499026965056849</v>
      </c>
      <c r="U551" s="34">
        <v>0.46660251345220072</v>
      </c>
      <c r="V551" s="34">
        <v>1.4874069111886601E-2</v>
      </c>
      <c r="W551" s="34">
        <v>9.6030499524566215E-2</v>
      </c>
      <c r="X551" s="34">
        <v>9.56660628226359E-2</v>
      </c>
      <c r="Y551" s="72">
        <v>0.1288999999999999</v>
      </c>
      <c r="Z551" s="34">
        <v>8.3799999999999986E-2</v>
      </c>
      <c r="AA551" s="34">
        <v>0.21530000000000005</v>
      </c>
      <c r="AB551" s="34">
        <v>0.21330000000000027</v>
      </c>
      <c r="AC551" s="34">
        <v>1.1334</v>
      </c>
      <c r="AD551" s="34">
        <v>3.5000000000000142E-2</v>
      </c>
      <c r="AE551" s="34">
        <v>1.5900000000000192E-2</v>
      </c>
      <c r="AF551" s="34">
        <v>1.2599999999999945E-2</v>
      </c>
      <c r="AV551" s="34" t="s">
        <v>55</v>
      </c>
    </row>
    <row r="552" spans="1:48" x14ac:dyDescent="0.2">
      <c r="A552" s="43"/>
      <c r="B552" s="34" t="s">
        <v>6</v>
      </c>
      <c r="D552" s="34">
        <v>11.491</v>
      </c>
      <c r="E552" s="34">
        <v>9.7542000000000009</v>
      </c>
      <c r="F552" s="34">
        <v>2.3767999999999998</v>
      </c>
      <c r="G552" s="34">
        <v>0.69410000000000005</v>
      </c>
      <c r="H552" s="34">
        <v>1.1822999999999999</v>
      </c>
      <c r="I552" s="34">
        <v>0.53659999999999997</v>
      </c>
      <c r="J552" s="34">
        <v>1.2343999999999995</v>
      </c>
      <c r="K552" s="34">
        <v>0.6001000000000003</v>
      </c>
      <c r="L552" s="34">
        <v>5.9165005890306475</v>
      </c>
      <c r="M552" s="34">
        <v>1.4375144834052977</v>
      </c>
      <c r="N552" s="34">
        <v>6.1202074515493345</v>
      </c>
      <c r="O552" s="34">
        <v>1.9833199691426497</v>
      </c>
      <c r="P552" s="34">
        <v>6.149911678227582</v>
      </c>
      <c r="Q552" s="34">
        <v>6.2343116388258935</v>
      </c>
      <c r="R552" s="34">
        <v>4.2645265153355538</v>
      </c>
      <c r="S552" s="34">
        <v>5.1992848815966992</v>
      </c>
      <c r="T552" s="34">
        <v>5.3135320277570548</v>
      </c>
      <c r="U552" s="34">
        <v>6.8545803226747593</v>
      </c>
      <c r="V552" s="34">
        <v>0.78788836772730697</v>
      </c>
      <c r="W552" s="34">
        <v>1.6221458010918752</v>
      </c>
      <c r="X552" s="34">
        <v>0.37745257980307989</v>
      </c>
      <c r="Y552" s="72">
        <v>0.95440000000000003</v>
      </c>
      <c r="Z552" s="34">
        <v>0.41210000000000002</v>
      </c>
      <c r="AA552" s="34">
        <v>1.1747000000000001</v>
      </c>
      <c r="AB552" s="34">
        <v>2.2027999999999999</v>
      </c>
      <c r="AC552" s="34">
        <v>1.2046000000000001</v>
      </c>
      <c r="AD552" s="34">
        <v>0.19050000000000011</v>
      </c>
      <c r="AE552" s="34">
        <v>0.16699999999999982</v>
      </c>
      <c r="AF552" s="34">
        <v>0.17910000000000004</v>
      </c>
    </row>
    <row r="553" spans="1:48" x14ac:dyDescent="0.2">
      <c r="A553" s="43"/>
      <c r="B553" s="34" t="s">
        <v>7</v>
      </c>
      <c r="D553" s="34">
        <v>12.394600000000001</v>
      </c>
      <c r="E553" s="34">
        <v>11.786899999999999</v>
      </c>
      <c r="F553" s="34">
        <v>2.5914000000000001</v>
      </c>
      <c r="G553" s="34">
        <v>0.89090000000000003</v>
      </c>
      <c r="H553" s="34">
        <v>1.3011000000000001</v>
      </c>
      <c r="I553" s="34">
        <v>0.62870000000000026</v>
      </c>
      <c r="J553" s="34">
        <v>1.2794999999999996</v>
      </c>
      <c r="K553" s="34">
        <v>1.0084</v>
      </c>
      <c r="L553" s="34">
        <v>6.5341806663115767</v>
      </c>
      <c r="M553" s="34">
        <v>1.6718851186609685</v>
      </c>
      <c r="N553" s="34">
        <v>6.5618236139049024</v>
      </c>
      <c r="O553" s="34">
        <v>1.9833199691426497</v>
      </c>
      <c r="P553" s="34">
        <v>6.5845370877533984</v>
      </c>
      <c r="Q553" s="34">
        <v>6.7527717575822148</v>
      </c>
      <c r="R553" s="34">
        <v>4.3082678096887159</v>
      </c>
      <c r="S553" s="34">
        <v>5.3747002232682712</v>
      </c>
      <c r="T553" s="34">
        <v>5.7085222974076233</v>
      </c>
      <c r="U553" s="34">
        <v>7.32118283612696</v>
      </c>
      <c r="V553" s="34">
        <v>0.80276243683919357</v>
      </c>
      <c r="W553" s="34">
        <v>1.7181763006164414</v>
      </c>
      <c r="X553" s="34">
        <v>0.47311864262571579</v>
      </c>
      <c r="Y553" s="72">
        <v>1.0832999999999999</v>
      </c>
      <c r="Z553" s="34">
        <v>0.49590000000000001</v>
      </c>
      <c r="AA553" s="34">
        <v>1.3900000000000001</v>
      </c>
      <c r="AB553" s="34">
        <v>2.4161000000000001</v>
      </c>
      <c r="AC553" s="34">
        <v>2.3380000000000001</v>
      </c>
      <c r="AD553" s="34">
        <v>0.22550000000000026</v>
      </c>
      <c r="AE553" s="34">
        <v>0.18290000000000001</v>
      </c>
      <c r="AF553" s="34">
        <v>0.19169999999999998</v>
      </c>
    </row>
    <row r="554" spans="1:48" s="41" customFormat="1" x14ac:dyDescent="0.2">
      <c r="A554" s="46"/>
      <c r="B554" s="41" t="s">
        <v>1128</v>
      </c>
      <c r="D554" s="41">
        <v>3</v>
      </c>
      <c r="E554" s="41">
        <v>3</v>
      </c>
      <c r="F554" s="41">
        <v>3</v>
      </c>
      <c r="G554" s="41">
        <v>3</v>
      </c>
      <c r="H554" s="41">
        <v>3</v>
      </c>
      <c r="I554" s="41">
        <v>3</v>
      </c>
      <c r="J554" s="41">
        <v>3</v>
      </c>
      <c r="K554" s="41">
        <v>3</v>
      </c>
      <c r="L554" s="41">
        <v>3</v>
      </c>
      <c r="M554" s="41">
        <v>3</v>
      </c>
      <c r="N554" s="41">
        <v>3</v>
      </c>
      <c r="O554" s="41">
        <v>1</v>
      </c>
      <c r="P554" s="41">
        <v>3</v>
      </c>
      <c r="Q554" s="41">
        <v>3</v>
      </c>
      <c r="R554" s="41">
        <v>2</v>
      </c>
      <c r="S554" s="41">
        <v>2</v>
      </c>
      <c r="T554" s="41">
        <v>2</v>
      </c>
      <c r="U554" s="41">
        <v>2</v>
      </c>
      <c r="V554" s="41">
        <v>3</v>
      </c>
      <c r="W554" s="41">
        <v>3</v>
      </c>
      <c r="X554" s="41">
        <v>3</v>
      </c>
      <c r="Y554" s="74">
        <v>3</v>
      </c>
      <c r="Z554" s="41">
        <v>3</v>
      </c>
      <c r="AA554" s="41">
        <v>3</v>
      </c>
      <c r="AB554" s="41">
        <v>3</v>
      </c>
      <c r="AC554" s="41">
        <v>3</v>
      </c>
      <c r="AD554" s="41">
        <v>3</v>
      </c>
      <c r="AE554" s="41">
        <v>2</v>
      </c>
      <c r="AF554" s="41">
        <v>2</v>
      </c>
    </row>
    <row r="555" spans="1:48" x14ac:dyDescent="0.2">
      <c r="A555" s="47" t="s">
        <v>1041</v>
      </c>
    </row>
    <row r="556" spans="1:48" s="37" customFormat="1" x14ac:dyDescent="0.2">
      <c r="A556" s="43" t="s">
        <v>945</v>
      </c>
      <c r="B556" s="37" t="s">
        <v>3</v>
      </c>
      <c r="D556" s="37">
        <v>14.926629999999999</v>
      </c>
      <c r="E556" s="37">
        <v>14.119299999999999</v>
      </c>
      <c r="F556" s="37">
        <v>2.8419500000000002</v>
      </c>
      <c r="G556" s="37">
        <v>0.89789999999999992</v>
      </c>
      <c r="H556" s="37">
        <v>1.36805</v>
      </c>
      <c r="I556" s="37">
        <v>1.04501</v>
      </c>
      <c r="J556" s="37">
        <v>2.0040500000000003</v>
      </c>
      <c r="K556" s="37">
        <v>1.6057300000000001</v>
      </c>
      <c r="L556" s="37">
        <v>5.871301625408921</v>
      </c>
      <c r="M556" s="37">
        <v>1.9681309065044621</v>
      </c>
      <c r="N556" s="37">
        <v>5.1205157514344357</v>
      </c>
      <c r="O556" s="37">
        <v>1.6745153559107047</v>
      </c>
      <c r="P556" s="37">
        <v>5.771005024371112</v>
      </c>
      <c r="Q556" s="37">
        <v>6.2338917973105428</v>
      </c>
      <c r="R556" s="37">
        <v>4.2428689526171954</v>
      </c>
      <c r="S556" s="37">
        <v>4.9521839062681234</v>
      </c>
      <c r="T556" s="37">
        <v>5.628767828414337</v>
      </c>
      <c r="U556" s="37">
        <v>6.6623913911704475</v>
      </c>
      <c r="V556" s="37">
        <v>1.1446883427399372</v>
      </c>
      <c r="W556" s="37">
        <v>1.6111041604870304</v>
      </c>
      <c r="X556" s="37">
        <v>0.42930564683864497</v>
      </c>
      <c r="Y556" s="73">
        <v>1.28688</v>
      </c>
      <c r="Z556" s="37">
        <v>0.76662000000000008</v>
      </c>
      <c r="AA556" s="37">
        <v>2.0889699999999998</v>
      </c>
      <c r="AB556" s="37">
        <v>3.85439</v>
      </c>
      <c r="AC556" s="37">
        <v>2.86911</v>
      </c>
      <c r="AD556" s="37">
        <v>0.42462000000000016</v>
      </c>
      <c r="AE556" s="37">
        <v>0.40128999999999992</v>
      </c>
      <c r="AF556" s="37">
        <v>0.34945000000000026</v>
      </c>
    </row>
    <row r="557" spans="1:48" x14ac:dyDescent="0.2">
      <c r="A557" s="43"/>
      <c r="B557" s="34" t="s">
        <v>60</v>
      </c>
      <c r="D557" s="34">
        <v>1.4068539354412981</v>
      </c>
      <c r="E557" s="34">
        <v>1.4232764625640686</v>
      </c>
      <c r="F557" s="34">
        <v>0.31600768714278538</v>
      </c>
      <c r="G557" s="34">
        <v>0.10578310093982297</v>
      </c>
      <c r="H557" s="34">
        <v>0.15886233208522385</v>
      </c>
      <c r="I557" s="34">
        <v>0.29487385796491289</v>
      </c>
      <c r="J557" s="34">
        <v>0.36116269417904601</v>
      </c>
      <c r="K557" s="34">
        <v>1.6034865983918363</v>
      </c>
      <c r="L557" s="34">
        <v>0.77888695916313055</v>
      </c>
      <c r="M557" s="34">
        <v>0.22309275082275509</v>
      </c>
      <c r="N557" s="34">
        <v>0.97123842009585382</v>
      </c>
      <c r="O557" s="34">
        <v>0.35871146941395882</v>
      </c>
      <c r="P557" s="34">
        <v>0.72253740824602042</v>
      </c>
      <c r="Q557" s="34">
        <v>0.70369487660516905</v>
      </c>
      <c r="R557" s="34">
        <v>0.44983505361788001</v>
      </c>
      <c r="S557" s="34">
        <v>0.60029647813854903</v>
      </c>
      <c r="T557" s="34">
        <v>0.66663891509551565</v>
      </c>
      <c r="U557" s="34">
        <v>0.92192809002408604</v>
      </c>
      <c r="V557" s="34">
        <v>0.10307813296091062</v>
      </c>
      <c r="W557" s="34">
        <v>0.13772175143764781</v>
      </c>
      <c r="X557" s="34">
        <v>6.9406433718419799E-2</v>
      </c>
      <c r="Y557" s="72">
        <v>0.14350762891064542</v>
      </c>
      <c r="Z557" s="34">
        <v>5.8377141645225013E-2</v>
      </c>
      <c r="AA557" s="34">
        <v>0.24484024746307301</v>
      </c>
      <c r="AB557" s="34">
        <v>0.51324201449651374</v>
      </c>
      <c r="AC557" s="34">
        <v>0.41374429690597458</v>
      </c>
      <c r="AD557" s="34">
        <v>4.042927432223125E-2</v>
      </c>
      <c r="AE557" s="34">
        <v>4.1227915300194477E-2</v>
      </c>
      <c r="AF557" s="34">
        <v>3.7289922678028185E-2</v>
      </c>
    </row>
    <row r="558" spans="1:48" x14ac:dyDescent="0.2">
      <c r="A558" s="43"/>
      <c r="B558" s="34" t="s">
        <v>5</v>
      </c>
      <c r="D558" s="34">
        <v>3.5865000000000009</v>
      </c>
      <c r="E558" s="34">
        <v>3.7197999999999993</v>
      </c>
      <c r="F558" s="34">
        <v>1.1518999999999999</v>
      </c>
      <c r="G558" s="34">
        <v>0.37850000000000006</v>
      </c>
      <c r="H558" s="34">
        <v>0.46419999999999995</v>
      </c>
      <c r="I558" s="34">
        <v>1.0497000000000005</v>
      </c>
      <c r="J558" s="34">
        <v>1.2445000000000004</v>
      </c>
      <c r="K558" s="34">
        <v>5.3422000000000009</v>
      </c>
      <c r="L558" s="34">
        <v>2.39878141754882</v>
      </c>
      <c r="M558" s="34">
        <v>0.71182596923457186</v>
      </c>
      <c r="N558" s="34">
        <v>2.9420411423785637</v>
      </c>
      <c r="O558" s="34">
        <v>0.93865034714843554</v>
      </c>
      <c r="P558" s="34">
        <v>2.4689216880079989</v>
      </c>
      <c r="Q558" s="34">
        <v>2.2759178972126</v>
      </c>
      <c r="R558" s="34">
        <v>1.5249735977296814</v>
      </c>
      <c r="S558" s="34">
        <v>2.1375494957488463</v>
      </c>
      <c r="T558" s="34">
        <v>2.0634850343295756</v>
      </c>
      <c r="U558" s="34">
        <v>3.0475389565188529</v>
      </c>
      <c r="V558" s="34">
        <v>0.30226615719415428</v>
      </c>
      <c r="W558" s="34">
        <v>0.45213321455570687</v>
      </c>
      <c r="X558" s="34">
        <v>0.21101947245176439</v>
      </c>
      <c r="Y558" s="72">
        <v>0.3842000000000001</v>
      </c>
      <c r="Z558" s="34">
        <v>0.18299999999999994</v>
      </c>
      <c r="AA558" s="34">
        <v>0.6745000000000001</v>
      </c>
      <c r="AB558" s="34">
        <v>1.3532000000000002</v>
      </c>
      <c r="AC558" s="34">
        <v>1.4445999999999999</v>
      </c>
      <c r="AD558" s="34">
        <v>0.12129999999999996</v>
      </c>
      <c r="AE558" s="34">
        <v>0.13470000000000026</v>
      </c>
      <c r="AF558" s="34">
        <v>0.10160000000000047</v>
      </c>
      <c r="AV558" s="34" t="s">
        <v>55</v>
      </c>
    </row>
    <row r="559" spans="1:48" x14ac:dyDescent="0.2">
      <c r="A559" s="43"/>
      <c r="B559" s="34" t="s">
        <v>6</v>
      </c>
      <c r="D559" s="34">
        <v>13.2423</v>
      </c>
      <c r="E559" s="34">
        <v>12.3095</v>
      </c>
      <c r="F559" s="34">
        <v>2.4422000000000001</v>
      </c>
      <c r="G559" s="34">
        <v>0.6915</v>
      </c>
      <c r="H559" s="34">
        <v>1.0446</v>
      </c>
      <c r="I559" s="34">
        <v>0.74099999999999966</v>
      </c>
      <c r="J559" s="34">
        <v>1.1353999999999997</v>
      </c>
      <c r="K559" s="34">
        <v>0.77919999999999945</v>
      </c>
      <c r="L559" s="34">
        <v>4.8720164788309166</v>
      </c>
      <c r="M559" s="34">
        <v>1.692492156554942</v>
      </c>
      <c r="N559" s="34">
        <v>4.1749979989068287</v>
      </c>
      <c r="O559" s="34">
        <v>1.3136091694259757</v>
      </c>
      <c r="P559" s="34">
        <v>4.7548774800198599</v>
      </c>
      <c r="Q559" s="34">
        <v>5.169830826052241</v>
      </c>
      <c r="R559" s="34">
        <v>3.4916574201945987</v>
      </c>
      <c r="S559" s="34">
        <v>3.7879162530341137</v>
      </c>
      <c r="T559" s="34">
        <v>4.2508915817743453</v>
      </c>
      <c r="U559" s="34">
        <v>5.206266510658093</v>
      </c>
      <c r="V559" s="34">
        <v>1.0270196736187671</v>
      </c>
      <c r="W559" s="34">
        <v>1.4207177939337565</v>
      </c>
      <c r="X559" s="34">
        <v>0.33045244741112195</v>
      </c>
      <c r="Y559" s="72">
        <v>1.1049</v>
      </c>
      <c r="Z559" s="34">
        <v>0.65080000000000005</v>
      </c>
      <c r="AA559" s="34">
        <v>1.7614000000000001</v>
      </c>
      <c r="AB559" s="34">
        <v>3.1711999999999998</v>
      </c>
      <c r="AC559" s="34">
        <v>2.3222</v>
      </c>
      <c r="AD559" s="34">
        <v>0.35180000000000006</v>
      </c>
      <c r="AE559" s="34">
        <v>0.32249999999999979</v>
      </c>
      <c r="AF559" s="34">
        <v>0.29149999999999998</v>
      </c>
    </row>
    <row r="560" spans="1:48" x14ac:dyDescent="0.2">
      <c r="A560" s="43"/>
      <c r="B560" s="34" t="s">
        <v>7</v>
      </c>
      <c r="D560" s="34">
        <v>16.828800000000001</v>
      </c>
      <c r="E560" s="34">
        <v>16.029299999999999</v>
      </c>
      <c r="F560" s="34">
        <v>3.5941000000000001</v>
      </c>
      <c r="G560" s="34">
        <v>1.07</v>
      </c>
      <c r="H560" s="34">
        <v>1.5087999999999999</v>
      </c>
      <c r="I560" s="34">
        <v>1.7907000000000002</v>
      </c>
      <c r="J560" s="34">
        <v>2.3799000000000001</v>
      </c>
      <c r="K560" s="34">
        <v>6.1214000000000004</v>
      </c>
      <c r="L560" s="34">
        <v>7.2707978963797366</v>
      </c>
      <c r="M560" s="34">
        <v>2.4043181257895139</v>
      </c>
      <c r="N560" s="34">
        <v>7.1170391412853924</v>
      </c>
      <c r="O560" s="34">
        <v>2.2522595165744113</v>
      </c>
      <c r="P560" s="34">
        <v>7.2237991680278588</v>
      </c>
      <c r="Q560" s="34">
        <v>7.4457487232648409</v>
      </c>
      <c r="R560" s="34">
        <v>5.0166310179242801</v>
      </c>
      <c r="S560" s="34">
        <v>5.9254657487829601</v>
      </c>
      <c r="T560" s="34">
        <v>6.314376616103921</v>
      </c>
      <c r="U560" s="34">
        <v>8.2538054671769459</v>
      </c>
      <c r="V560" s="34">
        <v>1.3292858308129214</v>
      </c>
      <c r="W560" s="34">
        <v>1.8728510084894634</v>
      </c>
      <c r="X560" s="34">
        <v>0.54147191986288634</v>
      </c>
      <c r="Y560" s="72">
        <v>1.4891000000000001</v>
      </c>
      <c r="Z560" s="34">
        <v>0.83379999999999999</v>
      </c>
      <c r="AA560" s="34">
        <v>2.4359000000000002</v>
      </c>
      <c r="AB560" s="34">
        <v>4.5244</v>
      </c>
      <c r="AC560" s="34">
        <v>3.7667999999999999</v>
      </c>
      <c r="AD560" s="34">
        <v>0.47310000000000002</v>
      </c>
      <c r="AE560" s="34">
        <v>0.45720000000000005</v>
      </c>
      <c r="AF560" s="34">
        <v>0.39310000000000045</v>
      </c>
    </row>
    <row r="561" spans="1:48" s="41" customFormat="1" x14ac:dyDescent="0.2">
      <c r="A561" s="46"/>
      <c r="B561" s="41" t="s">
        <v>1128</v>
      </c>
      <c r="D561" s="41">
        <v>10</v>
      </c>
      <c r="E561" s="41">
        <v>10</v>
      </c>
      <c r="F561" s="41">
        <v>10</v>
      </c>
      <c r="G561" s="41">
        <v>10</v>
      </c>
      <c r="H561" s="41">
        <v>10</v>
      </c>
      <c r="I561" s="41">
        <v>10</v>
      </c>
      <c r="J561" s="41">
        <v>10</v>
      </c>
      <c r="K561" s="41">
        <v>10</v>
      </c>
      <c r="L561" s="41">
        <v>9</v>
      </c>
      <c r="M561" s="41">
        <v>9</v>
      </c>
      <c r="N561" s="41">
        <v>9</v>
      </c>
      <c r="O561" s="41">
        <v>7</v>
      </c>
      <c r="P561" s="41">
        <v>10</v>
      </c>
      <c r="Q561" s="41">
        <v>10</v>
      </c>
      <c r="R561" s="41">
        <v>10</v>
      </c>
      <c r="S561" s="41">
        <v>10</v>
      </c>
      <c r="T561" s="41">
        <v>10</v>
      </c>
      <c r="U561" s="41">
        <v>10</v>
      </c>
      <c r="V561" s="41">
        <v>9</v>
      </c>
      <c r="W561" s="41">
        <v>9</v>
      </c>
      <c r="X561" s="41">
        <v>9</v>
      </c>
      <c r="Y561" s="74">
        <v>10</v>
      </c>
      <c r="Z561" s="41">
        <v>10</v>
      </c>
      <c r="AA561" s="41">
        <v>10</v>
      </c>
      <c r="AB561" s="41">
        <v>10</v>
      </c>
      <c r="AC561" s="41">
        <v>10</v>
      </c>
      <c r="AD561" s="41">
        <v>10</v>
      </c>
      <c r="AE561" s="41">
        <v>10</v>
      </c>
      <c r="AF561" s="41">
        <v>10</v>
      </c>
    </row>
    <row r="562" spans="1:48" s="37" customFormat="1" x14ac:dyDescent="0.2">
      <c r="A562" s="43" t="s">
        <v>946</v>
      </c>
      <c r="B562" s="37" t="s">
        <v>3</v>
      </c>
      <c r="D562" s="37">
        <v>17.83517777777778</v>
      </c>
      <c r="E562" s="37">
        <v>16.7822</v>
      </c>
      <c r="F562" s="37">
        <v>3.0972555555555559</v>
      </c>
      <c r="G562" s="37">
        <v>1.1101333333333332</v>
      </c>
      <c r="H562" s="37">
        <v>1.5089777777777775</v>
      </c>
      <c r="I562" s="37">
        <v>0.96983333333333333</v>
      </c>
      <c r="J562" s="37">
        <v>2.5457333333333327</v>
      </c>
      <c r="K562" s="37">
        <v>1.2311125000000001</v>
      </c>
      <c r="L562" s="37">
        <v>6.0711324729377472</v>
      </c>
      <c r="M562" s="37">
        <v>2.0140833147114079</v>
      </c>
      <c r="N562" s="37">
        <v>5.0241724753530805</v>
      </c>
      <c r="O562" s="37">
        <v>1.6685240193473854</v>
      </c>
      <c r="P562" s="37">
        <v>6.4566840434589681</v>
      </c>
      <c r="Q562" s="37">
        <v>6.8134168995118785</v>
      </c>
      <c r="R562" s="37">
        <v>4.6782105236246254</v>
      </c>
      <c r="S562" s="37">
        <v>5.3490180842229895</v>
      </c>
      <c r="T562" s="37">
        <v>6.164006726852497</v>
      </c>
      <c r="U562" s="37">
        <v>7.3293234886969225</v>
      </c>
      <c r="V562" s="37">
        <v>1.2499473315375584</v>
      </c>
      <c r="W562" s="37">
        <v>1.6925687263709404</v>
      </c>
      <c r="X562" s="37">
        <v>0.51176567883880342</v>
      </c>
      <c r="Y562" s="73">
        <v>1.4043444444444444</v>
      </c>
      <c r="Z562" s="37">
        <v>0.86240000000000017</v>
      </c>
      <c r="AA562" s="37">
        <v>2.4018333333333337</v>
      </c>
      <c r="AB562" s="37">
        <v>4.8543666666666665</v>
      </c>
      <c r="AC562" s="37">
        <v>4.5333333333333332</v>
      </c>
      <c r="AD562" s="37">
        <v>0.51601249999999999</v>
      </c>
      <c r="AE562" s="37">
        <v>0.47545555555555563</v>
      </c>
      <c r="AF562" s="37">
        <v>0.3818444444444446</v>
      </c>
    </row>
    <row r="563" spans="1:48" x14ac:dyDescent="0.2">
      <c r="A563" s="43"/>
      <c r="B563" s="34" t="s">
        <v>60</v>
      </c>
      <c r="D563" s="34">
        <v>1.1419668709925195</v>
      </c>
      <c r="E563" s="34">
        <v>1.1107907948844369</v>
      </c>
      <c r="F563" s="34">
        <v>0.1935851176557169</v>
      </c>
      <c r="G563" s="34">
        <v>0.12290992636886758</v>
      </c>
      <c r="H563" s="34">
        <v>0.11705916001938686</v>
      </c>
      <c r="I563" s="34">
        <v>9.4039566141066441E-2</v>
      </c>
      <c r="J563" s="34">
        <v>0.19485178341498463</v>
      </c>
      <c r="K563" s="34">
        <v>0.17102664318336799</v>
      </c>
      <c r="L563" s="34">
        <v>0.44176125716538511</v>
      </c>
      <c r="M563" s="34">
        <v>0.13287934364663842</v>
      </c>
      <c r="N563" s="34">
        <v>1.3035355147412151</v>
      </c>
      <c r="O563" s="34">
        <v>0.47555612738274017</v>
      </c>
      <c r="P563" s="34">
        <v>0.4455077846904873</v>
      </c>
      <c r="Q563" s="34">
        <v>0.46160927781705186</v>
      </c>
      <c r="R563" s="34">
        <v>0.34489999815712119</v>
      </c>
      <c r="S563" s="34">
        <v>0.39933126785582768</v>
      </c>
      <c r="T563" s="34">
        <v>0.53648672884967241</v>
      </c>
      <c r="U563" s="34">
        <v>0.43762063655638422</v>
      </c>
      <c r="V563" s="34">
        <v>9.8882821747401581E-2</v>
      </c>
      <c r="W563" s="34">
        <v>6.4638502555611557E-2</v>
      </c>
      <c r="X563" s="34">
        <v>5.2254281712831523E-2</v>
      </c>
      <c r="Y563" s="72">
        <v>8.8089189335455814E-2</v>
      </c>
      <c r="Z563" s="34">
        <v>7.6307191666316762E-2</v>
      </c>
      <c r="AA563" s="34">
        <v>0.14022045143273498</v>
      </c>
      <c r="AB563" s="34">
        <v>0.316765339012967</v>
      </c>
      <c r="AC563" s="34">
        <v>0.42588804867007007</v>
      </c>
      <c r="AD563" s="34">
        <v>6.092804743536169E-2</v>
      </c>
      <c r="AE563" s="34">
        <v>4.479132480489699E-2</v>
      </c>
      <c r="AF563" s="34">
        <v>3.9445503898135073E-2</v>
      </c>
    </row>
    <row r="564" spans="1:48" x14ac:dyDescent="0.2">
      <c r="A564" s="43"/>
      <c r="B564" s="34" t="s">
        <v>5</v>
      </c>
      <c r="D564" s="34">
        <v>3.5509000000000022</v>
      </c>
      <c r="E564" s="34">
        <v>3.6074999999999982</v>
      </c>
      <c r="F564" s="34">
        <v>0.61649999999999983</v>
      </c>
      <c r="G564" s="34">
        <v>0.44199999999999995</v>
      </c>
      <c r="H564" s="34">
        <v>0.36699999999999977</v>
      </c>
      <c r="I564" s="34">
        <v>0.31890000000000018</v>
      </c>
      <c r="J564" s="34">
        <v>0.60830000000000073</v>
      </c>
      <c r="K564" s="34">
        <v>0.4775999999999998</v>
      </c>
      <c r="L564" s="34">
        <v>1.3597618849588331</v>
      </c>
      <c r="M564" s="34">
        <v>0.36314410382821527</v>
      </c>
      <c r="N564" s="34">
        <v>3.7614107097620084</v>
      </c>
      <c r="O564" s="34">
        <v>0.92015357662484187</v>
      </c>
      <c r="P564" s="34">
        <v>1.2807210210634867</v>
      </c>
      <c r="Q564" s="34">
        <v>1.151995733278091</v>
      </c>
      <c r="R564" s="34">
        <v>1.0732015446824983</v>
      </c>
      <c r="S564" s="34">
        <v>1.2652474026029088</v>
      </c>
      <c r="T564" s="34">
        <v>1.5025098295767991</v>
      </c>
      <c r="U564" s="34">
        <v>1.3848147937416444</v>
      </c>
      <c r="V564" s="34">
        <v>0.26071008901221182</v>
      </c>
      <c r="W564" s="34">
        <v>0.20879396303178699</v>
      </c>
      <c r="X564" s="34">
        <v>0.13612690743989753</v>
      </c>
      <c r="Y564" s="72">
        <v>0.29290000000000016</v>
      </c>
      <c r="Z564" s="34">
        <v>0.25460000000000005</v>
      </c>
      <c r="AA564" s="34">
        <v>0.39559999999999995</v>
      </c>
      <c r="AB564" s="34">
        <v>1.0660999999999996</v>
      </c>
      <c r="AC564" s="34">
        <v>1.2146999999999997</v>
      </c>
      <c r="AD564" s="34">
        <v>0.18030000000000013</v>
      </c>
      <c r="AE564" s="34">
        <v>0.13459999999999983</v>
      </c>
      <c r="AF564" s="34">
        <v>0.13400000000000034</v>
      </c>
    </row>
    <row r="565" spans="1:48" x14ac:dyDescent="0.2">
      <c r="A565" s="43"/>
      <c r="B565" s="34" t="s">
        <v>6</v>
      </c>
      <c r="D565" s="34">
        <v>16.461099999999998</v>
      </c>
      <c r="E565" s="34">
        <v>15.240600000000001</v>
      </c>
      <c r="F565" s="34">
        <v>2.8531</v>
      </c>
      <c r="G565" s="34">
        <v>0.92900000000000005</v>
      </c>
      <c r="H565" s="34">
        <v>1.3742000000000001</v>
      </c>
      <c r="I565" s="34">
        <v>0.77400000000000002</v>
      </c>
      <c r="J565" s="34">
        <v>2.2662999999999993</v>
      </c>
      <c r="K565" s="34">
        <v>0.99629999999999974</v>
      </c>
      <c r="L565" s="34">
        <v>5.3236267196339</v>
      </c>
      <c r="M565" s="34">
        <v>1.8284564665312655</v>
      </c>
      <c r="N565" s="34">
        <v>3.58216240555454</v>
      </c>
      <c r="O565" s="34">
        <v>1.1389658686721036</v>
      </c>
      <c r="P565" s="34">
        <v>5.8982638208204969</v>
      </c>
      <c r="Q565" s="34">
        <v>6.1701058475523745</v>
      </c>
      <c r="R565" s="34">
        <v>4.1447000000000003</v>
      </c>
      <c r="S565" s="34">
        <v>4.7591362588183994</v>
      </c>
      <c r="T565" s="34">
        <v>5.4817499851780909</v>
      </c>
      <c r="U565" s="34">
        <v>6.5951622951978974</v>
      </c>
      <c r="V565" s="34">
        <v>1.1357194724050481</v>
      </c>
      <c r="W565" s="34">
        <v>1.6167198303973394</v>
      </c>
      <c r="X565" s="34">
        <v>0.44928694617137466</v>
      </c>
      <c r="Y565" s="72">
        <v>1.3314999999999999</v>
      </c>
      <c r="Z565" s="34">
        <v>0.73469999999999991</v>
      </c>
      <c r="AA565" s="34">
        <v>2.2091000000000003</v>
      </c>
      <c r="AB565" s="34">
        <v>4.3738999999999999</v>
      </c>
      <c r="AC565" s="34">
        <v>3.9249999999999998</v>
      </c>
      <c r="AD565" s="34">
        <v>0.45149999999999979</v>
      </c>
      <c r="AE565" s="34">
        <v>0.4267000000000003</v>
      </c>
      <c r="AF565" s="34">
        <v>0.32319999999999993</v>
      </c>
    </row>
    <row r="566" spans="1:48" x14ac:dyDescent="0.2">
      <c r="A566" s="43"/>
      <c r="B566" s="34" t="s">
        <v>7</v>
      </c>
      <c r="D566" s="34">
        <v>20.012</v>
      </c>
      <c r="E566" s="34">
        <v>18.848099999999999</v>
      </c>
      <c r="F566" s="34">
        <v>3.4695999999999998</v>
      </c>
      <c r="G566" s="34">
        <v>1.371</v>
      </c>
      <c r="H566" s="34">
        <v>1.7411999999999999</v>
      </c>
      <c r="I566" s="34">
        <v>1.0929000000000002</v>
      </c>
      <c r="J566" s="34">
        <v>2.8746</v>
      </c>
      <c r="K566" s="34">
        <v>1.4738999999999995</v>
      </c>
      <c r="L566" s="34">
        <v>6.6833886045927331</v>
      </c>
      <c r="M566" s="34">
        <v>2.1916005703594807</v>
      </c>
      <c r="N566" s="34">
        <v>7.3435731153165484</v>
      </c>
      <c r="O566" s="34">
        <v>2.0591194452969455</v>
      </c>
      <c r="P566" s="34">
        <v>7.1789848418839837</v>
      </c>
      <c r="Q566" s="34">
        <v>7.3221015808304655</v>
      </c>
      <c r="R566" s="34">
        <v>5.2179015446824986</v>
      </c>
      <c r="S566" s="34">
        <v>6.0243836614213082</v>
      </c>
      <c r="T566" s="34">
        <v>6.98425981475489</v>
      </c>
      <c r="U566" s="34">
        <v>7.9799770889395418</v>
      </c>
      <c r="V566" s="34">
        <v>1.3964295614172599</v>
      </c>
      <c r="W566" s="34">
        <v>1.8255137934291263</v>
      </c>
      <c r="X566" s="34">
        <v>0.58541385361127218</v>
      </c>
      <c r="Y566" s="72">
        <v>1.6244000000000001</v>
      </c>
      <c r="Z566" s="34">
        <v>0.98929999999999996</v>
      </c>
      <c r="AA566" s="34">
        <v>2.6047000000000002</v>
      </c>
      <c r="AB566" s="34">
        <v>5.4399999999999995</v>
      </c>
      <c r="AC566" s="34">
        <v>5.1396999999999995</v>
      </c>
      <c r="AD566" s="34">
        <v>0.63179999999999992</v>
      </c>
      <c r="AE566" s="34">
        <v>0.56130000000000013</v>
      </c>
      <c r="AF566" s="34">
        <v>0.45720000000000027</v>
      </c>
    </row>
    <row r="567" spans="1:48" s="41" customFormat="1" x14ac:dyDescent="0.2">
      <c r="A567" s="46"/>
      <c r="B567" s="41" t="s">
        <v>1128</v>
      </c>
      <c r="D567" s="41">
        <v>9</v>
      </c>
      <c r="E567" s="41">
        <v>9</v>
      </c>
      <c r="F567" s="41">
        <v>9</v>
      </c>
      <c r="G567" s="41">
        <v>9</v>
      </c>
      <c r="H567" s="41">
        <v>9</v>
      </c>
      <c r="I567" s="41">
        <v>9</v>
      </c>
      <c r="J567" s="41">
        <v>9</v>
      </c>
      <c r="K567" s="41">
        <v>8</v>
      </c>
      <c r="L567" s="41">
        <v>8</v>
      </c>
      <c r="M567" s="41">
        <v>7</v>
      </c>
      <c r="N567" s="41">
        <v>6</v>
      </c>
      <c r="O567" s="41">
        <v>3</v>
      </c>
      <c r="P567" s="41">
        <v>8</v>
      </c>
      <c r="Q567" s="41">
        <v>8</v>
      </c>
      <c r="R567" s="41">
        <v>9</v>
      </c>
      <c r="S567" s="41">
        <v>9</v>
      </c>
      <c r="T567" s="41">
        <v>9</v>
      </c>
      <c r="U567" s="41">
        <v>9</v>
      </c>
      <c r="V567" s="41">
        <v>8</v>
      </c>
      <c r="W567" s="41">
        <v>8</v>
      </c>
      <c r="X567" s="41">
        <v>8</v>
      </c>
      <c r="Y567" s="74">
        <v>9</v>
      </c>
      <c r="Z567" s="41">
        <v>9</v>
      </c>
      <c r="AA567" s="41">
        <v>9</v>
      </c>
      <c r="AB567" s="41">
        <v>9</v>
      </c>
      <c r="AC567" s="41">
        <v>9</v>
      </c>
      <c r="AD567" s="41">
        <v>8</v>
      </c>
      <c r="AE567" s="41">
        <v>9</v>
      </c>
      <c r="AF567" s="41">
        <v>9</v>
      </c>
    </row>
    <row r="568" spans="1:48" x14ac:dyDescent="0.2">
      <c r="A568" s="47" t="s">
        <v>1042</v>
      </c>
    </row>
    <row r="569" spans="1:48" s="37" customFormat="1" x14ac:dyDescent="0.2">
      <c r="A569" s="43" t="s">
        <v>945</v>
      </c>
      <c r="B569" s="37" t="s">
        <v>3</v>
      </c>
      <c r="D569" s="37">
        <v>13.135733333333334</v>
      </c>
      <c r="E569" s="37">
        <v>11.990483333333335</v>
      </c>
      <c r="F569" s="37">
        <v>2.6957</v>
      </c>
      <c r="G569" s="37">
        <v>0.78698333333333326</v>
      </c>
      <c r="H569" s="37">
        <v>1.3438833333333333</v>
      </c>
      <c r="I569" s="37">
        <v>0.74588333333333345</v>
      </c>
      <c r="J569" s="37">
        <v>1.5673999999999999</v>
      </c>
      <c r="K569" s="37">
        <v>0.94783333333333353</v>
      </c>
      <c r="L569" s="37">
        <v>7.0364236260086797</v>
      </c>
      <c r="M569" s="37">
        <v>1.8503420125954311</v>
      </c>
      <c r="N569" s="37">
        <v>8.3540285373525442</v>
      </c>
      <c r="O569" s="37">
        <v>0.77153499596583386</v>
      </c>
      <c r="P569" s="37">
        <v>6.4921257917491149</v>
      </c>
      <c r="Q569" s="37">
        <v>6.829345391995755</v>
      </c>
      <c r="R569" s="37">
        <v>4.8444620323423573</v>
      </c>
      <c r="S569" s="37">
        <v>5.9159750794983594</v>
      </c>
      <c r="T569" s="37">
        <v>6.5330455702242283</v>
      </c>
      <c r="U569" s="37">
        <v>7.9719550847003857</v>
      </c>
      <c r="V569" s="37">
        <v>0.90002715013261725</v>
      </c>
      <c r="W569" s="37">
        <v>1.767789134414617</v>
      </c>
      <c r="X569" s="37">
        <v>0.40946587089289416</v>
      </c>
      <c r="Y569" s="73">
        <v>1.2207833333333333</v>
      </c>
      <c r="Z569" s="37">
        <v>0.55711666666666659</v>
      </c>
      <c r="AA569" s="37">
        <v>1.4623999999999999</v>
      </c>
      <c r="AB569" s="37">
        <v>2.4518500000000003</v>
      </c>
      <c r="AC569" s="37">
        <v>1.8404166666666664</v>
      </c>
      <c r="AD569" s="37">
        <v>0.20861666666666659</v>
      </c>
      <c r="AE569" s="37">
        <v>0.24341666666666648</v>
      </c>
      <c r="AF569" s="37">
        <v>0.24573333333333339</v>
      </c>
    </row>
    <row r="570" spans="1:48" x14ac:dyDescent="0.2">
      <c r="A570" s="43"/>
      <c r="B570" s="34" t="s">
        <v>60</v>
      </c>
      <c r="D570" s="34">
        <v>0.62828854729866479</v>
      </c>
      <c r="E570" s="34">
        <v>0.62302974380575638</v>
      </c>
      <c r="F570" s="34">
        <v>0.16900555020471969</v>
      </c>
      <c r="G570" s="34">
        <v>0.10041938889809446</v>
      </c>
      <c r="H570" s="34">
        <v>6.0436525931481765E-2</v>
      </c>
      <c r="I570" s="34">
        <v>0.10028919017853605</v>
      </c>
      <c r="J570" s="34">
        <v>0.12617538587220567</v>
      </c>
      <c r="K570" s="34">
        <v>0.10544924213415041</v>
      </c>
      <c r="L570" s="34">
        <v>0.7530824818147247</v>
      </c>
      <c r="M570" s="34">
        <v>0.11249625785048072</v>
      </c>
      <c r="N570" s="34">
        <v>0.89768759907803952</v>
      </c>
      <c r="O570" s="38" t="s">
        <v>942</v>
      </c>
      <c r="P570" s="34">
        <v>0.31096062922355516</v>
      </c>
      <c r="Q570" s="34">
        <v>0.34212153424127451</v>
      </c>
      <c r="R570" s="34">
        <v>0.27205471992234742</v>
      </c>
      <c r="S570" s="34">
        <v>0.58178259041093194</v>
      </c>
      <c r="T570" s="34">
        <v>0.39781292192223405</v>
      </c>
      <c r="U570" s="34">
        <v>0.28388108958436714</v>
      </c>
      <c r="V570" s="34">
        <v>2.980122193789372E-2</v>
      </c>
      <c r="W570" s="34">
        <v>0.16765569329653329</v>
      </c>
      <c r="X570" s="34">
        <v>0.10984070597328097</v>
      </c>
      <c r="Y570" s="72">
        <v>5.6739418984218248E-2</v>
      </c>
      <c r="Z570" s="34">
        <v>4.6366385093801143E-2</v>
      </c>
      <c r="AA570" s="34">
        <v>2.4715885579926086E-2</v>
      </c>
      <c r="AB570" s="34">
        <v>0.16806153337394014</v>
      </c>
      <c r="AC570" s="34">
        <v>0.12964482892374335</v>
      </c>
      <c r="AD570" s="34">
        <v>1.5067769133706213E-2</v>
      </c>
      <c r="AE570" s="34">
        <v>2.0962196131767051E-2</v>
      </c>
      <c r="AF570" s="34">
        <v>2.6537043291720592E-2</v>
      </c>
    </row>
    <row r="571" spans="1:48" x14ac:dyDescent="0.2">
      <c r="A571" s="43"/>
      <c r="B571" s="34" t="s">
        <v>5</v>
      </c>
      <c r="D571" s="34">
        <v>1.7316000000000003</v>
      </c>
      <c r="E571" s="34">
        <v>1.9024999999999999</v>
      </c>
      <c r="F571" s="34">
        <v>0.49400000000000022</v>
      </c>
      <c r="G571" s="34">
        <v>0.27310000000000001</v>
      </c>
      <c r="H571" s="34">
        <v>0.16690000000000005</v>
      </c>
      <c r="I571" s="34">
        <v>0.25839999999999996</v>
      </c>
      <c r="J571" s="34">
        <v>0.36139999999999972</v>
      </c>
      <c r="K571" s="34">
        <v>0.27749999999999986</v>
      </c>
      <c r="L571" s="34">
        <v>2.0562769218242583</v>
      </c>
      <c r="M571" s="34">
        <v>0.25435187740864929</v>
      </c>
      <c r="N571" s="34">
        <v>2.4900166395291432</v>
      </c>
      <c r="O571" s="38" t="s">
        <v>942</v>
      </c>
      <c r="P571" s="34">
        <v>0.69455847444344077</v>
      </c>
      <c r="Q571" s="34">
        <v>0.96035161945958691</v>
      </c>
      <c r="R571" s="34">
        <v>0.74075835738507489</v>
      </c>
      <c r="S571" s="34">
        <v>1.6927846635983839</v>
      </c>
      <c r="T571" s="34">
        <v>0.92989732812171244</v>
      </c>
      <c r="U571" s="34">
        <v>0.7927630117388853</v>
      </c>
      <c r="V571" s="34">
        <v>7.8666609210630511E-2</v>
      </c>
      <c r="W571" s="34">
        <v>0.41910368761073724</v>
      </c>
      <c r="X571" s="34">
        <v>0.26391386025656249</v>
      </c>
      <c r="Y571" s="72">
        <v>0.15690000000000004</v>
      </c>
      <c r="Z571" s="34">
        <v>0.13019999999999993</v>
      </c>
      <c r="AA571" s="34">
        <v>6.030000000000002E-2</v>
      </c>
      <c r="AB571" s="34">
        <v>0.43120000000000003</v>
      </c>
      <c r="AC571" s="34">
        <v>0.35820000000000007</v>
      </c>
      <c r="AD571" s="34">
        <v>4.1400000000000436E-2</v>
      </c>
      <c r="AE571" s="34">
        <v>4.9499999999999655E-2</v>
      </c>
      <c r="AF571" s="34">
        <v>6.5399999999999459E-2</v>
      </c>
      <c r="AV571" s="34" t="s">
        <v>55</v>
      </c>
    </row>
    <row r="572" spans="1:48" x14ac:dyDescent="0.2">
      <c r="A572" s="43"/>
      <c r="B572" s="34" t="s">
        <v>6</v>
      </c>
      <c r="D572" s="34">
        <v>12.206</v>
      </c>
      <c r="E572" s="34">
        <v>11.0947</v>
      </c>
      <c r="F572" s="34">
        <v>2.4472999999999998</v>
      </c>
      <c r="G572" s="34">
        <v>0.66100000000000003</v>
      </c>
      <c r="H572" s="34">
        <v>1.2687999999999999</v>
      </c>
      <c r="I572" s="34">
        <v>0.54800000000000004</v>
      </c>
      <c r="J572" s="34">
        <v>1.4089999999999998</v>
      </c>
      <c r="K572" s="34">
        <v>0.79570000000000007</v>
      </c>
      <c r="L572" s="34">
        <v>5.6060884081505531</v>
      </c>
      <c r="M572" s="34">
        <v>1.7157245728845874</v>
      </c>
      <c r="N572" s="34">
        <v>7.1618888268647733</v>
      </c>
      <c r="O572" s="34">
        <v>0.77153499596583386</v>
      </c>
      <c r="P572" s="34">
        <v>6.1050193595106643</v>
      </c>
      <c r="Q572" s="34">
        <v>6.4880137985364978</v>
      </c>
      <c r="R572" s="34">
        <v>4.5246888335000452</v>
      </c>
      <c r="S572" s="34">
        <v>4.8121160750754965</v>
      </c>
      <c r="T572" s="34">
        <v>6.0578017209215425</v>
      </c>
      <c r="U572" s="34">
        <v>7.4432201505799886</v>
      </c>
      <c r="V572" s="34">
        <v>0.86512432632541314</v>
      </c>
      <c r="W572" s="34">
        <v>1.5534921757125133</v>
      </c>
      <c r="X572" s="34">
        <v>0.25795724451932012</v>
      </c>
      <c r="Y572" s="72">
        <v>1.1106</v>
      </c>
      <c r="Z572" s="34">
        <v>0.46990000000000004</v>
      </c>
      <c r="AA572" s="34">
        <v>1.4351</v>
      </c>
      <c r="AB572" s="34">
        <v>2.2427999999999999</v>
      </c>
      <c r="AC572" s="34">
        <v>1.623</v>
      </c>
      <c r="AD572" s="34">
        <v>0.1910999999999996</v>
      </c>
      <c r="AE572" s="34">
        <v>0.21650000000000036</v>
      </c>
      <c r="AF572" s="34">
        <v>0.20700000000000074</v>
      </c>
    </row>
    <row r="573" spans="1:48" x14ac:dyDescent="0.2">
      <c r="A573" s="43"/>
      <c r="B573" s="34" t="s">
        <v>7</v>
      </c>
      <c r="D573" s="34">
        <v>13.9376</v>
      </c>
      <c r="E573" s="34">
        <v>12.997199999999999</v>
      </c>
      <c r="F573" s="34">
        <v>2.9413</v>
      </c>
      <c r="G573" s="34">
        <v>0.93410000000000004</v>
      </c>
      <c r="H573" s="34">
        <v>1.4357</v>
      </c>
      <c r="I573" s="34">
        <v>0.80640000000000001</v>
      </c>
      <c r="J573" s="34">
        <v>1.7703999999999995</v>
      </c>
      <c r="K573" s="34">
        <v>1.0731999999999999</v>
      </c>
      <c r="L573" s="34">
        <v>7.6623653299748113</v>
      </c>
      <c r="M573" s="34">
        <v>1.9700764502932366</v>
      </c>
      <c r="N573" s="34">
        <v>9.6519054663939166</v>
      </c>
      <c r="O573" s="34">
        <v>0.77153499596583386</v>
      </c>
      <c r="P573" s="34">
        <v>6.7995778339541051</v>
      </c>
      <c r="Q573" s="34">
        <v>7.4483654179960848</v>
      </c>
      <c r="R573" s="34">
        <v>5.2654471908851201</v>
      </c>
      <c r="S573" s="34">
        <v>6.5049007386738804</v>
      </c>
      <c r="T573" s="34">
        <v>6.9876990490432549</v>
      </c>
      <c r="U573" s="34">
        <v>8.235983162318874</v>
      </c>
      <c r="V573" s="34">
        <v>0.94379093553604365</v>
      </c>
      <c r="W573" s="34">
        <v>1.9725958633232505</v>
      </c>
      <c r="X573" s="34">
        <v>0.52187110477588261</v>
      </c>
      <c r="Y573" s="72">
        <v>1.2675000000000001</v>
      </c>
      <c r="Z573" s="34">
        <v>0.60009999999999997</v>
      </c>
      <c r="AA573" s="34">
        <v>1.4954000000000001</v>
      </c>
      <c r="AB573" s="34">
        <v>2.6739999999999999</v>
      </c>
      <c r="AC573" s="34">
        <v>1.9812000000000001</v>
      </c>
      <c r="AD573" s="34">
        <v>0.23250000000000004</v>
      </c>
      <c r="AE573" s="34">
        <v>0.26600000000000001</v>
      </c>
      <c r="AF573" s="34">
        <v>0.2724000000000002</v>
      </c>
    </row>
    <row r="574" spans="1:48" s="41" customFormat="1" x14ac:dyDescent="0.2">
      <c r="A574" s="46"/>
      <c r="B574" s="41" t="s">
        <v>1128</v>
      </c>
      <c r="D574" s="41">
        <v>6</v>
      </c>
      <c r="E574" s="41">
        <v>6</v>
      </c>
      <c r="F574" s="41">
        <v>6</v>
      </c>
      <c r="G574" s="41">
        <v>6</v>
      </c>
      <c r="H574" s="41">
        <v>6</v>
      </c>
      <c r="I574" s="41">
        <v>6</v>
      </c>
      <c r="J574" s="41">
        <v>6</v>
      </c>
      <c r="K574" s="41">
        <v>6</v>
      </c>
      <c r="L574" s="41">
        <v>6</v>
      </c>
      <c r="M574" s="41">
        <v>5</v>
      </c>
      <c r="N574" s="41">
        <v>5</v>
      </c>
      <c r="O574" s="41">
        <v>1</v>
      </c>
      <c r="P574" s="41">
        <v>6</v>
      </c>
      <c r="Q574" s="41">
        <v>6</v>
      </c>
      <c r="R574" s="41">
        <v>6</v>
      </c>
      <c r="S574" s="41">
        <v>6</v>
      </c>
      <c r="T574" s="41">
        <v>6</v>
      </c>
      <c r="U574" s="41">
        <v>6</v>
      </c>
      <c r="V574" s="41">
        <v>6</v>
      </c>
      <c r="W574" s="41">
        <v>6</v>
      </c>
      <c r="X574" s="41">
        <v>6</v>
      </c>
      <c r="Y574" s="74">
        <v>6</v>
      </c>
      <c r="Z574" s="41">
        <v>6</v>
      </c>
      <c r="AA574" s="41">
        <v>5</v>
      </c>
      <c r="AB574" s="41">
        <v>6</v>
      </c>
      <c r="AC574" s="41">
        <v>6</v>
      </c>
      <c r="AD574" s="41">
        <v>6</v>
      </c>
      <c r="AE574" s="41">
        <v>6</v>
      </c>
      <c r="AF574" s="41">
        <v>6</v>
      </c>
    </row>
    <row r="575" spans="1:48" s="37" customFormat="1" x14ac:dyDescent="0.2">
      <c r="A575" s="43" t="s">
        <v>946</v>
      </c>
      <c r="B575" s="37" t="s">
        <v>3</v>
      </c>
      <c r="D575" s="37">
        <v>18.231720000000003</v>
      </c>
      <c r="E575" s="37">
        <v>16.539359999999999</v>
      </c>
      <c r="F575" s="37">
        <v>3.1627999999999998</v>
      </c>
      <c r="G575" s="37">
        <v>1.1141000000000001</v>
      </c>
      <c r="H575" s="37">
        <v>1.4635200000000002</v>
      </c>
      <c r="I575" s="37">
        <v>0.84099999999999997</v>
      </c>
      <c r="J575" s="37">
        <v>2.1026200000000004</v>
      </c>
      <c r="K575" s="37">
        <v>1.2846000000000002</v>
      </c>
      <c r="L575" s="37">
        <v>8.8763813033963785</v>
      </c>
      <c r="M575" s="37">
        <v>2.1252300949665495</v>
      </c>
      <c r="N575" s="37">
        <v>8.7784997431539402</v>
      </c>
      <c r="O575" s="37">
        <v>2.5537114512996442</v>
      </c>
      <c r="P575" s="37">
        <v>7.7941706484972908</v>
      </c>
      <c r="Q575" s="37">
        <v>8.4928809025334608</v>
      </c>
      <c r="R575" s="37">
        <v>5.8684906871780225</v>
      </c>
      <c r="S575" s="37">
        <v>7.3587799678405679</v>
      </c>
      <c r="T575" s="37">
        <v>7.9499716870669417</v>
      </c>
      <c r="U575" s="37">
        <v>9.8935061355173737</v>
      </c>
      <c r="V575" s="37">
        <v>1.2071208755673455</v>
      </c>
      <c r="W575" s="37">
        <v>2.2864777776572049</v>
      </c>
      <c r="X575" s="37">
        <v>0.51112867818940733</v>
      </c>
      <c r="Y575" s="73">
        <v>1.3526599999999998</v>
      </c>
      <c r="Z575" s="37">
        <v>0.63293999999999995</v>
      </c>
      <c r="AA575" s="37">
        <v>1.7252999999999998</v>
      </c>
      <c r="AB575" s="37">
        <v>3.9133599999999999</v>
      </c>
      <c r="AC575" s="37">
        <v>2.9746200000000003</v>
      </c>
      <c r="AD575" s="37">
        <v>0.27914000000000005</v>
      </c>
      <c r="AE575" s="37">
        <v>0.374</v>
      </c>
      <c r="AF575" s="37">
        <v>0.30655999999999989</v>
      </c>
    </row>
    <row r="576" spans="1:48" x14ac:dyDescent="0.2">
      <c r="A576" s="43"/>
      <c r="B576" s="34" t="s">
        <v>60</v>
      </c>
      <c r="D576" s="34">
        <v>0.72649111969796198</v>
      </c>
      <c r="E576" s="34">
        <v>0.72846569445650622</v>
      </c>
      <c r="F576" s="34">
        <v>0.21278343450560241</v>
      </c>
      <c r="G576" s="34">
        <v>5.0016863822781497E-2</v>
      </c>
      <c r="H576" s="34">
        <v>9.3100762617714286E-2</v>
      </c>
      <c r="I576" s="34">
        <v>7.9038693055996284E-2</v>
      </c>
      <c r="J576" s="34">
        <v>0.1405460316053074</v>
      </c>
      <c r="K576" s="34">
        <v>0.26282904139383101</v>
      </c>
      <c r="L576" s="34">
        <v>0.16958734903761377</v>
      </c>
      <c r="M576" s="34">
        <v>9.3927787744564784E-2</v>
      </c>
      <c r="N576" s="34">
        <v>0.30905967756381186</v>
      </c>
      <c r="O576" s="34">
        <v>0.10614440753802412</v>
      </c>
      <c r="P576" s="34">
        <v>0.42284933797883412</v>
      </c>
      <c r="Q576" s="34">
        <v>0.44286150964839127</v>
      </c>
      <c r="R576" s="34">
        <v>0.20217224248408225</v>
      </c>
      <c r="S576" s="34">
        <v>0.28332341333622574</v>
      </c>
      <c r="T576" s="34">
        <v>0.34283873912159196</v>
      </c>
      <c r="U576" s="34">
        <v>0.6755947051302843</v>
      </c>
      <c r="V576" s="34">
        <v>7.2420402594203612E-2</v>
      </c>
      <c r="W576" s="34">
        <v>6.0962819404195609E-2</v>
      </c>
      <c r="X576" s="34">
        <v>8.7499366339418211E-2</v>
      </c>
      <c r="Y576" s="72">
        <v>7.8104148417353608E-2</v>
      </c>
      <c r="Z576" s="34">
        <v>7.3819191271647558E-2</v>
      </c>
      <c r="AA576" s="34">
        <v>8.6453532798453858E-2</v>
      </c>
      <c r="AB576" s="34">
        <v>0.38715639346393332</v>
      </c>
      <c r="AC576" s="34">
        <v>0.51175010210062533</v>
      </c>
      <c r="AD576" s="34">
        <v>1.9097329656263453E-2</v>
      </c>
      <c r="AE576" s="34">
        <v>4.1871410293898619E-2</v>
      </c>
      <c r="AF576" s="34">
        <v>2.7876925942435023E-2</v>
      </c>
    </row>
    <row r="577" spans="1:32" x14ac:dyDescent="0.2">
      <c r="A577" s="43"/>
      <c r="B577" s="34" t="s">
        <v>5</v>
      </c>
      <c r="D577" s="34">
        <v>1.871299999999998</v>
      </c>
      <c r="E577" s="34">
        <v>1.8941999999999997</v>
      </c>
      <c r="F577" s="34">
        <v>0.51560000000000006</v>
      </c>
      <c r="G577" s="34">
        <v>0.12250000000000005</v>
      </c>
      <c r="H577" s="34">
        <v>0.24319999999999986</v>
      </c>
      <c r="I577" s="34">
        <v>0.17849999999999966</v>
      </c>
      <c r="J577" s="34">
        <v>0.29970000000000052</v>
      </c>
      <c r="K577" s="34">
        <v>0.63110000000000088</v>
      </c>
      <c r="L577" s="34">
        <v>0.37448210531168691</v>
      </c>
      <c r="M577" s="34">
        <v>0.22248384393909504</v>
      </c>
      <c r="N577" s="34">
        <v>0.85882908934083879</v>
      </c>
      <c r="O577" s="34">
        <v>0.18504083185087872</v>
      </c>
      <c r="P577" s="34">
        <v>1.075238703140089</v>
      </c>
      <c r="Q577" s="34">
        <v>1.0669954862748483</v>
      </c>
      <c r="R577" s="34">
        <v>0.43907859920181291</v>
      </c>
      <c r="S577" s="34">
        <v>0.63708001615298127</v>
      </c>
      <c r="T577" s="34">
        <v>0.80976706596528558</v>
      </c>
      <c r="U577" s="34">
        <v>1.5609586269061992</v>
      </c>
      <c r="V577" s="34">
        <v>0.19529900007694789</v>
      </c>
      <c r="W577" s="34">
        <v>0.16024181748339394</v>
      </c>
      <c r="X577" s="34">
        <v>0.17118020344128498</v>
      </c>
      <c r="Y577" s="72">
        <v>0.2077</v>
      </c>
      <c r="Z577" s="34">
        <v>0.18479999999999996</v>
      </c>
      <c r="AA577" s="34">
        <v>0.20320000000000005</v>
      </c>
      <c r="AB577" s="34">
        <v>1.0482999999999998</v>
      </c>
      <c r="AC577" s="34">
        <v>1.2071000000000001</v>
      </c>
      <c r="AD577" s="34">
        <v>5.1400000000000001E-2</v>
      </c>
      <c r="AE577" s="34">
        <v>8.829999999999999E-2</v>
      </c>
      <c r="AF577" s="34">
        <v>6.6700000000000204E-2</v>
      </c>
    </row>
    <row r="578" spans="1:32" x14ac:dyDescent="0.2">
      <c r="A578" s="43"/>
      <c r="B578" s="34" t="s">
        <v>6</v>
      </c>
      <c r="D578" s="34">
        <v>17.516500000000001</v>
      </c>
      <c r="E578" s="34">
        <v>15.5099</v>
      </c>
      <c r="F578" s="34">
        <v>2.8613</v>
      </c>
      <c r="G578" s="34">
        <v>1.0522</v>
      </c>
      <c r="H578" s="34">
        <v>1.3417000000000001</v>
      </c>
      <c r="I578" s="34">
        <v>0.74230000000000018</v>
      </c>
      <c r="J578" s="34">
        <v>1.9608999999999996</v>
      </c>
      <c r="K578" s="34">
        <v>0.92839999999999989</v>
      </c>
      <c r="L578" s="34">
        <v>8.6500416854486897</v>
      </c>
      <c r="M578" s="34">
        <v>2.0108217822571945</v>
      </c>
      <c r="N578" s="34">
        <v>8.3276682818289185</v>
      </c>
      <c r="O578" s="34">
        <v>2.4912277234327656</v>
      </c>
      <c r="P578" s="34">
        <v>7.1107007200415904</v>
      </c>
      <c r="Q578" s="34">
        <v>7.7814936875898049</v>
      </c>
      <c r="R578" s="34">
        <v>5.676834253349309</v>
      </c>
      <c r="S578" s="34">
        <v>7.003597473441773</v>
      </c>
      <c r="T578" s="34">
        <v>7.593093110189022</v>
      </c>
      <c r="U578" s="34">
        <v>8.9422607505037561</v>
      </c>
      <c r="V578" s="34">
        <v>1.1150333089195141</v>
      </c>
      <c r="W578" s="34">
        <v>2.228572451144454</v>
      </c>
      <c r="X578" s="34">
        <v>0.4203250289954194</v>
      </c>
      <c r="Y578" s="72">
        <v>1.2408000000000001</v>
      </c>
      <c r="Z578" s="34">
        <v>0.53210000000000002</v>
      </c>
      <c r="AA578" s="34">
        <v>1.6231</v>
      </c>
      <c r="AB578" s="34">
        <v>3.3946999999999998</v>
      </c>
      <c r="AC578" s="34">
        <v>2.5553000000000003</v>
      </c>
      <c r="AD578" s="34">
        <v>0.25019999999999998</v>
      </c>
      <c r="AE578" s="34">
        <v>0.33079999999999998</v>
      </c>
      <c r="AF578" s="34">
        <v>0.28129999999999988</v>
      </c>
    </row>
    <row r="579" spans="1:32" x14ac:dyDescent="0.2">
      <c r="A579" s="43"/>
      <c r="B579" s="34" t="s">
        <v>7</v>
      </c>
      <c r="D579" s="34">
        <v>19.387799999999999</v>
      </c>
      <c r="E579" s="34">
        <v>17.4041</v>
      </c>
      <c r="F579" s="34">
        <v>3.3769</v>
      </c>
      <c r="G579" s="34">
        <v>1.1747000000000001</v>
      </c>
      <c r="H579" s="34">
        <v>1.5849</v>
      </c>
      <c r="I579" s="34">
        <v>0.92079999999999984</v>
      </c>
      <c r="J579" s="34">
        <v>2.2606000000000002</v>
      </c>
      <c r="K579" s="34">
        <v>1.5595000000000008</v>
      </c>
      <c r="L579" s="34">
        <v>9.0245237907603766</v>
      </c>
      <c r="M579" s="34">
        <v>2.2333056261962896</v>
      </c>
      <c r="N579" s="34">
        <v>9.1864973711697573</v>
      </c>
      <c r="O579" s="34">
        <v>2.6762685552836443</v>
      </c>
      <c r="P579" s="34">
        <v>8.1859394231816793</v>
      </c>
      <c r="Q579" s="34">
        <v>8.8484891738646532</v>
      </c>
      <c r="R579" s="34">
        <v>6.1159128525511219</v>
      </c>
      <c r="S579" s="34">
        <v>7.6406774895947542</v>
      </c>
      <c r="T579" s="34">
        <v>8.4028601761543076</v>
      </c>
      <c r="U579" s="34">
        <v>10.503219377409955</v>
      </c>
      <c r="V579" s="34">
        <v>1.310332308996462</v>
      </c>
      <c r="W579" s="34">
        <v>2.388814268627848</v>
      </c>
      <c r="X579" s="34">
        <v>0.59150523243670439</v>
      </c>
      <c r="Y579" s="72">
        <v>1.4485000000000001</v>
      </c>
      <c r="Z579" s="34">
        <v>0.71689999999999998</v>
      </c>
      <c r="AA579" s="34">
        <v>1.8263</v>
      </c>
      <c r="AB579" s="34">
        <v>4.4429999999999996</v>
      </c>
      <c r="AC579" s="34">
        <v>3.7624000000000004</v>
      </c>
      <c r="AD579" s="34">
        <v>0.30159999999999998</v>
      </c>
      <c r="AE579" s="34">
        <v>0.41909999999999997</v>
      </c>
      <c r="AF579" s="34">
        <v>0.34800000000000009</v>
      </c>
    </row>
    <row r="580" spans="1:32" s="41" customFormat="1" x14ac:dyDescent="0.2">
      <c r="A580" s="46"/>
      <c r="B580" s="41" t="s">
        <v>1128</v>
      </c>
      <c r="D580" s="41">
        <v>5</v>
      </c>
      <c r="E580" s="41">
        <v>5</v>
      </c>
      <c r="F580" s="41">
        <v>5</v>
      </c>
      <c r="G580" s="41">
        <v>4</v>
      </c>
      <c r="H580" s="41">
        <v>5</v>
      </c>
      <c r="I580" s="41">
        <v>5</v>
      </c>
      <c r="J580" s="41">
        <v>5</v>
      </c>
      <c r="K580" s="41">
        <v>5</v>
      </c>
      <c r="L580" s="41">
        <v>4</v>
      </c>
      <c r="M580" s="41">
        <v>5</v>
      </c>
      <c r="N580" s="41">
        <v>5</v>
      </c>
      <c r="O580" s="41">
        <v>3</v>
      </c>
      <c r="P580" s="41">
        <v>5</v>
      </c>
      <c r="Q580" s="41">
        <v>5</v>
      </c>
      <c r="R580" s="41">
        <v>5</v>
      </c>
      <c r="S580" s="41">
        <v>4</v>
      </c>
      <c r="T580" s="41">
        <v>5</v>
      </c>
      <c r="U580" s="41">
        <v>5</v>
      </c>
      <c r="V580" s="41">
        <v>5</v>
      </c>
      <c r="W580" s="41">
        <v>5</v>
      </c>
      <c r="X580" s="41">
        <v>4</v>
      </c>
      <c r="Y580" s="74">
        <v>5</v>
      </c>
      <c r="Z580" s="41">
        <v>5</v>
      </c>
      <c r="AA580" s="41">
        <v>4</v>
      </c>
      <c r="AB580" s="41">
        <v>5</v>
      </c>
      <c r="AC580" s="41">
        <v>5</v>
      </c>
      <c r="AD580" s="41">
        <v>5</v>
      </c>
      <c r="AE580" s="41">
        <v>5</v>
      </c>
      <c r="AF580" s="41">
        <v>5</v>
      </c>
    </row>
    <row r="581" spans="1:32" x14ac:dyDescent="0.2">
      <c r="A581" s="47" t="s">
        <v>1043</v>
      </c>
    </row>
    <row r="582" spans="1:32" s="37" customFormat="1" x14ac:dyDescent="0.2">
      <c r="A582" s="43" t="s">
        <v>945</v>
      </c>
      <c r="B582" s="37" t="s">
        <v>970</v>
      </c>
      <c r="D582" s="37">
        <v>13.1686</v>
      </c>
      <c r="E582" s="37">
        <v>11.6427</v>
      </c>
      <c r="F582" s="37">
        <v>2.2625000000000002</v>
      </c>
      <c r="G582" s="37">
        <v>0.69599999999999995</v>
      </c>
      <c r="H582" s="37">
        <v>1.1100000000000001</v>
      </c>
      <c r="I582" s="37">
        <v>0.69089999999999963</v>
      </c>
      <c r="J582" s="37">
        <v>1.4364000000000003</v>
      </c>
      <c r="K582" s="37">
        <v>1.0198</v>
      </c>
      <c r="L582" s="37">
        <v>5.1545118410961086</v>
      </c>
      <c r="M582" s="37">
        <v>5.1545118410961086</v>
      </c>
      <c r="N582" s="37">
        <v>0</v>
      </c>
      <c r="O582" s="37">
        <v>0</v>
      </c>
      <c r="P582" s="37">
        <v>6.0471517526848952</v>
      </c>
      <c r="Q582" s="37">
        <v>6.306568988760846</v>
      </c>
      <c r="R582" s="37">
        <v>4.0210665500585794</v>
      </c>
      <c r="S582" s="37">
        <v>4.9195645030835813</v>
      </c>
      <c r="T582" s="37">
        <v>5.5668542831656733</v>
      </c>
      <c r="U582" s="37">
        <v>6.924417410872918</v>
      </c>
      <c r="V582" s="37">
        <v>0.62338188135363715</v>
      </c>
      <c r="W582" s="37">
        <v>1.5081187022247282</v>
      </c>
      <c r="X582" s="37">
        <v>0.41255953509766341</v>
      </c>
      <c r="Y582" s="73">
        <v>1.0649</v>
      </c>
      <c r="Z582" s="37">
        <v>0.50670000000000004</v>
      </c>
      <c r="AA582" s="37">
        <v>1.2814000000000001</v>
      </c>
      <c r="AB582" s="37">
        <v>2.3513999999999999</v>
      </c>
      <c r="AC582" s="37">
        <v>1.5989</v>
      </c>
      <c r="AD582" s="37">
        <v>0.18990000000000062</v>
      </c>
      <c r="AE582" s="37">
        <v>0.20570000000000022</v>
      </c>
      <c r="AF582" s="37">
        <v>0.19689999999999985</v>
      </c>
    </row>
    <row r="583" spans="1:32" x14ac:dyDescent="0.2">
      <c r="A583" s="47" t="s">
        <v>1044</v>
      </c>
    </row>
    <row r="584" spans="1:32" s="37" customFormat="1" x14ac:dyDescent="0.2">
      <c r="A584" s="43" t="s">
        <v>946</v>
      </c>
      <c r="B584" s="37" t="s">
        <v>3</v>
      </c>
      <c r="D584" s="37">
        <v>14.574299999999999</v>
      </c>
      <c r="E584" s="37">
        <v>13.495666666666665</v>
      </c>
      <c r="F584" s="37">
        <v>2.783633333333333</v>
      </c>
      <c r="G584" s="37">
        <v>0.91344999999999987</v>
      </c>
      <c r="H584" s="37">
        <v>1.56745</v>
      </c>
      <c r="I584" s="37">
        <v>0.79413333333333325</v>
      </c>
      <c r="J584" s="37">
        <v>1.8515000000000004</v>
      </c>
      <c r="K584" s="37">
        <v>0.88560000000000016</v>
      </c>
      <c r="L584" s="37">
        <v>7.2297384814698269</v>
      </c>
      <c r="M584" s="37">
        <v>1.7343218948725916</v>
      </c>
      <c r="N584" s="37">
        <v>7.7986793325972457</v>
      </c>
      <c r="O584" s="37">
        <v>1.3702101812369833</v>
      </c>
      <c r="P584" s="37">
        <v>6.6854477620374206</v>
      </c>
      <c r="Q584" s="37">
        <v>6.9220225598889744</v>
      </c>
      <c r="R584" s="37">
        <v>4.859808044691067</v>
      </c>
      <c r="S584" s="37">
        <v>5.5372168382615579</v>
      </c>
      <c r="T584" s="37">
        <v>6.2595381149502005</v>
      </c>
      <c r="U584" s="37">
        <v>7.5394520286862656</v>
      </c>
      <c r="V584" s="37">
        <v>0.92438462049663561</v>
      </c>
      <c r="W584" s="37">
        <v>2.1398990034400485</v>
      </c>
      <c r="X584" s="37">
        <v>0.49203040270671772</v>
      </c>
      <c r="Y584" s="73">
        <v>1.1916666666666667</v>
      </c>
      <c r="Z584" s="37">
        <v>0.52533333333333332</v>
      </c>
      <c r="AA584" s="37">
        <v>1.5790333333333333</v>
      </c>
      <c r="AB584" s="37">
        <v>3.6002333333333336</v>
      </c>
      <c r="AC584" s="37">
        <v>2.5438000000000001</v>
      </c>
      <c r="AD584" s="37">
        <v>0.248</v>
      </c>
      <c r="AE584" s="37">
        <v>0.29210000000000003</v>
      </c>
      <c r="AF584" s="37">
        <v>0.22459999999999983</v>
      </c>
    </row>
    <row r="585" spans="1:32" x14ac:dyDescent="0.2">
      <c r="A585" s="43"/>
      <c r="B585" s="34" t="s">
        <v>60</v>
      </c>
      <c r="D585" s="34">
        <v>0.38279758358693966</v>
      </c>
      <c r="E585" s="34">
        <v>0.45768112625859281</v>
      </c>
      <c r="F585" s="34">
        <v>5.4175394168693665E-2</v>
      </c>
      <c r="G585" s="34">
        <v>0.12353155467328983</v>
      </c>
      <c r="H585" s="34">
        <v>2.283954903232548E-2</v>
      </c>
      <c r="I585" s="34">
        <v>7.1186398513573848E-2</v>
      </c>
      <c r="J585" s="34">
        <v>0.13716967594916921</v>
      </c>
      <c r="K585" s="34">
        <v>0.23547893748698628</v>
      </c>
      <c r="L585" s="34">
        <v>0.62969109816537128</v>
      </c>
      <c r="M585" s="34">
        <v>1.1717932031178067E-2</v>
      </c>
      <c r="N585" s="34">
        <v>1.5251497807966961</v>
      </c>
      <c r="O585" s="34">
        <v>0.57439057136153171</v>
      </c>
      <c r="P585" s="34">
        <v>0.48447147711469069</v>
      </c>
      <c r="Q585" s="34">
        <v>0.35034470279446184</v>
      </c>
      <c r="R585" s="34">
        <v>0.42213636201349031</v>
      </c>
      <c r="S585" s="34">
        <v>0.37789521577947632</v>
      </c>
      <c r="T585" s="34">
        <v>0.50828420812428643</v>
      </c>
      <c r="U585" s="34">
        <v>0.44923067093402619</v>
      </c>
      <c r="V585" s="34">
        <v>7.4225434211846505E-2</v>
      </c>
      <c r="W585" s="34">
        <v>4.6647750368351212E-2</v>
      </c>
      <c r="X585" s="34">
        <v>2.6682282855822508E-2</v>
      </c>
      <c r="Y585" s="72">
        <v>3.0351661129719636E-2</v>
      </c>
      <c r="Z585" s="34">
        <v>7.9843617987496632E-2</v>
      </c>
      <c r="AA585" s="34">
        <v>0.10778076513614721</v>
      </c>
      <c r="AB585" s="34">
        <v>0.2172404735157179</v>
      </c>
      <c r="AC585" s="34">
        <v>0.35561809571505443</v>
      </c>
      <c r="AD585" s="34">
        <v>2.8284271247462241E-2</v>
      </c>
      <c r="AE585" s="34">
        <v>6.7089492470874413E-3</v>
      </c>
      <c r="AF585" s="34">
        <v>1.9999749998437628E-2</v>
      </c>
    </row>
    <row r="586" spans="1:32" x14ac:dyDescent="0.2">
      <c r="A586" s="43"/>
      <c r="B586" s="34" t="s">
        <v>5</v>
      </c>
      <c r="D586" s="34">
        <v>0.7652000000000001</v>
      </c>
      <c r="E586" s="34">
        <v>0.8592000000000013</v>
      </c>
      <c r="F586" s="34">
        <v>9.6600000000000019E-2</v>
      </c>
      <c r="G586" s="34">
        <v>0.17469999999999997</v>
      </c>
      <c r="H586" s="34">
        <v>3.2299999999999995E-2</v>
      </c>
      <c r="I586" s="34">
        <v>0.14110000000000023</v>
      </c>
      <c r="J586" s="34">
        <v>0.27240000000000064</v>
      </c>
      <c r="K586" s="34">
        <v>0.43869999999999987</v>
      </c>
      <c r="L586" s="34">
        <v>0.89051769113107593</v>
      </c>
      <c r="M586" s="34">
        <v>1.6571658401458134E-2</v>
      </c>
      <c r="N586" s="34">
        <v>2.1568875046530342</v>
      </c>
      <c r="O586" s="34">
        <v>0.81231093611870975</v>
      </c>
      <c r="P586" s="34">
        <v>0.68514613351852205</v>
      </c>
      <c r="Q586" s="34">
        <v>0.49546223019749913</v>
      </c>
      <c r="R586" s="34">
        <v>0.81115093153319595</v>
      </c>
      <c r="S586" s="34">
        <v>0.75480036518454963</v>
      </c>
      <c r="T586" s="34">
        <v>0.96015668571819202</v>
      </c>
      <c r="U586" s="34">
        <v>0.79016753613473956</v>
      </c>
      <c r="V586" s="34">
        <v>0.13796511936074796</v>
      </c>
      <c r="W586" s="34">
        <v>9.0817562984602862E-2</v>
      </c>
      <c r="X586" s="34">
        <v>4.9416212861588149E-2</v>
      </c>
      <c r="Y586" s="72">
        <v>6.030000000000002E-2</v>
      </c>
      <c r="Z586" s="34">
        <v>0.15239999999999998</v>
      </c>
      <c r="AA586" s="34">
        <v>0.20120000000000005</v>
      </c>
      <c r="AB586" s="34">
        <v>0.43369999999999997</v>
      </c>
      <c r="AC586" s="34">
        <v>0.71000000000000041</v>
      </c>
      <c r="AD586" s="34">
        <v>4.000000000000048E-2</v>
      </c>
      <c r="AE586" s="34">
        <v>1.2699999999999267E-2</v>
      </c>
      <c r="AF586" s="34">
        <v>3.9300000000000335E-2</v>
      </c>
    </row>
    <row r="587" spans="1:32" x14ac:dyDescent="0.2">
      <c r="A587" s="43"/>
      <c r="B587" s="34" t="s">
        <v>6</v>
      </c>
      <c r="D587" s="34">
        <v>14.1846</v>
      </c>
      <c r="E587" s="34">
        <v>13.1572</v>
      </c>
      <c r="F587" s="34">
        <v>2.7494999999999998</v>
      </c>
      <c r="G587" s="34">
        <v>0.82609999999999995</v>
      </c>
      <c r="H587" s="34">
        <v>1.5512999999999999</v>
      </c>
      <c r="I587" s="34">
        <v>0.71809999999999974</v>
      </c>
      <c r="J587" s="34">
        <v>1.7246999999999999</v>
      </c>
      <c r="K587" s="34">
        <v>0.7157</v>
      </c>
      <c r="L587" s="34">
        <v>6.7844796359042894</v>
      </c>
      <c r="M587" s="34">
        <v>1.7260360656718625</v>
      </c>
      <c r="N587" s="34">
        <v>6.720235580270729</v>
      </c>
      <c r="O587" s="34">
        <v>0.96405471317762848</v>
      </c>
      <c r="P587" s="34">
        <v>6.3428746952781596</v>
      </c>
      <c r="Q587" s="34">
        <v>6.6742914447902253</v>
      </c>
      <c r="R587" s="34">
        <v>4.5218285593330494</v>
      </c>
      <c r="S587" s="34">
        <v>5.1486527810680736</v>
      </c>
      <c r="T587" s="34">
        <v>5.8758575952791778</v>
      </c>
      <c r="U587" s="34">
        <v>7.2678146213287524</v>
      </c>
      <c r="V587" s="34">
        <v>0.839582015052729</v>
      </c>
      <c r="W587" s="34">
        <v>2.0883243162880616</v>
      </c>
      <c r="X587" s="34">
        <v>0.47313761211723648</v>
      </c>
      <c r="Y587" s="72">
        <v>1.1595</v>
      </c>
      <c r="Z587" s="34">
        <v>0.46289999999999998</v>
      </c>
      <c r="AA587" s="34">
        <v>1.4561000000000002</v>
      </c>
      <c r="AB587" s="34">
        <v>3.3909000000000002</v>
      </c>
      <c r="AC587" s="34">
        <v>2.1766999999999999</v>
      </c>
      <c r="AD587" s="34">
        <v>0.22799999999999976</v>
      </c>
      <c r="AE587" s="34">
        <v>0.28700000000000037</v>
      </c>
      <c r="AF587" s="34">
        <v>0.20709999999999962</v>
      </c>
    </row>
    <row r="588" spans="1:32" x14ac:dyDescent="0.2">
      <c r="A588" s="43"/>
      <c r="B588" s="34" t="s">
        <v>7</v>
      </c>
      <c r="D588" s="34">
        <v>14.9498</v>
      </c>
      <c r="E588" s="34">
        <v>14.016400000000001</v>
      </c>
      <c r="F588" s="34">
        <v>2.8460999999999999</v>
      </c>
      <c r="G588" s="34">
        <v>1.0007999999999999</v>
      </c>
      <c r="H588" s="34">
        <v>1.5835999999999999</v>
      </c>
      <c r="I588" s="34">
        <v>0.85919999999999996</v>
      </c>
      <c r="J588" s="34">
        <v>1.9971000000000005</v>
      </c>
      <c r="K588" s="34">
        <v>1.1543999999999999</v>
      </c>
      <c r="L588" s="34">
        <v>7.6749973270353653</v>
      </c>
      <c r="M588" s="34">
        <v>1.7426077240733207</v>
      </c>
      <c r="N588" s="34">
        <v>8.8771230849237632</v>
      </c>
      <c r="O588" s="34">
        <v>1.7763656492963382</v>
      </c>
      <c r="P588" s="34">
        <v>7.0280208287966817</v>
      </c>
      <c r="Q588" s="34">
        <v>7.1697536749877244</v>
      </c>
      <c r="R588" s="34">
        <v>5.3329794908662453</v>
      </c>
      <c r="S588" s="34">
        <v>5.9034531462526232</v>
      </c>
      <c r="T588" s="34">
        <v>6.8360142809973699</v>
      </c>
      <c r="U588" s="34">
        <v>8.057982157463492</v>
      </c>
      <c r="V588" s="34">
        <v>0.97754713441347696</v>
      </c>
      <c r="W588" s="34">
        <v>2.1791418792726645</v>
      </c>
      <c r="X588" s="34">
        <v>0.52255382497882463</v>
      </c>
      <c r="Y588" s="72">
        <v>1.2198</v>
      </c>
      <c r="Z588" s="34">
        <v>0.61529999999999996</v>
      </c>
      <c r="AA588" s="34">
        <v>1.6573000000000002</v>
      </c>
      <c r="AB588" s="34">
        <v>3.8246000000000002</v>
      </c>
      <c r="AC588" s="34">
        <v>2.8867000000000003</v>
      </c>
      <c r="AD588" s="34">
        <v>0.26800000000000024</v>
      </c>
      <c r="AE588" s="34">
        <v>0.29969999999999963</v>
      </c>
      <c r="AF588" s="34">
        <v>0.24639999999999995</v>
      </c>
    </row>
    <row r="589" spans="1:32" s="41" customFormat="1" x14ac:dyDescent="0.2">
      <c r="A589" s="46"/>
      <c r="B589" s="41" t="s">
        <v>1128</v>
      </c>
      <c r="D589" s="41">
        <v>3</v>
      </c>
      <c r="E589" s="41">
        <v>3</v>
      </c>
      <c r="F589" s="41">
        <v>3</v>
      </c>
      <c r="G589" s="41">
        <v>2</v>
      </c>
      <c r="H589" s="41">
        <v>2</v>
      </c>
      <c r="I589" s="41">
        <v>3</v>
      </c>
      <c r="J589" s="41">
        <v>3</v>
      </c>
      <c r="K589" s="41">
        <v>3</v>
      </c>
      <c r="L589" s="41">
        <v>2</v>
      </c>
      <c r="M589" s="41">
        <v>2</v>
      </c>
      <c r="N589" s="41">
        <v>2</v>
      </c>
      <c r="O589" s="41">
        <v>2</v>
      </c>
      <c r="P589" s="41">
        <v>2</v>
      </c>
      <c r="Q589" s="41">
        <v>2</v>
      </c>
      <c r="R589" s="41">
        <v>3</v>
      </c>
      <c r="S589" s="41">
        <v>3</v>
      </c>
      <c r="T589" s="41">
        <v>3</v>
      </c>
      <c r="U589" s="41">
        <v>3</v>
      </c>
      <c r="V589" s="41">
        <v>3</v>
      </c>
      <c r="W589" s="41">
        <v>3</v>
      </c>
      <c r="X589" s="41">
        <v>3</v>
      </c>
      <c r="Y589" s="74">
        <v>3</v>
      </c>
      <c r="Z589" s="41">
        <v>3</v>
      </c>
      <c r="AA589" s="41">
        <v>3</v>
      </c>
      <c r="AB589" s="41">
        <v>3</v>
      </c>
      <c r="AC589" s="41">
        <v>3</v>
      </c>
      <c r="AD589" s="41">
        <v>2</v>
      </c>
      <c r="AE589" s="41">
        <v>3</v>
      </c>
      <c r="AF589" s="41">
        <v>3</v>
      </c>
    </row>
    <row r="590" spans="1:32" x14ac:dyDescent="0.2">
      <c r="A590" s="47" t="s">
        <v>1045</v>
      </c>
    </row>
    <row r="591" spans="1:32" s="37" customFormat="1" x14ac:dyDescent="0.2">
      <c r="A591" s="43" t="s">
        <v>945</v>
      </c>
      <c r="B591" s="37" t="s">
        <v>3</v>
      </c>
      <c r="D591" s="37">
        <v>12.116899999999999</v>
      </c>
      <c r="E591" s="37">
        <v>11.879074999999998</v>
      </c>
      <c r="F591" s="37">
        <v>2.3967999999999998</v>
      </c>
      <c r="G591" s="37">
        <v>0.67056666666666676</v>
      </c>
      <c r="H591" s="37">
        <v>1.2858749999999999</v>
      </c>
      <c r="I591" s="37">
        <v>0.72817500000000002</v>
      </c>
      <c r="J591" s="37">
        <v>1.2529000000000001</v>
      </c>
      <c r="K591" s="37">
        <v>0.83966666666666645</v>
      </c>
      <c r="L591" s="37">
        <v>4.9157218990389424</v>
      </c>
      <c r="M591" s="37">
        <v>1.2603731686429622</v>
      </c>
      <c r="N591" s="37">
        <v>4.4262326924057254</v>
      </c>
      <c r="O591" s="37">
        <v>0.96769637172531286</v>
      </c>
      <c r="P591" s="37">
        <v>4.8084700411820309</v>
      </c>
      <c r="Q591" s="37">
        <v>5.0483825548736059</v>
      </c>
      <c r="R591" s="37">
        <v>3.4549719971897064</v>
      </c>
      <c r="S591" s="37">
        <v>3.8376872006005063</v>
      </c>
      <c r="T591" s="37">
        <v>4.535047828355979</v>
      </c>
      <c r="U591" s="37">
        <v>5.4114456271044089</v>
      </c>
      <c r="V591" s="37">
        <v>0.81193570982573038</v>
      </c>
      <c r="W591" s="37">
        <v>1.4552820640267277</v>
      </c>
      <c r="X591" s="37">
        <v>0.37566175360014231</v>
      </c>
      <c r="Y591" s="73">
        <v>0.90676666666666661</v>
      </c>
      <c r="Z591" s="37">
        <v>0.44576666666666664</v>
      </c>
      <c r="AA591" s="37">
        <v>1.1787000000000001</v>
      </c>
      <c r="AB591" s="37">
        <v>2.04535</v>
      </c>
      <c r="AC591" s="37">
        <v>1.5196999999999998</v>
      </c>
      <c r="AD591" s="37">
        <v>0.2311249999999998</v>
      </c>
      <c r="AE591" s="37">
        <v>0.21762500000000007</v>
      </c>
      <c r="AF591" s="37">
        <v>0.215225</v>
      </c>
    </row>
    <row r="592" spans="1:32" x14ac:dyDescent="0.2">
      <c r="A592" s="43"/>
      <c r="B592" s="34" t="s">
        <v>60</v>
      </c>
      <c r="D592" s="34">
        <v>0.38463953688269409</v>
      </c>
      <c r="E592" s="34">
        <v>0.43313598615215521</v>
      </c>
      <c r="F592" s="34">
        <v>7.2452237140523609E-2</v>
      </c>
      <c r="G592" s="34">
        <v>4.207093216620391E-2</v>
      </c>
      <c r="H592" s="34">
        <v>4.9605535645396118E-2</v>
      </c>
      <c r="I592" s="34">
        <v>7.1686882807572919E-2</v>
      </c>
      <c r="J592" s="34">
        <v>1.9406957515283103E-2</v>
      </c>
      <c r="K592" s="34">
        <v>0.16073071683201481</v>
      </c>
      <c r="L592" s="34">
        <v>0.61646805141220862</v>
      </c>
      <c r="M592" s="34">
        <v>7.0573845626635559E-2</v>
      </c>
      <c r="N592" s="34">
        <v>0.48689994640397949</v>
      </c>
      <c r="O592" s="34">
        <v>0.77975180301127045</v>
      </c>
      <c r="P592" s="34">
        <v>0.26579201280922399</v>
      </c>
      <c r="Q592" s="34">
        <v>0.3569935753816787</v>
      </c>
      <c r="R592" s="34">
        <v>0.16457388871455145</v>
      </c>
      <c r="S592" s="34">
        <v>0.26789475009674329</v>
      </c>
      <c r="T592" s="34">
        <v>0.48782828197870992</v>
      </c>
      <c r="U592" s="34">
        <v>0.53060394821068602</v>
      </c>
      <c r="V592" s="34">
        <v>7.535343167156297E-2</v>
      </c>
      <c r="W592" s="34">
        <v>6.656047012424017E-2</v>
      </c>
      <c r="X592" s="34">
        <v>4.2950265692998757E-2</v>
      </c>
      <c r="Y592" s="72">
        <v>1.7502095112681061E-2</v>
      </c>
      <c r="Z592" s="34">
        <v>1.6332278877527549E-2</v>
      </c>
      <c r="AA592" s="34">
        <v>7.2367257789693801E-2</v>
      </c>
      <c r="AB592" s="34">
        <v>0.2256888787689815</v>
      </c>
      <c r="AC592" s="34">
        <v>6.7422300959450135E-2</v>
      </c>
      <c r="AD592" s="34">
        <v>1.8144673231190234E-2</v>
      </c>
      <c r="AE592" s="34">
        <v>1.4751129900225772E-2</v>
      </c>
      <c r="AF592" s="34">
        <v>1.4841692401250189E-2</v>
      </c>
    </row>
    <row r="593" spans="1:48" x14ac:dyDescent="0.2">
      <c r="A593" s="43"/>
      <c r="B593" s="34" t="s">
        <v>5</v>
      </c>
      <c r="D593" s="34">
        <v>0.81400000000000006</v>
      </c>
      <c r="E593" s="34">
        <v>0.94740000000000002</v>
      </c>
      <c r="F593" s="34">
        <v>0.15050000000000008</v>
      </c>
      <c r="G593" s="34">
        <v>8.1199999999999939E-2</v>
      </c>
      <c r="H593" s="34">
        <v>0.10470000000000002</v>
      </c>
      <c r="I593" s="34">
        <v>0.17340000000000044</v>
      </c>
      <c r="J593" s="34">
        <v>3.8800000000000168E-2</v>
      </c>
      <c r="K593" s="34">
        <v>0.28120000000000012</v>
      </c>
      <c r="L593" s="34">
        <v>1.343223507752497</v>
      </c>
      <c r="M593" s="34">
        <v>0.14994854644788269</v>
      </c>
      <c r="N593" s="34">
        <v>1.1484787491277086</v>
      </c>
      <c r="O593" s="34">
        <v>1.1027355751034129</v>
      </c>
      <c r="P593" s="34">
        <v>0.50301305636624338</v>
      </c>
      <c r="Q593" s="34">
        <v>0.74641272887474575</v>
      </c>
      <c r="R593" s="34">
        <v>0.33927761778918164</v>
      </c>
      <c r="S593" s="34">
        <v>0.54901177858316386</v>
      </c>
      <c r="T593" s="34">
        <v>1.0558566149337194</v>
      </c>
      <c r="U593" s="34">
        <v>1.177783058735665</v>
      </c>
      <c r="V593" s="34">
        <v>0.14673968129175274</v>
      </c>
      <c r="W593" s="34">
        <v>0.12807375789257169</v>
      </c>
      <c r="X593" s="34">
        <v>8.0345505675794515E-2</v>
      </c>
      <c r="Y593" s="72">
        <v>3.3600000000000074E-2</v>
      </c>
      <c r="Z593" s="34">
        <v>3.1099999999999961E-2</v>
      </c>
      <c r="AA593" s="34">
        <v>0.16769999999999996</v>
      </c>
      <c r="AB593" s="34">
        <v>0.52890000000000015</v>
      </c>
      <c r="AC593" s="34">
        <v>0.15490000000000004</v>
      </c>
      <c r="AD593" s="34">
        <v>3.6900000000000155E-2</v>
      </c>
      <c r="AE593" s="34">
        <v>2.9800000000000271E-2</v>
      </c>
      <c r="AF593" s="34">
        <v>3.6199999999999566E-2</v>
      </c>
      <c r="AV593" s="34" t="s">
        <v>55</v>
      </c>
    </row>
    <row r="594" spans="1:48" x14ac:dyDescent="0.2">
      <c r="A594" s="43"/>
      <c r="B594" s="34" t="s">
        <v>6</v>
      </c>
      <c r="D594" s="34">
        <v>11.5875</v>
      </c>
      <c r="E594" s="34">
        <v>11.299799999999999</v>
      </c>
      <c r="F594" s="34">
        <v>2.3100999999999998</v>
      </c>
      <c r="G594" s="34">
        <v>0.62360000000000004</v>
      </c>
      <c r="H594" s="34">
        <v>1.2344999999999999</v>
      </c>
      <c r="I594" s="34">
        <v>0.63749999999999973</v>
      </c>
      <c r="J594" s="34">
        <v>1.2338</v>
      </c>
      <c r="K594" s="34">
        <v>0.65409999999999968</v>
      </c>
      <c r="L594" s="34">
        <v>4.0320266529377013</v>
      </c>
      <c r="M594" s="34">
        <v>1.1584445519747588</v>
      </c>
      <c r="N594" s="34">
        <v>3.8180658978074224</v>
      </c>
      <c r="O594" s="34">
        <v>0.4163285841736063</v>
      </c>
      <c r="P594" s="34">
        <v>4.5520060336076016</v>
      </c>
      <c r="Q594" s="34">
        <v>4.7313548355624313</v>
      </c>
      <c r="R594" s="34">
        <v>3.2704542559100265</v>
      </c>
      <c r="S594" s="34">
        <v>3.5373694322193718</v>
      </c>
      <c r="T594" s="34">
        <v>4.008693774784998</v>
      </c>
      <c r="U594" s="34">
        <v>4.7429147599340231</v>
      </c>
      <c r="V594" s="34">
        <v>0.72864944932388431</v>
      </c>
      <c r="W594" s="34">
        <v>1.4017265068478941</v>
      </c>
      <c r="X594" s="34">
        <v>0.32671640607719699</v>
      </c>
      <c r="Y594" s="72">
        <v>0.89279999999999993</v>
      </c>
      <c r="Z594" s="34">
        <v>0.43309999999999998</v>
      </c>
      <c r="AA594" s="34">
        <v>1.0985</v>
      </c>
      <c r="AB594" s="34">
        <v>1.8371</v>
      </c>
      <c r="AC594" s="34">
        <v>1.4491000000000001</v>
      </c>
      <c r="AD594" s="34">
        <v>0.21079999999999988</v>
      </c>
      <c r="AE594" s="34">
        <v>0.20189999999999975</v>
      </c>
      <c r="AF594" s="34">
        <v>0.19810000000000016</v>
      </c>
    </row>
    <row r="595" spans="1:48" x14ac:dyDescent="0.2">
      <c r="A595" s="43"/>
      <c r="B595" s="34" t="s">
        <v>7</v>
      </c>
      <c r="D595" s="34">
        <v>12.4015</v>
      </c>
      <c r="E595" s="34">
        <v>12.247199999999999</v>
      </c>
      <c r="F595" s="34">
        <v>2.4605999999999999</v>
      </c>
      <c r="G595" s="34">
        <v>0.70479999999999998</v>
      </c>
      <c r="H595" s="34">
        <v>1.3391999999999999</v>
      </c>
      <c r="I595" s="34">
        <v>0.81090000000000018</v>
      </c>
      <c r="J595" s="34">
        <v>1.2726000000000002</v>
      </c>
      <c r="K595" s="34">
        <v>0.9352999999999998</v>
      </c>
      <c r="L595" s="34">
        <v>5.3752501606901983</v>
      </c>
      <c r="M595" s="34">
        <v>1.3083930984226415</v>
      </c>
      <c r="N595" s="34">
        <v>4.9665446469351311</v>
      </c>
      <c r="O595" s="34">
        <v>1.5190641592770193</v>
      </c>
      <c r="P595" s="34">
        <v>5.055019089973845</v>
      </c>
      <c r="Q595" s="34">
        <v>5.4777675644371771</v>
      </c>
      <c r="R595" s="34">
        <v>3.6097318736992081</v>
      </c>
      <c r="S595" s="34">
        <v>4.0863812108025357</v>
      </c>
      <c r="T595" s="34">
        <v>5.0645503897187174</v>
      </c>
      <c r="U595" s="34">
        <v>5.9206978186696881</v>
      </c>
      <c r="V595" s="34">
        <v>0.87538913061563706</v>
      </c>
      <c r="W595" s="34">
        <v>1.5298002647404658</v>
      </c>
      <c r="X595" s="34">
        <v>0.4070619117529915</v>
      </c>
      <c r="Y595" s="72">
        <v>0.9264</v>
      </c>
      <c r="Z595" s="34">
        <v>0.46419999999999995</v>
      </c>
      <c r="AA595" s="34">
        <v>1.2662</v>
      </c>
      <c r="AB595" s="34">
        <v>2.3660000000000001</v>
      </c>
      <c r="AC595" s="34">
        <v>1.6040000000000001</v>
      </c>
      <c r="AD595" s="34">
        <v>0.24770000000000003</v>
      </c>
      <c r="AE595" s="34">
        <v>0.23170000000000002</v>
      </c>
      <c r="AF595" s="34">
        <v>0.23429999999999973</v>
      </c>
    </row>
    <row r="596" spans="1:48" s="41" customFormat="1" x14ac:dyDescent="0.2">
      <c r="A596" s="46"/>
      <c r="B596" s="41" t="s">
        <v>1128</v>
      </c>
      <c r="D596" s="41">
        <v>4</v>
      </c>
      <c r="E596" s="41">
        <v>4</v>
      </c>
      <c r="F596" s="41">
        <v>4</v>
      </c>
      <c r="G596" s="41">
        <v>3</v>
      </c>
      <c r="H596" s="41">
        <v>4</v>
      </c>
      <c r="I596" s="41">
        <v>4</v>
      </c>
      <c r="J596" s="41">
        <v>3</v>
      </c>
      <c r="K596" s="41">
        <v>3</v>
      </c>
      <c r="L596" s="41">
        <v>4</v>
      </c>
      <c r="M596" s="41">
        <v>4</v>
      </c>
      <c r="N596" s="41">
        <v>4</v>
      </c>
      <c r="O596" s="41">
        <v>2</v>
      </c>
      <c r="P596" s="41">
        <v>4</v>
      </c>
      <c r="Q596" s="41">
        <v>4</v>
      </c>
      <c r="R596" s="41">
        <v>4</v>
      </c>
      <c r="S596" s="41">
        <v>4</v>
      </c>
      <c r="T596" s="41">
        <v>4</v>
      </c>
      <c r="U596" s="41">
        <v>4</v>
      </c>
      <c r="V596" s="41">
        <v>3</v>
      </c>
      <c r="W596" s="41">
        <v>3</v>
      </c>
      <c r="X596" s="41">
        <v>3</v>
      </c>
      <c r="Y596" s="74">
        <v>3</v>
      </c>
      <c r="Z596" s="41">
        <v>3</v>
      </c>
      <c r="AA596" s="41">
        <v>4</v>
      </c>
      <c r="AB596" s="41">
        <v>4</v>
      </c>
      <c r="AC596" s="41">
        <v>4</v>
      </c>
      <c r="AD596" s="41">
        <v>4</v>
      </c>
      <c r="AE596" s="41">
        <v>4</v>
      </c>
      <c r="AF596" s="41">
        <v>4</v>
      </c>
    </row>
    <row r="597" spans="1:48" s="37" customFormat="1" x14ac:dyDescent="0.2">
      <c r="A597" s="43" t="s">
        <v>946</v>
      </c>
      <c r="B597" s="37" t="s">
        <v>3</v>
      </c>
      <c r="D597" s="37">
        <v>15.05738</v>
      </c>
      <c r="E597" s="37">
        <v>14.9498</v>
      </c>
      <c r="F597" s="37">
        <v>2.8134199999999998</v>
      </c>
      <c r="G597" s="37">
        <v>0.90473999999999999</v>
      </c>
      <c r="H597" s="37">
        <v>1.4775199999999997</v>
      </c>
      <c r="I597" s="37">
        <v>0.87494000000000016</v>
      </c>
      <c r="J597" s="37">
        <v>1.74268</v>
      </c>
      <c r="K597" s="37">
        <v>1.3923750000000004</v>
      </c>
      <c r="L597" s="37">
        <v>5.5722650133563079</v>
      </c>
      <c r="M597" s="37">
        <v>1.4316675587328902</v>
      </c>
      <c r="N597" s="37">
        <v>3.9252519659272322</v>
      </c>
      <c r="O597" s="37">
        <v>1.8383057444288202</v>
      </c>
      <c r="P597" s="37">
        <v>5.9878610160707426</v>
      </c>
      <c r="Q597" s="37">
        <v>6.1668680087332772</v>
      </c>
      <c r="R597" s="37">
        <v>4.3606097448803558</v>
      </c>
      <c r="S597" s="37">
        <v>4.5829769866957726</v>
      </c>
      <c r="T597" s="37">
        <v>5.7593970576263871</v>
      </c>
      <c r="U597" s="37">
        <v>5.929274374527985</v>
      </c>
      <c r="V597" s="37">
        <v>0.95066537459564526</v>
      </c>
      <c r="W597" s="37">
        <v>1.8137799001826935</v>
      </c>
      <c r="X597" s="37">
        <v>0.48712118109614722</v>
      </c>
      <c r="Y597" s="73">
        <v>1.03684</v>
      </c>
      <c r="Z597" s="37">
        <v>0.54943999999999993</v>
      </c>
      <c r="AA597" s="37">
        <v>1.39066</v>
      </c>
      <c r="AB597" s="37">
        <v>2.75156</v>
      </c>
      <c r="AC597" s="37">
        <v>2.6055199999999998</v>
      </c>
      <c r="AD597" s="37">
        <v>0.3560333333333337</v>
      </c>
      <c r="AE597" s="37">
        <v>0.32133333333333342</v>
      </c>
      <c r="AF597" s="37">
        <v>0.25656666666666689</v>
      </c>
    </row>
    <row r="598" spans="1:48" x14ac:dyDescent="0.2">
      <c r="A598" s="43"/>
      <c r="B598" s="34" t="s">
        <v>60</v>
      </c>
      <c r="D598" s="34">
        <v>0.68580565541558458</v>
      </c>
      <c r="E598" s="34">
        <v>0.70477523012659882</v>
      </c>
      <c r="F598" s="34">
        <v>0.1134576000098715</v>
      </c>
      <c r="G598" s="34">
        <v>0.10910654425835459</v>
      </c>
      <c r="H598" s="34">
        <v>6.2651871480427446E-2</v>
      </c>
      <c r="I598" s="34">
        <v>5.2031365540412204E-2</v>
      </c>
      <c r="J598" s="34">
        <v>0.12269554596642875</v>
      </c>
      <c r="K598" s="34">
        <v>0.15251018272014907</v>
      </c>
      <c r="L598" s="34">
        <v>0.41995220112964521</v>
      </c>
      <c r="M598" s="34">
        <v>0.11037239251313995</v>
      </c>
      <c r="N598" s="34">
        <v>1.3116685036720412</v>
      </c>
      <c r="O598" s="34" t="s">
        <v>942</v>
      </c>
      <c r="P598" s="34">
        <v>0.53192182069395233</v>
      </c>
      <c r="Q598" s="34">
        <v>0.46540173430392184</v>
      </c>
      <c r="R598" s="34">
        <v>0.33199767210288017</v>
      </c>
      <c r="S598" s="34">
        <v>0.3701628683774208</v>
      </c>
      <c r="T598" s="34">
        <v>0.57328188433507732</v>
      </c>
      <c r="U598" s="34">
        <v>0.35437526345481468</v>
      </c>
      <c r="V598" s="34">
        <v>9.1615907085792647E-2</v>
      </c>
      <c r="W598" s="34">
        <v>0.12394855633112997</v>
      </c>
      <c r="X598" s="34">
        <v>6.183318879581972E-2</v>
      </c>
      <c r="Y598" s="72">
        <v>4.9412376992004729E-2</v>
      </c>
      <c r="Z598" s="34">
        <v>1.7772253655628484E-2</v>
      </c>
      <c r="AA598" s="34">
        <v>0.11990643435612625</v>
      </c>
      <c r="AB598" s="34">
        <v>0.15079956233358244</v>
      </c>
      <c r="AC598" s="34">
        <v>0.40281689016226785</v>
      </c>
      <c r="AD598" s="34">
        <v>1.3156113914577544E-2</v>
      </c>
      <c r="AE598" s="34">
        <v>1.1482305227319668E-2</v>
      </c>
      <c r="AF598" s="34">
        <v>3.8719676307186923E-2</v>
      </c>
    </row>
    <row r="599" spans="1:48" x14ac:dyDescent="0.2">
      <c r="A599" s="43"/>
      <c r="B599" s="34" t="s">
        <v>5</v>
      </c>
      <c r="D599" s="34">
        <v>1.7227999999999994</v>
      </c>
      <c r="E599" s="34">
        <v>1.7641000000000009</v>
      </c>
      <c r="F599" s="34">
        <v>0.26799999999999979</v>
      </c>
      <c r="G599" s="34">
        <v>0.25779999999999992</v>
      </c>
      <c r="H599" s="34">
        <v>0.12889999999999979</v>
      </c>
      <c r="I599" s="34">
        <v>0.11430000000000007</v>
      </c>
      <c r="J599" s="34">
        <v>0.3411000000000004</v>
      </c>
      <c r="K599" s="34">
        <v>0.35239999999999938</v>
      </c>
      <c r="L599" s="34">
        <v>1.0051700446725036</v>
      </c>
      <c r="M599" s="34">
        <v>0.23733347230058111</v>
      </c>
      <c r="N599" s="34">
        <v>3.0299889947719487</v>
      </c>
      <c r="O599" s="34" t="s">
        <v>942</v>
      </c>
      <c r="P599" s="34">
        <v>0.99032086284563992</v>
      </c>
      <c r="Q599" s="34">
        <v>0.86237541328232314</v>
      </c>
      <c r="R599" s="34">
        <v>0.59364729907859637</v>
      </c>
      <c r="S599" s="34">
        <v>0.68614620588109876</v>
      </c>
      <c r="T599" s="34">
        <v>1.0358112387540794</v>
      </c>
      <c r="U599" s="34">
        <v>0.69813123466230298</v>
      </c>
      <c r="V599" s="34">
        <v>0.24843530824245619</v>
      </c>
      <c r="W599" s="34">
        <v>0.31003790789625363</v>
      </c>
      <c r="X599" s="34">
        <v>0.13979941636671411</v>
      </c>
      <c r="Y599" s="72">
        <v>0.12639999999999996</v>
      </c>
      <c r="Z599" s="34">
        <v>4.0100000000000025E-2</v>
      </c>
      <c r="AA599" s="34">
        <v>0.29790000000000005</v>
      </c>
      <c r="AB599" s="34">
        <v>0.36840000000000028</v>
      </c>
      <c r="AC599" s="34">
        <v>0.99429999999999996</v>
      </c>
      <c r="AD599" s="34">
        <v>2.6000000000000689E-2</v>
      </c>
      <c r="AE599" s="34">
        <v>2.2299999999999764E-2</v>
      </c>
      <c r="AF599" s="34">
        <v>7.6800000000000423E-2</v>
      </c>
    </row>
    <row r="600" spans="1:48" x14ac:dyDescent="0.2">
      <c r="A600" s="43"/>
      <c r="B600" s="34" t="s">
        <v>6</v>
      </c>
      <c r="D600" s="34">
        <v>14.3567</v>
      </c>
      <c r="E600" s="34">
        <v>14.237299999999999</v>
      </c>
      <c r="F600" s="34">
        <v>2.6835</v>
      </c>
      <c r="G600" s="34">
        <v>0.76900000000000002</v>
      </c>
      <c r="H600" s="34">
        <v>1.4034</v>
      </c>
      <c r="I600" s="34">
        <v>0.80330000000000013</v>
      </c>
      <c r="J600" s="34">
        <v>1.5524999999999998</v>
      </c>
      <c r="K600" s="34">
        <v>1.1963000000000008</v>
      </c>
      <c r="L600" s="34">
        <v>5.1141458133299249</v>
      </c>
      <c r="M600" s="34">
        <v>1.3282808927331591</v>
      </c>
      <c r="N600" s="34">
        <v>2.4890235274098957</v>
      </c>
      <c r="O600" s="34">
        <v>1.8383057444288202</v>
      </c>
      <c r="P600" s="34">
        <v>5.6048863984919439</v>
      </c>
      <c r="Q600" s="34">
        <v>5.8368005867941042</v>
      </c>
      <c r="R600" s="34">
        <v>4.1496506696347346</v>
      </c>
      <c r="S600" s="34">
        <v>4.3201563918450914</v>
      </c>
      <c r="T600" s="34">
        <v>5.3834138211733267</v>
      </c>
      <c r="U600" s="34">
        <v>5.5449240950620791</v>
      </c>
      <c r="V600" s="34">
        <v>0.85318214350746935</v>
      </c>
      <c r="W600" s="34">
        <v>1.6532435543500541</v>
      </c>
      <c r="X600" s="34">
        <v>0.41417026691929404</v>
      </c>
      <c r="Y600" s="72">
        <v>0.99060000000000004</v>
      </c>
      <c r="Z600" s="34">
        <v>0.53210000000000002</v>
      </c>
      <c r="AA600" s="34">
        <v>1.1981999999999999</v>
      </c>
      <c r="AB600" s="34">
        <v>2.4954999999999998</v>
      </c>
      <c r="AC600" s="34">
        <v>2.1558999999999999</v>
      </c>
      <c r="AD600" s="34">
        <v>0.34419999999999984</v>
      </c>
      <c r="AE600" s="34">
        <v>0.30859999999999999</v>
      </c>
      <c r="AF600" s="34">
        <v>0.21530000000000005</v>
      </c>
    </row>
    <row r="601" spans="1:48" x14ac:dyDescent="0.2">
      <c r="A601" s="43"/>
      <c r="B601" s="34" t="s">
        <v>7</v>
      </c>
      <c r="D601" s="34">
        <v>16.079499999999999</v>
      </c>
      <c r="E601" s="34">
        <v>16.0014</v>
      </c>
      <c r="F601" s="34">
        <v>2.9514999999999998</v>
      </c>
      <c r="G601" s="34">
        <v>1.0267999999999999</v>
      </c>
      <c r="H601" s="34">
        <v>1.5322999999999998</v>
      </c>
      <c r="I601" s="34">
        <v>0.91760000000000019</v>
      </c>
      <c r="J601" s="34">
        <v>1.8936000000000002</v>
      </c>
      <c r="K601" s="34">
        <v>1.5487000000000002</v>
      </c>
      <c r="L601" s="34">
        <v>6.1193158580024285</v>
      </c>
      <c r="M601" s="34">
        <v>1.5656143650337402</v>
      </c>
      <c r="N601" s="34">
        <v>5.5190125221818445</v>
      </c>
      <c r="O601" s="34">
        <v>1.8383057444288202</v>
      </c>
      <c r="P601" s="34">
        <v>6.5952072613375838</v>
      </c>
      <c r="Q601" s="34">
        <v>6.6991760000764273</v>
      </c>
      <c r="R601" s="34">
        <v>4.743297968713331</v>
      </c>
      <c r="S601" s="34">
        <v>5.0063025977261901</v>
      </c>
      <c r="T601" s="34">
        <v>6.4192250599274061</v>
      </c>
      <c r="U601" s="34">
        <v>6.243055329724382</v>
      </c>
      <c r="V601" s="34">
        <v>1.1016174517499255</v>
      </c>
      <c r="W601" s="34">
        <v>1.9632814622463077</v>
      </c>
      <c r="X601" s="34">
        <v>0.55396968328600815</v>
      </c>
      <c r="Y601" s="72">
        <v>1.117</v>
      </c>
      <c r="Z601" s="34">
        <v>0.57220000000000004</v>
      </c>
      <c r="AA601" s="34">
        <v>1.4961</v>
      </c>
      <c r="AB601" s="34">
        <v>2.8639000000000001</v>
      </c>
      <c r="AC601" s="34">
        <v>3.1501999999999999</v>
      </c>
      <c r="AD601" s="34">
        <v>0.37020000000000053</v>
      </c>
      <c r="AE601" s="34">
        <v>0.33089999999999975</v>
      </c>
      <c r="AF601" s="34">
        <v>0.29210000000000047</v>
      </c>
    </row>
    <row r="602" spans="1:48" s="41" customFormat="1" x14ac:dyDescent="0.2">
      <c r="A602" s="46"/>
      <c r="B602" s="41" t="s">
        <v>1128</v>
      </c>
      <c r="D602" s="41">
        <v>5</v>
      </c>
      <c r="E602" s="41">
        <v>5</v>
      </c>
      <c r="F602" s="41">
        <v>5</v>
      </c>
      <c r="G602" s="41">
        <v>5</v>
      </c>
      <c r="H602" s="41">
        <v>5</v>
      </c>
      <c r="I602" s="41">
        <v>5</v>
      </c>
      <c r="J602" s="41">
        <v>5</v>
      </c>
      <c r="K602" s="41">
        <v>4</v>
      </c>
      <c r="L602" s="41">
        <v>4</v>
      </c>
      <c r="M602" s="41">
        <v>4</v>
      </c>
      <c r="N602" s="41">
        <v>4</v>
      </c>
      <c r="O602" s="41">
        <v>1</v>
      </c>
      <c r="P602" s="41">
        <v>3</v>
      </c>
      <c r="Q602" s="41">
        <v>3</v>
      </c>
      <c r="R602" s="41">
        <v>3</v>
      </c>
      <c r="S602" s="41">
        <v>3</v>
      </c>
      <c r="T602" s="41">
        <v>3</v>
      </c>
      <c r="U602" s="41">
        <v>3</v>
      </c>
      <c r="V602" s="41">
        <v>5</v>
      </c>
      <c r="W602" s="41">
        <v>5</v>
      </c>
      <c r="X602" s="41">
        <v>4</v>
      </c>
      <c r="Y602" s="74">
        <v>5</v>
      </c>
      <c r="Z602" s="41">
        <v>5</v>
      </c>
      <c r="AA602" s="41">
        <v>5</v>
      </c>
      <c r="AB602" s="41">
        <v>5</v>
      </c>
      <c r="AC602" s="41">
        <v>5</v>
      </c>
      <c r="AD602" s="41">
        <v>3</v>
      </c>
      <c r="AE602" s="41">
        <v>3</v>
      </c>
      <c r="AF602" s="41">
        <v>3</v>
      </c>
    </row>
    <row r="603" spans="1:48" x14ac:dyDescent="0.2">
      <c r="A603" s="47" t="s">
        <v>1046</v>
      </c>
    </row>
    <row r="604" spans="1:48" s="37" customFormat="1" x14ac:dyDescent="0.2">
      <c r="A604" s="43" t="s">
        <v>945</v>
      </c>
      <c r="B604" s="37" t="s">
        <v>3</v>
      </c>
      <c r="D604" s="37">
        <v>18.104200000000002</v>
      </c>
      <c r="E604" s="37">
        <v>16.611455555555555</v>
      </c>
      <c r="F604" s="37">
        <v>3.6108800000000003</v>
      </c>
      <c r="G604" s="37">
        <v>1.1579999999999999</v>
      </c>
      <c r="H604" s="37">
        <v>1.8617000000000001</v>
      </c>
      <c r="I604" s="37">
        <v>1.1553199999999997</v>
      </c>
      <c r="J604" s="37">
        <v>2.1833600000000004</v>
      </c>
      <c r="K604" s="37">
        <v>1.3478600000000003</v>
      </c>
      <c r="L604" s="37">
        <v>7.0505458473573208</v>
      </c>
      <c r="M604" s="37">
        <v>2.6144401925078546</v>
      </c>
      <c r="N604" s="37">
        <v>6.8224613835379788</v>
      </c>
      <c r="O604" s="37">
        <v>2.1185318991385689</v>
      </c>
      <c r="P604" s="37">
        <v>7.1684592389176371</v>
      </c>
      <c r="Q604" s="37">
        <v>7.5894817115061572</v>
      </c>
      <c r="R604" s="37">
        <v>4.9067329298719713</v>
      </c>
      <c r="S604" s="37">
        <v>5.7311349581796289</v>
      </c>
      <c r="T604" s="37">
        <v>6.8964298946404323</v>
      </c>
      <c r="U604" s="37">
        <v>8.1675676155138923</v>
      </c>
      <c r="V604" s="37">
        <v>1.4811180369468067</v>
      </c>
      <c r="W604" s="37">
        <v>2.065974427768416</v>
      </c>
      <c r="X604" s="37">
        <v>0.51430824688471344</v>
      </c>
      <c r="Y604" s="73">
        <v>1.4600199999999997</v>
      </c>
      <c r="Z604" s="37">
        <v>0.81557999999999997</v>
      </c>
      <c r="AA604" s="37">
        <v>2.1823599999999996</v>
      </c>
      <c r="AB604" s="37">
        <v>3.8577399999999997</v>
      </c>
      <c r="AC604" s="37">
        <v>3.5614599999999994</v>
      </c>
      <c r="AD604" s="37">
        <v>0.59905999999999993</v>
      </c>
      <c r="AE604" s="37">
        <v>0.51901999999999993</v>
      </c>
      <c r="AF604" s="37">
        <v>0.42392000000000013</v>
      </c>
    </row>
    <row r="605" spans="1:48" x14ac:dyDescent="0.2">
      <c r="A605" s="43"/>
      <c r="B605" s="34" t="s">
        <v>60</v>
      </c>
      <c r="D605" s="34">
        <v>1.9146245369523496</v>
      </c>
      <c r="E605" s="34">
        <v>1.6981206841028047</v>
      </c>
      <c r="F605" s="34">
        <v>0.28921917640433176</v>
      </c>
      <c r="G605" s="34">
        <v>0.11373873570600299</v>
      </c>
      <c r="H605" s="34">
        <v>0.15164466690259829</v>
      </c>
      <c r="I605" s="34">
        <v>0.14244487354762864</v>
      </c>
      <c r="J605" s="34">
        <v>0.37643546326030319</v>
      </c>
      <c r="K605" s="34">
        <v>0.26075048034471698</v>
      </c>
      <c r="L605" s="34">
        <v>1.3263842130554753</v>
      </c>
      <c r="M605" s="34">
        <v>0.4970730265860222</v>
      </c>
      <c r="N605" s="34">
        <v>1.5606791466351695</v>
      </c>
      <c r="O605" s="34">
        <v>0.33591017090200176</v>
      </c>
      <c r="P605" s="34">
        <v>0.97444159264189301</v>
      </c>
      <c r="Q605" s="34">
        <v>1.2147976522417054</v>
      </c>
      <c r="R605" s="34">
        <v>0.65636881868164021</v>
      </c>
      <c r="S605" s="34">
        <v>0.91896401937956163</v>
      </c>
      <c r="T605" s="34">
        <v>0.8241370655947956</v>
      </c>
      <c r="U605" s="34">
        <v>1.0668241092190023</v>
      </c>
      <c r="V605" s="34">
        <v>0.15104381248018015</v>
      </c>
      <c r="W605" s="34">
        <v>0.20881056548629387</v>
      </c>
      <c r="X605" s="34">
        <v>8.453083155255095E-2</v>
      </c>
      <c r="Y605" s="72">
        <v>0.11845326926682963</v>
      </c>
      <c r="Z605" s="34">
        <v>9.6000505207004164E-2</v>
      </c>
      <c r="AA605" s="34">
        <v>0.28366097369924148</v>
      </c>
      <c r="AB605" s="34">
        <v>0.46519914875244828</v>
      </c>
      <c r="AC605" s="34">
        <v>0.75930110496429715</v>
      </c>
      <c r="AD605" s="34">
        <v>7.0797055023496827E-2</v>
      </c>
      <c r="AE605" s="34">
        <v>5.8976325758730984E-2</v>
      </c>
      <c r="AF605" s="34">
        <v>4.4656097008135213E-2</v>
      </c>
    </row>
    <row r="606" spans="1:48" x14ac:dyDescent="0.2">
      <c r="A606" s="43"/>
      <c r="B606" s="34" t="s">
        <v>5</v>
      </c>
      <c r="D606" s="34">
        <v>5.4051000000000009</v>
      </c>
      <c r="E606" s="34">
        <v>4.8888999999999996</v>
      </c>
      <c r="F606" s="34">
        <v>0.74739999999999984</v>
      </c>
      <c r="G606" s="34">
        <v>0.26479999999999992</v>
      </c>
      <c r="H606" s="34">
        <v>0.39939999999999998</v>
      </c>
      <c r="I606" s="34">
        <v>0.35760000000000014</v>
      </c>
      <c r="J606" s="34">
        <v>0.86169999999999991</v>
      </c>
      <c r="K606" s="34">
        <v>0.62620000000000076</v>
      </c>
      <c r="L606" s="34">
        <v>3.6637140755754558</v>
      </c>
      <c r="M606" s="34">
        <v>1.1160862169329309</v>
      </c>
      <c r="N606" s="34">
        <v>4.0573533807135647</v>
      </c>
      <c r="O606" s="34">
        <v>0.80430012865227951</v>
      </c>
      <c r="P606" s="34">
        <v>2.6569712685965037</v>
      </c>
      <c r="Q606" s="34">
        <v>3.220663541078312</v>
      </c>
      <c r="R606" s="34">
        <v>1.8093065785644056</v>
      </c>
      <c r="S606" s="34">
        <v>2.4241163530991505</v>
      </c>
      <c r="T606" s="34">
        <v>2.0701889031365752</v>
      </c>
      <c r="U606" s="34">
        <v>3.0055475865792829</v>
      </c>
      <c r="V606" s="34">
        <v>0.37402524149624505</v>
      </c>
      <c r="W606" s="34">
        <v>0.53618609228256942</v>
      </c>
      <c r="X606" s="34">
        <v>0.21297937193675182</v>
      </c>
      <c r="Y606" s="72">
        <v>0.32070000000000043</v>
      </c>
      <c r="Z606" s="34">
        <v>0.23740000000000006</v>
      </c>
      <c r="AA606" s="34">
        <v>0.7150000000000003</v>
      </c>
      <c r="AB606" s="34">
        <v>1.1429999999999998</v>
      </c>
      <c r="AC606" s="34">
        <v>1.913899999999999</v>
      </c>
      <c r="AD606" s="34">
        <v>0.1855</v>
      </c>
      <c r="AE606" s="34">
        <v>0.15680000000000016</v>
      </c>
      <c r="AF606" s="34">
        <v>0.10609999999999942</v>
      </c>
      <c r="AV606" s="34" t="s">
        <v>55</v>
      </c>
    </row>
    <row r="607" spans="1:48" x14ac:dyDescent="0.2">
      <c r="A607" s="43"/>
      <c r="B607" s="34" t="s">
        <v>6</v>
      </c>
      <c r="D607" s="34">
        <v>14.8552</v>
      </c>
      <c r="E607" s="34">
        <v>13.9649</v>
      </c>
      <c r="F607" s="34">
        <v>3.1674000000000002</v>
      </c>
      <c r="G607" s="34">
        <v>1.0141</v>
      </c>
      <c r="H607" s="34">
        <v>1.6104000000000003</v>
      </c>
      <c r="I607" s="34">
        <v>0.90549999999999953</v>
      </c>
      <c r="J607" s="34">
        <v>1.6535000000000002</v>
      </c>
      <c r="K607" s="34">
        <v>1.0495999999999999</v>
      </c>
      <c r="L607" s="34">
        <v>5.361539798416123</v>
      </c>
      <c r="M607" s="34">
        <v>1.9770716855996899</v>
      </c>
      <c r="N607" s="34">
        <v>4.4073105472612202</v>
      </c>
      <c r="O607" s="34">
        <v>1.7747097142913262</v>
      </c>
      <c r="P607" s="34">
        <v>5.6126124434170581</v>
      </c>
      <c r="Q607" s="34">
        <v>5.541037812540174</v>
      </c>
      <c r="R607" s="34">
        <v>4.0927816518842048</v>
      </c>
      <c r="S607" s="34">
        <v>4.7211078456226785</v>
      </c>
      <c r="T607" s="34">
        <v>5.484333801839564</v>
      </c>
      <c r="U607" s="34">
        <v>6.5837183050309811</v>
      </c>
      <c r="V607" s="34">
        <v>1.2266964457436078</v>
      </c>
      <c r="W607" s="34">
        <v>1.7238019607831987</v>
      </c>
      <c r="X607" s="34">
        <v>0.39152711272656432</v>
      </c>
      <c r="Y607" s="72">
        <v>1.2642999999999995</v>
      </c>
      <c r="Z607" s="34">
        <v>0.66999999999999993</v>
      </c>
      <c r="AA607" s="34">
        <v>1.6852999999999998</v>
      </c>
      <c r="AB607" s="34">
        <v>3.1013000000000002</v>
      </c>
      <c r="AC607" s="34">
        <v>2.5203000000000007</v>
      </c>
      <c r="AD607" s="34">
        <v>0.47749999999999981</v>
      </c>
      <c r="AE607" s="34">
        <v>0.42289999999999983</v>
      </c>
      <c r="AF607" s="34">
        <v>0.36450000000000049</v>
      </c>
    </row>
    <row r="608" spans="1:48" x14ac:dyDescent="0.2">
      <c r="A608" s="43"/>
      <c r="B608" s="34" t="s">
        <v>7</v>
      </c>
      <c r="D608" s="34">
        <v>20.260300000000001</v>
      </c>
      <c r="E608" s="34">
        <v>18.8538</v>
      </c>
      <c r="F608" s="34">
        <v>3.9148000000000001</v>
      </c>
      <c r="G608" s="34">
        <v>1.2788999999999999</v>
      </c>
      <c r="H608" s="34">
        <v>2.0098000000000003</v>
      </c>
      <c r="I608" s="34">
        <v>1.2630999999999997</v>
      </c>
      <c r="J608" s="34">
        <v>2.5152000000000001</v>
      </c>
      <c r="K608" s="34">
        <v>1.6758000000000006</v>
      </c>
      <c r="L608" s="34">
        <v>9.0252538739915789</v>
      </c>
      <c r="M608" s="34">
        <v>3.0931579025326208</v>
      </c>
      <c r="N608" s="34">
        <v>8.4646639279747848</v>
      </c>
      <c r="O608" s="34">
        <v>2.5790098429436057</v>
      </c>
      <c r="P608" s="34">
        <v>8.2695837120135618</v>
      </c>
      <c r="Q608" s="34">
        <v>8.761701353618486</v>
      </c>
      <c r="R608" s="34">
        <v>5.9020882304486104</v>
      </c>
      <c r="S608" s="34">
        <v>7.145224198721829</v>
      </c>
      <c r="T608" s="34">
        <v>7.5545227049761392</v>
      </c>
      <c r="U608" s="34">
        <v>9.589265891610264</v>
      </c>
      <c r="V608" s="34">
        <v>1.6007216872398529</v>
      </c>
      <c r="W608" s="34">
        <v>2.2599880530657681</v>
      </c>
      <c r="X608" s="34">
        <v>0.60450648466331613</v>
      </c>
      <c r="Y608" s="72">
        <v>1.585</v>
      </c>
      <c r="Z608" s="34">
        <v>0.90739999999999998</v>
      </c>
      <c r="AA608" s="34">
        <v>2.4003000000000001</v>
      </c>
      <c r="AB608" s="34">
        <v>4.2443</v>
      </c>
      <c r="AC608" s="34">
        <v>4.4341999999999997</v>
      </c>
      <c r="AD608" s="34">
        <v>0.66299999999999981</v>
      </c>
      <c r="AE608" s="34">
        <v>0.57969999999999999</v>
      </c>
      <c r="AF608" s="34">
        <v>0.47059999999999991</v>
      </c>
    </row>
    <row r="609" spans="1:48" s="41" customFormat="1" x14ac:dyDescent="0.2">
      <c r="A609" s="46"/>
      <c r="B609" s="41" t="s">
        <v>1128</v>
      </c>
      <c r="D609" s="41">
        <v>9</v>
      </c>
      <c r="E609" s="41">
        <v>9</v>
      </c>
      <c r="F609" s="41">
        <v>5</v>
      </c>
      <c r="G609" s="41">
        <v>5</v>
      </c>
      <c r="H609" s="41">
        <v>5</v>
      </c>
      <c r="I609" s="41">
        <v>5</v>
      </c>
      <c r="J609" s="41">
        <v>5</v>
      </c>
      <c r="K609" s="41">
        <v>5</v>
      </c>
      <c r="L609" s="41">
        <v>8</v>
      </c>
      <c r="M609" s="41">
        <v>6</v>
      </c>
      <c r="N609" s="41">
        <v>5</v>
      </c>
      <c r="O609" s="41">
        <v>5</v>
      </c>
      <c r="P609" s="41">
        <v>5</v>
      </c>
      <c r="Q609" s="41">
        <v>5</v>
      </c>
      <c r="R609" s="41">
        <v>5</v>
      </c>
      <c r="S609" s="41">
        <v>5</v>
      </c>
      <c r="T609" s="41">
        <v>5</v>
      </c>
      <c r="U609" s="41">
        <v>5</v>
      </c>
      <c r="V609" s="41">
        <v>5</v>
      </c>
      <c r="W609" s="41">
        <v>5</v>
      </c>
      <c r="X609" s="41">
        <v>5</v>
      </c>
      <c r="Y609" s="74">
        <v>5</v>
      </c>
      <c r="Z609" s="41">
        <v>5</v>
      </c>
      <c r="AA609" s="41">
        <v>5</v>
      </c>
      <c r="AB609" s="41">
        <v>5</v>
      </c>
      <c r="AC609" s="41">
        <v>5</v>
      </c>
      <c r="AD609" s="41">
        <v>5</v>
      </c>
      <c r="AE609" s="41">
        <v>5</v>
      </c>
      <c r="AF609" s="41">
        <v>5</v>
      </c>
    </row>
    <row r="610" spans="1:48" s="37" customFormat="1" x14ac:dyDescent="0.2">
      <c r="A610" s="43" t="s">
        <v>946</v>
      </c>
      <c r="B610" s="37" t="s">
        <v>3</v>
      </c>
      <c r="D610" s="37">
        <v>21.4056</v>
      </c>
      <c r="E610" s="37">
        <v>20.58746</v>
      </c>
      <c r="F610" s="37">
        <v>4.2895599999999998</v>
      </c>
      <c r="G610" s="37">
        <v>1.3906399999999999</v>
      </c>
      <c r="H610" s="37">
        <v>2.2189799999999997</v>
      </c>
      <c r="I610" s="37">
        <v>1.4114249999999999</v>
      </c>
      <c r="J610" s="37">
        <v>2.6580000000000004</v>
      </c>
      <c r="K610" s="37">
        <v>1.5465249999999999</v>
      </c>
      <c r="L610" s="37">
        <v>7.9317396354835674</v>
      </c>
      <c r="M610" s="37">
        <v>2.7703929125281377</v>
      </c>
      <c r="N610" s="37">
        <v>7.4257707680115104</v>
      </c>
      <c r="O610" s="37" t="s">
        <v>942</v>
      </c>
      <c r="P610" s="37">
        <v>8.0328402832826384</v>
      </c>
      <c r="Q610" s="37">
        <v>8.6236406388354059</v>
      </c>
      <c r="R610" s="37">
        <v>5.7608227197086128</v>
      </c>
      <c r="S610" s="37">
        <v>6.2875123660020096</v>
      </c>
      <c r="T610" s="37">
        <v>7.950724328286018</v>
      </c>
      <c r="U610" s="37">
        <v>8.7249159824563129</v>
      </c>
      <c r="V610" s="37">
        <v>1.8024187304461332</v>
      </c>
      <c r="W610" s="37">
        <v>2.2985098345444586</v>
      </c>
      <c r="X610" s="37">
        <v>0.69981619870597245</v>
      </c>
      <c r="Y610" s="73">
        <v>1.6358600000000003</v>
      </c>
      <c r="Z610" s="37">
        <v>0.98564999999999992</v>
      </c>
      <c r="AA610" s="37">
        <v>2.5307200000000001</v>
      </c>
      <c r="AB610" s="37">
        <v>4.886540000000001</v>
      </c>
      <c r="AC610" s="37">
        <v>5.0225799999999996</v>
      </c>
      <c r="AD610" s="37">
        <v>0.72226000000000012</v>
      </c>
      <c r="AE610" s="37">
        <v>0.73548000000000013</v>
      </c>
      <c r="AF610" s="37">
        <v>0.48182500000000006</v>
      </c>
    </row>
    <row r="611" spans="1:48" x14ac:dyDescent="0.2">
      <c r="A611" s="43"/>
      <c r="B611" s="34" t="s">
        <v>60</v>
      </c>
      <c r="D611" s="34">
        <v>0.55674550739094442</v>
      </c>
      <c r="E611" s="34">
        <v>0.44212263344009073</v>
      </c>
      <c r="F611" s="34">
        <v>0.13203457123041673</v>
      </c>
      <c r="G611" s="34">
        <v>9.1964710623151549E-2</v>
      </c>
      <c r="H611" s="34">
        <v>9.0883315300444495E-2</v>
      </c>
      <c r="I611" s="34">
        <v>7.9701249467411764E-2</v>
      </c>
      <c r="J611" s="34">
        <v>0.11038435124599856</v>
      </c>
      <c r="K611" s="34">
        <v>0.32123886621432812</v>
      </c>
      <c r="L611" s="34">
        <v>6.5944805318527241E-2</v>
      </c>
      <c r="M611" s="34">
        <v>0.1798382059541131</v>
      </c>
      <c r="N611" s="34">
        <v>1.4965831046373821</v>
      </c>
      <c r="O611" s="34" t="s">
        <v>942</v>
      </c>
      <c r="P611" s="34">
        <v>0.39628658075896284</v>
      </c>
      <c r="Q611" s="34">
        <v>0.4705603736855461</v>
      </c>
      <c r="R611" s="34">
        <v>0.1771484761755826</v>
      </c>
      <c r="S611" s="34">
        <v>0.23725688970978662</v>
      </c>
      <c r="T611" s="34">
        <v>0.39729263035508305</v>
      </c>
      <c r="U611" s="34">
        <v>0.35000981239275425</v>
      </c>
      <c r="V611" s="34">
        <v>5.8919834090613001E-2</v>
      </c>
      <c r="W611" s="34">
        <v>2.9792963428881259E-2</v>
      </c>
      <c r="X611" s="34">
        <v>0.11645723267828427</v>
      </c>
      <c r="Y611" s="72">
        <v>9.0718592361213352E-2</v>
      </c>
      <c r="Z611" s="34">
        <v>5.4199969249683788E-2</v>
      </c>
      <c r="AA611" s="34">
        <v>8.8764981834054527E-2</v>
      </c>
      <c r="AB611" s="34">
        <v>0.18511625536402812</v>
      </c>
      <c r="AC611" s="34">
        <v>0.9579688627507702</v>
      </c>
      <c r="AD611" s="34">
        <v>3.36831263394596E-2</v>
      </c>
      <c r="AE611" s="34">
        <v>5.8936847557364239E-2</v>
      </c>
      <c r="AF611" s="34">
        <v>3.6071075670126795E-2</v>
      </c>
    </row>
    <row r="612" spans="1:48" x14ac:dyDescent="0.2">
      <c r="A612" s="43"/>
      <c r="B612" s="34" t="s">
        <v>5</v>
      </c>
      <c r="D612" s="34">
        <v>1.3207999999999984</v>
      </c>
      <c r="E612" s="34">
        <v>1.1119000000000021</v>
      </c>
      <c r="F612" s="34">
        <v>0.30549999999999944</v>
      </c>
      <c r="G612" s="34">
        <v>0.22100000000000009</v>
      </c>
      <c r="H612" s="34">
        <v>0.21089999999999964</v>
      </c>
      <c r="I612" s="34">
        <v>0.19169999999999909</v>
      </c>
      <c r="J612" s="34">
        <v>0.27550000000000008</v>
      </c>
      <c r="K612" s="34">
        <v>0.73160000000000025</v>
      </c>
      <c r="L612" s="34">
        <v>0.12461523343655578</v>
      </c>
      <c r="M612" s="34">
        <v>0.32960820623690346</v>
      </c>
      <c r="N612" s="34">
        <v>2.8382477860594859</v>
      </c>
      <c r="O612" s="34" t="s">
        <v>942</v>
      </c>
      <c r="P612" s="34">
        <v>0.84782715248831142</v>
      </c>
      <c r="Q612" s="34">
        <v>1.1837682399499379</v>
      </c>
      <c r="R612" s="34">
        <v>0.45333592374502096</v>
      </c>
      <c r="S612" s="34">
        <v>0.63046118727466638</v>
      </c>
      <c r="T612" s="34">
        <v>0.86992671771827101</v>
      </c>
      <c r="U612" s="34">
        <v>0.82013017253077081</v>
      </c>
      <c r="V612" s="34">
        <v>0.12799168059562649</v>
      </c>
      <c r="W612" s="34">
        <v>6.9634040747686754E-2</v>
      </c>
      <c r="X612" s="34">
        <v>0.20878635165003345</v>
      </c>
      <c r="Y612" s="72">
        <v>0.19809999999999994</v>
      </c>
      <c r="Z612" s="34">
        <v>0.129</v>
      </c>
      <c r="AA612" s="34">
        <v>0.20580000000000043</v>
      </c>
      <c r="AB612" s="34">
        <v>0.51880000000000059</v>
      </c>
      <c r="AC612" s="34">
        <v>2.4854000000000003</v>
      </c>
      <c r="AD612" s="34">
        <v>6.8599999999999994E-2</v>
      </c>
      <c r="AE612" s="34">
        <v>0.14349999999999974</v>
      </c>
      <c r="AF612" s="34">
        <v>7.6800000000000423E-2</v>
      </c>
    </row>
    <row r="613" spans="1:48" x14ac:dyDescent="0.2">
      <c r="A613" s="43"/>
      <c r="B613" s="34" t="s">
        <v>6</v>
      </c>
      <c r="D613" s="34">
        <v>20.5899</v>
      </c>
      <c r="E613" s="34">
        <v>20.222799999999999</v>
      </c>
      <c r="F613" s="34">
        <v>4.1192000000000002</v>
      </c>
      <c r="G613" s="34">
        <v>1.2503</v>
      </c>
      <c r="H613" s="34">
        <v>2.1177000000000001</v>
      </c>
      <c r="I613" s="34">
        <v>1.3284000000000002</v>
      </c>
      <c r="J613" s="34">
        <v>2.4676999999999998</v>
      </c>
      <c r="K613" s="34">
        <v>1.282</v>
      </c>
      <c r="L613" s="34">
        <v>7.8569623455887836</v>
      </c>
      <c r="M613" s="34">
        <v>2.5640300641763147</v>
      </c>
      <c r="N613" s="34">
        <v>6.281023966662878</v>
      </c>
      <c r="O613" s="34" t="s">
        <v>942</v>
      </c>
      <c r="P613" s="34">
        <v>7.6029206611669968</v>
      </c>
      <c r="Q613" s="34">
        <v>8.1012327061997169</v>
      </c>
      <c r="R613" s="34">
        <v>5.6030519799480709</v>
      </c>
      <c r="S613" s="34">
        <v>6.0463379627672156</v>
      </c>
      <c r="T613" s="34">
        <v>7.4542528190288797</v>
      </c>
      <c r="U613" s="34">
        <v>8.234107799270058</v>
      </c>
      <c r="V613" s="34">
        <v>1.7462027516872145</v>
      </c>
      <c r="W613" s="34">
        <v>2.2634031214081154</v>
      </c>
      <c r="X613" s="34">
        <v>0.62522431974452275</v>
      </c>
      <c r="Y613" s="72">
        <v>1.5226999999999999</v>
      </c>
      <c r="Z613" s="34">
        <v>0.91049999999999986</v>
      </c>
      <c r="AA613" s="34">
        <v>2.4224999999999999</v>
      </c>
      <c r="AB613" s="34">
        <v>4.6456</v>
      </c>
      <c r="AC613" s="34">
        <v>3.7553999999999998</v>
      </c>
      <c r="AD613" s="34">
        <v>0.69090000000000007</v>
      </c>
      <c r="AE613" s="34">
        <v>0.67690000000000006</v>
      </c>
      <c r="AF613" s="34">
        <v>0.43119999999999958</v>
      </c>
    </row>
    <row r="614" spans="1:48" x14ac:dyDescent="0.2">
      <c r="A614" s="43"/>
      <c r="B614" s="34" t="s">
        <v>7</v>
      </c>
      <c r="D614" s="34">
        <v>21.910699999999999</v>
      </c>
      <c r="E614" s="34">
        <v>21.334700000000002</v>
      </c>
      <c r="F614" s="34">
        <v>4.4246999999999996</v>
      </c>
      <c r="G614" s="34">
        <v>1.4713000000000001</v>
      </c>
      <c r="H614" s="34">
        <v>2.3285999999999998</v>
      </c>
      <c r="I614" s="34">
        <v>1.5200999999999993</v>
      </c>
      <c r="J614" s="34">
        <v>2.7431999999999999</v>
      </c>
      <c r="K614" s="34">
        <v>2.0136000000000003</v>
      </c>
      <c r="L614" s="34">
        <v>7.9815775790253394</v>
      </c>
      <c r="M614" s="34">
        <v>2.8936382704132182</v>
      </c>
      <c r="N614" s="34">
        <v>9.1192717527223639</v>
      </c>
      <c r="O614" s="34" t="s">
        <v>942</v>
      </c>
      <c r="P614" s="34">
        <v>8.4507478136553082</v>
      </c>
      <c r="Q614" s="34">
        <v>9.2850009461496548</v>
      </c>
      <c r="R614" s="34">
        <v>6.0563879036930919</v>
      </c>
      <c r="S614" s="34">
        <v>6.676799150041882</v>
      </c>
      <c r="T614" s="34">
        <v>8.3241795367471507</v>
      </c>
      <c r="U614" s="34">
        <v>9.0542379718008288</v>
      </c>
      <c r="V614" s="34">
        <v>1.874194432282841</v>
      </c>
      <c r="W614" s="34">
        <v>2.3330371621558021</v>
      </c>
      <c r="X614" s="34">
        <v>0.8340106713945562</v>
      </c>
      <c r="Y614" s="72">
        <v>1.7207999999999999</v>
      </c>
      <c r="Z614" s="34">
        <v>1.0394999999999999</v>
      </c>
      <c r="AA614" s="34">
        <v>2.6283000000000003</v>
      </c>
      <c r="AB614" s="34">
        <v>5.1644000000000005</v>
      </c>
      <c r="AC614" s="34">
        <v>6.2408000000000001</v>
      </c>
      <c r="AD614" s="34">
        <v>0.75950000000000006</v>
      </c>
      <c r="AE614" s="34">
        <v>0.8203999999999998</v>
      </c>
      <c r="AF614" s="34">
        <v>0.50800000000000001</v>
      </c>
    </row>
    <row r="615" spans="1:48" s="41" customFormat="1" x14ac:dyDescent="0.2">
      <c r="A615" s="46"/>
      <c r="B615" s="41" t="s">
        <v>1128</v>
      </c>
      <c r="D615" s="41">
        <v>5</v>
      </c>
      <c r="E615" s="41">
        <v>5</v>
      </c>
      <c r="F615" s="41">
        <v>5</v>
      </c>
      <c r="G615" s="41">
        <v>5</v>
      </c>
      <c r="H615" s="41">
        <v>5</v>
      </c>
      <c r="I615" s="41">
        <v>4</v>
      </c>
      <c r="J615" s="41">
        <v>5</v>
      </c>
      <c r="K615" s="41">
        <v>4</v>
      </c>
      <c r="L615" s="41">
        <v>3</v>
      </c>
      <c r="M615" s="41">
        <v>3</v>
      </c>
      <c r="N615" s="41">
        <v>3</v>
      </c>
      <c r="O615" s="41" t="s">
        <v>942</v>
      </c>
      <c r="P615" s="41">
        <v>5</v>
      </c>
      <c r="Q615" s="41">
        <v>5</v>
      </c>
      <c r="R615" s="41">
        <v>5</v>
      </c>
      <c r="S615" s="41">
        <v>5</v>
      </c>
      <c r="T615" s="41">
        <v>4</v>
      </c>
      <c r="U615" s="41">
        <v>4</v>
      </c>
      <c r="V615" s="41">
        <v>4</v>
      </c>
      <c r="W615" s="41">
        <v>4</v>
      </c>
      <c r="X615" s="41">
        <v>3</v>
      </c>
      <c r="Y615" s="74">
        <v>5</v>
      </c>
      <c r="Z615" s="41">
        <v>4</v>
      </c>
      <c r="AA615" s="41">
        <v>5</v>
      </c>
      <c r="AB615" s="41">
        <v>5</v>
      </c>
      <c r="AC615" s="41">
        <v>5</v>
      </c>
      <c r="AD615" s="41">
        <v>5</v>
      </c>
      <c r="AE615" s="41">
        <v>5</v>
      </c>
      <c r="AF615" s="41">
        <v>4</v>
      </c>
    </row>
    <row r="616" spans="1:48" x14ac:dyDescent="0.2">
      <c r="A616" s="47" t="s">
        <v>1047</v>
      </c>
    </row>
    <row r="617" spans="1:48" s="37" customFormat="1" x14ac:dyDescent="0.2">
      <c r="A617" s="43" t="s">
        <v>945</v>
      </c>
      <c r="B617" s="37" t="s">
        <v>3</v>
      </c>
      <c r="D617" s="37">
        <v>12.35538</v>
      </c>
      <c r="E617" s="37">
        <v>11.721770000000001</v>
      </c>
      <c r="F617" s="37">
        <v>2.6542400000000002</v>
      </c>
      <c r="G617" s="37">
        <v>0.84429999999999994</v>
      </c>
      <c r="H617" s="37">
        <v>1.3965700000000001</v>
      </c>
      <c r="I617" s="37">
        <v>0.75741999999999998</v>
      </c>
      <c r="J617" s="37">
        <v>1.3767400000000003</v>
      </c>
      <c r="K617" s="37">
        <v>0.95001999999999998</v>
      </c>
      <c r="L617" s="37">
        <v>5.0821168455960155</v>
      </c>
      <c r="M617" s="37">
        <v>1.3014281019048977</v>
      </c>
      <c r="N617" s="37">
        <v>4.5684969951646126</v>
      </c>
      <c r="O617" s="37">
        <v>1.010419888021421</v>
      </c>
      <c r="P617" s="37">
        <v>5.0839924004269577</v>
      </c>
      <c r="Q617" s="37">
        <v>5.6070053646290123</v>
      </c>
      <c r="R617" s="37">
        <v>3.3986634414976309</v>
      </c>
      <c r="S617" s="37">
        <v>4.0299365703359431</v>
      </c>
      <c r="T617" s="37">
        <v>5.1068009681669189</v>
      </c>
      <c r="U617" s="37">
        <v>5.9732152766728657</v>
      </c>
      <c r="V617" s="37">
        <v>0.75846296417029835</v>
      </c>
      <c r="W617" s="37">
        <v>1.7109465095452279</v>
      </c>
      <c r="X617" s="37">
        <v>0.27902973673056686</v>
      </c>
      <c r="Y617" s="73">
        <v>1.01098</v>
      </c>
      <c r="Z617" s="37">
        <v>0.58279999999999998</v>
      </c>
      <c r="AA617" s="37">
        <v>1.3059999999999998</v>
      </c>
      <c r="AB617" s="37">
        <v>2.09389</v>
      </c>
      <c r="AC617" s="37">
        <v>1.7878399999999999</v>
      </c>
      <c r="AD617" s="37">
        <v>0.29793000000000003</v>
      </c>
      <c r="AE617" s="37">
        <v>0.25728000000000006</v>
      </c>
      <c r="AF617" s="37">
        <v>0.22745000000000007</v>
      </c>
    </row>
    <row r="618" spans="1:48" x14ac:dyDescent="0.2">
      <c r="A618" s="45"/>
      <c r="B618" s="34" t="s">
        <v>60</v>
      </c>
      <c r="D618" s="34">
        <v>0.7717788007799472</v>
      </c>
      <c r="E618" s="34">
        <v>0.62399907594304804</v>
      </c>
      <c r="F618" s="34">
        <v>0.17272501073479002</v>
      </c>
      <c r="G618" s="34">
        <v>0.11437303489508094</v>
      </c>
      <c r="H618" s="34">
        <v>0.12422970703946426</v>
      </c>
      <c r="I618" s="34">
        <v>9.2689838829411578E-2</v>
      </c>
      <c r="J618" s="34">
        <v>0.12175422602750008</v>
      </c>
      <c r="K618" s="34">
        <v>0.20171181243987055</v>
      </c>
      <c r="L618" s="34">
        <v>0.71275766078677305</v>
      </c>
      <c r="M618" s="34">
        <v>0.13414533400679704</v>
      </c>
      <c r="N618" s="34">
        <v>0.99610015491462223</v>
      </c>
      <c r="O618" s="34">
        <v>0.15098094445810703</v>
      </c>
      <c r="P618" s="34">
        <v>0.52156156065857007</v>
      </c>
      <c r="Q618" s="34">
        <v>0.5525701132199029</v>
      </c>
      <c r="R618" s="34">
        <v>0.35725120080270784</v>
      </c>
      <c r="S618" s="34">
        <v>0.43792156460182774</v>
      </c>
      <c r="T618" s="34">
        <v>0.41987003195792694</v>
      </c>
      <c r="U618" s="34">
        <v>0.58896406296774062</v>
      </c>
      <c r="V618" s="34">
        <v>5.8374404417660994E-2</v>
      </c>
      <c r="W618" s="34">
        <v>0.21858240875392543</v>
      </c>
      <c r="X618" s="34">
        <v>5.496653547660383E-2</v>
      </c>
      <c r="Y618" s="72">
        <v>5.9438367706015946E-2</v>
      </c>
      <c r="Z618" s="34">
        <v>8.1767624671653091E-2</v>
      </c>
      <c r="AA618" s="34">
        <v>7.160778976868061E-2</v>
      </c>
      <c r="AB618" s="34">
        <v>0.21988600304096961</v>
      </c>
      <c r="AC618" s="34">
        <v>0.21743555980259327</v>
      </c>
      <c r="AD618" s="34">
        <v>1.5857844185834993E-2</v>
      </c>
      <c r="AE618" s="34">
        <v>2.5411624636505682E-2</v>
      </c>
      <c r="AF618" s="34">
        <v>1.9744886820530518E-2</v>
      </c>
    </row>
    <row r="619" spans="1:48" x14ac:dyDescent="0.2">
      <c r="A619" s="45"/>
      <c r="B619" s="34" t="s">
        <v>5</v>
      </c>
      <c r="D619" s="34">
        <v>2.3902000000000001</v>
      </c>
      <c r="E619" s="34">
        <v>1.5913000000000004</v>
      </c>
      <c r="F619" s="34">
        <v>0.60829999999999984</v>
      </c>
      <c r="G619" s="34">
        <v>0.34420000000000006</v>
      </c>
      <c r="H619" s="34">
        <v>0.38029999999999986</v>
      </c>
      <c r="I619" s="34">
        <v>0.27369999999999983</v>
      </c>
      <c r="J619" s="34">
        <v>0.36189999999999989</v>
      </c>
      <c r="K619" s="34">
        <v>0.57339999999999947</v>
      </c>
      <c r="L619" s="34">
        <v>2.1415197509193007</v>
      </c>
      <c r="M619" s="34">
        <v>0.3949344928573737</v>
      </c>
      <c r="N619" s="34">
        <v>3.4624166094104827</v>
      </c>
      <c r="O619" s="34">
        <v>0.48467889606875403</v>
      </c>
      <c r="P619" s="34">
        <v>1.4257845158656375</v>
      </c>
      <c r="Q619" s="34">
        <v>1.4614255902547422</v>
      </c>
      <c r="R619" s="34">
        <v>0.95185950076669101</v>
      </c>
      <c r="S619" s="34">
        <v>1.2950109180863727</v>
      </c>
      <c r="T619" s="34">
        <v>1.1888092284492089</v>
      </c>
      <c r="U619" s="34">
        <v>1.6718931201797362</v>
      </c>
      <c r="V619" s="34">
        <v>0.17980936393958691</v>
      </c>
      <c r="W619" s="34">
        <v>0.75317827810289728</v>
      </c>
      <c r="X619" s="34">
        <v>0.1786547415647316</v>
      </c>
      <c r="Y619" s="72">
        <v>0.19680000000000009</v>
      </c>
      <c r="Z619" s="34">
        <v>0.2762</v>
      </c>
      <c r="AA619" s="34">
        <v>0.19240000000000013</v>
      </c>
      <c r="AB619" s="34">
        <v>0.61099999999999999</v>
      </c>
      <c r="AC619" s="34">
        <v>0.6458999999999997</v>
      </c>
      <c r="AD619" s="34">
        <v>5.3399999999999892E-2</v>
      </c>
      <c r="AE619" s="34">
        <v>6.8599999999999994E-2</v>
      </c>
      <c r="AF619" s="34">
        <v>6.610000000000027E-2</v>
      </c>
      <c r="AV619" s="34" t="s">
        <v>55</v>
      </c>
    </row>
    <row r="620" spans="1:48" x14ac:dyDescent="0.2">
      <c r="A620" s="45"/>
      <c r="B620" s="34" t="s">
        <v>6</v>
      </c>
      <c r="D620" s="34">
        <v>11.341699999999999</v>
      </c>
      <c r="E620" s="34">
        <v>11.0382</v>
      </c>
      <c r="F620" s="34">
        <v>2.3698000000000001</v>
      </c>
      <c r="G620" s="34">
        <v>0.65910000000000002</v>
      </c>
      <c r="H620" s="34">
        <v>1.2205000000000001</v>
      </c>
      <c r="I620" s="34">
        <v>0.59940000000000015</v>
      </c>
      <c r="J620" s="34">
        <v>1.2027000000000001</v>
      </c>
      <c r="K620" s="34">
        <v>0.64580000000000037</v>
      </c>
      <c r="L620" s="34">
        <v>3.9930446028062345</v>
      </c>
      <c r="M620" s="34">
        <v>1.1095682223279466</v>
      </c>
      <c r="N620" s="34">
        <v>2.9805692359010894</v>
      </c>
      <c r="O620" s="34">
        <v>0.79281067727421473</v>
      </c>
      <c r="P620" s="34">
        <v>4.2526513576826401</v>
      </c>
      <c r="Q620" s="34">
        <v>4.8066639512243832</v>
      </c>
      <c r="R620" s="34">
        <v>2.9609404992333088</v>
      </c>
      <c r="S620" s="34">
        <v>3.4045005331178899</v>
      </c>
      <c r="T620" s="34">
        <v>4.5060716816313526</v>
      </c>
      <c r="U620" s="34">
        <v>5.2683032581657638</v>
      </c>
      <c r="V620" s="34">
        <v>0.6813866009836127</v>
      </c>
      <c r="W620" s="34">
        <v>1.1746176654554437</v>
      </c>
      <c r="X620" s="34">
        <v>0.17904636271089108</v>
      </c>
      <c r="Y620" s="72">
        <v>0.93979999999999997</v>
      </c>
      <c r="Z620" s="34">
        <v>0.46989999999999998</v>
      </c>
      <c r="AA620" s="34">
        <v>1.2338</v>
      </c>
      <c r="AB620" s="34">
        <v>1.8046</v>
      </c>
      <c r="AC620" s="34">
        <v>1.5430000000000001</v>
      </c>
      <c r="AD620" s="34">
        <v>0.26980000000000004</v>
      </c>
      <c r="AE620" s="34">
        <v>0.22029999999999994</v>
      </c>
      <c r="AF620" s="34">
        <v>0.20439999999999992</v>
      </c>
    </row>
    <row r="621" spans="1:48" x14ac:dyDescent="0.2">
      <c r="A621" s="45"/>
      <c r="B621" s="34" t="s">
        <v>7</v>
      </c>
      <c r="D621" s="34">
        <v>13.7319</v>
      </c>
      <c r="E621" s="34">
        <v>12.6295</v>
      </c>
      <c r="F621" s="34">
        <v>2.9781</v>
      </c>
      <c r="G621" s="34">
        <v>1.0033000000000001</v>
      </c>
      <c r="H621" s="34">
        <v>1.6008</v>
      </c>
      <c r="I621" s="34">
        <v>0.87309999999999999</v>
      </c>
      <c r="J621" s="34">
        <v>1.5646</v>
      </c>
      <c r="K621" s="34">
        <v>1.2191999999999998</v>
      </c>
      <c r="L621" s="34">
        <v>6.1345643537255352</v>
      </c>
      <c r="M621" s="34">
        <v>1.5045027151853203</v>
      </c>
      <c r="N621" s="34">
        <v>6.442985845311572</v>
      </c>
      <c r="O621" s="34">
        <v>1.2774895733429688</v>
      </c>
      <c r="P621" s="34">
        <v>5.6784358735482776</v>
      </c>
      <c r="Q621" s="34">
        <v>6.2680895414791253</v>
      </c>
      <c r="R621" s="34">
        <v>3.9127999999999998</v>
      </c>
      <c r="S621" s="34">
        <v>4.6995114512042626</v>
      </c>
      <c r="T621" s="34">
        <v>5.6948809100805615</v>
      </c>
      <c r="U621" s="34">
        <v>6.9401963783455001</v>
      </c>
      <c r="V621" s="34">
        <v>0.86119596492319961</v>
      </c>
      <c r="W621" s="34">
        <v>1.9277959435583409</v>
      </c>
      <c r="X621" s="34">
        <v>0.35770110427562268</v>
      </c>
      <c r="Y621" s="72">
        <v>1.1366000000000001</v>
      </c>
      <c r="Z621" s="34">
        <v>0.74609999999999999</v>
      </c>
      <c r="AA621" s="34">
        <v>1.4262000000000001</v>
      </c>
      <c r="AB621" s="34">
        <v>2.4156</v>
      </c>
      <c r="AC621" s="34">
        <v>2.1888999999999998</v>
      </c>
      <c r="AD621" s="34">
        <v>0.32319999999999993</v>
      </c>
      <c r="AE621" s="34">
        <v>0.28889999999999993</v>
      </c>
      <c r="AF621" s="34">
        <v>0.27050000000000018</v>
      </c>
    </row>
    <row r="622" spans="1:48" s="41" customFormat="1" x14ac:dyDescent="0.2">
      <c r="A622" s="53"/>
      <c r="B622" s="41" t="s">
        <v>1128</v>
      </c>
      <c r="D622" s="41">
        <v>10</v>
      </c>
      <c r="E622" s="41">
        <v>10</v>
      </c>
      <c r="F622" s="41">
        <v>10</v>
      </c>
      <c r="G622" s="41">
        <v>10</v>
      </c>
      <c r="H622" s="41">
        <v>10</v>
      </c>
      <c r="I622" s="41">
        <v>10</v>
      </c>
      <c r="J622" s="41">
        <v>10</v>
      </c>
      <c r="K622" s="41">
        <v>10</v>
      </c>
      <c r="L622" s="41">
        <v>10</v>
      </c>
      <c r="M622" s="41">
        <v>10</v>
      </c>
      <c r="N622" s="41">
        <v>9</v>
      </c>
      <c r="O622" s="41">
        <v>8</v>
      </c>
      <c r="P622" s="41">
        <v>10</v>
      </c>
      <c r="Q622" s="41">
        <v>10</v>
      </c>
      <c r="R622" s="41">
        <v>10</v>
      </c>
      <c r="S622" s="41">
        <v>10</v>
      </c>
      <c r="T622" s="41">
        <v>9</v>
      </c>
      <c r="U622" s="41">
        <v>9</v>
      </c>
      <c r="V622" s="41">
        <v>10</v>
      </c>
      <c r="W622" s="41">
        <v>10</v>
      </c>
      <c r="X622" s="41">
        <v>10</v>
      </c>
      <c r="Y622" s="74">
        <v>10</v>
      </c>
      <c r="Z622" s="41">
        <v>10</v>
      </c>
      <c r="AA622" s="41">
        <v>10</v>
      </c>
      <c r="AB622" s="41">
        <v>10</v>
      </c>
      <c r="AC622" s="41">
        <v>10</v>
      </c>
      <c r="AD622" s="41">
        <v>10</v>
      </c>
      <c r="AE622" s="41">
        <v>10</v>
      </c>
      <c r="AF622" s="41">
        <v>10</v>
      </c>
    </row>
    <row r="623" spans="1:48" s="37" customFormat="1" x14ac:dyDescent="0.2">
      <c r="A623" s="43" t="s">
        <v>946</v>
      </c>
      <c r="B623" s="37" t="s">
        <v>3</v>
      </c>
      <c r="D623" s="37">
        <v>14.426869999999999</v>
      </c>
      <c r="E623" s="37">
        <v>14.217269999999999</v>
      </c>
      <c r="F623" s="37">
        <v>3.0289000000000001</v>
      </c>
      <c r="G623" s="37">
        <v>0.99358000000000002</v>
      </c>
      <c r="H623" s="37">
        <v>1.5788800000000001</v>
      </c>
      <c r="I623" s="37">
        <v>0.87379999999999991</v>
      </c>
      <c r="J623" s="37">
        <v>1.56745</v>
      </c>
      <c r="K623" s="37">
        <v>1.0040499999999999</v>
      </c>
      <c r="L623" s="37">
        <v>5.9384344682921428</v>
      </c>
      <c r="M623" s="37">
        <v>1.8211238619431296</v>
      </c>
      <c r="N623" s="37">
        <v>4.5949440451277122</v>
      </c>
      <c r="O623" s="37">
        <v>1.2810919060176975</v>
      </c>
      <c r="P623" s="37">
        <v>5.820615580179771</v>
      </c>
      <c r="Q623" s="37">
        <v>6.2867190604045273</v>
      </c>
      <c r="R623" s="37">
        <v>4.0366595664744276</v>
      </c>
      <c r="S623" s="37">
        <v>4.6856400142031163</v>
      </c>
      <c r="T623" s="37">
        <v>5.7209016999575928</v>
      </c>
      <c r="U623" s="37">
        <v>6.7740312484586056</v>
      </c>
      <c r="V623" s="37">
        <v>0.87517611787355176</v>
      </c>
      <c r="W623" s="37">
        <v>1.9063021754195872</v>
      </c>
      <c r="X623" s="37">
        <v>0.40672472140710553</v>
      </c>
      <c r="Y623" s="73">
        <v>1.1092899999999999</v>
      </c>
      <c r="Z623" s="37">
        <v>0.62095999999999996</v>
      </c>
      <c r="AA623" s="37">
        <v>1.5009599999999998</v>
      </c>
      <c r="AB623" s="37">
        <v>2.5940399999999997</v>
      </c>
      <c r="AC623" s="37">
        <v>2.343144444444444</v>
      </c>
      <c r="AD623" s="37">
        <v>0.36252999999999991</v>
      </c>
      <c r="AE623" s="37">
        <v>0.33107999999999999</v>
      </c>
      <c r="AF623" s="37">
        <v>0.25848999999999994</v>
      </c>
    </row>
    <row r="624" spans="1:48" x14ac:dyDescent="0.2">
      <c r="A624" s="43"/>
      <c r="B624" s="34" t="s">
        <v>60</v>
      </c>
      <c r="D624" s="34">
        <v>0.65884710256292012</v>
      </c>
      <c r="E624" s="34">
        <v>0.93060671374467685</v>
      </c>
      <c r="F624" s="34">
        <v>0.13399295172176456</v>
      </c>
      <c r="G624" s="34">
        <v>8.7321574271959468E-2</v>
      </c>
      <c r="H624" s="34">
        <v>8.294530728136465E-2</v>
      </c>
      <c r="I624" s="34">
        <v>0.12364770744156832</v>
      </c>
      <c r="J624" s="34">
        <v>0.15206034803473406</v>
      </c>
      <c r="K624" s="34">
        <v>0.25324324823729794</v>
      </c>
      <c r="L624" s="34">
        <v>0.44985260811157962</v>
      </c>
      <c r="M624" s="34">
        <v>0.10529460762075844</v>
      </c>
      <c r="N624" s="34">
        <v>0.50520355135659234</v>
      </c>
      <c r="O624" s="34">
        <v>0.21620881111354051</v>
      </c>
      <c r="P624" s="34">
        <v>0.29639917485361073</v>
      </c>
      <c r="Q624" s="34">
        <v>0.36842050332980752</v>
      </c>
      <c r="R624" s="34">
        <v>0.242599318471338</v>
      </c>
      <c r="S624" s="34">
        <v>0.32192189753040473</v>
      </c>
      <c r="T624" s="34">
        <v>0.58017276011578656</v>
      </c>
      <c r="U624" s="34">
        <v>0.48761555087126629</v>
      </c>
      <c r="V624" s="34">
        <v>7.8550088080993397E-2</v>
      </c>
      <c r="W624" s="34">
        <v>0.14920902933115382</v>
      </c>
      <c r="X624" s="34">
        <v>0.12748287900870042</v>
      </c>
      <c r="Y624" s="72">
        <v>6.9321368358617311E-2</v>
      </c>
      <c r="Z624" s="34">
        <v>4.1307873879497178E-2</v>
      </c>
      <c r="AA624" s="34">
        <v>9.4232586956129183E-2</v>
      </c>
      <c r="AB624" s="34">
        <v>0.2300046047848221</v>
      </c>
      <c r="AC624" s="34">
        <v>0.33822030213719734</v>
      </c>
      <c r="AD624" s="34">
        <v>3.8757452329985509E-2</v>
      </c>
      <c r="AE624" s="34">
        <v>2.7435451518063297E-2</v>
      </c>
      <c r="AF624" s="34">
        <v>2.7885737095034002E-2</v>
      </c>
    </row>
    <row r="625" spans="1:48" x14ac:dyDescent="0.2">
      <c r="A625" s="43"/>
      <c r="B625" s="34" t="s">
        <v>5</v>
      </c>
      <c r="D625" s="34">
        <v>2.4135999999999989</v>
      </c>
      <c r="E625" s="34">
        <v>3.5459000000000014</v>
      </c>
      <c r="F625" s="34">
        <v>0.48260000000000014</v>
      </c>
      <c r="G625" s="34">
        <v>0.24390000000000001</v>
      </c>
      <c r="H625" s="34">
        <v>0.30100000000000016</v>
      </c>
      <c r="I625" s="34">
        <v>0.39570000000000061</v>
      </c>
      <c r="J625" s="34">
        <v>0.55629999999999979</v>
      </c>
      <c r="K625" s="34">
        <v>0.6344000000000003</v>
      </c>
      <c r="L625" s="34">
        <v>1.5258422221305068</v>
      </c>
      <c r="M625" s="34">
        <v>0.3143088207234761</v>
      </c>
      <c r="N625" s="34">
        <v>1.4742573623629136</v>
      </c>
      <c r="O625" s="34">
        <v>0.56933790948610397</v>
      </c>
      <c r="P625" s="34">
        <v>1.004565573751206</v>
      </c>
      <c r="Q625" s="34">
        <v>1.1770578162408514</v>
      </c>
      <c r="R625" s="34">
        <v>0.78586200154941865</v>
      </c>
      <c r="S625" s="34">
        <v>1.0125380747656054</v>
      </c>
      <c r="T625" s="34">
        <v>1.8082511939230272</v>
      </c>
      <c r="U625" s="34">
        <v>1.4474656833753041</v>
      </c>
      <c r="V625" s="34">
        <v>0.27347969715360676</v>
      </c>
      <c r="W625" s="34">
        <v>0.41488258248438048</v>
      </c>
      <c r="X625" s="34">
        <v>0.41543110758408586</v>
      </c>
      <c r="Y625" s="72">
        <v>0.21519999999999984</v>
      </c>
      <c r="Z625" s="34">
        <v>0.12270000000000003</v>
      </c>
      <c r="AA625" s="34">
        <v>0.27049999999999996</v>
      </c>
      <c r="AB625" s="34">
        <v>0.70360000000000023</v>
      </c>
      <c r="AC625" s="34">
        <v>1.0097</v>
      </c>
      <c r="AD625" s="34">
        <v>0.11169999999999991</v>
      </c>
      <c r="AE625" s="34">
        <v>9.8999999999999977E-2</v>
      </c>
      <c r="AF625" s="34">
        <v>0.10610000000000008</v>
      </c>
    </row>
    <row r="626" spans="1:48" x14ac:dyDescent="0.2">
      <c r="A626" s="43"/>
      <c r="B626" s="34" t="s">
        <v>6</v>
      </c>
      <c r="D626" s="34">
        <v>13.220700000000001</v>
      </c>
      <c r="E626" s="34">
        <v>12.7692</v>
      </c>
      <c r="F626" s="34">
        <v>2.7425999999999999</v>
      </c>
      <c r="G626" s="34">
        <v>0.91310000000000002</v>
      </c>
      <c r="H626" s="34">
        <v>1.3793</v>
      </c>
      <c r="I626" s="34">
        <v>0.71809999999999974</v>
      </c>
      <c r="J626" s="34">
        <v>1.3392000000000004</v>
      </c>
      <c r="K626" s="34">
        <v>0.66739999999999977</v>
      </c>
      <c r="L626" s="34">
        <v>5.3227796516481876</v>
      </c>
      <c r="M626" s="34">
        <v>1.6683625085694054</v>
      </c>
      <c r="N626" s="34">
        <v>3.9523980622203565</v>
      </c>
      <c r="O626" s="34">
        <v>1.0612193081545394</v>
      </c>
      <c r="P626" s="34">
        <v>5.4255934320588377</v>
      </c>
      <c r="Q626" s="34">
        <v>5.9003620109278039</v>
      </c>
      <c r="R626" s="34">
        <v>3.6361835940997262</v>
      </c>
      <c r="S626" s="34">
        <v>4.2649936987057782</v>
      </c>
      <c r="T626" s="34">
        <v>4.7469427055737672</v>
      </c>
      <c r="U626" s="34">
        <v>6.172643389991034</v>
      </c>
      <c r="V626" s="34">
        <v>0.73185468502975393</v>
      </c>
      <c r="W626" s="34">
        <v>1.6444199037958651</v>
      </c>
      <c r="X626" s="34">
        <v>0.23601906702637457</v>
      </c>
      <c r="Y626" s="72">
        <v>0.98870000000000013</v>
      </c>
      <c r="Z626" s="34">
        <v>0.57079999999999997</v>
      </c>
      <c r="AA626" s="34">
        <v>1.4097</v>
      </c>
      <c r="AB626" s="34">
        <v>2.2422</v>
      </c>
      <c r="AC626" s="34">
        <v>1.8675000000000002</v>
      </c>
      <c r="AD626" s="34">
        <v>0.30799999999999983</v>
      </c>
      <c r="AE626" s="34">
        <v>0.28200000000000003</v>
      </c>
      <c r="AF626" s="34">
        <v>0.19680000000000009</v>
      </c>
    </row>
    <row r="627" spans="1:48" x14ac:dyDescent="0.2">
      <c r="A627" s="43"/>
      <c r="B627" s="34" t="s">
        <v>7</v>
      </c>
      <c r="D627" s="34">
        <v>15.6343</v>
      </c>
      <c r="E627" s="34">
        <v>16.315100000000001</v>
      </c>
      <c r="F627" s="34">
        <v>3.2252000000000001</v>
      </c>
      <c r="G627" s="34">
        <v>1.157</v>
      </c>
      <c r="H627" s="34">
        <v>1.6803000000000001</v>
      </c>
      <c r="I627" s="34">
        <v>1.1138000000000003</v>
      </c>
      <c r="J627" s="34">
        <v>1.8955000000000002</v>
      </c>
      <c r="K627" s="34">
        <v>1.3018000000000001</v>
      </c>
      <c r="L627" s="34">
        <v>6.8486218737786944</v>
      </c>
      <c r="M627" s="34">
        <v>1.9826713292928815</v>
      </c>
      <c r="N627" s="34">
        <v>5.4266554245832701</v>
      </c>
      <c r="O627" s="34">
        <v>1.6305572176406433</v>
      </c>
      <c r="P627" s="34">
        <v>6.4301590058100437</v>
      </c>
      <c r="Q627" s="34">
        <v>7.0774198271686553</v>
      </c>
      <c r="R627" s="34">
        <v>4.4220455956491449</v>
      </c>
      <c r="S627" s="34">
        <v>5.2775317734713836</v>
      </c>
      <c r="T627" s="34">
        <v>6.5551938994967944</v>
      </c>
      <c r="U627" s="34">
        <v>7.6201090733663381</v>
      </c>
      <c r="V627" s="34">
        <v>1.0053343821833607</v>
      </c>
      <c r="W627" s="34">
        <v>2.0593024862802456</v>
      </c>
      <c r="X627" s="34">
        <v>0.6514501746104604</v>
      </c>
      <c r="Y627" s="72">
        <v>1.2039</v>
      </c>
      <c r="Z627" s="34">
        <v>0.69350000000000001</v>
      </c>
      <c r="AA627" s="34">
        <v>1.6801999999999999</v>
      </c>
      <c r="AB627" s="34">
        <v>2.9458000000000002</v>
      </c>
      <c r="AC627" s="34">
        <v>2.8772000000000002</v>
      </c>
      <c r="AD627" s="34">
        <v>0.41969999999999974</v>
      </c>
      <c r="AE627" s="34">
        <v>0.38100000000000001</v>
      </c>
      <c r="AF627" s="34">
        <v>0.30290000000000017</v>
      </c>
    </row>
    <row r="628" spans="1:48" s="41" customFormat="1" x14ac:dyDescent="0.2">
      <c r="A628" s="46"/>
      <c r="B628" s="41" t="s">
        <v>1128</v>
      </c>
      <c r="D628" s="41">
        <v>10</v>
      </c>
      <c r="E628" s="41">
        <v>10</v>
      </c>
      <c r="F628" s="41">
        <v>10</v>
      </c>
      <c r="G628" s="41">
        <v>10</v>
      </c>
      <c r="H628" s="41">
        <v>10</v>
      </c>
      <c r="I628" s="41">
        <v>10</v>
      </c>
      <c r="J628" s="41">
        <v>10</v>
      </c>
      <c r="K628" s="41">
        <v>10</v>
      </c>
      <c r="L628" s="41">
        <v>9</v>
      </c>
      <c r="M628" s="41">
        <v>9</v>
      </c>
      <c r="N628" s="41">
        <v>8</v>
      </c>
      <c r="O628" s="41">
        <v>6</v>
      </c>
      <c r="P628" s="41">
        <v>10</v>
      </c>
      <c r="Q628" s="41">
        <v>10</v>
      </c>
      <c r="R628" s="41">
        <v>10</v>
      </c>
      <c r="S628" s="41">
        <v>10</v>
      </c>
      <c r="T628" s="41">
        <v>10</v>
      </c>
      <c r="U628" s="41">
        <v>10</v>
      </c>
      <c r="V628" s="41">
        <v>10</v>
      </c>
      <c r="W628" s="41">
        <v>10</v>
      </c>
      <c r="X628" s="41">
        <v>10</v>
      </c>
      <c r="Y628" s="74">
        <v>10</v>
      </c>
      <c r="Z628" s="41">
        <v>10</v>
      </c>
      <c r="AA628" s="41">
        <v>10</v>
      </c>
      <c r="AB628" s="41">
        <v>10</v>
      </c>
      <c r="AC628" s="41">
        <v>9</v>
      </c>
      <c r="AD628" s="41">
        <v>10</v>
      </c>
      <c r="AE628" s="41">
        <v>10</v>
      </c>
      <c r="AF628" s="41">
        <v>10</v>
      </c>
    </row>
    <row r="629" spans="1:48" x14ac:dyDescent="0.2">
      <c r="A629" s="47" t="s">
        <v>1048</v>
      </c>
    </row>
    <row r="630" spans="1:48" s="37" customFormat="1" x14ac:dyDescent="0.2">
      <c r="A630" s="43" t="s">
        <v>945</v>
      </c>
      <c r="B630" s="37" t="s">
        <v>3</v>
      </c>
      <c r="D630" s="37">
        <v>11.90545</v>
      </c>
      <c r="E630" s="37">
        <v>10.783100000000001</v>
      </c>
      <c r="F630" s="37">
        <v>2.5246</v>
      </c>
      <c r="G630" s="37">
        <v>0.78612500000000007</v>
      </c>
      <c r="H630" s="37">
        <v>1.2552499999999998</v>
      </c>
      <c r="I630" s="37">
        <v>0.67500000000000004</v>
      </c>
      <c r="J630" s="37">
        <v>1.5557750000000001</v>
      </c>
      <c r="K630" s="37">
        <v>0.85375000000000001</v>
      </c>
      <c r="L630" s="37">
        <v>6.0697076036115352</v>
      </c>
      <c r="M630" s="37">
        <v>1.6550624131076983</v>
      </c>
      <c r="N630" s="37">
        <v>6.7658940955925413</v>
      </c>
      <c r="O630" s="37">
        <v>2.1974762456053991</v>
      </c>
      <c r="P630" s="37">
        <v>5.5962602405442468</v>
      </c>
      <c r="Q630" s="37">
        <v>6.1464133373071785</v>
      </c>
      <c r="R630" s="37">
        <v>4.2834000120251359</v>
      </c>
      <c r="S630" s="37">
        <v>5.0453156370778194</v>
      </c>
      <c r="T630" s="37">
        <v>5.5007602294997078</v>
      </c>
      <c r="U630" s="37">
        <v>6.6152750770313968</v>
      </c>
      <c r="V630" s="37">
        <v>0.87573780528569933</v>
      </c>
      <c r="W630" s="37">
        <v>1.6595113367684</v>
      </c>
      <c r="X630" s="37">
        <v>0.33502798300247483</v>
      </c>
      <c r="Y630" s="73">
        <v>1.0990500000000001</v>
      </c>
      <c r="Z630" s="37">
        <v>0.51510000000000011</v>
      </c>
      <c r="AA630" s="37">
        <v>1.3768</v>
      </c>
      <c r="AB630" s="37">
        <v>2.4231500000000001</v>
      </c>
      <c r="AC630" s="37">
        <v>1.4645000000000001</v>
      </c>
      <c r="AD630" s="37">
        <v>0.1884250000000002</v>
      </c>
      <c r="AE630" s="37">
        <v>0.186975</v>
      </c>
      <c r="AF630" s="37">
        <v>0.17652499999999982</v>
      </c>
    </row>
    <row r="631" spans="1:48" x14ac:dyDescent="0.2">
      <c r="A631" s="45"/>
      <c r="B631" s="34" t="s">
        <v>60</v>
      </c>
      <c r="D631" s="34">
        <v>0.27263471899228081</v>
      </c>
      <c r="E631" s="34">
        <v>0.42252822390936151</v>
      </c>
      <c r="F631" s="34">
        <v>8.9706632976608913E-2</v>
      </c>
      <c r="G631" s="34">
        <v>4.7129917957351344E-2</v>
      </c>
      <c r="H631" s="34">
        <v>0.12393357091603545</v>
      </c>
      <c r="I631" s="34">
        <v>0.13133065141085642</v>
      </c>
      <c r="J631" s="34">
        <v>9.9302244855458174E-2</v>
      </c>
      <c r="K631" s="34">
        <v>0.10206809818286461</v>
      </c>
      <c r="L631" s="34">
        <v>0.27711744600511823</v>
      </c>
      <c r="M631" s="34">
        <v>6.018284604019062E-2</v>
      </c>
      <c r="N631" s="34">
        <v>0.3836537674856178</v>
      </c>
      <c r="O631" s="38" t="s">
        <v>942</v>
      </c>
      <c r="P631" s="34">
        <v>0.38311743648414992</v>
      </c>
      <c r="Q631" s="34">
        <v>0.26825205677352887</v>
      </c>
      <c r="R631" s="34">
        <v>0.21703987954004006</v>
      </c>
      <c r="S631" s="34">
        <v>3.0963521721149481E-2</v>
      </c>
      <c r="T631" s="34">
        <v>0.21640478292413098</v>
      </c>
      <c r="U631" s="34">
        <v>0.36904921118507528</v>
      </c>
      <c r="V631" s="34">
        <v>6.759370181101064E-2</v>
      </c>
      <c r="W631" s="34">
        <v>0.11026219138736067</v>
      </c>
      <c r="X631" s="34">
        <v>9.9366075455089173E-2</v>
      </c>
      <c r="Y631" s="72">
        <v>3.2849200903522703E-2</v>
      </c>
      <c r="Z631" s="34">
        <v>6.6971785103877288E-2</v>
      </c>
      <c r="AA631" s="34">
        <v>2.5669047508624088E-2</v>
      </c>
      <c r="AB631" s="34">
        <v>0.10194565545753614</v>
      </c>
      <c r="AC631" s="34">
        <v>0.15315771827324492</v>
      </c>
      <c r="AD631" s="34">
        <v>1.0941168432423768E-2</v>
      </c>
      <c r="AE631" s="34">
        <v>1.1288452802163285E-2</v>
      </c>
      <c r="AF631" s="34">
        <v>8.157358641128867E-3</v>
      </c>
    </row>
    <row r="632" spans="1:48" x14ac:dyDescent="0.2">
      <c r="A632" s="45"/>
      <c r="B632" s="34" t="s">
        <v>5</v>
      </c>
      <c r="D632" s="34">
        <v>0.66099999999999959</v>
      </c>
      <c r="E632" s="34">
        <v>0.92579999999999885</v>
      </c>
      <c r="F632" s="34">
        <v>0.21080000000000032</v>
      </c>
      <c r="G632" s="34">
        <v>0.11050000000000004</v>
      </c>
      <c r="H632" s="34">
        <v>0.22099999999999986</v>
      </c>
      <c r="I632" s="34">
        <v>0.30099999999999971</v>
      </c>
      <c r="J632" s="34">
        <v>0.23930000000000051</v>
      </c>
      <c r="K632" s="34">
        <v>0.24070000000000036</v>
      </c>
      <c r="L632" s="34">
        <v>0.65453585332548059</v>
      </c>
      <c r="M632" s="34">
        <v>0.144168008108436</v>
      </c>
      <c r="N632" s="34">
        <v>0.54256836123369467</v>
      </c>
      <c r="O632" s="34" t="s">
        <v>942</v>
      </c>
      <c r="P632" s="34">
        <v>0.90734152519728895</v>
      </c>
      <c r="Q632" s="34">
        <v>0.58045507012642794</v>
      </c>
      <c r="R632" s="34">
        <v>0.50574025113806664</v>
      </c>
      <c r="S632" s="34">
        <v>6.8841105377781986E-2</v>
      </c>
      <c r="T632" s="34">
        <v>0.5091388968383832</v>
      </c>
      <c r="U632" s="34">
        <v>0.82691704690408407</v>
      </c>
      <c r="V632" s="34">
        <v>0.15981232386144539</v>
      </c>
      <c r="W632" s="34">
        <v>0.23971481705701803</v>
      </c>
      <c r="X632" s="34">
        <v>0.17243948143081234</v>
      </c>
      <c r="Y632" s="72">
        <v>7.1699999999999875E-2</v>
      </c>
      <c r="Z632" s="34">
        <v>0.14850000000000002</v>
      </c>
      <c r="AA632" s="34">
        <v>6.2300000000000022E-2</v>
      </c>
      <c r="AB632" s="34">
        <v>0.24560000000000004</v>
      </c>
      <c r="AC632" s="34">
        <v>0.35499999999999998</v>
      </c>
      <c r="AD632" s="34">
        <v>2.4100000000000121E-2</v>
      </c>
      <c r="AE632" s="34">
        <v>2.4800000000000155E-2</v>
      </c>
      <c r="AF632" s="34">
        <v>1.7100000000000115E-2</v>
      </c>
      <c r="AV632" s="34" t="s">
        <v>55</v>
      </c>
    </row>
    <row r="633" spans="1:48" x14ac:dyDescent="0.2">
      <c r="A633" s="45"/>
      <c r="B633" s="34" t="s">
        <v>6</v>
      </c>
      <c r="D633" s="34">
        <v>11.588100000000001</v>
      </c>
      <c r="E633" s="34">
        <v>10.476900000000001</v>
      </c>
      <c r="F633" s="34">
        <v>2.4091999999999998</v>
      </c>
      <c r="G633" s="34">
        <v>0.72899999999999998</v>
      </c>
      <c r="H633" s="34">
        <v>1.1487000000000001</v>
      </c>
      <c r="I633" s="34">
        <v>0.56390000000000029</v>
      </c>
      <c r="J633" s="34">
        <v>1.4484999999999997</v>
      </c>
      <c r="K633" s="34">
        <v>0.74099999999999966</v>
      </c>
      <c r="L633" s="34">
        <v>5.7134016102493614</v>
      </c>
      <c r="M633" s="34">
        <v>1.5783686388166738</v>
      </c>
      <c r="N633" s="34">
        <v>6.494609914975694</v>
      </c>
      <c r="O633" s="34">
        <v>2.1974762456053991</v>
      </c>
      <c r="P633" s="34">
        <v>5.1661841469308856</v>
      </c>
      <c r="Q633" s="34">
        <v>5.7525981469245702</v>
      </c>
      <c r="R633" s="34">
        <v>3.9871495093612936</v>
      </c>
      <c r="S633" s="34">
        <v>5.0117131212789907</v>
      </c>
      <c r="T633" s="34">
        <v>5.2559562498179151</v>
      </c>
      <c r="U633" s="34">
        <v>6.0938137418204699</v>
      </c>
      <c r="V633" s="34">
        <v>0.80001856228465118</v>
      </c>
      <c r="W633" s="34">
        <v>1.5835843520318067</v>
      </c>
      <c r="X633" s="34">
        <v>0.29812889829736383</v>
      </c>
      <c r="Y633" s="72">
        <v>1.0535000000000001</v>
      </c>
      <c r="Z633" s="34">
        <v>0.4642</v>
      </c>
      <c r="AA633" s="34">
        <v>1.3473999999999999</v>
      </c>
      <c r="AB633" s="34">
        <v>2.3140000000000001</v>
      </c>
      <c r="AC633" s="34">
        <v>1.2986</v>
      </c>
      <c r="AD633" s="34">
        <v>0.17970000000000008</v>
      </c>
      <c r="AE633" s="34">
        <v>0.17520000000000002</v>
      </c>
      <c r="AF633" s="34">
        <v>0.17019999999999946</v>
      </c>
    </row>
    <row r="634" spans="1:48" x14ac:dyDescent="0.2">
      <c r="A634" s="45"/>
      <c r="B634" s="34" t="s">
        <v>7</v>
      </c>
      <c r="D634" s="34">
        <v>12.2491</v>
      </c>
      <c r="E634" s="34">
        <v>11.402699999999999</v>
      </c>
      <c r="F634" s="34">
        <v>2.62</v>
      </c>
      <c r="G634" s="34">
        <v>0.83950000000000002</v>
      </c>
      <c r="H634" s="34">
        <v>1.3696999999999999</v>
      </c>
      <c r="I634" s="34">
        <v>0.8649</v>
      </c>
      <c r="J634" s="34">
        <v>1.6878000000000002</v>
      </c>
      <c r="K634" s="34">
        <v>0.98170000000000002</v>
      </c>
      <c r="L634" s="34">
        <v>6.367937463574842</v>
      </c>
      <c r="M634" s="34">
        <v>1.7225366469251098</v>
      </c>
      <c r="N634" s="34">
        <v>7.0371782762093886</v>
      </c>
      <c r="O634" s="34">
        <v>2.1974762456053991</v>
      </c>
      <c r="P634" s="34">
        <v>6.0735256721281745</v>
      </c>
      <c r="Q634" s="34">
        <v>6.3330532170509981</v>
      </c>
      <c r="R634" s="34">
        <v>4.4928897604993603</v>
      </c>
      <c r="S634" s="34">
        <v>5.0805542266567727</v>
      </c>
      <c r="T634" s="34">
        <v>5.7650951466562983</v>
      </c>
      <c r="U634" s="34">
        <v>6.9207307887245539</v>
      </c>
      <c r="V634" s="34">
        <v>0.95983088614609657</v>
      </c>
      <c r="W634" s="34">
        <v>1.8232991690888247</v>
      </c>
      <c r="X634" s="34">
        <v>0.47056837972817617</v>
      </c>
      <c r="Y634" s="72">
        <v>1.1252</v>
      </c>
      <c r="Z634" s="34">
        <v>0.61270000000000002</v>
      </c>
      <c r="AA634" s="34">
        <v>1.4097</v>
      </c>
      <c r="AB634" s="34">
        <v>2.5596000000000001</v>
      </c>
      <c r="AC634" s="34">
        <v>1.6536</v>
      </c>
      <c r="AD634" s="34">
        <v>0.2038000000000002</v>
      </c>
      <c r="AE634" s="34">
        <v>0.20000000000000018</v>
      </c>
      <c r="AF634" s="34">
        <v>0.18729999999999958</v>
      </c>
    </row>
    <row r="635" spans="1:48" s="41" customFormat="1" x14ac:dyDescent="0.2">
      <c r="A635" s="53"/>
      <c r="B635" s="41" t="s">
        <v>1128</v>
      </c>
      <c r="D635" s="41">
        <v>4</v>
      </c>
      <c r="E635" s="41">
        <v>4</v>
      </c>
      <c r="F635" s="41">
        <v>4</v>
      </c>
      <c r="G635" s="41">
        <v>4</v>
      </c>
      <c r="H635" s="41">
        <v>4</v>
      </c>
      <c r="I635" s="41">
        <v>4</v>
      </c>
      <c r="J635" s="41">
        <v>4</v>
      </c>
      <c r="K635" s="41">
        <v>4</v>
      </c>
      <c r="L635" s="41">
        <v>4</v>
      </c>
      <c r="M635" s="41">
        <v>4</v>
      </c>
      <c r="N635" s="41">
        <v>2</v>
      </c>
      <c r="O635" s="41">
        <v>1</v>
      </c>
      <c r="P635" s="41">
        <v>4</v>
      </c>
      <c r="Q635" s="41">
        <v>4</v>
      </c>
      <c r="R635" s="41">
        <v>4</v>
      </c>
      <c r="S635" s="41">
        <v>4</v>
      </c>
      <c r="T635" s="41">
        <v>4</v>
      </c>
      <c r="U635" s="41">
        <v>4</v>
      </c>
      <c r="V635" s="41">
        <v>4</v>
      </c>
      <c r="W635" s="41">
        <v>4</v>
      </c>
      <c r="X635" s="41">
        <v>4</v>
      </c>
      <c r="Y635" s="74">
        <v>4</v>
      </c>
      <c r="Z635" s="41">
        <v>4</v>
      </c>
      <c r="AA635" s="41">
        <v>4</v>
      </c>
      <c r="AB635" s="41">
        <v>4</v>
      </c>
      <c r="AC635" s="41">
        <v>4</v>
      </c>
      <c r="AD635" s="41">
        <v>4</v>
      </c>
      <c r="AE635" s="41">
        <v>4</v>
      </c>
      <c r="AF635" s="41">
        <v>4</v>
      </c>
    </row>
    <row r="636" spans="1:48" s="37" customFormat="1" x14ac:dyDescent="0.2">
      <c r="A636" s="43" t="s">
        <v>946</v>
      </c>
      <c r="B636" s="37" t="s">
        <v>3</v>
      </c>
      <c r="D636" s="37">
        <v>14.964280000000002</v>
      </c>
      <c r="E636" s="37">
        <v>13.816820000000002</v>
      </c>
      <c r="F636" s="37">
        <v>2.8595199999999998</v>
      </c>
      <c r="G636" s="37">
        <v>0.82917999999999981</v>
      </c>
      <c r="H636" s="37">
        <v>1.5041800000000003</v>
      </c>
      <c r="I636" s="37">
        <v>0.71871999999999991</v>
      </c>
      <c r="J636" s="37">
        <v>1.9020599999999999</v>
      </c>
      <c r="K636" s="37">
        <v>1.1938</v>
      </c>
      <c r="L636" s="37">
        <v>7.154369527850001</v>
      </c>
      <c r="M636" s="37">
        <v>1.7786164735858816</v>
      </c>
      <c r="N636" s="37">
        <v>6.228806317609286</v>
      </c>
      <c r="O636" s="37">
        <v>1.8683493074401534</v>
      </c>
      <c r="P636" s="37">
        <v>6.7017994538264158</v>
      </c>
      <c r="Q636" s="37">
        <v>7.1666912638819493</v>
      </c>
      <c r="R636" s="37">
        <v>4.9044917138364941</v>
      </c>
      <c r="S636" s="37">
        <v>5.9574816506610278</v>
      </c>
      <c r="T636" s="37">
        <v>6.2182922729794745</v>
      </c>
      <c r="U636" s="37">
        <v>7.5982818575999103</v>
      </c>
      <c r="V636" s="37">
        <v>1.0286563262707791</v>
      </c>
      <c r="W636" s="37">
        <v>1.972025956299472</v>
      </c>
      <c r="X636" s="37">
        <v>0.40856314185014952</v>
      </c>
      <c r="Y636" s="73">
        <v>1.17994</v>
      </c>
      <c r="Z636" s="37">
        <v>0.51790000000000003</v>
      </c>
      <c r="AA636" s="37">
        <v>1.6718</v>
      </c>
      <c r="AB636" s="37">
        <v>3.4138999999999995</v>
      </c>
      <c r="AC636" s="37">
        <v>2.0508200000000003</v>
      </c>
      <c r="AD636" s="37">
        <v>0.23038000000000011</v>
      </c>
      <c r="AE636" s="37">
        <v>0.28182000000000029</v>
      </c>
      <c r="AF636" s="37">
        <v>0.20508000000000007</v>
      </c>
    </row>
    <row r="637" spans="1:48" x14ac:dyDescent="0.2">
      <c r="A637" s="45"/>
      <c r="B637" s="34" t="s">
        <v>60</v>
      </c>
      <c r="D637" s="34">
        <v>0.21615986445221513</v>
      </c>
      <c r="E637" s="34">
        <v>0.13865796767586053</v>
      </c>
      <c r="F637" s="34">
        <v>7.6188890266232448E-2</v>
      </c>
      <c r="G637" s="34">
        <v>8.9592002991338474E-2</v>
      </c>
      <c r="H637" s="34">
        <v>4.1850651129940603E-2</v>
      </c>
      <c r="I637" s="34">
        <v>3.1223962486099127E-2</v>
      </c>
      <c r="J637" s="34">
        <v>0.13263056962857372</v>
      </c>
      <c r="K637" s="34">
        <v>6.71486410882602E-2</v>
      </c>
      <c r="L637" s="34">
        <v>0.20899283771027305</v>
      </c>
      <c r="M637" s="34">
        <v>6.9362164478588534E-2</v>
      </c>
      <c r="N637" s="34">
        <v>1.2945920654491523</v>
      </c>
      <c r="O637" s="34">
        <v>0.12131849851464045</v>
      </c>
      <c r="P637" s="34">
        <v>0.19987366851321833</v>
      </c>
      <c r="Q637" s="34">
        <v>0.16467737472909796</v>
      </c>
      <c r="R637" s="34">
        <v>0.14921568663000992</v>
      </c>
      <c r="S637" s="34">
        <v>0.22094390135608588</v>
      </c>
      <c r="T637" s="34">
        <v>0.1769534748308188</v>
      </c>
      <c r="U637" s="34">
        <v>0.4300725178212102</v>
      </c>
      <c r="V637" s="34">
        <v>6.6781794142413711E-2</v>
      </c>
      <c r="W637" s="34">
        <v>4.0009462648761457E-2</v>
      </c>
      <c r="X637" s="34">
        <v>5.8265524986204256E-2</v>
      </c>
      <c r="Y637" s="72">
        <v>3.6135704872973823E-2</v>
      </c>
      <c r="Z637" s="34">
        <v>7.5255199155938257E-2</v>
      </c>
      <c r="AA637" s="34">
        <v>0.11822241750192722</v>
      </c>
      <c r="AB637" s="34">
        <v>0.23862625588983283</v>
      </c>
      <c r="AC637" s="34">
        <v>0.64747145265254691</v>
      </c>
      <c r="AD637" s="34">
        <v>2.0821431266845963E-2</v>
      </c>
      <c r="AE637" s="34">
        <v>2.0146141069693837E-2</v>
      </c>
      <c r="AF637" s="34">
        <v>1.2659265381529805E-2</v>
      </c>
    </row>
    <row r="638" spans="1:48" x14ac:dyDescent="0.2">
      <c r="A638" s="43"/>
      <c r="B638" s="34" t="s">
        <v>5</v>
      </c>
      <c r="D638" s="34">
        <v>0.60510000000000019</v>
      </c>
      <c r="E638" s="34">
        <v>0.35749999999999993</v>
      </c>
      <c r="F638" s="34">
        <v>0.16760000000000019</v>
      </c>
      <c r="G638" s="34">
        <v>0.18289999999999995</v>
      </c>
      <c r="H638" s="34">
        <v>0.10799999999999987</v>
      </c>
      <c r="I638" s="34">
        <v>6.7999999999999616E-2</v>
      </c>
      <c r="J638" s="34">
        <v>0.36959999999999926</v>
      </c>
      <c r="K638" s="34">
        <v>0.15609999999999946</v>
      </c>
      <c r="L638" s="34">
        <v>0.47887063304389788</v>
      </c>
      <c r="M638" s="34">
        <v>0.17389107706206408</v>
      </c>
      <c r="N638" s="34">
        <v>2.9104454691941806</v>
      </c>
      <c r="O638" s="34">
        <v>0.23918705816819874</v>
      </c>
      <c r="P638" s="34">
        <v>0.41516832989749908</v>
      </c>
      <c r="Q638" s="34">
        <v>0.45003456301432632</v>
      </c>
      <c r="R638" s="34">
        <v>0.40650269028863395</v>
      </c>
      <c r="S638" s="34">
        <v>0.51786616602871494</v>
      </c>
      <c r="T638" s="34">
        <v>0.45608526451024467</v>
      </c>
      <c r="U638" s="34">
        <v>0.93143610063832583</v>
      </c>
      <c r="V638" s="34">
        <v>0.14699737496547005</v>
      </c>
      <c r="W638" s="34">
        <v>0.10600838843421534</v>
      </c>
      <c r="X638" s="34">
        <v>0.15201506809379572</v>
      </c>
      <c r="Y638" s="72">
        <v>8.1199999999999939E-2</v>
      </c>
      <c r="Z638" s="34">
        <v>0.20379999999999993</v>
      </c>
      <c r="AA638" s="34">
        <v>0.30609999999999982</v>
      </c>
      <c r="AB638" s="34">
        <v>0.57479999999999976</v>
      </c>
      <c r="AC638" s="34">
        <v>1.5310000000000001</v>
      </c>
      <c r="AD638" s="34">
        <v>4.9599999999999256E-2</v>
      </c>
      <c r="AE638" s="34">
        <v>4.8300000000000232E-2</v>
      </c>
      <c r="AF638" s="34">
        <v>3.4299999999999997E-2</v>
      </c>
    </row>
    <row r="639" spans="1:48" x14ac:dyDescent="0.2">
      <c r="A639" s="43"/>
      <c r="B639" s="34" t="s">
        <v>6</v>
      </c>
      <c r="D639" s="34">
        <v>14.651400000000001</v>
      </c>
      <c r="E639" s="34">
        <v>13.582000000000001</v>
      </c>
      <c r="F639" s="34">
        <v>2.754</v>
      </c>
      <c r="G639" s="34">
        <v>0.73280000000000001</v>
      </c>
      <c r="H639" s="34">
        <v>1.4611000000000003</v>
      </c>
      <c r="I639" s="34">
        <v>0.69660000000000011</v>
      </c>
      <c r="J639" s="34">
        <v>1.7386000000000004</v>
      </c>
      <c r="K639" s="34">
        <v>1.1215000000000002</v>
      </c>
      <c r="L639" s="34">
        <v>6.9631602322508712</v>
      </c>
      <c r="M639" s="34">
        <v>1.6749425363277399</v>
      </c>
      <c r="N639" s="34">
        <v>4.3622292978935802</v>
      </c>
      <c r="O639" s="34">
        <v>1.7605253136493086</v>
      </c>
      <c r="P639" s="34">
        <v>6.456256922551951</v>
      </c>
      <c r="Q639" s="34">
        <v>6.9446074655087591</v>
      </c>
      <c r="R639" s="34">
        <v>4.7009488425210506</v>
      </c>
      <c r="S639" s="34">
        <v>5.7180313395433577</v>
      </c>
      <c r="T639" s="34">
        <v>5.9570479736191482</v>
      </c>
      <c r="U639" s="34">
        <v>7.12542352144769</v>
      </c>
      <c r="V639" s="34">
        <v>0.95773948963170574</v>
      </c>
      <c r="W639" s="34">
        <v>1.9268936997146471</v>
      </c>
      <c r="X639" s="34">
        <v>0.33232086904075059</v>
      </c>
      <c r="Y639" s="72">
        <v>1.1798999999999999</v>
      </c>
      <c r="Z639" s="34">
        <v>0.39750000000000002</v>
      </c>
      <c r="AA639" s="34">
        <v>1.4687000000000001</v>
      </c>
      <c r="AB639" s="34">
        <v>2.9914000000000001</v>
      </c>
      <c r="AC639" s="34">
        <v>0.94679999999999997</v>
      </c>
      <c r="AD639" s="34">
        <v>0.20700000000000074</v>
      </c>
      <c r="AE639" s="34">
        <v>0.24960000000000004</v>
      </c>
      <c r="AF639" s="34">
        <v>0.19169999999999998</v>
      </c>
    </row>
    <row r="640" spans="1:48" x14ac:dyDescent="0.2">
      <c r="A640" s="43"/>
      <c r="B640" s="34" t="s">
        <v>7</v>
      </c>
      <c r="D640" s="34">
        <v>15.256500000000001</v>
      </c>
      <c r="E640" s="34">
        <v>13.939500000000001</v>
      </c>
      <c r="F640" s="34">
        <v>2.9216000000000002</v>
      </c>
      <c r="G640" s="34">
        <v>0.91569999999999996</v>
      </c>
      <c r="H640" s="34">
        <v>1.5691000000000002</v>
      </c>
      <c r="I640" s="34">
        <v>0.76459999999999972</v>
      </c>
      <c r="J640" s="34">
        <v>2.1081999999999996</v>
      </c>
      <c r="K640" s="34">
        <v>1.2775999999999996</v>
      </c>
      <c r="L640" s="34">
        <v>7.4420308652947691</v>
      </c>
      <c r="M640" s="34">
        <v>1.848833613389804</v>
      </c>
      <c r="N640" s="34">
        <v>7.2726747670877607</v>
      </c>
      <c r="O640" s="34">
        <v>1.9997123718175074</v>
      </c>
      <c r="P640" s="34">
        <v>6.8714252524494501</v>
      </c>
      <c r="Q640" s="34">
        <v>7.3946420285230854</v>
      </c>
      <c r="R640" s="34">
        <v>5.1074515328096846</v>
      </c>
      <c r="S640" s="34">
        <v>6.2358975055720727</v>
      </c>
      <c r="T640" s="34">
        <v>6.4131332381293928</v>
      </c>
      <c r="U640" s="34">
        <v>8.0568596220860158</v>
      </c>
      <c r="V640" s="34">
        <v>1.1047368645971758</v>
      </c>
      <c r="W640" s="34">
        <v>2.0329020881488624</v>
      </c>
      <c r="X640" s="34">
        <v>0.48433593713454631</v>
      </c>
      <c r="Y640" s="72">
        <v>1.2610999999999999</v>
      </c>
      <c r="Z640" s="34">
        <v>0.60129999999999995</v>
      </c>
      <c r="AA640" s="34">
        <v>1.7747999999999999</v>
      </c>
      <c r="AB640" s="34">
        <v>3.5661999999999998</v>
      </c>
      <c r="AC640" s="34">
        <v>2.4778000000000002</v>
      </c>
      <c r="AD640" s="34">
        <v>0.25659999999999999</v>
      </c>
      <c r="AE640" s="34">
        <v>0.29790000000000028</v>
      </c>
      <c r="AF640" s="34">
        <v>0.22599999999999998</v>
      </c>
    </row>
    <row r="641" spans="1:48" s="41" customFormat="1" x14ac:dyDescent="0.2">
      <c r="A641" s="46"/>
      <c r="B641" s="41" t="s">
        <v>1128</v>
      </c>
      <c r="D641" s="41">
        <v>5</v>
      </c>
      <c r="E641" s="41">
        <v>5</v>
      </c>
      <c r="F641" s="41">
        <v>5</v>
      </c>
      <c r="G641" s="41">
        <v>5</v>
      </c>
      <c r="H641" s="41">
        <v>5</v>
      </c>
      <c r="I641" s="41">
        <v>5</v>
      </c>
      <c r="J641" s="41">
        <v>5</v>
      </c>
      <c r="K641" s="41">
        <v>5</v>
      </c>
      <c r="L641" s="41">
        <v>5</v>
      </c>
      <c r="M641" s="41">
        <v>5</v>
      </c>
      <c r="N641" s="41">
        <v>4</v>
      </c>
      <c r="O641" s="41">
        <v>3</v>
      </c>
      <c r="P641" s="41">
        <v>5</v>
      </c>
      <c r="Q641" s="41">
        <v>5</v>
      </c>
      <c r="R641" s="41">
        <v>5</v>
      </c>
      <c r="S641" s="41">
        <v>5</v>
      </c>
      <c r="T641" s="41">
        <v>5</v>
      </c>
      <c r="U641" s="41">
        <v>5</v>
      </c>
      <c r="V641" s="41">
        <v>5</v>
      </c>
      <c r="W641" s="41">
        <v>5</v>
      </c>
      <c r="X641" s="41">
        <v>5</v>
      </c>
      <c r="Y641" s="74">
        <v>5</v>
      </c>
      <c r="Z641" s="41">
        <v>5</v>
      </c>
      <c r="AA641" s="41">
        <v>5</v>
      </c>
      <c r="AB641" s="41">
        <v>5</v>
      </c>
      <c r="AC641" s="41">
        <v>5</v>
      </c>
      <c r="AD641" s="41">
        <v>5</v>
      </c>
      <c r="AE641" s="41">
        <v>5</v>
      </c>
      <c r="AF641" s="41">
        <v>5</v>
      </c>
    </row>
    <row r="642" spans="1:48" x14ac:dyDescent="0.2">
      <c r="A642" s="47" t="s">
        <v>1050</v>
      </c>
    </row>
    <row r="643" spans="1:48" s="37" customFormat="1" x14ac:dyDescent="0.2">
      <c r="A643" s="43"/>
      <c r="B643" s="37" t="s">
        <v>3</v>
      </c>
      <c r="D643" s="37">
        <v>15.028074999999999</v>
      </c>
      <c r="E643" s="37">
        <v>14.159075</v>
      </c>
      <c r="F643" s="37">
        <v>2.6214249999999999</v>
      </c>
      <c r="G643" s="37">
        <v>0.82629999999999992</v>
      </c>
      <c r="H643" s="37">
        <v>1.2887249999999999</v>
      </c>
      <c r="I643" s="37">
        <v>0.67757500000000004</v>
      </c>
      <c r="J643" s="37">
        <v>2.1961249999999999</v>
      </c>
      <c r="K643" s="37">
        <v>1.0528249999999999</v>
      </c>
      <c r="L643" s="37">
        <v>6.0024944890941221</v>
      </c>
      <c r="M643" s="37">
        <v>2.0148308567199185</v>
      </c>
      <c r="N643" s="37">
        <v>5.0994710910427816</v>
      </c>
      <c r="O643" s="38" t="s">
        <v>942</v>
      </c>
      <c r="P643" s="37">
        <v>5.5789526876025128</v>
      </c>
      <c r="Q643" s="37">
        <v>5.6806517734443345</v>
      </c>
      <c r="R643" s="37">
        <v>3.7947153513292653</v>
      </c>
      <c r="S643" s="37">
        <v>4.7236328725967418</v>
      </c>
      <c r="T643" s="37">
        <v>5.8101780638952425</v>
      </c>
      <c r="U643" s="37">
        <v>7.1794895483588377</v>
      </c>
      <c r="V643" s="37">
        <v>1.0948150247726873</v>
      </c>
      <c r="W643" s="37">
        <v>1.4162600124018756</v>
      </c>
      <c r="X643" s="37">
        <v>0.35489243809831367</v>
      </c>
      <c r="Y643" s="73">
        <v>1.3568250000000002</v>
      </c>
      <c r="Z643" s="37">
        <v>0.72152500000000008</v>
      </c>
      <c r="AA643" s="37">
        <v>1.710375</v>
      </c>
      <c r="AB643" s="37">
        <v>3.7313999999999998</v>
      </c>
      <c r="AC643" s="37">
        <v>1.8940250000000003</v>
      </c>
      <c r="AD643" s="37">
        <v>0.32752499999999973</v>
      </c>
      <c r="AE643" s="37">
        <v>0.35687500000000016</v>
      </c>
      <c r="AF643" s="37">
        <v>0.28780000000000011</v>
      </c>
    </row>
    <row r="644" spans="1:48" x14ac:dyDescent="0.2">
      <c r="A644" s="43"/>
      <c r="B644" s="34" t="s">
        <v>4</v>
      </c>
      <c r="D644" s="34">
        <v>0.74151208744924257</v>
      </c>
      <c r="E644" s="34">
        <v>0.53061112800870192</v>
      </c>
      <c r="F644" s="34">
        <v>0.12713146410966356</v>
      </c>
      <c r="G644" s="34">
        <v>2.1538956954009311E-2</v>
      </c>
      <c r="H644" s="34">
        <v>8.7186137086121662E-2</v>
      </c>
      <c r="I644" s="34">
        <v>0.14386211859508583</v>
      </c>
      <c r="J644" s="34">
        <v>8.6113699065053811E-2</v>
      </c>
      <c r="K644" s="34">
        <v>0.25299046589413876</v>
      </c>
      <c r="L644" s="34">
        <v>0.21527985877003714</v>
      </c>
      <c r="M644" s="34">
        <v>2.683817465022589E-2</v>
      </c>
      <c r="N644" s="38" t="s">
        <v>942</v>
      </c>
      <c r="O644" s="38" t="s">
        <v>942</v>
      </c>
      <c r="P644" s="34">
        <v>7.0086346675096695E-2</v>
      </c>
      <c r="Q644" s="34">
        <v>0.59443747230889499</v>
      </c>
      <c r="R644" s="34">
        <v>0.6018569734701813</v>
      </c>
      <c r="S644" s="34">
        <v>0.18933784592084482</v>
      </c>
      <c r="T644" s="34">
        <v>0.25912126075266917</v>
      </c>
      <c r="U644" s="34">
        <v>0.16627134451937284</v>
      </c>
      <c r="V644" s="34">
        <v>0.11352560082484221</v>
      </c>
      <c r="W644" s="34">
        <v>9.1567842036664848E-2</v>
      </c>
      <c r="X644" s="34">
        <v>0.10383512495383961</v>
      </c>
      <c r="Y644" s="72">
        <v>4.144983916333899E-2</v>
      </c>
      <c r="Z644" s="34">
        <v>2.2669564765708854E-2</v>
      </c>
      <c r="AA644" s="34">
        <v>0.10424798559204868</v>
      </c>
      <c r="AB644" s="34">
        <v>0.20545575354967968</v>
      </c>
      <c r="AC644" s="34">
        <v>0.7227965337262392</v>
      </c>
      <c r="AD644" s="34">
        <v>2.9331254661197487E-2</v>
      </c>
      <c r="AE644" s="34">
        <v>5.2483989622232857E-2</v>
      </c>
      <c r="AF644" s="34">
        <v>3.5562808288060348E-2</v>
      </c>
    </row>
    <row r="645" spans="1:48" x14ac:dyDescent="0.2">
      <c r="A645" s="43"/>
      <c r="B645" s="34" t="s">
        <v>5</v>
      </c>
      <c r="D645" s="34">
        <v>1.7157</v>
      </c>
      <c r="E645" s="34">
        <v>1.1239000000000008</v>
      </c>
      <c r="F645" s="34">
        <v>0.26600000000000001</v>
      </c>
      <c r="G645" s="34">
        <v>5.0799999999999956E-2</v>
      </c>
      <c r="H645" s="34">
        <v>0.20569999999999999</v>
      </c>
      <c r="I645" s="34">
        <v>0.34219999999999962</v>
      </c>
      <c r="J645" s="34">
        <v>0.18859999999999966</v>
      </c>
      <c r="K645" s="34">
        <v>0.51500000000000057</v>
      </c>
      <c r="L645" s="34">
        <v>0.40044745332479437</v>
      </c>
      <c r="M645" s="34">
        <v>3.7954910579687251E-2</v>
      </c>
      <c r="N645" s="34">
        <v>0</v>
      </c>
      <c r="O645" s="38" t="s">
        <v>942</v>
      </c>
      <c r="P645" s="34">
        <v>0.14203536732971056</v>
      </c>
      <c r="Q645" s="34">
        <v>1.3205669449068527</v>
      </c>
      <c r="R645" s="34">
        <v>1.3035029386622838</v>
      </c>
      <c r="S645" s="34">
        <v>0.46003960959968371</v>
      </c>
      <c r="T645" s="34">
        <v>0.55818086902163611</v>
      </c>
      <c r="U645" s="34">
        <v>0.3794922304207855</v>
      </c>
      <c r="V645" s="34">
        <v>0.25354257933178037</v>
      </c>
      <c r="W645" s="34">
        <v>0.19432424793008352</v>
      </c>
      <c r="X645" s="34">
        <v>0.21528648238017084</v>
      </c>
      <c r="Y645" s="72">
        <v>9.4000000000000083E-2</v>
      </c>
      <c r="Z645" s="34">
        <v>4.7600000000000087E-2</v>
      </c>
      <c r="AA645" s="34">
        <v>0.22919999999999985</v>
      </c>
      <c r="AB645" s="34">
        <v>0.42740000000000045</v>
      </c>
      <c r="AC645" s="34">
        <v>1.6714000000000002</v>
      </c>
      <c r="AD645" s="34">
        <v>6.2800000000000633E-2</v>
      </c>
      <c r="AE645" s="34">
        <v>0.12199999999999989</v>
      </c>
      <c r="AF645" s="34">
        <v>7.5700000000000323E-2</v>
      </c>
      <c r="AV645" s="34" t="s">
        <v>55</v>
      </c>
    </row>
    <row r="646" spans="1:48" x14ac:dyDescent="0.2">
      <c r="A646" s="43"/>
      <c r="B646" s="34" t="s">
        <v>6</v>
      </c>
      <c r="D646" s="34">
        <v>14.031000000000001</v>
      </c>
      <c r="E646" s="34">
        <v>13.457599999999999</v>
      </c>
      <c r="F646" s="34">
        <v>2.5051000000000001</v>
      </c>
      <c r="G646" s="34">
        <v>0.79630000000000001</v>
      </c>
      <c r="H646" s="34">
        <v>1.1811</v>
      </c>
      <c r="I646" s="34">
        <v>0.47820000000000018</v>
      </c>
      <c r="J646" s="34">
        <v>2.1304000000000003</v>
      </c>
      <c r="K646" s="34">
        <v>0.74739999999999984</v>
      </c>
      <c r="L646" s="34">
        <v>5.84793576315609</v>
      </c>
      <c r="M646" s="34">
        <v>1.9958534014300748</v>
      </c>
      <c r="N646" s="34">
        <v>5.0994710910427816</v>
      </c>
      <c r="O646" s="38" t="s">
        <v>942</v>
      </c>
      <c r="P646" s="34">
        <v>5.5009514313434895</v>
      </c>
      <c r="Q646" s="34">
        <v>4.8046829708108731</v>
      </c>
      <c r="R646" s="34">
        <v>2.9141626395930622</v>
      </c>
      <c r="S646" s="34">
        <v>4.5087877772190614</v>
      </c>
      <c r="T646" s="34">
        <v>5.4578535790180371</v>
      </c>
      <c r="U646" s="34">
        <v>6.9711915724644946</v>
      </c>
      <c r="V646" s="34">
        <v>0.94044195993160551</v>
      </c>
      <c r="W646" s="34">
        <v>1.3216563093331026</v>
      </c>
      <c r="X646" s="34">
        <v>0.29480747955233427</v>
      </c>
      <c r="Y646" s="72">
        <v>1.3227</v>
      </c>
      <c r="Z646" s="34">
        <v>0.68769999999999998</v>
      </c>
      <c r="AA646" s="34">
        <v>1.6104000000000001</v>
      </c>
      <c r="AB646" s="34">
        <v>3.5076999999999998</v>
      </c>
      <c r="AC646" s="34">
        <v>0.85780000000000001</v>
      </c>
      <c r="AD646" s="34">
        <v>0.28769999999999918</v>
      </c>
      <c r="AE646" s="34">
        <v>0.28759999999999986</v>
      </c>
      <c r="AF646" s="34">
        <v>0.25009999999999977</v>
      </c>
    </row>
    <row r="647" spans="1:48" x14ac:dyDescent="0.2">
      <c r="A647" s="43"/>
      <c r="B647" s="34" t="s">
        <v>7</v>
      </c>
      <c r="D647" s="34">
        <v>15.746700000000001</v>
      </c>
      <c r="E647" s="34">
        <v>14.5815</v>
      </c>
      <c r="F647" s="34">
        <v>2.7711000000000001</v>
      </c>
      <c r="G647" s="34">
        <v>0.84709999999999996</v>
      </c>
      <c r="H647" s="34">
        <v>1.3868</v>
      </c>
      <c r="I647" s="34">
        <v>0.8203999999999998</v>
      </c>
      <c r="J647" s="34">
        <v>2.319</v>
      </c>
      <c r="K647" s="34">
        <v>1.2624000000000004</v>
      </c>
      <c r="L647" s="34">
        <v>6.2483832164808844</v>
      </c>
      <c r="M647" s="34">
        <v>2.0338083120097621</v>
      </c>
      <c r="N647" s="34">
        <v>5.0994710910427816</v>
      </c>
      <c r="O647" s="38" t="s">
        <v>942</v>
      </c>
      <c r="P647" s="34">
        <v>5.6429867986732001</v>
      </c>
      <c r="Q647" s="34">
        <v>6.1252499157177258</v>
      </c>
      <c r="R647" s="34">
        <v>4.217665578255346</v>
      </c>
      <c r="S647" s="34">
        <v>4.9688273868187451</v>
      </c>
      <c r="T647" s="34">
        <v>6.0160344480396732</v>
      </c>
      <c r="U647" s="34">
        <v>7.3506838028852801</v>
      </c>
      <c r="V647" s="34">
        <v>1.1939845392633859</v>
      </c>
      <c r="W647" s="34">
        <v>1.5159805572631861</v>
      </c>
      <c r="X647" s="34">
        <v>0.51009396193250511</v>
      </c>
      <c r="Y647" s="72">
        <v>1.4167000000000001</v>
      </c>
      <c r="Z647" s="34">
        <v>0.73530000000000006</v>
      </c>
      <c r="AA647" s="34">
        <v>1.8395999999999999</v>
      </c>
      <c r="AB647" s="34">
        <v>3.9351000000000003</v>
      </c>
      <c r="AC647" s="34">
        <v>2.5292000000000003</v>
      </c>
      <c r="AD647" s="34">
        <v>0.35049999999999981</v>
      </c>
      <c r="AE647" s="34">
        <v>0.40959999999999974</v>
      </c>
      <c r="AF647" s="34">
        <v>0.32580000000000009</v>
      </c>
    </row>
    <row r="648" spans="1:48" s="41" customFormat="1" x14ac:dyDescent="0.2">
      <c r="A648" s="46"/>
      <c r="B648" s="41" t="s">
        <v>56</v>
      </c>
      <c r="D648" s="41">
        <v>4</v>
      </c>
      <c r="E648" s="41">
        <v>4</v>
      </c>
      <c r="F648" s="41">
        <v>4</v>
      </c>
      <c r="G648" s="41">
        <v>4</v>
      </c>
      <c r="H648" s="41">
        <v>4</v>
      </c>
      <c r="I648" s="41">
        <v>4</v>
      </c>
      <c r="J648" s="41">
        <v>4</v>
      </c>
      <c r="K648" s="41">
        <v>4</v>
      </c>
      <c r="L648" s="41">
        <v>3</v>
      </c>
      <c r="M648" s="41">
        <v>2</v>
      </c>
      <c r="N648" s="41">
        <v>1</v>
      </c>
      <c r="O648" s="38" t="s">
        <v>942</v>
      </c>
      <c r="P648" s="41">
        <v>4</v>
      </c>
      <c r="Q648" s="41">
        <v>4</v>
      </c>
      <c r="R648" s="41">
        <v>4</v>
      </c>
      <c r="S648" s="41">
        <v>4</v>
      </c>
      <c r="T648" s="41">
        <v>4</v>
      </c>
      <c r="U648" s="41">
        <v>4</v>
      </c>
      <c r="V648" s="41">
        <v>4</v>
      </c>
      <c r="W648" s="41">
        <v>4</v>
      </c>
      <c r="X648" s="41">
        <v>4</v>
      </c>
      <c r="Y648" s="74">
        <v>4</v>
      </c>
      <c r="Z648" s="41">
        <v>4</v>
      </c>
      <c r="AA648" s="41">
        <v>4</v>
      </c>
      <c r="AB648" s="41">
        <v>4</v>
      </c>
      <c r="AC648" s="41">
        <v>4</v>
      </c>
      <c r="AD648" s="41">
        <v>4</v>
      </c>
      <c r="AE648" s="41">
        <v>4</v>
      </c>
      <c r="AF648" s="41">
        <v>4</v>
      </c>
    </row>
    <row r="649" spans="1:48" x14ac:dyDescent="0.2">
      <c r="A649" s="47" t="s">
        <v>1049</v>
      </c>
    </row>
    <row r="650" spans="1:48" s="37" customFormat="1" x14ac:dyDescent="0.2">
      <c r="A650" s="43"/>
      <c r="B650" s="37" t="s">
        <v>3</v>
      </c>
      <c r="D650" s="37">
        <v>14.4848</v>
      </c>
      <c r="E650" s="37">
        <v>13.886166666666666</v>
      </c>
      <c r="F650" s="37">
        <v>2.5842333333333332</v>
      </c>
      <c r="G650" s="37">
        <v>0.81426666666666669</v>
      </c>
      <c r="H650" s="37">
        <v>1.2333999999999998</v>
      </c>
      <c r="I650" s="37">
        <v>0.83650000000000002</v>
      </c>
      <c r="J650" s="37">
        <v>1.9698000000000002</v>
      </c>
      <c r="K650" s="37">
        <v>1.0299333333333331</v>
      </c>
      <c r="L650" s="37">
        <v>5.6699236738283645</v>
      </c>
      <c r="M650" s="37">
        <v>2.0730154257180131</v>
      </c>
      <c r="N650" s="37">
        <v>4.8730527421787402</v>
      </c>
      <c r="O650" s="38" t="s">
        <v>942</v>
      </c>
      <c r="P650" s="37">
        <v>5.6221671988198452</v>
      </c>
      <c r="Q650" s="37">
        <v>5.6992400551955171</v>
      </c>
      <c r="R650" s="37">
        <v>4.0913486506346448</v>
      </c>
      <c r="S650" s="37">
        <v>4.5647371956385134</v>
      </c>
      <c r="T650" s="37">
        <v>5.6473703073428956</v>
      </c>
      <c r="U650" s="37">
        <v>6.3157490645256713</v>
      </c>
      <c r="V650" s="37">
        <v>1.0450161814339864</v>
      </c>
      <c r="W650" s="37">
        <v>1.4906016779211066</v>
      </c>
      <c r="X650" s="37">
        <v>0.32685745442819553</v>
      </c>
      <c r="Y650" s="73">
        <v>1.2542666666666666</v>
      </c>
      <c r="Z650" s="37">
        <v>0.63603333333333334</v>
      </c>
      <c r="AA650" s="37">
        <v>1.7426333333333333</v>
      </c>
      <c r="AB650" s="37">
        <v>3.3405333333333331</v>
      </c>
      <c r="AC650" s="37">
        <v>2.0195000000000003</v>
      </c>
      <c r="AD650" s="37">
        <v>0.34989999999999988</v>
      </c>
      <c r="AE650" s="37">
        <v>0.34923333333333328</v>
      </c>
      <c r="AF650" s="37">
        <v>0.30353333333333293</v>
      </c>
    </row>
    <row r="651" spans="1:48" x14ac:dyDescent="0.2">
      <c r="A651" s="43"/>
      <c r="B651" s="34" t="s">
        <v>4</v>
      </c>
      <c r="D651" s="34">
        <v>0.20486092843682996</v>
      </c>
      <c r="E651" s="34">
        <v>0.49755946713265675</v>
      </c>
      <c r="F651" s="34">
        <v>0.10964311803908762</v>
      </c>
      <c r="G651" s="34">
        <v>4.0375797205751816E-2</v>
      </c>
      <c r="H651" s="34">
        <v>0.11746182358536747</v>
      </c>
      <c r="I651" s="34">
        <v>0.1014736911716532</v>
      </c>
      <c r="J651" s="34">
        <v>0.16591657542271071</v>
      </c>
      <c r="K651" s="34">
        <v>0.1064657848011899</v>
      </c>
      <c r="L651" s="34">
        <v>0.34265478172787456</v>
      </c>
      <c r="M651" s="34">
        <v>0.11509631663413103</v>
      </c>
      <c r="N651" s="34">
        <v>0.31082622143363764</v>
      </c>
      <c r="O651" s="38" t="s">
        <v>942</v>
      </c>
      <c r="P651" s="34">
        <v>0.22964976109573521</v>
      </c>
      <c r="Q651" s="38">
        <v>0.39756506370969652</v>
      </c>
      <c r="R651" s="34">
        <v>0.32581489902259575</v>
      </c>
      <c r="S651" s="34">
        <v>0.14359053635723801</v>
      </c>
      <c r="T651" s="34">
        <v>0.23276267444056067</v>
      </c>
      <c r="U651" s="34">
        <v>0.23541416889108285</v>
      </c>
      <c r="V651" s="34">
        <v>0.1808902728498506</v>
      </c>
      <c r="W651" s="34">
        <v>3.2184727250236501E-2</v>
      </c>
      <c r="X651" s="34">
        <v>2.6110471598196176E-2</v>
      </c>
      <c r="Y651" s="72">
        <v>4.6207827619715397E-2</v>
      </c>
      <c r="Z651" s="34">
        <v>2.9692142619442856E-2</v>
      </c>
      <c r="AA651" s="34">
        <v>3.3470932663033706E-2</v>
      </c>
      <c r="AB651" s="34">
        <v>0.20377738670748852</v>
      </c>
      <c r="AC651" s="34">
        <v>0.15407397573892886</v>
      </c>
      <c r="AD651" s="34">
        <v>2.7899999999999814E-2</v>
      </c>
      <c r="AE651" s="34">
        <v>1.2361364541721723E-2</v>
      </c>
      <c r="AF651" s="34">
        <v>1.6509795072421247E-2</v>
      </c>
    </row>
    <row r="652" spans="1:48" x14ac:dyDescent="0.2">
      <c r="A652" s="43"/>
      <c r="B652" s="34" t="s">
        <v>5</v>
      </c>
      <c r="D652" s="34">
        <v>0.3879999999999999</v>
      </c>
      <c r="E652" s="34">
        <v>0.98170000000000002</v>
      </c>
      <c r="F652" s="34">
        <v>0.20379999999999976</v>
      </c>
      <c r="G652" s="34">
        <v>5.7099999999999929E-2</v>
      </c>
      <c r="H652" s="34">
        <v>0.21519999999999984</v>
      </c>
      <c r="I652" s="34">
        <v>0.18560000000000043</v>
      </c>
      <c r="J652" s="34">
        <v>0.30680000000000041</v>
      </c>
      <c r="K652" s="34">
        <v>0.20569999999999933</v>
      </c>
      <c r="L652" s="34">
        <v>0.66676536846465417</v>
      </c>
      <c r="M652" s="34">
        <v>0.22475503545396691</v>
      </c>
      <c r="N652" s="34">
        <v>0.43957465789263317</v>
      </c>
      <c r="O652" s="38" t="s">
        <v>942</v>
      </c>
      <c r="P652" s="34">
        <v>0.42217477494604339</v>
      </c>
      <c r="Q652" s="38">
        <v>0.75518965407070837</v>
      </c>
      <c r="R652" s="34">
        <v>0.56530400900945743</v>
      </c>
      <c r="S652" s="34">
        <v>0.27669564746645836</v>
      </c>
      <c r="T652" s="34">
        <v>0.43541890355168</v>
      </c>
      <c r="U652" s="34">
        <v>0.42003472752668269</v>
      </c>
      <c r="V652" s="34">
        <v>0.31693735013431779</v>
      </c>
      <c r="W652" s="34">
        <v>5.9707976039823141E-2</v>
      </c>
      <c r="X652" s="34">
        <v>4.5886236344535092E-2</v>
      </c>
      <c r="Y652" s="72">
        <v>9.0799999999999992E-2</v>
      </c>
      <c r="Z652" s="34">
        <v>5.7800000000000074E-2</v>
      </c>
      <c r="AA652" s="34">
        <v>6.3500000000000112E-2</v>
      </c>
      <c r="AB652" s="34">
        <v>0.38929999999999998</v>
      </c>
      <c r="AC652" s="34">
        <v>0.29790000000000028</v>
      </c>
      <c r="AD652" s="34">
        <v>5.5799999999999628E-2</v>
      </c>
      <c r="AE652" s="34">
        <v>2.3500000000000298E-2</v>
      </c>
      <c r="AF652" s="34">
        <v>3.1800000000000495E-2</v>
      </c>
      <c r="AV652" s="34" t="s">
        <v>55</v>
      </c>
    </row>
    <row r="653" spans="1:48" x14ac:dyDescent="0.2">
      <c r="A653" s="43"/>
      <c r="B653" s="34" t="s">
        <v>6</v>
      </c>
      <c r="D653" s="34">
        <v>14.328799999999999</v>
      </c>
      <c r="E653" s="34">
        <v>13.3483</v>
      </c>
      <c r="F653" s="34">
        <v>2.5057</v>
      </c>
      <c r="G653" s="34">
        <v>0.84140000000000004</v>
      </c>
      <c r="H653" s="34">
        <v>1.0986</v>
      </c>
      <c r="I653" s="34">
        <v>0.71999999999999975</v>
      </c>
      <c r="J653" s="34">
        <v>1.8529</v>
      </c>
      <c r="K653" s="34">
        <v>0.91120000000000001</v>
      </c>
      <c r="L653" s="34">
        <v>5.3822512557479136</v>
      </c>
      <c r="M653" s="34">
        <v>1.9462799182029284</v>
      </c>
      <c r="N653" s="34">
        <v>4.6532654132324236</v>
      </c>
      <c r="O653" s="38" t="s">
        <v>942</v>
      </c>
      <c r="P653" s="34">
        <v>5.4633009042153269</v>
      </c>
      <c r="Q653" s="38">
        <v>5.249811794721789</v>
      </c>
      <c r="R653" s="34">
        <v>3.7151317082978359</v>
      </c>
      <c r="S653" s="34">
        <v>4.4485863822117695</v>
      </c>
      <c r="T653" s="34">
        <v>5.3821176919498903</v>
      </c>
      <c r="U653" s="34">
        <v>6.044324486656885</v>
      </c>
      <c r="V653" s="34">
        <v>0.83618558346816685</v>
      </c>
      <c r="W653" s="34">
        <v>1.45380516232403</v>
      </c>
      <c r="X653" s="34">
        <v>0.31111086448402925</v>
      </c>
      <c r="Y653" s="72">
        <v>1.2039</v>
      </c>
      <c r="Z653" s="34">
        <v>0.60319999999999996</v>
      </c>
      <c r="AA653" s="34">
        <v>1.7169999999999999</v>
      </c>
      <c r="AB653" s="34">
        <v>3.1806999999999999</v>
      </c>
      <c r="AC653" s="34">
        <v>1.8477999999999999</v>
      </c>
      <c r="AD653" s="34">
        <v>0.32200000000000006</v>
      </c>
      <c r="AE653" s="34">
        <v>0.33969999999999967</v>
      </c>
      <c r="AF653" s="34">
        <v>0.29019999999999957</v>
      </c>
    </row>
    <row r="654" spans="1:48" x14ac:dyDescent="0.2">
      <c r="A654" s="43"/>
      <c r="B654" s="34" t="s">
        <v>7</v>
      </c>
      <c r="D654" s="34">
        <v>14.716799999999999</v>
      </c>
      <c r="E654" s="34">
        <v>14.33</v>
      </c>
      <c r="F654" s="34">
        <v>2.7094999999999998</v>
      </c>
      <c r="G654" s="34">
        <v>0.89849999999999997</v>
      </c>
      <c r="H654" s="34">
        <v>1.3137999999999999</v>
      </c>
      <c r="I654" s="34">
        <v>0.90560000000000018</v>
      </c>
      <c r="J654" s="34">
        <v>2.1597000000000004</v>
      </c>
      <c r="K654" s="34">
        <v>1.1168999999999993</v>
      </c>
      <c r="L654" s="34">
        <v>6.0490166242125678</v>
      </c>
      <c r="M654" s="34">
        <v>2.1710349536568954</v>
      </c>
      <c r="N654" s="34">
        <v>5.0928400711250568</v>
      </c>
      <c r="O654" s="38" t="s">
        <v>942</v>
      </c>
      <c r="P654" s="34">
        <v>5.8854756791613703</v>
      </c>
      <c r="Q654" s="38">
        <v>6.0050014487924974</v>
      </c>
      <c r="R654" s="34">
        <v>4.2804357173072933</v>
      </c>
      <c r="S654" s="34">
        <v>4.7252820296782279</v>
      </c>
      <c r="T654" s="34">
        <v>5.8175365955015703</v>
      </c>
      <c r="U654" s="34">
        <v>6.4643592141835677</v>
      </c>
      <c r="V654" s="34">
        <v>1.1531229336024846</v>
      </c>
      <c r="W654" s="34">
        <v>1.5135131383638531</v>
      </c>
      <c r="X654" s="34">
        <v>0.35699710082856434</v>
      </c>
      <c r="Y654" s="72">
        <v>1.2947</v>
      </c>
      <c r="Z654" s="34">
        <v>0.66100000000000003</v>
      </c>
      <c r="AA654" s="34">
        <v>1.7805</v>
      </c>
      <c r="AB654" s="34">
        <v>3.57</v>
      </c>
      <c r="AC654" s="34">
        <v>2.1457000000000002</v>
      </c>
      <c r="AD654" s="34">
        <v>0.37779999999999969</v>
      </c>
      <c r="AE654" s="34">
        <v>0.36319999999999997</v>
      </c>
      <c r="AF654" s="34">
        <v>0.32200000000000006</v>
      </c>
    </row>
    <row r="655" spans="1:48" s="41" customFormat="1" x14ac:dyDescent="0.2">
      <c r="A655" s="46"/>
      <c r="B655" s="41" t="s">
        <v>56</v>
      </c>
      <c r="D655" s="41">
        <v>3</v>
      </c>
      <c r="E655" s="41">
        <v>3</v>
      </c>
      <c r="F655" s="41">
        <v>3</v>
      </c>
      <c r="G655" s="41">
        <v>3</v>
      </c>
      <c r="H655" s="41">
        <v>3</v>
      </c>
      <c r="I655" s="41">
        <v>3</v>
      </c>
      <c r="J655" s="41">
        <v>3</v>
      </c>
      <c r="K655" s="41">
        <v>3</v>
      </c>
      <c r="L655" s="41">
        <v>3</v>
      </c>
      <c r="M655" s="41">
        <v>3</v>
      </c>
      <c r="N655" s="41">
        <v>2</v>
      </c>
      <c r="O655" s="38" t="s">
        <v>942</v>
      </c>
      <c r="P655" s="41">
        <v>3</v>
      </c>
      <c r="Q655" s="41">
        <v>3</v>
      </c>
      <c r="R655" s="41">
        <v>3</v>
      </c>
      <c r="S655" s="41">
        <v>3</v>
      </c>
      <c r="T655" s="41">
        <v>3</v>
      </c>
      <c r="U655" s="41">
        <v>3</v>
      </c>
      <c r="V655" s="41">
        <v>3</v>
      </c>
      <c r="W655" s="41">
        <v>3</v>
      </c>
      <c r="X655" s="41">
        <v>3</v>
      </c>
      <c r="Y655" s="74">
        <v>3</v>
      </c>
      <c r="Z655" s="41">
        <v>3</v>
      </c>
      <c r="AA655" s="41">
        <v>3</v>
      </c>
      <c r="AB655" s="41">
        <v>3</v>
      </c>
      <c r="AC655" s="41">
        <v>3</v>
      </c>
      <c r="AD655" s="41">
        <v>3</v>
      </c>
      <c r="AE655" s="41">
        <v>3</v>
      </c>
      <c r="AF655" s="41">
        <v>3</v>
      </c>
    </row>
    <row r="656" spans="1:48" x14ac:dyDescent="0.2">
      <c r="A656" s="47" t="s">
        <v>1051</v>
      </c>
    </row>
    <row r="657" spans="1:48" s="37" customFormat="1" x14ac:dyDescent="0.2">
      <c r="A657" s="43" t="s">
        <v>945</v>
      </c>
      <c r="B657" s="37" t="s">
        <v>3</v>
      </c>
      <c r="D657" s="37">
        <v>13.708114285714286</v>
      </c>
      <c r="E657" s="37">
        <v>10.500271428571427</v>
      </c>
      <c r="F657" s="37">
        <v>2.5341666666666667</v>
      </c>
      <c r="G657" s="37">
        <v>0.70716666666666672</v>
      </c>
      <c r="H657" s="37">
        <v>1.30155</v>
      </c>
      <c r="I657" s="37">
        <v>0.62401666666666677</v>
      </c>
      <c r="J657" s="37">
        <v>1.5511999999999999</v>
      </c>
      <c r="K657" s="37">
        <v>1.0544</v>
      </c>
      <c r="L657" s="37">
        <v>6.3205007825408783</v>
      </c>
      <c r="M657" s="37">
        <v>1.7547724851920752</v>
      </c>
      <c r="N657" s="37">
        <v>6.1706301997499349</v>
      </c>
      <c r="O657" s="37">
        <v>1.8824150269590905</v>
      </c>
      <c r="P657" s="37">
        <v>6.0145418222550155</v>
      </c>
      <c r="Q657" s="37">
        <v>6.3691600132655113</v>
      </c>
      <c r="R657" s="37">
        <v>4.4186047618568756</v>
      </c>
      <c r="S657" s="37">
        <v>5.311804751736978</v>
      </c>
      <c r="T657" s="37">
        <v>5.7532210943249309</v>
      </c>
      <c r="U657" s="37">
        <v>6.6751412155830367</v>
      </c>
      <c r="V657" s="37">
        <v>1.0578329422146346</v>
      </c>
      <c r="W657" s="37">
        <v>1.5762417252022702</v>
      </c>
      <c r="X657" s="37">
        <v>0.39000515631941229</v>
      </c>
      <c r="Y657" s="73">
        <v>1.0842500000000002</v>
      </c>
      <c r="Z657" s="37">
        <v>0.54070000000000007</v>
      </c>
      <c r="AA657" s="37">
        <v>1.5109999999999999</v>
      </c>
      <c r="AB657" s="37">
        <v>2.7141000000000002</v>
      </c>
      <c r="AC657" s="37">
        <v>2.0697833333333331</v>
      </c>
      <c r="AD657" s="37">
        <v>0.21791666666666668</v>
      </c>
      <c r="AE657" s="37">
        <v>0.24376666666666666</v>
      </c>
      <c r="AF657" s="37">
        <v>0.24778000000000011</v>
      </c>
    </row>
    <row r="658" spans="1:48" x14ac:dyDescent="0.2">
      <c r="A658" s="43" t="s">
        <v>1052</v>
      </c>
      <c r="B658" s="34" t="s">
        <v>60</v>
      </c>
      <c r="D658" s="34">
        <v>1.1868516425520808</v>
      </c>
      <c r="E658" s="34">
        <v>0.65897408576839001</v>
      </c>
      <c r="F658" s="34">
        <v>0.15801660250323907</v>
      </c>
      <c r="G658" s="34">
        <v>6.9154860036491031E-2</v>
      </c>
      <c r="H658" s="34">
        <v>0.19725784902000662</v>
      </c>
      <c r="I658" s="34">
        <v>0.11827928671862496</v>
      </c>
      <c r="J658" s="34">
        <v>0.14450364701280033</v>
      </c>
      <c r="K658" s="34">
        <v>0.11582431523648205</v>
      </c>
      <c r="L658" s="34">
        <v>0.51823059302801089</v>
      </c>
      <c r="M658" s="34">
        <v>9.507262705409586E-2</v>
      </c>
      <c r="N658" s="34">
        <v>0.5852767388602178</v>
      </c>
      <c r="O658" s="34">
        <v>0.29991871456822966</v>
      </c>
      <c r="P658" s="34">
        <v>0.19612042732560439</v>
      </c>
      <c r="Q658" s="34">
        <v>0.27439350302733678</v>
      </c>
      <c r="R658" s="34">
        <v>0.37676956909347942</v>
      </c>
      <c r="S658" s="34">
        <v>0.42231402215573255</v>
      </c>
      <c r="T658" s="34">
        <v>0.52285361217867221</v>
      </c>
      <c r="U658" s="34">
        <v>1.1178882681336118</v>
      </c>
      <c r="V658" s="34">
        <v>6.2976595959416057E-2</v>
      </c>
      <c r="W658" s="34">
        <v>7.3582256540860258E-2</v>
      </c>
      <c r="X658" s="34">
        <v>7.612922995226433E-2</v>
      </c>
      <c r="Y658" s="72">
        <v>5.0371013489903069E-2</v>
      </c>
      <c r="Z658" s="34">
        <v>5.0182068510574558E-2</v>
      </c>
      <c r="AA658" s="34">
        <v>0.13739365341965398</v>
      </c>
      <c r="AB658" s="34">
        <v>0.14102884811271768</v>
      </c>
      <c r="AC658" s="34">
        <v>0.33430318823886207</v>
      </c>
      <c r="AD658" s="34">
        <v>3.0115804267305403E-2</v>
      </c>
      <c r="AE658" s="34">
        <v>2.4255693489708387E-2</v>
      </c>
      <c r="AF658" s="34">
        <v>2.8990119006309562E-2</v>
      </c>
    </row>
    <row r="659" spans="1:48" x14ac:dyDescent="0.2">
      <c r="A659" s="43"/>
      <c r="B659" s="34" t="s">
        <v>5</v>
      </c>
      <c r="D659" s="34">
        <v>3.4220000000000006</v>
      </c>
      <c r="E659" s="34">
        <v>1.7417999999999996</v>
      </c>
      <c r="F659" s="34">
        <v>0.38419999999999987</v>
      </c>
      <c r="G659" s="34">
        <v>0.18669999999999998</v>
      </c>
      <c r="H659" s="34">
        <v>0.4927999999999999</v>
      </c>
      <c r="I659" s="34">
        <v>0.31810000000000027</v>
      </c>
      <c r="J659" s="34">
        <v>0.36070000000000002</v>
      </c>
      <c r="K659" s="34">
        <v>0.26539999999999964</v>
      </c>
      <c r="L659" s="34">
        <v>1.2964838528316296</v>
      </c>
      <c r="M659" s="34">
        <v>0.23543308778838457</v>
      </c>
      <c r="N659" s="34">
        <v>1.7063689289997104</v>
      </c>
      <c r="O659" s="34">
        <v>0.74435160985844884</v>
      </c>
      <c r="P659" s="34">
        <v>0.48137261997239733</v>
      </c>
      <c r="Q659" s="34">
        <v>0.70490225324189648</v>
      </c>
      <c r="R659" s="34">
        <v>0.95903160590430359</v>
      </c>
      <c r="S659" s="34">
        <v>1.1172496187986338</v>
      </c>
      <c r="T659" s="34">
        <v>1.4233610643495487</v>
      </c>
      <c r="U659" s="34">
        <v>2.8448748927092415</v>
      </c>
      <c r="V659" s="34">
        <v>0.172137366993937</v>
      </c>
      <c r="W659" s="34">
        <v>0.20615650377711536</v>
      </c>
      <c r="X659" s="34">
        <v>0.18623113946299746</v>
      </c>
      <c r="Y659" s="72">
        <v>0.13280000000000003</v>
      </c>
      <c r="Z659" s="34">
        <v>0.13339999999999996</v>
      </c>
      <c r="AA659" s="34">
        <v>0.33339999999999992</v>
      </c>
      <c r="AB659" s="34">
        <v>0.38549999999999995</v>
      </c>
      <c r="AC659" s="34">
        <v>0.72829999999999995</v>
      </c>
      <c r="AD659" s="34">
        <v>8.3799999999999875E-2</v>
      </c>
      <c r="AE659" s="34">
        <v>6.670000000000087E-2</v>
      </c>
      <c r="AF659" s="34">
        <v>6.8500000000000227E-2</v>
      </c>
      <c r="AV659" s="34" t="s">
        <v>55</v>
      </c>
    </row>
    <row r="660" spans="1:48" x14ac:dyDescent="0.2">
      <c r="A660" s="43"/>
      <c r="B660" s="34" t="s">
        <v>6</v>
      </c>
      <c r="D660" s="34">
        <v>11.292199999999999</v>
      </c>
      <c r="E660" s="34">
        <v>9.8336000000000006</v>
      </c>
      <c r="F660" s="34">
        <v>2.3919999999999999</v>
      </c>
      <c r="G660" s="34">
        <v>0.61909999999999998</v>
      </c>
      <c r="H660" s="34">
        <v>1.0528</v>
      </c>
      <c r="I660" s="34">
        <v>0.51060000000000016</v>
      </c>
      <c r="J660" s="34">
        <v>1.3951000000000002</v>
      </c>
      <c r="K660" s="34">
        <v>0.92330000000000023</v>
      </c>
      <c r="L660" s="34">
        <v>5.6004118437843484</v>
      </c>
      <c r="M660" s="34">
        <v>1.6520158625146431</v>
      </c>
      <c r="N660" s="34">
        <v>5.4095170067078033</v>
      </c>
      <c r="O660" s="34">
        <v>1.4491322127397488</v>
      </c>
      <c r="P660" s="34">
        <v>5.7606352653157966</v>
      </c>
      <c r="Q660" s="34">
        <v>5.9401806100488237</v>
      </c>
      <c r="R660" s="34">
        <v>3.7940380348647005</v>
      </c>
      <c r="S660" s="34">
        <v>4.7174479551978106</v>
      </c>
      <c r="T660" s="34">
        <v>4.8962460824594993</v>
      </c>
      <c r="U660" s="34">
        <v>5.0111045828240295</v>
      </c>
      <c r="V660" s="34">
        <v>0.99335255574242121</v>
      </c>
      <c r="W660" s="34">
        <v>1.4753321015961118</v>
      </c>
      <c r="X660" s="34">
        <v>0.29342150568763636</v>
      </c>
      <c r="Y660" s="72">
        <v>1.0204</v>
      </c>
      <c r="Z660" s="34">
        <v>0.48199999999999998</v>
      </c>
      <c r="AA660" s="34">
        <v>1.3081</v>
      </c>
      <c r="AB660" s="34">
        <v>2.5038</v>
      </c>
      <c r="AC660" s="34">
        <v>1.7621000000000002</v>
      </c>
      <c r="AD660" s="34">
        <v>0.18290000000000006</v>
      </c>
      <c r="AE660" s="34">
        <v>0.20829999999999949</v>
      </c>
      <c r="AF660" s="34">
        <v>0.22039999999999971</v>
      </c>
    </row>
    <row r="661" spans="1:48" x14ac:dyDescent="0.2">
      <c r="A661" s="43"/>
      <c r="B661" s="34" t="s">
        <v>7</v>
      </c>
      <c r="D661" s="34">
        <v>14.7142</v>
      </c>
      <c r="E661" s="34">
        <v>11.5754</v>
      </c>
      <c r="F661" s="34">
        <v>2.7761999999999998</v>
      </c>
      <c r="G661" s="34">
        <v>0.80579999999999996</v>
      </c>
      <c r="H661" s="34">
        <v>1.5455999999999999</v>
      </c>
      <c r="I661" s="34">
        <v>0.82870000000000044</v>
      </c>
      <c r="J661" s="34">
        <v>1.7558000000000002</v>
      </c>
      <c r="K661" s="34">
        <v>1.1886999999999999</v>
      </c>
      <c r="L661" s="34">
        <v>6.896895696615978</v>
      </c>
      <c r="M661" s="34">
        <v>1.8874489503030276</v>
      </c>
      <c r="N661" s="34">
        <v>7.1158859357075137</v>
      </c>
      <c r="O661" s="34">
        <v>2.1934838225981976</v>
      </c>
      <c r="P661" s="34">
        <v>6.2420078852881939</v>
      </c>
      <c r="Q661" s="34">
        <v>6.6450828632907202</v>
      </c>
      <c r="R661" s="34">
        <v>4.7530696407690041</v>
      </c>
      <c r="S661" s="34">
        <v>5.8346975739964444</v>
      </c>
      <c r="T661" s="34">
        <v>6.319607146809048</v>
      </c>
      <c r="U661" s="34">
        <v>7.855979475533271</v>
      </c>
      <c r="V661" s="34">
        <v>1.1654899227363582</v>
      </c>
      <c r="W661" s="34">
        <v>1.6814886053732272</v>
      </c>
      <c r="X661" s="34">
        <v>0.47965264515063383</v>
      </c>
      <c r="Y661" s="72">
        <v>1.1532</v>
      </c>
      <c r="Z661" s="34">
        <v>0.61539999999999995</v>
      </c>
      <c r="AA661" s="34">
        <v>1.6415</v>
      </c>
      <c r="AB661" s="34">
        <v>2.8893</v>
      </c>
      <c r="AC661" s="34">
        <v>2.4904000000000002</v>
      </c>
      <c r="AD661" s="34">
        <v>0.26669999999999994</v>
      </c>
      <c r="AE661" s="34">
        <v>0.27500000000000036</v>
      </c>
      <c r="AF661" s="34">
        <v>0.28889999999999993</v>
      </c>
    </row>
    <row r="662" spans="1:48" s="41" customFormat="1" x14ac:dyDescent="0.2">
      <c r="A662" s="46"/>
      <c r="B662" s="41" t="s">
        <v>1128</v>
      </c>
      <c r="D662" s="41">
        <v>7</v>
      </c>
      <c r="E662" s="41">
        <v>7</v>
      </c>
      <c r="F662" s="41">
        <v>6</v>
      </c>
      <c r="G662" s="41">
        <v>6</v>
      </c>
      <c r="H662" s="41">
        <v>6</v>
      </c>
      <c r="I662" s="41">
        <v>6</v>
      </c>
      <c r="J662" s="41">
        <v>6</v>
      </c>
      <c r="K662" s="41">
        <v>6</v>
      </c>
      <c r="L662" s="41">
        <v>7</v>
      </c>
      <c r="M662" s="41">
        <v>7</v>
      </c>
      <c r="N662" s="41">
        <v>7</v>
      </c>
      <c r="O662" s="41">
        <v>5</v>
      </c>
      <c r="P662" s="41">
        <v>6</v>
      </c>
      <c r="Q662" s="41">
        <v>6</v>
      </c>
      <c r="R662" s="41">
        <v>6</v>
      </c>
      <c r="S662" s="41">
        <v>6</v>
      </c>
      <c r="T662" s="41">
        <v>5</v>
      </c>
      <c r="U662" s="41">
        <v>5</v>
      </c>
      <c r="V662" s="41">
        <v>6</v>
      </c>
      <c r="W662" s="41">
        <v>6</v>
      </c>
      <c r="X662" s="41">
        <v>6</v>
      </c>
      <c r="Y662" s="74">
        <v>6</v>
      </c>
      <c r="Z662" s="41">
        <v>6</v>
      </c>
      <c r="AA662" s="41">
        <v>6</v>
      </c>
      <c r="AB662" s="41">
        <v>6</v>
      </c>
      <c r="AC662" s="41">
        <v>6</v>
      </c>
      <c r="AD662" s="41">
        <v>6</v>
      </c>
      <c r="AE662" s="41">
        <v>6</v>
      </c>
      <c r="AF662" s="41">
        <v>5</v>
      </c>
    </row>
    <row r="663" spans="1:48" x14ac:dyDescent="0.2">
      <c r="A663" s="47" t="s">
        <v>1053</v>
      </c>
    </row>
    <row r="664" spans="1:48" s="37" customFormat="1" x14ac:dyDescent="0.2">
      <c r="A664" s="43" t="s">
        <v>945</v>
      </c>
      <c r="B664" s="37" t="s">
        <v>3</v>
      </c>
      <c r="D664" s="37">
        <v>10.1136</v>
      </c>
      <c r="E664" s="37">
        <v>8.8513000000000002</v>
      </c>
      <c r="F664" s="37">
        <v>2.1017999999999999</v>
      </c>
      <c r="G664" s="37">
        <v>0.59689999999999999</v>
      </c>
      <c r="H664" s="37">
        <v>1.1568999999999998</v>
      </c>
      <c r="I664" s="37">
        <v>0.49980000000000002</v>
      </c>
      <c r="J664" s="37">
        <v>1.2763</v>
      </c>
      <c r="K664" s="37">
        <v>0.79190000000000049</v>
      </c>
      <c r="L664" s="37">
        <v>3.9782194459330671</v>
      </c>
      <c r="M664" s="37">
        <v>1.1794583502608305</v>
      </c>
      <c r="N664" s="37">
        <v>5.7547113087607231</v>
      </c>
      <c r="O664" s="37" t="s">
        <v>942</v>
      </c>
      <c r="P664" s="37">
        <v>5.0072288244097658</v>
      </c>
      <c r="Q664" s="37">
        <v>5.4336967094235211</v>
      </c>
      <c r="R664" s="37">
        <v>3.7940909978544268</v>
      </c>
      <c r="S664" s="37">
        <v>4.4266018806755145</v>
      </c>
      <c r="T664" s="37">
        <v>4.8045354624562826</v>
      </c>
      <c r="U664" s="37">
        <v>5.3835560970421765</v>
      </c>
      <c r="V664" s="37">
        <v>0.815435981546069</v>
      </c>
      <c r="W664" s="37">
        <v>1.4134999999999991</v>
      </c>
      <c r="X664" s="37">
        <v>0.30958843647655843</v>
      </c>
      <c r="Y664" s="73">
        <v>0.92449999999999999</v>
      </c>
      <c r="Z664" s="37">
        <v>0.38600000000000001</v>
      </c>
      <c r="AA664" s="37">
        <v>1.0775999999999999</v>
      </c>
      <c r="AB664" s="37">
        <v>2.3952</v>
      </c>
      <c r="AC664" s="37">
        <v>1.4192</v>
      </c>
      <c r="AD664" s="37">
        <v>0.16950000000000021</v>
      </c>
      <c r="AE664" s="37">
        <v>0.16830000000000034</v>
      </c>
      <c r="AF664" s="37">
        <v>0.16640000000000033</v>
      </c>
    </row>
    <row r="665" spans="1:48" s="37" customFormat="1" x14ac:dyDescent="0.2">
      <c r="A665" s="43" t="s">
        <v>946</v>
      </c>
      <c r="B665" s="37" t="s">
        <v>3</v>
      </c>
      <c r="D665" s="37">
        <v>13.8719</v>
      </c>
      <c r="E665" s="37">
        <v>12.84225</v>
      </c>
      <c r="F665" s="37">
        <v>2.8426</v>
      </c>
      <c r="G665" s="37">
        <v>0.88680000000000003</v>
      </c>
      <c r="H665" s="37">
        <v>1.4097500000000001</v>
      </c>
      <c r="I665" s="37">
        <v>0.65815000000000001</v>
      </c>
      <c r="J665" s="37">
        <v>1.7675000000000001</v>
      </c>
      <c r="K665" s="37">
        <v>1.2147999999999999</v>
      </c>
      <c r="L665" s="37">
        <v>6.2693486361917259</v>
      </c>
      <c r="M665" s="37">
        <v>1.5431107638946062</v>
      </c>
      <c r="N665" s="37">
        <v>6.0534731251371596</v>
      </c>
      <c r="O665" s="37">
        <v>2.006480393719043</v>
      </c>
      <c r="P665" s="37">
        <v>6.289117530777645</v>
      </c>
      <c r="Q665" s="37">
        <v>6.7598184952705269</v>
      </c>
      <c r="R665" s="37">
        <v>4.5799168974478537</v>
      </c>
      <c r="S665" s="37">
        <v>5.6503279635338775</v>
      </c>
      <c r="T665" s="37">
        <v>6.2052874869456769</v>
      </c>
      <c r="U665" s="37">
        <v>7.3875150292216958</v>
      </c>
      <c r="V665" s="37">
        <v>1.021795279325137</v>
      </c>
      <c r="W665" s="37">
        <v>1.8965015134397842</v>
      </c>
      <c r="X665" s="37">
        <v>0.39019835822262139</v>
      </c>
      <c r="Y665" s="73">
        <v>1.21695</v>
      </c>
      <c r="Z665" s="37">
        <v>0.6099</v>
      </c>
      <c r="AA665" s="37">
        <v>1.60625</v>
      </c>
      <c r="AB665" s="37">
        <v>3.4808000000000003</v>
      </c>
      <c r="AC665" s="37">
        <v>2.2774000000000001</v>
      </c>
      <c r="AD665" s="37">
        <v>0.2467</v>
      </c>
      <c r="AE665" s="37">
        <v>0.24730000000000008</v>
      </c>
      <c r="AF665" s="37">
        <v>0.21809999999999999</v>
      </c>
    </row>
    <row r="666" spans="1:48" x14ac:dyDescent="0.2">
      <c r="A666" s="43"/>
      <c r="B666" s="34" t="s">
        <v>60</v>
      </c>
      <c r="D666" s="34">
        <v>0.2240114282798987</v>
      </c>
      <c r="E666" s="34">
        <v>0.40595000307919787</v>
      </c>
      <c r="F666" s="34">
        <v>0.12261231585774734</v>
      </c>
      <c r="G666" s="34">
        <v>0.16390735187904149</v>
      </c>
      <c r="H666" s="34">
        <v>1.0818733752154084E-2</v>
      </c>
      <c r="I666" s="34">
        <v>4.8861078579990232E-2</v>
      </c>
      <c r="J666" s="34">
        <v>5.2608744520279617E-2</v>
      </c>
      <c r="K666" s="34">
        <v>3.5355339059326622E-3</v>
      </c>
      <c r="L666" s="34">
        <v>0.21570678190980758</v>
      </c>
      <c r="M666" s="34">
        <v>3.8796271795263432E-2</v>
      </c>
      <c r="N666" s="34">
        <v>0.14770129485833611</v>
      </c>
      <c r="O666" s="34">
        <v>9.1362789154827095E-2</v>
      </c>
      <c r="P666" s="34">
        <v>6.0980555348490208E-2</v>
      </c>
      <c r="Q666" s="34">
        <v>7.6992480132766536E-2</v>
      </c>
      <c r="R666" s="34">
        <v>0.12838923219358497</v>
      </c>
      <c r="S666" s="34">
        <v>0.30717071640084476</v>
      </c>
      <c r="T666" s="34">
        <v>0.13378340222470225</v>
      </c>
      <c r="U666" s="34">
        <v>7.7044377128707361E-2</v>
      </c>
      <c r="V666" s="34">
        <v>6.7493923971548766E-3</v>
      </c>
      <c r="W666" s="34">
        <v>7.3336478243895095E-2</v>
      </c>
      <c r="X666" s="34">
        <v>1.852599473015255E-2</v>
      </c>
      <c r="Y666" s="72">
        <v>3.104198769408963E-2</v>
      </c>
      <c r="Z666" s="34">
        <v>3.5496760415564703E-2</v>
      </c>
      <c r="AA666" s="34">
        <v>6.7811540315789814E-2</v>
      </c>
      <c r="AB666" s="34">
        <v>0.12883485553218921</v>
      </c>
      <c r="AC666" s="34">
        <v>0.2124148770684387</v>
      </c>
      <c r="AD666" s="34">
        <v>2.6445793616376907E-2</v>
      </c>
      <c r="AE666" s="34">
        <v>1.2162236636408533E-2</v>
      </c>
      <c r="AF666" s="34">
        <v>3.1112698372208199E-3</v>
      </c>
    </row>
    <row r="667" spans="1:48" x14ac:dyDescent="0.2">
      <c r="A667" s="43"/>
      <c r="B667" s="34" t="s">
        <v>5</v>
      </c>
      <c r="D667" s="34">
        <v>0.31680000000000064</v>
      </c>
      <c r="E667" s="34">
        <v>0.57410000000000139</v>
      </c>
      <c r="F667" s="34">
        <v>0.1734</v>
      </c>
      <c r="G667" s="34">
        <v>0.2317999999999999</v>
      </c>
      <c r="H667" s="34">
        <v>1.5299999999999869E-2</v>
      </c>
      <c r="I667" s="34">
        <v>6.9099999999999717E-2</v>
      </c>
      <c r="J667" s="34">
        <v>7.4400000000000688E-2</v>
      </c>
      <c r="K667" s="34">
        <v>4.9999999999998934E-3</v>
      </c>
      <c r="L667" s="34">
        <v>0.30505545647270527</v>
      </c>
      <c r="M667" s="34">
        <v>5.4866213742374326E-2</v>
      </c>
      <c r="N667" s="34">
        <v>0.20888117436872644</v>
      </c>
      <c r="O667" s="34">
        <v>0.12920649551898999</v>
      </c>
      <c r="P667" s="34">
        <v>8.6239528414878031E-2</v>
      </c>
      <c r="Q667" s="34">
        <v>0.1088838096044995</v>
      </c>
      <c r="R667" s="34">
        <v>0.18156979343083623</v>
      </c>
      <c r="S667" s="34">
        <v>0.43440499309793434</v>
      </c>
      <c r="T667" s="34">
        <v>0.18919830184658881</v>
      </c>
      <c r="U667" s="34">
        <v>0.10895720304000545</v>
      </c>
      <c r="V667" s="34">
        <v>9.5450822658342815E-3</v>
      </c>
      <c r="W667" s="34">
        <v>0.10371344214919587</v>
      </c>
      <c r="X667" s="34">
        <v>2.6199713003834224E-2</v>
      </c>
      <c r="Y667" s="72">
        <v>4.3900000000000272E-2</v>
      </c>
      <c r="Z667" s="34">
        <v>5.0200000000000022E-2</v>
      </c>
      <c r="AA667" s="34">
        <v>9.5899999999999874E-2</v>
      </c>
      <c r="AB667" s="34">
        <v>0.18220000000000036</v>
      </c>
      <c r="AC667" s="34">
        <v>0.30039999999999978</v>
      </c>
      <c r="AD667" s="34">
        <v>3.7400000000000044E-2</v>
      </c>
      <c r="AE667" s="34">
        <v>1.7199999999999882E-2</v>
      </c>
      <c r="AF667" s="34">
        <v>4.400000000000015E-3</v>
      </c>
    </row>
    <row r="668" spans="1:48" x14ac:dyDescent="0.2">
      <c r="A668" s="43"/>
      <c r="B668" s="34" t="s">
        <v>6</v>
      </c>
      <c r="D668" s="34">
        <v>13.7135</v>
      </c>
      <c r="E668" s="34">
        <v>12.555199999999999</v>
      </c>
      <c r="F668" s="34">
        <v>2.7559</v>
      </c>
      <c r="G668" s="34">
        <v>0.77090000000000003</v>
      </c>
      <c r="H668" s="34">
        <v>1.4021000000000001</v>
      </c>
      <c r="I668" s="34">
        <v>0.62360000000000015</v>
      </c>
      <c r="J668" s="34">
        <v>1.7302999999999997</v>
      </c>
      <c r="K668" s="34">
        <v>1.2122999999999999</v>
      </c>
      <c r="L668" s="34">
        <v>6.1168209079553737</v>
      </c>
      <c r="M668" s="34">
        <v>1.5156776570234189</v>
      </c>
      <c r="N668" s="34">
        <v>5.949032537952796</v>
      </c>
      <c r="O668" s="34">
        <v>1.9418771459595481</v>
      </c>
      <c r="P668" s="34">
        <v>6.2459977665702056</v>
      </c>
      <c r="Q668" s="34">
        <v>6.7053765904682772</v>
      </c>
      <c r="R668" s="34">
        <v>4.4891320007324351</v>
      </c>
      <c r="S668" s="34">
        <v>5.4331254669849098</v>
      </c>
      <c r="T668" s="34">
        <v>6.110688336022382</v>
      </c>
      <c r="U668" s="34">
        <v>7.3330364277016926</v>
      </c>
      <c r="V668" s="34">
        <v>1.0170227381922199</v>
      </c>
      <c r="W668" s="34">
        <v>1.8446447923651863</v>
      </c>
      <c r="X668" s="34">
        <v>0.3770985017207043</v>
      </c>
      <c r="Y668" s="72">
        <v>1.1949999999999998</v>
      </c>
      <c r="Z668" s="34">
        <v>0.58479999999999999</v>
      </c>
      <c r="AA668" s="34">
        <v>1.5583</v>
      </c>
      <c r="AB668" s="34">
        <v>3.3896999999999999</v>
      </c>
      <c r="AC668" s="34">
        <v>2.1272000000000002</v>
      </c>
      <c r="AD668" s="34">
        <v>0.22799999999999998</v>
      </c>
      <c r="AE668" s="34">
        <v>0.23870000000000013</v>
      </c>
      <c r="AF668" s="34">
        <v>0.21589999999999998</v>
      </c>
    </row>
    <row r="669" spans="1:48" x14ac:dyDescent="0.2">
      <c r="A669" s="43"/>
      <c r="B669" s="34" t="s">
        <v>7</v>
      </c>
      <c r="D669" s="34">
        <v>14.0303</v>
      </c>
      <c r="E669" s="34">
        <v>13.129300000000001</v>
      </c>
      <c r="F669" s="34">
        <v>2.9293</v>
      </c>
      <c r="G669" s="34">
        <v>1.0026999999999999</v>
      </c>
      <c r="H669" s="34">
        <v>1.4174</v>
      </c>
      <c r="I669" s="34">
        <v>0.69269999999999987</v>
      </c>
      <c r="J669" s="34">
        <v>1.8047000000000004</v>
      </c>
      <c r="K669" s="34">
        <v>1.2172999999999998</v>
      </c>
      <c r="L669" s="34">
        <v>6.421876364428079</v>
      </c>
      <c r="M669" s="34">
        <v>1.5705438707657933</v>
      </c>
      <c r="N669" s="34">
        <v>6.1579137123215224</v>
      </c>
      <c r="O669" s="34">
        <v>2.0710836414785381</v>
      </c>
      <c r="P669" s="34">
        <v>6.3322372949850836</v>
      </c>
      <c r="Q669" s="34">
        <v>6.8142604000727767</v>
      </c>
      <c r="R669" s="34">
        <v>4.6707017941632714</v>
      </c>
      <c r="S669" s="34">
        <v>5.8675304600828442</v>
      </c>
      <c r="T669" s="34">
        <v>6.2998866378689709</v>
      </c>
      <c r="U669" s="34">
        <v>7.4419936307416981</v>
      </c>
      <c r="V669" s="34">
        <v>1.0265678204580542</v>
      </c>
      <c r="W669" s="34">
        <v>1.9483582345143822</v>
      </c>
      <c r="X669" s="34">
        <v>0.40329821472453853</v>
      </c>
      <c r="Y669" s="72">
        <v>1.2389000000000001</v>
      </c>
      <c r="Z669" s="34">
        <v>0.63500000000000001</v>
      </c>
      <c r="AA669" s="34">
        <v>1.6541999999999999</v>
      </c>
      <c r="AB669" s="34">
        <v>3.5719000000000003</v>
      </c>
      <c r="AC669" s="34">
        <v>2.4276</v>
      </c>
      <c r="AD669" s="34">
        <v>0.26540000000000002</v>
      </c>
      <c r="AE669" s="34">
        <v>0.25590000000000002</v>
      </c>
      <c r="AF669" s="34">
        <v>0.2203</v>
      </c>
    </row>
    <row r="670" spans="1:48" s="41" customFormat="1" x14ac:dyDescent="0.2">
      <c r="A670" s="46"/>
      <c r="B670" s="41" t="s">
        <v>1128</v>
      </c>
      <c r="D670" s="41">
        <v>2</v>
      </c>
      <c r="E670" s="41">
        <v>2</v>
      </c>
      <c r="F670" s="41">
        <v>2</v>
      </c>
      <c r="G670" s="41">
        <v>2</v>
      </c>
      <c r="H670" s="41">
        <v>2</v>
      </c>
      <c r="I670" s="41">
        <v>2</v>
      </c>
      <c r="J670" s="41">
        <v>2</v>
      </c>
      <c r="K670" s="41">
        <v>2</v>
      </c>
      <c r="L670" s="41">
        <v>2</v>
      </c>
      <c r="M670" s="41">
        <v>2</v>
      </c>
      <c r="N670" s="41">
        <v>2</v>
      </c>
      <c r="O670" s="41">
        <v>2</v>
      </c>
      <c r="P670" s="41">
        <v>2</v>
      </c>
      <c r="Q670" s="41">
        <v>2</v>
      </c>
      <c r="R670" s="41">
        <v>2</v>
      </c>
      <c r="S670" s="41">
        <v>2</v>
      </c>
      <c r="T670" s="41">
        <v>2</v>
      </c>
      <c r="U670" s="41">
        <v>2</v>
      </c>
      <c r="V670" s="41">
        <v>2</v>
      </c>
      <c r="W670" s="41">
        <v>2</v>
      </c>
      <c r="X670" s="41">
        <v>2</v>
      </c>
      <c r="Y670" s="74">
        <v>2</v>
      </c>
      <c r="Z670" s="41">
        <v>2</v>
      </c>
      <c r="AA670" s="41">
        <v>2</v>
      </c>
      <c r="AB670" s="41">
        <v>2</v>
      </c>
      <c r="AC670" s="41">
        <v>2</v>
      </c>
      <c r="AD670" s="41">
        <v>2</v>
      </c>
      <c r="AE670" s="41">
        <v>2</v>
      </c>
      <c r="AF670" s="41">
        <v>2</v>
      </c>
    </row>
    <row r="671" spans="1:48" x14ac:dyDescent="0.2">
      <c r="A671" s="47" t="s">
        <v>1054</v>
      </c>
    </row>
    <row r="672" spans="1:48" s="37" customFormat="1" x14ac:dyDescent="0.2">
      <c r="A672" s="43" t="s">
        <v>945</v>
      </c>
      <c r="B672" s="37" t="s">
        <v>3</v>
      </c>
      <c r="D672" s="37">
        <v>12.255083333333333</v>
      </c>
      <c r="E672" s="37">
        <v>11.732366666666669</v>
      </c>
      <c r="F672" s="37">
        <v>2.5348999999999999</v>
      </c>
      <c r="G672" s="37">
        <v>0.70981666666666665</v>
      </c>
      <c r="H672" s="37">
        <v>1.3933833333333332</v>
      </c>
      <c r="I672" s="37">
        <v>0.70498333333333341</v>
      </c>
      <c r="J672" s="37">
        <v>1.5819833333333335</v>
      </c>
      <c r="K672" s="37">
        <v>0.81278333333333341</v>
      </c>
      <c r="L672" s="37">
        <v>6.0653700860439876</v>
      </c>
      <c r="M672" s="37">
        <v>1.7583349847556751</v>
      </c>
      <c r="N672" s="37">
        <v>5.320388273926147</v>
      </c>
      <c r="O672" s="37">
        <v>1.857731026014888</v>
      </c>
      <c r="P672" s="37">
        <v>5.5057883998937109</v>
      </c>
      <c r="Q672" s="37">
        <v>5.7921459241796276</v>
      </c>
      <c r="R672" s="37">
        <v>3.8137440242838436</v>
      </c>
      <c r="S672" s="37">
        <v>4.7451034284302356</v>
      </c>
      <c r="T672" s="37">
        <v>5.089235185733985</v>
      </c>
      <c r="U672" s="37">
        <v>6.2870161820522181</v>
      </c>
      <c r="V672" s="37">
        <v>0.83857764807471014</v>
      </c>
      <c r="W672" s="37">
        <v>1.6779859910175856</v>
      </c>
      <c r="X672" s="37">
        <v>0.36255864572971808</v>
      </c>
      <c r="Y672" s="73">
        <v>1.0714666666666668</v>
      </c>
      <c r="Z672" s="37">
        <v>0.44860000000000005</v>
      </c>
      <c r="AA672" s="37">
        <v>1.3562166666666666</v>
      </c>
      <c r="AB672" s="37">
        <v>2.5390666666666668</v>
      </c>
      <c r="AC672" s="37">
        <v>1.9268166666666666</v>
      </c>
      <c r="AD672" s="37">
        <v>0.21958000000000005</v>
      </c>
      <c r="AE672" s="37">
        <v>0.22275999999999999</v>
      </c>
      <c r="AF672" s="37">
        <v>0.20903999999999995</v>
      </c>
    </row>
    <row r="673" spans="1:48" x14ac:dyDescent="0.2">
      <c r="A673" s="43"/>
      <c r="B673" s="34" t="s">
        <v>60</v>
      </c>
      <c r="D673" s="34">
        <v>0.51269043453790586</v>
      </c>
      <c r="E673" s="34">
        <v>0.51619688362742666</v>
      </c>
      <c r="F673" s="34">
        <v>0.18885993751984567</v>
      </c>
      <c r="G673" s="34">
        <v>0.17749617930160266</v>
      </c>
      <c r="H673" s="34">
        <v>7.0510096203782499E-2</v>
      </c>
      <c r="I673" s="34">
        <v>5.8741379509394169E-2</v>
      </c>
      <c r="J673" s="34">
        <v>7.0941480578478641E-2</v>
      </c>
      <c r="K673" s="34">
        <v>0.17995501011827017</v>
      </c>
      <c r="L673" s="34">
        <v>0.28292729311131842</v>
      </c>
      <c r="M673" s="34">
        <v>8.0268223233806016E-2</v>
      </c>
      <c r="N673" s="34">
        <v>0.43217091857991186</v>
      </c>
      <c r="O673" s="34">
        <v>0.28309392871008454</v>
      </c>
      <c r="P673" s="34">
        <v>0.19817134503962955</v>
      </c>
      <c r="Q673" s="34">
        <v>0.33052123420691576</v>
      </c>
      <c r="R673" s="34">
        <v>0.50990107035491838</v>
      </c>
      <c r="S673" s="34">
        <v>0.39469563194256035</v>
      </c>
      <c r="T673" s="34">
        <v>0.34397160182050507</v>
      </c>
      <c r="U673" s="34">
        <v>0.44061609510653132</v>
      </c>
      <c r="V673" s="34">
        <v>4.310519434343011E-2</v>
      </c>
      <c r="W673" s="34">
        <v>9.0315761296008309E-2</v>
      </c>
      <c r="X673" s="34">
        <v>8.9831097555130787E-2</v>
      </c>
      <c r="Y673" s="72">
        <v>6.5828707010442356E-2</v>
      </c>
      <c r="Z673" s="34">
        <v>6.9650728639404441E-2</v>
      </c>
      <c r="AA673" s="34">
        <v>5.720487450092572E-2</v>
      </c>
      <c r="AB673" s="34">
        <v>0.10906259976117694</v>
      </c>
      <c r="AC673" s="34">
        <v>0.19112393274173359</v>
      </c>
      <c r="AD673" s="34">
        <v>3.2584843102276793E-2</v>
      </c>
      <c r="AE673" s="34">
        <v>1.9957404640884517E-2</v>
      </c>
      <c r="AF673" s="34">
        <v>3.0640218667627117E-2</v>
      </c>
    </row>
    <row r="674" spans="1:48" x14ac:dyDescent="0.2">
      <c r="A674" s="43"/>
      <c r="B674" s="34" t="s">
        <v>5</v>
      </c>
      <c r="D674" s="34">
        <v>1.3506</v>
      </c>
      <c r="E674" s="34">
        <v>1.5386000000000006</v>
      </c>
      <c r="F674" s="34">
        <v>0.57850000000000001</v>
      </c>
      <c r="G674" s="34">
        <v>0.54420000000000002</v>
      </c>
      <c r="H674" s="34">
        <v>0.17659999999999987</v>
      </c>
      <c r="I674" s="34">
        <v>0.16390000000000038</v>
      </c>
      <c r="J674" s="34">
        <v>0.21329999999999982</v>
      </c>
      <c r="K674" s="34">
        <v>0.44569999999999954</v>
      </c>
      <c r="L674" s="34">
        <v>0.77682182024760227</v>
      </c>
      <c r="M674" s="34">
        <v>0.21204090672287257</v>
      </c>
      <c r="N674" s="34">
        <v>0.99994437506616585</v>
      </c>
      <c r="O674" s="34">
        <v>0.52950959136484421</v>
      </c>
      <c r="P674" s="34">
        <v>0.47602374812207682</v>
      </c>
      <c r="Q674" s="34">
        <v>0.86772347511870862</v>
      </c>
      <c r="R674" s="34">
        <v>1.3779643475637782</v>
      </c>
      <c r="S674" s="34">
        <v>1.0861832439021226</v>
      </c>
      <c r="T674" s="34">
        <v>0.82706121022329171</v>
      </c>
      <c r="U674" s="34">
        <v>0.86124849218919586</v>
      </c>
      <c r="V674" s="34">
        <v>0.12235190517555095</v>
      </c>
      <c r="W674" s="34">
        <v>0.24364468864381306</v>
      </c>
      <c r="X674" s="34">
        <v>0.20772434226712677</v>
      </c>
      <c r="Y674" s="72">
        <v>0.1802999999999999</v>
      </c>
      <c r="Z674" s="34">
        <v>0.19300000000000006</v>
      </c>
      <c r="AA674" s="34">
        <v>0.15999999999999992</v>
      </c>
      <c r="AB674" s="34">
        <v>0.28200000000000003</v>
      </c>
      <c r="AC674" s="34">
        <v>0.59250000000000025</v>
      </c>
      <c r="AD674" s="34">
        <v>9.1499999999999693E-2</v>
      </c>
      <c r="AE674" s="34">
        <v>5.139999999999989E-2</v>
      </c>
      <c r="AF674" s="34">
        <v>8.0700000000000216E-2</v>
      </c>
      <c r="AV674" s="34" t="s">
        <v>55</v>
      </c>
    </row>
    <row r="675" spans="1:48" x14ac:dyDescent="0.2">
      <c r="A675" s="43"/>
      <c r="B675" s="34" t="s">
        <v>6</v>
      </c>
      <c r="D675" s="34">
        <v>11.592599999999999</v>
      </c>
      <c r="E675" s="34">
        <v>10.9893</v>
      </c>
      <c r="F675" s="34">
        <v>2.2574000000000001</v>
      </c>
      <c r="G675" s="34">
        <v>0.42609999999999998</v>
      </c>
      <c r="H675" s="34">
        <v>1.3130999999999999</v>
      </c>
      <c r="I675" s="34">
        <v>0.60769999999999991</v>
      </c>
      <c r="J675" s="34">
        <v>1.4891000000000001</v>
      </c>
      <c r="K675" s="34">
        <v>0.5766</v>
      </c>
      <c r="L675" s="34">
        <v>5.7857134192768305</v>
      </c>
      <c r="M675" s="34">
        <v>1.6695845740782349</v>
      </c>
      <c r="N675" s="34">
        <v>4.8367582415376269</v>
      </c>
      <c r="O675" s="34">
        <v>1.5351054817177876</v>
      </c>
      <c r="P675" s="34">
        <v>5.2923505193817233</v>
      </c>
      <c r="Q675" s="34">
        <v>5.318376467494569</v>
      </c>
      <c r="R675" s="34">
        <v>3.1393264245694485</v>
      </c>
      <c r="S675" s="34">
        <v>4.1154663040778257</v>
      </c>
      <c r="T675" s="34">
        <v>4.7862605915265419</v>
      </c>
      <c r="U675" s="34">
        <v>5.9243900960352027</v>
      </c>
      <c r="V675" s="34">
        <v>0.77209031207495349</v>
      </c>
      <c r="W675" s="34">
        <v>1.6072557543838502</v>
      </c>
      <c r="X675" s="34">
        <v>0.27046718839814954</v>
      </c>
      <c r="Y675" s="72">
        <v>1.0122</v>
      </c>
      <c r="Z675" s="34">
        <v>0.35050000000000003</v>
      </c>
      <c r="AA675" s="34">
        <v>1.2889999999999999</v>
      </c>
      <c r="AB675" s="34">
        <v>2.3952</v>
      </c>
      <c r="AC675" s="34">
        <v>1.6204999999999998</v>
      </c>
      <c r="AD675" s="34">
        <v>0.17330000000000023</v>
      </c>
      <c r="AE675" s="34">
        <v>0.19809999999999994</v>
      </c>
      <c r="AF675" s="34">
        <v>0.17079999999999984</v>
      </c>
    </row>
    <row r="676" spans="1:48" x14ac:dyDescent="0.2">
      <c r="A676" s="43"/>
      <c r="B676" s="34" t="s">
        <v>7</v>
      </c>
      <c r="D676" s="34">
        <v>12.943199999999999</v>
      </c>
      <c r="E676" s="34">
        <v>12.527900000000001</v>
      </c>
      <c r="F676" s="34">
        <v>2.8359000000000001</v>
      </c>
      <c r="G676" s="34">
        <v>0.97030000000000005</v>
      </c>
      <c r="H676" s="34">
        <v>1.4896999999999998</v>
      </c>
      <c r="I676" s="34">
        <v>0.77160000000000029</v>
      </c>
      <c r="J676" s="34">
        <v>1.7023999999999999</v>
      </c>
      <c r="K676" s="34">
        <v>1.0222999999999995</v>
      </c>
      <c r="L676" s="34">
        <v>6.5625352395244327</v>
      </c>
      <c r="M676" s="34">
        <v>1.8816254808011075</v>
      </c>
      <c r="N676" s="34">
        <v>5.8367026166037927</v>
      </c>
      <c r="O676" s="34">
        <v>2.0646150730826318</v>
      </c>
      <c r="P676" s="34">
        <v>5.7683742675038001</v>
      </c>
      <c r="Q676" s="34">
        <v>6.1860999426132777</v>
      </c>
      <c r="R676" s="34">
        <v>4.5172907721332267</v>
      </c>
      <c r="S676" s="34">
        <v>5.2016495479799483</v>
      </c>
      <c r="T676" s="34">
        <v>5.6133218017498336</v>
      </c>
      <c r="U676" s="34">
        <v>6.7856385882243986</v>
      </c>
      <c r="V676" s="34">
        <v>0.89444221725050443</v>
      </c>
      <c r="W676" s="34">
        <v>1.8509004430276632</v>
      </c>
      <c r="X676" s="34">
        <v>0.47819153066527631</v>
      </c>
      <c r="Y676" s="72">
        <v>1.1924999999999999</v>
      </c>
      <c r="Z676" s="34">
        <v>0.54350000000000009</v>
      </c>
      <c r="AA676" s="34">
        <v>1.4489999999999998</v>
      </c>
      <c r="AB676" s="34">
        <v>2.6772</v>
      </c>
      <c r="AC676" s="34">
        <v>2.2130000000000001</v>
      </c>
      <c r="AD676" s="34">
        <v>0.26479999999999992</v>
      </c>
      <c r="AE676" s="34">
        <v>0.24949999999999983</v>
      </c>
      <c r="AF676" s="34">
        <v>0.25150000000000006</v>
      </c>
    </row>
    <row r="677" spans="1:48" s="41" customFormat="1" x14ac:dyDescent="0.2">
      <c r="A677" s="46"/>
      <c r="B677" s="41" t="s">
        <v>1128</v>
      </c>
      <c r="D677" s="41">
        <v>6</v>
      </c>
      <c r="E677" s="41">
        <v>6</v>
      </c>
      <c r="F677" s="41">
        <v>6</v>
      </c>
      <c r="G677" s="41">
        <v>6</v>
      </c>
      <c r="H677" s="41">
        <v>6</v>
      </c>
      <c r="I677" s="41">
        <v>6</v>
      </c>
      <c r="J677" s="41">
        <v>6</v>
      </c>
      <c r="K677" s="41">
        <v>6</v>
      </c>
      <c r="L677" s="41">
        <v>6</v>
      </c>
      <c r="M677" s="41">
        <v>6</v>
      </c>
      <c r="N677" s="41">
        <v>5</v>
      </c>
      <c r="O677" s="41">
        <v>3</v>
      </c>
      <c r="P677" s="41">
        <v>5</v>
      </c>
      <c r="Q677" s="41">
        <v>5</v>
      </c>
      <c r="R677" s="41">
        <v>5</v>
      </c>
      <c r="S677" s="41">
        <v>5</v>
      </c>
      <c r="T677" s="41">
        <v>5</v>
      </c>
      <c r="U677" s="41">
        <v>5</v>
      </c>
      <c r="V677" s="41">
        <v>6</v>
      </c>
      <c r="W677" s="41">
        <v>6</v>
      </c>
      <c r="X677" s="41">
        <v>6</v>
      </c>
      <c r="Y677" s="74">
        <v>6</v>
      </c>
      <c r="Z677" s="41">
        <v>6</v>
      </c>
      <c r="AA677" s="41">
        <v>6</v>
      </c>
      <c r="AB677" s="41">
        <v>6</v>
      </c>
      <c r="AC677" s="41">
        <v>6</v>
      </c>
      <c r="AD677" s="41">
        <v>5</v>
      </c>
      <c r="AE677" s="41">
        <v>5</v>
      </c>
      <c r="AF677" s="41">
        <v>5</v>
      </c>
    </row>
    <row r="678" spans="1:48" s="37" customFormat="1" x14ac:dyDescent="0.2">
      <c r="A678" s="43" t="s">
        <v>946</v>
      </c>
      <c r="B678" s="37" t="s">
        <v>3</v>
      </c>
      <c r="D678" s="37">
        <v>15.014150000000001</v>
      </c>
      <c r="E678" s="37">
        <v>14.465516666666666</v>
      </c>
      <c r="F678" s="37">
        <v>2.9544333333333337</v>
      </c>
      <c r="G678" s="37">
        <v>0.93512000000000006</v>
      </c>
      <c r="H678" s="37">
        <v>1.5478166666666666</v>
      </c>
      <c r="I678" s="37">
        <v>0.77356666666666662</v>
      </c>
      <c r="J678" s="37">
        <v>1.9375833333333334</v>
      </c>
      <c r="K678" s="37">
        <v>1.1570666666666667</v>
      </c>
      <c r="L678" s="37">
        <v>6.7076950914488735</v>
      </c>
      <c r="M678" s="37">
        <v>1.8442374349945936</v>
      </c>
      <c r="N678" s="37">
        <v>5.6097631307816052</v>
      </c>
      <c r="O678" s="37">
        <v>1.1627680401241858</v>
      </c>
      <c r="P678" s="37">
        <v>6.3132633501125577</v>
      </c>
      <c r="Q678" s="37">
        <v>6.7787521720700896</v>
      </c>
      <c r="R678" s="37">
        <v>4.1730227342493293</v>
      </c>
      <c r="S678" s="37">
        <v>5.3973871589766702</v>
      </c>
      <c r="T678" s="37">
        <v>5.8001207490006816</v>
      </c>
      <c r="U678" s="37">
        <v>7.2086785509580071</v>
      </c>
      <c r="V678" s="37">
        <v>0.94216623860759763</v>
      </c>
      <c r="W678" s="37">
        <v>2.1557358744015511</v>
      </c>
      <c r="X678" s="37">
        <v>0.50085529521368954</v>
      </c>
      <c r="Y678" s="73">
        <v>1.1735500000000001</v>
      </c>
      <c r="Z678" s="37">
        <v>0.61086666666666678</v>
      </c>
      <c r="AA678" s="37">
        <v>1.7131166666666668</v>
      </c>
      <c r="AB678" s="37">
        <v>3.5500666666666674</v>
      </c>
      <c r="AC678" s="37">
        <v>2.9472333333333331</v>
      </c>
      <c r="AD678" s="37">
        <v>0.26701666666666685</v>
      </c>
      <c r="AE678" s="37">
        <v>0.28661666666666674</v>
      </c>
      <c r="AF678" s="37">
        <v>0.24118000000000003</v>
      </c>
    </row>
    <row r="679" spans="1:48" x14ac:dyDescent="0.2">
      <c r="A679" s="43"/>
      <c r="B679" s="34" t="s">
        <v>60</v>
      </c>
      <c r="D679" s="34">
        <v>0.63000922136108473</v>
      </c>
      <c r="E679" s="34">
        <v>0.37759247564890203</v>
      </c>
      <c r="F679" s="34">
        <v>8.0694402945103119E-2</v>
      </c>
      <c r="G679" s="34">
        <v>2.8729114152719705E-2</v>
      </c>
      <c r="H679" s="34">
        <v>4.7628202429512954E-2</v>
      </c>
      <c r="I679" s="34">
        <v>4.1577133138300935E-2</v>
      </c>
      <c r="J679" s="34">
        <v>0.25527473370207848</v>
      </c>
      <c r="K679" s="34">
        <v>0.33082422321629751</v>
      </c>
      <c r="L679" s="34">
        <v>0.23639174624098092</v>
      </c>
      <c r="M679" s="34">
        <v>0.10436394252310408</v>
      </c>
      <c r="N679" s="34">
        <v>0.81067195634850298</v>
      </c>
      <c r="O679" s="34">
        <v>0.67699681852918459</v>
      </c>
      <c r="P679" s="34">
        <v>0.47309817221235256</v>
      </c>
      <c r="Q679" s="34">
        <v>0.48757478563401307</v>
      </c>
      <c r="R679" s="34">
        <v>0.32126523589988165</v>
      </c>
      <c r="S679" s="34">
        <v>0.32583303261361957</v>
      </c>
      <c r="T679" s="34">
        <v>0.42110818534517963</v>
      </c>
      <c r="U679" s="34">
        <v>0.71514523783458406</v>
      </c>
      <c r="V679" s="34">
        <v>0.13399081183433531</v>
      </c>
      <c r="W679" s="34">
        <v>0.19592169261304365</v>
      </c>
      <c r="X679" s="34">
        <v>2.4268838307904429E-2</v>
      </c>
      <c r="Y679" s="72">
        <v>3.5063585099073938E-2</v>
      </c>
      <c r="Z679" s="34">
        <v>7.2762481174480295E-2</v>
      </c>
      <c r="AA679" s="34">
        <v>0.10855069629747507</v>
      </c>
      <c r="AB679" s="34">
        <v>0.30582547092527568</v>
      </c>
      <c r="AC679" s="34">
        <v>0.61319578167716537</v>
      </c>
      <c r="AD679" s="34">
        <v>3.0324670924293275E-2</v>
      </c>
      <c r="AE679" s="34">
        <v>0.14275663790754783</v>
      </c>
      <c r="AF679" s="34">
        <v>1.6834696314457265E-2</v>
      </c>
    </row>
    <row r="680" spans="1:48" x14ac:dyDescent="0.2">
      <c r="A680" s="43"/>
      <c r="B680" s="34" t="s">
        <v>5</v>
      </c>
      <c r="D680" s="34">
        <v>1.4173000000000009</v>
      </c>
      <c r="E680" s="34">
        <v>0.9588000000000001</v>
      </c>
      <c r="F680" s="34">
        <v>0.21329999999999982</v>
      </c>
      <c r="G680" s="34">
        <v>6.7299999999999915E-2</v>
      </c>
      <c r="H680" s="34">
        <v>0.12060000000000004</v>
      </c>
      <c r="I680" s="34">
        <v>0.1048</v>
      </c>
      <c r="J680" s="34">
        <v>0.70169999999999977</v>
      </c>
      <c r="K680" s="34">
        <v>0.74299999999999944</v>
      </c>
      <c r="L680" s="34">
        <v>0.51988601708582749</v>
      </c>
      <c r="M680" s="34">
        <v>0.20634139536837215</v>
      </c>
      <c r="N680" s="34">
        <v>2.0343842750079633</v>
      </c>
      <c r="O680" s="34">
        <v>1.347696754715396</v>
      </c>
      <c r="P680" s="34">
        <v>1.3168687825927039</v>
      </c>
      <c r="Q680" s="34">
        <v>1.2413724800964676</v>
      </c>
      <c r="R680" s="34">
        <v>0.84397712670895686</v>
      </c>
      <c r="S680" s="34">
        <v>0.86711864890188028</v>
      </c>
      <c r="T680" s="34">
        <v>1.0721004593971957</v>
      </c>
      <c r="U680" s="34">
        <v>1.8795750267817626</v>
      </c>
      <c r="V680" s="34">
        <v>0.18949162332949743</v>
      </c>
      <c r="W680" s="34">
        <v>0.27707511485645897</v>
      </c>
      <c r="X680" s="34">
        <v>3.432132027807816E-2</v>
      </c>
      <c r="Y680" s="72">
        <v>8.7600000000000122E-2</v>
      </c>
      <c r="Z680" s="34">
        <v>0.20510000000000006</v>
      </c>
      <c r="AA680" s="34">
        <v>0.26869999999999994</v>
      </c>
      <c r="AB680" s="34">
        <v>0.78920000000000012</v>
      </c>
      <c r="AC680" s="34">
        <v>1.5086999999999997</v>
      </c>
      <c r="AD680" s="34">
        <v>9.0200000000000391E-2</v>
      </c>
      <c r="AE680" s="34">
        <v>0.3683000000000014</v>
      </c>
      <c r="AF680" s="34">
        <v>4.3800000000000061E-2</v>
      </c>
    </row>
    <row r="681" spans="1:48" x14ac:dyDescent="0.2">
      <c r="A681" s="43"/>
      <c r="B681" s="34" t="s">
        <v>6</v>
      </c>
      <c r="D681" s="34">
        <v>14.427199999999999</v>
      </c>
      <c r="E681" s="34">
        <v>14.1129</v>
      </c>
      <c r="F681" s="34">
        <v>2.8245</v>
      </c>
      <c r="G681" s="34">
        <v>0.90680000000000005</v>
      </c>
      <c r="H681" s="34">
        <v>1.4909999999999999</v>
      </c>
      <c r="I681" s="34">
        <v>0.76840000000000019</v>
      </c>
      <c r="J681" s="34">
        <v>1.5423999999999998</v>
      </c>
      <c r="K681" s="34">
        <v>1.0223000000000004</v>
      </c>
      <c r="L681" s="34">
        <v>6.4563558343697256</v>
      </c>
      <c r="M681" s="34">
        <v>1.6879912470152199</v>
      </c>
      <c r="N681" s="34">
        <v>4.8221820678198979</v>
      </c>
      <c r="O681" s="34">
        <v>0.52657182795892177</v>
      </c>
      <c r="P681" s="34">
        <v>5.7619661731044554</v>
      </c>
      <c r="Q681" s="34">
        <v>6.3234705486781539</v>
      </c>
      <c r="R681" s="34">
        <v>3.6476192687834068</v>
      </c>
      <c r="S681" s="34">
        <v>4.9667941461268557</v>
      </c>
      <c r="T681" s="34">
        <v>5.4541132001453727</v>
      </c>
      <c r="U681" s="34">
        <v>6.0224630451336099</v>
      </c>
      <c r="V681" s="34">
        <v>0.84742042694284891</v>
      </c>
      <c r="W681" s="34">
        <v>2.0171983169733219</v>
      </c>
      <c r="X681" s="34">
        <v>0.48369463507465044</v>
      </c>
      <c r="Y681" s="72">
        <v>1.117</v>
      </c>
      <c r="Z681" s="34">
        <v>0.50609999999999999</v>
      </c>
      <c r="AA681" s="34">
        <v>1.5627</v>
      </c>
      <c r="AB681" s="34">
        <v>3.2214</v>
      </c>
      <c r="AC681" s="34">
        <v>2.2968000000000002</v>
      </c>
      <c r="AD681" s="34">
        <v>0.22670000000000001</v>
      </c>
      <c r="AE681" s="34">
        <v>0</v>
      </c>
      <c r="AF681" s="34">
        <v>0.21589999999999998</v>
      </c>
    </row>
    <row r="682" spans="1:48" x14ac:dyDescent="0.2">
      <c r="A682" s="43"/>
      <c r="B682" s="34" t="s">
        <v>7</v>
      </c>
      <c r="D682" s="34">
        <v>15.8445</v>
      </c>
      <c r="E682" s="34">
        <v>15.0717</v>
      </c>
      <c r="F682" s="34">
        <v>3.0377999999999998</v>
      </c>
      <c r="G682" s="34">
        <v>0.97409999999999997</v>
      </c>
      <c r="H682" s="34">
        <v>1.6115999999999999</v>
      </c>
      <c r="I682" s="34">
        <v>0.8732000000000002</v>
      </c>
      <c r="J682" s="34">
        <v>2.2440999999999995</v>
      </c>
      <c r="K682" s="34">
        <v>1.7652999999999999</v>
      </c>
      <c r="L682" s="34">
        <v>6.9762418514555531</v>
      </c>
      <c r="M682" s="34">
        <v>1.894332642383592</v>
      </c>
      <c r="N682" s="34">
        <v>6.8565663428278611</v>
      </c>
      <c r="O682" s="34">
        <v>1.8742685826743177</v>
      </c>
      <c r="P682" s="34">
        <v>7.0788349556971593</v>
      </c>
      <c r="Q682" s="34">
        <v>7.5648430287746216</v>
      </c>
      <c r="R682" s="34">
        <v>4.4915963954923637</v>
      </c>
      <c r="S682" s="34">
        <v>5.8339127950287359</v>
      </c>
      <c r="T682" s="34">
        <v>6.5262136595425684</v>
      </c>
      <c r="U682" s="34">
        <v>7.9020380719153724</v>
      </c>
      <c r="V682" s="34">
        <v>1.0369120502723463</v>
      </c>
      <c r="W682" s="34">
        <v>2.2942734318297808</v>
      </c>
      <c r="X682" s="34">
        <v>0.5180159553527286</v>
      </c>
      <c r="Y682" s="72">
        <v>1.2046000000000001</v>
      </c>
      <c r="Z682" s="34">
        <v>0.71120000000000005</v>
      </c>
      <c r="AA682" s="34">
        <v>1.8313999999999999</v>
      </c>
      <c r="AB682" s="34">
        <v>4.0106000000000002</v>
      </c>
      <c r="AC682" s="34">
        <v>3.8054999999999999</v>
      </c>
      <c r="AD682" s="34">
        <v>0.3169000000000004</v>
      </c>
      <c r="AE682" s="34">
        <v>0.3683000000000014</v>
      </c>
      <c r="AF682" s="34">
        <v>0.25970000000000004</v>
      </c>
    </row>
    <row r="683" spans="1:48" s="41" customFormat="1" x14ac:dyDescent="0.2">
      <c r="A683" s="46"/>
      <c r="B683" s="41" t="s">
        <v>1128</v>
      </c>
      <c r="D683" s="41">
        <v>6</v>
      </c>
      <c r="E683" s="41">
        <v>6</v>
      </c>
      <c r="F683" s="41">
        <v>6</v>
      </c>
      <c r="G683" s="41">
        <v>5</v>
      </c>
      <c r="H683" s="41">
        <v>6</v>
      </c>
      <c r="I683" s="41">
        <v>6</v>
      </c>
      <c r="J683" s="41">
        <v>6</v>
      </c>
      <c r="K683" s="41">
        <v>6</v>
      </c>
      <c r="L683" s="41">
        <v>5</v>
      </c>
      <c r="M683" s="41">
        <v>5</v>
      </c>
      <c r="N683" s="41">
        <v>5</v>
      </c>
      <c r="O683" s="41">
        <v>3</v>
      </c>
      <c r="P683" s="41">
        <v>6</v>
      </c>
      <c r="Q683" s="41">
        <v>6</v>
      </c>
      <c r="R683" s="41">
        <v>5</v>
      </c>
      <c r="S683" s="41">
        <v>5</v>
      </c>
      <c r="T683" s="41">
        <v>5</v>
      </c>
      <c r="U683" s="41">
        <v>5</v>
      </c>
      <c r="V683" s="41">
        <v>2</v>
      </c>
      <c r="W683" s="41">
        <v>2</v>
      </c>
      <c r="X683" s="41">
        <v>2</v>
      </c>
      <c r="Y683" s="74">
        <v>6</v>
      </c>
      <c r="Z683" s="41">
        <v>6</v>
      </c>
      <c r="AA683" s="41">
        <v>6</v>
      </c>
      <c r="AB683" s="41">
        <v>6</v>
      </c>
      <c r="AC683" s="41">
        <v>6</v>
      </c>
      <c r="AD683" s="41">
        <v>6</v>
      </c>
      <c r="AE683" s="41">
        <v>6</v>
      </c>
      <c r="AF683" s="41">
        <v>5</v>
      </c>
    </row>
    <row r="684" spans="1:48" x14ac:dyDescent="0.2">
      <c r="A684" s="47" t="s">
        <v>1055</v>
      </c>
    </row>
    <row r="685" spans="1:48" s="37" customFormat="1" x14ac:dyDescent="0.2">
      <c r="A685" s="43" t="s">
        <v>945</v>
      </c>
      <c r="B685" s="37" t="s">
        <v>3</v>
      </c>
      <c r="D685" s="37">
        <v>12.923183333333334</v>
      </c>
      <c r="E685" s="37">
        <v>10.384783333333333</v>
      </c>
      <c r="F685" s="37">
        <v>2.3709600000000002</v>
      </c>
      <c r="G685" s="37">
        <v>0.67996000000000001</v>
      </c>
      <c r="H685" s="37">
        <v>1.2254</v>
      </c>
      <c r="I685" s="37">
        <v>0.58382000000000001</v>
      </c>
      <c r="J685" s="37">
        <v>1.4601199999999999</v>
      </c>
      <c r="K685" s="37">
        <v>0.99402000000000013</v>
      </c>
      <c r="L685" s="37">
        <v>5.735707488925839</v>
      </c>
      <c r="M685" s="37">
        <v>1.4656380033350256</v>
      </c>
      <c r="N685" s="37">
        <v>7.1629645473559318</v>
      </c>
      <c r="O685" s="37">
        <v>1.5688301258230721</v>
      </c>
      <c r="P685" s="37">
        <v>5.6630434821961746</v>
      </c>
      <c r="Q685" s="37">
        <v>6.2929199051367322</v>
      </c>
      <c r="R685" s="37">
        <v>4.2702262518141749</v>
      </c>
      <c r="S685" s="37">
        <v>5.2956154633772776</v>
      </c>
      <c r="T685" s="37">
        <v>5.7757310807171836</v>
      </c>
      <c r="U685" s="37">
        <v>7.0881794834372052</v>
      </c>
      <c r="V685" s="37">
        <v>1.0020143374520907</v>
      </c>
      <c r="W685" s="37">
        <v>1.4938548222667627</v>
      </c>
      <c r="X685" s="37">
        <v>0.43201517892878555</v>
      </c>
      <c r="Y685" s="73">
        <v>1.0452199999999998</v>
      </c>
      <c r="Z685" s="37">
        <v>0.54838000000000009</v>
      </c>
      <c r="AA685" s="37">
        <v>1.4060250000000001</v>
      </c>
      <c r="AB685" s="37">
        <v>2.42964</v>
      </c>
      <c r="AC685" s="37">
        <v>2.2633800000000002</v>
      </c>
      <c r="AD685" s="37">
        <v>0.22311999999999993</v>
      </c>
      <c r="AE685" s="37">
        <v>0.26845999999999992</v>
      </c>
      <c r="AF685" s="37">
        <v>0.27017499999999978</v>
      </c>
    </row>
    <row r="686" spans="1:48" x14ac:dyDescent="0.2">
      <c r="A686" s="43"/>
      <c r="B686" s="34" t="s">
        <v>60</v>
      </c>
      <c r="D686" s="34">
        <v>0.82771641621189684</v>
      </c>
      <c r="E686" s="34">
        <v>0.49164388500892292</v>
      </c>
      <c r="F686" s="34">
        <v>5.998262942997195E-2</v>
      </c>
      <c r="G686" s="34">
        <v>3.3499390541719846E-2</v>
      </c>
      <c r="H686" s="34">
        <v>8.2067380852565291E-2</v>
      </c>
      <c r="I686" s="34">
        <v>2.819143486947754E-2</v>
      </c>
      <c r="J686" s="34">
        <v>0.12184772053674206</v>
      </c>
      <c r="K686" s="34">
        <v>0.19162369373331675</v>
      </c>
      <c r="L686" s="34">
        <v>0.26115553177379736</v>
      </c>
      <c r="M686" s="34">
        <v>3.2098114822354251E-2</v>
      </c>
      <c r="N686" s="34">
        <v>1.2271871360606104</v>
      </c>
      <c r="O686" s="34">
        <v>0.12883957109502808</v>
      </c>
      <c r="P686" s="34">
        <v>0.25983230831494691</v>
      </c>
      <c r="Q686" s="34">
        <v>0.20780535223464094</v>
      </c>
      <c r="R686" s="34">
        <v>0.19846266121444928</v>
      </c>
      <c r="S686" s="34">
        <v>0.19125687582235201</v>
      </c>
      <c r="T686" s="34">
        <v>0.23314751621385268</v>
      </c>
      <c r="U686" s="34">
        <v>0.2869486146330622</v>
      </c>
      <c r="V686" s="34">
        <v>7.0694479456031953E-2</v>
      </c>
      <c r="W686" s="34">
        <v>6.7287145785243654E-2</v>
      </c>
      <c r="X686" s="34">
        <v>5.3729405067537823E-2</v>
      </c>
      <c r="Y686" s="72">
        <v>4.5419456183446297E-2</v>
      </c>
      <c r="Z686" s="34">
        <v>2.2984386004416157E-2</v>
      </c>
      <c r="AA686" s="34">
        <v>2.7375582185590022E-2</v>
      </c>
      <c r="AB686" s="34">
        <v>6.507263633817216E-2</v>
      </c>
      <c r="AC686" s="34">
        <v>0.37019309420895524</v>
      </c>
      <c r="AD686" s="34">
        <v>2.5215709389188653E-2</v>
      </c>
      <c r="AE686" s="34">
        <v>3.354963487133656E-2</v>
      </c>
      <c r="AF686" s="34">
        <v>2.1333131509461908E-2</v>
      </c>
    </row>
    <row r="687" spans="1:48" x14ac:dyDescent="0.2">
      <c r="A687" s="43"/>
      <c r="B687" s="34" t="s">
        <v>5</v>
      </c>
      <c r="D687" s="34">
        <v>2.2053999999999991</v>
      </c>
      <c r="E687" s="34">
        <v>1.3107000000000006</v>
      </c>
      <c r="F687" s="34">
        <v>0.12250000000000005</v>
      </c>
      <c r="G687" s="34">
        <v>7.1800000000000086E-2</v>
      </c>
      <c r="H687" s="34">
        <v>0.19609999999999994</v>
      </c>
      <c r="I687" s="34">
        <v>6.2199999999999811E-2</v>
      </c>
      <c r="J687" s="34">
        <v>0.28449999999999998</v>
      </c>
      <c r="K687" s="34">
        <v>0.43060000000000009</v>
      </c>
      <c r="L687" s="34">
        <v>0.68869958690859345</v>
      </c>
      <c r="M687" s="34">
        <v>8.8562363716396586E-2</v>
      </c>
      <c r="N687" s="34">
        <v>2.4404590141479305</v>
      </c>
      <c r="O687" s="34">
        <v>0.29284370387751957</v>
      </c>
      <c r="P687" s="34">
        <v>0.63954735066458568</v>
      </c>
      <c r="Q687" s="34">
        <v>0.50724511638607339</v>
      </c>
      <c r="R687" s="34">
        <v>0.47640805514178597</v>
      </c>
      <c r="S687" s="34">
        <v>0.47533414605064905</v>
      </c>
      <c r="T687" s="34">
        <v>0.52623101750675971</v>
      </c>
      <c r="U687" s="34">
        <v>0.57133375533558795</v>
      </c>
      <c r="V687" s="34">
        <v>0.15952669402941955</v>
      </c>
      <c r="W687" s="34">
        <v>0.16631538558552594</v>
      </c>
      <c r="X687" s="34">
        <v>0.11897045059677813</v>
      </c>
      <c r="Y687" s="72">
        <v>0.10729999999999995</v>
      </c>
      <c r="Z687" s="34">
        <v>6.1600000000000099E-2</v>
      </c>
      <c r="AA687" s="34">
        <v>6.0299999999999798E-2</v>
      </c>
      <c r="AB687" s="34">
        <v>0.14280000000000026</v>
      </c>
      <c r="AC687" s="34">
        <v>0.84069999999999956</v>
      </c>
      <c r="AD687" s="34">
        <v>6.2300000000000022E-2</v>
      </c>
      <c r="AE687" s="34">
        <v>7.3099999999999943E-2</v>
      </c>
      <c r="AF687" s="34">
        <v>4.8899999999999999E-2</v>
      </c>
      <c r="AV687" s="34" t="s">
        <v>55</v>
      </c>
    </row>
    <row r="688" spans="1:48" x14ac:dyDescent="0.2">
      <c r="A688" s="43"/>
      <c r="B688" s="34" t="s">
        <v>6</v>
      </c>
      <c r="D688" s="34">
        <v>11.523300000000001</v>
      </c>
      <c r="E688" s="34">
        <v>9.8119999999999994</v>
      </c>
      <c r="F688" s="34">
        <v>2.387</v>
      </c>
      <c r="G688" s="34">
        <v>0.67879999999999996</v>
      </c>
      <c r="H688" s="34">
        <v>1.1729000000000001</v>
      </c>
      <c r="I688" s="34">
        <v>0.5455000000000001</v>
      </c>
      <c r="J688" s="34">
        <v>1.3157000000000001</v>
      </c>
      <c r="K688" s="34">
        <v>0.90040000000000031</v>
      </c>
      <c r="L688" s="34">
        <v>5.4542525665759189</v>
      </c>
      <c r="M688" s="34">
        <v>1.428438826131522</v>
      </c>
      <c r="N688" s="34">
        <v>5.9501263167294782</v>
      </c>
      <c r="O688" s="34">
        <v>1.4290811173617821</v>
      </c>
      <c r="P688" s="34">
        <v>5.3445665118884991</v>
      </c>
      <c r="Q688" s="34">
        <v>6.0835838360295478</v>
      </c>
      <c r="R688" s="34">
        <v>3.9461942387571347</v>
      </c>
      <c r="S688" s="34">
        <v>5.0145886311840178</v>
      </c>
      <c r="T688" s="34">
        <v>5.47115343323508</v>
      </c>
      <c r="U688" s="34">
        <v>6.7927208812080595</v>
      </c>
      <c r="V688" s="34">
        <v>0.91045613293557426</v>
      </c>
      <c r="W688" s="34">
        <v>1.4346668254336965</v>
      </c>
      <c r="X688" s="34">
        <v>0.37027800366751473</v>
      </c>
      <c r="Y688" s="72">
        <v>0.99570000000000003</v>
      </c>
      <c r="Z688" s="34">
        <v>0.51879999999999993</v>
      </c>
      <c r="AA688" s="34">
        <v>1.3824000000000001</v>
      </c>
      <c r="AB688" s="34">
        <v>2.3723999999999998</v>
      </c>
      <c r="AC688" s="34">
        <v>1.8618000000000001</v>
      </c>
      <c r="AD688" s="34">
        <v>0.20509999999999984</v>
      </c>
      <c r="AE688" s="34">
        <v>0.23869999999999991</v>
      </c>
      <c r="AF688" s="34">
        <v>0.2394</v>
      </c>
    </row>
    <row r="689" spans="1:32" x14ac:dyDescent="0.2">
      <c r="A689" s="43"/>
      <c r="B689" s="34" t="s">
        <v>7</v>
      </c>
      <c r="D689" s="34">
        <v>13.7287</v>
      </c>
      <c r="E689" s="34">
        <v>11.1227</v>
      </c>
      <c r="F689" s="34">
        <v>2.5095000000000001</v>
      </c>
      <c r="G689" s="34">
        <v>0.75060000000000004</v>
      </c>
      <c r="H689" s="34">
        <v>1.369</v>
      </c>
      <c r="I689" s="34">
        <v>0.60769999999999991</v>
      </c>
      <c r="J689" s="34">
        <v>1.6002000000000001</v>
      </c>
      <c r="K689" s="34">
        <v>1.3310000000000004</v>
      </c>
      <c r="L689" s="34">
        <v>6.1429521534845124</v>
      </c>
      <c r="M689" s="34">
        <v>1.5170011898479185</v>
      </c>
      <c r="N689" s="34">
        <v>8.3905853308774088</v>
      </c>
      <c r="O689" s="34">
        <v>1.7219248212393017</v>
      </c>
      <c r="P689" s="34">
        <v>5.9841138625530848</v>
      </c>
      <c r="Q689" s="34">
        <v>6.5908289524156212</v>
      </c>
      <c r="R689" s="34">
        <v>4.4226022938989207</v>
      </c>
      <c r="S689" s="34">
        <v>5.4899227772346668</v>
      </c>
      <c r="T689" s="34">
        <v>5.9973844507418397</v>
      </c>
      <c r="U689" s="34">
        <v>7.3640546365436474</v>
      </c>
      <c r="V689" s="34">
        <v>1.0699828269649938</v>
      </c>
      <c r="W689" s="34">
        <v>1.6009822110192224</v>
      </c>
      <c r="X689" s="34">
        <v>0.48924845426429286</v>
      </c>
      <c r="Y689" s="72">
        <v>1.103</v>
      </c>
      <c r="Z689" s="34">
        <v>0.58040000000000003</v>
      </c>
      <c r="AA689" s="34">
        <v>1.4426999999999999</v>
      </c>
      <c r="AB689" s="34">
        <v>2.5152000000000001</v>
      </c>
      <c r="AC689" s="34">
        <v>2.7024999999999997</v>
      </c>
      <c r="AD689" s="34">
        <v>0.26739999999999986</v>
      </c>
      <c r="AE689" s="34">
        <v>0.31179999999999986</v>
      </c>
      <c r="AF689" s="34">
        <v>0.2883</v>
      </c>
    </row>
    <row r="690" spans="1:32" s="41" customFormat="1" x14ac:dyDescent="0.2">
      <c r="A690" s="46"/>
      <c r="B690" s="41" t="s">
        <v>1128</v>
      </c>
      <c r="D690" s="41">
        <v>6</v>
      </c>
      <c r="E690" s="41">
        <v>6</v>
      </c>
      <c r="F690" s="41">
        <v>5</v>
      </c>
      <c r="G690" s="41">
        <v>5</v>
      </c>
      <c r="H690" s="41">
        <v>5</v>
      </c>
      <c r="I690" s="41">
        <v>5</v>
      </c>
      <c r="J690" s="41">
        <v>5</v>
      </c>
      <c r="K690" s="41">
        <v>5</v>
      </c>
      <c r="L690" s="41">
        <v>6</v>
      </c>
      <c r="M690" s="41">
        <v>5</v>
      </c>
      <c r="N690" s="41">
        <v>4</v>
      </c>
      <c r="O690" s="41">
        <v>4</v>
      </c>
      <c r="P690" s="41">
        <v>5</v>
      </c>
      <c r="Q690" s="41">
        <v>5</v>
      </c>
      <c r="R690" s="41">
        <v>5</v>
      </c>
      <c r="S690" s="41">
        <v>5</v>
      </c>
      <c r="T690" s="41">
        <v>4</v>
      </c>
      <c r="U690" s="41">
        <v>4</v>
      </c>
      <c r="V690" s="41">
        <v>5</v>
      </c>
      <c r="W690" s="41">
        <v>5</v>
      </c>
      <c r="X690" s="41">
        <v>5</v>
      </c>
      <c r="Y690" s="74">
        <v>5</v>
      </c>
      <c r="Z690" s="41">
        <v>5</v>
      </c>
      <c r="AA690" s="41">
        <v>4</v>
      </c>
      <c r="AB690" s="41">
        <v>5</v>
      </c>
      <c r="AC690" s="41">
        <v>5</v>
      </c>
      <c r="AD690" s="41">
        <v>5</v>
      </c>
      <c r="AE690" s="41">
        <v>5</v>
      </c>
      <c r="AF690" s="41">
        <v>4</v>
      </c>
    </row>
    <row r="691" spans="1:32" s="37" customFormat="1" x14ac:dyDescent="0.2">
      <c r="A691" s="43" t="s">
        <v>946</v>
      </c>
      <c r="B691" s="37" t="s">
        <v>3</v>
      </c>
      <c r="D691" s="37">
        <v>17.468859999999999</v>
      </c>
      <c r="E691" s="37">
        <v>13.951560000000001</v>
      </c>
      <c r="F691" s="37">
        <v>2.9962</v>
      </c>
      <c r="G691" s="37">
        <v>0.95045000000000002</v>
      </c>
      <c r="H691" s="37">
        <v>1.5157399999999996</v>
      </c>
      <c r="I691" s="37">
        <v>0.7125800000000001</v>
      </c>
      <c r="J691" s="37">
        <v>2.16242</v>
      </c>
      <c r="K691" s="37">
        <v>0.92254000000000003</v>
      </c>
      <c r="L691" s="37">
        <v>6.9640722086803093</v>
      </c>
      <c r="M691" s="37">
        <v>1.7848608095146146</v>
      </c>
      <c r="N691" s="37">
        <v>6.2314870308838843</v>
      </c>
      <c r="O691" s="37" t="s">
        <v>942</v>
      </c>
      <c r="P691" s="37">
        <v>6.5495055961777595</v>
      </c>
      <c r="Q691" s="37">
        <v>7.2255687890767364</v>
      </c>
      <c r="R691" s="37">
        <v>5.1339571221649436</v>
      </c>
      <c r="S691" s="37">
        <v>6.2798617381265291</v>
      </c>
      <c r="T691" s="37">
        <v>6.7555757583254126</v>
      </c>
      <c r="U691" s="37">
        <v>8.808897185316253</v>
      </c>
      <c r="V691" s="37">
        <v>1.276066588380034</v>
      </c>
      <c r="W691" s="37">
        <v>1.7898746903524323</v>
      </c>
      <c r="X691" s="37">
        <v>0.44871942806041976</v>
      </c>
      <c r="Y691" s="73">
        <v>1.1984999999999999</v>
      </c>
      <c r="Z691" s="37">
        <v>0.63236000000000003</v>
      </c>
      <c r="AA691" s="37">
        <v>1.8120399999999997</v>
      </c>
      <c r="AB691" s="37">
        <v>3.4417199999999992</v>
      </c>
      <c r="AC691" s="37">
        <v>3.0233599999999998</v>
      </c>
      <c r="AD691" s="37">
        <v>0.3246</v>
      </c>
      <c r="AE691" s="37">
        <v>0.40752500000000008</v>
      </c>
      <c r="AF691" s="37">
        <v>0.32732500000000003</v>
      </c>
    </row>
    <row r="692" spans="1:32" x14ac:dyDescent="0.2">
      <c r="A692" s="43"/>
      <c r="B692" s="34" t="s">
        <v>60</v>
      </c>
      <c r="D692" s="34">
        <v>0.64526246442823532</v>
      </c>
      <c r="E692" s="34">
        <v>0.74530262846712192</v>
      </c>
      <c r="F692" s="34">
        <v>0.22843890868238714</v>
      </c>
      <c r="G692" s="34">
        <v>2.9544373406792696E-2</v>
      </c>
      <c r="H692" s="34">
        <v>0.13166984468738466</v>
      </c>
      <c r="I692" s="34">
        <v>4.5068081831824154E-2</v>
      </c>
      <c r="J692" s="34">
        <v>0.19431833933007978</v>
      </c>
      <c r="K692" s="34">
        <v>0.13969920543796965</v>
      </c>
      <c r="L692" s="34">
        <v>0.44456600152890552</v>
      </c>
      <c r="M692" s="34">
        <v>5.7064139249210069E-2</v>
      </c>
      <c r="N692" s="34">
        <v>0.4862650966196404</v>
      </c>
      <c r="O692" s="38" t="s">
        <v>942</v>
      </c>
      <c r="P692" s="34">
        <v>1.022040488212316</v>
      </c>
      <c r="Q692" s="34">
        <v>0.80843789211058104</v>
      </c>
      <c r="R692" s="34">
        <v>0.57990543225811253</v>
      </c>
      <c r="S692" s="34">
        <v>0.3649267004289074</v>
      </c>
      <c r="T692" s="34">
        <v>0.52297917233993985</v>
      </c>
      <c r="U692" s="34">
        <v>0.66711010688133987</v>
      </c>
      <c r="V692" s="34">
        <v>8.3725459241362599E-2</v>
      </c>
      <c r="W692" s="34">
        <v>0.10994612792058645</v>
      </c>
      <c r="X692" s="34">
        <v>2.5796056058501125E-2</v>
      </c>
      <c r="Y692" s="72">
        <v>5.7659344429155594E-2</v>
      </c>
      <c r="Z692" s="34">
        <v>3.9051670898951292E-2</v>
      </c>
      <c r="AA692" s="34">
        <v>0.13621996182645191</v>
      </c>
      <c r="AB692" s="34">
        <v>0.19603695314914488</v>
      </c>
      <c r="AC692" s="34">
        <v>0.51277450502145805</v>
      </c>
      <c r="AD692" s="34">
        <v>4.1735296812170836E-2</v>
      </c>
      <c r="AE692" s="34">
        <v>2.3318715659315328E-2</v>
      </c>
      <c r="AF692" s="34">
        <v>2.6506272842479969E-2</v>
      </c>
    </row>
    <row r="693" spans="1:32" x14ac:dyDescent="0.2">
      <c r="A693" s="43"/>
      <c r="B693" s="34" t="s">
        <v>5</v>
      </c>
      <c r="D693" s="34">
        <v>1.8064999999999998</v>
      </c>
      <c r="E693" s="34">
        <v>1.8523000000000014</v>
      </c>
      <c r="F693" s="34">
        <v>0.59750000000000014</v>
      </c>
      <c r="G693" s="34">
        <v>5.3300000000000014E-2</v>
      </c>
      <c r="H693" s="34">
        <v>0.3206</v>
      </c>
      <c r="I693" s="34">
        <v>0.10860000000000003</v>
      </c>
      <c r="J693" s="34">
        <v>0.41209999999999969</v>
      </c>
      <c r="K693" s="34">
        <v>0.36519999999999975</v>
      </c>
      <c r="L693" s="34">
        <v>1.0453036607798873</v>
      </c>
      <c r="M693" s="34">
        <v>0.11335176080931886</v>
      </c>
      <c r="N693" s="34">
        <v>0.96471453131850904</v>
      </c>
      <c r="O693" s="38" t="s">
        <v>942</v>
      </c>
      <c r="P693" s="34">
        <v>2.4130020107005841</v>
      </c>
      <c r="Q693" s="34">
        <v>1.8425453386619273</v>
      </c>
      <c r="R693" s="34">
        <v>1.2532282769069321</v>
      </c>
      <c r="S693" s="34">
        <v>0.78408602811352246</v>
      </c>
      <c r="T693" s="34">
        <v>1.0600920858851124</v>
      </c>
      <c r="U693" s="34">
        <v>1.3180530070828222</v>
      </c>
      <c r="V693" s="34">
        <v>0.17717761566076295</v>
      </c>
      <c r="W693" s="34">
        <v>0.28174555986995231</v>
      </c>
      <c r="X693" s="34">
        <v>5.1131600438336477E-2</v>
      </c>
      <c r="Y693" s="72">
        <v>0.15179999999999993</v>
      </c>
      <c r="Z693" s="34">
        <v>0.10660000000000003</v>
      </c>
      <c r="AA693" s="34">
        <v>0.33150000000000013</v>
      </c>
      <c r="AB693" s="34">
        <v>0.53090000000000037</v>
      </c>
      <c r="AC693" s="34">
        <v>1.3125</v>
      </c>
      <c r="AD693" s="34">
        <v>9.1499999999999804E-2</v>
      </c>
      <c r="AE693" s="34">
        <v>5.3299999999999792E-2</v>
      </c>
      <c r="AF693" s="34">
        <v>6.2199999999999589E-2</v>
      </c>
    </row>
    <row r="694" spans="1:32" ht="12.6" customHeight="1" x14ac:dyDescent="0.2">
      <c r="A694" s="43"/>
      <c r="B694" s="34" t="s">
        <v>6</v>
      </c>
      <c r="D694" s="34">
        <v>16.484000000000002</v>
      </c>
      <c r="E694" s="34">
        <v>12.642799999999999</v>
      </c>
      <c r="F694" s="34">
        <v>2.6644999999999999</v>
      </c>
      <c r="G694" s="34">
        <v>0.92459999999999998</v>
      </c>
      <c r="H694" s="34">
        <v>1.3526</v>
      </c>
      <c r="I694" s="34">
        <v>0.64830000000000032</v>
      </c>
      <c r="J694" s="34">
        <v>1.9157999999999999</v>
      </c>
      <c r="K694" s="34">
        <v>0.77150000000000052</v>
      </c>
      <c r="L694" s="34">
        <v>6.5056271957436973</v>
      </c>
      <c r="M694" s="34">
        <v>1.724348239190681</v>
      </c>
      <c r="N694" s="34">
        <v>5.7136088209042457</v>
      </c>
      <c r="O694" s="38" t="s">
        <v>942</v>
      </c>
      <c r="P694" s="34">
        <v>5.2491450284784467</v>
      </c>
      <c r="Q694" s="34">
        <v>6.341386063787632</v>
      </c>
      <c r="R694" s="34">
        <v>4.4035293526897261</v>
      </c>
      <c r="S694" s="34">
        <v>5.82882878458443</v>
      </c>
      <c r="T694" s="34">
        <v>6.2690343020277064</v>
      </c>
      <c r="U694" s="34">
        <v>8.0721230429175197</v>
      </c>
      <c r="V694" s="34">
        <v>1.1817022171427118</v>
      </c>
      <c r="W694" s="34">
        <v>1.6499933484714413</v>
      </c>
      <c r="X694" s="34">
        <v>0.41992573152880319</v>
      </c>
      <c r="Y694" s="72">
        <v>1.1328</v>
      </c>
      <c r="Z694" s="34">
        <v>0.58299999999999996</v>
      </c>
      <c r="AA694" s="34">
        <v>1.6274999999999999</v>
      </c>
      <c r="AB694" s="34">
        <v>3.1877</v>
      </c>
      <c r="AC694" s="34">
        <v>2.4245000000000001</v>
      </c>
      <c r="AD694" s="34">
        <v>0.28379999999999994</v>
      </c>
      <c r="AE694" s="34">
        <v>0.37470000000000014</v>
      </c>
      <c r="AF694" s="34">
        <v>0.29020000000000024</v>
      </c>
    </row>
    <row r="695" spans="1:32" x14ac:dyDescent="0.2">
      <c r="B695" s="34" t="s">
        <v>7</v>
      </c>
      <c r="D695" s="34">
        <v>18.290500000000002</v>
      </c>
      <c r="E695" s="34">
        <v>14.495100000000001</v>
      </c>
      <c r="F695" s="34">
        <v>3.262</v>
      </c>
      <c r="G695" s="34">
        <v>0.97789999999999999</v>
      </c>
      <c r="H695" s="34">
        <v>1.6732</v>
      </c>
      <c r="I695" s="34">
        <v>0.75690000000000035</v>
      </c>
      <c r="J695" s="34">
        <v>2.3278999999999996</v>
      </c>
      <c r="K695" s="34">
        <v>1.1367000000000003</v>
      </c>
      <c r="L695" s="34">
        <v>7.5509308565235846</v>
      </c>
      <c r="M695" s="34">
        <v>1.8376999999999999</v>
      </c>
      <c r="N695" s="34">
        <v>6.6783233522227547</v>
      </c>
      <c r="O695" s="38" t="s">
        <v>942</v>
      </c>
      <c r="P695" s="34">
        <v>7.6621470391790307</v>
      </c>
      <c r="Q695" s="34">
        <v>8.1839314024495593</v>
      </c>
      <c r="R695" s="34">
        <v>5.6567576295966582</v>
      </c>
      <c r="S695" s="34">
        <v>6.6129148126979524</v>
      </c>
      <c r="T695" s="34">
        <v>7.3291263879128188</v>
      </c>
      <c r="U695" s="34">
        <v>9.3901760500003419</v>
      </c>
      <c r="V695" s="34">
        <v>1.3588798328034748</v>
      </c>
      <c r="W695" s="34">
        <v>1.9317389083413936</v>
      </c>
      <c r="X695" s="34">
        <v>0.47105733196713967</v>
      </c>
      <c r="Y695" s="72">
        <v>1.2846</v>
      </c>
      <c r="Z695" s="34">
        <v>0.68959999999999999</v>
      </c>
      <c r="AA695" s="34">
        <v>1.9590000000000001</v>
      </c>
      <c r="AB695" s="34">
        <v>3.7186000000000003</v>
      </c>
      <c r="AC695" s="34">
        <v>3.7370000000000001</v>
      </c>
      <c r="AD695" s="34">
        <v>0.37529999999999974</v>
      </c>
      <c r="AE695" s="34">
        <v>0.42799999999999994</v>
      </c>
      <c r="AF695" s="34">
        <v>0.35239999999999982</v>
      </c>
    </row>
    <row r="696" spans="1:32" s="41" customFormat="1" x14ac:dyDescent="0.2">
      <c r="A696" s="42"/>
      <c r="B696" s="41" t="s">
        <v>1128</v>
      </c>
      <c r="D696" s="41">
        <v>5</v>
      </c>
      <c r="E696" s="41">
        <v>5</v>
      </c>
      <c r="F696" s="41">
        <v>5</v>
      </c>
      <c r="G696" s="41">
        <v>4</v>
      </c>
      <c r="H696" s="41">
        <v>5</v>
      </c>
      <c r="I696" s="41">
        <v>5</v>
      </c>
      <c r="J696" s="41">
        <v>5</v>
      </c>
      <c r="K696" s="41">
        <v>5</v>
      </c>
      <c r="L696" s="41">
        <v>4</v>
      </c>
      <c r="M696" s="41">
        <v>3</v>
      </c>
      <c r="N696" s="41">
        <v>3</v>
      </c>
      <c r="O696" s="39" t="s">
        <v>942</v>
      </c>
      <c r="P696" s="41">
        <v>5</v>
      </c>
      <c r="Q696" s="41">
        <v>5</v>
      </c>
      <c r="R696" s="41">
        <v>4</v>
      </c>
      <c r="S696" s="41">
        <v>4</v>
      </c>
      <c r="T696" s="41">
        <v>4</v>
      </c>
      <c r="U696" s="41">
        <v>4</v>
      </c>
      <c r="V696" s="41">
        <v>5</v>
      </c>
      <c r="W696" s="41">
        <v>5</v>
      </c>
      <c r="X696" s="41">
        <v>4</v>
      </c>
      <c r="Y696" s="74">
        <v>5</v>
      </c>
      <c r="Z696" s="41">
        <v>5</v>
      </c>
      <c r="AA696" s="41">
        <v>5</v>
      </c>
      <c r="AB696" s="41">
        <v>5</v>
      </c>
      <c r="AC696" s="41">
        <v>5</v>
      </c>
      <c r="AD696" s="41">
        <v>5</v>
      </c>
      <c r="AE696" s="41">
        <v>4</v>
      </c>
      <c r="AF696" s="41">
        <v>4</v>
      </c>
    </row>
    <row r="697" spans="1:32" x14ac:dyDescent="0.2">
      <c r="A697" s="47" t="s">
        <v>1056</v>
      </c>
    </row>
    <row r="698" spans="1:32" s="37" customFormat="1" x14ac:dyDescent="0.2">
      <c r="A698" s="43" t="s">
        <v>945</v>
      </c>
      <c r="B698" s="43" t="s">
        <v>970</v>
      </c>
      <c r="C698" s="43"/>
      <c r="D698" s="43">
        <v>12.5908</v>
      </c>
      <c r="E698" s="43">
        <v>10.1873</v>
      </c>
      <c r="F698" s="43">
        <v>2.54</v>
      </c>
      <c r="G698" s="43">
        <v>0.78100000000000003</v>
      </c>
      <c r="H698" s="43">
        <v>1.3449</v>
      </c>
      <c r="I698" s="43">
        <v>0.61790000000000012</v>
      </c>
      <c r="J698" s="43">
        <v>1.5150999999999999</v>
      </c>
      <c r="K698" s="43">
        <v>0.96260000000000012</v>
      </c>
      <c r="L698" s="43">
        <v>6.6641960130236271</v>
      </c>
      <c r="M698" s="43">
        <v>1.8237370561569446</v>
      </c>
      <c r="N698" s="43">
        <v>6.9029199770821625</v>
      </c>
      <c r="O698" s="43" t="s">
        <v>942</v>
      </c>
      <c r="P698" s="43">
        <v>5.8189631559239139</v>
      </c>
      <c r="Q698" s="43">
        <v>6.3648003974987315</v>
      </c>
      <c r="R698" s="43">
        <v>4.2927581087221771</v>
      </c>
      <c r="S698" s="43">
        <v>5.3334797168452797</v>
      </c>
      <c r="T698" s="43">
        <v>5.5767063702511726</v>
      </c>
      <c r="U698" s="43">
        <v>6.9371974125002387</v>
      </c>
      <c r="V698" s="43">
        <v>0.81002778347412308</v>
      </c>
      <c r="W698" s="43">
        <v>1.6570572953280762</v>
      </c>
      <c r="X698" s="43">
        <v>0.35256355455435279</v>
      </c>
      <c r="Y698" s="73">
        <v>1.0464</v>
      </c>
      <c r="Z698" s="43">
        <v>0.44579999999999997</v>
      </c>
      <c r="AA698" s="43">
        <v>1.2859</v>
      </c>
      <c r="AB698" s="43">
        <v>2.5629</v>
      </c>
      <c r="AC698" s="43">
        <v>1.2319</v>
      </c>
      <c r="AD698" s="43">
        <v>0.17900000000000027</v>
      </c>
      <c r="AE698" s="43">
        <v>0.17779999999999951</v>
      </c>
      <c r="AF698" s="43">
        <v>0.16259999999999986</v>
      </c>
    </row>
    <row r="699" spans="1:32" s="37" customFormat="1" x14ac:dyDescent="0.2">
      <c r="A699" s="43" t="s">
        <v>946</v>
      </c>
      <c r="B699" s="43" t="s">
        <v>970</v>
      </c>
      <c r="C699" s="43"/>
      <c r="D699" s="43">
        <v>14.690099999999999</v>
      </c>
      <c r="E699" s="43" t="s">
        <v>942</v>
      </c>
      <c r="F699" s="43">
        <v>2.7311000000000001</v>
      </c>
      <c r="G699" s="43">
        <v>0.93030000000000002</v>
      </c>
      <c r="H699" s="43">
        <v>1.3112000000000001</v>
      </c>
      <c r="I699" s="43">
        <v>0.72199999999999998</v>
      </c>
      <c r="J699" s="43">
        <v>1.5342000000000002</v>
      </c>
      <c r="K699" s="43">
        <v>0.86299999999999955</v>
      </c>
      <c r="L699" s="43">
        <v>6.7789566291576167</v>
      </c>
      <c r="M699" s="43">
        <v>1.9247997220490241</v>
      </c>
      <c r="N699" s="43">
        <v>4.7215522039250928</v>
      </c>
      <c r="O699" s="43">
        <v>1.6129849007352801</v>
      </c>
      <c r="P699" s="43">
        <v>6.4867082599728505</v>
      </c>
      <c r="Q699" s="43">
        <v>6.5983824987643755</v>
      </c>
      <c r="R699" s="43">
        <v>4.806970898601322</v>
      </c>
      <c r="S699" s="43">
        <v>5.4125122494087723</v>
      </c>
      <c r="T699" s="43">
        <v>5.8284345659876804</v>
      </c>
      <c r="U699" s="43">
        <v>7.1880416561119063</v>
      </c>
      <c r="V699" s="43">
        <v>1.3724208866087695</v>
      </c>
      <c r="W699" s="43">
        <v>2.0280152095090402</v>
      </c>
      <c r="X699" s="43">
        <v>0.4882996723324729</v>
      </c>
      <c r="Y699" s="73">
        <v>1.1175999999999999</v>
      </c>
      <c r="Z699" s="43">
        <v>0.51490000000000002</v>
      </c>
      <c r="AA699" s="43">
        <v>1.5564</v>
      </c>
      <c r="AB699" s="43">
        <v>3.4188000000000001</v>
      </c>
      <c r="AC699" s="43" t="s">
        <v>942</v>
      </c>
      <c r="AD699" s="43">
        <v>0.29020000000000007</v>
      </c>
      <c r="AE699" s="43">
        <v>0.28699999999999998</v>
      </c>
      <c r="AF699" s="43">
        <v>0.17469999999999997</v>
      </c>
    </row>
    <row r="700" spans="1:32" x14ac:dyDescent="0.2">
      <c r="A700" s="47" t="s">
        <v>1057</v>
      </c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Z700" s="60"/>
      <c r="AA700" s="60"/>
      <c r="AB700" s="60"/>
      <c r="AC700" s="60"/>
      <c r="AD700" s="60"/>
      <c r="AE700" s="60"/>
      <c r="AF700" s="60"/>
    </row>
    <row r="701" spans="1:32" s="37" customFormat="1" x14ac:dyDescent="0.2">
      <c r="A701" s="61" t="s">
        <v>946</v>
      </c>
      <c r="B701" s="61" t="s">
        <v>970</v>
      </c>
      <c r="C701" s="61"/>
      <c r="D701" s="61">
        <v>12.387600000000001</v>
      </c>
      <c r="E701" s="61">
        <v>12.322800000000001</v>
      </c>
      <c r="F701" s="61">
        <v>2.0783999999999998</v>
      </c>
      <c r="G701" s="61">
        <v>0.58420000000000005</v>
      </c>
      <c r="H701" s="61">
        <v>1.1055999999999999</v>
      </c>
      <c r="I701" s="61">
        <v>0.68959999999999999</v>
      </c>
      <c r="J701" s="61">
        <v>1.2928000000000006</v>
      </c>
      <c r="K701" s="61">
        <v>0.86739999999999995</v>
      </c>
      <c r="L701" s="61">
        <v>5.7597453702399024</v>
      </c>
      <c r="M701" s="61">
        <v>1.4810301853777321</v>
      </c>
      <c r="N701" s="61">
        <v>4.8703619096916775</v>
      </c>
      <c r="O701" s="61" t="s">
        <v>942</v>
      </c>
      <c r="P701" s="61">
        <v>5.2188204031179302</v>
      </c>
      <c r="Q701" s="61">
        <v>5.3997646513528714</v>
      </c>
      <c r="R701" s="61">
        <v>3.3361538528671004</v>
      </c>
      <c r="S701" s="61">
        <v>4.0914736037276356</v>
      </c>
      <c r="T701" s="61">
        <v>4.5135662895320374</v>
      </c>
      <c r="U701" s="61">
        <v>5.6776688314835697</v>
      </c>
      <c r="V701" s="61">
        <v>0.88422541243734898</v>
      </c>
      <c r="W701" s="61">
        <v>1.4009978729462795</v>
      </c>
      <c r="X701" s="61">
        <v>0.26890022313118311</v>
      </c>
      <c r="Y701" s="78">
        <v>0.90610000000000002</v>
      </c>
      <c r="Z701" s="61">
        <v>0.36580000000000001</v>
      </c>
      <c r="AA701" s="61">
        <v>1.0762999999999998</v>
      </c>
      <c r="AB701" s="61">
        <v>1.6916</v>
      </c>
      <c r="AC701" s="61">
        <v>1.5341</v>
      </c>
      <c r="AD701" s="61">
        <v>0.18800000000000006</v>
      </c>
      <c r="AE701" s="61">
        <v>0.20640000000000003</v>
      </c>
      <c r="AF701" s="61">
        <v>0.15880000000000005</v>
      </c>
    </row>
  </sheetData>
  <mergeCells count="2">
    <mergeCell ref="D1:X1"/>
    <mergeCell ref="Y1:AF1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D1" activePane="topRight" state="frozen"/>
      <selection pane="topRight" activeCell="C19" sqref="C19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686</v>
      </c>
      <c r="C3" s="1" t="s">
        <v>550</v>
      </c>
      <c r="D3" s="5">
        <f t="shared" ref="D3:D12" si="0">((AG3-AW3)^2+(AH3-AX3)^2)^0.5</f>
        <v>12.350099999999999</v>
      </c>
      <c r="E3" s="5">
        <f t="shared" ref="E3:E12" si="1">((AG3-AU3)^2+(AH3-AV3)^2)^0.5</f>
        <v>9.0830000000000002</v>
      </c>
      <c r="F3" s="5">
        <f t="shared" ref="F3:F12" si="2">((AG3-AM3)^2+(AH3-AN3)^2)^0.5</f>
        <v>2.4047000000000001</v>
      </c>
      <c r="G3" s="5">
        <f t="shared" ref="G3:G12" si="3">((AG3-AI3)^2+(AH3-AJ3)^2)^0.5</f>
        <v>0.77659999999999996</v>
      </c>
      <c r="H3" s="5">
        <f t="shared" ref="H3:H12" si="4">((AK3-AM3)^2+(AL3-AN3)^2)^0.5</f>
        <v>1.1391</v>
      </c>
      <c r="I3" s="5">
        <f t="shared" ref="I3:I12" si="5">((AM3-AO3)^2+(AN3-AP3)^2)^0.5</f>
        <v>0.75190000000000001</v>
      </c>
      <c r="J3" s="5">
        <f t="shared" ref="J3:J11" si="6">((AO3-AQ3)^2+(AP3-AR3)^2)^0.5</f>
        <v>1.4732000000000003</v>
      </c>
      <c r="K3" s="5">
        <f t="shared" ref="K3:K12" si="7">((AQ3-AS3)^2+(AR3-AT3)^2)^0.5</f>
        <v>0.78609999999999935</v>
      </c>
      <c r="L3" s="5">
        <f t="shared" ref="L3:L12" si="8">((BS3-BU3)^2+(BT3-BV3)^2)^0.5</f>
        <v>5.9717221845963326</v>
      </c>
      <c r="M3" s="5">
        <f t="shared" ref="M3:M12" si="9">((BU3-BW3)^2+(BV3-BX3)^2)^0.5</f>
        <v>1.5265319813223699</v>
      </c>
      <c r="N3" s="36" t="s">
        <v>566</v>
      </c>
      <c r="O3" s="5" t="s">
        <v>566</v>
      </c>
      <c r="P3" s="5">
        <f>((CE3-CG3)^2+(CF3-CH3)^2)^0.5</f>
        <v>5.8324497983265999</v>
      </c>
      <c r="Q3" s="5">
        <f t="shared" ref="Q3:Q12" si="10">((CG3-CI3)^2+(CH3-CJ3)^2)^0.5</f>
        <v>6.5924483175827788</v>
      </c>
      <c r="R3" s="5">
        <f>((CO3-CQ3)^2+(CP3-CR3)^2)^0.5</f>
        <v>4.0931644921747266</v>
      </c>
      <c r="S3" s="5">
        <f>((CQ3-CS3)^2+(CR3-CT3)^2)^0.5</f>
        <v>5.2667747948815888</v>
      </c>
      <c r="T3" s="5" t="s">
        <v>566</v>
      </c>
      <c r="U3" s="5" t="s">
        <v>566</v>
      </c>
      <c r="V3" s="5">
        <f>((DI3-DK3)^2+(DJ3-DL3)^2)^0.5</f>
        <v>0.8404185266877453</v>
      </c>
      <c r="W3" s="5">
        <f>((DK3-DM3)^2+(DL3-DN3)^2)^0.5</f>
        <v>1.485433286957041</v>
      </c>
      <c r="X3" s="5">
        <f>((DM3-DO3)^2+(DN3-DP3)^2)^0.5</f>
        <v>0.46550720724818057</v>
      </c>
      <c r="Y3" s="5">
        <f>((BE3-BK3)^2+(BF3-BL3)^2)^0.5</f>
        <v>1.0611000000000002</v>
      </c>
      <c r="Z3" s="5">
        <f t="shared" ref="Z3:Z12" si="11">((BG3-BI3)^2+(BH3-BJ3)^2)^0.5</f>
        <v>0.54159999999999997</v>
      </c>
      <c r="AA3" s="5">
        <f t="shared" ref="AA3:AA12" si="12">((BC3-BM3)^2+(BD3-BN3)^2)^0.5</f>
        <v>1.2484</v>
      </c>
      <c r="AB3" s="5">
        <f t="shared" ref="AB3:AB12" si="13">((BA3-BO3)^2+(BB3-BP3)^2)^0.5</f>
        <v>2.3139000000000003</v>
      </c>
      <c r="AC3" s="6">
        <f t="shared" ref="AC3:AC12" si="14">((AY3-BQ3)^2+(AZ3-BR3)^2)^0.5</f>
        <v>1.6332</v>
      </c>
      <c r="AD3" s="6">
        <f>((CK3-CM3)^2+(CL3-CN3)^2)^0.5</f>
        <v>0.23309999999999986</v>
      </c>
      <c r="AE3" s="6">
        <f>((CU3-CW3)^2+(CV3-CX3)^2)^0.5</f>
        <v>0.22989999999999999</v>
      </c>
      <c r="AF3" s="6" t="s">
        <v>566</v>
      </c>
      <c r="AG3" s="9">
        <v>0</v>
      </c>
      <c r="AH3" s="9">
        <v>0</v>
      </c>
      <c r="AI3" s="9">
        <v>0</v>
      </c>
      <c r="AJ3" s="9">
        <v>-0.77659999999999996</v>
      </c>
      <c r="AK3" s="9">
        <v>0</v>
      </c>
      <c r="AL3" s="9">
        <v>-1.2656000000000001</v>
      </c>
      <c r="AM3" s="9">
        <v>0</v>
      </c>
      <c r="AN3" s="9">
        <v>-2.4047000000000001</v>
      </c>
      <c r="AO3" s="9">
        <v>0</v>
      </c>
      <c r="AP3" s="9">
        <v>-3.1566000000000001</v>
      </c>
      <c r="AQ3" s="9">
        <v>0</v>
      </c>
      <c r="AR3" s="9">
        <v>-4.6298000000000004</v>
      </c>
      <c r="AS3" s="9">
        <v>0</v>
      </c>
      <c r="AT3" s="9">
        <v>-5.4158999999999997</v>
      </c>
      <c r="AU3" s="9">
        <v>0</v>
      </c>
      <c r="AV3" s="9">
        <v>-9.0830000000000002</v>
      </c>
      <c r="AW3" s="9">
        <v>0</v>
      </c>
      <c r="AX3" s="9">
        <v>-12.350099999999999</v>
      </c>
      <c r="AY3" s="18">
        <v>0.81530000000000002</v>
      </c>
      <c r="AZ3" s="18">
        <v>-5.7804000000000002</v>
      </c>
      <c r="BA3" s="19">
        <v>0.98550000000000004</v>
      </c>
      <c r="BB3" s="19">
        <v>-5.7804000000000002</v>
      </c>
      <c r="BC3" s="19">
        <v>0.43880000000000002</v>
      </c>
      <c r="BD3" s="19">
        <v>-5.7804000000000002</v>
      </c>
      <c r="BE3" s="19">
        <v>0.34160000000000001</v>
      </c>
      <c r="BF3" s="19">
        <v>-5.7804000000000002</v>
      </c>
      <c r="BG3" s="19">
        <v>6.4100000000000004E-2</v>
      </c>
      <c r="BH3" s="19">
        <v>-5.7804000000000002</v>
      </c>
      <c r="BI3" s="19">
        <v>-0.47749999999999998</v>
      </c>
      <c r="BJ3" s="19">
        <v>-5.7804000000000002</v>
      </c>
      <c r="BK3" s="19">
        <v>-0.71950000000000003</v>
      </c>
      <c r="BL3" s="19">
        <v>-5.7804000000000002</v>
      </c>
      <c r="BM3" s="19">
        <v>-0.80959999999999999</v>
      </c>
      <c r="BN3" s="19">
        <v>-5.7804000000000002</v>
      </c>
      <c r="BO3" s="19">
        <v>-1.3284</v>
      </c>
      <c r="BP3" s="19">
        <v>-5.7804000000000002</v>
      </c>
      <c r="BQ3" s="19">
        <v>-0.81789999999999996</v>
      </c>
      <c r="BR3" s="19">
        <v>-5.7804000000000002</v>
      </c>
      <c r="BS3" s="17">
        <v>0</v>
      </c>
      <c r="BT3" s="17">
        <v>0</v>
      </c>
      <c r="BU3" s="17">
        <v>2.9971999999999999</v>
      </c>
      <c r="BV3" s="17">
        <v>5.1650999999999998</v>
      </c>
      <c r="BW3" s="17">
        <v>3.9826999999999999</v>
      </c>
      <c r="BX3" s="17">
        <v>6.3308999999999997</v>
      </c>
      <c r="BY3" s="17">
        <v>3.9826999999999999</v>
      </c>
      <c r="BZ3" s="17">
        <v>6.3308999999999997</v>
      </c>
      <c r="CA3" s="17">
        <v>9.9943000000000008</v>
      </c>
      <c r="CB3" s="17">
        <v>10.4756</v>
      </c>
      <c r="CC3" s="17">
        <v>9.9943000000000008</v>
      </c>
      <c r="CD3" s="17">
        <v>10.4756</v>
      </c>
      <c r="CE3" s="12">
        <v>3.1051000000000002</v>
      </c>
      <c r="CF3" s="12">
        <v>0.66039999999999999</v>
      </c>
      <c r="CG3" s="12">
        <v>1.5862000000000001</v>
      </c>
      <c r="CH3" s="12">
        <v>6.2915999999999999</v>
      </c>
      <c r="CI3" s="12">
        <v>3.9243000000000001</v>
      </c>
      <c r="CJ3" s="12">
        <v>12.455500000000001</v>
      </c>
      <c r="CK3" s="12">
        <v>2.3075999999999999</v>
      </c>
      <c r="CL3" s="12">
        <v>3.7235999999999998</v>
      </c>
      <c r="CM3" s="12">
        <v>2.0745</v>
      </c>
      <c r="CN3" s="12">
        <v>3.7235999999999998</v>
      </c>
      <c r="CO3" s="12">
        <v>2.0745</v>
      </c>
      <c r="CP3" s="12">
        <v>3.3458000000000001</v>
      </c>
      <c r="CQ3" s="12">
        <v>1.8161</v>
      </c>
      <c r="CR3" s="12">
        <v>7.4307999999999996</v>
      </c>
      <c r="CS3" s="12">
        <v>3.0404</v>
      </c>
      <c r="CT3" s="12">
        <v>12.5533</v>
      </c>
      <c r="CU3" s="12">
        <v>2.0592999999999999</v>
      </c>
      <c r="CV3" s="12">
        <v>5.2012999999999998</v>
      </c>
      <c r="CW3" s="12">
        <v>1.8293999999999999</v>
      </c>
      <c r="CX3" s="12">
        <v>5.2012999999999998</v>
      </c>
      <c r="DI3" s="12">
        <v>1.8554999999999999</v>
      </c>
      <c r="DJ3" s="12">
        <v>5.2191000000000001</v>
      </c>
      <c r="DK3" s="12">
        <v>2.6918000000000002</v>
      </c>
      <c r="DL3" s="12">
        <v>5.3022</v>
      </c>
      <c r="DM3" s="12">
        <v>3.6951000000000001</v>
      </c>
      <c r="DN3" s="12">
        <v>6.3975999999999997</v>
      </c>
      <c r="DO3" s="12">
        <v>3.8271000000000002</v>
      </c>
      <c r="DP3" s="12">
        <v>6.8440000000000003</v>
      </c>
    </row>
    <row r="4" spans="2:120" ht="14.45" customHeight="1" x14ac:dyDescent="0.2">
      <c r="B4" s="2"/>
      <c r="C4" s="2"/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 s="5">
        <f t="shared" si="4"/>
        <v>0</v>
      </c>
      <c r="I4" s="5">
        <f t="shared" si="5"/>
        <v>0</v>
      </c>
      <c r="J4" s="5">
        <f t="shared" si="6"/>
        <v>0</v>
      </c>
      <c r="K4" s="5">
        <f t="shared" si="7"/>
        <v>0</v>
      </c>
      <c r="L4" s="5">
        <f t="shared" si="8"/>
        <v>0</v>
      </c>
      <c r="M4" s="5">
        <f t="shared" si="9"/>
        <v>0</v>
      </c>
      <c r="N4" s="5">
        <f t="shared" ref="N4:N12" si="15">((BW4-BY4)^2+(BX4-BZ4)^2)^0.5 + ((BY4-CA4)^2+(BZ4-CB4)^2)^0.5</f>
        <v>0</v>
      </c>
      <c r="O4" s="5">
        <f t="shared" ref="O4:O12" si="16">((CA4-CC4)^2+(CB4-CD4)^2)^0.5</f>
        <v>0</v>
      </c>
      <c r="P4" s="5">
        <f t="shared" ref="P4:P12" si="17">((CE4-CG4)^2+(CF4-CH4)^2)^0.5</f>
        <v>0</v>
      </c>
      <c r="Q4" s="5">
        <f t="shared" si="10"/>
        <v>0</v>
      </c>
      <c r="R4" s="5">
        <f t="shared" ref="R4:R12" si="18">((CO4-CQ4)^2+(CP4-CR4)^2)^0.5</f>
        <v>0</v>
      </c>
      <c r="S4" s="5">
        <f t="shared" ref="S4:S12" si="19">((CQ4-CS4)^2+(CR4-CT4)^2)^0.5</f>
        <v>0</v>
      </c>
      <c r="T4" s="5">
        <f t="shared" ref="T4:T12" si="20">((CY4-DA4)^2+(CZ4-DB4)^2)^0.5</f>
        <v>0</v>
      </c>
      <c r="U4" s="5">
        <f t="shared" ref="U4:U12" si="21">((DA4-DC4)^2+(DB4-DD4)^2)^0.5</f>
        <v>0</v>
      </c>
      <c r="V4" s="5">
        <f t="shared" ref="V4:V12" si="22">((DI4-DK4)^2+(DJ4-DL4)^2)^0.5</f>
        <v>0</v>
      </c>
      <c r="W4" s="5">
        <f t="shared" ref="W4:W12" si="23">((DK4-DM4)^2+(DL4-DN4)^2)^0.5</f>
        <v>0</v>
      </c>
      <c r="X4" s="5">
        <f t="shared" ref="X4:X12" si="24">((DM4-DO4)^2+(DN4-DP4)^2)^0.5</f>
        <v>0</v>
      </c>
      <c r="Y4" s="5">
        <f t="shared" ref="Y4:Y12" si="25">((BE4-BK4)^2+(BF4-BL4)^2)^0.5</f>
        <v>0</v>
      </c>
      <c r="Z4" s="5">
        <f t="shared" si="11"/>
        <v>0</v>
      </c>
      <c r="AA4" s="5">
        <f t="shared" si="12"/>
        <v>0</v>
      </c>
      <c r="AB4" s="5">
        <f t="shared" si="13"/>
        <v>0</v>
      </c>
      <c r="AC4" s="6">
        <f t="shared" si="14"/>
        <v>0</v>
      </c>
      <c r="AD4" s="6">
        <f t="shared" ref="AD4:AD12" si="26">((CK4-CM4)^2+(CL4-CN4)^2)^0.5</f>
        <v>0</v>
      </c>
      <c r="AE4" s="6">
        <f t="shared" ref="AE4:AE12" si="27">((CU4-CW4)^2+(CV4-CX4)^2)^0.5</f>
        <v>0</v>
      </c>
      <c r="AF4" s="6">
        <f t="shared" ref="AF4:AF12" si="28">((DE4-DG4)^2+(DF4-DH4)^2)^0.5</f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si="15"/>
        <v>0</v>
      </c>
      <c r="O5" s="5">
        <f>((CA5-CC5)^2+(CB5-CD5)^2)^0.5</f>
        <v>0</v>
      </c>
      <c r="P5" s="5">
        <f t="shared" si="17"/>
        <v>0</v>
      </c>
      <c r="Q5" s="5">
        <f t="shared" si="10"/>
        <v>0</v>
      </c>
      <c r="R5" s="5">
        <f t="shared" si="18"/>
        <v>0</v>
      </c>
      <c r="S5" s="5">
        <f t="shared" si="19"/>
        <v>0</v>
      </c>
      <c r="T5" s="5">
        <f t="shared" si="20"/>
        <v>0</v>
      </c>
      <c r="U5" s="5">
        <f t="shared" si="21"/>
        <v>0</v>
      </c>
      <c r="V5" s="5">
        <f t="shared" si="22"/>
        <v>0</v>
      </c>
      <c r="W5" s="5">
        <f t="shared" si="23"/>
        <v>0</v>
      </c>
      <c r="X5" s="5">
        <f t="shared" si="24"/>
        <v>0</v>
      </c>
      <c r="Y5" s="5">
        <f t="shared" si="25"/>
        <v>0</v>
      </c>
      <c r="Z5" s="5">
        <f t="shared" si="11"/>
        <v>0</v>
      </c>
      <c r="AA5" s="5">
        <f t="shared" si="12"/>
        <v>0</v>
      </c>
      <c r="AB5" s="5">
        <f t="shared" si="13"/>
        <v>0</v>
      </c>
      <c r="AC5" s="6">
        <f t="shared" si="14"/>
        <v>0</v>
      </c>
      <c r="AD5" s="6">
        <f t="shared" si="26"/>
        <v>0</v>
      </c>
      <c r="AE5" s="6">
        <f t="shared" si="27"/>
        <v>0</v>
      </c>
      <c r="AF5" s="6">
        <f t="shared" si="28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5"/>
        <v>0</v>
      </c>
      <c r="O6" s="5">
        <f t="shared" si="16"/>
        <v>0</v>
      </c>
      <c r="P6" s="5">
        <f t="shared" si="17"/>
        <v>0</v>
      </c>
      <c r="Q6" s="5">
        <f t="shared" si="10"/>
        <v>0</v>
      </c>
      <c r="R6" s="5">
        <f t="shared" si="18"/>
        <v>0</v>
      </c>
      <c r="S6" s="5">
        <f t="shared" si="19"/>
        <v>0</v>
      </c>
      <c r="T6" s="5">
        <f t="shared" si="20"/>
        <v>0</v>
      </c>
      <c r="U6" s="5">
        <f t="shared" si="21"/>
        <v>0</v>
      </c>
      <c r="V6" s="5">
        <f t="shared" si="22"/>
        <v>0</v>
      </c>
      <c r="W6" s="5">
        <f t="shared" si="23"/>
        <v>0</v>
      </c>
      <c r="X6" s="5">
        <f t="shared" si="24"/>
        <v>0</v>
      </c>
      <c r="Y6" s="5">
        <f t="shared" si="25"/>
        <v>0</v>
      </c>
      <c r="Z6" s="5">
        <f t="shared" si="11"/>
        <v>0</v>
      </c>
      <c r="AA6" s="5">
        <f t="shared" si="12"/>
        <v>0</v>
      </c>
      <c r="AB6" s="5">
        <f t="shared" si="13"/>
        <v>0</v>
      </c>
      <c r="AC6" s="6">
        <f t="shared" si="14"/>
        <v>0</v>
      </c>
      <c r="AD6" s="6">
        <f t="shared" si="26"/>
        <v>0</v>
      </c>
      <c r="AE6" s="6">
        <f t="shared" si="27"/>
        <v>0</v>
      </c>
      <c r="AF6" s="6">
        <f t="shared" si="28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23"/>
      <c r="BV6" s="17"/>
      <c r="BW6" s="17"/>
      <c r="BX6" s="17"/>
      <c r="BY6" s="17"/>
      <c r="BZ6" s="17"/>
      <c r="CA6" s="17"/>
      <c r="CB6" s="17"/>
      <c r="CC6" s="17"/>
      <c r="CD6" s="17"/>
      <c r="DE6" s="25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5"/>
        <v>0</v>
      </c>
      <c r="O7" s="5">
        <f t="shared" si="16"/>
        <v>0</v>
      </c>
      <c r="P7" s="5">
        <f t="shared" si="17"/>
        <v>0</v>
      </c>
      <c r="Q7" s="5">
        <f t="shared" si="10"/>
        <v>0</v>
      </c>
      <c r="R7" s="5">
        <f t="shared" si="18"/>
        <v>0</v>
      </c>
      <c r="S7" s="5">
        <f t="shared" si="19"/>
        <v>0</v>
      </c>
      <c r="T7" s="5">
        <f t="shared" si="20"/>
        <v>0</v>
      </c>
      <c r="U7" s="5">
        <f t="shared" si="21"/>
        <v>0</v>
      </c>
      <c r="V7" s="5">
        <f t="shared" si="22"/>
        <v>0</v>
      </c>
      <c r="W7" s="5">
        <f t="shared" si="23"/>
        <v>0</v>
      </c>
      <c r="X7" s="5">
        <f t="shared" si="24"/>
        <v>0</v>
      </c>
      <c r="Y7" s="5">
        <f t="shared" si="25"/>
        <v>0</v>
      </c>
      <c r="Z7" s="5">
        <f t="shared" si="11"/>
        <v>0</v>
      </c>
      <c r="AA7" s="5">
        <f t="shared" si="12"/>
        <v>0</v>
      </c>
      <c r="AB7" s="5">
        <f t="shared" si="13"/>
        <v>0</v>
      </c>
      <c r="AC7" s="6">
        <f t="shared" si="14"/>
        <v>0</v>
      </c>
      <c r="AD7" s="6">
        <f t="shared" si="26"/>
        <v>0</v>
      </c>
      <c r="AE7" s="6">
        <f t="shared" si="27"/>
        <v>0</v>
      </c>
      <c r="AF7" s="6">
        <f t="shared" si="28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5"/>
        <v>0</v>
      </c>
      <c r="O8" s="5">
        <f t="shared" si="16"/>
        <v>0</v>
      </c>
      <c r="P8" s="5">
        <f t="shared" si="17"/>
        <v>0</v>
      </c>
      <c r="Q8" s="5">
        <f t="shared" si="10"/>
        <v>0</v>
      </c>
      <c r="R8" s="5">
        <f t="shared" si="18"/>
        <v>0</v>
      </c>
      <c r="S8" s="5">
        <f t="shared" si="19"/>
        <v>0</v>
      </c>
      <c r="T8" s="5">
        <f t="shared" si="20"/>
        <v>0</v>
      </c>
      <c r="U8" s="5">
        <f t="shared" si="21"/>
        <v>0</v>
      </c>
      <c r="V8" s="5">
        <f t="shared" si="22"/>
        <v>0</v>
      </c>
      <c r="W8" s="5">
        <f t="shared" si="23"/>
        <v>0</v>
      </c>
      <c r="X8" s="5">
        <f t="shared" si="24"/>
        <v>0</v>
      </c>
      <c r="Y8" s="5">
        <f t="shared" si="25"/>
        <v>0</v>
      </c>
      <c r="Z8" s="5">
        <f t="shared" si="11"/>
        <v>0</v>
      </c>
      <c r="AA8" s="5">
        <f t="shared" si="12"/>
        <v>0</v>
      </c>
      <c r="AB8" s="5">
        <f t="shared" si="13"/>
        <v>0</v>
      </c>
      <c r="AC8" s="6">
        <f t="shared" si="14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5"/>
        <v>0</v>
      </c>
      <c r="O9" s="5">
        <f t="shared" si="16"/>
        <v>0</v>
      </c>
      <c r="P9" s="5">
        <f t="shared" si="17"/>
        <v>0</v>
      </c>
      <c r="Q9" s="5">
        <f t="shared" si="10"/>
        <v>0</v>
      </c>
      <c r="R9" s="5">
        <f t="shared" si="18"/>
        <v>0</v>
      </c>
      <c r="S9" s="5">
        <f t="shared" si="19"/>
        <v>0</v>
      </c>
      <c r="T9" s="5">
        <f t="shared" si="20"/>
        <v>0</v>
      </c>
      <c r="U9" s="5">
        <f t="shared" si="21"/>
        <v>0</v>
      </c>
      <c r="V9" s="5">
        <f t="shared" si="22"/>
        <v>0</v>
      </c>
      <c r="W9" s="5">
        <f t="shared" si="23"/>
        <v>0</v>
      </c>
      <c r="X9" s="5">
        <f t="shared" si="24"/>
        <v>0</v>
      </c>
      <c r="Y9" s="5">
        <f t="shared" si="25"/>
        <v>0</v>
      </c>
      <c r="Z9" s="5">
        <f t="shared" si="11"/>
        <v>0</v>
      </c>
      <c r="AA9" s="5">
        <f t="shared" si="12"/>
        <v>0</v>
      </c>
      <c r="AB9" s="5">
        <f t="shared" si="13"/>
        <v>0</v>
      </c>
      <c r="AC9" s="6">
        <f t="shared" si="14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5"/>
        <v>0</v>
      </c>
      <c r="O10" s="5">
        <f t="shared" si="16"/>
        <v>0</v>
      </c>
      <c r="P10" s="5">
        <f t="shared" si="17"/>
        <v>0</v>
      </c>
      <c r="Q10" s="5">
        <f t="shared" si="10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25"/>
        <v>0</v>
      </c>
      <c r="Z10" s="5">
        <f t="shared" si="11"/>
        <v>0</v>
      </c>
      <c r="AA10" s="5">
        <f t="shared" si="12"/>
        <v>0</v>
      </c>
      <c r="AB10" s="5">
        <f t="shared" si="13"/>
        <v>0</v>
      </c>
      <c r="AC10" s="6">
        <f t="shared" si="14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5"/>
        <v>0</v>
      </c>
      <c r="O11" s="5">
        <f t="shared" si="16"/>
        <v>0</v>
      </c>
      <c r="P11" s="5">
        <f t="shared" si="17"/>
        <v>0</v>
      </c>
      <c r="Q11" s="5">
        <f t="shared" si="10"/>
        <v>0</v>
      </c>
      <c r="R11" s="5">
        <f t="shared" si="18"/>
        <v>0</v>
      </c>
      <c r="S11" s="5">
        <f t="shared" si="19"/>
        <v>0</v>
      </c>
      <c r="T11" s="5">
        <f t="shared" si="20"/>
        <v>0</v>
      </c>
      <c r="U11" s="5">
        <f t="shared" si="21"/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25"/>
        <v>0</v>
      </c>
      <c r="Z11" s="5">
        <f t="shared" si="11"/>
        <v>0</v>
      </c>
      <c r="AA11" s="5">
        <f t="shared" si="12"/>
        <v>0</v>
      </c>
      <c r="AB11" s="5">
        <f t="shared" si="13"/>
        <v>0</v>
      </c>
      <c r="AC11" s="6">
        <f t="shared" si="14"/>
        <v>0</v>
      </c>
      <c r="AD11" s="6">
        <f t="shared" si="26"/>
        <v>0</v>
      </c>
      <c r="AE11" s="6">
        <f t="shared" si="27"/>
        <v>0</v>
      </c>
      <c r="AF11" s="6">
        <f t="shared" si="28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>((AO12-AQ12)^2+(AP12-AR12)^2)^0.5</f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15"/>
        <v>0</v>
      </c>
      <c r="O12" s="5">
        <f t="shared" si="16"/>
        <v>0</v>
      </c>
      <c r="P12" s="5">
        <f t="shared" si="17"/>
        <v>0</v>
      </c>
      <c r="Q12" s="5">
        <f t="shared" si="10"/>
        <v>0</v>
      </c>
      <c r="R12" s="5">
        <f t="shared" si="18"/>
        <v>0</v>
      </c>
      <c r="S12" s="5">
        <f t="shared" si="19"/>
        <v>0</v>
      </c>
      <c r="T12" s="5">
        <f t="shared" si="20"/>
        <v>0</v>
      </c>
      <c r="U12" s="5">
        <f t="shared" si="21"/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25"/>
        <v>0</v>
      </c>
      <c r="Z12" s="5">
        <f t="shared" si="11"/>
        <v>0</v>
      </c>
      <c r="AA12" s="5">
        <f t="shared" si="12"/>
        <v>0</v>
      </c>
      <c r="AB12" s="5">
        <f t="shared" si="13"/>
        <v>0</v>
      </c>
      <c r="AC12" s="6">
        <f t="shared" si="14"/>
        <v>0</v>
      </c>
      <c r="AD12" s="6">
        <f t="shared" si="26"/>
        <v>0</v>
      </c>
      <c r="AE12" s="6">
        <f t="shared" si="27"/>
        <v>0</v>
      </c>
      <c r="AF12" s="6">
        <f t="shared" si="28"/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AVERAGE(D3:D3)</f>
        <v>12.350099999999999</v>
      </c>
      <c r="E13" s="14">
        <f t="shared" ref="E13:AF13" si="29">AVERAGE(E3:E3)</f>
        <v>9.0830000000000002</v>
      </c>
      <c r="F13" s="14">
        <f t="shared" si="29"/>
        <v>2.4047000000000001</v>
      </c>
      <c r="G13" s="14">
        <f t="shared" si="29"/>
        <v>0.77659999999999996</v>
      </c>
      <c r="H13" s="14">
        <f t="shared" si="29"/>
        <v>1.1391</v>
      </c>
      <c r="I13" s="14">
        <f t="shared" si="29"/>
        <v>0.75190000000000001</v>
      </c>
      <c r="J13" s="14">
        <f t="shared" si="29"/>
        <v>1.4732000000000003</v>
      </c>
      <c r="K13" s="14">
        <f t="shared" si="29"/>
        <v>0.78609999999999935</v>
      </c>
      <c r="L13" s="14">
        <f t="shared" si="29"/>
        <v>5.9717221845963326</v>
      </c>
      <c r="M13" s="14">
        <f t="shared" si="29"/>
        <v>1.5265319813223699</v>
      </c>
      <c r="N13" s="14" t="e">
        <f t="shared" si="29"/>
        <v>#DIV/0!</v>
      </c>
      <c r="O13" s="14" t="e">
        <f t="shared" si="29"/>
        <v>#DIV/0!</v>
      </c>
      <c r="P13" s="14">
        <f t="shared" si="29"/>
        <v>5.8324497983265999</v>
      </c>
      <c r="Q13" s="14">
        <f t="shared" si="29"/>
        <v>6.5924483175827788</v>
      </c>
      <c r="R13" s="14">
        <f t="shared" si="29"/>
        <v>4.0931644921747266</v>
      </c>
      <c r="S13" s="14">
        <f t="shared" si="29"/>
        <v>5.2667747948815888</v>
      </c>
      <c r="T13" s="14" t="e">
        <f t="shared" si="29"/>
        <v>#DIV/0!</v>
      </c>
      <c r="U13" s="14" t="e">
        <f t="shared" si="29"/>
        <v>#DIV/0!</v>
      </c>
      <c r="V13" s="14">
        <f t="shared" si="29"/>
        <v>0.8404185266877453</v>
      </c>
      <c r="W13" s="14">
        <f t="shared" si="29"/>
        <v>1.485433286957041</v>
      </c>
      <c r="X13" s="14">
        <f t="shared" si="29"/>
        <v>0.46550720724818057</v>
      </c>
      <c r="Y13" s="14">
        <f t="shared" si="29"/>
        <v>1.0611000000000002</v>
      </c>
      <c r="Z13" s="14">
        <f t="shared" si="29"/>
        <v>0.54159999999999997</v>
      </c>
      <c r="AA13" s="14">
        <f t="shared" si="29"/>
        <v>1.2484</v>
      </c>
      <c r="AB13" s="14">
        <f t="shared" si="29"/>
        <v>2.3139000000000003</v>
      </c>
      <c r="AC13" s="14">
        <f t="shared" si="29"/>
        <v>1.6332</v>
      </c>
      <c r="AD13" s="14">
        <f t="shared" si="29"/>
        <v>0.23309999999999986</v>
      </c>
      <c r="AE13" s="14">
        <f t="shared" si="29"/>
        <v>0.22989999999999999</v>
      </c>
      <c r="AF13" s="14" t="e">
        <f t="shared" si="29"/>
        <v>#DIV/0!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 t="e">
        <f>STDEV(D3:D3)</f>
        <v>#DIV/0!</v>
      </c>
      <c r="E14" s="14" t="e">
        <f t="shared" ref="E14:AF14" si="30">STDEV(E3:E3)</f>
        <v>#DIV/0!</v>
      </c>
      <c r="F14" s="14" t="e">
        <f t="shared" si="30"/>
        <v>#DIV/0!</v>
      </c>
      <c r="G14" s="14" t="e">
        <f t="shared" si="30"/>
        <v>#DIV/0!</v>
      </c>
      <c r="H14" s="14" t="e">
        <f t="shared" si="30"/>
        <v>#DIV/0!</v>
      </c>
      <c r="I14" s="14" t="e">
        <f t="shared" si="30"/>
        <v>#DIV/0!</v>
      </c>
      <c r="J14" s="14" t="e">
        <f t="shared" si="30"/>
        <v>#DIV/0!</v>
      </c>
      <c r="K14" s="14" t="e">
        <f t="shared" si="30"/>
        <v>#DIV/0!</v>
      </c>
      <c r="L14" s="14" t="e">
        <f t="shared" si="30"/>
        <v>#DIV/0!</v>
      </c>
      <c r="M14" s="14" t="e">
        <f t="shared" si="30"/>
        <v>#DIV/0!</v>
      </c>
      <c r="N14" s="14" t="e">
        <f t="shared" si="30"/>
        <v>#DIV/0!</v>
      </c>
      <c r="O14" s="14" t="e">
        <f t="shared" si="30"/>
        <v>#DIV/0!</v>
      </c>
      <c r="P14" s="14" t="e">
        <f t="shared" si="30"/>
        <v>#DIV/0!</v>
      </c>
      <c r="Q14" s="14" t="e">
        <f t="shared" si="30"/>
        <v>#DIV/0!</v>
      </c>
      <c r="R14" s="14" t="e">
        <f t="shared" si="30"/>
        <v>#DIV/0!</v>
      </c>
      <c r="S14" s="14" t="e">
        <f t="shared" si="30"/>
        <v>#DIV/0!</v>
      </c>
      <c r="T14" s="14" t="e">
        <f t="shared" si="30"/>
        <v>#DIV/0!</v>
      </c>
      <c r="U14" s="14" t="e">
        <f t="shared" si="30"/>
        <v>#DIV/0!</v>
      </c>
      <c r="V14" s="14" t="e">
        <f t="shared" si="30"/>
        <v>#DIV/0!</v>
      </c>
      <c r="W14" s="14" t="e">
        <f t="shared" si="30"/>
        <v>#DIV/0!</v>
      </c>
      <c r="X14" s="14" t="e">
        <f t="shared" si="30"/>
        <v>#DIV/0!</v>
      </c>
      <c r="Y14" s="14" t="e">
        <f t="shared" si="30"/>
        <v>#DIV/0!</v>
      </c>
      <c r="Z14" s="14" t="e">
        <f t="shared" si="30"/>
        <v>#DIV/0!</v>
      </c>
      <c r="AA14" s="14" t="e">
        <f t="shared" si="30"/>
        <v>#DIV/0!</v>
      </c>
      <c r="AB14" s="14" t="e">
        <f t="shared" si="30"/>
        <v>#DIV/0!</v>
      </c>
      <c r="AC14" s="14" t="e">
        <f t="shared" si="30"/>
        <v>#DIV/0!</v>
      </c>
      <c r="AD14" s="14" t="e">
        <f t="shared" si="30"/>
        <v>#DIV/0!</v>
      </c>
      <c r="AE14" s="14" t="e">
        <f t="shared" si="30"/>
        <v>#DIV/0!</v>
      </c>
      <c r="AF14" s="14" t="e">
        <f t="shared" si="30"/>
        <v>#DIV/0!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MAX(D3:D3)-MIN(D3:D3)</f>
        <v>0</v>
      </c>
      <c r="E15" s="14">
        <f t="shared" ref="E15:AF15" si="31">MAX(E3:E3)-MIN(E3:E3)</f>
        <v>0</v>
      </c>
      <c r="F15" s="14">
        <f t="shared" si="31"/>
        <v>0</v>
      </c>
      <c r="G15" s="14">
        <f t="shared" si="31"/>
        <v>0</v>
      </c>
      <c r="H15" s="14">
        <f t="shared" si="31"/>
        <v>0</v>
      </c>
      <c r="I15" s="14">
        <f t="shared" si="31"/>
        <v>0</v>
      </c>
      <c r="J15" s="14">
        <f t="shared" si="31"/>
        <v>0</v>
      </c>
      <c r="K15" s="14">
        <f t="shared" si="31"/>
        <v>0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</v>
      </c>
      <c r="S15" s="14">
        <f t="shared" si="31"/>
        <v>0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0</v>
      </c>
      <c r="Z15" s="14">
        <f t="shared" si="31"/>
        <v>0</v>
      </c>
      <c r="AA15" s="14">
        <f t="shared" si="31"/>
        <v>0</v>
      </c>
      <c r="AB15" s="14">
        <f t="shared" si="31"/>
        <v>0</v>
      </c>
      <c r="AC15" s="14">
        <f t="shared" si="31"/>
        <v>0</v>
      </c>
      <c r="AD15" s="14">
        <f t="shared" si="31"/>
        <v>0</v>
      </c>
      <c r="AE15" s="14">
        <f t="shared" si="31"/>
        <v>0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MIN(D3:D3)</f>
        <v>12.350099999999999</v>
      </c>
      <c r="E16" s="14">
        <f t="shared" ref="E16:AF16" si="32">MIN(E3:E3)</f>
        <v>9.0830000000000002</v>
      </c>
      <c r="F16" s="14">
        <f t="shared" si="32"/>
        <v>2.4047000000000001</v>
      </c>
      <c r="G16" s="14">
        <f t="shared" si="32"/>
        <v>0.77659999999999996</v>
      </c>
      <c r="H16" s="14">
        <f t="shared" si="32"/>
        <v>1.1391</v>
      </c>
      <c r="I16" s="14">
        <f t="shared" si="32"/>
        <v>0.75190000000000001</v>
      </c>
      <c r="J16" s="14">
        <f t="shared" si="32"/>
        <v>1.4732000000000003</v>
      </c>
      <c r="K16" s="14">
        <f t="shared" si="32"/>
        <v>0.78609999999999935</v>
      </c>
      <c r="L16" s="14">
        <f t="shared" si="32"/>
        <v>5.9717221845963326</v>
      </c>
      <c r="M16" s="14">
        <f t="shared" si="32"/>
        <v>1.5265319813223699</v>
      </c>
      <c r="N16" s="14">
        <f t="shared" si="32"/>
        <v>0</v>
      </c>
      <c r="O16" s="14">
        <f t="shared" si="32"/>
        <v>0</v>
      </c>
      <c r="P16" s="14">
        <f t="shared" si="32"/>
        <v>5.8324497983265999</v>
      </c>
      <c r="Q16" s="14">
        <f t="shared" si="32"/>
        <v>6.5924483175827788</v>
      </c>
      <c r="R16" s="14">
        <f t="shared" si="32"/>
        <v>4.0931644921747266</v>
      </c>
      <c r="S16" s="14">
        <f t="shared" si="32"/>
        <v>5.2667747948815888</v>
      </c>
      <c r="T16" s="14">
        <f t="shared" si="32"/>
        <v>0</v>
      </c>
      <c r="U16" s="14">
        <f t="shared" si="32"/>
        <v>0</v>
      </c>
      <c r="V16" s="14">
        <f t="shared" si="32"/>
        <v>0.8404185266877453</v>
      </c>
      <c r="W16" s="14">
        <f t="shared" si="32"/>
        <v>1.485433286957041</v>
      </c>
      <c r="X16" s="14">
        <f t="shared" si="32"/>
        <v>0.46550720724818057</v>
      </c>
      <c r="Y16" s="14">
        <f t="shared" si="32"/>
        <v>1.0611000000000002</v>
      </c>
      <c r="Z16" s="14">
        <f t="shared" si="32"/>
        <v>0.54159999999999997</v>
      </c>
      <c r="AA16" s="14">
        <f t="shared" si="32"/>
        <v>1.2484</v>
      </c>
      <c r="AB16" s="14">
        <f t="shared" si="32"/>
        <v>2.3139000000000003</v>
      </c>
      <c r="AC16" s="14">
        <f t="shared" si="32"/>
        <v>1.6332</v>
      </c>
      <c r="AD16" s="14">
        <f t="shared" si="32"/>
        <v>0.23309999999999986</v>
      </c>
      <c r="AE16" s="14">
        <f t="shared" si="32"/>
        <v>0.22989999999999999</v>
      </c>
      <c r="AF16" s="14">
        <f t="shared" si="32"/>
        <v>0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MAX(D3:D3)</f>
        <v>12.350099999999999</v>
      </c>
      <c r="E17" s="14">
        <f t="shared" ref="E17:AF17" si="33">MAX(E3:E3)</f>
        <v>9.0830000000000002</v>
      </c>
      <c r="F17" s="14">
        <f t="shared" si="33"/>
        <v>2.4047000000000001</v>
      </c>
      <c r="G17" s="14">
        <f t="shared" si="33"/>
        <v>0.77659999999999996</v>
      </c>
      <c r="H17" s="14">
        <f t="shared" si="33"/>
        <v>1.1391</v>
      </c>
      <c r="I17" s="14">
        <f t="shared" si="33"/>
        <v>0.75190000000000001</v>
      </c>
      <c r="J17" s="14">
        <f t="shared" si="33"/>
        <v>1.4732000000000003</v>
      </c>
      <c r="K17" s="14">
        <f t="shared" si="33"/>
        <v>0.78609999999999935</v>
      </c>
      <c r="L17" s="14">
        <f t="shared" si="33"/>
        <v>5.9717221845963326</v>
      </c>
      <c r="M17" s="14">
        <f t="shared" si="33"/>
        <v>1.5265319813223699</v>
      </c>
      <c r="N17" s="14">
        <f t="shared" si="33"/>
        <v>0</v>
      </c>
      <c r="O17" s="14">
        <f t="shared" si="33"/>
        <v>0</v>
      </c>
      <c r="P17" s="14">
        <f t="shared" si="33"/>
        <v>5.8324497983265999</v>
      </c>
      <c r="Q17" s="14">
        <f t="shared" si="33"/>
        <v>6.5924483175827788</v>
      </c>
      <c r="R17" s="14">
        <f t="shared" si="33"/>
        <v>4.0931644921747266</v>
      </c>
      <c r="S17" s="14">
        <f t="shared" si="33"/>
        <v>5.2667747948815888</v>
      </c>
      <c r="T17" s="14">
        <f t="shared" si="33"/>
        <v>0</v>
      </c>
      <c r="U17" s="14">
        <f t="shared" si="33"/>
        <v>0</v>
      </c>
      <c r="V17" s="14">
        <f t="shared" si="33"/>
        <v>0.8404185266877453</v>
      </c>
      <c r="W17" s="14">
        <f t="shared" si="33"/>
        <v>1.485433286957041</v>
      </c>
      <c r="X17" s="14">
        <f t="shared" si="33"/>
        <v>0.46550720724818057</v>
      </c>
      <c r="Y17" s="14">
        <f t="shared" si="33"/>
        <v>1.0611000000000002</v>
      </c>
      <c r="Z17" s="14">
        <f t="shared" si="33"/>
        <v>0.54159999999999997</v>
      </c>
      <c r="AA17" s="14">
        <f t="shared" si="33"/>
        <v>1.2484</v>
      </c>
      <c r="AB17" s="14">
        <f t="shared" si="33"/>
        <v>2.3139000000000003</v>
      </c>
      <c r="AC17" s="14">
        <f t="shared" si="33"/>
        <v>1.6332</v>
      </c>
      <c r="AD17" s="14">
        <f t="shared" si="33"/>
        <v>0.23309999999999986</v>
      </c>
      <c r="AE17" s="14">
        <f t="shared" si="33"/>
        <v>0.22989999999999999</v>
      </c>
      <c r="AF17" s="14">
        <f t="shared" si="33"/>
        <v>0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COUNT(D3:D3)</f>
        <v>1</v>
      </c>
      <c r="E18" s="15">
        <f t="shared" ref="E18:AF18" si="34">COUNT(E3:E3)</f>
        <v>1</v>
      </c>
      <c r="F18" s="15">
        <f t="shared" si="34"/>
        <v>1</v>
      </c>
      <c r="G18" s="15">
        <f t="shared" si="34"/>
        <v>1</v>
      </c>
      <c r="H18" s="15">
        <f t="shared" si="34"/>
        <v>1</v>
      </c>
      <c r="I18" s="15">
        <f t="shared" si="34"/>
        <v>1</v>
      </c>
      <c r="J18" s="15">
        <f t="shared" si="34"/>
        <v>1</v>
      </c>
      <c r="K18" s="15">
        <f t="shared" si="34"/>
        <v>1</v>
      </c>
      <c r="L18" s="15">
        <f t="shared" si="34"/>
        <v>1</v>
      </c>
      <c r="M18" s="15">
        <f t="shared" si="34"/>
        <v>1</v>
      </c>
      <c r="N18" s="15">
        <f t="shared" si="34"/>
        <v>0</v>
      </c>
      <c r="O18" s="15">
        <f t="shared" si="34"/>
        <v>0</v>
      </c>
      <c r="P18" s="15">
        <f t="shared" si="34"/>
        <v>1</v>
      </c>
      <c r="Q18" s="15">
        <f t="shared" si="34"/>
        <v>1</v>
      </c>
      <c r="R18" s="15">
        <f t="shared" si="34"/>
        <v>1</v>
      </c>
      <c r="S18" s="15">
        <f t="shared" si="34"/>
        <v>1</v>
      </c>
      <c r="T18" s="15">
        <f t="shared" si="34"/>
        <v>0</v>
      </c>
      <c r="U18" s="15">
        <f t="shared" si="34"/>
        <v>0</v>
      </c>
      <c r="V18" s="15">
        <f t="shared" si="34"/>
        <v>1</v>
      </c>
      <c r="W18" s="15">
        <f t="shared" si="34"/>
        <v>1</v>
      </c>
      <c r="X18" s="15">
        <f t="shared" si="34"/>
        <v>1</v>
      </c>
      <c r="Y18" s="15">
        <f t="shared" si="34"/>
        <v>1</v>
      </c>
      <c r="Z18" s="15">
        <f t="shared" si="34"/>
        <v>1</v>
      </c>
      <c r="AA18" s="15">
        <f t="shared" si="34"/>
        <v>1</v>
      </c>
      <c r="AB18" s="15">
        <f t="shared" si="34"/>
        <v>1</v>
      </c>
      <c r="AC18" s="15">
        <f t="shared" si="34"/>
        <v>1</v>
      </c>
      <c r="AD18" s="15">
        <f t="shared" si="34"/>
        <v>1</v>
      </c>
      <c r="AE18" s="15">
        <f t="shared" si="34"/>
        <v>1</v>
      </c>
      <c r="AF18" s="15">
        <f t="shared" si="34"/>
        <v>0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/>
      <c r="C23" s="1"/>
      <c r="D23" s="5">
        <f t="shared" ref="D23:D32" si="35">((AG23-AW23)^2+(AH23-AX23)^2)^0.5</f>
        <v>0</v>
      </c>
      <c r="E23" s="5">
        <f t="shared" ref="E23:E32" si="36">((AG23-AU23)^2+(AH23-AV23)^2)^0.5</f>
        <v>0</v>
      </c>
      <c r="F23" s="5">
        <f t="shared" ref="F23:F32" si="37">((AG23-AM23)^2+(AH23-AN23)^2)^0.5</f>
        <v>0</v>
      </c>
      <c r="G23" s="5">
        <f t="shared" ref="G23:G32" si="38">((AG23-AI23)^2+(AH23-AJ23)^2)^0.5</f>
        <v>0</v>
      </c>
      <c r="H23" s="5">
        <f t="shared" ref="H23:H32" si="39">((AK23-AM23)^2+(AL23-AN23)^2)^0.5</f>
        <v>0</v>
      </c>
      <c r="I23" s="5">
        <f t="shared" ref="I23:I32" si="40">((AM23-AO23)^2+(AN23-AP23)^2)^0.5</f>
        <v>0</v>
      </c>
      <c r="J23" s="5">
        <f t="shared" ref="J23:J32" si="41">((AO23-AQ23)^2+(AP23-AR23)^2)^0.5</f>
        <v>0</v>
      </c>
      <c r="K23" s="5">
        <f t="shared" ref="K23:K32" si="42">((AQ23-AS23)^2+(AR23-AT23)^2)^0.5</f>
        <v>0</v>
      </c>
      <c r="L23" s="5">
        <f t="shared" ref="L23:L32" si="43">((BS23-BU23)^2+(BT23-BV23)^2)^0.5</f>
        <v>0</v>
      </c>
      <c r="M23" s="5">
        <f t="shared" ref="M23:M32" si="44">((BU23-BW23)^2+(BV23-BX23)^2)^0.5</f>
        <v>0</v>
      </c>
      <c r="N23" s="5">
        <f t="shared" ref="N23:N32" si="45">((BW23-BY23)^2+(BX23-BZ23)^2)^0.5 + ((BY23-CA23)^2+(BZ23-CB23)^2)^0.5</f>
        <v>0</v>
      </c>
      <c r="O23" s="5">
        <f t="shared" ref="O23:O32" si="46">((CA23-CC23)^2+(CB23-CD23)^2)^0.5</f>
        <v>0</v>
      </c>
      <c r="P23" s="5">
        <f>((CE23-CG23)^2+(CF23-CH23)^2)^0.5</f>
        <v>0</v>
      </c>
      <c r="Q23" s="5">
        <f t="shared" ref="Q23:Q32" si="47">((CG23-CI23)^2+(CH23-CJ23)^2)^0.5</f>
        <v>0</v>
      </c>
      <c r="R23" s="5">
        <f>((CO23-CQ23)^2+(CP23-CR23)^2)^0.5</f>
        <v>0</v>
      </c>
      <c r="S23" s="5">
        <f>((CQ23-CS23)^2+(CR23-CT23)^2)^0.5</f>
        <v>0</v>
      </c>
      <c r="T23" s="5">
        <f>((CY23-DA23)^2+(CZ23-DB23)^2)^0.5</f>
        <v>0</v>
      </c>
      <c r="U23" s="5">
        <f>((DA23-DC23)^2+(DB23-DD23)^2)^0.5</f>
        <v>0</v>
      </c>
      <c r="V23" s="5">
        <f>((DI23-DK23)^2+(DJ23-DL23)^2)^0.5</f>
        <v>0</v>
      </c>
      <c r="W23" s="5">
        <f>((DK23-DM23)^2+(DL23-DN23)^2)^0.5</f>
        <v>0</v>
      </c>
      <c r="X23" s="5">
        <f>((DM23-DO23)^2+(DN23-DP23)^2)^0.5</f>
        <v>0</v>
      </c>
      <c r="Y23" s="5">
        <f t="shared" ref="Y23:Y32" si="48">((BE23-BK23)^2+(BF23-BL23)^2)^0.5</f>
        <v>0</v>
      </c>
      <c r="Z23" s="5">
        <f t="shared" ref="Z23:Z32" si="49">((BG23-BI23)^2+(BH23-BJ23)^2)^0.5</f>
        <v>0</v>
      </c>
      <c r="AA23" s="5">
        <f t="shared" ref="AA23:AA32" si="50">((BC23-BM23)^2+(BD23-BN23)^2)^0.5</f>
        <v>0</v>
      </c>
      <c r="AB23" s="5">
        <f t="shared" ref="AB23:AB32" si="51">((BA23-BO23)^2+(BB23-BP23)^2)^0.5</f>
        <v>0</v>
      </c>
      <c r="AC23" s="6">
        <f t="shared" ref="AC23:AC32" si="52">((AY23-BQ23)^2+(AZ23-BR23)^2)^0.5</f>
        <v>0</v>
      </c>
      <c r="AD23" s="6">
        <f>((CK23-CM23)^2+(CL23-CN23)^2)^0.5</f>
        <v>0</v>
      </c>
      <c r="AE23" s="6">
        <f>((CU23-CW23)^2+(CV23-CX23)^2)^0.5</f>
        <v>0</v>
      </c>
      <c r="AF23" s="6">
        <f>((DE23-DG23)^2+(DF23-DH23)^2)^0.5</f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35"/>
        <v>0</v>
      </c>
      <c r="E24" s="5">
        <f t="shared" si="36"/>
        <v>0</v>
      </c>
      <c r="F24" s="5">
        <f t="shared" si="37"/>
        <v>0</v>
      </c>
      <c r="G24" s="5">
        <f t="shared" si="38"/>
        <v>0</v>
      </c>
      <c r="H24" s="5">
        <f t="shared" si="39"/>
        <v>0</v>
      </c>
      <c r="I24" s="5">
        <f t="shared" si="40"/>
        <v>0</v>
      </c>
      <c r="J24" s="5">
        <f t="shared" si="41"/>
        <v>0</v>
      </c>
      <c r="K24" s="5">
        <f t="shared" si="42"/>
        <v>0</v>
      </c>
      <c r="L24" s="5">
        <f t="shared" si="43"/>
        <v>0</v>
      </c>
      <c r="M24" s="5">
        <f t="shared" si="44"/>
        <v>0</v>
      </c>
      <c r="N24" s="5">
        <f t="shared" si="45"/>
        <v>0</v>
      </c>
      <c r="O24" s="5">
        <f t="shared" si="46"/>
        <v>0</v>
      </c>
      <c r="P24" s="5">
        <f t="shared" ref="P24:P32" si="53">((CE24-CG24)^2+(CF24-CH24)^2)^0.5</f>
        <v>0</v>
      </c>
      <c r="Q24" s="5">
        <f t="shared" si="47"/>
        <v>0</v>
      </c>
      <c r="R24" s="5">
        <f t="shared" ref="R24:R32" si="54">((CO24-CQ24)^2+(CP24-CR24)^2)^0.5</f>
        <v>0</v>
      </c>
      <c r="S24" s="5">
        <f t="shared" ref="S24:S32" si="55">((CQ24-CS24)^2+(CR24-CT24)^2)^0.5</f>
        <v>0</v>
      </c>
      <c r="T24" s="5">
        <f t="shared" ref="T24:T32" si="56">((CY24-DA24)^2+(CZ24-DB24)^2)^0.5</f>
        <v>0</v>
      </c>
      <c r="U24" s="5">
        <f t="shared" ref="U24:U32" si="57">((DA24-DC24)^2+(DB24-DD24)^2)^0.5</f>
        <v>0</v>
      </c>
      <c r="V24" s="5">
        <f t="shared" ref="V24:V32" si="58">((DI24-DK24)^2+(DJ24-DL24)^2)^0.5</f>
        <v>0</v>
      </c>
      <c r="W24" s="5">
        <f t="shared" ref="W24:W32" si="59">((DK24-DM24)^2+(DL24-DN24)^2)^0.5</f>
        <v>0</v>
      </c>
      <c r="X24" s="5">
        <f t="shared" ref="X24:X32" si="60">((DM24-DO24)^2+(DN24-DP24)^2)^0.5</f>
        <v>0</v>
      </c>
      <c r="Y24" s="5">
        <f t="shared" si="48"/>
        <v>0</v>
      </c>
      <c r="Z24" s="5">
        <f t="shared" si="49"/>
        <v>0</v>
      </c>
      <c r="AA24" s="5">
        <f t="shared" si="50"/>
        <v>0</v>
      </c>
      <c r="AB24" s="5">
        <f t="shared" si="51"/>
        <v>0</v>
      </c>
      <c r="AC24" s="6">
        <f t="shared" si="52"/>
        <v>0</v>
      </c>
      <c r="AD24" s="6">
        <f t="shared" ref="AD24:AD32" si="61">((CK24-CM24)^2+(CL24-CN24)^2)^0.5</f>
        <v>0</v>
      </c>
      <c r="AE24" s="6">
        <f t="shared" ref="AE24:AE32" si="62">((CU24-CW24)^2+(CV24-CX24)^2)^0.5</f>
        <v>0</v>
      </c>
      <c r="AF24" s="6">
        <f t="shared" ref="AF24:AF32" si="63">((DE24-DG24)^2+(DF24-DH24)^2)^0.5</f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>((AG25-AW25)^2+(AH25-AX25)^2)^0.5</f>
        <v>0</v>
      </c>
      <c r="E25" s="5">
        <f t="shared" si="36"/>
        <v>0</v>
      </c>
      <c r="F25" s="5">
        <f t="shared" si="37"/>
        <v>0</v>
      </c>
      <c r="G25" s="5">
        <f t="shared" si="38"/>
        <v>0</v>
      </c>
      <c r="H25" s="5">
        <f t="shared" si="39"/>
        <v>0</v>
      </c>
      <c r="I25" s="5">
        <f t="shared" si="40"/>
        <v>0</v>
      </c>
      <c r="J25" s="5">
        <f t="shared" si="41"/>
        <v>0</v>
      </c>
      <c r="K25" s="5">
        <f t="shared" si="42"/>
        <v>0</v>
      </c>
      <c r="L25" s="5">
        <f t="shared" si="43"/>
        <v>0</v>
      </c>
      <c r="M25" s="5">
        <f t="shared" si="44"/>
        <v>0</v>
      </c>
      <c r="N25" s="5">
        <f t="shared" si="45"/>
        <v>0</v>
      </c>
      <c r="O25" s="5">
        <f>((CA25-CC25)^2+(CB25-CD25)^2)^0.5</f>
        <v>0</v>
      </c>
      <c r="P25" s="5">
        <f t="shared" si="53"/>
        <v>0</v>
      </c>
      <c r="Q25" s="5">
        <f t="shared" si="47"/>
        <v>0</v>
      </c>
      <c r="R25" s="5">
        <f t="shared" si="54"/>
        <v>0</v>
      </c>
      <c r="S25" s="5">
        <f t="shared" si="55"/>
        <v>0</v>
      </c>
      <c r="T25" s="5">
        <f t="shared" si="56"/>
        <v>0</v>
      </c>
      <c r="U25" s="5">
        <f t="shared" si="57"/>
        <v>0</v>
      </c>
      <c r="V25" s="5">
        <f t="shared" si="58"/>
        <v>0</v>
      </c>
      <c r="W25" s="5">
        <f t="shared" si="59"/>
        <v>0</v>
      </c>
      <c r="X25" s="5">
        <f t="shared" si="60"/>
        <v>0</v>
      </c>
      <c r="Y25" s="5">
        <f t="shared" si="48"/>
        <v>0</v>
      </c>
      <c r="Z25" s="5">
        <f t="shared" si="49"/>
        <v>0</v>
      </c>
      <c r="AA25" s="5">
        <f t="shared" si="50"/>
        <v>0</v>
      </c>
      <c r="AB25" s="5">
        <f t="shared" si="51"/>
        <v>0</v>
      </c>
      <c r="AC25" s="6">
        <f t="shared" si="52"/>
        <v>0</v>
      </c>
      <c r="AD25" s="6">
        <f t="shared" si="61"/>
        <v>0</v>
      </c>
      <c r="AE25" s="6">
        <f t="shared" si="62"/>
        <v>0</v>
      </c>
      <c r="AF25" s="6">
        <f t="shared" si="63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3"/>
        <v>0</v>
      </c>
      <c r="M26" s="5">
        <f t="shared" si="44"/>
        <v>0</v>
      </c>
      <c r="N26" s="5">
        <f t="shared" si="45"/>
        <v>0</v>
      </c>
      <c r="O26" s="5">
        <f t="shared" si="46"/>
        <v>0</v>
      </c>
      <c r="P26" s="5">
        <f t="shared" si="53"/>
        <v>0</v>
      </c>
      <c r="Q26" s="5">
        <f t="shared" si="47"/>
        <v>0</v>
      </c>
      <c r="R26" s="5">
        <f t="shared" si="54"/>
        <v>0</v>
      </c>
      <c r="S26" s="5">
        <f t="shared" si="55"/>
        <v>0</v>
      </c>
      <c r="T26" s="5">
        <f t="shared" si="56"/>
        <v>0</v>
      </c>
      <c r="U26" s="5">
        <f t="shared" si="57"/>
        <v>0</v>
      </c>
      <c r="V26" s="5">
        <f t="shared" si="58"/>
        <v>0</v>
      </c>
      <c r="W26" s="5">
        <f t="shared" si="59"/>
        <v>0</v>
      </c>
      <c r="X26" s="5">
        <f t="shared" si="60"/>
        <v>0</v>
      </c>
      <c r="Y26" s="5">
        <f t="shared" si="48"/>
        <v>0</v>
      </c>
      <c r="Z26" s="5">
        <f t="shared" si="49"/>
        <v>0</v>
      </c>
      <c r="AA26" s="5">
        <f t="shared" si="50"/>
        <v>0</v>
      </c>
      <c r="AB26" s="5">
        <f t="shared" si="51"/>
        <v>0</v>
      </c>
      <c r="AC26" s="6">
        <f t="shared" si="52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3"/>
        <v>0</v>
      </c>
      <c r="M27" s="5">
        <f t="shared" si="44"/>
        <v>0</v>
      </c>
      <c r="N27" s="5">
        <f t="shared" si="45"/>
        <v>0</v>
      </c>
      <c r="O27" s="5">
        <f t="shared" si="46"/>
        <v>0</v>
      </c>
      <c r="P27" s="5">
        <f t="shared" si="53"/>
        <v>0</v>
      </c>
      <c r="Q27" s="5">
        <f t="shared" si="47"/>
        <v>0</v>
      </c>
      <c r="R27" s="5">
        <f t="shared" si="54"/>
        <v>0</v>
      </c>
      <c r="S27" s="5">
        <f t="shared" si="55"/>
        <v>0</v>
      </c>
      <c r="T27" s="5">
        <f t="shared" si="56"/>
        <v>0</v>
      </c>
      <c r="U27" s="5">
        <f t="shared" si="57"/>
        <v>0</v>
      </c>
      <c r="V27" s="5">
        <f t="shared" si="58"/>
        <v>0</v>
      </c>
      <c r="W27" s="5">
        <f t="shared" si="59"/>
        <v>0</v>
      </c>
      <c r="X27" s="5">
        <f t="shared" si="60"/>
        <v>0</v>
      </c>
      <c r="Y27" s="5">
        <f t="shared" si="48"/>
        <v>0</v>
      </c>
      <c r="Z27" s="5">
        <f t="shared" si="49"/>
        <v>0</v>
      </c>
      <c r="AA27" s="5">
        <f t="shared" si="50"/>
        <v>0</v>
      </c>
      <c r="AB27" s="5">
        <f t="shared" si="51"/>
        <v>0</v>
      </c>
      <c r="AC27" s="6">
        <f t="shared" si="52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3"/>
        <v>0</v>
      </c>
      <c r="Q28" s="5">
        <f t="shared" si="47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8"/>
        <v>0</v>
      </c>
      <c r="Z28" s="5">
        <f t="shared" si="49"/>
        <v>0</v>
      </c>
      <c r="AA28" s="5">
        <f t="shared" si="50"/>
        <v>0</v>
      </c>
      <c r="AB28" s="5">
        <f t="shared" si="51"/>
        <v>0</v>
      </c>
      <c r="AC28" s="6">
        <f t="shared" si="52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3"/>
        <v>0</v>
      </c>
      <c r="Q31" s="5">
        <f t="shared" si="47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35"/>
        <v>0</v>
      </c>
      <c r="E32" s="5">
        <f t="shared" si="36"/>
        <v>0</v>
      </c>
      <c r="F32" s="5">
        <f t="shared" si="37"/>
        <v>0</v>
      </c>
      <c r="G32" s="5">
        <f t="shared" si="38"/>
        <v>0</v>
      </c>
      <c r="H32" s="5">
        <f t="shared" si="39"/>
        <v>0</v>
      </c>
      <c r="I32" s="5">
        <f t="shared" si="40"/>
        <v>0</v>
      </c>
      <c r="J32" s="5">
        <f t="shared" si="41"/>
        <v>0</v>
      </c>
      <c r="K32" s="5">
        <f t="shared" si="42"/>
        <v>0</v>
      </c>
      <c r="L32" s="5">
        <f t="shared" si="43"/>
        <v>0</v>
      </c>
      <c r="M32" s="5">
        <f t="shared" si="44"/>
        <v>0</v>
      </c>
      <c r="N32" s="5">
        <f t="shared" si="45"/>
        <v>0</v>
      </c>
      <c r="O32" s="5">
        <f t="shared" si="46"/>
        <v>0</v>
      </c>
      <c r="P32" s="5">
        <f t="shared" si="53"/>
        <v>0</v>
      </c>
      <c r="Q32" s="5">
        <f t="shared" si="47"/>
        <v>0</v>
      </c>
      <c r="R32" s="5">
        <f t="shared" si="54"/>
        <v>0</v>
      </c>
      <c r="S32" s="5">
        <f t="shared" si="55"/>
        <v>0</v>
      </c>
      <c r="T32" s="5">
        <f t="shared" si="56"/>
        <v>0</v>
      </c>
      <c r="U32" s="5">
        <f t="shared" si="57"/>
        <v>0</v>
      </c>
      <c r="V32" s="5">
        <f t="shared" si="58"/>
        <v>0</v>
      </c>
      <c r="W32" s="5">
        <f t="shared" si="59"/>
        <v>0</v>
      </c>
      <c r="X32" s="5">
        <f t="shared" si="60"/>
        <v>0</v>
      </c>
      <c r="Y32" s="5">
        <f t="shared" si="48"/>
        <v>0</v>
      </c>
      <c r="Z32" s="5">
        <f t="shared" si="49"/>
        <v>0</v>
      </c>
      <c r="AA32" s="5">
        <f t="shared" si="50"/>
        <v>0</v>
      </c>
      <c r="AB32" s="5">
        <f t="shared" si="51"/>
        <v>0</v>
      </c>
      <c r="AC32" s="6">
        <f t="shared" si="52"/>
        <v>0</v>
      </c>
      <c r="AD32" s="6">
        <f t="shared" si="61"/>
        <v>0</v>
      </c>
      <c r="AE32" s="6">
        <f t="shared" si="62"/>
        <v>0</v>
      </c>
      <c r="AF32" s="6">
        <f t="shared" si="63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>AVERAGE(D23:D27)</f>
        <v>0</v>
      </c>
      <c r="E33" s="14">
        <f t="shared" ref="E33:AF33" si="64">AVERAGE(E23:E27)</f>
        <v>0</v>
      </c>
      <c r="F33" s="14">
        <f t="shared" si="64"/>
        <v>0</v>
      </c>
      <c r="G33" s="14">
        <f t="shared" si="64"/>
        <v>0</v>
      </c>
      <c r="H33" s="14">
        <f t="shared" si="64"/>
        <v>0</v>
      </c>
      <c r="I33" s="14">
        <f t="shared" si="64"/>
        <v>0</v>
      </c>
      <c r="J33" s="14">
        <f t="shared" si="64"/>
        <v>0</v>
      </c>
      <c r="K33" s="14">
        <f t="shared" si="64"/>
        <v>0</v>
      </c>
      <c r="L33" s="14">
        <f t="shared" si="64"/>
        <v>0</v>
      </c>
      <c r="M33" s="14">
        <f t="shared" si="64"/>
        <v>0</v>
      </c>
      <c r="N33" s="14">
        <f t="shared" si="64"/>
        <v>0</v>
      </c>
      <c r="O33" s="14">
        <f t="shared" si="64"/>
        <v>0</v>
      </c>
      <c r="P33" s="14">
        <f t="shared" si="64"/>
        <v>0</v>
      </c>
      <c r="Q33" s="14">
        <f t="shared" si="64"/>
        <v>0</v>
      </c>
      <c r="R33" s="14">
        <f t="shared" si="64"/>
        <v>0</v>
      </c>
      <c r="S33" s="14">
        <f t="shared" si="64"/>
        <v>0</v>
      </c>
      <c r="T33" s="14">
        <f t="shared" si="64"/>
        <v>0</v>
      </c>
      <c r="U33" s="14">
        <f t="shared" si="64"/>
        <v>0</v>
      </c>
      <c r="V33" s="14">
        <f t="shared" si="64"/>
        <v>0</v>
      </c>
      <c r="W33" s="14">
        <f t="shared" si="64"/>
        <v>0</v>
      </c>
      <c r="X33" s="14">
        <f t="shared" si="64"/>
        <v>0</v>
      </c>
      <c r="Y33" s="14">
        <f t="shared" si="64"/>
        <v>0</v>
      </c>
      <c r="Z33" s="14">
        <f t="shared" si="64"/>
        <v>0</v>
      </c>
      <c r="AA33" s="14">
        <f t="shared" si="64"/>
        <v>0</v>
      </c>
      <c r="AB33" s="14">
        <f t="shared" si="64"/>
        <v>0</v>
      </c>
      <c r="AC33" s="14">
        <f t="shared" si="64"/>
        <v>0</v>
      </c>
      <c r="AD33" s="14">
        <f t="shared" si="64"/>
        <v>0</v>
      </c>
      <c r="AE33" s="14">
        <f t="shared" si="64"/>
        <v>0</v>
      </c>
      <c r="AF33" s="14">
        <f t="shared" si="64"/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STDEV(D23:D27)</f>
        <v>0</v>
      </c>
      <c r="E34" s="14">
        <f t="shared" ref="E34:AF34" si="65">STDEV(E23:E27)</f>
        <v>0</v>
      </c>
      <c r="F34" s="14">
        <f t="shared" si="65"/>
        <v>0</v>
      </c>
      <c r="G34" s="14">
        <f t="shared" si="65"/>
        <v>0</v>
      </c>
      <c r="H34" s="14">
        <f t="shared" si="65"/>
        <v>0</v>
      </c>
      <c r="I34" s="14">
        <f t="shared" si="65"/>
        <v>0</v>
      </c>
      <c r="J34" s="14">
        <f t="shared" si="65"/>
        <v>0</v>
      </c>
      <c r="K34" s="14">
        <f t="shared" si="65"/>
        <v>0</v>
      </c>
      <c r="L34" s="14">
        <f t="shared" si="65"/>
        <v>0</v>
      </c>
      <c r="M34" s="14">
        <f t="shared" si="65"/>
        <v>0</v>
      </c>
      <c r="N34" s="14">
        <f t="shared" si="65"/>
        <v>0</v>
      </c>
      <c r="O34" s="14">
        <f t="shared" si="65"/>
        <v>0</v>
      </c>
      <c r="P34" s="14">
        <f t="shared" si="65"/>
        <v>0</v>
      </c>
      <c r="Q34" s="14">
        <f t="shared" si="65"/>
        <v>0</v>
      </c>
      <c r="R34" s="14">
        <f t="shared" si="65"/>
        <v>0</v>
      </c>
      <c r="S34" s="14">
        <f t="shared" si="65"/>
        <v>0</v>
      </c>
      <c r="T34" s="14">
        <f t="shared" si="65"/>
        <v>0</v>
      </c>
      <c r="U34" s="14">
        <f t="shared" si="65"/>
        <v>0</v>
      </c>
      <c r="V34" s="14">
        <f t="shared" si="65"/>
        <v>0</v>
      </c>
      <c r="W34" s="14">
        <f t="shared" si="65"/>
        <v>0</v>
      </c>
      <c r="X34" s="14">
        <f t="shared" si="65"/>
        <v>0</v>
      </c>
      <c r="Y34" s="14">
        <f t="shared" si="65"/>
        <v>0</v>
      </c>
      <c r="Z34" s="14">
        <f t="shared" si="65"/>
        <v>0</v>
      </c>
      <c r="AA34" s="14">
        <f t="shared" si="65"/>
        <v>0</v>
      </c>
      <c r="AB34" s="14">
        <f t="shared" si="65"/>
        <v>0</v>
      </c>
      <c r="AC34" s="14">
        <f t="shared" si="65"/>
        <v>0</v>
      </c>
      <c r="AD34" s="14">
        <f t="shared" si="65"/>
        <v>0</v>
      </c>
      <c r="AE34" s="14">
        <f t="shared" si="65"/>
        <v>0</v>
      </c>
      <c r="AF34" s="14">
        <f t="shared" si="65"/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MAX(D23:D27)-MIN(D23:D27)</f>
        <v>0</v>
      </c>
      <c r="E35" s="14">
        <f t="shared" ref="E35:AF35" si="66">MAX(E23:E27)-MIN(E23:E27)</f>
        <v>0</v>
      </c>
      <c r="F35" s="14">
        <f t="shared" si="66"/>
        <v>0</v>
      </c>
      <c r="G35" s="14">
        <f t="shared" si="66"/>
        <v>0</v>
      </c>
      <c r="H35" s="14">
        <f t="shared" si="66"/>
        <v>0</v>
      </c>
      <c r="I35" s="14">
        <f t="shared" si="66"/>
        <v>0</v>
      </c>
      <c r="J35" s="14">
        <f t="shared" si="66"/>
        <v>0</v>
      </c>
      <c r="K35" s="14">
        <f t="shared" si="66"/>
        <v>0</v>
      </c>
      <c r="L35" s="14">
        <f t="shared" si="66"/>
        <v>0</v>
      </c>
      <c r="M35" s="14">
        <f t="shared" si="66"/>
        <v>0</v>
      </c>
      <c r="N35" s="14">
        <f t="shared" si="66"/>
        <v>0</v>
      </c>
      <c r="O35" s="14">
        <f t="shared" si="66"/>
        <v>0</v>
      </c>
      <c r="P35" s="14">
        <f t="shared" si="66"/>
        <v>0</v>
      </c>
      <c r="Q35" s="14">
        <f t="shared" si="66"/>
        <v>0</v>
      </c>
      <c r="R35" s="14">
        <f t="shared" si="66"/>
        <v>0</v>
      </c>
      <c r="S35" s="14">
        <f t="shared" si="66"/>
        <v>0</v>
      </c>
      <c r="T35" s="14">
        <f t="shared" si="66"/>
        <v>0</v>
      </c>
      <c r="U35" s="14">
        <f t="shared" si="66"/>
        <v>0</v>
      </c>
      <c r="V35" s="14">
        <f t="shared" si="66"/>
        <v>0</v>
      </c>
      <c r="W35" s="14">
        <f t="shared" si="66"/>
        <v>0</v>
      </c>
      <c r="X35" s="14">
        <f t="shared" si="66"/>
        <v>0</v>
      </c>
      <c r="Y35" s="14">
        <f t="shared" si="66"/>
        <v>0</v>
      </c>
      <c r="Z35" s="14">
        <f t="shared" si="66"/>
        <v>0</v>
      </c>
      <c r="AA35" s="14">
        <f t="shared" si="66"/>
        <v>0</v>
      </c>
      <c r="AB35" s="14">
        <f t="shared" si="66"/>
        <v>0</v>
      </c>
      <c r="AC35" s="14">
        <f t="shared" si="66"/>
        <v>0</v>
      </c>
      <c r="AD35" s="14">
        <f t="shared" si="66"/>
        <v>0</v>
      </c>
      <c r="AE35" s="14">
        <f t="shared" si="66"/>
        <v>0</v>
      </c>
      <c r="AF35" s="14">
        <f t="shared" si="66"/>
        <v>0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>MIN(D23:D27)</f>
        <v>0</v>
      </c>
      <c r="E36" s="14">
        <f t="shared" ref="E36:AF36" si="67">MIN(E23:E27)</f>
        <v>0</v>
      </c>
      <c r="F36" s="14">
        <f t="shared" si="67"/>
        <v>0</v>
      </c>
      <c r="G36" s="14">
        <f t="shared" si="67"/>
        <v>0</v>
      </c>
      <c r="H36" s="14">
        <f t="shared" si="67"/>
        <v>0</v>
      </c>
      <c r="I36" s="14">
        <f t="shared" si="67"/>
        <v>0</v>
      </c>
      <c r="J36" s="14">
        <f t="shared" si="67"/>
        <v>0</v>
      </c>
      <c r="K36" s="14">
        <f t="shared" si="67"/>
        <v>0</v>
      </c>
      <c r="L36" s="14">
        <f t="shared" si="67"/>
        <v>0</v>
      </c>
      <c r="M36" s="14">
        <f t="shared" si="67"/>
        <v>0</v>
      </c>
      <c r="N36" s="14">
        <f t="shared" si="67"/>
        <v>0</v>
      </c>
      <c r="O36" s="14">
        <f t="shared" si="67"/>
        <v>0</v>
      </c>
      <c r="P36" s="14">
        <f t="shared" si="67"/>
        <v>0</v>
      </c>
      <c r="Q36" s="14">
        <f t="shared" si="67"/>
        <v>0</v>
      </c>
      <c r="R36" s="14">
        <f t="shared" si="67"/>
        <v>0</v>
      </c>
      <c r="S36" s="14">
        <f t="shared" si="67"/>
        <v>0</v>
      </c>
      <c r="T36" s="14">
        <f t="shared" si="67"/>
        <v>0</v>
      </c>
      <c r="U36" s="14">
        <f t="shared" si="67"/>
        <v>0</v>
      </c>
      <c r="V36" s="14">
        <f t="shared" si="67"/>
        <v>0</v>
      </c>
      <c r="W36" s="14">
        <f t="shared" si="67"/>
        <v>0</v>
      </c>
      <c r="X36" s="14">
        <f t="shared" si="67"/>
        <v>0</v>
      </c>
      <c r="Y36" s="14">
        <f t="shared" si="67"/>
        <v>0</v>
      </c>
      <c r="Z36" s="14">
        <f t="shared" si="67"/>
        <v>0</v>
      </c>
      <c r="AA36" s="14">
        <f t="shared" si="67"/>
        <v>0</v>
      </c>
      <c r="AB36" s="14">
        <f t="shared" si="67"/>
        <v>0</v>
      </c>
      <c r="AC36" s="14">
        <f t="shared" si="67"/>
        <v>0</v>
      </c>
      <c r="AD36" s="14">
        <f t="shared" si="67"/>
        <v>0</v>
      </c>
      <c r="AE36" s="14">
        <f t="shared" si="67"/>
        <v>0</v>
      </c>
      <c r="AF36" s="14">
        <f t="shared" si="67"/>
        <v>0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MAX(D23:D27)</f>
        <v>0</v>
      </c>
      <c r="E37" s="14">
        <f t="shared" ref="E37:AF37" si="68">MAX(E23:E27)</f>
        <v>0</v>
      </c>
      <c r="F37" s="14">
        <f t="shared" si="68"/>
        <v>0</v>
      </c>
      <c r="G37" s="14">
        <f t="shared" si="68"/>
        <v>0</v>
      </c>
      <c r="H37" s="14">
        <f t="shared" si="68"/>
        <v>0</v>
      </c>
      <c r="I37" s="14">
        <f t="shared" si="68"/>
        <v>0</v>
      </c>
      <c r="J37" s="14">
        <f t="shared" si="68"/>
        <v>0</v>
      </c>
      <c r="K37" s="14">
        <f t="shared" si="68"/>
        <v>0</v>
      </c>
      <c r="L37" s="14">
        <f t="shared" si="68"/>
        <v>0</v>
      </c>
      <c r="M37" s="14">
        <f t="shared" si="68"/>
        <v>0</v>
      </c>
      <c r="N37" s="14">
        <f t="shared" si="68"/>
        <v>0</v>
      </c>
      <c r="O37" s="14">
        <f t="shared" si="68"/>
        <v>0</v>
      </c>
      <c r="P37" s="14">
        <f t="shared" si="68"/>
        <v>0</v>
      </c>
      <c r="Q37" s="14">
        <f t="shared" si="68"/>
        <v>0</v>
      </c>
      <c r="R37" s="14">
        <f t="shared" si="68"/>
        <v>0</v>
      </c>
      <c r="S37" s="14">
        <f t="shared" si="68"/>
        <v>0</v>
      </c>
      <c r="T37" s="14">
        <f t="shared" si="68"/>
        <v>0</v>
      </c>
      <c r="U37" s="14">
        <f t="shared" si="68"/>
        <v>0</v>
      </c>
      <c r="V37" s="14">
        <f t="shared" si="68"/>
        <v>0</v>
      </c>
      <c r="W37" s="14">
        <f t="shared" si="68"/>
        <v>0</v>
      </c>
      <c r="X37" s="14">
        <f t="shared" si="68"/>
        <v>0</v>
      </c>
      <c r="Y37" s="14">
        <f t="shared" si="68"/>
        <v>0</v>
      </c>
      <c r="Z37" s="14">
        <f t="shared" si="68"/>
        <v>0</v>
      </c>
      <c r="AA37" s="14">
        <f t="shared" si="68"/>
        <v>0</v>
      </c>
      <c r="AB37" s="14">
        <f t="shared" si="68"/>
        <v>0</v>
      </c>
      <c r="AC37" s="14">
        <f t="shared" si="68"/>
        <v>0</v>
      </c>
      <c r="AD37" s="14">
        <f t="shared" si="68"/>
        <v>0</v>
      </c>
      <c r="AE37" s="14">
        <f t="shared" si="68"/>
        <v>0</v>
      </c>
      <c r="AF37" s="14">
        <f t="shared" si="68"/>
        <v>0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COUNT(D23:D27)</f>
        <v>5</v>
      </c>
      <c r="E38" s="15">
        <f t="shared" ref="E38:AF38" si="69">COUNT(E23:E27)</f>
        <v>5</v>
      </c>
      <c r="F38" s="15">
        <f t="shared" si="69"/>
        <v>5</v>
      </c>
      <c r="G38" s="15">
        <f t="shared" si="69"/>
        <v>5</v>
      </c>
      <c r="H38" s="15">
        <f t="shared" si="69"/>
        <v>5</v>
      </c>
      <c r="I38" s="15">
        <f t="shared" si="69"/>
        <v>5</v>
      </c>
      <c r="J38" s="15">
        <f t="shared" si="69"/>
        <v>5</v>
      </c>
      <c r="K38" s="15">
        <f t="shared" si="69"/>
        <v>5</v>
      </c>
      <c r="L38" s="15">
        <f t="shared" si="69"/>
        <v>5</v>
      </c>
      <c r="M38" s="15">
        <f t="shared" si="69"/>
        <v>5</v>
      </c>
      <c r="N38" s="15">
        <f t="shared" si="69"/>
        <v>5</v>
      </c>
      <c r="O38" s="15">
        <f t="shared" si="69"/>
        <v>5</v>
      </c>
      <c r="P38" s="15">
        <f t="shared" si="69"/>
        <v>5</v>
      </c>
      <c r="Q38" s="15">
        <f t="shared" si="69"/>
        <v>5</v>
      </c>
      <c r="R38" s="15">
        <f t="shared" si="69"/>
        <v>5</v>
      </c>
      <c r="S38" s="15">
        <f t="shared" si="69"/>
        <v>5</v>
      </c>
      <c r="T38" s="15">
        <f t="shared" si="69"/>
        <v>5</v>
      </c>
      <c r="U38" s="15">
        <f t="shared" si="69"/>
        <v>5</v>
      </c>
      <c r="V38" s="15">
        <f t="shared" si="69"/>
        <v>5</v>
      </c>
      <c r="W38" s="15">
        <f t="shared" si="69"/>
        <v>5</v>
      </c>
      <c r="X38" s="15">
        <f t="shared" si="69"/>
        <v>5</v>
      </c>
      <c r="Y38" s="15">
        <f t="shared" si="69"/>
        <v>5</v>
      </c>
      <c r="Z38" s="15">
        <f t="shared" si="69"/>
        <v>5</v>
      </c>
      <c r="AA38" s="15">
        <f t="shared" si="69"/>
        <v>5</v>
      </c>
      <c r="AB38" s="15">
        <f t="shared" si="69"/>
        <v>5</v>
      </c>
      <c r="AC38" s="15">
        <f t="shared" si="69"/>
        <v>5</v>
      </c>
      <c r="AD38" s="15">
        <f t="shared" si="69"/>
        <v>5</v>
      </c>
      <c r="AE38" s="15">
        <f t="shared" si="69"/>
        <v>5</v>
      </c>
      <c r="AF38" s="15">
        <f t="shared" si="69"/>
        <v>5</v>
      </c>
      <c r="AI38" s="12"/>
      <c r="AJ38" s="12"/>
      <c r="AK38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V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608</v>
      </c>
      <c r="C3" s="1" t="s">
        <v>607</v>
      </c>
      <c r="D3" s="5">
        <f t="shared" ref="D3:D12" si="0">((AG3-AW3)^2+(AH3-AX3)^2)^0.5</f>
        <v>12.211</v>
      </c>
      <c r="E3" s="5">
        <f t="shared" ref="E3:E12" si="1">((AG3-AU3)^2+(AH3-AV3)^2)^0.5</f>
        <v>10.0984</v>
      </c>
      <c r="F3" s="5">
        <f t="shared" ref="F3:F12" si="2">((AG3-AM3)^2+(AH3-AN3)^2)^0.5</f>
        <v>2.4548999999999999</v>
      </c>
      <c r="G3" s="24" t="s">
        <v>566</v>
      </c>
      <c r="H3" s="5">
        <f t="shared" ref="H3:H12" si="3">((AK3-AM3)^2+(AL3-AN3)^2)^0.5</f>
        <v>1.3588999999999998</v>
      </c>
      <c r="I3" s="5">
        <f t="shared" ref="I3:I12" si="4">((AM3-AO3)^2+(AN3-AP3)^2)^0.5</f>
        <v>0.6160000000000001</v>
      </c>
      <c r="J3" s="5">
        <f t="shared" ref="J3:J11" si="5">((AO3-AQ3)^2+(AP3-AR3)^2)^0.5</f>
        <v>1.5099999999999998</v>
      </c>
      <c r="K3" s="5">
        <f t="shared" ref="K3:K12" si="6">((AQ3-AS3)^2+(AR3-AT3)^2)^0.5</f>
        <v>0.83440000000000047</v>
      </c>
      <c r="L3" s="5">
        <f t="shared" ref="L3:L12" si="7">((BS3-BU3)^2+(BT3-BV3)^2)^0.5</f>
        <v>6.3155224930325442</v>
      </c>
      <c r="M3" s="5">
        <f t="shared" ref="M3:M12" si="8">((BU3-BW3)^2+(BV3-BX3)^2)^0.5</f>
        <v>1.5488405986414484</v>
      </c>
      <c r="N3" s="5" t="s">
        <v>566</v>
      </c>
      <c r="O3" s="5" t="s">
        <v>566</v>
      </c>
      <c r="P3" s="5">
        <f>((CE3-CG3)^2+(CF3-CH3)^2)^0.5</f>
        <v>5.8735199190945124</v>
      </c>
      <c r="Q3" s="5">
        <f t="shared" ref="Q3:Q12" si="9">((CG3-CI3)^2+(CH3-CJ3)^2)^0.5</f>
        <v>6.1826178185296232</v>
      </c>
      <c r="R3" s="5">
        <f>((CO3-CQ3)^2+(CP3-CR3)^2)^0.5</f>
        <v>3.904360153725575</v>
      </c>
      <c r="S3" s="5">
        <f>((CQ3-CS3)^2+(CR3-CT3)^2)^0.5</f>
        <v>4.9279231091809867</v>
      </c>
      <c r="T3" s="5">
        <f>((CY3-DA3)^2+(CZ3-DB3)^2)^0.5</f>
        <v>5.5489737654813256</v>
      </c>
      <c r="U3" s="5">
        <f>((DA3-DC3)^2+(DB3-DD3)^2)^0.5</f>
        <v>6.5119136250414131</v>
      </c>
      <c r="V3" s="5">
        <f>((DI3-DK3)^2+(DJ3-DL3)^2)^0.5</f>
        <v>0.73214383832686902</v>
      </c>
      <c r="W3" s="5">
        <f>((DK3-DM3)^2+(DL3-DN3)^2)^0.5</f>
        <v>1.6694091469738628</v>
      </c>
      <c r="X3" s="5">
        <f>((DM3-DO3)^2+(DN3-DP3)^2)^0.5</f>
        <v>0.40215465930410416</v>
      </c>
      <c r="Y3" s="5">
        <f>((BE3-BK3)^2+(BF3-BL3)^2)^0.5</f>
        <v>1.2312000000000001</v>
      </c>
      <c r="Z3" s="5">
        <f t="shared" ref="Z3:Z12" si="10">((BG3-BI3)^2+(BH3-BJ3)^2)^0.5</f>
        <v>0.47179999999999994</v>
      </c>
      <c r="AA3" s="5">
        <f t="shared" ref="AA3:AA12" si="11">((BC3-BM3)^2+(BD3-BN3)^2)^0.5</f>
        <v>1.3328</v>
      </c>
      <c r="AB3" s="5">
        <f t="shared" ref="AB3:AB12" si="12">((BA3-BO3)^2+(BB3-BP3)^2)^0.5</f>
        <v>2.6688999999999998</v>
      </c>
      <c r="AC3" s="6">
        <f t="shared" ref="AC3:AC12" si="13">((AY3-BQ3)^2+(AZ3-BR3)^2)^0.5</f>
        <v>1.7208000000000001</v>
      </c>
      <c r="AD3" s="6">
        <f>((CK3-CM3)^2+(CL3-CN3)^2)^0.5</f>
        <v>0.29649999999999999</v>
      </c>
      <c r="AE3" s="6">
        <f>((CU3-CW3)^2+(CV3-CX3)^2)^0.5</f>
        <v>0.21150000000000002</v>
      </c>
      <c r="AF3" s="6">
        <f>((DE3-DG3)^2+(DF3-DH3)^2)^0.5</f>
        <v>0.20889999999999986</v>
      </c>
      <c r="AG3" s="9">
        <v>0</v>
      </c>
      <c r="AH3" s="9">
        <v>0</v>
      </c>
      <c r="AI3" s="9">
        <v>0</v>
      </c>
      <c r="AJ3" s="9">
        <v>-0.53779999999999994</v>
      </c>
      <c r="AK3" s="9">
        <v>0</v>
      </c>
      <c r="AL3" s="9">
        <v>-1.0960000000000001</v>
      </c>
      <c r="AM3" s="9">
        <v>0</v>
      </c>
      <c r="AN3" s="9">
        <v>-2.4548999999999999</v>
      </c>
      <c r="AO3" s="9">
        <v>0</v>
      </c>
      <c r="AP3" s="9">
        <v>-3.0709</v>
      </c>
      <c r="AQ3" s="9">
        <v>0</v>
      </c>
      <c r="AR3" s="9">
        <v>-4.5808999999999997</v>
      </c>
      <c r="AS3" s="9">
        <v>0</v>
      </c>
      <c r="AT3" s="9">
        <v>-5.4153000000000002</v>
      </c>
      <c r="AU3" s="9">
        <v>0</v>
      </c>
      <c r="AV3" s="9">
        <v>-10.0984</v>
      </c>
      <c r="AW3" s="9">
        <v>0</v>
      </c>
      <c r="AX3" s="9">
        <v>-12.211</v>
      </c>
      <c r="AY3" s="18">
        <v>1.2179</v>
      </c>
      <c r="AZ3" s="18">
        <v>-6.3246000000000002</v>
      </c>
      <c r="BA3" s="19">
        <v>1.5259</v>
      </c>
      <c r="BB3" s="19">
        <v>-6.3246000000000002</v>
      </c>
      <c r="BC3" s="19">
        <v>0.9093</v>
      </c>
      <c r="BD3" s="19">
        <v>-6.3246000000000002</v>
      </c>
      <c r="BE3" s="19">
        <v>0.36320000000000002</v>
      </c>
      <c r="BF3" s="19">
        <v>-6.3246000000000002</v>
      </c>
      <c r="BG3" s="19">
        <v>-0.12640000000000001</v>
      </c>
      <c r="BH3" s="19">
        <v>-6.3246000000000002</v>
      </c>
      <c r="BI3" s="19">
        <v>-0.59819999999999995</v>
      </c>
      <c r="BJ3" s="19">
        <v>-6.3246000000000002</v>
      </c>
      <c r="BK3" s="19">
        <v>-0.86799999999999999</v>
      </c>
      <c r="BL3" s="19">
        <v>-6.3246000000000002</v>
      </c>
      <c r="BM3" s="19">
        <v>-0.42349999999999999</v>
      </c>
      <c r="BN3" s="19">
        <v>-6.3246000000000002</v>
      </c>
      <c r="BO3" s="19">
        <v>-1.143</v>
      </c>
      <c r="BP3" s="19">
        <v>-6.3246000000000002</v>
      </c>
      <c r="BQ3" s="19">
        <v>-0.50290000000000001</v>
      </c>
      <c r="BR3" s="19">
        <v>-6.3246000000000002</v>
      </c>
      <c r="BS3" s="17">
        <v>0</v>
      </c>
      <c r="BT3" s="17">
        <v>0</v>
      </c>
      <c r="BU3" s="17">
        <v>-1.0089999999999999</v>
      </c>
      <c r="BV3" s="17">
        <v>6.2343999999999999</v>
      </c>
      <c r="BW3" s="17">
        <v>0.51939999999999997</v>
      </c>
      <c r="BX3" s="17">
        <v>5.9836</v>
      </c>
      <c r="BY3" s="17">
        <v>0.51939999999999997</v>
      </c>
      <c r="BZ3" s="17">
        <v>5.9836</v>
      </c>
      <c r="CA3" s="17">
        <v>2.5964999999999998</v>
      </c>
      <c r="CB3" s="17">
        <v>5.0654000000000003</v>
      </c>
      <c r="CC3" s="17">
        <v>2.5964999999999998</v>
      </c>
      <c r="CD3" s="17">
        <v>5.0654000000000003</v>
      </c>
      <c r="CE3" s="12">
        <v>2.5222000000000002</v>
      </c>
      <c r="CF3" s="12">
        <v>5.0654000000000003</v>
      </c>
      <c r="CG3" s="12">
        <v>-1.9196</v>
      </c>
      <c r="CH3" s="12">
        <v>8.9084000000000003</v>
      </c>
      <c r="CI3" s="12">
        <v>3.9357000000000002</v>
      </c>
      <c r="CJ3" s="12">
        <v>10.8934</v>
      </c>
      <c r="CK3" s="12">
        <v>2.86E-2</v>
      </c>
      <c r="CL3" s="12">
        <v>7.1082000000000001</v>
      </c>
      <c r="CM3" s="12">
        <v>2.86E-2</v>
      </c>
      <c r="CN3" s="12">
        <v>7.4047000000000001</v>
      </c>
      <c r="CO3" s="12">
        <v>0.17780000000000001</v>
      </c>
      <c r="CP3" s="12">
        <v>7.6205999999999996</v>
      </c>
      <c r="CQ3" s="12">
        <v>-2.8892000000000002</v>
      </c>
      <c r="CR3" s="12">
        <v>5.2045000000000003</v>
      </c>
      <c r="CS3" s="12">
        <v>-0.1048</v>
      </c>
      <c r="CT3" s="12">
        <v>1.1386000000000001</v>
      </c>
      <c r="CU3" s="12">
        <v>-1.4332</v>
      </c>
      <c r="CV3" s="12">
        <v>6.3372999999999999</v>
      </c>
      <c r="CW3" s="12">
        <v>-1.4332</v>
      </c>
      <c r="CX3" s="12">
        <v>6.5488</v>
      </c>
      <c r="CY3" s="12">
        <v>-1.6395999999999999</v>
      </c>
      <c r="CZ3" s="12">
        <v>7.0636999999999999</v>
      </c>
      <c r="DA3" s="12">
        <v>-5.8152999999999997</v>
      </c>
      <c r="DB3" s="12">
        <v>3.4093</v>
      </c>
      <c r="DC3" s="12">
        <v>-0.35880000000000001</v>
      </c>
      <c r="DD3" s="12">
        <v>-0.14480000000000001</v>
      </c>
      <c r="DE3" s="12">
        <v>-3.7991999999999999</v>
      </c>
      <c r="DF3" s="12">
        <v>5.1269999999999998</v>
      </c>
      <c r="DG3" s="12">
        <v>-3.7991999999999999</v>
      </c>
      <c r="DH3" s="12">
        <v>5.3358999999999996</v>
      </c>
      <c r="DI3" s="12">
        <v>-4.7332999999999998</v>
      </c>
      <c r="DJ3" s="12">
        <v>5.3358999999999996</v>
      </c>
      <c r="DK3" s="12">
        <v>-4.2550999999999997</v>
      </c>
      <c r="DL3" s="12">
        <v>5.8902999999999999</v>
      </c>
      <c r="DM3" s="12">
        <v>-3.8563999999999998</v>
      </c>
      <c r="DN3" s="12">
        <v>7.5114000000000001</v>
      </c>
      <c r="DO3" s="12">
        <v>-3.8969999999999998</v>
      </c>
      <c r="DP3" s="12">
        <v>7.9115000000000002</v>
      </c>
    </row>
    <row r="4" spans="2:120" ht="14.45" customHeight="1" x14ac:dyDescent="0.2">
      <c r="B4" s="2" t="s">
        <v>642</v>
      </c>
      <c r="C4" s="2" t="s">
        <v>643</v>
      </c>
      <c r="D4" s="5">
        <f t="shared" si="0"/>
        <v>11.935499999999999</v>
      </c>
      <c r="E4" s="5">
        <f t="shared" si="1"/>
        <v>10.221</v>
      </c>
      <c r="F4" s="5">
        <f t="shared" si="2"/>
        <v>2.6276000000000002</v>
      </c>
      <c r="G4" s="5">
        <f t="shared" ref="G4:G12" si="14">((AG4-AI4)^2+(AH4-AJ4)^2)^0.5</f>
        <v>0.82230000000000003</v>
      </c>
      <c r="H4" s="5">
        <f t="shared" si="3"/>
        <v>1.3392000000000002</v>
      </c>
      <c r="I4" s="5">
        <f t="shared" si="4"/>
        <v>0.82679999999999998</v>
      </c>
      <c r="J4" s="5">
        <f t="shared" si="5"/>
        <v>1.5169999999999999</v>
      </c>
      <c r="K4" s="5">
        <f t="shared" si="6"/>
        <v>0.61789999999999967</v>
      </c>
      <c r="L4" s="5" t="s">
        <v>566</v>
      </c>
      <c r="M4" s="5" t="s">
        <v>566</v>
      </c>
      <c r="N4" s="5" t="s">
        <v>566</v>
      </c>
      <c r="O4" s="5" t="s">
        <v>566</v>
      </c>
      <c r="P4" s="5" t="s">
        <v>566</v>
      </c>
      <c r="Q4" s="5" t="s">
        <v>566</v>
      </c>
      <c r="R4" s="5">
        <f t="shared" ref="R4:R12" si="15">((CO4-CQ4)^2+(CP4-CR4)^2)^0.5</f>
        <v>4.0813089689461144</v>
      </c>
      <c r="S4" s="5">
        <f t="shared" ref="S4:S12" si="16">((CQ4-CS4)^2+(CR4-CT4)^2)^0.5</f>
        <v>5.0933872511325902</v>
      </c>
      <c r="T4" s="5">
        <f t="shared" ref="T4:T12" si="17">((CY4-DA4)^2+(CZ4-DB4)^2)^0.5</f>
        <v>5.9305958730974071</v>
      </c>
      <c r="U4" s="5">
        <f t="shared" ref="U4:U12" si="18">((DA4-DC4)^2+(DB4-DD4)^2)^0.5</f>
        <v>6.3783862943537688</v>
      </c>
      <c r="V4" s="5">
        <f t="shared" ref="V4:V12" si="19">((DI4-DK4)^2+(DJ4-DL4)^2)^0.5</f>
        <v>0.84734405054853623</v>
      </c>
      <c r="W4" s="5">
        <f t="shared" ref="W4:W12" si="20">((DK4-DM4)^2+(DL4-DN4)^2)^0.5</f>
        <v>1.7015414335243204</v>
      </c>
      <c r="X4" s="5">
        <f t="shared" ref="X4:X12" si="21">((DM4-DO4)^2+(DN4-DP4)^2)^0.5</f>
        <v>0.42603813209617769</v>
      </c>
      <c r="Y4" s="5">
        <f t="shared" ref="Y4:Y12" si="22">((BE4-BK4)^2+(BF4-BL4)^2)^0.5</f>
        <v>1.0604</v>
      </c>
      <c r="Z4" s="5">
        <f t="shared" si="10"/>
        <v>0.46350000000000002</v>
      </c>
      <c r="AA4" s="5">
        <f t="shared" si="11"/>
        <v>1.3265</v>
      </c>
      <c r="AB4" s="5">
        <f t="shared" si="12"/>
        <v>2.3502000000000001</v>
      </c>
      <c r="AC4" s="6">
        <f t="shared" si="13"/>
        <v>1.6478000000000002</v>
      </c>
      <c r="AD4" s="6" t="s">
        <v>566</v>
      </c>
      <c r="AE4" s="6">
        <f t="shared" ref="AE4:AE12" si="23">((CU4-CW4)^2+(CV4-CX4)^2)^0.5</f>
        <v>0.2145999999999999</v>
      </c>
      <c r="AF4" s="6">
        <f t="shared" ref="AF4:AF12" si="24">((DE4-DG4)^2+(DF4-DH4)^2)^0.5</f>
        <v>0.21720000000000006</v>
      </c>
      <c r="AG4" s="9">
        <v>0</v>
      </c>
      <c r="AH4" s="9">
        <v>0</v>
      </c>
      <c r="AI4" s="9">
        <v>0</v>
      </c>
      <c r="AJ4" s="9">
        <v>-0.82230000000000003</v>
      </c>
      <c r="AK4" s="9">
        <v>0</v>
      </c>
      <c r="AL4" s="9">
        <v>-1.2884</v>
      </c>
      <c r="AM4" s="9">
        <v>0</v>
      </c>
      <c r="AN4" s="9">
        <v>-2.6276000000000002</v>
      </c>
      <c r="AO4" s="9">
        <v>0</v>
      </c>
      <c r="AP4" s="9">
        <v>-3.4544000000000001</v>
      </c>
      <c r="AQ4" s="9">
        <v>0</v>
      </c>
      <c r="AR4" s="9">
        <v>-4.9714</v>
      </c>
      <c r="AS4" s="9">
        <v>0</v>
      </c>
      <c r="AT4" s="9">
        <v>-5.5892999999999997</v>
      </c>
      <c r="AU4" s="9">
        <v>0</v>
      </c>
      <c r="AV4" s="9">
        <v>-10.221</v>
      </c>
      <c r="AW4" s="9">
        <v>0</v>
      </c>
      <c r="AX4" s="9">
        <v>-11.935499999999999</v>
      </c>
      <c r="AY4" s="18">
        <v>1.2014</v>
      </c>
      <c r="AZ4" s="18">
        <v>-5.08</v>
      </c>
      <c r="BA4" s="19">
        <v>1.2402</v>
      </c>
      <c r="BB4" s="19">
        <v>-5.08</v>
      </c>
      <c r="BC4" s="19">
        <v>0.67369999999999997</v>
      </c>
      <c r="BD4" s="19">
        <v>-5.08</v>
      </c>
      <c r="BE4" s="19">
        <v>0.54479999999999995</v>
      </c>
      <c r="BF4" s="19">
        <v>-5.08</v>
      </c>
      <c r="BG4" s="19">
        <v>0.21779999999999999</v>
      </c>
      <c r="BH4" s="19">
        <v>-5.08</v>
      </c>
      <c r="BI4" s="19">
        <v>-0.2457</v>
      </c>
      <c r="BJ4" s="19">
        <v>-5.08</v>
      </c>
      <c r="BK4" s="19">
        <v>-0.51559999999999995</v>
      </c>
      <c r="BL4" s="19">
        <v>-5.08</v>
      </c>
      <c r="BM4" s="19">
        <v>-0.65280000000000005</v>
      </c>
      <c r="BN4" s="19">
        <v>-5.08</v>
      </c>
      <c r="BO4" s="19">
        <v>-1.1100000000000001</v>
      </c>
      <c r="BP4" s="19">
        <v>-5.08</v>
      </c>
      <c r="BQ4" s="19">
        <v>-0.44640000000000002</v>
      </c>
      <c r="BR4" s="19">
        <v>-5.08</v>
      </c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O4" s="12">
        <v>-1.1271</v>
      </c>
      <c r="CP4" s="12">
        <v>3.6175999999999999</v>
      </c>
      <c r="CQ4" s="12">
        <v>-1.1684000000000001</v>
      </c>
      <c r="CR4" s="12">
        <v>7.6986999999999997</v>
      </c>
      <c r="CS4" s="12">
        <v>3.6316000000000002</v>
      </c>
      <c r="CT4" s="12">
        <v>5.9950000000000001</v>
      </c>
      <c r="CU4" s="12">
        <v>-0.94110000000000005</v>
      </c>
      <c r="CV4" s="12">
        <v>5.5073999999999996</v>
      </c>
      <c r="CW4" s="12">
        <v>-1.1556999999999999</v>
      </c>
      <c r="CX4" s="12">
        <v>5.5073999999999996</v>
      </c>
      <c r="CY4" s="12">
        <v>-0.99309999999999998</v>
      </c>
      <c r="CZ4" s="12">
        <v>5.5042</v>
      </c>
      <c r="DA4" s="12">
        <v>-3.0956000000000001</v>
      </c>
      <c r="DB4" s="12">
        <v>11.0496</v>
      </c>
      <c r="DC4" s="12">
        <v>2.7978000000000001</v>
      </c>
      <c r="DD4" s="12">
        <v>8.61</v>
      </c>
      <c r="DE4" s="12">
        <v>-1.7506999999999999</v>
      </c>
      <c r="DF4" s="12">
        <v>8.1571999999999996</v>
      </c>
      <c r="DG4" s="12">
        <v>-1.9679</v>
      </c>
      <c r="DH4" s="12">
        <v>8.1571999999999996</v>
      </c>
      <c r="DI4" s="12">
        <v>-2.0573999999999999</v>
      </c>
      <c r="DJ4" s="12">
        <v>8.3680000000000003</v>
      </c>
      <c r="DK4" s="12">
        <v>-1.3811</v>
      </c>
      <c r="DL4" s="12">
        <v>7.8574999999999999</v>
      </c>
      <c r="DM4" s="12">
        <v>-0.85850000000000004</v>
      </c>
      <c r="DN4" s="12">
        <v>6.2382</v>
      </c>
      <c r="DO4" s="12">
        <v>-0.8528</v>
      </c>
      <c r="DP4" s="12">
        <v>5.8121999999999998</v>
      </c>
    </row>
    <row r="5" spans="2:120" ht="16.899999999999999" customHeight="1" x14ac:dyDescent="0.2">
      <c r="B5" s="2" t="s">
        <v>667</v>
      </c>
      <c r="C5" s="2"/>
      <c r="D5" s="5">
        <f t="shared" si="0"/>
        <v>12.623200000000001</v>
      </c>
      <c r="E5" s="5">
        <f t="shared" si="1"/>
        <v>11.7456</v>
      </c>
      <c r="F5" s="5">
        <f t="shared" si="2"/>
        <v>2.3012000000000001</v>
      </c>
      <c r="G5" s="5">
        <f t="shared" si="14"/>
        <v>0.7944</v>
      </c>
      <c r="H5" s="24" t="s">
        <v>566</v>
      </c>
      <c r="I5" s="5">
        <f t="shared" si="4"/>
        <v>0.83190000000000008</v>
      </c>
      <c r="J5" s="5">
        <f t="shared" si="5"/>
        <v>1.4186000000000001</v>
      </c>
      <c r="K5" s="24">
        <f t="shared" si="6"/>
        <v>1.2216999999999993</v>
      </c>
      <c r="L5" s="5">
        <f t="shared" si="7"/>
        <v>6.4630372434328427</v>
      </c>
      <c r="M5" s="5">
        <f t="shared" si="8"/>
        <v>1.7229809546248616</v>
      </c>
      <c r="N5" s="5">
        <f t="shared" ref="N5:N12" si="25">((BW5-BY5)^2+(BX5-BZ5)^2)^0.5 + ((BY5-CA5)^2+(BZ5-CB5)^2)^0.5</f>
        <v>6.9507719709120801</v>
      </c>
      <c r="O5" s="5">
        <f>((CA5-CC5)^2+(CB5-CD5)^2)^0.5</f>
        <v>1.4597888751459913</v>
      </c>
      <c r="P5" s="5">
        <f t="shared" ref="P5:P12" si="26">((CE5-CG5)^2+(CF5-CH5)^2)^0.5</f>
        <v>5.7903195783997976</v>
      </c>
      <c r="Q5" s="5">
        <f t="shared" si="9"/>
        <v>6.4424830135592916</v>
      </c>
      <c r="R5" s="5">
        <f t="shared" si="15"/>
        <v>4.7361403040872867</v>
      </c>
      <c r="S5" s="5">
        <f t="shared" si="16"/>
        <v>5.6722017541691887</v>
      </c>
      <c r="T5" s="5">
        <f t="shared" si="17"/>
        <v>6.2202983883411909</v>
      </c>
      <c r="U5" s="5">
        <f t="shared" si="18"/>
        <v>7.7061487534306021</v>
      </c>
      <c r="V5" s="5">
        <f t="shared" si="19"/>
        <v>0.85724636482168892</v>
      </c>
      <c r="W5" s="5">
        <f t="shared" si="20"/>
        <v>1.7935362444065632</v>
      </c>
      <c r="X5" s="5">
        <f t="shared" si="21"/>
        <v>0.48577761372875172</v>
      </c>
      <c r="Y5" s="5">
        <f t="shared" si="22"/>
        <v>1.0451999999999999</v>
      </c>
      <c r="Z5" s="5">
        <f t="shared" si="10"/>
        <v>0.55049999999999999</v>
      </c>
      <c r="AA5" s="5">
        <f t="shared" si="11"/>
        <v>1.4319</v>
      </c>
      <c r="AB5" s="5">
        <f t="shared" si="12"/>
        <v>2.5286</v>
      </c>
      <c r="AC5" s="6">
        <f t="shared" si="13"/>
        <v>1.8085</v>
      </c>
      <c r="AD5" s="6">
        <f t="shared" ref="AD5:AD12" si="27">((CK5-CM5)^2+(CL5-CN5)^2)^0.5</f>
        <v>0.2145999999999999</v>
      </c>
      <c r="AE5" s="6">
        <f t="shared" si="23"/>
        <v>0.23680000000000012</v>
      </c>
      <c r="AF5" s="6">
        <f t="shared" si="24"/>
        <v>0.20890000000000031</v>
      </c>
      <c r="AG5" s="9">
        <v>0</v>
      </c>
      <c r="AH5" s="9">
        <v>0</v>
      </c>
      <c r="AI5" s="9">
        <v>0</v>
      </c>
      <c r="AJ5" s="9">
        <v>-0.7944</v>
      </c>
      <c r="AK5" s="9">
        <v>0</v>
      </c>
      <c r="AL5" s="9">
        <v>-1.3202</v>
      </c>
      <c r="AM5" s="9">
        <v>0</v>
      </c>
      <c r="AN5" s="9">
        <v>-2.3012000000000001</v>
      </c>
      <c r="AO5" s="9">
        <v>0</v>
      </c>
      <c r="AP5" s="9">
        <v>-3.1331000000000002</v>
      </c>
      <c r="AQ5" s="9">
        <v>0</v>
      </c>
      <c r="AR5" s="9">
        <v>-4.5517000000000003</v>
      </c>
      <c r="AS5" s="9">
        <v>0</v>
      </c>
      <c r="AT5" s="9">
        <v>-5.7733999999999996</v>
      </c>
      <c r="AU5" s="9">
        <v>0</v>
      </c>
      <c r="AV5" s="9">
        <v>-11.7456</v>
      </c>
      <c r="AW5" s="9">
        <v>0</v>
      </c>
      <c r="AX5" s="9">
        <v>-12.623200000000001</v>
      </c>
      <c r="AY5" s="18">
        <v>0.71879999999999999</v>
      </c>
      <c r="AZ5" s="18">
        <v>-5.9886999999999997</v>
      </c>
      <c r="BA5" s="19">
        <v>1.1697</v>
      </c>
      <c r="BB5" s="19">
        <v>-5.9886999999999997</v>
      </c>
      <c r="BC5" s="19">
        <v>0.62229999999999996</v>
      </c>
      <c r="BD5" s="19">
        <v>-5.9886999999999997</v>
      </c>
      <c r="BE5" s="19">
        <v>0.55369999999999997</v>
      </c>
      <c r="BF5" s="19">
        <v>-5.9886999999999997</v>
      </c>
      <c r="BG5" s="19">
        <v>0.35049999999999998</v>
      </c>
      <c r="BH5" s="19">
        <v>-5.9886999999999997</v>
      </c>
      <c r="BI5" s="19">
        <v>-0.2</v>
      </c>
      <c r="BJ5" s="19">
        <v>-5.9886999999999997</v>
      </c>
      <c r="BK5" s="19">
        <v>-0.49149999999999999</v>
      </c>
      <c r="BL5" s="19">
        <v>-5.9886999999999997</v>
      </c>
      <c r="BM5" s="19">
        <v>-0.80959999999999999</v>
      </c>
      <c r="BN5" s="19">
        <v>-5.9886999999999997</v>
      </c>
      <c r="BO5" s="19">
        <v>-1.3589</v>
      </c>
      <c r="BP5" s="19">
        <v>-5.9886999999999997</v>
      </c>
      <c r="BQ5" s="19">
        <v>-1.0896999999999999</v>
      </c>
      <c r="BR5" s="19">
        <v>-5.9886999999999997</v>
      </c>
      <c r="BS5" s="17">
        <v>0</v>
      </c>
      <c r="BT5" s="17">
        <v>0</v>
      </c>
      <c r="BU5" s="17">
        <v>1.1271</v>
      </c>
      <c r="BV5" s="17">
        <v>-6.3639999999999999</v>
      </c>
      <c r="BW5" s="17">
        <v>1.6134999999999999</v>
      </c>
      <c r="BX5" s="17">
        <v>-8.0168999999999997</v>
      </c>
      <c r="BY5" s="17">
        <v>2.4981</v>
      </c>
      <c r="BZ5" s="17">
        <v>-13.9389</v>
      </c>
      <c r="CA5" s="17">
        <v>3.1147</v>
      </c>
      <c r="CB5" s="17">
        <v>-14.678699999999999</v>
      </c>
      <c r="CC5" s="17">
        <v>4.5446999999999997</v>
      </c>
      <c r="CD5" s="17">
        <v>-14.385300000000001</v>
      </c>
      <c r="CE5" s="12">
        <v>3.9275000000000002</v>
      </c>
      <c r="CF5" s="12">
        <v>9.0017999999999994</v>
      </c>
      <c r="CG5" s="12">
        <v>2.6556000000000002</v>
      </c>
      <c r="CH5" s="12">
        <v>14.650700000000001</v>
      </c>
      <c r="CI5" s="12">
        <v>6.8712999999999997</v>
      </c>
      <c r="CJ5" s="12">
        <v>9.7789999999999999</v>
      </c>
      <c r="CK5" s="12">
        <v>3.4436</v>
      </c>
      <c r="CL5" s="12">
        <v>12.0282</v>
      </c>
      <c r="CM5" s="12">
        <v>3.2290000000000001</v>
      </c>
      <c r="CN5" s="12">
        <v>12.0282</v>
      </c>
      <c r="CO5" s="12">
        <v>3.3147000000000002</v>
      </c>
      <c r="CP5" s="12">
        <v>11.9964</v>
      </c>
      <c r="CQ5" s="12">
        <v>3.0004</v>
      </c>
      <c r="CR5" s="12">
        <v>16.722100000000001</v>
      </c>
      <c r="CS5" s="12">
        <v>4.3160999999999996</v>
      </c>
      <c r="CT5" s="12">
        <v>11.204599999999999</v>
      </c>
      <c r="CU5" s="12">
        <v>3.3369</v>
      </c>
      <c r="CV5" s="12">
        <v>13.9916</v>
      </c>
      <c r="CW5" s="12">
        <v>3.1000999999999999</v>
      </c>
      <c r="CX5" s="12">
        <v>13.9916</v>
      </c>
      <c r="CY5" s="12">
        <v>2.7197</v>
      </c>
      <c r="CZ5" s="12">
        <v>14.178900000000001</v>
      </c>
      <c r="DA5" s="12">
        <v>4.8749000000000002</v>
      </c>
      <c r="DB5" s="12">
        <v>8.3438999999999997</v>
      </c>
      <c r="DC5" s="12">
        <v>4.7154999999999996</v>
      </c>
      <c r="DD5" s="12">
        <v>16.048400000000001</v>
      </c>
      <c r="DE5" s="12">
        <v>3.6836000000000002</v>
      </c>
      <c r="DF5" s="12">
        <v>12.0002</v>
      </c>
      <c r="DG5" s="12">
        <v>3.4746999999999999</v>
      </c>
      <c r="DH5" s="12">
        <v>12.0002</v>
      </c>
      <c r="DI5" s="12">
        <v>3.3134000000000001</v>
      </c>
      <c r="DJ5" s="12">
        <v>12.296799999999999</v>
      </c>
      <c r="DK5" s="12">
        <v>4.1516000000000002</v>
      </c>
      <c r="DL5" s="12">
        <v>12.4765</v>
      </c>
      <c r="DM5" s="12">
        <v>5.3867000000000003</v>
      </c>
      <c r="DN5" s="12">
        <v>13.776999999999999</v>
      </c>
      <c r="DO5" s="12">
        <v>5.5709</v>
      </c>
      <c r="DP5" s="12">
        <v>14.2265</v>
      </c>
    </row>
    <row r="6" spans="2:120" ht="15" customHeight="1" x14ac:dyDescent="0.2">
      <c r="B6" s="2" t="s">
        <v>668</v>
      </c>
      <c r="C6" s="2" t="s">
        <v>583</v>
      </c>
      <c r="D6" s="5">
        <f t="shared" si="0"/>
        <v>12.406599999999999</v>
      </c>
      <c r="E6" s="5">
        <f t="shared" si="1"/>
        <v>10.088900000000001</v>
      </c>
      <c r="F6" s="5">
        <f t="shared" si="2"/>
        <v>2.5489000000000002</v>
      </c>
      <c r="G6" s="5">
        <f t="shared" si="14"/>
        <v>0.85219999999999996</v>
      </c>
      <c r="H6" s="5">
        <f t="shared" si="3"/>
        <v>1.2510000000000001</v>
      </c>
      <c r="I6" s="5">
        <f t="shared" si="4"/>
        <v>0.61909999999999998</v>
      </c>
      <c r="J6" s="5">
        <f t="shared" si="5"/>
        <v>1.5595999999999997</v>
      </c>
      <c r="K6" s="5">
        <f t="shared" si="6"/>
        <v>0.76639999999999997</v>
      </c>
      <c r="L6" s="5">
        <f t="shared" si="7"/>
        <v>5.5799684174733457</v>
      </c>
      <c r="M6" s="5" t="s">
        <v>566</v>
      </c>
      <c r="N6" s="5" t="s">
        <v>566</v>
      </c>
      <c r="O6" s="5" t="s">
        <v>566</v>
      </c>
      <c r="P6" s="5">
        <f t="shared" si="26"/>
        <v>5.424277258769135</v>
      </c>
      <c r="Q6" s="5">
        <f t="shared" si="9"/>
        <v>5.8816899374244471</v>
      </c>
      <c r="R6" s="5" t="s">
        <v>566</v>
      </c>
      <c r="S6" s="5" t="s">
        <v>566</v>
      </c>
      <c r="T6" s="5" t="s">
        <v>566</v>
      </c>
      <c r="U6" s="5" t="s">
        <v>566</v>
      </c>
      <c r="V6" s="5">
        <f t="shared" si="19"/>
        <v>0.81927336707597187</v>
      </c>
      <c r="W6" s="5">
        <f t="shared" si="20"/>
        <v>1.6986483155732972</v>
      </c>
      <c r="X6" s="5">
        <f t="shared" si="21"/>
        <v>0.39308030986046599</v>
      </c>
      <c r="Y6" s="5">
        <f t="shared" si="22"/>
        <v>1.1335</v>
      </c>
      <c r="Z6" s="5">
        <f t="shared" si="10"/>
        <v>0.51180000000000003</v>
      </c>
      <c r="AA6" s="5">
        <f t="shared" si="11"/>
        <v>1.3018000000000001</v>
      </c>
      <c r="AB6" s="5">
        <f t="shared" si="12"/>
        <v>2.8022</v>
      </c>
      <c r="AC6" s="24">
        <f t="shared" si="13"/>
        <v>2.1526000000000001</v>
      </c>
      <c r="AD6" s="6">
        <f t="shared" si="27"/>
        <v>0.22220000000000006</v>
      </c>
      <c r="AE6" s="5" t="s">
        <v>566</v>
      </c>
      <c r="AF6" s="5" t="s">
        <v>566</v>
      </c>
      <c r="AG6" s="9">
        <v>0</v>
      </c>
      <c r="AH6" s="9">
        <v>0</v>
      </c>
      <c r="AI6" s="9">
        <v>0</v>
      </c>
      <c r="AJ6" s="9">
        <v>-0.85219999999999996</v>
      </c>
      <c r="AK6" s="9">
        <v>0</v>
      </c>
      <c r="AL6" s="9">
        <v>-1.2979000000000001</v>
      </c>
      <c r="AM6" s="9">
        <v>0</v>
      </c>
      <c r="AN6" s="9">
        <v>-2.5489000000000002</v>
      </c>
      <c r="AO6" s="9">
        <v>0</v>
      </c>
      <c r="AP6" s="9">
        <v>-3.1680000000000001</v>
      </c>
      <c r="AQ6" s="9">
        <v>0</v>
      </c>
      <c r="AR6" s="9">
        <v>-4.7275999999999998</v>
      </c>
      <c r="AS6" s="9">
        <v>0</v>
      </c>
      <c r="AT6" s="9">
        <v>-5.4939999999999998</v>
      </c>
      <c r="AU6" s="9">
        <v>0</v>
      </c>
      <c r="AV6" s="9">
        <v>-10.088900000000001</v>
      </c>
      <c r="AW6" s="9">
        <v>0</v>
      </c>
      <c r="AX6" s="9">
        <v>-12.406599999999999</v>
      </c>
      <c r="AY6" s="18">
        <v>0.68069999999999997</v>
      </c>
      <c r="AZ6" s="18">
        <v>-5.9379</v>
      </c>
      <c r="BA6" s="19">
        <v>1.4770000000000001</v>
      </c>
      <c r="BB6" s="19">
        <v>-5.9379</v>
      </c>
      <c r="BC6" s="19">
        <v>0.56010000000000004</v>
      </c>
      <c r="BD6" s="19">
        <v>-5.9379</v>
      </c>
      <c r="BE6" s="19">
        <v>0.70169999999999999</v>
      </c>
      <c r="BF6" s="19">
        <v>-5.9379</v>
      </c>
      <c r="BG6" s="19">
        <v>0.39560000000000001</v>
      </c>
      <c r="BH6" s="19">
        <v>-5.9379</v>
      </c>
      <c r="BI6" s="19">
        <v>-0.1162</v>
      </c>
      <c r="BJ6" s="19">
        <v>-5.9379</v>
      </c>
      <c r="BK6" s="19">
        <v>-0.43180000000000002</v>
      </c>
      <c r="BL6" s="19">
        <v>-5.9379</v>
      </c>
      <c r="BM6" s="19">
        <v>-0.74170000000000003</v>
      </c>
      <c r="BN6" s="19">
        <v>-5.9379</v>
      </c>
      <c r="BO6" s="19">
        <v>-1.3251999999999999</v>
      </c>
      <c r="BP6" s="19">
        <v>-5.9379</v>
      </c>
      <c r="BQ6" s="19">
        <v>-1.4719</v>
      </c>
      <c r="BR6" s="19">
        <v>-5.9379</v>
      </c>
      <c r="BS6" s="17">
        <v>0</v>
      </c>
      <c r="BT6" s="17">
        <v>0</v>
      </c>
      <c r="BU6" s="23">
        <v>1.5945</v>
      </c>
      <c r="BV6" s="17">
        <v>5.3472999999999997</v>
      </c>
      <c r="BW6" s="17"/>
      <c r="BX6" s="17"/>
      <c r="BY6" s="17"/>
      <c r="BZ6" s="17"/>
      <c r="CA6" s="17"/>
      <c r="CB6" s="17"/>
      <c r="CC6" s="17"/>
      <c r="CD6" s="17"/>
      <c r="CE6" s="12">
        <v>1.2903</v>
      </c>
      <c r="CF6" s="12">
        <v>5.2196999999999996</v>
      </c>
      <c r="CG6" s="12">
        <v>-0.27239999999999998</v>
      </c>
      <c r="CH6" s="12">
        <v>10.414</v>
      </c>
      <c r="CI6" s="12">
        <v>5.609</v>
      </c>
      <c r="CJ6" s="12">
        <v>10.355600000000001</v>
      </c>
      <c r="CK6" s="12">
        <v>0.82740000000000002</v>
      </c>
      <c r="CL6" s="12">
        <v>7.7310999999999996</v>
      </c>
      <c r="CM6" s="12">
        <v>0.60519999999999996</v>
      </c>
      <c r="CN6" s="12">
        <v>7.7310999999999996</v>
      </c>
      <c r="DE6" s="25"/>
      <c r="DI6" s="12">
        <v>0.71440000000000003</v>
      </c>
      <c r="DJ6" s="12">
        <v>7.6905000000000001</v>
      </c>
      <c r="DK6" s="12">
        <v>7.3700000000000002E-2</v>
      </c>
      <c r="DL6" s="12">
        <v>7.1798999999999999</v>
      </c>
      <c r="DM6" s="12">
        <v>-0.247</v>
      </c>
      <c r="DN6" s="12">
        <v>5.5118</v>
      </c>
      <c r="DO6" s="12">
        <v>-0.21529999999999999</v>
      </c>
      <c r="DP6" s="12">
        <v>5.12</v>
      </c>
    </row>
    <row r="7" spans="2:120" ht="16.149999999999999" customHeight="1" x14ac:dyDescent="0.2">
      <c r="B7" s="2" t="s">
        <v>688</v>
      </c>
      <c r="C7" s="2" t="s">
        <v>479</v>
      </c>
      <c r="D7" s="5">
        <f t="shared" si="0"/>
        <v>10.8071</v>
      </c>
      <c r="E7" s="5">
        <f t="shared" si="1"/>
        <v>10.4369</v>
      </c>
      <c r="F7" s="5">
        <f t="shared" si="2"/>
        <v>2.5768</v>
      </c>
      <c r="G7" s="5">
        <f t="shared" si="14"/>
        <v>0.74990000000000001</v>
      </c>
      <c r="H7" s="5">
        <f t="shared" si="3"/>
        <v>1.3119000000000001</v>
      </c>
      <c r="I7" s="5">
        <f t="shared" si="4"/>
        <v>0.70739999999999981</v>
      </c>
      <c r="J7" s="5">
        <f t="shared" si="5"/>
        <v>1.3957000000000002</v>
      </c>
      <c r="K7" s="5">
        <f t="shared" si="6"/>
        <v>0.84269999999999978</v>
      </c>
      <c r="L7" s="5">
        <v>6.1306380173681756</v>
      </c>
      <c r="M7" s="5">
        <v>1.6808026326728547</v>
      </c>
      <c r="N7" s="5">
        <v>7.1220418902082567</v>
      </c>
      <c r="O7" s="5" t="s">
        <v>566</v>
      </c>
      <c r="P7" s="5">
        <f t="shared" si="26"/>
        <v>5.713375206478216</v>
      </c>
      <c r="Q7" s="5">
        <f t="shared" si="9"/>
        <v>5.960595058381335</v>
      </c>
      <c r="R7" s="5">
        <f t="shared" si="15"/>
        <v>3.9060178238200614</v>
      </c>
      <c r="S7" s="5">
        <f t="shared" si="16"/>
        <v>4.6917584869641367</v>
      </c>
      <c r="T7" s="5">
        <f t="shared" si="17"/>
        <v>5.0119140794710368</v>
      </c>
      <c r="U7" s="5">
        <f t="shared" si="18"/>
        <v>6.0349814647602695</v>
      </c>
      <c r="V7" s="5">
        <f t="shared" si="19"/>
        <v>0.85009404185654691</v>
      </c>
      <c r="W7" s="5">
        <f t="shared" si="20"/>
        <v>1.6744576495092374</v>
      </c>
      <c r="X7" s="24">
        <f t="shared" si="21"/>
        <v>0.24743580985782948</v>
      </c>
      <c r="Y7" s="5">
        <f t="shared" si="22"/>
        <v>1.0953999999999999</v>
      </c>
      <c r="Z7" s="5">
        <f t="shared" si="10"/>
        <v>0.38100000000000001</v>
      </c>
      <c r="AA7" s="5">
        <f t="shared" si="11"/>
        <v>1.2497</v>
      </c>
      <c r="AB7" s="5">
        <f t="shared" si="12"/>
        <v>2.0529999999999999</v>
      </c>
      <c r="AC7" s="6">
        <f t="shared" si="13"/>
        <v>1.1162999999999998</v>
      </c>
      <c r="AD7" s="6">
        <f t="shared" si="27"/>
        <v>0.17399999999999993</v>
      </c>
      <c r="AE7" s="6">
        <f t="shared" si="23"/>
        <v>0.17910000000000004</v>
      </c>
      <c r="AF7" s="6">
        <f t="shared" si="24"/>
        <v>0.17210000000000036</v>
      </c>
      <c r="AG7" s="9">
        <v>0</v>
      </c>
      <c r="AH7" s="9">
        <v>0</v>
      </c>
      <c r="AI7" s="9">
        <v>0</v>
      </c>
      <c r="AJ7" s="9">
        <v>-0.74990000000000001</v>
      </c>
      <c r="AK7" s="9">
        <v>0</v>
      </c>
      <c r="AL7" s="9">
        <v>-1.2648999999999999</v>
      </c>
      <c r="AM7" s="9">
        <v>0</v>
      </c>
      <c r="AN7" s="9">
        <v>-2.5768</v>
      </c>
      <c r="AO7" s="9">
        <v>0</v>
      </c>
      <c r="AP7" s="9">
        <v>-3.2841999999999998</v>
      </c>
      <c r="AQ7" s="9">
        <v>0</v>
      </c>
      <c r="AR7" s="9">
        <v>-4.6798999999999999</v>
      </c>
      <c r="AS7" s="9">
        <v>0</v>
      </c>
      <c r="AT7" s="9">
        <v>-5.5225999999999997</v>
      </c>
      <c r="AU7" s="9">
        <v>0</v>
      </c>
      <c r="AV7" s="9">
        <v>-10.4369</v>
      </c>
      <c r="AW7" s="9">
        <v>0</v>
      </c>
      <c r="AX7" s="9">
        <v>-10.8071</v>
      </c>
      <c r="AY7" s="18">
        <v>0.67879999999999996</v>
      </c>
      <c r="AZ7" s="18">
        <v>-3.7585999999999999</v>
      </c>
      <c r="BA7" s="19">
        <v>1.1043000000000001</v>
      </c>
      <c r="BB7" s="19">
        <v>-3.7585999999999999</v>
      </c>
      <c r="BC7" s="19">
        <v>0.70230000000000004</v>
      </c>
      <c r="BD7" s="19">
        <v>-3.7585999999999999</v>
      </c>
      <c r="BE7" s="19">
        <v>0.3251</v>
      </c>
      <c r="BF7" s="19">
        <v>-3.7585999999999999</v>
      </c>
      <c r="BG7" s="19">
        <v>-0.1162</v>
      </c>
      <c r="BH7" s="19">
        <v>-3.7585999999999999</v>
      </c>
      <c r="BI7" s="19">
        <v>-0.49719999999999998</v>
      </c>
      <c r="BJ7" s="19">
        <v>-3.7585999999999999</v>
      </c>
      <c r="BK7" s="19">
        <v>-0.77029999999999998</v>
      </c>
      <c r="BL7" s="19">
        <v>-3.7585999999999999</v>
      </c>
      <c r="BM7" s="19">
        <v>-0.5474</v>
      </c>
      <c r="BN7" s="19">
        <v>-3.7585999999999999</v>
      </c>
      <c r="BO7" s="19">
        <v>-0.94869999999999999</v>
      </c>
      <c r="BP7" s="19">
        <v>-3.7585999999999999</v>
      </c>
      <c r="BQ7" s="19">
        <v>-0.4375</v>
      </c>
      <c r="BR7" s="19">
        <v>-3.7585999999999999</v>
      </c>
      <c r="BS7" s="17">
        <v>0</v>
      </c>
      <c r="BT7" s="17">
        <v>0</v>
      </c>
      <c r="BU7" s="17">
        <v>-2.1183999999999998</v>
      </c>
      <c r="BV7" s="17">
        <v>-5.8552999999999997</v>
      </c>
      <c r="BW7" s="17">
        <v>-0.62229999999999996</v>
      </c>
      <c r="BX7" s="17">
        <v>-6.5037000000000003</v>
      </c>
      <c r="BY7" s="17">
        <v>2.8753000000000002</v>
      </c>
      <c r="BZ7" s="17">
        <v>-7.8956</v>
      </c>
      <c r="CA7" s="17">
        <v>4.7968000000000002</v>
      </c>
      <c r="CB7" s="17">
        <v>-10.0044</v>
      </c>
      <c r="CC7" s="17">
        <v>4.7968000000000002</v>
      </c>
      <c r="CD7" s="17">
        <v>-10.0044</v>
      </c>
      <c r="CE7" s="12">
        <v>-1.9462999999999999</v>
      </c>
      <c r="CF7" s="12">
        <v>2.7019000000000002</v>
      </c>
      <c r="CG7" s="12">
        <v>-7.258</v>
      </c>
      <c r="CH7" s="12">
        <v>4.8063000000000002</v>
      </c>
      <c r="CI7" s="12">
        <v>-3.2004000000000001</v>
      </c>
      <c r="CJ7" s="12">
        <v>9.1725999999999992</v>
      </c>
      <c r="CK7" s="12">
        <v>-4.5446999999999997</v>
      </c>
      <c r="CL7" s="12">
        <v>3.7324999999999999</v>
      </c>
      <c r="CM7" s="12">
        <v>-4.5446999999999997</v>
      </c>
      <c r="CN7" s="12">
        <v>3.9064999999999999</v>
      </c>
      <c r="CO7" s="12">
        <v>-4.5206</v>
      </c>
      <c r="CP7" s="12">
        <v>4.0537999999999998</v>
      </c>
      <c r="CQ7" s="12">
        <v>-8.1216000000000008</v>
      </c>
      <c r="CR7" s="12">
        <v>5.5670000000000002</v>
      </c>
      <c r="CS7" s="12">
        <v>-3.4626999999999999</v>
      </c>
      <c r="CT7" s="12">
        <v>5.0126999999999997</v>
      </c>
      <c r="CU7" s="12">
        <v>-6.0357000000000003</v>
      </c>
      <c r="CV7" s="12">
        <v>4.7554999999999996</v>
      </c>
      <c r="CW7" s="12">
        <v>-6.0357000000000003</v>
      </c>
      <c r="CX7" s="12">
        <v>4.9345999999999997</v>
      </c>
      <c r="CY7" s="12">
        <v>-5.8597999999999999</v>
      </c>
      <c r="CZ7" s="12">
        <v>5.1167999999999996</v>
      </c>
      <c r="DA7" s="12">
        <v>-10.865500000000001</v>
      </c>
      <c r="DB7" s="12">
        <v>4.8673000000000002</v>
      </c>
      <c r="DC7" s="12">
        <v>-4.9987000000000004</v>
      </c>
      <c r="DD7" s="12">
        <v>3.4525000000000001</v>
      </c>
      <c r="DE7" s="12">
        <v>-8.0657999999999994</v>
      </c>
      <c r="DF7" s="12">
        <v>4.9581</v>
      </c>
      <c r="DG7" s="12">
        <v>-8.0657999999999994</v>
      </c>
      <c r="DH7" s="12">
        <v>5.1302000000000003</v>
      </c>
      <c r="DI7" s="12">
        <v>-8.1166</v>
      </c>
      <c r="DJ7" s="12">
        <v>5.1097999999999999</v>
      </c>
      <c r="DK7" s="12">
        <v>-7.3087999999999997</v>
      </c>
      <c r="DL7" s="12">
        <v>4.8449999999999998</v>
      </c>
      <c r="DM7" s="12">
        <v>-6.3518999999999997</v>
      </c>
      <c r="DN7" s="12">
        <v>3.4708999999999999</v>
      </c>
      <c r="DO7" s="12">
        <v>-6.2870999999999997</v>
      </c>
      <c r="DP7" s="12">
        <v>3.2321</v>
      </c>
    </row>
    <row r="8" spans="2:120" ht="16.149999999999999" customHeight="1" x14ac:dyDescent="0.2">
      <c r="B8" s="2"/>
      <c r="C8" s="2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6"/>
      <c r="AD8" s="6"/>
      <c r="AE8" s="6"/>
      <c r="AF8" s="6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6"/>
      <c r="AD9" s="6"/>
      <c r="AE9" s="6"/>
      <c r="AF9" s="6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14"/>
        <v>0</v>
      </c>
      <c r="H10" s="5">
        <f t="shared" si="3"/>
        <v>0</v>
      </c>
      <c r="I10" s="5">
        <f t="shared" si="4"/>
        <v>0</v>
      </c>
      <c r="J10" s="5">
        <f t="shared" si="5"/>
        <v>0</v>
      </c>
      <c r="K10" s="5">
        <f t="shared" si="6"/>
        <v>0</v>
      </c>
      <c r="L10" s="5">
        <f t="shared" si="7"/>
        <v>0</v>
      </c>
      <c r="M10" s="5">
        <f t="shared" si="8"/>
        <v>0</v>
      </c>
      <c r="N10" s="5">
        <f t="shared" si="25"/>
        <v>0</v>
      </c>
      <c r="O10" s="5">
        <f>((CA10-CC10)^2+(CB10-CD10)^2)^0.5</f>
        <v>0</v>
      </c>
      <c r="P10" s="5">
        <f t="shared" si="26"/>
        <v>0</v>
      </c>
      <c r="Q10" s="5">
        <f t="shared" si="9"/>
        <v>0</v>
      </c>
      <c r="R10" s="5">
        <f t="shared" si="15"/>
        <v>0</v>
      </c>
      <c r="S10" s="5">
        <f t="shared" si="16"/>
        <v>0</v>
      </c>
      <c r="T10" s="5">
        <f t="shared" si="17"/>
        <v>0</v>
      </c>
      <c r="U10" s="5">
        <f t="shared" si="18"/>
        <v>0</v>
      </c>
      <c r="V10" s="5">
        <f t="shared" si="19"/>
        <v>0</v>
      </c>
      <c r="W10" s="5">
        <f t="shared" si="20"/>
        <v>0</v>
      </c>
      <c r="X10" s="5">
        <f t="shared" si="21"/>
        <v>0</v>
      </c>
      <c r="Y10" s="5">
        <f t="shared" si="22"/>
        <v>0</v>
      </c>
      <c r="Z10" s="5">
        <f t="shared" si="10"/>
        <v>0</v>
      </c>
      <c r="AA10" s="5">
        <f t="shared" si="11"/>
        <v>0</v>
      </c>
      <c r="AB10" s="5">
        <f t="shared" si="12"/>
        <v>0</v>
      </c>
      <c r="AC10" s="6">
        <f t="shared" si="13"/>
        <v>0</v>
      </c>
      <c r="AD10" s="6">
        <f t="shared" si="27"/>
        <v>0</v>
      </c>
      <c r="AE10" s="6">
        <f t="shared" si="23"/>
        <v>0</v>
      </c>
      <c r="AF10" s="6">
        <f t="shared" si="24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14"/>
        <v>0</v>
      </c>
      <c r="H11" s="5">
        <f t="shared" si="3"/>
        <v>0</v>
      </c>
      <c r="I11" s="5">
        <f t="shared" si="4"/>
        <v>0</v>
      </c>
      <c r="J11" s="5">
        <f t="shared" si="5"/>
        <v>0</v>
      </c>
      <c r="K11" s="5">
        <f t="shared" si="6"/>
        <v>0</v>
      </c>
      <c r="L11" s="5">
        <f t="shared" si="7"/>
        <v>0</v>
      </c>
      <c r="M11" s="5">
        <f t="shared" si="8"/>
        <v>0</v>
      </c>
      <c r="N11" s="5">
        <f t="shared" si="25"/>
        <v>0</v>
      </c>
      <c r="O11" s="5">
        <f>((CA11-CC11)^2+(CB11-CD11)^2)^0.5</f>
        <v>0</v>
      </c>
      <c r="P11" s="5">
        <f t="shared" si="26"/>
        <v>0</v>
      </c>
      <c r="Q11" s="5">
        <f t="shared" si="9"/>
        <v>0</v>
      </c>
      <c r="R11" s="5">
        <f t="shared" si="15"/>
        <v>0</v>
      </c>
      <c r="S11" s="5">
        <f t="shared" si="16"/>
        <v>0</v>
      </c>
      <c r="T11" s="5">
        <f t="shared" si="17"/>
        <v>0</v>
      </c>
      <c r="U11" s="5">
        <f t="shared" si="18"/>
        <v>0</v>
      </c>
      <c r="V11" s="5">
        <f t="shared" si="19"/>
        <v>0</v>
      </c>
      <c r="W11" s="5">
        <f t="shared" si="20"/>
        <v>0</v>
      </c>
      <c r="X11" s="5">
        <f t="shared" si="21"/>
        <v>0</v>
      </c>
      <c r="Y11" s="5">
        <f t="shared" si="22"/>
        <v>0</v>
      </c>
      <c r="Z11" s="5">
        <f t="shared" si="10"/>
        <v>0</v>
      </c>
      <c r="AA11" s="5">
        <f t="shared" si="11"/>
        <v>0</v>
      </c>
      <c r="AB11" s="5">
        <f t="shared" si="12"/>
        <v>0</v>
      </c>
      <c r="AC11" s="6">
        <f t="shared" si="13"/>
        <v>0</v>
      </c>
      <c r="AD11" s="6">
        <f t="shared" si="27"/>
        <v>0</v>
      </c>
      <c r="AE11" s="6">
        <f t="shared" si="23"/>
        <v>0</v>
      </c>
      <c r="AF11" s="6">
        <f t="shared" si="24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14"/>
        <v>0</v>
      </c>
      <c r="H12" s="5">
        <f t="shared" si="3"/>
        <v>0</v>
      </c>
      <c r="I12" s="5">
        <f t="shared" si="4"/>
        <v>0</v>
      </c>
      <c r="J12" s="5">
        <f>((AO12-AQ12)^2+(AP12-AR12)^2)^0.5</f>
        <v>0</v>
      </c>
      <c r="K12" s="5">
        <f t="shared" si="6"/>
        <v>0</v>
      </c>
      <c r="L12" s="5">
        <f t="shared" si="7"/>
        <v>0</v>
      </c>
      <c r="M12" s="5">
        <f t="shared" si="8"/>
        <v>0</v>
      </c>
      <c r="N12" s="5">
        <f t="shared" si="25"/>
        <v>0</v>
      </c>
      <c r="O12" s="5">
        <f>((CA12-CC12)^2+(CB12-CD12)^2)^0.5</f>
        <v>0</v>
      </c>
      <c r="P12" s="5">
        <f t="shared" si="26"/>
        <v>0</v>
      </c>
      <c r="Q12" s="5">
        <f t="shared" si="9"/>
        <v>0</v>
      </c>
      <c r="R12" s="5">
        <f t="shared" si="15"/>
        <v>0</v>
      </c>
      <c r="S12" s="5">
        <f t="shared" si="16"/>
        <v>0</v>
      </c>
      <c r="T12" s="5">
        <f t="shared" si="17"/>
        <v>0</v>
      </c>
      <c r="U12" s="5">
        <f t="shared" si="18"/>
        <v>0</v>
      </c>
      <c r="V12" s="5">
        <f t="shared" si="19"/>
        <v>0</v>
      </c>
      <c r="W12" s="5">
        <f t="shared" si="20"/>
        <v>0</v>
      </c>
      <c r="X12" s="5">
        <f t="shared" si="21"/>
        <v>0</v>
      </c>
      <c r="Y12" s="5">
        <f t="shared" si="22"/>
        <v>0</v>
      </c>
      <c r="Z12" s="5">
        <f t="shared" si="10"/>
        <v>0</v>
      </c>
      <c r="AA12" s="5">
        <f t="shared" si="11"/>
        <v>0</v>
      </c>
      <c r="AB12" s="5">
        <f t="shared" si="12"/>
        <v>0</v>
      </c>
      <c r="AC12" s="6">
        <f t="shared" si="13"/>
        <v>0</v>
      </c>
      <c r="AD12" s="6">
        <f t="shared" si="27"/>
        <v>0</v>
      </c>
      <c r="AE12" s="6">
        <f t="shared" si="23"/>
        <v>0</v>
      </c>
      <c r="AF12" s="6">
        <f t="shared" si="24"/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AVERAGE(D3:D7)</f>
        <v>11.99668</v>
      </c>
      <c r="E13" s="14">
        <f>AVERAGE(E3:E9)</f>
        <v>10.51816</v>
      </c>
      <c r="F13" s="14">
        <f>AVERAGE(F3:F9)</f>
        <v>2.5018799999999999</v>
      </c>
      <c r="G13" s="14">
        <f>AVERAGE(G4:G9)</f>
        <v>0.80469999999999997</v>
      </c>
      <c r="H13" s="14">
        <f>AVERAGE(H3:H4,H6:H9)</f>
        <v>1.3152500000000003</v>
      </c>
      <c r="I13" s="14">
        <f>AVERAGE(I3:I9)</f>
        <v>0.72023999999999999</v>
      </c>
      <c r="J13" s="14">
        <f>AVERAGE(J3:J9)</f>
        <v>1.4801800000000001</v>
      </c>
      <c r="K13" s="14">
        <f>AVERAGE(K3:K4,K6:K9)</f>
        <v>0.76534999999999997</v>
      </c>
      <c r="L13" s="14">
        <f t="shared" ref="L13:W13" si="28">AVERAGE(L3:L9)</f>
        <v>6.1222915428267264</v>
      </c>
      <c r="M13" s="14">
        <f t="shared" si="28"/>
        <v>1.6508747286463883</v>
      </c>
      <c r="N13" s="14">
        <f t="shared" si="28"/>
        <v>7.0364069305601689</v>
      </c>
      <c r="O13" s="14">
        <f t="shared" si="28"/>
        <v>1.4597888751459913</v>
      </c>
      <c r="P13" s="14">
        <f t="shared" si="28"/>
        <v>5.7003729906854153</v>
      </c>
      <c r="Q13" s="14">
        <f t="shared" si="28"/>
        <v>6.1168464569736738</v>
      </c>
      <c r="R13" s="14">
        <f t="shared" si="28"/>
        <v>4.1569568126447596</v>
      </c>
      <c r="S13" s="14">
        <f t="shared" si="28"/>
        <v>5.0963176503617262</v>
      </c>
      <c r="T13" s="14">
        <f t="shared" si="28"/>
        <v>5.6779455265977399</v>
      </c>
      <c r="U13" s="14">
        <f t="shared" si="28"/>
        <v>6.6578575343965145</v>
      </c>
      <c r="V13" s="14">
        <f t="shared" si="28"/>
        <v>0.82122033252592241</v>
      </c>
      <c r="W13" s="14">
        <f t="shared" si="28"/>
        <v>1.7075185579974561</v>
      </c>
      <c r="X13" s="14">
        <f>AVERAGE(X3:X6, X8:X9)</f>
        <v>0.42676267874737489</v>
      </c>
      <c r="Y13" s="14">
        <f>AVERAGE(Y3:Y9)</f>
        <v>1.11314</v>
      </c>
      <c r="Z13" s="14">
        <f>AVERAGE(Z3:Z9)</f>
        <v>0.47572000000000003</v>
      </c>
      <c r="AA13" s="14">
        <f>AVERAGE(AA3:AA9)</f>
        <v>1.3285399999999998</v>
      </c>
      <c r="AB13" s="14">
        <f>AVERAGE(AB3:AB9)</f>
        <v>2.4805799999999998</v>
      </c>
      <c r="AC13" s="14">
        <f>AVERAGE(AC3:AC5,AC7:AC9)</f>
        <v>1.57335</v>
      </c>
      <c r="AD13" s="14">
        <f>AVERAGE(AD3:AD9)</f>
        <v>0.22682499999999997</v>
      </c>
      <c r="AE13" s="14">
        <f>AVERAGE(AE3:AE9)</f>
        <v>0.21050000000000002</v>
      </c>
      <c r="AF13" s="14">
        <f>AVERAGE(AF3:AF9)</f>
        <v>0.20177500000000015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STDEV(D3:D7)</f>
        <v>0.71157191273967524</v>
      </c>
      <c r="E14" s="14">
        <f>STDEV(E3:E9)</f>
        <v>0.70035327014300408</v>
      </c>
      <c r="F14" s="14">
        <f>STDEV(F3:F9)</f>
        <v>0.12855834084181392</v>
      </c>
      <c r="G14" s="14">
        <f>STDEV(G4:G9)</f>
        <v>4.3493830980189961E-2</v>
      </c>
      <c r="H14" s="14">
        <f>STDEV(H3:H4,H6:H9)</f>
        <v>4.696881944439301E-2</v>
      </c>
      <c r="I14" s="14">
        <f>STDEV(I3:I9)</f>
        <v>0.10616394397345999</v>
      </c>
      <c r="J14" s="14">
        <f>STDEV(J3:J9)</f>
        <v>6.9787978907545192E-2</v>
      </c>
      <c r="K14" s="14">
        <f>STDEV(K3:K4,K6:K9)</f>
        <v>0.10407293916608036</v>
      </c>
      <c r="L14" s="14">
        <f t="shared" ref="L14:W14" si="29">STDEV(L3:L9)</f>
        <v>0.38627704588344619</v>
      </c>
      <c r="M14" s="14">
        <f t="shared" si="29"/>
        <v>9.0845888597506183E-2</v>
      </c>
      <c r="N14" s="14">
        <f t="shared" si="29"/>
        <v>0.12110612134759922</v>
      </c>
      <c r="O14" s="14" t="e">
        <f t="shared" si="29"/>
        <v>#DIV/0!</v>
      </c>
      <c r="P14" s="14">
        <f t="shared" si="29"/>
        <v>0.19533574366278106</v>
      </c>
      <c r="Q14" s="14">
        <f t="shared" si="29"/>
        <v>0.25171288354951127</v>
      </c>
      <c r="R14" s="14">
        <f t="shared" si="29"/>
        <v>0.39494791269453383</v>
      </c>
      <c r="S14" s="14">
        <f t="shared" si="29"/>
        <v>0.41780215670665449</v>
      </c>
      <c r="T14" s="14">
        <f t="shared" si="29"/>
        <v>0.5222420983780327</v>
      </c>
      <c r="U14" s="14">
        <f t="shared" si="29"/>
        <v>0.7271618060923235</v>
      </c>
      <c r="V14" s="14">
        <f t="shared" si="29"/>
        <v>5.1846955624383906E-2</v>
      </c>
      <c r="W14" s="14">
        <f t="shared" si="29"/>
        <v>5.0146785718123921E-2</v>
      </c>
      <c r="X14" s="14">
        <f>STDEV(X3:X6, X8:X9)</f>
        <v>4.1726666587288019E-2</v>
      </c>
      <c r="Y14" s="14">
        <f>STDEV(Y3:Y9)</f>
        <v>7.4271044155848565E-2</v>
      </c>
      <c r="Z14" s="14">
        <f>STDEV(Z3:Z9)</f>
        <v>6.3305584271847848E-2</v>
      </c>
      <c r="AA14" s="14">
        <f>STDEV(AA3:AA9)</f>
        <v>6.6401001498471349E-2</v>
      </c>
      <c r="AB14" s="14">
        <f>STDEV(AB3:AB9)</f>
        <v>0.2919903114831075</v>
      </c>
      <c r="AC14" s="14">
        <f>STDEV(AC3:AC5,AC7:AC9)</f>
        <v>0.31170206394354655</v>
      </c>
      <c r="AD14" s="14">
        <f>STDEV(AD3:AD9)</f>
        <v>5.1042229248600336E-2</v>
      </c>
      <c r="AE14" s="14">
        <f>STDEV(AE3:AE9)</f>
        <v>2.3772953820115295E-2</v>
      </c>
      <c r="AF14" s="14">
        <f>STDEV(AF3:AF9)</f>
        <v>2.0166535812247498E-2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MAX(D3:D7)-MIN(D3:D9)</f>
        <v>1.8161000000000005</v>
      </c>
      <c r="E15" s="14">
        <f>MAX(E3:E9)-MIN(E3:E9)</f>
        <v>1.656699999999999</v>
      </c>
      <c r="F15" s="14">
        <f>MAX(F3:F9)-MIN(F3:F9)</f>
        <v>0.32640000000000002</v>
      </c>
      <c r="G15" s="14">
        <f>MAX(G4:G9)-MIN(G4:G9)</f>
        <v>0.10229999999999995</v>
      </c>
      <c r="H15" s="14">
        <f>MAX(H3:H4,H6:H9)-MIN(H3:H4,H6:H9)</f>
        <v>0.10789999999999966</v>
      </c>
      <c r="I15" s="14">
        <f>MAX(I3:I9)-MIN(I3:I9)</f>
        <v>0.21589999999999998</v>
      </c>
      <c r="J15" s="14">
        <f>MAX(J3:J9)-MIN(J3:J9)</f>
        <v>0.16389999999999949</v>
      </c>
      <c r="K15" s="14">
        <f>MAX(K3:K4,K6:K9)-MIN(K3:K4,K6:K9)</f>
        <v>0.22480000000000011</v>
      </c>
      <c r="L15" s="14">
        <f t="shared" ref="L15:W15" si="30">MAX(L3:L9)-MIN(L3:L9)</f>
        <v>0.88306882595949698</v>
      </c>
      <c r="M15" s="14">
        <f t="shared" si="30"/>
        <v>0.17414035598341315</v>
      </c>
      <c r="N15" s="14">
        <f t="shared" si="30"/>
        <v>0.17126991929617663</v>
      </c>
      <c r="O15" s="14">
        <f t="shared" si="30"/>
        <v>0</v>
      </c>
      <c r="P15" s="14">
        <f t="shared" si="30"/>
        <v>0.44924266032537741</v>
      </c>
      <c r="Q15" s="14">
        <f t="shared" si="30"/>
        <v>0.56079307613484453</v>
      </c>
      <c r="R15" s="14">
        <f t="shared" si="30"/>
        <v>0.83178015036171171</v>
      </c>
      <c r="S15" s="14">
        <f t="shared" si="30"/>
        <v>0.98044326720505204</v>
      </c>
      <c r="T15" s="14">
        <f t="shared" si="30"/>
        <v>1.208384308870154</v>
      </c>
      <c r="U15" s="14">
        <f t="shared" si="30"/>
        <v>1.6711672886703326</v>
      </c>
      <c r="V15" s="14">
        <f t="shared" si="30"/>
        <v>0.1251025264948199</v>
      </c>
      <c r="W15" s="14">
        <f t="shared" si="30"/>
        <v>0.12412709743270045</v>
      </c>
      <c r="X15" s="14">
        <f>MAX(X3:X6, X8:X9)-MIN(X3:X6, X8:X9)</f>
        <v>9.269730386828573E-2</v>
      </c>
      <c r="Y15" s="14">
        <f>MAX(Y3:Y9)-MIN(Y3:Y9)</f>
        <v>0.18600000000000017</v>
      </c>
      <c r="Z15" s="14">
        <f>MAX(Z3:Z9)-MIN(Z3:Z9)</f>
        <v>0.16949999999999998</v>
      </c>
      <c r="AA15" s="14">
        <f>MAX(AA3:AA9)-MIN(AA3:AA9)</f>
        <v>0.18219999999999992</v>
      </c>
      <c r="AB15" s="14">
        <f>MAX(AB3:AB9)-MIN(AB3:AB9)</f>
        <v>0.74920000000000009</v>
      </c>
      <c r="AC15" s="14">
        <f>MAX(AC3:AC5,AC7:AC9)-MIN(AC3:AC5,AC7:AC9)</f>
        <v>0.69220000000000015</v>
      </c>
      <c r="AD15" s="14">
        <f>MAX(AD3:AD9)-MIN(AD3:AD9)</f>
        <v>0.12250000000000005</v>
      </c>
      <c r="AE15" s="14">
        <f>MAX(AE3:AE9)-MIN(AE3:AE9)</f>
        <v>5.7700000000000085E-2</v>
      </c>
      <c r="AF15" s="14">
        <f>MAX(AF3:AF9)-MIN(AF3:AF9)</f>
        <v>4.5099999999999696E-2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MIN(D3:D7)</f>
        <v>10.8071</v>
      </c>
      <c r="E16" s="14">
        <f>MIN(E3:E9)</f>
        <v>10.088900000000001</v>
      </c>
      <c r="F16" s="14">
        <f>MIN(F3:F9)</f>
        <v>2.3012000000000001</v>
      </c>
      <c r="G16" s="14">
        <f>MIN(G4:G9)</f>
        <v>0.74990000000000001</v>
      </c>
      <c r="H16" s="14">
        <f>MIN(H3:H4,H6:H9)</f>
        <v>1.2510000000000001</v>
      </c>
      <c r="I16" s="14">
        <f>MIN(I3:I9)</f>
        <v>0.6160000000000001</v>
      </c>
      <c r="J16" s="14">
        <f>MIN(J3:J9)</f>
        <v>1.3957000000000002</v>
      </c>
      <c r="K16" s="14">
        <f>MIN(K3:K4,K6:K9)</f>
        <v>0.61789999999999967</v>
      </c>
      <c r="L16" s="14">
        <f t="shared" ref="L16:W16" si="31">MIN(L3:L9)</f>
        <v>5.5799684174733457</v>
      </c>
      <c r="M16" s="14">
        <f t="shared" si="31"/>
        <v>1.5488405986414484</v>
      </c>
      <c r="N16" s="14">
        <f t="shared" si="31"/>
        <v>6.9507719709120801</v>
      </c>
      <c r="O16" s="14">
        <f t="shared" si="31"/>
        <v>1.4597888751459913</v>
      </c>
      <c r="P16" s="14">
        <f t="shared" si="31"/>
        <v>5.424277258769135</v>
      </c>
      <c r="Q16" s="14">
        <f t="shared" si="31"/>
        <v>5.8816899374244471</v>
      </c>
      <c r="R16" s="14">
        <f t="shared" si="31"/>
        <v>3.904360153725575</v>
      </c>
      <c r="S16" s="14">
        <f t="shared" si="31"/>
        <v>4.6917584869641367</v>
      </c>
      <c r="T16" s="14">
        <f t="shared" si="31"/>
        <v>5.0119140794710368</v>
      </c>
      <c r="U16" s="14">
        <f t="shared" si="31"/>
        <v>6.0349814647602695</v>
      </c>
      <c r="V16" s="14">
        <f t="shared" si="31"/>
        <v>0.73214383832686902</v>
      </c>
      <c r="W16" s="14">
        <f t="shared" si="31"/>
        <v>1.6694091469738628</v>
      </c>
      <c r="X16" s="14">
        <f>MIN(X3:X6, X8:X9)</f>
        <v>0.39308030986046599</v>
      </c>
      <c r="Y16" s="14">
        <f>MIN(Y3:Y9)</f>
        <v>1.0451999999999999</v>
      </c>
      <c r="Z16" s="14">
        <f>MIN(Z3:Z9)</f>
        <v>0.38100000000000001</v>
      </c>
      <c r="AA16" s="14">
        <f>MIN(AA3:AA9)</f>
        <v>1.2497</v>
      </c>
      <c r="AB16" s="14">
        <f>MIN(AB3:AB9)</f>
        <v>2.0529999999999999</v>
      </c>
      <c r="AC16" s="14">
        <f>MIN(AC3:AC5,AC7:AC9)</f>
        <v>1.1162999999999998</v>
      </c>
      <c r="AD16" s="14">
        <f>MIN(AD3:AD9)</f>
        <v>0.17399999999999993</v>
      </c>
      <c r="AE16" s="14">
        <f>MIN(AE3:AE9)</f>
        <v>0.17910000000000004</v>
      </c>
      <c r="AF16" s="14">
        <f>MIN(AF3:AF9)</f>
        <v>0.17210000000000036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MAX(D3:D7)</f>
        <v>12.623200000000001</v>
      </c>
      <c r="E17" s="14">
        <f>MAX(E3:E9)</f>
        <v>11.7456</v>
      </c>
      <c r="F17" s="14">
        <f>MAX(F3:F9)</f>
        <v>2.6276000000000002</v>
      </c>
      <c r="G17" s="14">
        <f>MAX(G4:G9)</f>
        <v>0.85219999999999996</v>
      </c>
      <c r="H17" s="14">
        <f>MAX(H3:H4,H6:H9)</f>
        <v>1.3588999999999998</v>
      </c>
      <c r="I17" s="14">
        <f>MAX(I3:I9)</f>
        <v>0.83190000000000008</v>
      </c>
      <c r="J17" s="14">
        <f>MAX(J3:J9)</f>
        <v>1.5595999999999997</v>
      </c>
      <c r="K17" s="14">
        <f>MAX(K3:K4,K6:K9)</f>
        <v>0.84269999999999978</v>
      </c>
      <c r="L17" s="14">
        <f t="shared" ref="L17:W17" si="32">MAX(L3:L9)</f>
        <v>6.4630372434328427</v>
      </c>
      <c r="M17" s="14">
        <f t="shared" si="32"/>
        <v>1.7229809546248616</v>
      </c>
      <c r="N17" s="14">
        <f t="shared" si="32"/>
        <v>7.1220418902082567</v>
      </c>
      <c r="O17" s="14">
        <f t="shared" si="32"/>
        <v>1.4597888751459913</v>
      </c>
      <c r="P17" s="14">
        <f t="shared" si="32"/>
        <v>5.8735199190945124</v>
      </c>
      <c r="Q17" s="14">
        <f t="shared" si="32"/>
        <v>6.4424830135592916</v>
      </c>
      <c r="R17" s="14">
        <f t="shared" si="32"/>
        <v>4.7361403040872867</v>
      </c>
      <c r="S17" s="14">
        <f t="shared" si="32"/>
        <v>5.6722017541691887</v>
      </c>
      <c r="T17" s="14">
        <f t="shared" si="32"/>
        <v>6.2202983883411909</v>
      </c>
      <c r="U17" s="14">
        <f t="shared" si="32"/>
        <v>7.7061487534306021</v>
      </c>
      <c r="V17" s="14">
        <f t="shared" si="32"/>
        <v>0.85724636482168892</v>
      </c>
      <c r="W17" s="14">
        <f t="shared" si="32"/>
        <v>1.7935362444065632</v>
      </c>
      <c r="X17" s="14">
        <f>MAX(X3:X6, X8:X9)</f>
        <v>0.48577761372875172</v>
      </c>
      <c r="Y17" s="14">
        <f>MAX(Y3:Y9)</f>
        <v>1.2312000000000001</v>
      </c>
      <c r="Z17" s="14">
        <f>MAX(Z3:Z9)</f>
        <v>0.55049999999999999</v>
      </c>
      <c r="AA17" s="14">
        <f>MAX(AA3:AA9)</f>
        <v>1.4319</v>
      </c>
      <c r="AB17" s="14">
        <f>MAX(AB3:AB9)</f>
        <v>2.8022</v>
      </c>
      <c r="AC17" s="14">
        <f>MAX(AC3:AC5,AC7:AC9)</f>
        <v>1.8085</v>
      </c>
      <c r="AD17" s="14">
        <f>MAX(AD3:AD9)</f>
        <v>0.29649999999999999</v>
      </c>
      <c r="AE17" s="14">
        <f>MAX(AE3:AE9)</f>
        <v>0.23680000000000012</v>
      </c>
      <c r="AF17" s="14">
        <f>MAX(AF3:AF9)</f>
        <v>0.21720000000000006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COUNT(D3:D7)</f>
        <v>5</v>
      </c>
      <c r="E18" s="15">
        <f>COUNT(E3:E9)</f>
        <v>5</v>
      </c>
      <c r="F18" s="15">
        <f>COUNT(F3:F9)</f>
        <v>5</v>
      </c>
      <c r="G18" s="15">
        <f>COUNT(G4:G9)</f>
        <v>4</v>
      </c>
      <c r="H18" s="15">
        <f>COUNT(H3:H4,H6:H9)</f>
        <v>4</v>
      </c>
      <c r="I18" s="15">
        <f>COUNT(I3:I9)</f>
        <v>5</v>
      </c>
      <c r="J18" s="15">
        <f>COUNT(J3:J9)</f>
        <v>5</v>
      </c>
      <c r="K18" s="15">
        <f>COUNT(K3:K4,K6:K9)</f>
        <v>4</v>
      </c>
      <c r="L18" s="15">
        <f t="shared" ref="L18:W18" si="33">COUNT(L3:L9)</f>
        <v>4</v>
      </c>
      <c r="M18" s="15">
        <f t="shared" si="33"/>
        <v>3</v>
      </c>
      <c r="N18" s="15">
        <f t="shared" si="33"/>
        <v>2</v>
      </c>
      <c r="O18" s="15">
        <f t="shared" si="33"/>
        <v>1</v>
      </c>
      <c r="P18" s="15">
        <f t="shared" si="33"/>
        <v>4</v>
      </c>
      <c r="Q18" s="15">
        <f t="shared" si="33"/>
        <v>4</v>
      </c>
      <c r="R18" s="15">
        <f t="shared" si="33"/>
        <v>4</v>
      </c>
      <c r="S18" s="15">
        <f t="shared" si="33"/>
        <v>4</v>
      </c>
      <c r="T18" s="15">
        <f t="shared" si="33"/>
        <v>4</v>
      </c>
      <c r="U18" s="15">
        <f t="shared" si="33"/>
        <v>4</v>
      </c>
      <c r="V18" s="15">
        <f t="shared" si="33"/>
        <v>5</v>
      </c>
      <c r="W18" s="15">
        <f t="shared" si="33"/>
        <v>5</v>
      </c>
      <c r="X18" s="15">
        <f>COUNT(X3:X6, X8:X9)</f>
        <v>4</v>
      </c>
      <c r="Y18" s="15">
        <f>COUNT(Y3:Y9)</f>
        <v>5</v>
      </c>
      <c r="Z18" s="15">
        <f>COUNT(Z3:Z9)</f>
        <v>5</v>
      </c>
      <c r="AA18" s="15">
        <f>COUNT(AA3:AA9)</f>
        <v>5</v>
      </c>
      <c r="AB18" s="15">
        <f>COUNT(AB3:AB9)</f>
        <v>5</v>
      </c>
      <c r="AC18" s="15">
        <f>COUNT(AC3:AC5,AC7:AC9)</f>
        <v>4</v>
      </c>
      <c r="AD18" s="15">
        <f>COUNT(AD3:AD9)</f>
        <v>4</v>
      </c>
      <c r="AE18" s="15">
        <f>COUNT(AE3:AE9)</f>
        <v>4</v>
      </c>
      <c r="AF18" s="15">
        <f>COUNT(AF3:AF9)</f>
        <v>4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/>
      <c r="C23" s="1"/>
      <c r="D23" s="5">
        <f t="shared" ref="D23:D32" si="34">((AG23-AW23)^2+(AH23-AX23)^2)^0.5</f>
        <v>0</v>
      </c>
      <c r="E23" s="5">
        <f t="shared" ref="E23:E32" si="35">((AG23-AU23)^2+(AH23-AV23)^2)^0.5</f>
        <v>0</v>
      </c>
      <c r="F23" s="5">
        <f t="shared" ref="F23:F32" si="36">((AG23-AM23)^2+(AH23-AN23)^2)^0.5</f>
        <v>0</v>
      </c>
      <c r="G23" s="5">
        <f t="shared" ref="G23:G32" si="37">((AG23-AI23)^2+(AH23-AJ23)^2)^0.5</f>
        <v>0</v>
      </c>
      <c r="H23" s="5">
        <f t="shared" ref="H23:H32" si="38">((AK23-AM23)^2+(AL23-AN23)^2)^0.5</f>
        <v>0</v>
      </c>
      <c r="I23" s="5">
        <f t="shared" ref="I23:I32" si="39">((AM23-AO23)^2+(AN23-AP23)^2)^0.5</f>
        <v>0</v>
      </c>
      <c r="J23" s="5">
        <f t="shared" ref="J23:J32" si="40">((AO23-AQ23)^2+(AP23-AR23)^2)^0.5</f>
        <v>0</v>
      </c>
      <c r="K23" s="5">
        <f t="shared" ref="K23:K32" si="41">((AQ23-AS23)^2+(AR23-AT23)^2)^0.5</f>
        <v>0</v>
      </c>
      <c r="L23" s="5">
        <f t="shared" ref="L23:L32" si="42">((BS23-BU23)^2+(BT23-BV23)^2)^0.5</f>
        <v>0</v>
      </c>
      <c r="M23" s="5">
        <f t="shared" ref="M23:M32" si="43">((BU23-BW23)^2+(BV23-BX23)^2)^0.5</f>
        <v>0</v>
      </c>
      <c r="N23" s="5">
        <f t="shared" ref="N23:N32" si="44">((BW23-BY23)^2+(BX23-BZ23)^2)^0.5 + ((BY23-CA23)^2+(BZ23-CB23)^2)^0.5</f>
        <v>0</v>
      </c>
      <c r="O23" s="5">
        <f t="shared" ref="O23:O32" si="45">((CA23-CC23)^2+(CB23-CD23)^2)^0.5</f>
        <v>0</v>
      </c>
      <c r="P23" s="5">
        <f>((CE23-CG23)^2+(CF23-CH23)^2)^0.5</f>
        <v>0</v>
      </c>
      <c r="Q23" s="5">
        <f t="shared" ref="Q23:Q32" si="46">((CG23-CI23)^2+(CH23-CJ23)^2)^0.5</f>
        <v>0</v>
      </c>
      <c r="R23" s="5">
        <f>((CO23-CQ23)^2+(CP23-CR23)^2)^0.5</f>
        <v>0</v>
      </c>
      <c r="S23" s="5">
        <f>((CQ23-CS23)^2+(CR23-CT23)^2)^0.5</f>
        <v>0</v>
      </c>
      <c r="T23" s="5">
        <f>((CY23-DA23)^2+(CZ23-DB23)^2)^0.5</f>
        <v>0</v>
      </c>
      <c r="U23" s="5">
        <f>((DA23-DC23)^2+(DB23-DD23)^2)^0.5</f>
        <v>0</v>
      </c>
      <c r="V23" s="5">
        <f>((DI23-DK23)^2+(DJ23-DL23)^2)^0.5</f>
        <v>0</v>
      </c>
      <c r="W23" s="5">
        <f>((DK23-DM23)^2+(DL23-DN23)^2)^0.5</f>
        <v>0</v>
      </c>
      <c r="X23" s="5">
        <f>((DM23-DO23)^2+(DN23-DP23)^2)^0.5</f>
        <v>0</v>
      </c>
      <c r="Y23" s="5">
        <f t="shared" ref="Y23:Y32" si="47">((BE23-BK23)^2+(BF23-BL23)^2)^0.5</f>
        <v>0</v>
      </c>
      <c r="Z23" s="5">
        <f t="shared" ref="Z23:Z32" si="48">((BG23-BI23)^2+(BH23-BJ23)^2)^0.5</f>
        <v>0</v>
      </c>
      <c r="AA23" s="5">
        <f t="shared" ref="AA23:AA32" si="49">((BC23-BM23)^2+(BD23-BN23)^2)^0.5</f>
        <v>0</v>
      </c>
      <c r="AB23" s="5">
        <f t="shared" ref="AB23:AB32" si="50">((BA23-BO23)^2+(BB23-BP23)^2)^0.5</f>
        <v>0</v>
      </c>
      <c r="AC23" s="6">
        <f t="shared" ref="AC23:AC32" si="51">((AY23-BQ23)^2+(AZ23-BR23)^2)^0.5</f>
        <v>0</v>
      </c>
      <c r="AD23" s="6">
        <f>((CK23-CM23)^2+(CL23-CN23)^2)^0.5</f>
        <v>0</v>
      </c>
      <c r="AE23" s="6">
        <f>((CU23-CW23)^2+(CV23-CX23)^2)^0.5</f>
        <v>0</v>
      </c>
      <c r="AF23" s="6">
        <f>((DE23-DG23)^2+(DF23-DH23)^2)^0.5</f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34"/>
        <v>0</v>
      </c>
      <c r="E24" s="5">
        <f t="shared" si="35"/>
        <v>0</v>
      </c>
      <c r="F24" s="5">
        <f t="shared" si="36"/>
        <v>0</v>
      </c>
      <c r="G24" s="5">
        <f t="shared" si="37"/>
        <v>0</v>
      </c>
      <c r="H24" s="5">
        <f t="shared" si="38"/>
        <v>0</v>
      </c>
      <c r="I24" s="5">
        <f t="shared" si="39"/>
        <v>0</v>
      </c>
      <c r="J24" s="5">
        <f t="shared" si="40"/>
        <v>0</v>
      </c>
      <c r="K24" s="5">
        <f t="shared" si="41"/>
        <v>0</v>
      </c>
      <c r="L24" s="5">
        <f t="shared" si="42"/>
        <v>0</v>
      </c>
      <c r="M24" s="5">
        <f t="shared" si="43"/>
        <v>0</v>
      </c>
      <c r="N24" s="5">
        <f t="shared" si="44"/>
        <v>0</v>
      </c>
      <c r="O24" s="5">
        <f t="shared" si="45"/>
        <v>0</v>
      </c>
      <c r="P24" s="5">
        <f t="shared" ref="P24:P32" si="52">((CE24-CG24)^2+(CF24-CH24)^2)^0.5</f>
        <v>0</v>
      </c>
      <c r="Q24" s="5">
        <f t="shared" si="46"/>
        <v>0</v>
      </c>
      <c r="R24" s="5">
        <f t="shared" ref="R24:R32" si="53">((CO24-CQ24)^2+(CP24-CR24)^2)^0.5</f>
        <v>0</v>
      </c>
      <c r="S24" s="5">
        <f t="shared" ref="S24:S32" si="54">((CQ24-CS24)^2+(CR24-CT24)^2)^0.5</f>
        <v>0</v>
      </c>
      <c r="T24" s="5">
        <f t="shared" ref="T24:T32" si="55">((CY24-DA24)^2+(CZ24-DB24)^2)^0.5</f>
        <v>0</v>
      </c>
      <c r="U24" s="5">
        <f t="shared" ref="U24:U32" si="56">((DA24-DC24)^2+(DB24-DD24)^2)^0.5</f>
        <v>0</v>
      </c>
      <c r="V24" s="5">
        <f t="shared" ref="V24:V32" si="57">((DI24-DK24)^2+(DJ24-DL24)^2)^0.5</f>
        <v>0</v>
      </c>
      <c r="W24" s="5">
        <f t="shared" ref="W24:W32" si="58">((DK24-DM24)^2+(DL24-DN24)^2)^0.5</f>
        <v>0</v>
      </c>
      <c r="X24" s="5">
        <f t="shared" ref="X24:X32" si="59">((DM24-DO24)^2+(DN24-DP24)^2)^0.5</f>
        <v>0</v>
      </c>
      <c r="Y24" s="5">
        <f t="shared" si="47"/>
        <v>0</v>
      </c>
      <c r="Z24" s="5">
        <f t="shared" si="48"/>
        <v>0</v>
      </c>
      <c r="AA24" s="5">
        <f t="shared" si="49"/>
        <v>0</v>
      </c>
      <c r="AB24" s="5">
        <f t="shared" si="50"/>
        <v>0</v>
      </c>
      <c r="AC24" s="6">
        <f t="shared" si="51"/>
        <v>0</v>
      </c>
      <c r="AD24" s="6">
        <f t="shared" ref="AD24:AD32" si="60">((CK24-CM24)^2+(CL24-CN24)^2)^0.5</f>
        <v>0</v>
      </c>
      <c r="AE24" s="6">
        <f t="shared" ref="AE24:AE32" si="61">((CU24-CW24)^2+(CV24-CX24)^2)^0.5</f>
        <v>0</v>
      </c>
      <c r="AF24" s="6">
        <f t="shared" ref="AF24:AF32" si="62">((DE24-DG24)^2+(DF24-DH24)^2)^0.5</f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>((AG25-AW25)^2+(AH25-AX25)^2)^0.5</f>
        <v>0</v>
      </c>
      <c r="E25" s="5">
        <f t="shared" si="35"/>
        <v>0</v>
      </c>
      <c r="F25" s="5">
        <f t="shared" si="36"/>
        <v>0</v>
      </c>
      <c r="G25" s="5">
        <f t="shared" si="37"/>
        <v>0</v>
      </c>
      <c r="H25" s="5">
        <f t="shared" si="38"/>
        <v>0</v>
      </c>
      <c r="I25" s="5">
        <f t="shared" si="39"/>
        <v>0</v>
      </c>
      <c r="J25" s="5">
        <f t="shared" si="40"/>
        <v>0</v>
      </c>
      <c r="K25" s="5">
        <f t="shared" si="41"/>
        <v>0</v>
      </c>
      <c r="L25" s="5">
        <f t="shared" si="42"/>
        <v>0</v>
      </c>
      <c r="M25" s="5">
        <f t="shared" si="43"/>
        <v>0</v>
      </c>
      <c r="N25" s="5">
        <f t="shared" si="44"/>
        <v>0</v>
      </c>
      <c r="O25" s="5">
        <f>((CA25-CC25)^2+(CB25-CD25)^2)^0.5</f>
        <v>0</v>
      </c>
      <c r="P25" s="5">
        <f t="shared" si="52"/>
        <v>0</v>
      </c>
      <c r="Q25" s="5">
        <f t="shared" si="46"/>
        <v>0</v>
      </c>
      <c r="R25" s="5">
        <f t="shared" si="53"/>
        <v>0</v>
      </c>
      <c r="S25" s="5">
        <f t="shared" si="54"/>
        <v>0</v>
      </c>
      <c r="T25" s="5">
        <f t="shared" si="55"/>
        <v>0</v>
      </c>
      <c r="U25" s="5">
        <f t="shared" si="56"/>
        <v>0</v>
      </c>
      <c r="V25" s="5">
        <f t="shared" si="57"/>
        <v>0</v>
      </c>
      <c r="W25" s="5">
        <f t="shared" si="58"/>
        <v>0</v>
      </c>
      <c r="X25" s="5">
        <f t="shared" si="59"/>
        <v>0</v>
      </c>
      <c r="Y25" s="5">
        <f t="shared" si="47"/>
        <v>0</v>
      </c>
      <c r="Z25" s="5">
        <f t="shared" si="48"/>
        <v>0</v>
      </c>
      <c r="AA25" s="5">
        <f t="shared" si="49"/>
        <v>0</v>
      </c>
      <c r="AB25" s="5">
        <f t="shared" si="50"/>
        <v>0</v>
      </c>
      <c r="AC25" s="6">
        <f t="shared" si="51"/>
        <v>0</v>
      </c>
      <c r="AD25" s="6">
        <f t="shared" si="60"/>
        <v>0</v>
      </c>
      <c r="AE25" s="6">
        <f t="shared" si="61"/>
        <v>0</v>
      </c>
      <c r="AF25" s="6">
        <f t="shared" si="62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4"/>
        <v>0</v>
      </c>
      <c r="E26" s="5">
        <f t="shared" si="35"/>
        <v>0</v>
      </c>
      <c r="F26" s="5">
        <f t="shared" si="36"/>
        <v>0</v>
      </c>
      <c r="G26" s="5">
        <f t="shared" si="37"/>
        <v>0</v>
      </c>
      <c r="H26" s="5">
        <f t="shared" si="38"/>
        <v>0</v>
      </c>
      <c r="I26" s="5">
        <f t="shared" si="39"/>
        <v>0</v>
      </c>
      <c r="J26" s="5">
        <f t="shared" si="40"/>
        <v>0</v>
      </c>
      <c r="K26" s="5">
        <f t="shared" si="41"/>
        <v>0</v>
      </c>
      <c r="L26" s="5">
        <f t="shared" si="42"/>
        <v>0</v>
      </c>
      <c r="M26" s="5">
        <f t="shared" si="43"/>
        <v>0</v>
      </c>
      <c r="N26" s="5">
        <f t="shared" si="44"/>
        <v>0</v>
      </c>
      <c r="O26" s="5">
        <f t="shared" si="45"/>
        <v>0</v>
      </c>
      <c r="P26" s="5">
        <f t="shared" si="52"/>
        <v>0</v>
      </c>
      <c r="Q26" s="5">
        <f t="shared" si="46"/>
        <v>0</v>
      </c>
      <c r="R26" s="5">
        <f t="shared" si="53"/>
        <v>0</v>
      </c>
      <c r="S26" s="5">
        <f t="shared" si="54"/>
        <v>0</v>
      </c>
      <c r="T26" s="5">
        <f t="shared" si="55"/>
        <v>0</v>
      </c>
      <c r="U26" s="5">
        <f t="shared" si="56"/>
        <v>0</v>
      </c>
      <c r="V26" s="5">
        <f t="shared" si="57"/>
        <v>0</v>
      </c>
      <c r="W26" s="5">
        <f t="shared" si="58"/>
        <v>0</v>
      </c>
      <c r="X26" s="5">
        <f t="shared" si="59"/>
        <v>0</v>
      </c>
      <c r="Y26" s="5">
        <f t="shared" si="47"/>
        <v>0</v>
      </c>
      <c r="Z26" s="5">
        <f t="shared" si="48"/>
        <v>0</v>
      </c>
      <c r="AA26" s="5">
        <f t="shared" si="49"/>
        <v>0</v>
      </c>
      <c r="AB26" s="5">
        <f t="shared" si="50"/>
        <v>0</v>
      </c>
      <c r="AC26" s="6">
        <f t="shared" si="51"/>
        <v>0</v>
      </c>
      <c r="AD26" s="6">
        <f t="shared" si="60"/>
        <v>0</v>
      </c>
      <c r="AE26" s="6">
        <f t="shared" si="61"/>
        <v>0</v>
      </c>
      <c r="AF26" s="6">
        <f t="shared" si="62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4"/>
        <v>0</v>
      </c>
      <c r="E27" s="5">
        <f t="shared" si="35"/>
        <v>0</v>
      </c>
      <c r="F27" s="5">
        <f t="shared" si="36"/>
        <v>0</v>
      </c>
      <c r="G27" s="5">
        <f t="shared" si="37"/>
        <v>0</v>
      </c>
      <c r="H27" s="5">
        <f t="shared" si="38"/>
        <v>0</v>
      </c>
      <c r="I27" s="5">
        <f t="shared" si="39"/>
        <v>0</v>
      </c>
      <c r="J27" s="5">
        <f t="shared" si="40"/>
        <v>0</v>
      </c>
      <c r="K27" s="5">
        <f t="shared" si="41"/>
        <v>0</v>
      </c>
      <c r="L27" s="5">
        <f t="shared" si="42"/>
        <v>0</v>
      </c>
      <c r="M27" s="5">
        <f t="shared" si="43"/>
        <v>0</v>
      </c>
      <c r="N27" s="5">
        <f t="shared" si="44"/>
        <v>0</v>
      </c>
      <c r="O27" s="5">
        <f t="shared" si="45"/>
        <v>0</v>
      </c>
      <c r="P27" s="5">
        <f t="shared" si="52"/>
        <v>0</v>
      </c>
      <c r="Q27" s="5">
        <f t="shared" si="46"/>
        <v>0</v>
      </c>
      <c r="R27" s="5">
        <f t="shared" si="53"/>
        <v>0</v>
      </c>
      <c r="S27" s="5">
        <f t="shared" si="54"/>
        <v>0</v>
      </c>
      <c r="T27" s="5">
        <f t="shared" si="55"/>
        <v>0</v>
      </c>
      <c r="U27" s="5">
        <f t="shared" si="56"/>
        <v>0</v>
      </c>
      <c r="V27" s="5">
        <f t="shared" si="57"/>
        <v>0</v>
      </c>
      <c r="W27" s="5">
        <f t="shared" si="58"/>
        <v>0</v>
      </c>
      <c r="X27" s="5">
        <f t="shared" si="59"/>
        <v>0</v>
      </c>
      <c r="Y27" s="5">
        <f t="shared" si="47"/>
        <v>0</v>
      </c>
      <c r="Z27" s="5">
        <f t="shared" si="48"/>
        <v>0</v>
      </c>
      <c r="AA27" s="5">
        <f t="shared" si="49"/>
        <v>0</v>
      </c>
      <c r="AB27" s="5">
        <f t="shared" si="50"/>
        <v>0</v>
      </c>
      <c r="AC27" s="6">
        <f t="shared" si="51"/>
        <v>0</v>
      </c>
      <c r="AD27" s="6">
        <f t="shared" si="60"/>
        <v>0</v>
      </c>
      <c r="AE27" s="6">
        <f t="shared" si="61"/>
        <v>0</v>
      </c>
      <c r="AF27" s="6">
        <f t="shared" si="62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4"/>
        <v>0</v>
      </c>
      <c r="E28" s="5">
        <f t="shared" si="35"/>
        <v>0</v>
      </c>
      <c r="F28" s="5">
        <f t="shared" si="36"/>
        <v>0</v>
      </c>
      <c r="G28" s="5">
        <f t="shared" si="37"/>
        <v>0</v>
      </c>
      <c r="H28" s="5">
        <f t="shared" si="38"/>
        <v>0</v>
      </c>
      <c r="I28" s="5">
        <f t="shared" si="39"/>
        <v>0</v>
      </c>
      <c r="J28" s="5">
        <f t="shared" si="40"/>
        <v>0</v>
      </c>
      <c r="K28" s="5">
        <f t="shared" si="41"/>
        <v>0</v>
      </c>
      <c r="L28" s="5">
        <f t="shared" si="42"/>
        <v>0</v>
      </c>
      <c r="M28" s="5">
        <f t="shared" si="43"/>
        <v>0</v>
      </c>
      <c r="N28" s="5">
        <f t="shared" si="44"/>
        <v>0</v>
      </c>
      <c r="O28" s="5">
        <f t="shared" si="45"/>
        <v>0</v>
      </c>
      <c r="P28" s="5">
        <f t="shared" si="52"/>
        <v>0</v>
      </c>
      <c r="Q28" s="5">
        <f t="shared" si="46"/>
        <v>0</v>
      </c>
      <c r="R28" s="5">
        <f t="shared" si="53"/>
        <v>0</v>
      </c>
      <c r="S28" s="5">
        <f t="shared" si="54"/>
        <v>0</v>
      </c>
      <c r="T28" s="5">
        <f t="shared" si="55"/>
        <v>0</v>
      </c>
      <c r="U28" s="5">
        <f t="shared" si="56"/>
        <v>0</v>
      </c>
      <c r="V28" s="5">
        <f t="shared" si="57"/>
        <v>0</v>
      </c>
      <c r="W28" s="5">
        <f t="shared" si="58"/>
        <v>0</v>
      </c>
      <c r="X28" s="5">
        <f t="shared" si="59"/>
        <v>0</v>
      </c>
      <c r="Y28" s="5">
        <f t="shared" si="47"/>
        <v>0</v>
      </c>
      <c r="Z28" s="5">
        <f t="shared" si="48"/>
        <v>0</v>
      </c>
      <c r="AA28" s="5">
        <f t="shared" si="49"/>
        <v>0</v>
      </c>
      <c r="AB28" s="5">
        <f t="shared" si="50"/>
        <v>0</v>
      </c>
      <c r="AC28" s="6">
        <f t="shared" si="51"/>
        <v>0</v>
      </c>
      <c r="AD28" s="6">
        <f t="shared" si="60"/>
        <v>0</v>
      </c>
      <c r="AE28" s="6">
        <f t="shared" si="61"/>
        <v>0</v>
      </c>
      <c r="AF28" s="6">
        <f t="shared" si="62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4"/>
        <v>0</v>
      </c>
      <c r="E29" s="5">
        <f t="shared" si="35"/>
        <v>0</v>
      </c>
      <c r="F29" s="5">
        <f t="shared" si="36"/>
        <v>0</v>
      </c>
      <c r="G29" s="5">
        <f t="shared" si="37"/>
        <v>0</v>
      </c>
      <c r="H29" s="5">
        <f t="shared" si="38"/>
        <v>0</v>
      </c>
      <c r="I29" s="5">
        <f t="shared" si="39"/>
        <v>0</v>
      </c>
      <c r="J29" s="5">
        <f t="shared" si="40"/>
        <v>0</v>
      </c>
      <c r="K29" s="5">
        <f t="shared" si="41"/>
        <v>0</v>
      </c>
      <c r="L29" s="5">
        <f t="shared" si="42"/>
        <v>0</v>
      </c>
      <c r="M29" s="5">
        <f t="shared" si="43"/>
        <v>0</v>
      </c>
      <c r="N29" s="5">
        <f t="shared" si="44"/>
        <v>0</v>
      </c>
      <c r="O29" s="5">
        <f t="shared" si="45"/>
        <v>0</v>
      </c>
      <c r="P29" s="5">
        <f t="shared" si="52"/>
        <v>0</v>
      </c>
      <c r="Q29" s="5">
        <f t="shared" si="46"/>
        <v>0</v>
      </c>
      <c r="R29" s="5">
        <f t="shared" si="53"/>
        <v>0</v>
      </c>
      <c r="S29" s="5">
        <f t="shared" si="54"/>
        <v>0</v>
      </c>
      <c r="T29" s="5">
        <f t="shared" si="55"/>
        <v>0</v>
      </c>
      <c r="U29" s="5">
        <f t="shared" si="56"/>
        <v>0</v>
      </c>
      <c r="V29" s="5">
        <f t="shared" si="57"/>
        <v>0</v>
      </c>
      <c r="W29" s="5">
        <f t="shared" si="58"/>
        <v>0</v>
      </c>
      <c r="X29" s="5">
        <f t="shared" si="59"/>
        <v>0</v>
      </c>
      <c r="Y29" s="5">
        <f t="shared" si="47"/>
        <v>0</v>
      </c>
      <c r="Z29" s="5">
        <f t="shared" si="48"/>
        <v>0</v>
      </c>
      <c r="AA29" s="5">
        <f t="shared" si="49"/>
        <v>0</v>
      </c>
      <c r="AB29" s="5">
        <f t="shared" si="50"/>
        <v>0</v>
      </c>
      <c r="AC29" s="6">
        <f t="shared" si="51"/>
        <v>0</v>
      </c>
      <c r="AD29" s="6">
        <f t="shared" si="60"/>
        <v>0</v>
      </c>
      <c r="AE29" s="6">
        <f t="shared" si="61"/>
        <v>0</v>
      </c>
      <c r="AF29" s="6">
        <f t="shared" si="62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4"/>
        <v>0</v>
      </c>
      <c r="E30" s="5">
        <f t="shared" si="35"/>
        <v>0</v>
      </c>
      <c r="F30" s="5">
        <f t="shared" si="36"/>
        <v>0</v>
      </c>
      <c r="G30" s="5">
        <f t="shared" si="37"/>
        <v>0</v>
      </c>
      <c r="H30" s="5">
        <f t="shared" si="38"/>
        <v>0</v>
      </c>
      <c r="I30" s="5">
        <f t="shared" si="39"/>
        <v>0</v>
      </c>
      <c r="J30" s="5">
        <f t="shared" si="40"/>
        <v>0</v>
      </c>
      <c r="K30" s="5">
        <f t="shared" si="41"/>
        <v>0</v>
      </c>
      <c r="L30" s="5">
        <f t="shared" si="42"/>
        <v>0</v>
      </c>
      <c r="M30" s="5">
        <f t="shared" si="43"/>
        <v>0</v>
      </c>
      <c r="N30" s="5">
        <f t="shared" si="44"/>
        <v>0</v>
      </c>
      <c r="O30" s="5">
        <f t="shared" si="45"/>
        <v>0</v>
      </c>
      <c r="P30" s="5">
        <f t="shared" si="52"/>
        <v>0</v>
      </c>
      <c r="Q30" s="5">
        <f t="shared" si="46"/>
        <v>0</v>
      </c>
      <c r="R30" s="5">
        <f t="shared" si="53"/>
        <v>0</v>
      </c>
      <c r="S30" s="5">
        <f t="shared" si="54"/>
        <v>0</v>
      </c>
      <c r="T30" s="5">
        <f t="shared" si="55"/>
        <v>0</v>
      </c>
      <c r="U30" s="5">
        <f t="shared" si="56"/>
        <v>0</v>
      </c>
      <c r="V30" s="5">
        <f t="shared" si="57"/>
        <v>0</v>
      </c>
      <c r="W30" s="5">
        <f t="shared" si="58"/>
        <v>0</v>
      </c>
      <c r="X30" s="5">
        <f t="shared" si="59"/>
        <v>0</v>
      </c>
      <c r="Y30" s="5">
        <f t="shared" si="47"/>
        <v>0</v>
      </c>
      <c r="Z30" s="5">
        <f t="shared" si="48"/>
        <v>0</v>
      </c>
      <c r="AA30" s="5">
        <f t="shared" si="49"/>
        <v>0</v>
      </c>
      <c r="AB30" s="5">
        <f t="shared" si="50"/>
        <v>0</v>
      </c>
      <c r="AC30" s="6">
        <f t="shared" si="51"/>
        <v>0</v>
      </c>
      <c r="AD30" s="6">
        <f t="shared" si="60"/>
        <v>0</v>
      </c>
      <c r="AE30" s="6">
        <f t="shared" si="61"/>
        <v>0</v>
      </c>
      <c r="AF30" s="6">
        <f t="shared" si="62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4"/>
        <v>0</v>
      </c>
      <c r="E31" s="5">
        <f t="shared" si="35"/>
        <v>0</v>
      </c>
      <c r="F31" s="5">
        <f t="shared" si="36"/>
        <v>0</v>
      </c>
      <c r="G31" s="5">
        <f t="shared" si="37"/>
        <v>0</v>
      </c>
      <c r="H31" s="5">
        <f t="shared" si="38"/>
        <v>0</v>
      </c>
      <c r="I31" s="5">
        <f t="shared" si="39"/>
        <v>0</v>
      </c>
      <c r="J31" s="5">
        <f t="shared" si="40"/>
        <v>0</v>
      </c>
      <c r="K31" s="5">
        <f t="shared" si="41"/>
        <v>0</v>
      </c>
      <c r="L31" s="5">
        <f t="shared" si="42"/>
        <v>0</v>
      </c>
      <c r="M31" s="5">
        <f t="shared" si="43"/>
        <v>0</v>
      </c>
      <c r="N31" s="5">
        <f t="shared" si="44"/>
        <v>0</v>
      </c>
      <c r="O31" s="5">
        <f t="shared" si="45"/>
        <v>0</v>
      </c>
      <c r="P31" s="5">
        <f t="shared" si="52"/>
        <v>0</v>
      </c>
      <c r="Q31" s="5">
        <f t="shared" si="46"/>
        <v>0</v>
      </c>
      <c r="R31" s="5">
        <f t="shared" si="53"/>
        <v>0</v>
      </c>
      <c r="S31" s="5">
        <f t="shared" si="54"/>
        <v>0</v>
      </c>
      <c r="T31" s="5">
        <f t="shared" si="55"/>
        <v>0</v>
      </c>
      <c r="U31" s="5">
        <f t="shared" si="56"/>
        <v>0</v>
      </c>
      <c r="V31" s="5">
        <f t="shared" si="57"/>
        <v>0</v>
      </c>
      <c r="W31" s="5">
        <f t="shared" si="58"/>
        <v>0</v>
      </c>
      <c r="X31" s="5">
        <f t="shared" si="59"/>
        <v>0</v>
      </c>
      <c r="Y31" s="5">
        <f t="shared" si="47"/>
        <v>0</v>
      </c>
      <c r="Z31" s="5">
        <f t="shared" si="48"/>
        <v>0</v>
      </c>
      <c r="AA31" s="5">
        <f t="shared" si="49"/>
        <v>0</v>
      </c>
      <c r="AB31" s="5">
        <f t="shared" si="50"/>
        <v>0</v>
      </c>
      <c r="AC31" s="6">
        <f t="shared" si="51"/>
        <v>0</v>
      </c>
      <c r="AD31" s="6">
        <f t="shared" si="60"/>
        <v>0</v>
      </c>
      <c r="AE31" s="6">
        <f t="shared" si="61"/>
        <v>0</v>
      </c>
      <c r="AF31" s="6">
        <f t="shared" si="62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34"/>
        <v>0</v>
      </c>
      <c r="E32" s="5">
        <f t="shared" si="35"/>
        <v>0</v>
      </c>
      <c r="F32" s="5">
        <f t="shared" si="36"/>
        <v>0</v>
      </c>
      <c r="G32" s="5">
        <f t="shared" si="37"/>
        <v>0</v>
      </c>
      <c r="H32" s="5">
        <f t="shared" si="38"/>
        <v>0</v>
      </c>
      <c r="I32" s="5">
        <f t="shared" si="39"/>
        <v>0</v>
      </c>
      <c r="J32" s="5">
        <f t="shared" si="40"/>
        <v>0</v>
      </c>
      <c r="K32" s="5">
        <f t="shared" si="41"/>
        <v>0</v>
      </c>
      <c r="L32" s="5">
        <f t="shared" si="42"/>
        <v>0</v>
      </c>
      <c r="M32" s="5">
        <f t="shared" si="43"/>
        <v>0</v>
      </c>
      <c r="N32" s="5">
        <f t="shared" si="44"/>
        <v>0</v>
      </c>
      <c r="O32" s="5">
        <f t="shared" si="45"/>
        <v>0</v>
      </c>
      <c r="P32" s="5">
        <f t="shared" si="52"/>
        <v>0</v>
      </c>
      <c r="Q32" s="5">
        <f t="shared" si="46"/>
        <v>0</v>
      </c>
      <c r="R32" s="5">
        <f t="shared" si="53"/>
        <v>0</v>
      </c>
      <c r="S32" s="5">
        <f t="shared" si="54"/>
        <v>0</v>
      </c>
      <c r="T32" s="5">
        <f t="shared" si="55"/>
        <v>0</v>
      </c>
      <c r="U32" s="5">
        <f t="shared" si="56"/>
        <v>0</v>
      </c>
      <c r="V32" s="5">
        <f t="shared" si="57"/>
        <v>0</v>
      </c>
      <c r="W32" s="5">
        <f t="shared" si="58"/>
        <v>0</v>
      </c>
      <c r="X32" s="5">
        <f t="shared" si="59"/>
        <v>0</v>
      </c>
      <c r="Y32" s="5">
        <f t="shared" si="47"/>
        <v>0</v>
      </c>
      <c r="Z32" s="5">
        <f t="shared" si="48"/>
        <v>0</v>
      </c>
      <c r="AA32" s="5">
        <f t="shared" si="49"/>
        <v>0</v>
      </c>
      <c r="AB32" s="5">
        <f t="shared" si="50"/>
        <v>0</v>
      </c>
      <c r="AC32" s="6">
        <f t="shared" si="51"/>
        <v>0</v>
      </c>
      <c r="AD32" s="6">
        <f t="shared" si="60"/>
        <v>0</v>
      </c>
      <c r="AE32" s="6">
        <f t="shared" si="61"/>
        <v>0</v>
      </c>
      <c r="AF32" s="6">
        <f t="shared" si="62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 t="shared" ref="D33:AF33" si="63">AVERAGE(D23:D27)</f>
        <v>0</v>
      </c>
      <c r="E33" s="14">
        <f t="shared" si="63"/>
        <v>0</v>
      </c>
      <c r="F33" s="14">
        <f t="shared" si="63"/>
        <v>0</v>
      </c>
      <c r="G33" s="14">
        <f t="shared" si="63"/>
        <v>0</v>
      </c>
      <c r="H33" s="14">
        <f t="shared" si="63"/>
        <v>0</v>
      </c>
      <c r="I33" s="14">
        <f t="shared" si="63"/>
        <v>0</v>
      </c>
      <c r="J33" s="14">
        <f t="shared" si="63"/>
        <v>0</v>
      </c>
      <c r="K33" s="14">
        <f t="shared" si="63"/>
        <v>0</v>
      </c>
      <c r="L33" s="14">
        <f t="shared" si="63"/>
        <v>0</v>
      </c>
      <c r="M33" s="14">
        <f t="shared" si="63"/>
        <v>0</v>
      </c>
      <c r="N33" s="14">
        <f t="shared" si="63"/>
        <v>0</v>
      </c>
      <c r="O33" s="14">
        <f t="shared" si="63"/>
        <v>0</v>
      </c>
      <c r="P33" s="14">
        <f t="shared" si="63"/>
        <v>0</v>
      </c>
      <c r="Q33" s="14">
        <f t="shared" si="63"/>
        <v>0</v>
      </c>
      <c r="R33" s="14">
        <f t="shared" si="63"/>
        <v>0</v>
      </c>
      <c r="S33" s="14">
        <f t="shared" si="63"/>
        <v>0</v>
      </c>
      <c r="T33" s="14">
        <f t="shared" si="63"/>
        <v>0</v>
      </c>
      <c r="U33" s="14">
        <f t="shared" si="63"/>
        <v>0</v>
      </c>
      <c r="V33" s="14">
        <f t="shared" si="63"/>
        <v>0</v>
      </c>
      <c r="W33" s="14">
        <f t="shared" si="63"/>
        <v>0</v>
      </c>
      <c r="X33" s="14">
        <f t="shared" si="63"/>
        <v>0</v>
      </c>
      <c r="Y33" s="14">
        <f t="shared" si="63"/>
        <v>0</v>
      </c>
      <c r="Z33" s="14">
        <f t="shared" si="63"/>
        <v>0</v>
      </c>
      <c r="AA33" s="14">
        <f t="shared" si="63"/>
        <v>0</v>
      </c>
      <c r="AB33" s="14">
        <f t="shared" si="63"/>
        <v>0</v>
      </c>
      <c r="AC33" s="14">
        <f t="shared" si="63"/>
        <v>0</v>
      </c>
      <c r="AD33" s="14">
        <f t="shared" si="63"/>
        <v>0</v>
      </c>
      <c r="AE33" s="14">
        <f t="shared" si="63"/>
        <v>0</v>
      </c>
      <c r="AF33" s="14">
        <f t="shared" si="63"/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 t="shared" ref="D34:AF34" si="64">STDEV(D23:D27)</f>
        <v>0</v>
      </c>
      <c r="E34" s="14">
        <f t="shared" si="64"/>
        <v>0</v>
      </c>
      <c r="F34" s="14">
        <f t="shared" si="64"/>
        <v>0</v>
      </c>
      <c r="G34" s="14">
        <f t="shared" si="64"/>
        <v>0</v>
      </c>
      <c r="H34" s="14">
        <f t="shared" si="64"/>
        <v>0</v>
      </c>
      <c r="I34" s="14">
        <f t="shared" si="64"/>
        <v>0</v>
      </c>
      <c r="J34" s="14">
        <f t="shared" si="64"/>
        <v>0</v>
      </c>
      <c r="K34" s="14">
        <f t="shared" si="64"/>
        <v>0</v>
      </c>
      <c r="L34" s="14">
        <f t="shared" si="64"/>
        <v>0</v>
      </c>
      <c r="M34" s="14">
        <f t="shared" si="64"/>
        <v>0</v>
      </c>
      <c r="N34" s="14">
        <f t="shared" si="64"/>
        <v>0</v>
      </c>
      <c r="O34" s="14">
        <f t="shared" si="64"/>
        <v>0</v>
      </c>
      <c r="P34" s="14">
        <f t="shared" si="64"/>
        <v>0</v>
      </c>
      <c r="Q34" s="14">
        <f t="shared" si="64"/>
        <v>0</v>
      </c>
      <c r="R34" s="14">
        <f t="shared" si="64"/>
        <v>0</v>
      </c>
      <c r="S34" s="14">
        <f t="shared" si="64"/>
        <v>0</v>
      </c>
      <c r="T34" s="14">
        <f t="shared" si="64"/>
        <v>0</v>
      </c>
      <c r="U34" s="14">
        <f t="shared" si="64"/>
        <v>0</v>
      </c>
      <c r="V34" s="14">
        <f t="shared" si="64"/>
        <v>0</v>
      </c>
      <c r="W34" s="14">
        <f t="shared" si="64"/>
        <v>0</v>
      </c>
      <c r="X34" s="14">
        <f t="shared" si="64"/>
        <v>0</v>
      </c>
      <c r="Y34" s="14">
        <f t="shared" si="64"/>
        <v>0</v>
      </c>
      <c r="Z34" s="14">
        <f t="shared" si="64"/>
        <v>0</v>
      </c>
      <c r="AA34" s="14">
        <f t="shared" si="64"/>
        <v>0</v>
      </c>
      <c r="AB34" s="14">
        <f t="shared" si="64"/>
        <v>0</v>
      </c>
      <c r="AC34" s="14">
        <f t="shared" si="64"/>
        <v>0</v>
      </c>
      <c r="AD34" s="14">
        <f t="shared" si="64"/>
        <v>0</v>
      </c>
      <c r="AE34" s="14">
        <f t="shared" si="64"/>
        <v>0</v>
      </c>
      <c r="AF34" s="14">
        <f t="shared" si="64"/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 t="shared" ref="D35:AF35" si="65">MAX(D23:D27)-MIN(D23:D27)</f>
        <v>0</v>
      </c>
      <c r="E35" s="14">
        <f t="shared" si="65"/>
        <v>0</v>
      </c>
      <c r="F35" s="14">
        <f t="shared" si="65"/>
        <v>0</v>
      </c>
      <c r="G35" s="14">
        <f t="shared" si="65"/>
        <v>0</v>
      </c>
      <c r="H35" s="14">
        <f t="shared" si="65"/>
        <v>0</v>
      </c>
      <c r="I35" s="14">
        <f t="shared" si="65"/>
        <v>0</v>
      </c>
      <c r="J35" s="14">
        <f t="shared" si="65"/>
        <v>0</v>
      </c>
      <c r="K35" s="14">
        <f t="shared" si="65"/>
        <v>0</v>
      </c>
      <c r="L35" s="14">
        <f t="shared" si="65"/>
        <v>0</v>
      </c>
      <c r="M35" s="14">
        <f t="shared" si="65"/>
        <v>0</v>
      </c>
      <c r="N35" s="14">
        <f t="shared" si="65"/>
        <v>0</v>
      </c>
      <c r="O35" s="14">
        <f t="shared" si="65"/>
        <v>0</v>
      </c>
      <c r="P35" s="14">
        <f t="shared" si="65"/>
        <v>0</v>
      </c>
      <c r="Q35" s="14">
        <f t="shared" si="65"/>
        <v>0</v>
      </c>
      <c r="R35" s="14">
        <f t="shared" si="65"/>
        <v>0</v>
      </c>
      <c r="S35" s="14">
        <f t="shared" si="65"/>
        <v>0</v>
      </c>
      <c r="T35" s="14">
        <f t="shared" si="65"/>
        <v>0</v>
      </c>
      <c r="U35" s="14">
        <f t="shared" si="65"/>
        <v>0</v>
      </c>
      <c r="V35" s="14">
        <f t="shared" si="65"/>
        <v>0</v>
      </c>
      <c r="W35" s="14">
        <f t="shared" si="65"/>
        <v>0</v>
      </c>
      <c r="X35" s="14">
        <f t="shared" si="65"/>
        <v>0</v>
      </c>
      <c r="Y35" s="14">
        <f t="shared" si="65"/>
        <v>0</v>
      </c>
      <c r="Z35" s="14">
        <f t="shared" si="65"/>
        <v>0</v>
      </c>
      <c r="AA35" s="14">
        <f t="shared" si="65"/>
        <v>0</v>
      </c>
      <c r="AB35" s="14">
        <f t="shared" si="65"/>
        <v>0</v>
      </c>
      <c r="AC35" s="14">
        <f t="shared" si="65"/>
        <v>0</v>
      </c>
      <c r="AD35" s="14">
        <f t="shared" si="65"/>
        <v>0</v>
      </c>
      <c r="AE35" s="14">
        <f t="shared" si="65"/>
        <v>0</v>
      </c>
      <c r="AF35" s="14">
        <f t="shared" si="65"/>
        <v>0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 t="shared" ref="D36:AF36" si="66">MIN(D23:D27)</f>
        <v>0</v>
      </c>
      <c r="E36" s="14">
        <f t="shared" si="66"/>
        <v>0</v>
      </c>
      <c r="F36" s="14">
        <f t="shared" si="66"/>
        <v>0</v>
      </c>
      <c r="G36" s="14">
        <f t="shared" si="66"/>
        <v>0</v>
      </c>
      <c r="H36" s="14">
        <f t="shared" si="66"/>
        <v>0</v>
      </c>
      <c r="I36" s="14">
        <f t="shared" si="66"/>
        <v>0</v>
      </c>
      <c r="J36" s="14">
        <f t="shared" si="66"/>
        <v>0</v>
      </c>
      <c r="K36" s="14">
        <f t="shared" si="66"/>
        <v>0</v>
      </c>
      <c r="L36" s="14">
        <f t="shared" si="66"/>
        <v>0</v>
      </c>
      <c r="M36" s="14">
        <f t="shared" si="66"/>
        <v>0</v>
      </c>
      <c r="N36" s="14">
        <f t="shared" si="66"/>
        <v>0</v>
      </c>
      <c r="O36" s="14">
        <f t="shared" si="66"/>
        <v>0</v>
      </c>
      <c r="P36" s="14">
        <f t="shared" si="66"/>
        <v>0</v>
      </c>
      <c r="Q36" s="14">
        <f t="shared" si="66"/>
        <v>0</v>
      </c>
      <c r="R36" s="14">
        <f t="shared" si="66"/>
        <v>0</v>
      </c>
      <c r="S36" s="14">
        <f t="shared" si="66"/>
        <v>0</v>
      </c>
      <c r="T36" s="14">
        <f t="shared" si="66"/>
        <v>0</v>
      </c>
      <c r="U36" s="14">
        <f t="shared" si="66"/>
        <v>0</v>
      </c>
      <c r="V36" s="14">
        <f t="shared" si="66"/>
        <v>0</v>
      </c>
      <c r="W36" s="14">
        <f t="shared" si="66"/>
        <v>0</v>
      </c>
      <c r="X36" s="14">
        <f t="shared" si="66"/>
        <v>0</v>
      </c>
      <c r="Y36" s="14">
        <f t="shared" si="66"/>
        <v>0</v>
      </c>
      <c r="Z36" s="14">
        <f t="shared" si="66"/>
        <v>0</v>
      </c>
      <c r="AA36" s="14">
        <f t="shared" si="66"/>
        <v>0</v>
      </c>
      <c r="AB36" s="14">
        <f t="shared" si="66"/>
        <v>0</v>
      </c>
      <c r="AC36" s="14">
        <f t="shared" si="66"/>
        <v>0</v>
      </c>
      <c r="AD36" s="14">
        <f t="shared" si="66"/>
        <v>0</v>
      </c>
      <c r="AE36" s="14">
        <f t="shared" si="66"/>
        <v>0</v>
      </c>
      <c r="AF36" s="14">
        <f t="shared" si="66"/>
        <v>0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 t="shared" ref="D37:AF37" si="67">MAX(D23:D27)</f>
        <v>0</v>
      </c>
      <c r="E37" s="14">
        <f t="shared" si="67"/>
        <v>0</v>
      </c>
      <c r="F37" s="14">
        <f t="shared" si="67"/>
        <v>0</v>
      </c>
      <c r="G37" s="14">
        <f t="shared" si="67"/>
        <v>0</v>
      </c>
      <c r="H37" s="14">
        <f t="shared" si="67"/>
        <v>0</v>
      </c>
      <c r="I37" s="14">
        <f t="shared" si="67"/>
        <v>0</v>
      </c>
      <c r="J37" s="14">
        <f t="shared" si="67"/>
        <v>0</v>
      </c>
      <c r="K37" s="14">
        <f t="shared" si="67"/>
        <v>0</v>
      </c>
      <c r="L37" s="14">
        <f t="shared" si="67"/>
        <v>0</v>
      </c>
      <c r="M37" s="14">
        <f t="shared" si="67"/>
        <v>0</v>
      </c>
      <c r="N37" s="14">
        <f t="shared" si="67"/>
        <v>0</v>
      </c>
      <c r="O37" s="14">
        <f t="shared" si="67"/>
        <v>0</v>
      </c>
      <c r="P37" s="14">
        <f t="shared" si="67"/>
        <v>0</v>
      </c>
      <c r="Q37" s="14">
        <f t="shared" si="67"/>
        <v>0</v>
      </c>
      <c r="R37" s="14">
        <f t="shared" si="67"/>
        <v>0</v>
      </c>
      <c r="S37" s="14">
        <f t="shared" si="67"/>
        <v>0</v>
      </c>
      <c r="T37" s="14">
        <f t="shared" si="67"/>
        <v>0</v>
      </c>
      <c r="U37" s="14">
        <f t="shared" si="67"/>
        <v>0</v>
      </c>
      <c r="V37" s="14">
        <f t="shared" si="67"/>
        <v>0</v>
      </c>
      <c r="W37" s="14">
        <f t="shared" si="67"/>
        <v>0</v>
      </c>
      <c r="X37" s="14">
        <f t="shared" si="67"/>
        <v>0</v>
      </c>
      <c r="Y37" s="14">
        <f t="shared" si="67"/>
        <v>0</v>
      </c>
      <c r="Z37" s="14">
        <f t="shared" si="67"/>
        <v>0</v>
      </c>
      <c r="AA37" s="14">
        <f t="shared" si="67"/>
        <v>0</v>
      </c>
      <c r="AB37" s="14">
        <f t="shared" si="67"/>
        <v>0</v>
      </c>
      <c r="AC37" s="14">
        <f t="shared" si="67"/>
        <v>0</v>
      </c>
      <c r="AD37" s="14">
        <f t="shared" si="67"/>
        <v>0</v>
      </c>
      <c r="AE37" s="14">
        <f t="shared" si="67"/>
        <v>0</v>
      </c>
      <c r="AF37" s="14">
        <f t="shared" si="67"/>
        <v>0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 t="shared" ref="D38:AF38" si="68">COUNT(D23:D27)</f>
        <v>5</v>
      </c>
      <c r="E38" s="15">
        <f t="shared" si="68"/>
        <v>5</v>
      </c>
      <c r="F38" s="15">
        <f t="shared" si="68"/>
        <v>5</v>
      </c>
      <c r="G38" s="15">
        <f t="shared" si="68"/>
        <v>5</v>
      </c>
      <c r="H38" s="15">
        <f t="shared" si="68"/>
        <v>5</v>
      </c>
      <c r="I38" s="15">
        <f t="shared" si="68"/>
        <v>5</v>
      </c>
      <c r="J38" s="15">
        <f t="shared" si="68"/>
        <v>5</v>
      </c>
      <c r="K38" s="15">
        <f t="shared" si="68"/>
        <v>5</v>
      </c>
      <c r="L38" s="15">
        <f t="shared" si="68"/>
        <v>5</v>
      </c>
      <c r="M38" s="15">
        <f t="shared" si="68"/>
        <v>5</v>
      </c>
      <c r="N38" s="15">
        <f t="shared" si="68"/>
        <v>5</v>
      </c>
      <c r="O38" s="15">
        <f t="shared" si="68"/>
        <v>5</v>
      </c>
      <c r="P38" s="15">
        <f t="shared" si="68"/>
        <v>5</v>
      </c>
      <c r="Q38" s="15">
        <f t="shared" si="68"/>
        <v>5</v>
      </c>
      <c r="R38" s="15">
        <f t="shared" si="68"/>
        <v>5</v>
      </c>
      <c r="S38" s="15">
        <f t="shared" si="68"/>
        <v>5</v>
      </c>
      <c r="T38" s="15">
        <f t="shared" si="68"/>
        <v>5</v>
      </c>
      <c r="U38" s="15">
        <f t="shared" si="68"/>
        <v>5</v>
      </c>
      <c r="V38" s="15">
        <f t="shared" si="68"/>
        <v>5</v>
      </c>
      <c r="W38" s="15">
        <f t="shared" si="68"/>
        <v>5</v>
      </c>
      <c r="X38" s="15">
        <f t="shared" si="68"/>
        <v>5</v>
      </c>
      <c r="Y38" s="15">
        <f t="shared" si="68"/>
        <v>5</v>
      </c>
      <c r="Z38" s="15">
        <f t="shared" si="68"/>
        <v>5</v>
      </c>
      <c r="AA38" s="15">
        <f t="shared" si="68"/>
        <v>5</v>
      </c>
      <c r="AB38" s="15">
        <f t="shared" si="68"/>
        <v>5</v>
      </c>
      <c r="AC38" s="15">
        <f t="shared" si="68"/>
        <v>5</v>
      </c>
      <c r="AD38" s="15">
        <f t="shared" si="68"/>
        <v>5</v>
      </c>
      <c r="AE38" s="15">
        <f t="shared" si="68"/>
        <v>5</v>
      </c>
      <c r="AF38" s="15">
        <f t="shared" si="68"/>
        <v>5</v>
      </c>
      <c r="AI38" s="12"/>
      <c r="AJ38" s="12"/>
      <c r="AK38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41"/>
  <sheetViews>
    <sheetView workbookViewId="0">
      <pane xSplit="3" topLeftCell="AA1" activePane="topRight" state="frozen"/>
      <selection pane="topRight" activeCell="B16" sqref="B16:AF21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183</v>
      </c>
      <c r="C3" s="1" t="s">
        <v>533</v>
      </c>
      <c r="D3" s="5">
        <f t="shared" ref="D3:D15" si="0">((AG3-AW3)^2+(AH3-AX3)^2)^0.5</f>
        <v>13.0753</v>
      </c>
      <c r="E3" s="5">
        <f t="shared" ref="E3:E15" si="1">((AG3-AU3)^2+(AH3-AV3)^2)^0.5</f>
        <v>12.1088</v>
      </c>
      <c r="F3" s="5">
        <f t="shared" ref="F3:F12" si="2">((AG3-AM3)^2+(AH3-AN3)^2)^0.5</f>
        <v>2.6892</v>
      </c>
      <c r="G3" s="5">
        <f t="shared" ref="G3:G12" si="3">((AG3-AI3)^2+(AH3-AJ3)^2)^0.5</f>
        <v>0.86990000000000001</v>
      </c>
      <c r="H3" s="5">
        <f t="shared" ref="H3:H12" si="4">((AK3-AM3)^2+(AL3-AN3)^2)^0.5</f>
        <v>1.5272000000000001</v>
      </c>
      <c r="I3" s="5">
        <f t="shared" ref="I3:I12" si="5">((AM3-AO3)^2+(AN3-AP3)^2)^0.5</f>
        <v>0.83250000000000002</v>
      </c>
      <c r="J3" s="5">
        <f t="shared" ref="J3:J12" si="6">((AO3-AQ3)^2+(AP3-AR3)^2)^0.5</f>
        <v>1.3309999999999995</v>
      </c>
      <c r="K3" s="5">
        <f t="shared" ref="K3:K12" si="7">((AQ3-AS3)^2+(AR3-AT3)^2)^0.5</f>
        <v>1.0966000000000005</v>
      </c>
      <c r="L3" s="5">
        <f t="shared" ref="L3:L15" si="8">((BS3-BU3)^2+(BT3-BV3)^2)^0.5</f>
        <v>5.4031366242211565</v>
      </c>
      <c r="M3" s="5" t="s">
        <v>566</v>
      </c>
      <c r="N3" s="5" t="s">
        <v>566</v>
      </c>
      <c r="O3" s="5" t="s">
        <v>566</v>
      </c>
      <c r="P3" s="5">
        <f>((CE3-CG3)^2+(CF3-CH3)^2)^0.5</f>
        <v>5.0611239799080199</v>
      </c>
      <c r="Q3" s="5">
        <f t="shared" ref="Q3:Q11" si="9">((CG3-CI3)^2+(CH3-CJ3)^2)^0.5</f>
        <v>5.6360707208125067</v>
      </c>
      <c r="R3" s="5">
        <f>((CO3-CQ3)^2+(CP3-CR3)^2)^0.5</f>
        <v>3.454877064383044</v>
      </c>
      <c r="S3" s="5">
        <f>((CQ3-CS3)^2+(CR3-CT3)^2)^0.5</f>
        <v>4.4008739961512182</v>
      </c>
      <c r="T3" s="5">
        <f>((CY3-DA3)^2+(CZ3-DB3)^2)^0.5</f>
        <v>4.8994145211443385</v>
      </c>
      <c r="U3" s="5">
        <f>((DA3-DC3)^2+(DB3-DD3)^2)^0.5</f>
        <v>6.1463362070423715</v>
      </c>
      <c r="V3" s="5">
        <f>((DI3-DK3)^2+(DJ3-DL3)^2)^0.5</f>
        <v>0.93766610795101324</v>
      </c>
      <c r="W3" s="5">
        <f>((DK3-DM3)^2+(DL3-DN3)^2)^0.5</f>
        <v>1.7679205016063368</v>
      </c>
      <c r="X3" s="5">
        <f>((DM3-DO3)^2+(DN3-DP3)^2)^0.5</f>
        <v>0.37505712898170501</v>
      </c>
      <c r="Y3" s="5">
        <f>((BE3-BK3)^2+(BF3-BL3)^2)^0.5</f>
        <v>0.97540000000000004</v>
      </c>
      <c r="Z3" s="5">
        <f t="shared" ref="Z3:Z12" si="10">((BG3-BI3)^2+(BH3-BJ3)^2)^0.5</f>
        <v>0.62170000000000003</v>
      </c>
      <c r="AA3" s="5">
        <f t="shared" ref="AA3:AA12" si="11">((BC3-BM3)^2+(BD3-BN3)^2)^0.5</f>
        <v>1.2222999999999999</v>
      </c>
      <c r="AB3" s="5">
        <f t="shared" ref="AB3:AB12" si="12">((BA3-BO3)^2+(BB3-BP3)^2)^0.5</f>
        <v>1.7253000000000001</v>
      </c>
      <c r="AC3" s="6">
        <f t="shared" ref="AC3:AC12" si="13">((AY3-BQ3)^2+(AZ3-BR3)^2)^0.5</f>
        <v>1.8129</v>
      </c>
      <c r="AD3" s="6">
        <f>((CK3-CM3)^2+(CL3-CN3)^2)^0.5</f>
        <v>0.29519999999999991</v>
      </c>
      <c r="AE3" s="6">
        <f>((CU3-CW3)^2+(CV3-CX3)^2)^0.5</f>
        <v>0.29530000000000012</v>
      </c>
      <c r="AF3" s="6">
        <f>((DE3-DG3)^2+(DF3-DH3)^2)^0.5</f>
        <v>0.27500000000000013</v>
      </c>
      <c r="AG3" s="9">
        <v>0</v>
      </c>
      <c r="AH3" s="9">
        <v>0</v>
      </c>
      <c r="AI3" s="9">
        <v>0</v>
      </c>
      <c r="AJ3" s="9">
        <v>-0.86990000000000001</v>
      </c>
      <c r="AK3" s="9">
        <v>0</v>
      </c>
      <c r="AL3" s="9">
        <v>-1.1619999999999999</v>
      </c>
      <c r="AM3" s="9">
        <v>0</v>
      </c>
      <c r="AN3" s="9">
        <v>-2.6892</v>
      </c>
      <c r="AO3" s="9">
        <v>0</v>
      </c>
      <c r="AP3" s="9">
        <v>-3.5217000000000001</v>
      </c>
      <c r="AQ3" s="9">
        <v>0</v>
      </c>
      <c r="AR3" s="9">
        <v>-4.8526999999999996</v>
      </c>
      <c r="AS3" s="9">
        <v>0</v>
      </c>
      <c r="AT3" s="9">
        <v>-5.9493</v>
      </c>
      <c r="AU3" s="9">
        <v>0</v>
      </c>
      <c r="AV3" s="9">
        <v>-12.1088</v>
      </c>
      <c r="AW3" s="9">
        <v>0</v>
      </c>
      <c r="AX3" s="9">
        <v>-13.0753</v>
      </c>
      <c r="AY3" s="18">
        <v>1.1556999999999999</v>
      </c>
      <c r="AZ3" s="18">
        <v>-4.6849999999999996</v>
      </c>
      <c r="BA3" s="19">
        <v>0.83630000000000004</v>
      </c>
      <c r="BB3" s="19">
        <v>-4.6849999999999996</v>
      </c>
      <c r="BC3" s="19">
        <v>0.64129999999999998</v>
      </c>
      <c r="BD3" s="19">
        <v>-4.6849999999999996</v>
      </c>
      <c r="BE3" s="19">
        <v>0.48770000000000002</v>
      </c>
      <c r="BF3" s="19">
        <v>-4.6849999999999996</v>
      </c>
      <c r="BG3" s="19">
        <v>0.27560000000000001</v>
      </c>
      <c r="BH3" s="19">
        <v>-4.6849999999999996</v>
      </c>
      <c r="BI3" s="19">
        <v>-0.34610000000000002</v>
      </c>
      <c r="BJ3" s="19">
        <v>-4.6849999999999996</v>
      </c>
      <c r="BK3" s="19">
        <v>-0.48770000000000002</v>
      </c>
      <c r="BL3" s="19">
        <v>-4.6849999999999996</v>
      </c>
      <c r="BM3" s="19">
        <v>-0.58099999999999996</v>
      </c>
      <c r="BN3" s="19">
        <v>-4.6849999999999996</v>
      </c>
      <c r="BO3" s="19">
        <v>-0.88900000000000001</v>
      </c>
      <c r="BP3" s="19">
        <v>-4.6849999999999996</v>
      </c>
      <c r="BQ3" s="19">
        <v>-0.65720000000000001</v>
      </c>
      <c r="BR3" s="19">
        <v>-4.6849999999999996</v>
      </c>
      <c r="BS3" s="17">
        <v>0</v>
      </c>
      <c r="BT3" s="17">
        <v>0</v>
      </c>
      <c r="BU3" s="17">
        <v>3.2747000000000002</v>
      </c>
      <c r="BV3" s="17">
        <v>4.2976999999999999</v>
      </c>
      <c r="BW3" s="17"/>
      <c r="BX3" s="17"/>
      <c r="BY3" s="17"/>
      <c r="BZ3" s="17"/>
      <c r="CA3" s="17"/>
      <c r="CB3" s="17"/>
      <c r="CC3" s="17"/>
      <c r="CD3" s="17"/>
      <c r="CE3" s="12">
        <v>2.6644999999999999</v>
      </c>
      <c r="CF3" s="12">
        <v>0.4375</v>
      </c>
      <c r="CG3" s="12">
        <v>5.0869999999999997</v>
      </c>
      <c r="CH3" s="12">
        <v>-4.0061999999999998</v>
      </c>
      <c r="CI3" s="12">
        <v>10.218400000000001</v>
      </c>
      <c r="CJ3" s="12">
        <v>-1.6751</v>
      </c>
      <c r="CK3" s="12">
        <v>3.9432999999999998</v>
      </c>
      <c r="CL3" s="12">
        <v>-1.6751</v>
      </c>
      <c r="CM3" s="12">
        <v>3.6480999999999999</v>
      </c>
      <c r="CN3" s="12">
        <v>-1.6751</v>
      </c>
      <c r="CO3" s="12">
        <v>3.4321999999999999</v>
      </c>
      <c r="CP3" s="12">
        <v>-1.1798</v>
      </c>
      <c r="CQ3" s="12">
        <v>0.46350000000000002</v>
      </c>
      <c r="CR3" s="12">
        <v>-2.9470000000000001</v>
      </c>
      <c r="CS3" s="12">
        <v>3.6747000000000001</v>
      </c>
      <c r="CT3" s="12">
        <v>-5.9562999999999997</v>
      </c>
      <c r="CU3" s="12">
        <v>2.2244000000000002</v>
      </c>
      <c r="CV3" s="12">
        <v>-2.1221999999999999</v>
      </c>
      <c r="CW3" s="12">
        <v>1.9291</v>
      </c>
      <c r="CX3" s="12">
        <v>-2.1221999999999999</v>
      </c>
      <c r="CY3" s="12">
        <v>1.6313</v>
      </c>
      <c r="CZ3" s="12">
        <v>-2.1495000000000002</v>
      </c>
      <c r="DA3" s="12">
        <v>1.5316000000000001</v>
      </c>
      <c r="DB3" s="12">
        <v>2.7488999999999999</v>
      </c>
      <c r="DC3" s="12">
        <v>7.5730000000000004</v>
      </c>
      <c r="DD3" s="12">
        <v>3.8797999999999999</v>
      </c>
      <c r="DE3" s="12">
        <v>1.6021000000000001</v>
      </c>
      <c r="DF3" s="12">
        <v>0.80640000000000001</v>
      </c>
      <c r="DG3" s="12">
        <v>1.3270999999999999</v>
      </c>
      <c r="DH3" s="12">
        <v>0.80640000000000001</v>
      </c>
      <c r="DI3" s="12">
        <v>-7.0326000000000004</v>
      </c>
      <c r="DJ3" s="12">
        <v>7.4473000000000003</v>
      </c>
      <c r="DK3" s="12">
        <v>-6.5683999999999996</v>
      </c>
      <c r="DL3" s="12">
        <v>8.2620000000000005</v>
      </c>
      <c r="DM3" s="12">
        <v>-6.9215</v>
      </c>
      <c r="DN3" s="12">
        <v>9.9943000000000008</v>
      </c>
      <c r="DO3" s="12">
        <v>-7.0631000000000004</v>
      </c>
      <c r="DP3" s="12">
        <v>10.3416</v>
      </c>
    </row>
    <row r="4" spans="2:120" ht="14.45" customHeight="1" x14ac:dyDescent="0.2">
      <c r="B4" s="2" t="s">
        <v>184</v>
      </c>
      <c r="C4" s="2" t="s">
        <v>637</v>
      </c>
      <c r="D4" s="5">
        <f t="shared" si="0"/>
        <v>10.895300000000001</v>
      </c>
      <c r="E4" s="5">
        <f t="shared" si="1"/>
        <v>10.3454</v>
      </c>
      <c r="F4" s="5">
        <f t="shared" si="2"/>
        <v>2.3412000000000002</v>
      </c>
      <c r="G4" s="5">
        <f t="shared" si="3"/>
        <v>0.70230000000000004</v>
      </c>
      <c r="H4" s="5">
        <f t="shared" si="4"/>
        <v>1.3233000000000001</v>
      </c>
      <c r="I4" s="5">
        <f t="shared" si="5"/>
        <v>0.70489999999999986</v>
      </c>
      <c r="J4" s="5">
        <f t="shared" si="6"/>
        <v>1.0128000000000004</v>
      </c>
      <c r="K4" s="5">
        <f t="shared" si="7"/>
        <v>0.69979999999999976</v>
      </c>
      <c r="L4" s="5">
        <f t="shared" si="8"/>
        <v>4.5564142623339245</v>
      </c>
      <c r="M4" s="5">
        <f t="shared" ref="M4:M15" si="14">((BU4-BW4)^2+(BV4-BX4)^2)^0.5</f>
        <v>1.1280533409373867</v>
      </c>
      <c r="N4" s="5">
        <f t="shared" ref="N4:N12" si="15">((BW4-BY4)^2+(BX4-BZ4)^2)^0.5 + ((BY4-CA4)^2+(BZ4-CB4)^2)^0.5</f>
        <v>3.9078179704279981</v>
      </c>
      <c r="O4" s="5" t="s">
        <v>566</v>
      </c>
      <c r="P4" s="5">
        <f t="shared" ref="P4:P11" si="16">((CE4-CG4)^2+(CF4-CH4)^2)^0.5</f>
        <v>4.5945754537280159</v>
      </c>
      <c r="Q4" s="5">
        <f t="shared" si="9"/>
        <v>4.9672178259061681</v>
      </c>
      <c r="R4" s="5">
        <f t="shared" ref="R4:R11" si="17">((CO4-CQ4)^2+(CP4-CR4)^2)^0.5</f>
        <v>2.9895752507672388</v>
      </c>
      <c r="S4" s="5">
        <f t="shared" ref="S4:S11" si="18">((CQ4-CS4)^2+(CR4-CT4)^2)^0.5</f>
        <v>3.8241881988207642</v>
      </c>
      <c r="T4" s="5">
        <f t="shared" ref="T4:T11" si="19">((CY4-DA4)^2+(CZ4-DB4)^2)^0.5</f>
        <v>4.256063131580639</v>
      </c>
      <c r="U4" s="5">
        <f t="shared" ref="U4:U11" si="20">((DA4-DC4)^2+(DB4-DD4)^2)^0.5</f>
        <v>5.3631476131093017</v>
      </c>
      <c r="V4" s="5" t="s">
        <v>566</v>
      </c>
      <c r="W4" s="5" t="s">
        <v>566</v>
      </c>
      <c r="X4" s="5" t="s">
        <v>566</v>
      </c>
      <c r="Y4" s="5">
        <f t="shared" ref="Y4:Y12" si="21">((BE4-BK4)^2+(BF4-BL4)^2)^0.5</f>
        <v>0.8427</v>
      </c>
      <c r="Z4" s="5">
        <f t="shared" si="10"/>
        <v>0.55180000000000007</v>
      </c>
      <c r="AA4" s="5">
        <f t="shared" si="11"/>
        <v>1.0084</v>
      </c>
      <c r="AB4" s="5">
        <f t="shared" si="12"/>
        <v>1.5443</v>
      </c>
      <c r="AC4" s="6">
        <f t="shared" si="13"/>
        <v>1.2763</v>
      </c>
      <c r="AD4" s="6">
        <f t="shared" ref="AD4:AD11" si="22">((CK4-CM4)^2+(CL4-CN4)^2)^0.5</f>
        <v>0.23430000000000006</v>
      </c>
      <c r="AE4" s="6">
        <f t="shared" ref="AE4:AE11" si="23">((CU4-CW4)^2+(CV4-CX4)^2)^0.5</f>
        <v>0.23050000000000004</v>
      </c>
      <c r="AF4" s="6">
        <f t="shared" ref="AF4:AF11" si="24">((DE4-DG4)^2+(DF4-DH4)^2)^0.5</f>
        <v>0.21269999999999989</v>
      </c>
      <c r="AG4" s="9">
        <v>0</v>
      </c>
      <c r="AH4" s="9">
        <v>0</v>
      </c>
      <c r="AI4" s="9">
        <v>0</v>
      </c>
      <c r="AJ4" s="9">
        <v>-0.70230000000000004</v>
      </c>
      <c r="AK4" s="9">
        <v>0</v>
      </c>
      <c r="AL4" s="9">
        <v>-1.0179</v>
      </c>
      <c r="AM4" s="9">
        <v>0</v>
      </c>
      <c r="AN4" s="9">
        <v>-2.3412000000000002</v>
      </c>
      <c r="AO4" s="9">
        <v>0</v>
      </c>
      <c r="AP4" s="9">
        <v>-3.0461</v>
      </c>
      <c r="AQ4" s="9">
        <v>0</v>
      </c>
      <c r="AR4" s="9">
        <v>-4.0589000000000004</v>
      </c>
      <c r="AS4" s="9">
        <v>0</v>
      </c>
      <c r="AT4" s="9">
        <v>-4.7587000000000002</v>
      </c>
      <c r="AU4" s="9">
        <v>0</v>
      </c>
      <c r="AV4" s="9">
        <v>-10.3454</v>
      </c>
      <c r="AW4" s="9">
        <v>0</v>
      </c>
      <c r="AX4" s="9">
        <v>-10.895300000000001</v>
      </c>
      <c r="AY4" s="18">
        <v>0.68259999999999998</v>
      </c>
      <c r="AZ4" s="18">
        <v>-3.5516000000000001</v>
      </c>
      <c r="BA4" s="19">
        <v>0.78869999999999996</v>
      </c>
      <c r="BB4" s="19">
        <v>-3.5516000000000001</v>
      </c>
      <c r="BC4" s="19">
        <v>0.51559999999999995</v>
      </c>
      <c r="BD4" s="19">
        <v>-3.5516000000000001</v>
      </c>
      <c r="BE4" s="19">
        <v>0.44069999999999998</v>
      </c>
      <c r="BF4" s="19">
        <v>-3.5516000000000001</v>
      </c>
      <c r="BG4" s="19">
        <v>0.25209999999999999</v>
      </c>
      <c r="BH4" s="19">
        <v>-3.5516000000000001</v>
      </c>
      <c r="BI4" s="19">
        <v>-0.29970000000000002</v>
      </c>
      <c r="BJ4" s="19">
        <v>-3.5516000000000001</v>
      </c>
      <c r="BK4" s="19">
        <v>-0.40200000000000002</v>
      </c>
      <c r="BL4" s="19">
        <v>-3.5516000000000001</v>
      </c>
      <c r="BM4" s="19">
        <v>-0.49280000000000002</v>
      </c>
      <c r="BN4" s="19">
        <v>-3.5516000000000001</v>
      </c>
      <c r="BO4" s="19">
        <v>-0.75560000000000005</v>
      </c>
      <c r="BP4" s="19">
        <v>-3.5516000000000001</v>
      </c>
      <c r="BQ4" s="19">
        <v>-0.59370000000000001</v>
      </c>
      <c r="BR4" s="19">
        <v>-3.5516000000000001</v>
      </c>
      <c r="BS4" s="17">
        <v>0</v>
      </c>
      <c r="BT4" s="17">
        <v>0</v>
      </c>
      <c r="BU4" s="17">
        <v>-1.1861999999999999</v>
      </c>
      <c r="BV4" s="17">
        <v>-4.3993000000000002</v>
      </c>
      <c r="BW4" s="17">
        <v>-0.17269999999999999</v>
      </c>
      <c r="BX4" s="17">
        <v>-3.9039999999999999</v>
      </c>
      <c r="BY4" s="17">
        <v>-0.17269999999999999</v>
      </c>
      <c r="BZ4" s="17">
        <v>-3.9039999999999999</v>
      </c>
      <c r="CA4" s="17"/>
      <c r="CB4" s="17"/>
      <c r="CC4" s="17"/>
      <c r="CD4" s="17"/>
      <c r="CE4" s="12">
        <v>9.9099999999999994E-2</v>
      </c>
      <c r="CF4" s="12">
        <v>-1.0846</v>
      </c>
      <c r="CG4" s="12">
        <v>-2.8683000000000001</v>
      </c>
      <c r="CH4" s="12">
        <v>2.4232</v>
      </c>
      <c r="CI4" s="12">
        <v>0.87439999999999996</v>
      </c>
      <c r="CJ4" s="12">
        <v>-0.84260000000000002</v>
      </c>
      <c r="CK4" s="12">
        <v>-0.96709999999999996</v>
      </c>
      <c r="CL4" s="12">
        <v>0.31430000000000002</v>
      </c>
      <c r="CM4" s="12">
        <v>-1.2014</v>
      </c>
      <c r="CN4" s="12">
        <v>0.31430000000000002</v>
      </c>
      <c r="CO4" s="12">
        <v>-0.93220000000000003</v>
      </c>
      <c r="CP4" s="12">
        <v>0.34100000000000003</v>
      </c>
      <c r="CQ4" s="12">
        <v>-3.7719</v>
      </c>
      <c r="CR4" s="12">
        <v>1.2757000000000001</v>
      </c>
      <c r="CS4" s="12">
        <v>3.9399999999999998E-2</v>
      </c>
      <c r="CT4" s="12">
        <v>0.96199999999999997</v>
      </c>
      <c r="CU4" s="12">
        <v>-2.2181000000000002</v>
      </c>
      <c r="CV4" s="12">
        <v>0.55179999999999996</v>
      </c>
      <c r="CW4" s="12">
        <v>-2.2181000000000002</v>
      </c>
      <c r="CX4" s="12">
        <v>0.7823</v>
      </c>
      <c r="CY4" s="12">
        <v>-1.585</v>
      </c>
      <c r="CZ4" s="12">
        <v>1.1880999999999999</v>
      </c>
      <c r="DA4" s="12">
        <v>-5.8362999999999996</v>
      </c>
      <c r="DB4" s="12">
        <v>0.98680000000000001</v>
      </c>
      <c r="DC4" s="12">
        <v>-0.6179</v>
      </c>
      <c r="DD4" s="12">
        <v>-0.25080000000000002</v>
      </c>
      <c r="DE4" s="12">
        <v>-3.3109000000000002</v>
      </c>
      <c r="DF4" s="12">
        <v>1.1551</v>
      </c>
      <c r="DG4" s="12">
        <v>-3.3109000000000002</v>
      </c>
      <c r="DH4" s="12">
        <v>1.3677999999999999</v>
      </c>
    </row>
    <row r="5" spans="2:120" ht="16.899999999999999" customHeight="1" x14ac:dyDescent="0.2">
      <c r="B5" s="2" t="s">
        <v>185</v>
      </c>
      <c r="C5" s="2" t="s">
        <v>580</v>
      </c>
      <c r="D5" s="5">
        <f t="shared" si="0"/>
        <v>12.049099999999999</v>
      </c>
      <c r="E5" s="5">
        <f t="shared" si="1"/>
        <v>11.051500000000001</v>
      </c>
      <c r="F5" s="5">
        <f t="shared" si="2"/>
        <v>2.5825</v>
      </c>
      <c r="G5" s="5">
        <f t="shared" si="3"/>
        <v>0.84009999999999996</v>
      </c>
      <c r="H5" s="5">
        <f t="shared" si="4"/>
        <v>1.3951</v>
      </c>
      <c r="I5" s="5">
        <f t="shared" si="5"/>
        <v>0.7416999999999998</v>
      </c>
      <c r="J5" s="5">
        <f t="shared" si="6"/>
        <v>1.2999000000000005</v>
      </c>
      <c r="K5" s="5">
        <f t="shared" si="7"/>
        <v>0.80449999999999999</v>
      </c>
      <c r="L5" s="5">
        <f t="shared" si="8"/>
        <v>4.6683188280150709</v>
      </c>
      <c r="M5" s="5">
        <f t="shared" si="14"/>
        <v>1.2245717782147356</v>
      </c>
      <c r="N5" s="5">
        <f t="shared" si="15"/>
        <v>4.489033990737874</v>
      </c>
      <c r="O5" s="5">
        <f>((CA5-CC5)^2+(CB5-CD5)^2)^0.5</f>
        <v>1.7224523970200165</v>
      </c>
      <c r="P5" s="5">
        <f t="shared" si="16"/>
        <v>4.8528550864413837</v>
      </c>
      <c r="Q5" s="5">
        <f t="shared" si="9"/>
        <v>5.2002839162876482</v>
      </c>
      <c r="R5" s="5">
        <f t="shared" si="17"/>
        <v>3.355781108773336</v>
      </c>
      <c r="S5" s="5">
        <f t="shared" si="18"/>
        <v>3.8189810709140732</v>
      </c>
      <c r="T5" s="5" t="s">
        <v>566</v>
      </c>
      <c r="U5" s="5" t="s">
        <v>566</v>
      </c>
      <c r="V5" s="5">
        <f t="shared" ref="V5:V12" si="25">((DI5-DK5)^2+(DJ5-DL5)^2)^0.5</f>
        <v>0.90404159749427482</v>
      </c>
      <c r="W5" s="5">
        <f t="shared" ref="W5:W12" si="26">((DK5-DM5)^2+(DL5-DN5)^2)^0.5</f>
        <v>1.4330890272415036</v>
      </c>
      <c r="X5" s="5">
        <f t="shared" ref="X5:X12" si="27">((DM5-DO5)^2+(DN5-DP5)^2)^0.5</f>
        <v>0.24291654945680535</v>
      </c>
      <c r="Y5" s="5">
        <f t="shared" si="21"/>
        <v>0.83689999999999998</v>
      </c>
      <c r="Z5" s="5">
        <f t="shared" si="10"/>
        <v>0.4546</v>
      </c>
      <c r="AA5" s="5">
        <f t="shared" si="11"/>
        <v>1.0876999999999999</v>
      </c>
      <c r="AB5" s="5">
        <f t="shared" si="12"/>
        <v>1.6547999999999998</v>
      </c>
      <c r="AC5" s="6">
        <f t="shared" si="13"/>
        <v>1.4382999999999999</v>
      </c>
      <c r="AD5" s="6">
        <f t="shared" si="22"/>
        <v>0.27429999999999932</v>
      </c>
      <c r="AE5" s="6">
        <f t="shared" si="23"/>
        <v>0.26229999999999976</v>
      </c>
      <c r="AF5" s="6">
        <f t="shared" si="24"/>
        <v>0</v>
      </c>
      <c r="AG5" s="9">
        <v>0</v>
      </c>
      <c r="AH5" s="9">
        <v>0</v>
      </c>
      <c r="AI5" s="9">
        <v>0</v>
      </c>
      <c r="AJ5" s="9">
        <v>-0.84009999999999996</v>
      </c>
      <c r="AK5" s="9">
        <v>0</v>
      </c>
      <c r="AL5" s="9">
        <v>-1.1874</v>
      </c>
      <c r="AM5" s="9">
        <v>0</v>
      </c>
      <c r="AN5" s="9">
        <v>-2.5825</v>
      </c>
      <c r="AO5" s="9">
        <v>0</v>
      </c>
      <c r="AP5" s="9">
        <v>-3.3241999999999998</v>
      </c>
      <c r="AQ5" s="9">
        <v>0</v>
      </c>
      <c r="AR5" s="9">
        <v>-4.6241000000000003</v>
      </c>
      <c r="AS5" s="9">
        <v>0</v>
      </c>
      <c r="AT5" s="9">
        <v>-5.4286000000000003</v>
      </c>
      <c r="AU5" s="9">
        <v>0</v>
      </c>
      <c r="AV5" s="9">
        <v>-11.051500000000001</v>
      </c>
      <c r="AW5" s="9">
        <v>0</v>
      </c>
      <c r="AX5" s="9">
        <v>-12.049099999999999</v>
      </c>
      <c r="AY5" s="18">
        <v>0.80769999999999997</v>
      </c>
      <c r="AZ5" s="18">
        <v>-3.3426</v>
      </c>
      <c r="BA5" s="19">
        <v>0.67059999999999997</v>
      </c>
      <c r="BB5" s="19">
        <v>-3.3426</v>
      </c>
      <c r="BC5" s="19">
        <v>0.44640000000000002</v>
      </c>
      <c r="BD5" s="19">
        <v>-3.3426</v>
      </c>
      <c r="BE5" s="19">
        <v>0.47049999999999997</v>
      </c>
      <c r="BF5" s="19">
        <v>-3.3426</v>
      </c>
      <c r="BG5" s="19">
        <v>0.21970000000000001</v>
      </c>
      <c r="BH5" s="19">
        <v>-3.3426</v>
      </c>
      <c r="BI5" s="19">
        <v>-0.2349</v>
      </c>
      <c r="BJ5" s="19">
        <v>-3.3426</v>
      </c>
      <c r="BK5" s="19">
        <v>-0.3664</v>
      </c>
      <c r="BL5" s="19">
        <v>-3.3426</v>
      </c>
      <c r="BM5" s="19">
        <v>-0.64129999999999998</v>
      </c>
      <c r="BN5" s="19">
        <v>-3.3426</v>
      </c>
      <c r="BO5" s="19">
        <v>-0.98419999999999996</v>
      </c>
      <c r="BP5" s="19">
        <v>-3.3426</v>
      </c>
      <c r="BQ5" s="19">
        <v>-0.63060000000000005</v>
      </c>
      <c r="BR5" s="19">
        <v>-3.3426</v>
      </c>
      <c r="BS5" s="17">
        <v>0</v>
      </c>
      <c r="BT5" s="17">
        <v>0</v>
      </c>
      <c r="BU5" s="17">
        <v>-0.1022</v>
      </c>
      <c r="BV5" s="17">
        <v>-4.6672000000000002</v>
      </c>
      <c r="BW5" s="17">
        <v>1.1175999999999999</v>
      </c>
      <c r="BX5" s="17">
        <v>-4.7751999999999999</v>
      </c>
      <c r="BY5" s="17">
        <v>1.1175999999999999</v>
      </c>
      <c r="BZ5" s="17">
        <v>-4.7751999999999999</v>
      </c>
      <c r="CA5" s="17">
        <v>5.6044999999999998</v>
      </c>
      <c r="CB5" s="17">
        <v>-4.6368</v>
      </c>
      <c r="CC5" s="17">
        <v>6.2846000000000002</v>
      </c>
      <c r="CD5" s="17">
        <v>-3.0543</v>
      </c>
      <c r="CE5" s="12">
        <v>5.8204000000000002</v>
      </c>
      <c r="CF5" s="12">
        <v>-2.3075999999999999</v>
      </c>
      <c r="CG5" s="12">
        <v>4.5763999999999996</v>
      </c>
      <c r="CH5" s="12">
        <v>-6.9983000000000004</v>
      </c>
      <c r="CI5" s="12">
        <v>8.0847999999999995</v>
      </c>
      <c r="CJ5" s="12">
        <v>-3.1598000000000002</v>
      </c>
      <c r="CK5" s="12">
        <v>5.3815999999999997</v>
      </c>
      <c r="CL5" s="12">
        <v>-4.5726000000000004</v>
      </c>
      <c r="CM5" s="12">
        <v>5.1073000000000004</v>
      </c>
      <c r="CN5" s="12">
        <v>-4.5726000000000004</v>
      </c>
      <c r="CO5" s="12">
        <v>5.3117999999999999</v>
      </c>
      <c r="CP5" s="12">
        <v>-4.4779999999999998</v>
      </c>
      <c r="CQ5" s="12">
        <v>3.1172</v>
      </c>
      <c r="CR5" s="12">
        <v>-7.0167000000000002</v>
      </c>
      <c r="CS5" s="12">
        <v>6.1741000000000001</v>
      </c>
      <c r="CT5" s="12">
        <v>-4.7275999999999998</v>
      </c>
      <c r="CU5" s="12">
        <v>5.3994</v>
      </c>
      <c r="CV5" s="12">
        <v>-5.2196999999999996</v>
      </c>
      <c r="CW5" s="12">
        <v>5.1371000000000002</v>
      </c>
      <c r="CX5" s="12">
        <v>-5.2196999999999996</v>
      </c>
      <c r="DI5" s="12">
        <v>-7.0053000000000001</v>
      </c>
      <c r="DJ5" s="12">
        <v>10.325100000000001</v>
      </c>
      <c r="DK5" s="12">
        <v>-6.3348000000000004</v>
      </c>
      <c r="DL5" s="12">
        <v>9.7187000000000001</v>
      </c>
      <c r="DM5" s="12">
        <v>-6.0267999999999997</v>
      </c>
      <c r="DN5" s="12">
        <v>8.3191000000000006</v>
      </c>
      <c r="DO5" s="12">
        <v>-6.0490000000000004</v>
      </c>
      <c r="DP5" s="12">
        <v>8.0771999999999995</v>
      </c>
    </row>
    <row r="6" spans="2:120" ht="15" customHeight="1" x14ac:dyDescent="0.2">
      <c r="B6" s="2" t="s">
        <v>186</v>
      </c>
      <c r="C6" s="2" t="s">
        <v>479</v>
      </c>
      <c r="D6" s="5">
        <f t="shared" si="0"/>
        <v>10.802</v>
      </c>
      <c r="E6" s="5">
        <f t="shared" si="1"/>
        <v>9.9611999999999998</v>
      </c>
      <c r="F6" s="5">
        <f t="shared" si="2"/>
        <v>2.2098</v>
      </c>
      <c r="G6" s="5">
        <f t="shared" si="3"/>
        <v>0.74360000000000004</v>
      </c>
      <c r="H6" s="5">
        <f t="shared" si="4"/>
        <v>1.1658999999999999</v>
      </c>
      <c r="I6" s="5">
        <f t="shared" si="5"/>
        <v>0.66290000000000004</v>
      </c>
      <c r="J6" s="5">
        <f t="shared" si="6"/>
        <v>1.1303000000000001</v>
      </c>
      <c r="K6" s="5">
        <f t="shared" si="7"/>
        <v>0.66300000000000026</v>
      </c>
      <c r="L6" s="5">
        <f t="shared" si="8"/>
        <v>3.6311624695130349</v>
      </c>
      <c r="M6" s="24">
        <f t="shared" si="14"/>
        <v>0.8621981732757269</v>
      </c>
      <c r="N6" s="5">
        <f t="shared" si="15"/>
        <v>3.9770283496625458</v>
      </c>
      <c r="O6" s="5" t="s">
        <v>566</v>
      </c>
      <c r="P6" s="5">
        <f t="shared" si="16"/>
        <v>4.0277052188560178</v>
      </c>
      <c r="Q6" s="5">
        <f t="shared" si="9"/>
        <v>4.4584000000000001</v>
      </c>
      <c r="R6" s="5">
        <f t="shared" si="17"/>
        <v>2.5037753193926964</v>
      </c>
      <c r="S6" s="5">
        <f t="shared" si="18"/>
        <v>3.4406974787098035</v>
      </c>
      <c r="T6" s="5">
        <f t="shared" si="19"/>
        <v>3.5320576354300903</v>
      </c>
      <c r="U6" s="5">
        <f t="shared" si="20"/>
        <v>4.7050875124698797</v>
      </c>
      <c r="V6" s="5">
        <f t="shared" si="25"/>
        <v>0.73624350591363474</v>
      </c>
      <c r="W6" s="5">
        <f t="shared" si="26"/>
        <v>1.438488713893856</v>
      </c>
      <c r="X6" s="5">
        <f t="shared" si="27"/>
        <v>0.32774859267432427</v>
      </c>
      <c r="Y6" s="5">
        <f t="shared" si="21"/>
        <v>0.81659999999999999</v>
      </c>
      <c r="Z6" s="5">
        <f t="shared" si="10"/>
        <v>0.5544</v>
      </c>
      <c r="AA6" s="5">
        <f t="shared" si="11"/>
        <v>0.98299999999999998</v>
      </c>
      <c r="AB6" s="5">
        <f t="shared" si="12"/>
        <v>1.4725000000000001</v>
      </c>
      <c r="AC6" s="6">
        <f t="shared" si="13"/>
        <v>1.5308999999999999</v>
      </c>
      <c r="AD6" s="6">
        <f t="shared" si="22"/>
        <v>0.25910000000000011</v>
      </c>
      <c r="AE6" s="6">
        <f t="shared" si="23"/>
        <v>0.24009999999999998</v>
      </c>
      <c r="AF6" s="6">
        <f t="shared" si="24"/>
        <v>0.1956</v>
      </c>
      <c r="AG6" s="9">
        <v>0</v>
      </c>
      <c r="AH6" s="9">
        <v>0</v>
      </c>
      <c r="AI6" s="9">
        <v>0</v>
      </c>
      <c r="AJ6" s="9">
        <v>-0.74360000000000004</v>
      </c>
      <c r="AK6" s="9">
        <v>0</v>
      </c>
      <c r="AL6" s="9">
        <v>-1.0439000000000001</v>
      </c>
      <c r="AM6" s="9">
        <v>0</v>
      </c>
      <c r="AN6" s="9">
        <v>-2.2098</v>
      </c>
      <c r="AO6" s="9">
        <v>0</v>
      </c>
      <c r="AP6" s="9">
        <v>-2.8727</v>
      </c>
      <c r="AQ6" s="9">
        <v>0</v>
      </c>
      <c r="AR6" s="9">
        <v>-4.0030000000000001</v>
      </c>
      <c r="AS6" s="9">
        <v>0</v>
      </c>
      <c r="AT6" s="9">
        <v>-4.6660000000000004</v>
      </c>
      <c r="AU6" s="9">
        <v>0</v>
      </c>
      <c r="AV6" s="9">
        <v>-9.9611999999999998</v>
      </c>
      <c r="AW6" s="9">
        <v>0</v>
      </c>
      <c r="AX6" s="9">
        <v>-10.802</v>
      </c>
      <c r="AY6" s="18">
        <v>0.96960000000000002</v>
      </c>
      <c r="AZ6" s="18">
        <v>-3.7084000000000001</v>
      </c>
      <c r="BA6" s="19">
        <v>0.72960000000000003</v>
      </c>
      <c r="BB6" s="19">
        <v>-3.7084000000000001</v>
      </c>
      <c r="BC6" s="19">
        <v>0.45150000000000001</v>
      </c>
      <c r="BD6" s="19">
        <v>-3.7084000000000001</v>
      </c>
      <c r="BE6" s="19">
        <v>0.38479999999999998</v>
      </c>
      <c r="BF6" s="19">
        <v>-3.7084000000000001</v>
      </c>
      <c r="BG6" s="19">
        <v>0.2102</v>
      </c>
      <c r="BH6" s="19">
        <v>-3.7084000000000001</v>
      </c>
      <c r="BI6" s="19">
        <v>-0.34420000000000001</v>
      </c>
      <c r="BJ6" s="19">
        <v>-3.7084000000000001</v>
      </c>
      <c r="BK6" s="19">
        <v>-0.43180000000000002</v>
      </c>
      <c r="BL6" s="19">
        <v>-3.7084000000000001</v>
      </c>
      <c r="BM6" s="19">
        <v>-0.53149999999999997</v>
      </c>
      <c r="BN6" s="19">
        <v>-3.7084000000000001</v>
      </c>
      <c r="BO6" s="19">
        <v>-0.7429</v>
      </c>
      <c r="BP6" s="19">
        <v>-3.7084000000000001</v>
      </c>
      <c r="BQ6" s="19">
        <v>-0.56130000000000002</v>
      </c>
      <c r="BR6" s="19">
        <v>-3.7084000000000001</v>
      </c>
      <c r="BS6" s="17">
        <v>0</v>
      </c>
      <c r="BT6" s="17">
        <v>0</v>
      </c>
      <c r="BU6" s="23">
        <v>-2.7038000000000002</v>
      </c>
      <c r="BV6" s="17">
        <v>2.4238</v>
      </c>
      <c r="BW6" s="17">
        <v>-1.9475</v>
      </c>
      <c r="BX6" s="17">
        <v>2.8378000000000001</v>
      </c>
      <c r="BY6" s="17">
        <v>-1.9475</v>
      </c>
      <c r="BZ6" s="17">
        <v>2.8372000000000002</v>
      </c>
      <c r="CA6" s="17">
        <v>1.7423999999999999</v>
      </c>
      <c r="CB6" s="17">
        <v>4.3193000000000001</v>
      </c>
      <c r="CC6" s="17">
        <v>1.7423999999999999</v>
      </c>
      <c r="CD6" s="17">
        <v>4.3193000000000001</v>
      </c>
      <c r="CE6" s="12">
        <v>2.0268999999999999</v>
      </c>
      <c r="CF6" s="12">
        <v>4.1840000000000002</v>
      </c>
      <c r="CG6" s="12">
        <v>-0.49780000000000002</v>
      </c>
      <c r="CH6" s="12">
        <v>1.0458000000000001</v>
      </c>
      <c r="CI6" s="12">
        <v>-0.49780000000000002</v>
      </c>
      <c r="CJ6" s="12">
        <v>5.5042</v>
      </c>
      <c r="CK6" s="12">
        <v>1.1849000000000001</v>
      </c>
      <c r="CL6" s="12">
        <v>2.9946999999999999</v>
      </c>
      <c r="CM6" s="12">
        <v>0.92579999999999996</v>
      </c>
      <c r="CN6" s="12">
        <v>2.9946999999999999</v>
      </c>
      <c r="CO6" s="12">
        <v>1.1258999999999999</v>
      </c>
      <c r="CP6" s="12">
        <v>2.8188</v>
      </c>
      <c r="CQ6" s="12">
        <v>-1.3334999999999999</v>
      </c>
      <c r="CR6" s="12">
        <v>2.3494999999999999</v>
      </c>
      <c r="CS6" s="12">
        <v>1.8548</v>
      </c>
      <c r="CT6" s="12">
        <v>3.6429999999999998</v>
      </c>
      <c r="CU6" s="12">
        <v>0.33589999999999998</v>
      </c>
      <c r="CV6" s="12">
        <v>2.6225000000000001</v>
      </c>
      <c r="CW6" s="12">
        <v>0.33589999999999998</v>
      </c>
      <c r="CX6" s="12">
        <v>2.8626</v>
      </c>
      <c r="CY6" s="12">
        <v>2.0299999999999999E-2</v>
      </c>
      <c r="CZ6" s="12">
        <v>3.1444999999999999</v>
      </c>
      <c r="DA6" s="12">
        <v>-2.9102000000000001</v>
      </c>
      <c r="DB6" s="12">
        <v>1.1728000000000001</v>
      </c>
      <c r="DC6" s="12">
        <v>1.7766999999999999</v>
      </c>
      <c r="DD6" s="12">
        <v>0.75949999999999995</v>
      </c>
      <c r="DE6" s="22">
        <v>-1.2579</v>
      </c>
      <c r="DF6" s="12">
        <v>2.3647</v>
      </c>
      <c r="DG6" s="12">
        <v>-1.4535</v>
      </c>
      <c r="DH6" s="12">
        <v>2.3647</v>
      </c>
      <c r="DI6" s="12">
        <v>-5.3207000000000004</v>
      </c>
      <c r="DJ6" s="12">
        <v>5.4927000000000001</v>
      </c>
      <c r="DK6" s="12">
        <v>-4.5872000000000002</v>
      </c>
      <c r="DL6" s="12">
        <v>5.5561999999999996</v>
      </c>
      <c r="DM6" s="12">
        <v>-3.4449000000000001</v>
      </c>
      <c r="DN6" s="12">
        <v>4.6818999999999997</v>
      </c>
      <c r="DO6" s="12">
        <v>-3.2544</v>
      </c>
      <c r="DP6" s="12">
        <v>4.4151999999999996</v>
      </c>
    </row>
    <row r="7" spans="2:120" ht="16.149999999999999" customHeight="1" x14ac:dyDescent="0.2">
      <c r="B7" s="2" t="s">
        <v>187</v>
      </c>
      <c r="C7" s="2" t="s">
        <v>483</v>
      </c>
      <c r="D7" s="5">
        <f t="shared" si="0"/>
        <v>12.265000000000001</v>
      </c>
      <c r="E7" s="5">
        <f t="shared" si="1"/>
        <v>11.493499999999999</v>
      </c>
      <c r="F7" s="5">
        <f t="shared" si="2"/>
        <v>2.6594000000000002</v>
      </c>
      <c r="G7" s="5">
        <f t="shared" si="3"/>
        <v>0.74229999999999996</v>
      </c>
      <c r="H7" s="5">
        <f t="shared" si="4"/>
        <v>1.5215000000000003</v>
      </c>
      <c r="I7" s="5">
        <f t="shared" si="5"/>
        <v>0.58099999999999996</v>
      </c>
      <c r="J7" s="5">
        <f t="shared" si="6"/>
        <v>1.2039999999999997</v>
      </c>
      <c r="K7" s="5">
        <f t="shared" si="7"/>
        <v>1.0204000000000004</v>
      </c>
      <c r="L7" s="5">
        <f t="shared" si="8"/>
        <v>4.0682110097682989</v>
      </c>
      <c r="M7" s="5">
        <f t="shared" si="14"/>
        <v>1.1057193586077798</v>
      </c>
      <c r="N7" s="5" t="s">
        <v>566</v>
      </c>
      <c r="O7" s="5" t="s">
        <v>566</v>
      </c>
      <c r="P7" s="5">
        <f t="shared" si="16"/>
        <v>4.6860408555624007</v>
      </c>
      <c r="Q7" s="5">
        <f t="shared" si="9"/>
        <v>4.987361150949468</v>
      </c>
      <c r="R7" s="5">
        <f t="shared" si="17"/>
        <v>3.154942929753247</v>
      </c>
      <c r="S7" s="5">
        <f t="shared" si="18"/>
        <v>3.7846158127344975</v>
      </c>
      <c r="T7" s="5">
        <f t="shared" si="19"/>
        <v>4.5629678499853581</v>
      </c>
      <c r="U7" s="5">
        <f t="shared" si="20"/>
        <v>5.2772396288211132</v>
      </c>
      <c r="V7" s="5">
        <f t="shared" si="25"/>
        <v>0.88481792477322696</v>
      </c>
      <c r="W7" s="5">
        <f t="shared" si="26"/>
        <v>1.5870789551878008</v>
      </c>
      <c r="X7" s="5">
        <f t="shared" si="27"/>
        <v>0.38094625605195265</v>
      </c>
      <c r="Y7" s="5">
        <f t="shared" si="21"/>
        <v>0.76839999999999997</v>
      </c>
      <c r="Z7" s="5">
        <f t="shared" si="10"/>
        <v>0.47369999999999995</v>
      </c>
      <c r="AA7" s="5">
        <f t="shared" si="11"/>
        <v>1.0851999999999999</v>
      </c>
      <c r="AB7" s="5">
        <f t="shared" si="12"/>
        <v>1.5106999999999999</v>
      </c>
      <c r="AC7" s="6">
        <f t="shared" si="13"/>
        <v>1.9444000000000001</v>
      </c>
      <c r="AD7" s="6">
        <f t="shared" si="22"/>
        <v>0.2799999999999998</v>
      </c>
      <c r="AE7" s="6">
        <f t="shared" si="23"/>
        <v>0.2502000000000002</v>
      </c>
      <c r="AF7" s="6">
        <f t="shared" si="24"/>
        <v>0.23240000000000016</v>
      </c>
      <c r="AG7" s="9">
        <v>0</v>
      </c>
      <c r="AH7" s="9">
        <v>0</v>
      </c>
      <c r="AI7" s="9">
        <v>0</v>
      </c>
      <c r="AJ7" s="9">
        <v>-0.74229999999999996</v>
      </c>
      <c r="AK7" s="9">
        <v>0</v>
      </c>
      <c r="AL7" s="9">
        <v>-1.1378999999999999</v>
      </c>
      <c r="AM7" s="9">
        <v>0</v>
      </c>
      <c r="AN7" s="9">
        <v>-2.6594000000000002</v>
      </c>
      <c r="AO7" s="9">
        <v>0</v>
      </c>
      <c r="AP7" s="9">
        <v>-3.2404000000000002</v>
      </c>
      <c r="AQ7" s="9">
        <v>0</v>
      </c>
      <c r="AR7" s="9">
        <v>-4.4443999999999999</v>
      </c>
      <c r="AS7" s="9">
        <v>0</v>
      </c>
      <c r="AT7" s="9">
        <v>-5.4648000000000003</v>
      </c>
      <c r="AU7" s="9">
        <v>0</v>
      </c>
      <c r="AV7" s="9">
        <v>-11.493499999999999</v>
      </c>
      <c r="AW7" s="9">
        <v>0</v>
      </c>
      <c r="AX7" s="9">
        <v>-12.265000000000001</v>
      </c>
      <c r="AY7" s="18">
        <v>1.1684000000000001</v>
      </c>
      <c r="AZ7" s="18">
        <v>-5.4444999999999997</v>
      </c>
      <c r="BA7" s="19">
        <v>0.91</v>
      </c>
      <c r="BB7" s="19">
        <v>-5.4444999999999997</v>
      </c>
      <c r="BC7" s="19">
        <v>0.73470000000000002</v>
      </c>
      <c r="BD7" s="19">
        <v>-5.4444999999999997</v>
      </c>
      <c r="BE7" s="19">
        <v>0.57469999999999999</v>
      </c>
      <c r="BF7" s="19">
        <v>-5.4444999999999997</v>
      </c>
      <c r="BG7" s="19">
        <v>0.41149999999999998</v>
      </c>
      <c r="BH7" s="19">
        <v>-5.4444999999999997</v>
      </c>
      <c r="BI7" s="19">
        <v>-6.2199999999999998E-2</v>
      </c>
      <c r="BJ7" s="19">
        <v>-5.4444999999999997</v>
      </c>
      <c r="BK7" s="19">
        <v>-0.19370000000000001</v>
      </c>
      <c r="BL7" s="19">
        <v>-5.4444999999999997</v>
      </c>
      <c r="BM7" s="19">
        <v>-0.35049999999999998</v>
      </c>
      <c r="BN7" s="19">
        <v>-5.4444999999999997</v>
      </c>
      <c r="BO7" s="19">
        <v>-0.60070000000000001</v>
      </c>
      <c r="BP7" s="19">
        <v>-5.4444999999999997</v>
      </c>
      <c r="BQ7" s="19">
        <v>-0.77600000000000002</v>
      </c>
      <c r="BR7" s="19">
        <v>-5.4444999999999997</v>
      </c>
      <c r="BS7" s="17">
        <v>0</v>
      </c>
      <c r="BT7" s="17">
        <v>0</v>
      </c>
      <c r="BU7" s="17">
        <v>-0.22289999999999999</v>
      </c>
      <c r="BV7" s="17">
        <v>-4.0621</v>
      </c>
      <c r="BW7" s="17">
        <v>0.79120000000000001</v>
      </c>
      <c r="BX7" s="17">
        <v>-4.5027999999999997</v>
      </c>
      <c r="BY7" s="17">
        <v>0.79120000000000001</v>
      </c>
      <c r="BZ7" s="17">
        <v>-4.5027999999999997</v>
      </c>
      <c r="CA7" s="17"/>
      <c r="CB7" s="17"/>
      <c r="CC7" s="17"/>
      <c r="CD7" s="17"/>
      <c r="CE7" s="12">
        <v>3.0861000000000001</v>
      </c>
      <c r="CF7" s="12">
        <v>-1.4802</v>
      </c>
      <c r="CG7" s="12">
        <v>2.1292</v>
      </c>
      <c r="CH7" s="12">
        <v>3.1071</v>
      </c>
      <c r="CI7" s="12">
        <v>5.1378000000000004</v>
      </c>
      <c r="CJ7" s="12">
        <v>-0.87060000000000004</v>
      </c>
      <c r="CK7" s="12">
        <v>2.6473</v>
      </c>
      <c r="CL7" s="12">
        <v>1.1062000000000001</v>
      </c>
      <c r="CM7" s="12">
        <v>2.3673000000000002</v>
      </c>
      <c r="CN7" s="12">
        <v>1.1062000000000001</v>
      </c>
      <c r="CO7" s="12">
        <v>2.4213</v>
      </c>
      <c r="CP7" s="12">
        <v>0.99060000000000004</v>
      </c>
      <c r="CQ7" s="12">
        <v>1.7004999999999999</v>
      </c>
      <c r="CR7" s="12">
        <v>4.0621</v>
      </c>
      <c r="CS7" s="12">
        <v>4.9542999999999999</v>
      </c>
      <c r="CT7" s="12">
        <v>5.9950000000000001</v>
      </c>
      <c r="CU7" s="12">
        <v>2.1863000000000001</v>
      </c>
      <c r="CV7" s="12">
        <v>2.8555999999999999</v>
      </c>
      <c r="CW7" s="12">
        <v>1.9360999999999999</v>
      </c>
      <c r="CX7" s="12">
        <v>2.8555999999999999</v>
      </c>
      <c r="CY7" s="12">
        <v>1.6878</v>
      </c>
      <c r="CZ7" s="12">
        <v>2.74</v>
      </c>
      <c r="DA7" s="12">
        <v>2.3952</v>
      </c>
      <c r="DB7" s="12">
        <v>-1.7678</v>
      </c>
      <c r="DC7" s="12">
        <v>2.8250999999999999</v>
      </c>
      <c r="DD7" s="12">
        <v>3.4918999999999998</v>
      </c>
      <c r="DE7" s="12">
        <v>2.1825000000000001</v>
      </c>
      <c r="DF7" s="12">
        <v>0.4299</v>
      </c>
      <c r="DG7" s="12">
        <v>1.9500999999999999</v>
      </c>
      <c r="DH7" s="12">
        <v>0.4299</v>
      </c>
      <c r="DI7" s="12">
        <v>-6.0490000000000004</v>
      </c>
      <c r="DJ7" s="12">
        <v>7.9515000000000002</v>
      </c>
      <c r="DK7" s="12">
        <v>-5.48</v>
      </c>
      <c r="DL7" s="12">
        <v>7.2739000000000003</v>
      </c>
      <c r="DM7" s="12">
        <v>-5.4115000000000002</v>
      </c>
      <c r="DN7" s="12">
        <v>5.6882999999999999</v>
      </c>
      <c r="DO7" s="12">
        <v>-5.5377999999999998</v>
      </c>
      <c r="DP7" s="12">
        <v>5.3289</v>
      </c>
    </row>
    <row r="8" spans="2:120" ht="16.149999999999999" customHeight="1" x14ac:dyDescent="0.2">
      <c r="B8" s="2" t="s">
        <v>324</v>
      </c>
      <c r="C8" s="2"/>
      <c r="D8" s="5">
        <f t="shared" si="0"/>
        <v>12.162800000000001</v>
      </c>
      <c r="E8" s="5">
        <f t="shared" si="1"/>
        <v>11.794499999999999</v>
      </c>
      <c r="F8" s="5">
        <f t="shared" si="2"/>
        <v>2.4771000000000001</v>
      </c>
      <c r="G8" s="5">
        <f t="shared" si="3"/>
        <v>0.77149999999999996</v>
      </c>
      <c r="H8" s="5">
        <f t="shared" si="4"/>
        <v>1.3487</v>
      </c>
      <c r="I8" s="5">
        <f t="shared" si="5"/>
        <v>0.62040000000000006</v>
      </c>
      <c r="J8" s="5">
        <f t="shared" si="6"/>
        <v>1.4351000000000003</v>
      </c>
      <c r="K8" s="5">
        <f t="shared" si="7"/>
        <v>0.91819999999999968</v>
      </c>
      <c r="L8" s="5">
        <f t="shared" si="8"/>
        <v>5.1185655998531461</v>
      </c>
      <c r="M8" s="5">
        <f t="shared" si="14"/>
        <v>1.2777681518961101</v>
      </c>
      <c r="N8" s="5">
        <f t="shared" si="15"/>
        <v>5.3242610806925974</v>
      </c>
      <c r="O8" s="5">
        <f>((CA8-CC8)^2+(CB8-CD8)^2)^0.5</f>
        <v>1.7146895054207336</v>
      </c>
      <c r="P8" s="5">
        <f t="shared" si="16"/>
        <v>4.892535718827201</v>
      </c>
      <c r="Q8" s="5">
        <f t="shared" si="9"/>
        <v>5.4241786935903944</v>
      </c>
      <c r="R8" s="5">
        <f t="shared" si="17"/>
        <v>3.3974623588790496</v>
      </c>
      <c r="S8" s="5">
        <f t="shared" si="18"/>
        <v>4.1541716791678214</v>
      </c>
      <c r="T8" s="5">
        <f t="shared" si="19"/>
        <v>4.7100578223626925</v>
      </c>
      <c r="U8" s="5">
        <f t="shared" si="20"/>
        <v>5.8068273334067717</v>
      </c>
      <c r="V8" s="5">
        <f t="shared" si="25"/>
        <v>0.90081277188991837</v>
      </c>
      <c r="W8" s="5">
        <f t="shared" si="26"/>
        <v>1.6028569056531532</v>
      </c>
      <c r="X8" s="5">
        <f t="shared" si="27"/>
        <v>0.2806214888421778</v>
      </c>
      <c r="Y8" s="5">
        <f t="shared" si="21"/>
        <v>0.93659999999999999</v>
      </c>
      <c r="Z8" s="5">
        <f t="shared" si="10"/>
        <v>0.51630000000000009</v>
      </c>
      <c r="AA8" s="5">
        <f t="shared" si="11"/>
        <v>1.2324999999999999</v>
      </c>
      <c r="AB8" s="5">
        <f t="shared" si="12"/>
        <v>1.9780000000000002</v>
      </c>
      <c r="AC8" s="6">
        <f t="shared" si="13"/>
        <v>1.9723000000000002</v>
      </c>
      <c r="AD8" s="6">
        <f t="shared" si="22"/>
        <v>0.30289999999999995</v>
      </c>
      <c r="AE8" s="6">
        <f t="shared" si="23"/>
        <v>0.27370000000000005</v>
      </c>
      <c r="AF8" s="6">
        <f t="shared" si="24"/>
        <v>0.24629999999999974</v>
      </c>
      <c r="AG8" s="9">
        <v>0</v>
      </c>
      <c r="AH8" s="9">
        <v>0</v>
      </c>
      <c r="AI8" s="9">
        <v>0</v>
      </c>
      <c r="AJ8" s="9">
        <v>-0.77149999999999996</v>
      </c>
      <c r="AK8" s="9">
        <v>0</v>
      </c>
      <c r="AL8" s="9">
        <v>-1.1284000000000001</v>
      </c>
      <c r="AM8" s="9">
        <v>0</v>
      </c>
      <c r="AN8" s="9">
        <v>-2.4771000000000001</v>
      </c>
      <c r="AO8" s="9">
        <v>0</v>
      </c>
      <c r="AP8" s="9">
        <v>-3.0975000000000001</v>
      </c>
      <c r="AQ8" s="9">
        <v>0</v>
      </c>
      <c r="AR8" s="9">
        <v>-4.5326000000000004</v>
      </c>
      <c r="AS8" s="9">
        <v>0</v>
      </c>
      <c r="AT8" s="9">
        <v>-5.4508000000000001</v>
      </c>
      <c r="AU8" s="9">
        <v>0</v>
      </c>
      <c r="AV8" s="9">
        <v>-11.794499999999999</v>
      </c>
      <c r="AW8" s="9">
        <v>0</v>
      </c>
      <c r="AX8" s="9">
        <v>-12.162800000000001</v>
      </c>
      <c r="AY8" s="18">
        <v>0.94420000000000004</v>
      </c>
      <c r="AZ8" s="18">
        <v>-4.9752000000000001</v>
      </c>
      <c r="BA8" s="19">
        <v>1.0236000000000001</v>
      </c>
      <c r="BB8" s="19">
        <v>-4.9752000000000001</v>
      </c>
      <c r="BC8" s="19">
        <v>0.78039999999999998</v>
      </c>
      <c r="BD8" s="19">
        <v>-4.9752000000000001</v>
      </c>
      <c r="BE8" s="19">
        <v>-0.53339999999999999</v>
      </c>
      <c r="BF8" s="19">
        <v>-4.9752000000000001</v>
      </c>
      <c r="BG8" s="19">
        <v>-0.74099999999999999</v>
      </c>
      <c r="BH8" s="19">
        <v>-4.9752000000000001</v>
      </c>
      <c r="BI8" s="19">
        <v>-1.2573000000000001</v>
      </c>
      <c r="BJ8" s="19">
        <v>-4.9752000000000001</v>
      </c>
      <c r="BK8" s="19">
        <v>-1.47</v>
      </c>
      <c r="BL8" s="19">
        <v>-4.9752000000000001</v>
      </c>
      <c r="BM8" s="19">
        <v>-0.4521</v>
      </c>
      <c r="BN8" s="19">
        <v>-4.9752000000000001</v>
      </c>
      <c r="BO8" s="19">
        <v>-0.95440000000000003</v>
      </c>
      <c r="BP8" s="19">
        <v>-4.9752000000000001</v>
      </c>
      <c r="BQ8" s="19">
        <v>-1.0281</v>
      </c>
      <c r="BR8" s="19">
        <v>-4.9752000000000001</v>
      </c>
      <c r="BS8" s="17">
        <v>0</v>
      </c>
      <c r="BT8" s="17">
        <v>0</v>
      </c>
      <c r="BU8" s="17">
        <v>-2.1114000000000002</v>
      </c>
      <c r="BV8" s="17">
        <v>4.6627999999999998</v>
      </c>
      <c r="BW8" s="17">
        <v>-0.92069999999999996</v>
      </c>
      <c r="BX8" s="17">
        <v>5.1264000000000003</v>
      </c>
      <c r="BY8" s="17">
        <v>2.9089</v>
      </c>
      <c r="BZ8" s="17">
        <v>6.0369000000000002</v>
      </c>
      <c r="CA8" s="17">
        <v>4.2786</v>
      </c>
      <c r="CB8" s="17">
        <v>5.8128000000000002</v>
      </c>
      <c r="CC8" s="17">
        <v>5.9893000000000001</v>
      </c>
      <c r="CD8" s="17">
        <v>5.6959</v>
      </c>
      <c r="CE8" s="12">
        <v>2.4701</v>
      </c>
      <c r="CF8" s="12">
        <v>-1.5742</v>
      </c>
      <c r="CG8" s="12">
        <v>-1.8123</v>
      </c>
      <c r="CH8" s="12">
        <v>0.79179999999999995</v>
      </c>
      <c r="CI8" s="12">
        <v>3.5230000000000001</v>
      </c>
      <c r="CJ8" s="12">
        <v>-0.18609999999999999</v>
      </c>
      <c r="CK8" s="12">
        <v>0.8014</v>
      </c>
      <c r="CL8" s="12">
        <v>-0.67179999999999995</v>
      </c>
      <c r="CM8" s="12">
        <v>0.8014</v>
      </c>
      <c r="CN8" s="12">
        <v>-0.36890000000000001</v>
      </c>
      <c r="CO8" s="12">
        <v>1.2319</v>
      </c>
      <c r="CP8" s="12">
        <v>0.4153</v>
      </c>
      <c r="CQ8" s="12">
        <v>0.60009999999999997</v>
      </c>
      <c r="CR8" s="12">
        <v>3.7534999999999998</v>
      </c>
      <c r="CS8" s="12">
        <v>2.6206</v>
      </c>
      <c r="CT8" s="12">
        <v>0.12379999999999999</v>
      </c>
      <c r="CU8" s="12">
        <v>1.1208</v>
      </c>
      <c r="CV8" s="12">
        <v>1.8192999999999999</v>
      </c>
      <c r="CW8" s="12">
        <v>0.84709999999999996</v>
      </c>
      <c r="CX8" s="12">
        <v>1.8192999999999999</v>
      </c>
      <c r="CY8" s="12">
        <v>1.0141</v>
      </c>
      <c r="CZ8" s="12">
        <v>1.9107000000000001</v>
      </c>
      <c r="DA8" s="12">
        <v>-3.6873999999999998</v>
      </c>
      <c r="DB8" s="12">
        <v>1.6269</v>
      </c>
      <c r="DC8" s="12">
        <v>1.8218000000000001</v>
      </c>
      <c r="DD8" s="12">
        <v>-0.20830000000000001</v>
      </c>
      <c r="DE8" s="12">
        <v>-1.0851999999999999</v>
      </c>
      <c r="DF8" s="12">
        <v>1.9895</v>
      </c>
      <c r="DG8" s="12">
        <v>-1.0851999999999999</v>
      </c>
      <c r="DH8" s="12">
        <v>2.2357999999999998</v>
      </c>
      <c r="DI8" s="12">
        <v>1.2020999999999999</v>
      </c>
      <c r="DJ8" s="12">
        <v>12.132300000000001</v>
      </c>
      <c r="DK8" s="12">
        <v>1.8617999999999999</v>
      </c>
      <c r="DL8" s="12">
        <v>12.745699999999999</v>
      </c>
      <c r="DM8" s="12">
        <v>2.0192999999999999</v>
      </c>
      <c r="DN8" s="12">
        <v>14.3408</v>
      </c>
      <c r="DO8" s="12">
        <v>2.0364</v>
      </c>
      <c r="DP8" s="12">
        <v>14.620900000000001</v>
      </c>
    </row>
    <row r="9" spans="2:120" ht="16.149999999999999" customHeight="1" x14ac:dyDescent="0.2">
      <c r="B9" s="2" t="s">
        <v>325</v>
      </c>
      <c r="C9" s="2"/>
      <c r="D9" s="5">
        <f t="shared" si="0"/>
        <v>11.416</v>
      </c>
      <c r="E9" s="5">
        <f t="shared" si="1"/>
        <v>10.6153</v>
      </c>
      <c r="F9" s="5">
        <f t="shared" si="2"/>
        <v>2.3437999999999999</v>
      </c>
      <c r="G9" s="5">
        <f t="shared" si="3"/>
        <v>0.73089999999999999</v>
      </c>
      <c r="H9" s="5">
        <f t="shared" si="4"/>
        <v>1.3169999999999999</v>
      </c>
      <c r="I9" s="5">
        <f t="shared" si="5"/>
        <v>0.74420000000000019</v>
      </c>
      <c r="J9" s="5">
        <f t="shared" si="6"/>
        <v>1.1494</v>
      </c>
      <c r="K9" s="5">
        <f t="shared" si="7"/>
        <v>0.74160000000000004</v>
      </c>
      <c r="L9" s="5">
        <f t="shared" si="8"/>
        <v>4.8270465110665759</v>
      </c>
      <c r="M9" s="5">
        <f t="shared" si="14"/>
        <v>1.2417316457270469</v>
      </c>
      <c r="N9" s="5">
        <f t="shared" si="15"/>
        <v>5.3678529406350952</v>
      </c>
      <c r="O9" s="5">
        <f>((CA9-CC9)^2+(CB9-CD9)^2)^0.5</f>
        <v>1.8329561287712262</v>
      </c>
      <c r="P9" s="5">
        <f t="shared" si="16"/>
        <v>4.6870868479259062</v>
      </c>
      <c r="Q9" s="5">
        <f t="shared" si="9"/>
        <v>5.272968675234095</v>
      </c>
      <c r="R9" s="5">
        <f t="shared" si="17"/>
        <v>3.252915384697241</v>
      </c>
      <c r="S9" s="5">
        <f t="shared" si="18"/>
        <v>4.0356122038669664</v>
      </c>
      <c r="T9" s="5">
        <f t="shared" si="19"/>
        <v>4.0910020985083841</v>
      </c>
      <c r="U9" s="5">
        <f t="shared" si="20"/>
        <v>5.1727438917850934</v>
      </c>
      <c r="V9" s="5">
        <f t="shared" si="25"/>
        <v>0.80801368800286955</v>
      </c>
      <c r="W9" s="5">
        <f t="shared" si="26"/>
        <v>1.3842633347741309</v>
      </c>
      <c r="X9" s="5">
        <f t="shared" si="27"/>
        <v>0.33019413986320489</v>
      </c>
      <c r="Y9" s="5">
        <f t="shared" si="21"/>
        <v>0.9144000000000001</v>
      </c>
      <c r="Z9" s="5">
        <f t="shared" si="10"/>
        <v>0.56710000000000005</v>
      </c>
      <c r="AA9" s="5">
        <f t="shared" si="11"/>
        <v>1.1722000000000001</v>
      </c>
      <c r="AB9" s="5">
        <f t="shared" si="12"/>
        <v>1.7926</v>
      </c>
      <c r="AC9" s="6">
        <f t="shared" si="13"/>
        <v>1.9799</v>
      </c>
      <c r="AD9" s="6">
        <f t="shared" si="22"/>
        <v>0.27559999999999996</v>
      </c>
      <c r="AE9" s="6">
        <f t="shared" si="23"/>
        <v>0.27939999999999998</v>
      </c>
      <c r="AF9" s="6">
        <f t="shared" si="24"/>
        <v>0.22229999999999994</v>
      </c>
      <c r="AG9" s="9">
        <v>0</v>
      </c>
      <c r="AH9" s="9">
        <v>0</v>
      </c>
      <c r="AI9" s="9">
        <v>0</v>
      </c>
      <c r="AJ9" s="9">
        <v>-0.73089999999999999</v>
      </c>
      <c r="AK9" s="9">
        <v>0</v>
      </c>
      <c r="AL9" s="9">
        <v>-1.0267999999999999</v>
      </c>
      <c r="AM9" s="9">
        <v>0</v>
      </c>
      <c r="AN9" s="9">
        <v>-2.3437999999999999</v>
      </c>
      <c r="AO9" s="9">
        <v>0</v>
      </c>
      <c r="AP9" s="9">
        <v>-3.0880000000000001</v>
      </c>
      <c r="AQ9" s="9">
        <v>0</v>
      </c>
      <c r="AR9" s="9">
        <v>-4.2374000000000001</v>
      </c>
      <c r="AS9" s="9">
        <v>0</v>
      </c>
      <c r="AT9" s="9">
        <v>-4.9790000000000001</v>
      </c>
      <c r="AU9" s="9">
        <v>0</v>
      </c>
      <c r="AV9" s="9">
        <v>-10.6153</v>
      </c>
      <c r="AW9" s="9">
        <v>0</v>
      </c>
      <c r="AX9" s="9">
        <v>-11.416</v>
      </c>
      <c r="AY9" s="18">
        <v>0.88900000000000001</v>
      </c>
      <c r="AZ9" s="18">
        <v>-4.7911000000000001</v>
      </c>
      <c r="BA9" s="19">
        <v>0.92959999999999998</v>
      </c>
      <c r="BB9" s="19">
        <v>-4.7911000000000001</v>
      </c>
      <c r="BC9" s="19">
        <v>0.70230000000000004</v>
      </c>
      <c r="BD9" s="19">
        <v>-4.7911000000000001</v>
      </c>
      <c r="BE9" s="19">
        <v>-0.64959999999999996</v>
      </c>
      <c r="BF9" s="19">
        <v>-4.7911000000000001</v>
      </c>
      <c r="BG9" s="19">
        <v>-0.84770000000000001</v>
      </c>
      <c r="BH9" s="19">
        <v>-4.7911000000000001</v>
      </c>
      <c r="BI9" s="19">
        <v>-1.4148000000000001</v>
      </c>
      <c r="BJ9" s="19">
        <v>-4.7911000000000001</v>
      </c>
      <c r="BK9" s="19">
        <v>-1.5640000000000001</v>
      </c>
      <c r="BL9" s="19">
        <v>-4.7911000000000001</v>
      </c>
      <c r="BM9" s="19">
        <v>-0.46989999999999998</v>
      </c>
      <c r="BN9" s="19">
        <v>-4.7911000000000001</v>
      </c>
      <c r="BO9" s="19">
        <v>-0.86299999999999999</v>
      </c>
      <c r="BP9" s="19">
        <v>-4.7911000000000001</v>
      </c>
      <c r="BQ9" s="19">
        <v>-1.0909</v>
      </c>
      <c r="BR9" s="19">
        <v>-4.7911000000000001</v>
      </c>
      <c r="BS9" s="17">
        <v>0</v>
      </c>
      <c r="BT9" s="17">
        <v>0</v>
      </c>
      <c r="BU9" s="17">
        <v>-2.8098999999999998</v>
      </c>
      <c r="BV9" s="17">
        <v>3.9249000000000001</v>
      </c>
      <c r="BW9" s="17">
        <v>-1.5976999999999999</v>
      </c>
      <c r="BX9" s="17">
        <v>3.6556999999999999</v>
      </c>
      <c r="BY9" s="17">
        <v>0.94299999999999995</v>
      </c>
      <c r="BZ9" s="17">
        <v>2.2408999999999999</v>
      </c>
      <c r="CA9" s="17">
        <v>1.3696999999999999</v>
      </c>
      <c r="CB9" s="17">
        <v>-0.18160000000000001</v>
      </c>
      <c r="CC9" s="17">
        <v>-0.41470000000000001</v>
      </c>
      <c r="CD9" s="17">
        <v>-0.60070000000000001</v>
      </c>
      <c r="CE9" s="12">
        <v>3.1591</v>
      </c>
      <c r="CF9" s="12">
        <v>-1.0382</v>
      </c>
      <c r="CG9" s="12">
        <v>-0.83950000000000002</v>
      </c>
      <c r="CH9" s="12">
        <v>1.4072</v>
      </c>
      <c r="CI9" s="12">
        <v>4.4081999999999999</v>
      </c>
      <c r="CJ9" s="12">
        <v>1.9228000000000001</v>
      </c>
      <c r="CK9" s="12">
        <v>1.4159999999999999</v>
      </c>
      <c r="CL9" s="12">
        <v>0.17460000000000001</v>
      </c>
      <c r="CM9" s="12">
        <v>1.4159999999999999</v>
      </c>
      <c r="CN9" s="12">
        <v>0.45019999999999999</v>
      </c>
      <c r="CO9" s="12">
        <v>1.4763999999999999</v>
      </c>
      <c r="CP9" s="12">
        <v>1.0173000000000001</v>
      </c>
      <c r="CQ9" s="12">
        <v>-1.7221</v>
      </c>
      <c r="CR9" s="12">
        <v>0.42480000000000001</v>
      </c>
      <c r="CS9" s="12">
        <v>2.1583999999999999</v>
      </c>
      <c r="CT9" s="12">
        <v>-0.68330000000000002</v>
      </c>
      <c r="CU9" s="12">
        <v>-6.7900000000000002E-2</v>
      </c>
      <c r="CV9" s="12">
        <v>0.84199999999999997</v>
      </c>
      <c r="CW9" s="12">
        <v>-6.7900000000000002E-2</v>
      </c>
      <c r="CX9" s="12">
        <v>1.1214</v>
      </c>
      <c r="CY9" s="12">
        <v>-7.9399999999999998E-2</v>
      </c>
      <c r="CZ9" s="12">
        <v>2.9794</v>
      </c>
      <c r="DA9" s="12">
        <v>-1.3937999999999999</v>
      </c>
      <c r="DB9" s="12">
        <v>-0.89470000000000005</v>
      </c>
      <c r="DC9" s="12">
        <v>0.92459999999999998</v>
      </c>
      <c r="DD9" s="12">
        <v>-5.5187999999999997</v>
      </c>
      <c r="DE9" s="12">
        <v>-0.69530000000000003</v>
      </c>
      <c r="DF9" s="12">
        <v>1.0451999999999999</v>
      </c>
      <c r="DG9" s="12">
        <v>-0.91759999999999997</v>
      </c>
      <c r="DH9" s="12">
        <v>1.0451999999999999</v>
      </c>
      <c r="DI9" s="12">
        <v>2.1114000000000002</v>
      </c>
      <c r="DJ9" s="12">
        <v>14.533200000000001</v>
      </c>
      <c r="DK9" s="12">
        <v>2.5108000000000001</v>
      </c>
      <c r="DL9" s="12">
        <v>15.2356</v>
      </c>
      <c r="DM9" s="12">
        <v>2.4371</v>
      </c>
      <c r="DN9" s="12">
        <v>16.617899999999999</v>
      </c>
      <c r="DO9" s="12">
        <v>2.3361999999999998</v>
      </c>
      <c r="DP9" s="12">
        <v>16.932300000000001</v>
      </c>
    </row>
    <row r="10" spans="2:120" ht="16.149999999999999" customHeight="1" x14ac:dyDescent="0.2">
      <c r="B10" s="2" t="s">
        <v>326</v>
      </c>
      <c r="C10" s="2"/>
      <c r="D10" s="5">
        <f t="shared" si="0"/>
        <v>12.577400000000001</v>
      </c>
      <c r="E10" s="5">
        <f t="shared" si="1"/>
        <v>12.269500000000001</v>
      </c>
      <c r="F10" s="5">
        <f t="shared" si="2"/>
        <v>2.6873</v>
      </c>
      <c r="G10" s="5">
        <f t="shared" si="3"/>
        <v>0.85409999999999997</v>
      </c>
      <c r="H10" s="5">
        <f t="shared" si="4"/>
        <v>1.4249000000000001</v>
      </c>
      <c r="I10" s="5">
        <f t="shared" si="5"/>
        <v>0.76900000000000013</v>
      </c>
      <c r="J10" s="5">
        <f t="shared" si="6"/>
        <v>1.4300000000000002</v>
      </c>
      <c r="K10" s="5">
        <f t="shared" si="7"/>
        <v>0.7867999999999995</v>
      </c>
      <c r="L10" s="5">
        <f t="shared" si="8"/>
        <v>4.4550363107386675</v>
      </c>
      <c r="M10" s="5">
        <f t="shared" si="14"/>
        <v>1.2830796740654884</v>
      </c>
      <c r="N10" s="5">
        <f t="shared" si="15"/>
        <v>5.1979447806235157</v>
      </c>
      <c r="O10" s="5">
        <f>((CA10-CC10)^2+(CB10-CD10)^2)^0.5</f>
        <v>1.6903643275933153</v>
      </c>
      <c r="P10" s="5">
        <f t="shared" si="16"/>
        <v>5.2120578364020478</v>
      </c>
      <c r="Q10" s="5">
        <f t="shared" si="9"/>
        <v>5.4815367708335225</v>
      </c>
      <c r="R10" s="5">
        <f t="shared" si="17"/>
        <v>3.4961190497464467</v>
      </c>
      <c r="S10" s="5">
        <f t="shared" si="18"/>
        <v>4.1554591852164791</v>
      </c>
      <c r="T10" s="5">
        <f t="shared" si="19"/>
        <v>4.7980601382225299</v>
      </c>
      <c r="U10" s="5">
        <f t="shared" si="20"/>
        <v>5.0471716287441621</v>
      </c>
      <c r="V10" s="5">
        <f t="shared" si="25"/>
        <v>0.94256047551337574</v>
      </c>
      <c r="W10" s="5">
        <f t="shared" si="26"/>
        <v>1.2096552773414415</v>
      </c>
      <c r="X10" s="5">
        <f t="shared" si="27"/>
        <v>0.31840304646783701</v>
      </c>
      <c r="Y10" s="5">
        <f t="shared" si="21"/>
        <v>0.92700000000000005</v>
      </c>
      <c r="Z10" s="5">
        <f t="shared" si="10"/>
        <v>0.57720000000000005</v>
      </c>
      <c r="AA10" s="5">
        <f t="shared" si="11"/>
        <v>1.2978999999999998</v>
      </c>
      <c r="AB10" s="5">
        <f t="shared" si="12"/>
        <v>2.0022000000000002</v>
      </c>
      <c r="AC10" s="6">
        <f t="shared" si="13"/>
        <v>1.7519</v>
      </c>
      <c r="AD10" s="6">
        <f t="shared" si="22"/>
        <v>0.36389999999999995</v>
      </c>
      <c r="AE10" s="6">
        <f t="shared" si="23"/>
        <v>0.29400000000000004</v>
      </c>
      <c r="AF10" s="6">
        <f t="shared" si="24"/>
        <v>0.28190000000000004</v>
      </c>
      <c r="AG10" s="9">
        <v>0</v>
      </c>
      <c r="AH10" s="9">
        <v>0</v>
      </c>
      <c r="AI10" s="9">
        <v>0</v>
      </c>
      <c r="AJ10" s="9">
        <v>-0.85409999999999997</v>
      </c>
      <c r="AK10" s="9">
        <v>0</v>
      </c>
      <c r="AL10" s="9">
        <v>-1.2624</v>
      </c>
      <c r="AM10" s="9">
        <v>0</v>
      </c>
      <c r="AN10" s="9">
        <v>-2.6873</v>
      </c>
      <c r="AO10" s="9">
        <v>0</v>
      </c>
      <c r="AP10" s="9">
        <v>-3.4563000000000001</v>
      </c>
      <c r="AQ10" s="9">
        <v>0</v>
      </c>
      <c r="AR10" s="9">
        <v>-4.8863000000000003</v>
      </c>
      <c r="AS10" s="9">
        <v>0</v>
      </c>
      <c r="AT10" s="9">
        <v>-5.6730999999999998</v>
      </c>
      <c r="AU10" s="9">
        <v>0</v>
      </c>
      <c r="AV10" s="9">
        <v>-12.269500000000001</v>
      </c>
      <c r="AW10" s="9">
        <v>0</v>
      </c>
      <c r="AX10" s="9">
        <v>-12.577400000000001</v>
      </c>
      <c r="AY10" s="18">
        <v>0.67369999999999997</v>
      </c>
      <c r="AZ10" s="18">
        <v>-5.3072999999999997</v>
      </c>
      <c r="BA10" s="19">
        <v>0.8871</v>
      </c>
      <c r="BB10" s="19">
        <v>-5.3072999999999997</v>
      </c>
      <c r="BC10" s="19">
        <v>0.61909999999999998</v>
      </c>
      <c r="BD10" s="19">
        <v>-5.3072999999999997</v>
      </c>
      <c r="BE10" s="19">
        <v>0.56510000000000005</v>
      </c>
      <c r="BF10" s="19">
        <v>-5.3072999999999997</v>
      </c>
      <c r="BG10" s="19">
        <v>0.40450000000000003</v>
      </c>
      <c r="BH10" s="19">
        <v>-5.3072999999999997</v>
      </c>
      <c r="BI10" s="19">
        <v>-0.17269999999999999</v>
      </c>
      <c r="BJ10" s="19">
        <v>-5.3072999999999997</v>
      </c>
      <c r="BK10" s="19">
        <v>-0.3619</v>
      </c>
      <c r="BL10" s="19">
        <v>-5.3072999999999997</v>
      </c>
      <c r="BM10" s="19">
        <v>-0.67879999999999996</v>
      </c>
      <c r="BN10" s="19">
        <v>-5.3072999999999997</v>
      </c>
      <c r="BO10" s="19">
        <v>-1.1151</v>
      </c>
      <c r="BP10" s="19">
        <v>-5.3072999999999997</v>
      </c>
      <c r="BQ10" s="19">
        <v>-1.0782</v>
      </c>
      <c r="BR10" s="19">
        <v>-5.3072999999999997</v>
      </c>
      <c r="BS10" s="17">
        <v>0</v>
      </c>
      <c r="BT10" s="17">
        <v>0</v>
      </c>
      <c r="BU10" s="17">
        <v>-1.7482</v>
      </c>
      <c r="BV10" s="17">
        <v>-4.0976999999999997</v>
      </c>
      <c r="BW10" s="17">
        <v>-0.49340000000000001</v>
      </c>
      <c r="BX10" s="17">
        <v>-4.3655999999999997</v>
      </c>
      <c r="BY10" s="17">
        <v>2.5908000000000002</v>
      </c>
      <c r="BZ10" s="17">
        <v>-4.4062999999999999</v>
      </c>
      <c r="CA10" s="17">
        <v>4.5396000000000001</v>
      </c>
      <c r="CB10" s="17">
        <v>-3.5884</v>
      </c>
      <c r="CC10" s="17">
        <v>4.0061999999999998</v>
      </c>
      <c r="CD10" s="17">
        <v>-1.9843999999999999</v>
      </c>
      <c r="CE10" s="12">
        <v>0.76580000000000004</v>
      </c>
      <c r="CF10" s="12">
        <v>2.5781000000000001</v>
      </c>
      <c r="CG10" s="12">
        <v>-1.0325</v>
      </c>
      <c r="CH10" s="12">
        <v>-2.3138999999999998</v>
      </c>
      <c r="CI10" s="12">
        <v>1.3119000000000001</v>
      </c>
      <c r="CJ10" s="12">
        <v>2.641</v>
      </c>
      <c r="CK10" s="12">
        <v>-0.17780000000000001</v>
      </c>
      <c r="CL10" s="12">
        <v>0.45910000000000001</v>
      </c>
      <c r="CM10" s="12">
        <v>-0.54169999999999996</v>
      </c>
      <c r="CN10" s="12">
        <v>0.45910000000000001</v>
      </c>
      <c r="CO10" s="12">
        <v>0.34039999999999998</v>
      </c>
      <c r="CP10" s="12">
        <v>0.44319999999999998</v>
      </c>
      <c r="CQ10" s="12">
        <v>-2.9</v>
      </c>
      <c r="CR10" s="12">
        <v>-0.86929999999999996</v>
      </c>
      <c r="CS10" s="12">
        <v>0.30099999999999999</v>
      </c>
      <c r="CT10" s="12">
        <v>1.7805</v>
      </c>
      <c r="CU10" s="12">
        <v>-0.80069999999999997</v>
      </c>
      <c r="CV10" s="12">
        <v>0.28639999999999999</v>
      </c>
      <c r="CW10" s="12">
        <v>-0.80069999999999997</v>
      </c>
      <c r="CX10" s="12">
        <v>0.58040000000000003</v>
      </c>
      <c r="CY10" s="12">
        <v>2.9883000000000002</v>
      </c>
      <c r="CZ10" s="12">
        <v>1.5596000000000001</v>
      </c>
      <c r="DA10" s="12">
        <v>-1.8047</v>
      </c>
      <c r="DB10" s="12">
        <v>1.7799</v>
      </c>
      <c r="DC10" s="12">
        <v>1.9152</v>
      </c>
      <c r="DD10" s="12">
        <v>5.1910999999999996</v>
      </c>
      <c r="DE10" s="12">
        <v>1.3684000000000001</v>
      </c>
      <c r="DF10" s="12">
        <v>1.5742</v>
      </c>
      <c r="DG10" s="12">
        <v>1.3684000000000001</v>
      </c>
      <c r="DH10" s="12">
        <v>1.8561000000000001</v>
      </c>
      <c r="DI10" s="12">
        <v>-0.84389999999999998</v>
      </c>
      <c r="DJ10" s="12">
        <v>7.9737</v>
      </c>
      <c r="DK10" s="12">
        <v>-0.25269999999999998</v>
      </c>
      <c r="DL10" s="12">
        <v>8.7078000000000007</v>
      </c>
      <c r="DM10" s="12">
        <v>-0.15620000000000001</v>
      </c>
      <c r="DN10" s="12">
        <v>9.9136000000000006</v>
      </c>
      <c r="DO10" s="12">
        <v>-0.22670000000000001</v>
      </c>
      <c r="DP10" s="12">
        <v>10.2241</v>
      </c>
    </row>
    <row r="11" spans="2:120" ht="16.149999999999999" customHeight="1" x14ac:dyDescent="0.2">
      <c r="B11" s="2" t="s">
        <v>327</v>
      </c>
      <c r="C11" s="2" t="s">
        <v>533</v>
      </c>
      <c r="D11" s="5">
        <f t="shared" si="0"/>
        <v>11.614800000000001</v>
      </c>
      <c r="E11" s="5">
        <f t="shared" si="1"/>
        <v>10.7423</v>
      </c>
      <c r="F11" s="5">
        <f t="shared" si="2"/>
        <v>2.3717000000000001</v>
      </c>
      <c r="G11" s="5">
        <f t="shared" si="3"/>
        <v>0.73280000000000001</v>
      </c>
      <c r="H11" s="5">
        <f t="shared" si="4"/>
        <v>1.2198000000000002</v>
      </c>
      <c r="I11" s="5">
        <f t="shared" si="5"/>
        <v>0.7105999999999999</v>
      </c>
      <c r="J11" s="5">
        <f t="shared" si="6"/>
        <v>1.2274000000000003</v>
      </c>
      <c r="K11" s="5">
        <f t="shared" si="7"/>
        <v>0.90299999999999958</v>
      </c>
      <c r="L11" s="5">
        <f t="shared" si="8"/>
        <v>5.1092169967618331</v>
      </c>
      <c r="M11" s="5" t="s">
        <v>566</v>
      </c>
      <c r="N11" s="5" t="s">
        <v>566</v>
      </c>
      <c r="O11" s="5" t="s">
        <v>566</v>
      </c>
      <c r="P11" s="5">
        <f t="shared" si="16"/>
        <v>4.7620185845920417</v>
      </c>
      <c r="Q11" s="5">
        <f t="shared" si="9"/>
        <v>5.264414136444814</v>
      </c>
      <c r="R11" s="5">
        <f t="shared" si="17"/>
        <v>3.1185708665989944</v>
      </c>
      <c r="S11" s="5">
        <f t="shared" si="18"/>
        <v>3.9586377821164698</v>
      </c>
      <c r="T11" s="5">
        <f t="shared" si="19"/>
        <v>4.2655096999069171</v>
      </c>
      <c r="U11" s="5">
        <f t="shared" si="20"/>
        <v>5.2338575878600277</v>
      </c>
      <c r="V11" s="5">
        <f t="shared" si="25"/>
        <v>0.75332927727521659</v>
      </c>
      <c r="W11" s="5">
        <f t="shared" si="26"/>
        <v>1.2655909331217561</v>
      </c>
      <c r="X11" s="5">
        <f t="shared" si="27"/>
        <v>0.25072592606270366</v>
      </c>
      <c r="Y11" s="5">
        <f t="shared" si="21"/>
        <v>0.89979999999999993</v>
      </c>
      <c r="Z11" s="5">
        <f t="shared" si="10"/>
        <v>0.55180000000000007</v>
      </c>
      <c r="AA11" s="5">
        <f t="shared" si="11"/>
        <v>1.1970000000000001</v>
      </c>
      <c r="AB11" s="5">
        <f t="shared" si="12"/>
        <v>1.8904000000000001</v>
      </c>
      <c r="AC11" s="6">
        <f t="shared" si="13"/>
        <v>1.5545</v>
      </c>
      <c r="AD11" s="6">
        <f t="shared" si="22"/>
        <v>0.2654999999999994</v>
      </c>
      <c r="AE11" s="6">
        <f t="shared" si="23"/>
        <v>0.27360000000000007</v>
      </c>
      <c r="AF11" s="6">
        <f t="shared" si="24"/>
        <v>0.23749999999999982</v>
      </c>
      <c r="AG11" s="9">
        <v>0</v>
      </c>
      <c r="AH11" s="9">
        <v>0</v>
      </c>
      <c r="AI11" s="9">
        <v>0</v>
      </c>
      <c r="AJ11" s="9">
        <v>-0.73280000000000001</v>
      </c>
      <c r="AK11" s="9">
        <v>0</v>
      </c>
      <c r="AL11" s="9">
        <v>-1.1518999999999999</v>
      </c>
      <c r="AM11" s="9">
        <v>0</v>
      </c>
      <c r="AN11" s="9">
        <v>-2.3717000000000001</v>
      </c>
      <c r="AO11" s="9">
        <v>0</v>
      </c>
      <c r="AP11" s="9">
        <v>-3.0823</v>
      </c>
      <c r="AQ11" s="9">
        <v>0</v>
      </c>
      <c r="AR11" s="9">
        <v>-4.3097000000000003</v>
      </c>
      <c r="AS11" s="9">
        <v>0</v>
      </c>
      <c r="AT11" s="9">
        <v>-5.2126999999999999</v>
      </c>
      <c r="AU11" s="9">
        <v>0</v>
      </c>
      <c r="AV11" s="9">
        <v>-10.7423</v>
      </c>
      <c r="AW11" s="9">
        <v>0</v>
      </c>
      <c r="AX11" s="9">
        <v>-11.614800000000001</v>
      </c>
      <c r="AY11" s="18">
        <v>0.8649</v>
      </c>
      <c r="AZ11" s="18">
        <v>-4.2817999999999996</v>
      </c>
      <c r="BA11" s="19">
        <v>1.0248999999999999</v>
      </c>
      <c r="BB11" s="19">
        <v>-4.2817999999999996</v>
      </c>
      <c r="BC11" s="19">
        <v>0.71879999999999999</v>
      </c>
      <c r="BD11" s="19">
        <v>-4.2817999999999996</v>
      </c>
      <c r="BE11" s="19">
        <v>0.621</v>
      </c>
      <c r="BF11" s="19">
        <v>-4.2817999999999996</v>
      </c>
      <c r="BG11" s="19">
        <v>0.41270000000000001</v>
      </c>
      <c r="BH11" s="19">
        <v>-4.2817999999999996</v>
      </c>
      <c r="BI11" s="19">
        <v>-0.1391</v>
      </c>
      <c r="BJ11" s="19">
        <v>-4.2817999999999996</v>
      </c>
      <c r="BK11" s="19">
        <v>-0.27879999999999999</v>
      </c>
      <c r="BL11" s="19">
        <v>-4.2817999999999996</v>
      </c>
      <c r="BM11" s="19">
        <v>-0.47820000000000001</v>
      </c>
      <c r="BN11" s="19">
        <v>-4.2817999999999996</v>
      </c>
      <c r="BO11" s="19">
        <v>-0.86550000000000005</v>
      </c>
      <c r="BP11" s="19">
        <v>-4.2817999999999996</v>
      </c>
      <c r="BQ11" s="19">
        <v>-0.68959999999999999</v>
      </c>
      <c r="BR11" s="19">
        <v>-4.2817999999999996</v>
      </c>
      <c r="BS11" s="17">
        <v>0</v>
      </c>
      <c r="BT11" s="17">
        <v>0</v>
      </c>
      <c r="BU11" s="17">
        <v>7.9399999999999998E-2</v>
      </c>
      <c r="BV11" s="17">
        <v>5.1086</v>
      </c>
      <c r="BW11" s="17"/>
      <c r="BX11" s="17"/>
      <c r="BY11" s="17"/>
      <c r="BZ11" s="17"/>
      <c r="CA11" s="17"/>
      <c r="CB11" s="17"/>
      <c r="CC11" s="17"/>
      <c r="CD11" s="17"/>
      <c r="CE11" s="12">
        <v>0.12189999999999999</v>
      </c>
      <c r="CF11" s="12">
        <v>5.1612999999999998</v>
      </c>
      <c r="CG11" s="12">
        <v>-3.9681000000000002</v>
      </c>
      <c r="CH11" s="12">
        <v>7.6002999999999998</v>
      </c>
      <c r="CI11" s="12">
        <v>1.2324999999999999</v>
      </c>
      <c r="CJ11" s="12">
        <v>6.7831000000000001</v>
      </c>
      <c r="CK11" s="12">
        <v>-2.032</v>
      </c>
      <c r="CL11" s="12">
        <v>6.4865000000000004</v>
      </c>
      <c r="CM11" s="12">
        <v>-2.032</v>
      </c>
      <c r="CN11" s="12">
        <v>6.7519999999999998</v>
      </c>
      <c r="CO11" s="12">
        <v>-1.8998999999999999</v>
      </c>
      <c r="CP11" s="12">
        <v>1.5087999999999999</v>
      </c>
      <c r="CQ11" s="12">
        <v>-4.7244000000000002</v>
      </c>
      <c r="CR11" s="12">
        <v>2.8308</v>
      </c>
      <c r="CS11" s="12">
        <v>-0.89219999999999999</v>
      </c>
      <c r="CT11" s="12">
        <v>3.8233000000000001</v>
      </c>
      <c r="CU11" s="12">
        <v>-3.2544</v>
      </c>
      <c r="CV11" s="12">
        <v>2.1438000000000001</v>
      </c>
      <c r="CW11" s="12">
        <v>-3.2544</v>
      </c>
      <c r="CX11" s="12">
        <v>2.4174000000000002</v>
      </c>
      <c r="CY11" s="12">
        <v>-2.3451</v>
      </c>
      <c r="CZ11" s="12">
        <v>2.6575000000000002</v>
      </c>
      <c r="DA11" s="12">
        <v>-6.6102999999999996</v>
      </c>
      <c r="DB11" s="12">
        <v>2.7088999999999999</v>
      </c>
      <c r="DC11" s="12">
        <v>-1.8395999999999999</v>
      </c>
      <c r="DD11" s="12">
        <v>0.55630000000000002</v>
      </c>
      <c r="DE11" s="12">
        <v>-4.4417999999999997</v>
      </c>
      <c r="DF11" s="12">
        <v>2.8321000000000001</v>
      </c>
      <c r="DG11" s="12">
        <v>-4.4417999999999997</v>
      </c>
      <c r="DH11" s="12">
        <v>3.0695999999999999</v>
      </c>
      <c r="DI11" s="12">
        <v>-2.6974999999999998</v>
      </c>
      <c r="DJ11" s="12">
        <v>7.6524000000000001</v>
      </c>
      <c r="DK11" s="12">
        <v>-2.2014999999999998</v>
      </c>
      <c r="DL11" s="12">
        <v>8.2194000000000003</v>
      </c>
      <c r="DM11" s="12">
        <v>-2.0059999999999998</v>
      </c>
      <c r="DN11" s="12">
        <v>9.4697999999999993</v>
      </c>
      <c r="DO11" s="12">
        <v>-2.0415000000000001</v>
      </c>
      <c r="DP11" s="12">
        <v>9.718</v>
      </c>
    </row>
    <row r="12" spans="2:120" ht="16.149999999999999" customHeight="1" x14ac:dyDescent="0.2">
      <c r="B12" s="2" t="s">
        <v>361</v>
      </c>
      <c r="C12" s="2" t="s">
        <v>532</v>
      </c>
      <c r="D12" s="5">
        <f t="shared" si="0"/>
        <v>9.8146000000000004</v>
      </c>
      <c r="E12" s="5">
        <f t="shared" si="1"/>
        <v>9.5288000000000004</v>
      </c>
      <c r="F12" s="5">
        <f t="shared" si="2"/>
        <v>2.1926999999999999</v>
      </c>
      <c r="G12" s="5">
        <f t="shared" si="3"/>
        <v>0.70099999999999996</v>
      </c>
      <c r="H12" s="5">
        <f t="shared" si="4"/>
        <v>1.1061999999999999</v>
      </c>
      <c r="I12" s="5">
        <f t="shared" si="5"/>
        <v>0.60450000000000026</v>
      </c>
      <c r="J12" s="5">
        <f t="shared" si="6"/>
        <v>0.96519999999999984</v>
      </c>
      <c r="K12" s="5">
        <f t="shared" si="7"/>
        <v>0.8908999999999998</v>
      </c>
      <c r="L12" s="5">
        <f t="shared" si="8"/>
        <v>3.9417858820590448</v>
      </c>
      <c r="M12" s="24">
        <f t="shared" si="14"/>
        <v>0.79186311948467447</v>
      </c>
      <c r="N12" s="5">
        <f t="shared" si="15"/>
        <v>4.1174503008536725</v>
      </c>
      <c r="O12" s="5" t="s">
        <v>566</v>
      </c>
      <c r="P12" s="5">
        <f>((CE12-CG12)^2+(CF12-CH12)^2)^0.5</f>
        <v>3.8357002815652845</v>
      </c>
      <c r="Q12" s="5">
        <f>((CG12-CI12)^2+(CH12-CJ12)^2)^0.5</f>
        <v>4.2939053471170041</v>
      </c>
      <c r="R12" s="5">
        <f>((CO12-CQ12)^2+(CP12-CR12)^2)^0.5</f>
        <v>2.3130338908022945</v>
      </c>
      <c r="S12" s="5">
        <f>((CQ12-CS12)^2+(CR12-CT12)^2)^0.5</f>
        <v>1.9978047001646584</v>
      </c>
      <c r="T12" s="24">
        <f>((CY12-DA12)^2+(CZ12-DB12)^2)^0.5</f>
        <v>2.0898129509599657</v>
      </c>
      <c r="U12" s="24">
        <f>((DA12-DC12)^2+(DB12-DD12)^2)^0.5</f>
        <v>1.5387465450814179</v>
      </c>
      <c r="V12" s="5">
        <f t="shared" si="25"/>
        <v>0.60446820429200454</v>
      </c>
      <c r="W12" s="5">
        <f t="shared" si="26"/>
        <v>1.3739283860521978</v>
      </c>
      <c r="X12" s="24">
        <f t="shared" si="27"/>
        <v>0.13971291994658228</v>
      </c>
      <c r="Y12" s="5">
        <f t="shared" si="21"/>
        <v>0.7722</v>
      </c>
      <c r="Z12" s="5">
        <f t="shared" si="10"/>
        <v>0.42920000000000003</v>
      </c>
      <c r="AA12" s="5">
        <f t="shared" si="11"/>
        <v>1.0427</v>
      </c>
      <c r="AB12" s="5">
        <f t="shared" si="12"/>
        <v>1.5436000000000001</v>
      </c>
      <c r="AC12" s="6">
        <f t="shared" si="13"/>
        <v>1.1238999999999999</v>
      </c>
      <c r="AD12" s="6">
        <f>((CK12-CM12)^2+(CL12-CN12)^2)^0.5</f>
        <v>0.23619999999999997</v>
      </c>
      <c r="AE12" s="6">
        <f>((CU12-CW12)^2+(CV12-CX12)^2)^0.5</f>
        <v>0.23119999999999996</v>
      </c>
      <c r="AF12" s="6">
        <f>((DE12-DG12)^2+(DF12-DH12)^2)^0.5</f>
        <v>0.20890000000000003</v>
      </c>
      <c r="AG12" s="9">
        <v>0</v>
      </c>
      <c r="AH12" s="9">
        <v>0</v>
      </c>
      <c r="AI12" s="9">
        <v>0</v>
      </c>
      <c r="AJ12" s="9">
        <v>-0.70099999999999996</v>
      </c>
      <c r="AK12" s="9">
        <v>0</v>
      </c>
      <c r="AL12" s="9">
        <v>-1.0865</v>
      </c>
      <c r="AM12" s="9">
        <v>0</v>
      </c>
      <c r="AN12" s="9">
        <v>-2.1926999999999999</v>
      </c>
      <c r="AO12" s="9">
        <v>0</v>
      </c>
      <c r="AP12" s="9">
        <v>-2.7972000000000001</v>
      </c>
      <c r="AQ12" s="9">
        <v>0</v>
      </c>
      <c r="AR12" s="9">
        <v>-3.7624</v>
      </c>
      <c r="AS12" s="9">
        <v>0</v>
      </c>
      <c r="AT12" s="9">
        <v>-4.6532999999999998</v>
      </c>
      <c r="AU12" s="9">
        <v>0</v>
      </c>
      <c r="AV12" s="9">
        <v>-9.5288000000000004</v>
      </c>
      <c r="AW12" s="9">
        <v>0</v>
      </c>
      <c r="AX12" s="9">
        <v>-9.8146000000000004</v>
      </c>
      <c r="AY12" s="18">
        <v>0.63180000000000003</v>
      </c>
      <c r="AZ12" s="18">
        <v>-3.4379</v>
      </c>
      <c r="BA12" s="19">
        <v>0.78100000000000003</v>
      </c>
      <c r="BB12" s="19">
        <v>-3.4379</v>
      </c>
      <c r="BC12" s="19">
        <v>0.4985</v>
      </c>
      <c r="BD12" s="19">
        <v>-3.4379</v>
      </c>
      <c r="BE12" s="19">
        <v>0.3785</v>
      </c>
      <c r="BF12" s="19">
        <v>-3.4379</v>
      </c>
      <c r="BG12" s="19">
        <v>0.22159999999999999</v>
      </c>
      <c r="BH12" s="19">
        <v>-3.4379</v>
      </c>
      <c r="BI12" s="19">
        <v>-0.20760000000000001</v>
      </c>
      <c r="BJ12" s="19">
        <v>-3.4379</v>
      </c>
      <c r="BK12" s="19">
        <v>-0.39369999999999999</v>
      </c>
      <c r="BL12" s="19">
        <v>-3.4379</v>
      </c>
      <c r="BM12" s="19">
        <v>-0.54420000000000002</v>
      </c>
      <c r="BN12" s="19">
        <v>-3.4379</v>
      </c>
      <c r="BO12" s="19">
        <v>-0.76259999999999994</v>
      </c>
      <c r="BP12" s="19">
        <v>-3.4379</v>
      </c>
      <c r="BQ12" s="19">
        <v>-0.49209999999999998</v>
      </c>
      <c r="BR12" s="19">
        <v>-3.4379</v>
      </c>
      <c r="BS12" s="17">
        <v>0</v>
      </c>
      <c r="BT12" s="17">
        <v>0</v>
      </c>
      <c r="BU12" s="17">
        <v>-2.1615000000000002</v>
      </c>
      <c r="BV12" s="17">
        <v>3.2963</v>
      </c>
      <c r="BW12" s="17">
        <v>-2.1939000000000002</v>
      </c>
      <c r="BX12" s="17">
        <v>2.5051000000000001</v>
      </c>
      <c r="BY12" s="17">
        <v>-2.1939000000000002</v>
      </c>
      <c r="BZ12" s="17">
        <v>2.5051000000000001</v>
      </c>
      <c r="CA12" s="17">
        <v>-1.0306</v>
      </c>
      <c r="CB12" s="17">
        <v>-1.4446000000000001</v>
      </c>
      <c r="CC12" s="17">
        <v>-1.0306</v>
      </c>
      <c r="CD12" s="17">
        <v>-1.4446000000000001</v>
      </c>
      <c r="CE12" s="12">
        <v>-0.33079999999999998</v>
      </c>
      <c r="CF12" s="12">
        <v>1.8205</v>
      </c>
      <c r="CG12" s="12">
        <v>-4.1656000000000004</v>
      </c>
      <c r="CH12" s="12">
        <v>1.7374000000000001</v>
      </c>
      <c r="CI12" s="12">
        <v>-2.5908000000000002</v>
      </c>
      <c r="CJ12" s="12">
        <v>5.7321</v>
      </c>
      <c r="CK12" s="12">
        <v>-1.9577</v>
      </c>
      <c r="CL12" s="12">
        <v>1.6872</v>
      </c>
      <c r="CM12" s="12">
        <v>-1.9577</v>
      </c>
      <c r="CN12" s="12">
        <v>1.9234</v>
      </c>
      <c r="CO12" s="12">
        <v>9.0200000000000002E-2</v>
      </c>
      <c r="CP12" s="12">
        <v>0.92959999999999998</v>
      </c>
      <c r="CQ12" s="12">
        <v>-2.2225000000000001</v>
      </c>
      <c r="CR12" s="12">
        <v>0.89029999999999998</v>
      </c>
      <c r="CS12" s="12">
        <v>-0.34539999999999998</v>
      </c>
      <c r="CT12" s="12">
        <v>1.5742</v>
      </c>
      <c r="CU12" s="12">
        <v>-0.89470000000000005</v>
      </c>
      <c r="CV12" s="12">
        <v>0.93659999999999999</v>
      </c>
      <c r="CW12" s="12">
        <v>-0.89470000000000005</v>
      </c>
      <c r="CX12" s="12">
        <v>1.1677999999999999</v>
      </c>
      <c r="CY12" s="12">
        <v>0.80389999999999995</v>
      </c>
      <c r="CZ12" s="12">
        <v>-0.32829999999999998</v>
      </c>
      <c r="DA12" s="12">
        <v>2.8588</v>
      </c>
      <c r="DB12" s="12">
        <v>-0.7087</v>
      </c>
      <c r="DC12" s="12">
        <v>1.5029999999999999</v>
      </c>
      <c r="DD12" s="12">
        <v>-1.4363999999999999</v>
      </c>
      <c r="DE12" s="12">
        <v>-1.0617000000000001</v>
      </c>
      <c r="DF12" s="12">
        <v>-0.41210000000000002</v>
      </c>
      <c r="DG12" s="12">
        <v>-1.0617000000000001</v>
      </c>
      <c r="DH12" s="12">
        <v>-0.20319999999999999</v>
      </c>
      <c r="DI12" s="12">
        <v>-1.7805</v>
      </c>
      <c r="DJ12" s="12">
        <v>9.6514000000000006</v>
      </c>
      <c r="DK12" s="12">
        <v>-1.2814000000000001</v>
      </c>
      <c r="DL12" s="12">
        <v>9.3103999999999996</v>
      </c>
      <c r="DM12" s="12">
        <v>-0.79249999999999998</v>
      </c>
      <c r="DN12" s="12">
        <v>8.0264000000000006</v>
      </c>
      <c r="DO12" s="12">
        <v>-0.79059999999999997</v>
      </c>
      <c r="DP12" s="12">
        <v>7.8867000000000003</v>
      </c>
    </row>
    <row r="13" spans="2:120" ht="16.149999999999999" customHeight="1" x14ac:dyDescent="0.2">
      <c r="B13" s="2" t="s">
        <v>886</v>
      </c>
      <c r="C13" s="2" t="s">
        <v>887</v>
      </c>
      <c r="D13" s="5">
        <f t="shared" si="0"/>
        <v>12.021800000000001</v>
      </c>
      <c r="E13" s="5">
        <f t="shared" si="1"/>
        <v>11.3741</v>
      </c>
      <c r="F13" s="5" t="s">
        <v>566</v>
      </c>
      <c r="G13" s="5" t="s">
        <v>566</v>
      </c>
      <c r="H13" s="5" t="s">
        <v>566</v>
      </c>
      <c r="I13" s="5" t="s">
        <v>566</v>
      </c>
      <c r="J13" s="5" t="s">
        <v>566</v>
      </c>
      <c r="K13" s="5" t="s">
        <v>566</v>
      </c>
      <c r="L13" s="5">
        <f t="shared" si="8"/>
        <v>5.0846718832192108</v>
      </c>
      <c r="M13" s="5">
        <f t="shared" si="14"/>
        <v>1.3259189266316402</v>
      </c>
      <c r="N13" s="5">
        <f>((BW13-BY13)^2+(BX13-BZ13)^2)^0.5 + ((BY13-CA13)^2+(BZ13-CB13)^2)^0.5</f>
        <v>5.442491426727285</v>
      </c>
      <c r="O13" s="5" t="s">
        <v>566</v>
      </c>
      <c r="P13" s="5" t="s">
        <v>566</v>
      </c>
      <c r="Q13" s="5" t="s">
        <v>566</v>
      </c>
      <c r="R13" s="5" t="s">
        <v>566</v>
      </c>
      <c r="S13" s="5" t="s">
        <v>566</v>
      </c>
      <c r="T13" s="5" t="s">
        <v>566</v>
      </c>
      <c r="U13" s="5" t="s">
        <v>566</v>
      </c>
      <c r="V13" s="5" t="s">
        <v>566</v>
      </c>
      <c r="W13" s="5" t="s">
        <v>566</v>
      </c>
      <c r="X13" s="5" t="s">
        <v>566</v>
      </c>
      <c r="Y13" s="5" t="s">
        <v>566</v>
      </c>
      <c r="Z13" s="5" t="s">
        <v>566</v>
      </c>
      <c r="AA13" s="5" t="s">
        <v>566</v>
      </c>
      <c r="AB13" s="5" t="s">
        <v>566</v>
      </c>
      <c r="AC13" s="5" t="s">
        <v>566</v>
      </c>
      <c r="AD13" s="5" t="s">
        <v>566</v>
      </c>
      <c r="AE13" s="5" t="s">
        <v>566</v>
      </c>
      <c r="AF13" s="5" t="s">
        <v>566</v>
      </c>
      <c r="AG13" s="9">
        <v>0</v>
      </c>
      <c r="AH13" s="9">
        <v>0</v>
      </c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>
        <v>0</v>
      </c>
      <c r="AV13" s="9">
        <v>-11.3741</v>
      </c>
      <c r="AW13" s="9">
        <v>0</v>
      </c>
      <c r="AX13" s="9">
        <v>-12.021800000000001</v>
      </c>
      <c r="AY13" s="18"/>
      <c r="AZ13" s="18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7">
        <v>0</v>
      </c>
      <c r="BT13" s="17">
        <v>0</v>
      </c>
      <c r="BU13" s="17">
        <v>-3.7440000000000002</v>
      </c>
      <c r="BV13" s="17">
        <v>-3.4403999999999999</v>
      </c>
      <c r="BW13" s="17">
        <v>-2.6772</v>
      </c>
      <c r="BX13" s="17">
        <v>-4.2278000000000002</v>
      </c>
      <c r="BY13" s="17">
        <v>-2.6772</v>
      </c>
      <c r="BZ13" s="17">
        <v>-4.2278000000000002</v>
      </c>
      <c r="CA13" s="17">
        <v>2.4695</v>
      </c>
      <c r="CB13" s="17">
        <v>-5.9976000000000003</v>
      </c>
      <c r="CC13" s="17">
        <v>3.8601999999999999</v>
      </c>
      <c r="CD13" s="17">
        <v>-3.9472</v>
      </c>
    </row>
    <row r="14" spans="2:120" ht="16.149999999999999" customHeight="1" x14ac:dyDescent="0.2">
      <c r="B14" s="2" t="s">
        <v>888</v>
      </c>
      <c r="C14" s="2" t="s">
        <v>887</v>
      </c>
      <c r="D14" s="5">
        <f>((AG14-AW14)^2+(AH14-AX14)^2)^0.5</f>
        <v>12.326000000000001</v>
      </c>
      <c r="E14" s="5">
        <f>((AG14-AU14)^2+(AH14-AV14)^2)^0.5</f>
        <v>11.782400000000001</v>
      </c>
      <c r="F14" s="5" t="s">
        <v>566</v>
      </c>
      <c r="G14" s="5" t="s">
        <v>566</v>
      </c>
      <c r="H14" s="5" t="s">
        <v>566</v>
      </c>
      <c r="I14" s="5" t="s">
        <v>566</v>
      </c>
      <c r="J14" s="5" t="s">
        <v>566</v>
      </c>
      <c r="K14" s="5" t="s">
        <v>566</v>
      </c>
      <c r="L14" s="5">
        <f>((BS14-BU14)^2+(BT14-BV14)^2)^0.5</f>
        <v>5.2792692714048979</v>
      </c>
      <c r="M14" s="5">
        <f>((BU14-BW14)^2+(BV14-BX14)^2)^0.5</f>
        <v>1.3142842690985841</v>
      </c>
      <c r="N14" s="5">
        <f>((BW14-BY14)^2+(BX14-BZ14)^2)^0.5 + ((BY14-CA14)^2+(BZ14-CB14)^2)^0.5</f>
        <v>5.0447192687006872</v>
      </c>
      <c r="O14" s="5">
        <f>((CA14-CC14)^2+(CB14-CD14)^2)^0.5</f>
        <v>2.096860362542055</v>
      </c>
      <c r="P14" s="5" t="s">
        <v>566</v>
      </c>
      <c r="Q14" s="5" t="s">
        <v>566</v>
      </c>
      <c r="R14" s="5" t="s">
        <v>566</v>
      </c>
      <c r="S14" s="5" t="s">
        <v>566</v>
      </c>
      <c r="T14" s="5" t="s">
        <v>566</v>
      </c>
      <c r="U14" s="5" t="s">
        <v>566</v>
      </c>
      <c r="V14" s="5" t="s">
        <v>566</v>
      </c>
      <c r="W14" s="5" t="s">
        <v>566</v>
      </c>
      <c r="X14" s="5" t="s">
        <v>566</v>
      </c>
      <c r="Y14" s="5" t="s">
        <v>566</v>
      </c>
      <c r="Z14" s="5" t="s">
        <v>566</v>
      </c>
      <c r="AA14" s="5" t="s">
        <v>566</v>
      </c>
      <c r="AB14" s="5" t="s">
        <v>566</v>
      </c>
      <c r="AC14" s="5" t="s">
        <v>566</v>
      </c>
      <c r="AD14" s="5" t="s">
        <v>566</v>
      </c>
      <c r="AE14" s="5" t="s">
        <v>566</v>
      </c>
      <c r="AF14" s="5" t="s">
        <v>566</v>
      </c>
      <c r="AG14" s="9">
        <v>0</v>
      </c>
      <c r="AH14" s="9">
        <v>0</v>
      </c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>
        <v>0</v>
      </c>
      <c r="AV14" s="9">
        <v>-11.782400000000001</v>
      </c>
      <c r="AW14" s="9">
        <v>0</v>
      </c>
      <c r="AX14" s="9">
        <v>-12.326000000000001</v>
      </c>
      <c r="AY14" s="18"/>
      <c r="AZ14" s="18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7">
        <v>0</v>
      </c>
      <c r="BT14" s="17">
        <v>0</v>
      </c>
      <c r="BU14" s="17">
        <v>-1.1619999999999999</v>
      </c>
      <c r="BV14" s="17">
        <v>5.1497999999999999</v>
      </c>
      <c r="BW14" s="17">
        <v>0.14349999999999999</v>
      </c>
      <c r="BX14" s="17">
        <v>4.9981</v>
      </c>
      <c r="BY14" s="17">
        <v>0.14349999999999999</v>
      </c>
      <c r="BZ14" s="17">
        <v>4.9981</v>
      </c>
      <c r="CA14" s="17">
        <v>5.1740000000000004</v>
      </c>
      <c r="CB14" s="17">
        <v>4.6196000000000002</v>
      </c>
      <c r="CC14" s="17">
        <v>6.2286999999999999</v>
      </c>
      <c r="CD14" s="17">
        <v>2.8073000000000001</v>
      </c>
    </row>
    <row r="15" spans="2:120" ht="16.149999999999999" customHeight="1" x14ac:dyDescent="0.2">
      <c r="B15" s="2" t="s">
        <v>889</v>
      </c>
      <c r="C15" s="2" t="s">
        <v>887</v>
      </c>
      <c r="D15" s="5">
        <f t="shared" si="0"/>
        <v>12.1006</v>
      </c>
      <c r="E15" s="5">
        <f t="shared" si="1"/>
        <v>11.698600000000001</v>
      </c>
      <c r="F15" s="5" t="s">
        <v>566</v>
      </c>
      <c r="G15" s="5" t="s">
        <v>566</v>
      </c>
      <c r="H15" s="5" t="s">
        <v>566</v>
      </c>
      <c r="I15" s="5" t="s">
        <v>566</v>
      </c>
      <c r="J15" s="5" t="s">
        <v>566</v>
      </c>
      <c r="K15" s="5" t="s">
        <v>566</v>
      </c>
      <c r="L15" s="5">
        <f t="shared" si="8"/>
        <v>4.9531311076933946</v>
      </c>
      <c r="M15" s="5">
        <f t="shared" si="14"/>
        <v>1.21454134964603</v>
      </c>
      <c r="N15" s="5">
        <f>((BW15-BY15)^2+(BX15-BZ15)^2)^0.5 + ((BY15-CA15)^2+(BZ15-CB15)^2)^0.5</f>
        <v>5.0501358892608028</v>
      </c>
      <c r="O15" s="5">
        <f>((CA15-CC15)^2+(CB15-CD15)^2)^0.5</f>
        <v>1.741127924651144</v>
      </c>
      <c r="P15" s="5" t="s">
        <v>566</v>
      </c>
      <c r="Q15" s="5" t="s">
        <v>566</v>
      </c>
      <c r="R15" s="5" t="s">
        <v>566</v>
      </c>
      <c r="S15" s="5" t="s">
        <v>566</v>
      </c>
      <c r="T15" s="5" t="s">
        <v>566</v>
      </c>
      <c r="U15" s="5" t="s">
        <v>566</v>
      </c>
      <c r="V15" s="5" t="s">
        <v>566</v>
      </c>
      <c r="W15" s="5" t="s">
        <v>566</v>
      </c>
      <c r="X15" s="5" t="s">
        <v>566</v>
      </c>
      <c r="Y15" s="5" t="s">
        <v>566</v>
      </c>
      <c r="Z15" s="5" t="s">
        <v>566</v>
      </c>
      <c r="AA15" s="5" t="s">
        <v>566</v>
      </c>
      <c r="AB15" s="5" t="s">
        <v>566</v>
      </c>
      <c r="AC15" s="5" t="s">
        <v>566</v>
      </c>
      <c r="AD15" s="5" t="s">
        <v>566</v>
      </c>
      <c r="AE15" s="5" t="s">
        <v>566</v>
      </c>
      <c r="AF15" s="5" t="s">
        <v>566</v>
      </c>
      <c r="AG15" s="9">
        <v>0</v>
      </c>
      <c r="AH15" s="9">
        <v>0</v>
      </c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>
        <v>0</v>
      </c>
      <c r="AV15" s="9">
        <v>-11.698600000000001</v>
      </c>
      <c r="AW15" s="9">
        <v>0</v>
      </c>
      <c r="AX15" s="9">
        <v>-12.1006</v>
      </c>
      <c r="AY15" s="18"/>
      <c r="AZ15" s="18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7">
        <v>0</v>
      </c>
      <c r="BT15" s="17">
        <v>0</v>
      </c>
      <c r="BU15" s="17">
        <v>8.5099999999999995E-2</v>
      </c>
      <c r="BV15" s="17">
        <v>4.9523999999999999</v>
      </c>
      <c r="BW15" s="17">
        <v>1.2788999999999999</v>
      </c>
      <c r="BX15" s="17">
        <v>5.1759000000000004</v>
      </c>
      <c r="BY15" s="17">
        <v>1.2788999999999999</v>
      </c>
      <c r="BZ15" s="17">
        <v>5.1759000000000004</v>
      </c>
      <c r="CA15" s="17">
        <v>6.3208000000000002</v>
      </c>
      <c r="CB15" s="17">
        <v>4.8875999999999999</v>
      </c>
      <c r="CC15" s="17">
        <v>6.0248999999999997</v>
      </c>
      <c r="CD15" s="17">
        <v>3.1718000000000002</v>
      </c>
    </row>
    <row r="16" spans="2:120" x14ac:dyDescent="0.2">
      <c r="B16" s="13" t="s">
        <v>3</v>
      </c>
      <c r="C16" s="13"/>
      <c r="D16" s="14">
        <f>AVERAGE(D3:D15)</f>
        <v>11.778515384615385</v>
      </c>
      <c r="E16" s="14">
        <f t="shared" ref="E16:L16" si="28">AVERAGE(E3:E15)</f>
        <v>11.135838461538462</v>
      </c>
      <c r="F16" s="14">
        <f t="shared" si="28"/>
        <v>2.4554699999999996</v>
      </c>
      <c r="G16" s="14">
        <f t="shared" si="28"/>
        <v>0.76884999999999992</v>
      </c>
      <c r="H16" s="14">
        <f t="shared" si="28"/>
        <v>1.3349600000000001</v>
      </c>
      <c r="I16" s="14">
        <f t="shared" si="28"/>
        <v>0.69717000000000007</v>
      </c>
      <c r="J16" s="14">
        <f t="shared" si="28"/>
        <v>1.2185099999999998</v>
      </c>
      <c r="K16" s="14">
        <f t="shared" si="28"/>
        <v>0.8524799999999999</v>
      </c>
      <c r="L16" s="14">
        <f t="shared" si="28"/>
        <v>4.6996897505114044</v>
      </c>
      <c r="M16" s="14">
        <f>AVERAGE(M3:M5,M7:M11,M13:M15)</f>
        <v>1.2350742772027556</v>
      </c>
      <c r="N16" s="14">
        <f t="shared" ref="N16:S16" si="29">AVERAGE(N3:N15)</f>
        <v>4.7918735998322077</v>
      </c>
      <c r="O16" s="14">
        <f t="shared" si="29"/>
        <v>1.7997417743330815</v>
      </c>
      <c r="P16" s="14">
        <f t="shared" si="29"/>
        <v>4.6611699863808322</v>
      </c>
      <c r="Q16" s="14">
        <f t="shared" si="29"/>
        <v>5.0986337237175618</v>
      </c>
      <c r="R16" s="14">
        <f t="shared" si="29"/>
        <v>3.1037053223793585</v>
      </c>
      <c r="S16" s="14">
        <f t="shared" si="29"/>
        <v>3.7571042107862751</v>
      </c>
      <c r="T16" s="14">
        <f>AVERAGE(T3:T11, T13:T15)</f>
        <v>4.3893916121426182</v>
      </c>
      <c r="U16" s="14">
        <f>AVERAGE(U3:U11, U13:U15)</f>
        <v>5.3440514254048406</v>
      </c>
      <c r="V16" s="14">
        <f>AVERAGE(V3:V15)</f>
        <v>0.83021706145617058</v>
      </c>
      <c r="W16" s="14">
        <f>AVERAGE(W3:W15)</f>
        <v>1.4514302260969085</v>
      </c>
      <c r="X16" s="14">
        <f>AVERAGE(X3:X11, X13:X15)</f>
        <v>0.31332664105008878</v>
      </c>
      <c r="Y16" s="14">
        <f t="shared" ref="Y16:AF16" si="30">AVERAGE(Y3:Y15)</f>
        <v>0.86900000000000011</v>
      </c>
      <c r="Z16" s="14">
        <f t="shared" si="30"/>
        <v>0.52978000000000003</v>
      </c>
      <c r="AA16" s="14">
        <f t="shared" si="30"/>
        <v>1.1328900000000002</v>
      </c>
      <c r="AB16" s="14">
        <f t="shared" si="30"/>
        <v>1.7114400000000001</v>
      </c>
      <c r="AC16" s="14">
        <f t="shared" si="30"/>
        <v>1.63853</v>
      </c>
      <c r="AD16" s="14">
        <f t="shared" si="30"/>
        <v>0.27869999999999989</v>
      </c>
      <c r="AE16" s="14">
        <f t="shared" si="30"/>
        <v>0.26302999999999999</v>
      </c>
      <c r="AF16" s="14">
        <f t="shared" si="30"/>
        <v>0.21125999999999995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4</v>
      </c>
      <c r="C17" s="13"/>
      <c r="D17" s="14">
        <f>STDEV(D3:D15)</f>
        <v>0.86549242905041635</v>
      </c>
      <c r="E17" s="14">
        <f t="shared" ref="E17:L17" si="31">STDEV(E3:E15)</f>
        <v>0.84681743658089381</v>
      </c>
      <c r="F17" s="14">
        <f t="shared" si="31"/>
        <v>0.19105375654220702</v>
      </c>
      <c r="G17" s="14">
        <f t="shared" si="31"/>
        <v>6.2961227045786758E-2</v>
      </c>
      <c r="H17" s="14">
        <f t="shared" si="31"/>
        <v>0.1407444350587263</v>
      </c>
      <c r="I17" s="14">
        <f t="shared" si="31"/>
        <v>7.9624033920530898E-2</v>
      </c>
      <c r="J17" s="14">
        <f t="shared" si="31"/>
        <v>0.15994683456977093</v>
      </c>
      <c r="K17" s="14">
        <f t="shared" si="31"/>
        <v>0.13914954225979764</v>
      </c>
      <c r="L17" s="14">
        <f t="shared" si="31"/>
        <v>0.54763769244172256</v>
      </c>
      <c r="M17" s="14">
        <f>STDEV(M3:M5,M7:M11,M13:M15)</f>
        <v>7.6987546175351293E-2</v>
      </c>
      <c r="N17" s="14">
        <f t="shared" ref="N17:S17" si="32">STDEV(N3:N15)</f>
        <v>0.60792014153951124</v>
      </c>
      <c r="O17" s="14">
        <f t="shared" si="32"/>
        <v>0.15361588089938039</v>
      </c>
      <c r="P17" s="14">
        <f t="shared" si="32"/>
        <v>0.42847108817608065</v>
      </c>
      <c r="Q17" s="14">
        <f t="shared" si="32"/>
        <v>0.43420170475379016</v>
      </c>
      <c r="R17" s="14">
        <f t="shared" si="32"/>
        <v>0.40143609403413089</v>
      </c>
      <c r="S17" s="14">
        <f t="shared" si="32"/>
        <v>0.67109406220327383</v>
      </c>
      <c r="T17" s="14">
        <f>STDEV(T3:T11, T13:T15)</f>
        <v>0.44996347820306182</v>
      </c>
      <c r="U17" s="14">
        <f>STDEV(U3:U11, U13:U15)</f>
        <v>0.44730180623504839</v>
      </c>
      <c r="V17" s="14">
        <f>STDEV(V3:V15)</f>
        <v>0.11389672284778966</v>
      </c>
      <c r="W17" s="14">
        <f>STDEV(W3:W15)</f>
        <v>0.17518200854771385</v>
      </c>
      <c r="X17" s="14">
        <f>STDEV(X3:X11, X13:X15)</f>
        <v>5.1889164938566816E-2</v>
      </c>
      <c r="Y17" s="14">
        <f t="shared" ref="Y17:AF17" si="33">STDEV(Y3:Y15)</f>
        <v>7.1665100758086353E-2</v>
      </c>
      <c r="Z17" s="14">
        <f t="shared" si="33"/>
        <v>6.0333955797894585E-2</v>
      </c>
      <c r="AA17" s="14">
        <f t="shared" si="33"/>
        <v>0.10604791841427157</v>
      </c>
      <c r="AB17" s="14">
        <f t="shared" si="33"/>
        <v>0.19751352808802164</v>
      </c>
      <c r="AC17" s="14">
        <f t="shared" si="33"/>
        <v>0.30176184888823165</v>
      </c>
      <c r="AD17" s="14">
        <f t="shared" si="33"/>
        <v>3.7243343924339471E-2</v>
      </c>
      <c r="AE17" s="14">
        <f t="shared" si="33"/>
        <v>2.4166829884506316E-2</v>
      </c>
      <c r="AF17" s="14">
        <f t="shared" si="33"/>
        <v>7.9177426637198123E-2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</v>
      </c>
      <c r="C18" s="13"/>
      <c r="D18" s="14">
        <f>MAX(D3:D15)-MIN(D3:D15)</f>
        <v>3.2606999999999999</v>
      </c>
      <c r="E18" s="14">
        <f t="shared" ref="E18:L18" si="34">MAX(E3:E15)-MIN(E3:E15)</f>
        <v>2.7407000000000004</v>
      </c>
      <c r="F18" s="14">
        <f t="shared" si="34"/>
        <v>0.49650000000000016</v>
      </c>
      <c r="G18" s="14">
        <f t="shared" si="34"/>
        <v>0.16890000000000005</v>
      </c>
      <c r="H18" s="14">
        <f t="shared" si="34"/>
        <v>0.42100000000000026</v>
      </c>
      <c r="I18" s="14">
        <f t="shared" si="34"/>
        <v>0.25150000000000006</v>
      </c>
      <c r="J18" s="14">
        <f t="shared" si="34"/>
        <v>0.46990000000000043</v>
      </c>
      <c r="K18" s="14">
        <f t="shared" si="34"/>
        <v>0.43360000000000021</v>
      </c>
      <c r="L18" s="14">
        <f t="shared" si="34"/>
        <v>1.7719741547081216</v>
      </c>
      <c r="M18" s="14">
        <f>MAX(M3:M5,M7:M11,M13:M15)-MIN(M3:M5,M7:M11,M13:M15)</f>
        <v>0.22019956802386043</v>
      </c>
      <c r="N18" s="14">
        <f t="shared" ref="N18:S18" si="35">MAX(N3:N15)-MIN(N3:N15)</f>
        <v>1.534673456299287</v>
      </c>
      <c r="O18" s="14">
        <f t="shared" si="35"/>
        <v>0.40649603494873965</v>
      </c>
      <c r="P18" s="14">
        <f t="shared" si="35"/>
        <v>1.3763575548367633</v>
      </c>
      <c r="Q18" s="14">
        <f t="shared" si="35"/>
        <v>1.3421653736955026</v>
      </c>
      <c r="R18" s="14">
        <f t="shared" si="35"/>
        <v>1.1830851589441522</v>
      </c>
      <c r="S18" s="14">
        <f t="shared" si="35"/>
        <v>2.40306929598656</v>
      </c>
      <c r="T18" s="14">
        <f>MAX(T3:T11, T13:T15)-MIN(T3:T11, T13:T15)</f>
        <v>1.3673568857142482</v>
      </c>
      <c r="U18" s="14">
        <f>MAX(U3:U11, U13:U15)-MIN(U3:U11, U13:U15)</f>
        <v>1.4412486945724918</v>
      </c>
      <c r="V18" s="14">
        <f>MAX(V3:V15)-MIN(V3:V15)</f>
        <v>0.3380922712213712</v>
      </c>
      <c r="W18" s="14">
        <f>MAX(W3:W15)-MIN(W3:W15)</f>
        <v>0.55826522426489533</v>
      </c>
      <c r="X18" s="14">
        <f>MAX(X3:X11, X13:X15)-MIN(X3:X11, X13:X15)</f>
        <v>0.13802970659514729</v>
      </c>
      <c r="Y18" s="14">
        <f t="shared" ref="Y18:AF18" si="36">MAX(Y3:Y15)-MIN(Y3:Y15)</f>
        <v>0.20700000000000007</v>
      </c>
      <c r="Z18" s="14">
        <f t="shared" si="36"/>
        <v>0.1925</v>
      </c>
      <c r="AA18" s="14">
        <f t="shared" si="36"/>
        <v>0.31489999999999985</v>
      </c>
      <c r="AB18" s="14">
        <f t="shared" si="36"/>
        <v>0.52970000000000006</v>
      </c>
      <c r="AC18" s="14">
        <f t="shared" si="36"/>
        <v>0.85600000000000009</v>
      </c>
      <c r="AD18" s="14">
        <f t="shared" si="36"/>
        <v>0.12959999999999988</v>
      </c>
      <c r="AE18" s="14">
        <f t="shared" si="36"/>
        <v>6.480000000000008E-2</v>
      </c>
      <c r="AF18" s="14">
        <f t="shared" si="36"/>
        <v>0.28190000000000004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 t="s">
        <v>55</v>
      </c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3" t="s">
        <v>6</v>
      </c>
      <c r="C19" s="13"/>
      <c r="D19" s="14">
        <f>MIN(D3:D15)</f>
        <v>9.8146000000000004</v>
      </c>
      <c r="E19" s="14">
        <f t="shared" ref="E19:L19" si="37">MIN(E3:E15)</f>
        <v>9.5288000000000004</v>
      </c>
      <c r="F19" s="14">
        <f t="shared" si="37"/>
        <v>2.1926999999999999</v>
      </c>
      <c r="G19" s="14">
        <f t="shared" si="37"/>
        <v>0.70099999999999996</v>
      </c>
      <c r="H19" s="14">
        <f t="shared" si="37"/>
        <v>1.1061999999999999</v>
      </c>
      <c r="I19" s="14">
        <f t="shared" si="37"/>
        <v>0.58099999999999996</v>
      </c>
      <c r="J19" s="14">
        <f t="shared" si="37"/>
        <v>0.96519999999999984</v>
      </c>
      <c r="K19" s="14">
        <f t="shared" si="37"/>
        <v>0.66300000000000026</v>
      </c>
      <c r="L19" s="14">
        <f t="shared" si="37"/>
        <v>3.6311624695130349</v>
      </c>
      <c r="M19" s="14">
        <f>MIN(M3:M5,M7:M11,M13:M15)</f>
        <v>1.1057193586077798</v>
      </c>
      <c r="N19" s="14">
        <f t="shared" ref="N19:S19" si="38">MIN(N3:N15)</f>
        <v>3.9078179704279981</v>
      </c>
      <c r="O19" s="14">
        <f t="shared" si="38"/>
        <v>1.6903643275933153</v>
      </c>
      <c r="P19" s="14">
        <f t="shared" si="38"/>
        <v>3.8357002815652845</v>
      </c>
      <c r="Q19" s="14">
        <f t="shared" si="38"/>
        <v>4.2939053471170041</v>
      </c>
      <c r="R19" s="14">
        <f t="shared" si="38"/>
        <v>2.3130338908022945</v>
      </c>
      <c r="S19" s="14">
        <f t="shared" si="38"/>
        <v>1.9978047001646584</v>
      </c>
      <c r="T19" s="14">
        <f>MIN(T3:T11, T13:T15)</f>
        <v>3.5320576354300903</v>
      </c>
      <c r="U19" s="14">
        <f>MIN(U3:U11, U13:U15)</f>
        <v>4.7050875124698797</v>
      </c>
      <c r="V19" s="14">
        <f>MIN(V3:V15)</f>
        <v>0.60446820429200454</v>
      </c>
      <c r="W19" s="14">
        <f>MIN(W3:W15)</f>
        <v>1.2096552773414415</v>
      </c>
      <c r="X19" s="14">
        <f>MIN(X3:X11, X13:X15)</f>
        <v>0.24291654945680535</v>
      </c>
      <c r="Y19" s="14">
        <f t="shared" ref="Y19:AF19" si="39">MIN(Y3:Y15)</f>
        <v>0.76839999999999997</v>
      </c>
      <c r="Z19" s="14">
        <f t="shared" si="39"/>
        <v>0.42920000000000003</v>
      </c>
      <c r="AA19" s="14">
        <f t="shared" si="39"/>
        <v>0.98299999999999998</v>
      </c>
      <c r="AB19" s="14">
        <f t="shared" si="39"/>
        <v>1.4725000000000001</v>
      </c>
      <c r="AC19" s="14">
        <f t="shared" si="39"/>
        <v>1.1238999999999999</v>
      </c>
      <c r="AD19" s="14">
        <f t="shared" si="39"/>
        <v>0.23430000000000006</v>
      </c>
      <c r="AE19" s="14">
        <f t="shared" si="39"/>
        <v>0.23050000000000004</v>
      </c>
      <c r="AF19" s="14">
        <f t="shared" si="39"/>
        <v>0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3" t="s">
        <v>7</v>
      </c>
      <c r="C20" s="13"/>
      <c r="D20" s="14">
        <f>MAX(D3:D15)</f>
        <v>13.0753</v>
      </c>
      <c r="E20" s="14">
        <f t="shared" ref="E20:L20" si="40">MAX(E3:E15)</f>
        <v>12.269500000000001</v>
      </c>
      <c r="F20" s="14">
        <f t="shared" si="40"/>
        <v>2.6892</v>
      </c>
      <c r="G20" s="14">
        <f t="shared" si="40"/>
        <v>0.86990000000000001</v>
      </c>
      <c r="H20" s="14">
        <f t="shared" si="40"/>
        <v>1.5272000000000001</v>
      </c>
      <c r="I20" s="14">
        <f t="shared" si="40"/>
        <v>0.83250000000000002</v>
      </c>
      <c r="J20" s="14">
        <f t="shared" si="40"/>
        <v>1.4351000000000003</v>
      </c>
      <c r="K20" s="14">
        <f t="shared" si="40"/>
        <v>1.0966000000000005</v>
      </c>
      <c r="L20" s="14">
        <f t="shared" si="40"/>
        <v>5.4031366242211565</v>
      </c>
      <c r="M20" s="14">
        <f>MAX(M3:M5,M7:M11,M13:M15)</f>
        <v>1.3259189266316402</v>
      </c>
      <c r="N20" s="14">
        <f t="shared" ref="N20:S20" si="41">MAX(N3:N15)</f>
        <v>5.442491426727285</v>
      </c>
      <c r="O20" s="14">
        <f t="shared" si="41"/>
        <v>2.096860362542055</v>
      </c>
      <c r="P20" s="14">
        <f t="shared" si="41"/>
        <v>5.2120578364020478</v>
      </c>
      <c r="Q20" s="14">
        <f t="shared" si="41"/>
        <v>5.6360707208125067</v>
      </c>
      <c r="R20" s="14">
        <f t="shared" si="41"/>
        <v>3.4961190497464467</v>
      </c>
      <c r="S20" s="14">
        <f t="shared" si="41"/>
        <v>4.4008739961512182</v>
      </c>
      <c r="T20" s="14">
        <f>MAX(T3:T11, T13:T15)</f>
        <v>4.8994145211443385</v>
      </c>
      <c r="U20" s="14">
        <f>MAX(U3:U11, U13:U15)</f>
        <v>6.1463362070423715</v>
      </c>
      <c r="V20" s="14">
        <f>MAX(V3:V15)</f>
        <v>0.94256047551337574</v>
      </c>
      <c r="W20" s="14">
        <f>MAX(W3:W15)</f>
        <v>1.7679205016063368</v>
      </c>
      <c r="X20" s="14">
        <f>MAX(X3:X11, X13:X15)</f>
        <v>0.38094625605195265</v>
      </c>
      <c r="Y20" s="14">
        <f t="shared" ref="Y20:AF20" si="42">MAX(Y3:Y15)</f>
        <v>0.97540000000000004</v>
      </c>
      <c r="Z20" s="14">
        <f t="shared" si="42"/>
        <v>0.62170000000000003</v>
      </c>
      <c r="AA20" s="14">
        <f t="shared" si="42"/>
        <v>1.2978999999999998</v>
      </c>
      <c r="AB20" s="14">
        <f t="shared" si="42"/>
        <v>2.0022000000000002</v>
      </c>
      <c r="AC20" s="14">
        <f t="shared" si="42"/>
        <v>1.9799</v>
      </c>
      <c r="AD20" s="14">
        <f t="shared" si="42"/>
        <v>0.36389999999999995</v>
      </c>
      <c r="AE20" s="14">
        <f t="shared" si="42"/>
        <v>0.29530000000000012</v>
      </c>
      <c r="AF20" s="14">
        <f t="shared" si="42"/>
        <v>0.28190000000000004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x14ac:dyDescent="0.2">
      <c r="B21" s="13" t="s">
        <v>56</v>
      </c>
      <c r="C21" s="13"/>
      <c r="D21" s="15">
        <f>COUNT(D3:D15)</f>
        <v>13</v>
      </c>
      <c r="E21" s="15">
        <f t="shared" ref="E21:L21" si="43">COUNT(E3:E15)</f>
        <v>13</v>
      </c>
      <c r="F21" s="15">
        <f t="shared" si="43"/>
        <v>10</v>
      </c>
      <c r="G21" s="15">
        <f t="shared" si="43"/>
        <v>10</v>
      </c>
      <c r="H21" s="15">
        <f t="shared" si="43"/>
        <v>10</v>
      </c>
      <c r="I21" s="15">
        <f t="shared" si="43"/>
        <v>10</v>
      </c>
      <c r="J21" s="15">
        <f t="shared" si="43"/>
        <v>10</v>
      </c>
      <c r="K21" s="15">
        <f t="shared" si="43"/>
        <v>10</v>
      </c>
      <c r="L21" s="15">
        <f t="shared" si="43"/>
        <v>13</v>
      </c>
      <c r="M21" s="15">
        <f>COUNT(M3:M5,M7:M11,M13:M15)</f>
        <v>9</v>
      </c>
      <c r="N21" s="15">
        <f t="shared" ref="N21:S21" si="44">COUNT(N3:N15)</f>
        <v>10</v>
      </c>
      <c r="O21" s="15">
        <f t="shared" si="44"/>
        <v>6</v>
      </c>
      <c r="P21" s="15">
        <f t="shared" si="44"/>
        <v>10</v>
      </c>
      <c r="Q21" s="15">
        <f t="shared" si="44"/>
        <v>10</v>
      </c>
      <c r="R21" s="15">
        <f t="shared" si="44"/>
        <v>10</v>
      </c>
      <c r="S21" s="15">
        <f t="shared" si="44"/>
        <v>10</v>
      </c>
      <c r="T21" s="15">
        <f>COUNT(T3:T11, T13:T15)</f>
        <v>8</v>
      </c>
      <c r="U21" s="15">
        <f>COUNT(U3:U11, U13:U15)</f>
        <v>8</v>
      </c>
      <c r="V21" s="15">
        <f>COUNT(V3:V15)</f>
        <v>9</v>
      </c>
      <c r="W21" s="15">
        <f>COUNT(W3:W15)</f>
        <v>9</v>
      </c>
      <c r="X21" s="15">
        <f>COUNT(X3:X11, X13:X15)</f>
        <v>8</v>
      </c>
      <c r="Y21" s="15">
        <f t="shared" ref="Y21:AF21" si="45">COUNT(Y3:Y15)</f>
        <v>10</v>
      </c>
      <c r="Z21" s="15">
        <f t="shared" si="45"/>
        <v>10</v>
      </c>
      <c r="AA21" s="15">
        <f t="shared" si="45"/>
        <v>10</v>
      </c>
      <c r="AB21" s="15">
        <f t="shared" si="45"/>
        <v>10</v>
      </c>
      <c r="AC21" s="15">
        <f t="shared" si="45"/>
        <v>10</v>
      </c>
      <c r="AD21" s="15">
        <f t="shared" si="45"/>
        <v>10</v>
      </c>
      <c r="AE21" s="15">
        <f t="shared" si="45"/>
        <v>10</v>
      </c>
      <c r="AF21" s="15">
        <f t="shared" si="45"/>
        <v>10</v>
      </c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7"/>
      <c r="BT21" s="7"/>
      <c r="BU21" s="7"/>
      <c r="BV21" s="7"/>
      <c r="BW21" s="7"/>
      <c r="BX21" s="7"/>
      <c r="BY21" s="7"/>
      <c r="BZ21" s="7"/>
    </row>
    <row r="22" spans="2:120" x14ac:dyDescent="0.2">
      <c r="B22" s="1"/>
      <c r="C22" s="1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7"/>
      <c r="AH22" s="7"/>
      <c r="AI22" s="8"/>
      <c r="AJ22" s="8"/>
      <c r="AK22" s="8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7"/>
      <c r="BT22" s="7"/>
      <c r="BU22" s="7"/>
      <c r="BV22" s="7"/>
      <c r="BW22" s="7"/>
      <c r="BX22" s="7"/>
      <c r="BY22" s="7"/>
      <c r="BZ22" s="7"/>
    </row>
    <row r="23" spans="2:120" x14ac:dyDescent="0.2">
      <c r="B23" s="1"/>
      <c r="C23" s="1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7"/>
      <c r="AH23" s="7"/>
      <c r="AI23" s="8"/>
      <c r="AJ23" s="8"/>
      <c r="AK23" s="8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7"/>
      <c r="BT23" s="7"/>
      <c r="BU23" s="7"/>
      <c r="BV23" s="7"/>
      <c r="BW23" s="7"/>
      <c r="BX23" s="7"/>
      <c r="BY23" s="7"/>
      <c r="BZ23" s="7"/>
    </row>
    <row r="24" spans="2:120" s="20" customFormat="1" x14ac:dyDescent="0.2">
      <c r="B24" s="1" t="s">
        <v>57</v>
      </c>
      <c r="C24" s="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86">
        <v>1</v>
      </c>
      <c r="AH24" s="86"/>
      <c r="AI24" s="87">
        <v>2</v>
      </c>
      <c r="AJ24" s="87"/>
      <c r="AK24" s="87">
        <v>3</v>
      </c>
      <c r="AL24" s="87"/>
      <c r="AM24" s="86">
        <v>4</v>
      </c>
      <c r="AN24" s="86"/>
      <c r="AO24" s="86">
        <v>5</v>
      </c>
      <c r="AP24" s="86"/>
      <c r="AQ24" s="86">
        <v>6</v>
      </c>
      <c r="AR24" s="86"/>
      <c r="AS24" s="86">
        <v>7</v>
      </c>
      <c r="AT24" s="86"/>
      <c r="AU24" s="86">
        <v>8</v>
      </c>
      <c r="AV24" s="86"/>
      <c r="AW24" s="86">
        <v>9</v>
      </c>
      <c r="AX24" s="86"/>
      <c r="AY24" s="86">
        <v>10</v>
      </c>
      <c r="AZ24" s="86"/>
      <c r="BA24" s="86">
        <v>11</v>
      </c>
      <c r="BB24" s="86"/>
      <c r="BC24" s="86">
        <v>12</v>
      </c>
      <c r="BD24" s="86"/>
      <c r="BE24" s="86">
        <v>13</v>
      </c>
      <c r="BF24" s="86"/>
      <c r="BG24" s="86">
        <v>14</v>
      </c>
      <c r="BH24" s="86"/>
      <c r="BI24" s="86">
        <v>15</v>
      </c>
      <c r="BJ24" s="86"/>
      <c r="BK24" s="86">
        <v>16</v>
      </c>
      <c r="BL24" s="86"/>
      <c r="BM24" s="86">
        <v>17</v>
      </c>
      <c r="BN24" s="86"/>
      <c r="BO24" s="86">
        <v>18</v>
      </c>
      <c r="BP24" s="86"/>
      <c r="BQ24" s="86">
        <v>19</v>
      </c>
      <c r="BR24" s="86"/>
      <c r="BS24" s="86">
        <v>20</v>
      </c>
      <c r="BT24" s="86"/>
      <c r="BU24" s="86">
        <v>21</v>
      </c>
      <c r="BV24" s="86"/>
      <c r="BW24" s="86">
        <v>22</v>
      </c>
      <c r="BX24" s="86"/>
      <c r="BY24" s="3"/>
      <c r="BZ24" s="3"/>
    </row>
    <row r="25" spans="2:120" s="20" customFormat="1" x14ac:dyDescent="0.2">
      <c r="B25" s="1" t="s">
        <v>9</v>
      </c>
      <c r="C25" s="1"/>
      <c r="D25" s="2" t="s">
        <v>10</v>
      </c>
      <c r="E25" s="2" t="s">
        <v>64</v>
      </c>
      <c r="F25" s="2" t="s">
        <v>11</v>
      </c>
      <c r="G25" s="2" t="s">
        <v>76</v>
      </c>
      <c r="H25" s="2" t="s">
        <v>77</v>
      </c>
      <c r="I25" s="2" t="s">
        <v>68</v>
      </c>
      <c r="J25" s="2" t="s">
        <v>69</v>
      </c>
      <c r="K25" s="2" t="s">
        <v>12</v>
      </c>
      <c r="L25" s="2" t="s">
        <v>74</v>
      </c>
      <c r="M25" s="2" t="s">
        <v>75</v>
      </c>
      <c r="N25" s="2" t="s">
        <v>145</v>
      </c>
      <c r="O25" s="2" t="s">
        <v>144</v>
      </c>
      <c r="P25" s="2" t="s">
        <v>167</v>
      </c>
      <c r="Q25" s="2" t="s">
        <v>168</v>
      </c>
      <c r="R25" s="2" t="s">
        <v>169</v>
      </c>
      <c r="S25" s="2" t="s">
        <v>170</v>
      </c>
      <c r="T25" s="2" t="s">
        <v>171</v>
      </c>
      <c r="U25" s="2" t="s">
        <v>172</v>
      </c>
      <c r="V25" s="2" t="s">
        <v>600</v>
      </c>
      <c r="W25" s="2" t="s">
        <v>601</v>
      </c>
      <c r="X25" s="2" t="s">
        <v>602</v>
      </c>
      <c r="Y25" s="2" t="s">
        <v>13</v>
      </c>
      <c r="Z25" s="2" t="s">
        <v>14</v>
      </c>
      <c r="AA25" s="2" t="s">
        <v>78</v>
      </c>
      <c r="AB25" s="20" t="s">
        <v>79</v>
      </c>
      <c r="AC25" s="1" t="s">
        <v>80</v>
      </c>
      <c r="AD25" s="1" t="s">
        <v>501</v>
      </c>
      <c r="AE25" s="1" t="s">
        <v>502</v>
      </c>
      <c r="AF25" s="1" t="s">
        <v>503</v>
      </c>
      <c r="AG25" s="3" t="s">
        <v>15</v>
      </c>
      <c r="AH25" s="3" t="s">
        <v>16</v>
      </c>
      <c r="AI25" s="4" t="s">
        <v>17</v>
      </c>
      <c r="AJ25" s="4" t="s">
        <v>18</v>
      </c>
      <c r="AK25" s="4" t="s">
        <v>19</v>
      </c>
      <c r="AL25" s="3" t="s">
        <v>20</v>
      </c>
      <c r="AM25" s="3" t="s">
        <v>21</v>
      </c>
      <c r="AN25" s="3" t="s">
        <v>22</v>
      </c>
      <c r="AO25" s="3" t="s">
        <v>23</v>
      </c>
      <c r="AP25" s="3" t="s">
        <v>24</v>
      </c>
      <c r="AQ25" s="3" t="s">
        <v>25</v>
      </c>
      <c r="AR25" s="3" t="s">
        <v>26</v>
      </c>
      <c r="AS25" s="3" t="s">
        <v>27</v>
      </c>
      <c r="AT25" s="3" t="s">
        <v>28</v>
      </c>
      <c r="AU25" s="3" t="s">
        <v>29</v>
      </c>
      <c r="AV25" s="3" t="s">
        <v>30</v>
      </c>
      <c r="AW25" s="3" t="s">
        <v>31</v>
      </c>
      <c r="AX25" s="3" t="s">
        <v>32</v>
      </c>
      <c r="AY25" s="3" t="s">
        <v>43</v>
      </c>
      <c r="AZ25" s="3" t="s">
        <v>44</v>
      </c>
      <c r="BA25" s="3" t="s">
        <v>45</v>
      </c>
      <c r="BB25" s="3" t="s">
        <v>46</v>
      </c>
      <c r="BC25" s="3" t="s">
        <v>47</v>
      </c>
      <c r="BD25" s="3" t="s">
        <v>48</v>
      </c>
      <c r="BE25" s="3" t="s">
        <v>49</v>
      </c>
      <c r="BF25" s="3" t="s">
        <v>50</v>
      </c>
      <c r="BG25" s="3" t="s">
        <v>51</v>
      </c>
      <c r="BH25" s="3" t="s">
        <v>52</v>
      </c>
      <c r="BI25" s="3" t="s">
        <v>53</v>
      </c>
      <c r="BJ25" s="3" t="s">
        <v>54</v>
      </c>
      <c r="BK25" s="3" t="s">
        <v>70</v>
      </c>
      <c r="BL25" s="3" t="s">
        <v>71</v>
      </c>
      <c r="BM25" s="3" t="s">
        <v>72</v>
      </c>
      <c r="BN25" s="3" t="s">
        <v>73</v>
      </c>
      <c r="BO25" s="3" t="s">
        <v>81</v>
      </c>
      <c r="BP25" s="3" t="s">
        <v>82</v>
      </c>
      <c r="BQ25" s="3" t="s">
        <v>83</v>
      </c>
      <c r="BR25" s="3" t="s">
        <v>84</v>
      </c>
      <c r="BS25" s="3" t="s">
        <v>33</v>
      </c>
      <c r="BT25" s="3" t="s">
        <v>34</v>
      </c>
      <c r="BU25" s="3" t="s">
        <v>35</v>
      </c>
      <c r="BV25" s="3" t="s">
        <v>36</v>
      </c>
      <c r="BW25" s="3" t="s">
        <v>37</v>
      </c>
      <c r="BX25" s="3" t="s">
        <v>38</v>
      </c>
      <c r="BY25" s="3" t="s">
        <v>147</v>
      </c>
      <c r="BZ25" s="3" t="s">
        <v>148</v>
      </c>
      <c r="CA25" s="3" t="s">
        <v>39</v>
      </c>
      <c r="CB25" s="3" t="s">
        <v>40</v>
      </c>
      <c r="CC25" s="3" t="s">
        <v>41</v>
      </c>
      <c r="CD25" s="3" t="s">
        <v>42</v>
      </c>
      <c r="CE25" s="20" t="s">
        <v>149</v>
      </c>
      <c r="CF25" s="20" t="s">
        <v>150</v>
      </c>
      <c r="CG25" s="20" t="s">
        <v>151</v>
      </c>
      <c r="CH25" s="20" t="s">
        <v>152</v>
      </c>
      <c r="CI25" s="20" t="s">
        <v>153</v>
      </c>
      <c r="CJ25" s="20" t="s">
        <v>154</v>
      </c>
      <c r="CK25" s="20" t="s">
        <v>500</v>
      </c>
      <c r="CL25" s="20" t="s">
        <v>505</v>
      </c>
      <c r="CM25" s="20" t="s">
        <v>506</v>
      </c>
      <c r="CN25" s="20" t="s">
        <v>507</v>
      </c>
      <c r="CO25" s="20" t="s">
        <v>155</v>
      </c>
      <c r="CP25" s="20" t="s">
        <v>156</v>
      </c>
      <c r="CQ25" s="20" t="s">
        <v>157</v>
      </c>
      <c r="CR25" s="20" t="s">
        <v>158</v>
      </c>
      <c r="CS25" s="20" t="s">
        <v>159</v>
      </c>
      <c r="CT25" s="20" t="s">
        <v>160</v>
      </c>
      <c r="CU25" s="20" t="s">
        <v>504</v>
      </c>
      <c r="CV25" s="20" t="s">
        <v>508</v>
      </c>
      <c r="CW25" s="20" t="s">
        <v>509</v>
      </c>
      <c r="CX25" s="20" t="s">
        <v>510</v>
      </c>
      <c r="CY25" s="20" t="s">
        <v>161</v>
      </c>
      <c r="CZ25" s="20" t="s">
        <v>165</v>
      </c>
      <c r="DA25" s="20" t="s">
        <v>166</v>
      </c>
      <c r="DB25" s="20" t="s">
        <v>162</v>
      </c>
      <c r="DC25" s="20" t="s">
        <v>163</v>
      </c>
      <c r="DD25" s="20" t="s">
        <v>164</v>
      </c>
      <c r="DE25" s="20" t="s">
        <v>511</v>
      </c>
      <c r="DF25" s="20" t="s">
        <v>512</v>
      </c>
      <c r="DG25" s="20" t="s">
        <v>513</v>
      </c>
      <c r="DH25" s="20" t="s">
        <v>514</v>
      </c>
      <c r="DI25" s="20" t="s">
        <v>592</v>
      </c>
      <c r="DJ25" s="20" t="s">
        <v>593</v>
      </c>
      <c r="DK25" s="20" t="s">
        <v>595</v>
      </c>
      <c r="DL25" s="20" t="s">
        <v>594</v>
      </c>
      <c r="DM25" s="20" t="s">
        <v>596</v>
      </c>
      <c r="DN25" s="20" t="s">
        <v>597</v>
      </c>
      <c r="DO25" s="20" t="s">
        <v>598</v>
      </c>
      <c r="DP25" s="20" t="s">
        <v>599</v>
      </c>
    </row>
    <row r="26" spans="2:120" x14ac:dyDescent="0.2">
      <c r="B26" s="1" t="s">
        <v>188</v>
      </c>
      <c r="C26" s="1"/>
      <c r="D26" s="5">
        <f t="shared" ref="D26:D35" si="46">((AG26-AW26)^2+(AH26-AX26)^2)^0.5</f>
        <v>12.885400000000001</v>
      </c>
      <c r="E26" s="5">
        <f t="shared" ref="E26:E35" si="47">((AG26-AU26)^2+(AH26-AV26)^2)^0.5</f>
        <v>12.707000000000001</v>
      </c>
      <c r="F26" s="5">
        <f t="shared" ref="F26:F35" si="48">((AG26-AM26)^2+(AH26-AN26)^2)^0.5</f>
        <v>2.7050999999999998</v>
      </c>
      <c r="G26" s="5">
        <f t="shared" ref="G26:G35" si="49">((AG26-AI26)^2+(AH26-AJ26)^2)^0.5</f>
        <v>0.86229999999999996</v>
      </c>
      <c r="H26" s="5">
        <f t="shared" ref="H26:H35" si="50">((AK26-AM26)^2+(AL26-AN26)^2)^0.5</f>
        <v>1.5277999999999998</v>
      </c>
      <c r="I26" s="5">
        <f t="shared" ref="I26:I35" si="51">((AM26-AO26)^2+(AN26-AP26)^2)^0.5</f>
        <v>0.66230000000000011</v>
      </c>
      <c r="J26" s="5">
        <f t="shared" ref="J26:J35" si="52">((AO26-AQ26)^2+(AP26-AR26)^2)^0.5</f>
        <v>1.3823999999999996</v>
      </c>
      <c r="K26" s="5">
        <f t="shared" ref="K26:K35" si="53">((AQ26-AS26)^2+(AR26-AT26)^2)^0.5</f>
        <v>1.0319000000000003</v>
      </c>
      <c r="L26" s="5">
        <f t="shared" ref="L26:L35" si="54">((BS26-BU26)^2+(BT26-BV26)^2)^0.5</f>
        <v>4.3581633035029785</v>
      </c>
      <c r="M26" s="5">
        <f t="shared" ref="M26:M34" si="55">((BU26-BW26)^2+(BV26-BX26)^2)^0.5</f>
        <v>1.2544019650813694</v>
      </c>
      <c r="N26" s="5">
        <f t="shared" ref="N26:N34" si="56">((BW26-BY26)^2+(BX26-BZ26)^2)^0.5 + ((BY26-CA26)^2+(BZ26-CB26)^2)^0.5</f>
        <v>3.8688125839849103</v>
      </c>
      <c r="O26" s="5">
        <f t="shared" ref="O26:O34" si="57">((CA26-CC26)^2+(CB26-CD26)^2)^0.5</f>
        <v>1.6694356082221318</v>
      </c>
      <c r="P26" s="5">
        <f>((CE26-CG26)^2+(CF26-CH26)^2)^0.5</f>
        <v>4.9487285649952559</v>
      </c>
      <c r="Q26" s="5">
        <f t="shared" ref="Q26:Q34" si="58">((CG26-CI26)^2+(CH26-CJ26)^2)^0.5</f>
        <v>5.5274432027837248</v>
      </c>
      <c r="R26" s="5">
        <f>((CO26-CQ26)^2+(CP26-CR26)^2)^0.5</f>
        <v>3.3126881048477834</v>
      </c>
      <c r="S26" s="5">
        <f>((CQ26-CS26)^2+(CR26-CT26)^2)^0.5</f>
        <v>4.2311653016633608</v>
      </c>
      <c r="T26" s="5">
        <f>((CY26-DA26)^2+(CZ26-DB26)^2)^0.5</f>
        <v>4.5090126336039473</v>
      </c>
      <c r="U26" s="5">
        <f>((DA26-DC26)^2+(DB26-DD26)^2)^0.5</f>
        <v>5.7101843140129898</v>
      </c>
      <c r="V26" s="5">
        <f>((DI26-DK26)^2+(DJ26-DL26)^2)^0.5</f>
        <v>0.89653352976896528</v>
      </c>
      <c r="W26" s="5">
        <f>((DK26-DM26)^2+(DL26-DN26)^2)^0.5</f>
        <v>1.5911436044556122</v>
      </c>
      <c r="X26" s="5">
        <f>((DM26-DO26)^2+(DN26-DP26)^2)^0.5</f>
        <v>0.44306750050077054</v>
      </c>
      <c r="Y26" s="5">
        <f t="shared" ref="Y26:Y35" si="59">((BE26-BK26)^2+(BF26-BL26)^2)^0.5</f>
        <v>0.97409999999999997</v>
      </c>
      <c r="Z26" s="5">
        <f t="shared" ref="Z26:Z35" si="60">((BG26-BI26)^2+(BH26-BJ26)^2)^0.5</f>
        <v>0.60260000000000002</v>
      </c>
      <c r="AA26" s="5">
        <f t="shared" ref="AA26:AA35" si="61">((BC26-BM26)^2+(BD26-BN26)^2)^0.5</f>
        <v>1.3176000000000001</v>
      </c>
      <c r="AB26" s="5">
        <f t="shared" ref="AB26:AB35" si="62">((BA26-BO26)^2+(BB26-BP26)^2)^0.5</f>
        <v>1.9748999999999999</v>
      </c>
      <c r="AC26" s="6">
        <f t="shared" ref="AC26:AC35" si="63">((AY26-BQ26)^2+(AZ26-BR26)^2)^0.5</f>
        <v>2.5121000000000002</v>
      </c>
      <c r="AD26" s="6">
        <f>((CK26-CM26)^2+(CL26-CN26)^2)^0.5</f>
        <v>0.28960000000000002</v>
      </c>
      <c r="AE26" s="6">
        <f>((CU26-CW26)^2+(CV26-CX26)^2)^0.5</f>
        <v>0.30409999999999998</v>
      </c>
      <c r="AF26" s="6">
        <f>((DE26-DG26)^2+(DF26-DH26)^2)^0.5</f>
        <v>0.22420000000000018</v>
      </c>
      <c r="AG26" s="9">
        <v>0</v>
      </c>
      <c r="AH26" s="9">
        <v>0</v>
      </c>
      <c r="AI26" s="9">
        <v>0</v>
      </c>
      <c r="AJ26" s="9">
        <v>-0.86229999999999996</v>
      </c>
      <c r="AK26" s="9">
        <v>0</v>
      </c>
      <c r="AL26" s="9">
        <v>-1.1773</v>
      </c>
      <c r="AM26" s="9">
        <v>0</v>
      </c>
      <c r="AN26" s="9">
        <v>-2.7050999999999998</v>
      </c>
      <c r="AO26" s="9">
        <v>0</v>
      </c>
      <c r="AP26" s="9">
        <v>-3.3673999999999999</v>
      </c>
      <c r="AQ26" s="9">
        <v>0</v>
      </c>
      <c r="AR26" s="9">
        <v>-4.7497999999999996</v>
      </c>
      <c r="AS26" s="9">
        <v>0</v>
      </c>
      <c r="AT26" s="9">
        <v>-5.7816999999999998</v>
      </c>
      <c r="AU26" s="9">
        <v>0</v>
      </c>
      <c r="AV26" s="9">
        <v>-12.707000000000001</v>
      </c>
      <c r="AW26" s="9">
        <v>0</v>
      </c>
      <c r="AX26" s="9">
        <v>-12.885400000000001</v>
      </c>
      <c r="AY26" s="18">
        <v>1.3583000000000001</v>
      </c>
      <c r="AZ26" s="18">
        <v>-4.7230999999999996</v>
      </c>
      <c r="BA26" s="19">
        <v>0.94489999999999996</v>
      </c>
      <c r="BB26" s="19">
        <v>-4.7230999999999996</v>
      </c>
      <c r="BC26" s="19">
        <v>0.70040000000000002</v>
      </c>
      <c r="BD26" s="19">
        <v>-4.7230999999999996</v>
      </c>
      <c r="BE26" s="19">
        <v>0.43180000000000002</v>
      </c>
      <c r="BF26" s="19">
        <v>-4.7230999999999996</v>
      </c>
      <c r="BG26" s="19">
        <v>0.214</v>
      </c>
      <c r="BH26" s="19">
        <v>-4.7230999999999996</v>
      </c>
      <c r="BI26" s="19">
        <v>-0.3886</v>
      </c>
      <c r="BJ26" s="19">
        <v>-4.7230999999999996</v>
      </c>
      <c r="BK26" s="19">
        <v>-0.5423</v>
      </c>
      <c r="BL26" s="19">
        <v>-4.7230999999999996</v>
      </c>
      <c r="BM26" s="19">
        <v>-0.61719999999999997</v>
      </c>
      <c r="BN26" s="19">
        <v>-4.7230999999999996</v>
      </c>
      <c r="BO26" s="19">
        <v>-1.03</v>
      </c>
      <c r="BP26" s="19">
        <v>-4.7230999999999996</v>
      </c>
      <c r="BQ26" s="19">
        <v>-1.1537999999999999</v>
      </c>
      <c r="BR26" s="19">
        <v>-4.7230999999999996</v>
      </c>
      <c r="BS26" s="17">
        <v>0</v>
      </c>
      <c r="BT26" s="17">
        <v>0</v>
      </c>
      <c r="BU26" s="17">
        <v>0.34229999999999999</v>
      </c>
      <c r="BV26" s="17">
        <v>4.3446999999999996</v>
      </c>
      <c r="BW26" s="17">
        <v>1.5196000000000001</v>
      </c>
      <c r="BX26" s="17">
        <v>4.7777000000000003</v>
      </c>
      <c r="BY26" s="17">
        <v>1.5196000000000001</v>
      </c>
      <c r="BZ26" s="17">
        <v>4.7777000000000003</v>
      </c>
      <c r="CA26" s="17">
        <v>5.3879999999999999</v>
      </c>
      <c r="CB26" s="17">
        <v>4.7211999999999996</v>
      </c>
      <c r="CC26" s="17">
        <v>5.6558999999999999</v>
      </c>
      <c r="CD26" s="17">
        <v>3.0733999999999999</v>
      </c>
      <c r="CE26" s="12">
        <v>2.3552</v>
      </c>
      <c r="CF26" s="12">
        <v>-2.4510999999999998</v>
      </c>
      <c r="CG26" s="12">
        <v>-1.0719000000000001</v>
      </c>
      <c r="CH26" s="12">
        <v>1.1189</v>
      </c>
      <c r="CI26" s="12">
        <v>4.2221000000000002</v>
      </c>
      <c r="CJ26" s="12">
        <v>2.7082999999999999</v>
      </c>
      <c r="CK26" s="12">
        <v>0.61980000000000002</v>
      </c>
      <c r="CL26" s="12">
        <v>-0.48959999999999998</v>
      </c>
      <c r="CM26" s="12">
        <v>0.33019999999999999</v>
      </c>
      <c r="CN26" s="12">
        <v>-0.48959999999999998</v>
      </c>
      <c r="CO26" s="12">
        <v>2.2200000000000001E-2</v>
      </c>
      <c r="CP26" s="12">
        <v>-0.66359999999999997</v>
      </c>
      <c r="CQ26" s="12">
        <v>-0.7036</v>
      </c>
      <c r="CR26" s="12">
        <v>2.5686</v>
      </c>
      <c r="CS26" s="12">
        <v>2.133</v>
      </c>
      <c r="CT26" s="12">
        <v>-0.57089999999999996</v>
      </c>
      <c r="CU26" s="12">
        <v>2.98E-2</v>
      </c>
      <c r="CV26" s="12">
        <v>0.38540000000000002</v>
      </c>
      <c r="CW26" s="12">
        <v>-0.27429999999999999</v>
      </c>
      <c r="CX26" s="12">
        <v>0.38540000000000002</v>
      </c>
      <c r="CY26" s="12">
        <v>-0.27429999999999999</v>
      </c>
      <c r="CZ26" s="12">
        <v>1.343</v>
      </c>
      <c r="DA26" s="12">
        <v>-2.8365</v>
      </c>
      <c r="DB26" s="12">
        <v>-2.3673000000000002</v>
      </c>
      <c r="DC26" s="12">
        <v>2.1844000000000001</v>
      </c>
      <c r="DD26" s="12">
        <v>-5.0869999999999997</v>
      </c>
      <c r="DE26" s="12">
        <v>-1.6115999999999999</v>
      </c>
      <c r="DF26" s="12">
        <v>-0.73409999999999997</v>
      </c>
      <c r="DG26" s="12">
        <v>-1.8358000000000001</v>
      </c>
      <c r="DH26" s="12">
        <v>-0.73409999999999997</v>
      </c>
      <c r="DI26" s="12">
        <v>-3.1833</v>
      </c>
      <c r="DJ26" s="12">
        <v>4.4621000000000004</v>
      </c>
      <c r="DK26" s="12">
        <v>-2.7559</v>
      </c>
      <c r="DL26" s="12">
        <v>5.2502000000000004</v>
      </c>
      <c r="DM26" s="12">
        <v>-3.1128</v>
      </c>
      <c r="DN26" s="12">
        <v>6.8007999999999997</v>
      </c>
      <c r="DO26" s="12">
        <v>-3.3311999999999999</v>
      </c>
      <c r="DP26" s="12">
        <v>7.1863000000000001</v>
      </c>
    </row>
    <row r="27" spans="2:120" x14ac:dyDescent="0.2">
      <c r="B27" s="1" t="s">
        <v>189</v>
      </c>
      <c r="C27" s="1"/>
      <c r="D27" s="5">
        <f t="shared" si="46"/>
        <v>14.497</v>
      </c>
      <c r="E27" s="5">
        <f t="shared" si="47"/>
        <v>14.8126</v>
      </c>
      <c r="F27" s="5">
        <f t="shared" si="48"/>
        <v>3.0009999999999999</v>
      </c>
      <c r="G27" s="5">
        <f t="shared" si="49"/>
        <v>1.0248999999999999</v>
      </c>
      <c r="H27" s="5">
        <f t="shared" si="50"/>
        <v>1.6941999999999999</v>
      </c>
      <c r="I27" s="5">
        <f t="shared" si="51"/>
        <v>0.78489999999999993</v>
      </c>
      <c r="J27" s="5">
        <f t="shared" si="52"/>
        <v>1.6637000000000004</v>
      </c>
      <c r="K27" s="5">
        <f t="shared" si="53"/>
        <v>1.3163</v>
      </c>
      <c r="L27" s="5">
        <f t="shared" si="54"/>
        <v>5.8434821476581922</v>
      </c>
      <c r="M27" s="5">
        <f t="shared" si="55"/>
        <v>1.5608844928437209</v>
      </c>
      <c r="N27" s="5">
        <f t="shared" si="56"/>
        <v>4.8693317991280898</v>
      </c>
      <c r="O27" s="5">
        <f t="shared" si="57"/>
        <v>1.6181100364313907</v>
      </c>
      <c r="P27" s="5">
        <f t="shared" ref="P27:P34" si="64">((CE27-CG27)^2+(CF27-CH27)^2)^0.5</f>
        <v>5.9540738540935152</v>
      </c>
      <c r="Q27" s="5">
        <f t="shared" si="58"/>
        <v>6.6317768697386068</v>
      </c>
      <c r="R27" s="5">
        <f t="shared" ref="R27:R34" si="65">((CO27-CQ27)^2+(CP27-CR27)^2)^0.5</f>
        <v>4.0061806749072115</v>
      </c>
      <c r="S27" s="5">
        <f t="shared" ref="S27:S34" si="66">((CQ27-CS27)^2+(CR27-CT27)^2)^0.5</f>
        <v>4.9970547255358326</v>
      </c>
      <c r="T27" s="5">
        <f t="shared" ref="T27:T34" si="67">((CY27-DA27)^2+(CZ27-DB27)^2)^0.5</f>
        <v>5.8613667834388252</v>
      </c>
      <c r="U27" s="5">
        <f t="shared" ref="U27:U34" si="68">((DA27-DC27)^2+(DB27-DD27)^2)^0.5</f>
        <v>6.4321303197307804</v>
      </c>
      <c r="V27" s="5">
        <f t="shared" ref="V27:V35" si="69">((DI27-DK27)^2+(DJ27-DL27)^2)^0.5</f>
        <v>1.0535933276174443</v>
      </c>
      <c r="W27" s="5">
        <f t="shared" ref="W27:W35" si="70">((DK27-DM27)^2+(DL27-DN27)^2)^0.5</f>
        <v>1.9203068947436501</v>
      </c>
      <c r="X27" s="5">
        <f t="shared" ref="X27:X35" si="71">((DM27-DO27)^2+(DN27-DP27)^2)^0.5</f>
        <v>0.39406503270399468</v>
      </c>
      <c r="Y27" s="5">
        <f t="shared" si="59"/>
        <v>1.0025999999999999</v>
      </c>
      <c r="Z27" s="5">
        <f t="shared" si="60"/>
        <v>0.64260000000000006</v>
      </c>
      <c r="AA27" s="5">
        <f t="shared" si="61"/>
        <v>1.5232999999999999</v>
      </c>
      <c r="AB27" s="5">
        <f t="shared" si="62"/>
        <v>2.2746</v>
      </c>
      <c r="AC27" s="6">
        <f t="shared" si="63"/>
        <v>2.3806000000000003</v>
      </c>
      <c r="AD27" s="6">
        <f t="shared" ref="AD27:AD35" si="72">((CK27-CM27)^2+(CL27-CN27)^2)^0.5</f>
        <v>0.32390000000000008</v>
      </c>
      <c r="AE27" s="6">
        <f t="shared" ref="AE27:AE35" si="73">((CU27-CW27)^2+(CV27-CX27)^2)^0.5</f>
        <v>0.37340000000000018</v>
      </c>
      <c r="AF27" s="6">
        <f t="shared" ref="AF27:AF35" si="74">((DE27-DG27)^2+(DF27-DH27)^2)^0.5</f>
        <v>0.29150000000000009</v>
      </c>
      <c r="AG27" s="9">
        <v>0</v>
      </c>
      <c r="AH27" s="9">
        <v>0</v>
      </c>
      <c r="AI27" s="9">
        <v>0</v>
      </c>
      <c r="AJ27" s="9">
        <v>-1.0248999999999999</v>
      </c>
      <c r="AK27" s="9">
        <v>0</v>
      </c>
      <c r="AL27" s="9">
        <v>-1.3068</v>
      </c>
      <c r="AM27" s="9">
        <v>0</v>
      </c>
      <c r="AN27" s="9">
        <v>-3.0009999999999999</v>
      </c>
      <c r="AO27" s="9">
        <v>0</v>
      </c>
      <c r="AP27" s="9">
        <v>-3.7858999999999998</v>
      </c>
      <c r="AQ27" s="9">
        <v>0</v>
      </c>
      <c r="AR27" s="9">
        <v>-5.4496000000000002</v>
      </c>
      <c r="AS27" s="9">
        <v>0</v>
      </c>
      <c r="AT27" s="9">
        <v>-6.7659000000000002</v>
      </c>
      <c r="AU27" s="9">
        <v>0</v>
      </c>
      <c r="AV27" s="9">
        <v>-14.8126</v>
      </c>
      <c r="AW27" s="9">
        <v>0</v>
      </c>
      <c r="AX27" s="9">
        <v>-14.497</v>
      </c>
      <c r="AY27" s="18">
        <v>1.0719000000000001</v>
      </c>
      <c r="AZ27" s="18">
        <v>-6.7183000000000002</v>
      </c>
      <c r="BA27" s="19">
        <v>0.81850000000000001</v>
      </c>
      <c r="BB27" s="19">
        <v>-6.7183000000000002</v>
      </c>
      <c r="BC27" s="19">
        <v>0.5232</v>
      </c>
      <c r="BD27" s="19">
        <v>-6.7183000000000002</v>
      </c>
      <c r="BE27" s="19">
        <v>0.26540000000000002</v>
      </c>
      <c r="BF27" s="19">
        <v>-6.7183000000000002</v>
      </c>
      <c r="BG27" s="19">
        <v>7.0499999999999993E-2</v>
      </c>
      <c r="BH27" s="19">
        <v>-6.7183000000000002</v>
      </c>
      <c r="BI27" s="19">
        <v>-0.57210000000000005</v>
      </c>
      <c r="BJ27" s="19">
        <v>-6.7183000000000002</v>
      </c>
      <c r="BK27" s="19">
        <v>-0.73719999999999997</v>
      </c>
      <c r="BL27" s="19">
        <v>-6.7183000000000002</v>
      </c>
      <c r="BM27" s="19">
        <v>-1.0001</v>
      </c>
      <c r="BN27" s="19">
        <v>-6.7183000000000002</v>
      </c>
      <c r="BO27" s="19">
        <v>-1.4560999999999999</v>
      </c>
      <c r="BP27" s="19">
        <v>-6.7183000000000002</v>
      </c>
      <c r="BQ27" s="19">
        <v>-1.3087</v>
      </c>
      <c r="BR27" s="19">
        <v>-6.7183000000000002</v>
      </c>
      <c r="BS27" s="17">
        <v>0</v>
      </c>
      <c r="BT27" s="17">
        <v>0</v>
      </c>
      <c r="BU27" s="17">
        <v>0.71560000000000001</v>
      </c>
      <c r="BV27" s="17">
        <v>5.7995000000000001</v>
      </c>
      <c r="BW27" s="17">
        <v>1.6758</v>
      </c>
      <c r="BX27" s="17">
        <v>7.0301</v>
      </c>
      <c r="BY27" s="17">
        <v>1.6758</v>
      </c>
      <c r="BZ27" s="17">
        <v>7.0301</v>
      </c>
      <c r="CA27" s="17">
        <v>5.6901999999999999</v>
      </c>
      <c r="CB27" s="17">
        <v>9.7859999999999996</v>
      </c>
      <c r="CC27" s="17">
        <v>6.3322000000000003</v>
      </c>
      <c r="CD27" s="17">
        <v>8.3007000000000009</v>
      </c>
      <c r="CE27" s="12">
        <v>3.6151</v>
      </c>
      <c r="CF27" s="12">
        <v>-1.0725</v>
      </c>
      <c r="CG27" s="12">
        <v>6.7812000000000001</v>
      </c>
      <c r="CH27" s="12">
        <v>3.97</v>
      </c>
      <c r="CI27" s="12">
        <v>12.2098</v>
      </c>
      <c r="CJ27" s="12">
        <v>0.16070000000000001</v>
      </c>
      <c r="CK27" s="12">
        <v>4.9161999999999999</v>
      </c>
      <c r="CL27" s="12">
        <v>0.52700000000000002</v>
      </c>
      <c r="CM27" s="12">
        <v>4.5922999999999998</v>
      </c>
      <c r="CN27" s="12">
        <v>0.52700000000000002</v>
      </c>
      <c r="CO27" s="12">
        <v>4.0494000000000003</v>
      </c>
      <c r="CP27" s="12">
        <v>0.1467</v>
      </c>
      <c r="CQ27" s="12">
        <v>5.0768000000000004</v>
      </c>
      <c r="CR27" s="12">
        <v>4.0189000000000004</v>
      </c>
      <c r="CS27" s="12">
        <v>9.3439999999999994</v>
      </c>
      <c r="CT27" s="12">
        <v>1.4186000000000001</v>
      </c>
      <c r="CU27" s="12">
        <v>4.7727000000000004</v>
      </c>
      <c r="CV27" s="12">
        <v>2.2974000000000001</v>
      </c>
      <c r="CW27" s="12">
        <v>4.3993000000000002</v>
      </c>
      <c r="CX27" s="12">
        <v>2.2974000000000001</v>
      </c>
      <c r="CY27" s="12">
        <v>2.8765000000000001</v>
      </c>
      <c r="CZ27" s="12">
        <v>2.4967999999999999</v>
      </c>
      <c r="DA27" s="12">
        <v>5.2064000000000004</v>
      </c>
      <c r="DB27" s="12">
        <v>-2.8816000000000002</v>
      </c>
      <c r="DC27" s="12">
        <v>9.1769999999999996</v>
      </c>
      <c r="DD27" s="12">
        <v>2.1787000000000001</v>
      </c>
      <c r="DE27" s="12">
        <v>4.2328999999999999</v>
      </c>
      <c r="DF27" s="12">
        <v>-0.1333</v>
      </c>
      <c r="DG27" s="12">
        <v>3.9413999999999998</v>
      </c>
      <c r="DH27" s="12">
        <v>-0.1333</v>
      </c>
      <c r="DI27" s="12">
        <v>-3.3311999999999999</v>
      </c>
      <c r="DJ27" s="12">
        <v>7.3228</v>
      </c>
      <c r="DK27" s="12">
        <v>-2.6333000000000002</v>
      </c>
      <c r="DL27" s="12">
        <v>6.5335000000000001</v>
      </c>
      <c r="DM27" s="12">
        <v>-2.6854</v>
      </c>
      <c r="DN27" s="12">
        <v>4.6139000000000001</v>
      </c>
      <c r="DO27" s="12">
        <v>-2.8397000000000001</v>
      </c>
      <c r="DP27" s="12">
        <v>4.2512999999999996</v>
      </c>
    </row>
    <row r="28" spans="2:120" x14ac:dyDescent="0.2">
      <c r="B28" s="1" t="s">
        <v>190</v>
      </c>
      <c r="C28" s="1" t="s">
        <v>479</v>
      </c>
      <c r="D28" s="5">
        <f t="shared" si="46"/>
        <v>14.7606</v>
      </c>
      <c r="E28" s="5">
        <f t="shared" si="47"/>
        <v>13.897600000000001</v>
      </c>
      <c r="F28" s="5">
        <f t="shared" si="48"/>
        <v>3.0638999999999998</v>
      </c>
      <c r="G28" s="5">
        <f t="shared" si="49"/>
        <v>1.1265000000000001</v>
      </c>
      <c r="H28" s="5">
        <f t="shared" si="50"/>
        <v>1.5823999999999998</v>
      </c>
      <c r="I28" s="5">
        <f t="shared" si="51"/>
        <v>0.87370000000000037</v>
      </c>
      <c r="J28" s="5">
        <f t="shared" si="52"/>
        <v>1.5989999999999998</v>
      </c>
      <c r="K28" s="24">
        <f t="shared" si="53"/>
        <v>0.75750000000000028</v>
      </c>
      <c r="L28" s="5">
        <f t="shared" si="54"/>
        <v>6.0226361213342452</v>
      </c>
      <c r="M28" s="5">
        <f t="shared" si="55"/>
        <v>1.5484432246614666</v>
      </c>
      <c r="N28" s="5">
        <f t="shared" si="56"/>
        <v>5.6539715678450317</v>
      </c>
      <c r="O28" s="5" t="s">
        <v>566</v>
      </c>
      <c r="P28" s="5">
        <f t="shared" si="64"/>
        <v>6.133205558270487</v>
      </c>
      <c r="Q28" s="5">
        <f t="shared" si="58"/>
        <v>6.5659398512322671</v>
      </c>
      <c r="R28" s="5">
        <f t="shared" si="65"/>
        <v>4.2008179263091137</v>
      </c>
      <c r="S28" s="5">
        <f t="shared" si="66"/>
        <v>4.9030968061012219</v>
      </c>
      <c r="T28" s="5">
        <f t="shared" si="67"/>
        <v>6.0417253843583456</v>
      </c>
      <c r="U28" s="5">
        <f t="shared" si="68"/>
        <v>7.120799312577204</v>
      </c>
      <c r="V28" s="5">
        <f t="shared" si="69"/>
        <v>1.070511041512417</v>
      </c>
      <c r="W28" s="5">
        <f t="shared" si="70"/>
        <v>1.8729202972897698</v>
      </c>
      <c r="X28" s="5">
        <f t="shared" si="71"/>
        <v>0.22357267274870607</v>
      </c>
      <c r="Y28" s="5">
        <f t="shared" si="59"/>
        <v>1.0133999999999999</v>
      </c>
      <c r="Z28" s="5">
        <f t="shared" si="60"/>
        <v>0.60570000000000002</v>
      </c>
      <c r="AA28" s="5">
        <f t="shared" si="61"/>
        <v>1.4891000000000001</v>
      </c>
      <c r="AB28" s="5">
        <f t="shared" si="62"/>
        <v>2.2847</v>
      </c>
      <c r="AC28" s="6">
        <f t="shared" si="63"/>
        <v>1.9303999999999999</v>
      </c>
      <c r="AD28" s="6">
        <f t="shared" si="72"/>
        <v>0.32000000000000028</v>
      </c>
      <c r="AE28" s="6">
        <f t="shared" si="73"/>
        <v>0.39110000000000023</v>
      </c>
      <c r="AF28" s="6">
        <f>((DE28-DG28)^2+(DF28-DH28)^2)^0.5</f>
        <v>0.27179999999999982</v>
      </c>
      <c r="AG28" s="9">
        <v>0</v>
      </c>
      <c r="AH28" s="9">
        <v>0</v>
      </c>
      <c r="AI28" s="9">
        <v>0</v>
      </c>
      <c r="AJ28" s="9">
        <v>-1.1265000000000001</v>
      </c>
      <c r="AK28" s="9">
        <v>0</v>
      </c>
      <c r="AL28" s="9">
        <v>-1.4815</v>
      </c>
      <c r="AM28" s="9">
        <v>0</v>
      </c>
      <c r="AN28" s="9">
        <v>-3.0638999999999998</v>
      </c>
      <c r="AO28" s="9">
        <v>0</v>
      </c>
      <c r="AP28" s="9">
        <v>-3.9376000000000002</v>
      </c>
      <c r="AQ28" s="9">
        <v>0</v>
      </c>
      <c r="AR28" s="9">
        <v>-5.5366</v>
      </c>
      <c r="AS28" s="9">
        <v>0</v>
      </c>
      <c r="AT28" s="9">
        <v>-6.2941000000000003</v>
      </c>
      <c r="AU28" s="9">
        <v>0</v>
      </c>
      <c r="AV28" s="9">
        <v>-13.897600000000001</v>
      </c>
      <c r="AW28" s="9">
        <v>0</v>
      </c>
      <c r="AX28" s="9">
        <v>-14.7606</v>
      </c>
      <c r="AY28" s="18">
        <v>0.91569999999999996</v>
      </c>
      <c r="AZ28" s="18">
        <v>-5.4965999999999999</v>
      </c>
      <c r="BA28" s="19">
        <v>1.143</v>
      </c>
      <c r="BB28" s="19">
        <v>-5.4965999999999999</v>
      </c>
      <c r="BC28" s="19">
        <v>0.82679999999999998</v>
      </c>
      <c r="BD28" s="19">
        <v>-5.4965999999999999</v>
      </c>
      <c r="BE28" s="19">
        <v>0.48509999999999998</v>
      </c>
      <c r="BF28" s="19">
        <v>-5.4965999999999999</v>
      </c>
      <c r="BG28" s="19">
        <v>0.20569999999999999</v>
      </c>
      <c r="BH28" s="19">
        <v>-5.4965999999999999</v>
      </c>
      <c r="BI28" s="19">
        <v>-0.4</v>
      </c>
      <c r="BJ28" s="19">
        <v>-5.4965999999999999</v>
      </c>
      <c r="BK28" s="19">
        <v>-0.52829999999999999</v>
      </c>
      <c r="BL28" s="19">
        <v>-5.4965999999999999</v>
      </c>
      <c r="BM28" s="19">
        <v>-0.6623</v>
      </c>
      <c r="BN28" s="19">
        <v>-5.4965999999999999</v>
      </c>
      <c r="BO28" s="19">
        <v>-1.1416999999999999</v>
      </c>
      <c r="BP28" s="19">
        <v>-5.4965999999999999</v>
      </c>
      <c r="BQ28" s="19">
        <v>-1.0146999999999999</v>
      </c>
      <c r="BR28" s="19">
        <v>-5.4965999999999999</v>
      </c>
      <c r="BS28" s="17">
        <v>0</v>
      </c>
      <c r="BT28" s="17">
        <v>0</v>
      </c>
      <c r="BU28" s="17">
        <v>-1.4148000000000001</v>
      </c>
      <c r="BV28" s="17">
        <v>5.8540999999999999</v>
      </c>
      <c r="BW28" s="17">
        <v>-0.16189999999999999</v>
      </c>
      <c r="BX28" s="17">
        <v>6.7640000000000002</v>
      </c>
      <c r="BY28" s="17">
        <v>-0.16189999999999999</v>
      </c>
      <c r="BZ28" s="17">
        <v>6.7640000000000002</v>
      </c>
      <c r="CA28" s="17">
        <v>4.7549000000000001</v>
      </c>
      <c r="CB28" s="17">
        <v>9.5555000000000003</v>
      </c>
      <c r="CC28" s="17">
        <v>4.7549000000000001</v>
      </c>
      <c r="CD28" s="17">
        <v>9.5555000000000003</v>
      </c>
      <c r="CE28" s="12">
        <v>4.1631</v>
      </c>
      <c r="CF28" s="12">
        <v>-0.52829999999999999</v>
      </c>
      <c r="CG28" s="12">
        <v>2.4561999999999999</v>
      </c>
      <c r="CH28" s="12">
        <v>5.3625999999999996</v>
      </c>
      <c r="CI28" s="12">
        <v>6.7074999999999996</v>
      </c>
      <c r="CJ28" s="12">
        <v>0.35880000000000001</v>
      </c>
      <c r="CK28" s="12">
        <v>3.4588000000000001</v>
      </c>
      <c r="CL28" s="12">
        <v>2.6238000000000001</v>
      </c>
      <c r="CM28" s="12">
        <v>3.1387999999999998</v>
      </c>
      <c r="CN28" s="12">
        <v>2.6238000000000001</v>
      </c>
      <c r="CO28" s="12">
        <v>2.9552999999999998</v>
      </c>
      <c r="CP28" s="12">
        <v>3.0728</v>
      </c>
      <c r="CQ28" s="12">
        <v>2.6974999999999998</v>
      </c>
      <c r="CR28" s="12">
        <v>7.2656999999999998</v>
      </c>
      <c r="CS28" s="12">
        <v>5.1752000000000002</v>
      </c>
      <c r="CT28" s="12">
        <v>3.0347</v>
      </c>
      <c r="CU28" s="12">
        <v>3.0905</v>
      </c>
      <c r="CV28" s="12">
        <v>5.0983999999999998</v>
      </c>
      <c r="CW28" s="12">
        <v>2.6993999999999998</v>
      </c>
      <c r="CX28" s="12">
        <v>5.0983999999999998</v>
      </c>
      <c r="CY28" s="12">
        <v>2.7330000000000001</v>
      </c>
      <c r="CZ28" s="12">
        <v>5.2222</v>
      </c>
      <c r="DA28" s="12">
        <v>4.8489000000000004</v>
      </c>
      <c r="DB28" s="12">
        <v>-0.43690000000000001</v>
      </c>
      <c r="DC28" s="12">
        <v>6.1365999999999996</v>
      </c>
      <c r="DD28" s="12">
        <v>6.5664999999999996</v>
      </c>
      <c r="DE28" s="12">
        <v>3.7324999999999999</v>
      </c>
      <c r="DF28" s="12">
        <v>2.8504999999999998</v>
      </c>
      <c r="DG28" s="12">
        <v>3.4607000000000001</v>
      </c>
      <c r="DH28" s="12">
        <v>2.8504999999999998</v>
      </c>
      <c r="DI28" s="12">
        <v>-2.7959000000000001</v>
      </c>
      <c r="DJ28" s="12">
        <v>4.0697000000000001</v>
      </c>
      <c r="DK28" s="12">
        <v>-1.8529</v>
      </c>
      <c r="DL28" s="12">
        <v>3.5630000000000002</v>
      </c>
      <c r="DM28" s="12">
        <v>-1.2979000000000001</v>
      </c>
      <c r="DN28" s="12">
        <v>1.7742</v>
      </c>
      <c r="DO28" s="12">
        <v>-1.2922</v>
      </c>
      <c r="DP28" s="12">
        <v>1.5507</v>
      </c>
    </row>
    <row r="29" spans="2:120" x14ac:dyDescent="0.2">
      <c r="B29" s="1" t="s">
        <v>191</v>
      </c>
      <c r="C29" s="1"/>
      <c r="D29" s="5">
        <f t="shared" si="46"/>
        <v>14.2818</v>
      </c>
      <c r="E29" s="5">
        <f t="shared" si="47"/>
        <v>13.338800000000001</v>
      </c>
      <c r="F29" s="5">
        <f t="shared" si="48"/>
        <v>2.6352000000000002</v>
      </c>
      <c r="G29" s="5">
        <f t="shared" si="49"/>
        <v>0.75060000000000004</v>
      </c>
      <c r="H29" s="5">
        <f t="shared" si="50"/>
        <v>1.5633000000000001</v>
      </c>
      <c r="I29" s="5">
        <f t="shared" si="51"/>
        <v>0.91059999999999963</v>
      </c>
      <c r="J29" s="5">
        <f t="shared" si="52"/>
        <v>1.5011999999999999</v>
      </c>
      <c r="K29" s="5">
        <f t="shared" si="53"/>
        <v>1.0876999999999999</v>
      </c>
      <c r="L29" s="5">
        <f t="shared" si="54"/>
        <v>5.0574966386543458</v>
      </c>
      <c r="M29" s="5">
        <f t="shared" si="55"/>
        <v>1.4768297125938388</v>
      </c>
      <c r="N29" s="5">
        <f t="shared" si="56"/>
        <v>4.0887652623793471</v>
      </c>
      <c r="O29" s="5">
        <f t="shared" si="57"/>
        <v>0.78309581150712326</v>
      </c>
      <c r="P29" s="5">
        <f t="shared" si="64"/>
        <v>5.2426898897417153</v>
      </c>
      <c r="Q29" s="5">
        <f t="shared" si="58"/>
        <v>5.4118044393714007</v>
      </c>
      <c r="R29" s="5">
        <f t="shared" si="65"/>
        <v>3.5934475437941207</v>
      </c>
      <c r="S29" s="5">
        <f t="shared" si="66"/>
        <v>4.2246030878651784</v>
      </c>
      <c r="T29" s="5">
        <f t="shared" si="67"/>
        <v>4.6672972243044475</v>
      </c>
      <c r="U29" s="5">
        <f t="shared" si="68"/>
        <v>5.7860706701525864</v>
      </c>
      <c r="V29" s="5">
        <f t="shared" si="69"/>
        <v>1.0350379751487382</v>
      </c>
      <c r="W29" s="5">
        <f t="shared" si="70"/>
        <v>1.6318616730593314</v>
      </c>
      <c r="X29" s="5">
        <f t="shared" si="71"/>
        <v>0.3891739970758582</v>
      </c>
      <c r="Y29" s="5">
        <f t="shared" si="59"/>
        <v>0.91120000000000001</v>
      </c>
      <c r="Z29" s="5">
        <f t="shared" si="60"/>
        <v>0.6401</v>
      </c>
      <c r="AA29" s="5">
        <f t="shared" si="61"/>
        <v>1.1487000000000001</v>
      </c>
      <c r="AB29" s="5">
        <f t="shared" si="62"/>
        <v>1.9234</v>
      </c>
      <c r="AC29" s="6">
        <f t="shared" si="63"/>
        <v>2.4232</v>
      </c>
      <c r="AD29" s="6">
        <f t="shared" si="72"/>
        <v>0.29210000000000003</v>
      </c>
      <c r="AE29" s="6">
        <f t="shared" si="73"/>
        <v>0.33400000000000007</v>
      </c>
      <c r="AF29" s="6">
        <f t="shared" si="74"/>
        <v>0.25590000000000002</v>
      </c>
      <c r="AG29" s="9">
        <v>0</v>
      </c>
      <c r="AH29" s="9">
        <v>0</v>
      </c>
      <c r="AI29" s="9">
        <v>0</v>
      </c>
      <c r="AJ29" s="9">
        <v>-0.75060000000000004</v>
      </c>
      <c r="AK29" s="9">
        <v>0</v>
      </c>
      <c r="AL29" s="9">
        <v>-1.0719000000000001</v>
      </c>
      <c r="AM29" s="9">
        <v>0</v>
      </c>
      <c r="AN29" s="9">
        <v>-2.6352000000000002</v>
      </c>
      <c r="AO29" s="9">
        <v>0</v>
      </c>
      <c r="AP29" s="9">
        <v>-3.5457999999999998</v>
      </c>
      <c r="AQ29" s="9">
        <v>0</v>
      </c>
      <c r="AR29" s="9">
        <v>-5.0469999999999997</v>
      </c>
      <c r="AS29" s="9">
        <v>0</v>
      </c>
      <c r="AT29" s="9">
        <v>-6.1346999999999996</v>
      </c>
      <c r="AU29" s="9">
        <v>0</v>
      </c>
      <c r="AV29" s="9">
        <v>-13.338800000000001</v>
      </c>
      <c r="AW29" s="9">
        <v>0</v>
      </c>
      <c r="AX29" s="9">
        <v>-14.2818</v>
      </c>
      <c r="AY29" s="18">
        <v>1.1913</v>
      </c>
      <c r="AZ29" s="18">
        <v>-5.5168999999999997</v>
      </c>
      <c r="BA29" s="19">
        <v>0.86870000000000003</v>
      </c>
      <c r="BB29" s="19">
        <v>-5.5168999999999997</v>
      </c>
      <c r="BC29" s="19">
        <v>0.49780000000000002</v>
      </c>
      <c r="BD29" s="19">
        <v>-5.5168999999999997</v>
      </c>
      <c r="BE29" s="19">
        <v>0.40260000000000001</v>
      </c>
      <c r="BF29" s="19">
        <v>-5.5168999999999997</v>
      </c>
      <c r="BG29" s="19">
        <v>0.25969999999999999</v>
      </c>
      <c r="BH29" s="19">
        <v>-5.5168999999999997</v>
      </c>
      <c r="BI29" s="19">
        <v>-0.38040000000000002</v>
      </c>
      <c r="BJ29" s="19">
        <v>-5.5168999999999997</v>
      </c>
      <c r="BK29" s="19">
        <v>-0.50860000000000005</v>
      </c>
      <c r="BL29" s="19">
        <v>-5.5168999999999997</v>
      </c>
      <c r="BM29" s="19">
        <v>-0.65090000000000003</v>
      </c>
      <c r="BN29" s="19">
        <v>-5.5168999999999997</v>
      </c>
      <c r="BO29" s="19">
        <v>-1.0547</v>
      </c>
      <c r="BP29" s="19">
        <v>-5.5168999999999997</v>
      </c>
      <c r="BQ29" s="19">
        <v>-1.2319</v>
      </c>
      <c r="BR29" s="19">
        <v>-5.5168999999999997</v>
      </c>
      <c r="BS29" s="17">
        <v>0</v>
      </c>
      <c r="BT29" s="17">
        <v>0</v>
      </c>
      <c r="BU29" s="17">
        <v>-1.7475000000000001</v>
      </c>
      <c r="BV29" s="17">
        <v>4.7460000000000004</v>
      </c>
      <c r="BW29" s="17">
        <v>-0.29649999999999999</v>
      </c>
      <c r="BX29" s="17">
        <v>4.4710000000000001</v>
      </c>
      <c r="BY29" s="17">
        <v>1.3386</v>
      </c>
      <c r="BZ29" s="17">
        <v>2.9971999999999999</v>
      </c>
      <c r="CA29" s="17">
        <v>1.9017999999999999</v>
      </c>
      <c r="CB29" s="17">
        <v>1.1957</v>
      </c>
      <c r="CC29" s="17">
        <v>1.611</v>
      </c>
      <c r="CD29" s="17">
        <v>0.46860000000000002</v>
      </c>
      <c r="CE29" s="12">
        <v>2.6981000000000002</v>
      </c>
      <c r="CF29" s="12">
        <v>0.38669999999999999</v>
      </c>
      <c r="CG29" s="12">
        <v>-2.3386999999999998</v>
      </c>
      <c r="CH29" s="12">
        <v>1.8414999999999999</v>
      </c>
      <c r="CI29" s="12">
        <v>1.6453</v>
      </c>
      <c r="CJ29" s="12">
        <v>5.5042</v>
      </c>
      <c r="CK29" s="12">
        <v>7.2400000000000006E-2</v>
      </c>
      <c r="CL29" s="12">
        <v>0.91690000000000005</v>
      </c>
      <c r="CM29" s="12">
        <v>7.2400000000000006E-2</v>
      </c>
      <c r="CN29" s="12">
        <v>1.2090000000000001</v>
      </c>
      <c r="CO29" s="12">
        <v>0.44319999999999998</v>
      </c>
      <c r="CP29" s="12">
        <v>1.2573000000000001</v>
      </c>
      <c r="CQ29" s="12">
        <v>-3.109</v>
      </c>
      <c r="CR29" s="12">
        <v>1.8002</v>
      </c>
      <c r="CS29" s="12">
        <v>0.40200000000000002</v>
      </c>
      <c r="CT29" s="12">
        <v>-0.54930000000000001</v>
      </c>
      <c r="CU29" s="12">
        <v>-1.1747000000000001</v>
      </c>
      <c r="CV29" s="12">
        <v>1.5062</v>
      </c>
      <c r="CW29" s="12">
        <v>-1.1747000000000001</v>
      </c>
      <c r="CX29" s="12">
        <v>1.8402000000000001</v>
      </c>
      <c r="CY29" s="12">
        <v>-2.2122999999999999</v>
      </c>
      <c r="CZ29" s="12">
        <v>-3.2728000000000002</v>
      </c>
      <c r="DA29" s="12">
        <v>-4.859</v>
      </c>
      <c r="DB29" s="12">
        <v>-7.1170999999999998</v>
      </c>
      <c r="DC29" s="12">
        <v>0.32319999999999999</v>
      </c>
      <c r="DD29" s="12">
        <v>-9.6906999999999996</v>
      </c>
      <c r="DE29" s="12">
        <v>-3.3254999999999999</v>
      </c>
      <c r="DF29" s="12">
        <v>-5.2972000000000001</v>
      </c>
      <c r="DG29" s="12">
        <v>-3.5813999999999999</v>
      </c>
      <c r="DH29" s="12">
        <v>-5.2972000000000001</v>
      </c>
      <c r="DI29" s="12">
        <v>-1.0185</v>
      </c>
      <c r="DJ29" s="12">
        <v>1.4789000000000001</v>
      </c>
      <c r="DK29" s="12">
        <v>-0.35499999999999998</v>
      </c>
      <c r="DL29" s="12">
        <v>2.2732999999999999</v>
      </c>
      <c r="DM29" s="12">
        <v>-0.26540000000000002</v>
      </c>
      <c r="DN29" s="12">
        <v>3.9026999999999998</v>
      </c>
      <c r="DO29" s="12">
        <v>-0.35880000000000001</v>
      </c>
      <c r="DP29" s="12">
        <v>4.2805</v>
      </c>
    </row>
    <row r="30" spans="2:120" x14ac:dyDescent="0.2">
      <c r="B30" s="1" t="s">
        <v>192</v>
      </c>
      <c r="C30" s="1"/>
      <c r="D30" s="5">
        <f t="shared" si="46"/>
        <v>15.256500000000001</v>
      </c>
      <c r="E30" s="5">
        <f t="shared" si="47"/>
        <v>15.066000000000001</v>
      </c>
      <c r="F30" s="5">
        <f t="shared" si="48"/>
        <v>3.1457999999999999</v>
      </c>
      <c r="G30" s="5">
        <f t="shared" si="49"/>
        <v>1.0947</v>
      </c>
      <c r="H30" s="5">
        <f t="shared" si="50"/>
        <v>1.6058999999999999</v>
      </c>
      <c r="I30" s="5">
        <f t="shared" si="51"/>
        <v>0.89220000000000033</v>
      </c>
      <c r="J30" s="5">
        <f t="shared" si="52"/>
        <v>1.6407999999999996</v>
      </c>
      <c r="K30" s="5">
        <f t="shared" si="53"/>
        <v>1.0903</v>
      </c>
      <c r="L30" s="5">
        <v>6.066475444605377</v>
      </c>
      <c r="M30" s="5">
        <v>1.5939802319978753</v>
      </c>
      <c r="N30" s="5">
        <v>5.3522294025789687</v>
      </c>
      <c r="O30" s="5">
        <v>1.9384800153728694</v>
      </c>
      <c r="P30" s="5">
        <f t="shared" si="64"/>
        <v>6.1382336848640753</v>
      </c>
      <c r="Q30" s="5">
        <f t="shared" si="58"/>
        <v>6.7255574735481973</v>
      </c>
      <c r="R30" s="5">
        <f t="shared" si="65"/>
        <v>4.0983993607260878</v>
      </c>
      <c r="S30" s="5">
        <f t="shared" si="66"/>
        <v>5.114108466780892</v>
      </c>
      <c r="T30" s="5">
        <f t="shared" si="67"/>
        <v>5.8384311762664467</v>
      </c>
      <c r="U30" s="5">
        <f t="shared" si="68"/>
        <v>6.6507671474800558</v>
      </c>
      <c r="V30" s="5">
        <f t="shared" si="69"/>
        <v>1.0767184311601616</v>
      </c>
      <c r="W30" s="5">
        <f t="shared" si="70"/>
        <v>1.8220826682672771</v>
      </c>
      <c r="X30" s="5">
        <f t="shared" si="71"/>
        <v>0.37457769554526321</v>
      </c>
      <c r="Y30" s="5">
        <f t="shared" si="59"/>
        <v>0.9798</v>
      </c>
      <c r="Z30" s="5">
        <f t="shared" si="60"/>
        <v>0.67500000000000004</v>
      </c>
      <c r="AA30" s="5">
        <f t="shared" si="61"/>
        <v>1.3640000000000001</v>
      </c>
      <c r="AB30" s="5">
        <f t="shared" si="62"/>
        <v>1.9913000000000001</v>
      </c>
      <c r="AC30" s="6">
        <f t="shared" si="63"/>
        <v>2.7755999999999998</v>
      </c>
      <c r="AD30" s="6">
        <f t="shared" si="72"/>
        <v>0.32830000000000004</v>
      </c>
      <c r="AE30" s="6">
        <f t="shared" si="73"/>
        <v>0.34730000000000016</v>
      </c>
      <c r="AF30" s="6">
        <f t="shared" si="74"/>
        <v>0.26160000000000005</v>
      </c>
      <c r="AG30" s="9">
        <v>0</v>
      </c>
      <c r="AH30" s="9">
        <v>0</v>
      </c>
      <c r="AI30" s="9">
        <v>0</v>
      </c>
      <c r="AJ30" s="9">
        <v>-1.0947</v>
      </c>
      <c r="AK30" s="9">
        <v>0</v>
      </c>
      <c r="AL30" s="9">
        <v>-1.5399</v>
      </c>
      <c r="AM30" s="9">
        <v>0</v>
      </c>
      <c r="AN30" s="9">
        <v>-3.1457999999999999</v>
      </c>
      <c r="AO30" s="9">
        <v>0</v>
      </c>
      <c r="AP30" s="9">
        <v>-4.0380000000000003</v>
      </c>
      <c r="AQ30" s="9">
        <v>0</v>
      </c>
      <c r="AR30" s="9">
        <v>-5.6787999999999998</v>
      </c>
      <c r="AS30" s="9">
        <v>0</v>
      </c>
      <c r="AT30" s="9">
        <v>-6.7690999999999999</v>
      </c>
      <c r="AU30" s="9">
        <v>0</v>
      </c>
      <c r="AV30" s="9">
        <v>-15.066000000000001</v>
      </c>
      <c r="AW30" s="9">
        <v>0</v>
      </c>
      <c r="AX30" s="9">
        <v>-15.256500000000001</v>
      </c>
      <c r="AY30" s="18">
        <v>1.3665</v>
      </c>
      <c r="AZ30" s="18">
        <v>-6.2165999999999997</v>
      </c>
      <c r="BA30" s="19">
        <v>0.69340000000000002</v>
      </c>
      <c r="BB30" s="19">
        <v>-6.2165999999999997</v>
      </c>
      <c r="BC30" s="19">
        <v>0.49149999999999999</v>
      </c>
      <c r="BD30" s="19">
        <v>-6.2165999999999997</v>
      </c>
      <c r="BE30" s="19">
        <v>0.41589999999999999</v>
      </c>
      <c r="BF30" s="19">
        <v>-6.2165999999999997</v>
      </c>
      <c r="BG30" s="19">
        <v>0.27689999999999998</v>
      </c>
      <c r="BH30" s="19">
        <v>-6.2165999999999997</v>
      </c>
      <c r="BI30" s="19">
        <v>-0.39810000000000001</v>
      </c>
      <c r="BJ30" s="19">
        <v>-6.2165999999999997</v>
      </c>
      <c r="BK30" s="19">
        <v>-0.56389999999999996</v>
      </c>
      <c r="BL30" s="19">
        <v>-6.2165999999999997</v>
      </c>
      <c r="BM30" s="19">
        <v>-0.87250000000000005</v>
      </c>
      <c r="BN30" s="19">
        <v>-6.2165999999999997</v>
      </c>
      <c r="BO30" s="19">
        <v>-1.2979000000000001</v>
      </c>
      <c r="BP30" s="19">
        <v>-6.2165999999999997</v>
      </c>
      <c r="BQ30" s="19">
        <v>-1.4091</v>
      </c>
      <c r="BR30" s="19">
        <v>-6.2165999999999997</v>
      </c>
      <c r="BS30" s="17">
        <v>0</v>
      </c>
      <c r="BT30" s="17">
        <v>0</v>
      </c>
      <c r="BU30" s="17">
        <v>-2.3578000000000001</v>
      </c>
      <c r="BV30" s="17">
        <v>5.6896000000000004</v>
      </c>
      <c r="BW30" s="17">
        <v>-1.0884</v>
      </c>
      <c r="BX30" s="17">
        <v>4.7396000000000003</v>
      </c>
      <c r="BY30" s="17">
        <v>7.8100000000000003E-2</v>
      </c>
      <c r="BZ30" s="17">
        <v>2.6251000000000002</v>
      </c>
      <c r="CA30" s="17">
        <v>0.76639999999999997</v>
      </c>
      <c r="CB30" s="17">
        <v>0.21529999999999999</v>
      </c>
      <c r="CC30" s="17">
        <v>-0.9627</v>
      </c>
      <c r="CD30" s="17">
        <v>-0.23810000000000001</v>
      </c>
      <c r="CE30" s="12">
        <v>-0.49399999999999999</v>
      </c>
      <c r="CF30" s="12">
        <v>0.74680000000000002</v>
      </c>
      <c r="CG30" s="12">
        <v>-5.1391</v>
      </c>
      <c r="CH30" s="12">
        <v>-3.2658</v>
      </c>
      <c r="CI30" s="12">
        <v>0.55559999999999998</v>
      </c>
      <c r="CJ30" s="12">
        <v>-6.8440000000000003</v>
      </c>
      <c r="CK30" s="12">
        <v>-2.8822999999999999</v>
      </c>
      <c r="CL30" s="12">
        <v>-1.6148</v>
      </c>
      <c r="CM30" s="12">
        <v>-3.2105999999999999</v>
      </c>
      <c r="CN30" s="12">
        <v>-1.6148</v>
      </c>
      <c r="CO30" s="12">
        <v>-2.8022999999999998</v>
      </c>
      <c r="CP30" s="12">
        <v>-1.9601999999999999</v>
      </c>
      <c r="CQ30" s="12">
        <v>-6.6859000000000002</v>
      </c>
      <c r="CR30" s="12">
        <v>-3.2696000000000001</v>
      </c>
      <c r="CS30" s="12">
        <v>-2.6238000000000001</v>
      </c>
      <c r="CT30" s="12">
        <v>-0.16259999999999999</v>
      </c>
      <c r="CU30" s="12">
        <v>-4.6646999999999998</v>
      </c>
      <c r="CV30" s="12">
        <v>-2.8086000000000002</v>
      </c>
      <c r="CW30" s="12">
        <v>-4.6646999999999998</v>
      </c>
      <c r="CX30" s="12">
        <v>-2.4613</v>
      </c>
      <c r="CY30" s="12">
        <v>-4.2247000000000003</v>
      </c>
      <c r="CZ30" s="12">
        <v>-3.0245000000000002</v>
      </c>
      <c r="DA30" s="12">
        <v>-7.9489000000000001</v>
      </c>
      <c r="DB30" s="12">
        <v>1.4719</v>
      </c>
      <c r="DC30" s="12">
        <v>-4.0342000000000002</v>
      </c>
      <c r="DD30" s="12">
        <v>6.8484999999999996</v>
      </c>
      <c r="DE30" s="12">
        <v>-6.0465</v>
      </c>
      <c r="DF30" s="12">
        <v>-1.0014000000000001</v>
      </c>
      <c r="DG30" s="12">
        <v>-6.0465</v>
      </c>
      <c r="DH30" s="12">
        <v>-0.73980000000000001</v>
      </c>
      <c r="DI30" s="12">
        <v>-0.30480000000000002</v>
      </c>
      <c r="DJ30" s="12">
        <v>4.1007999999999996</v>
      </c>
      <c r="DK30" s="12">
        <v>0.6915</v>
      </c>
      <c r="DL30" s="12">
        <v>3.6924999999999999</v>
      </c>
      <c r="DM30" s="12">
        <v>1.4039999999999999</v>
      </c>
      <c r="DN30" s="12">
        <v>2.0154999999999998</v>
      </c>
      <c r="DO30" s="12">
        <v>1.4611000000000001</v>
      </c>
      <c r="DP30" s="12">
        <v>1.6453</v>
      </c>
    </row>
    <row r="31" spans="2:120" x14ac:dyDescent="0.2">
      <c r="B31" s="1" t="s">
        <v>328</v>
      </c>
      <c r="C31" s="1" t="s">
        <v>534</v>
      </c>
      <c r="D31" s="5">
        <f t="shared" si="46"/>
        <v>14.0633</v>
      </c>
      <c r="E31" s="5">
        <f t="shared" si="47"/>
        <v>13.449299999999999</v>
      </c>
      <c r="F31" s="5">
        <f t="shared" si="48"/>
        <v>2.7654000000000001</v>
      </c>
      <c r="G31" s="5">
        <f t="shared" si="49"/>
        <v>0.80389999999999995</v>
      </c>
      <c r="H31" s="5">
        <f t="shared" si="50"/>
        <v>1.5976000000000001</v>
      </c>
      <c r="I31" s="5">
        <f t="shared" si="51"/>
        <v>0.6947000000000001</v>
      </c>
      <c r="J31" s="5">
        <f t="shared" si="52"/>
        <v>1.7101000000000002</v>
      </c>
      <c r="K31" s="5">
        <f t="shared" si="53"/>
        <v>0.9352999999999998</v>
      </c>
      <c r="L31" s="5">
        <f t="shared" si="54"/>
        <v>5.0408254730748219</v>
      </c>
      <c r="M31" s="5">
        <f t="shared" si="55"/>
        <v>1.3129049051625943</v>
      </c>
      <c r="N31" s="5" t="s">
        <v>566</v>
      </c>
      <c r="O31" s="5" t="s">
        <v>566</v>
      </c>
      <c r="P31" s="5">
        <f t="shared" si="64"/>
        <v>3.6252588597229858</v>
      </c>
      <c r="Q31" s="5">
        <f t="shared" si="58"/>
        <v>4.3660211291289004</v>
      </c>
      <c r="R31" s="5" t="s">
        <v>566</v>
      </c>
      <c r="S31" s="5" t="s">
        <v>566</v>
      </c>
      <c r="T31" s="5" t="s">
        <v>566</v>
      </c>
      <c r="U31" s="5" t="s">
        <v>566</v>
      </c>
      <c r="V31" s="5">
        <f t="shared" si="69"/>
        <v>1.005384230033473</v>
      </c>
      <c r="W31" s="5">
        <f t="shared" si="70"/>
        <v>1.7023160840454978</v>
      </c>
      <c r="X31" s="5">
        <f t="shared" si="71"/>
        <v>0.4036010530214213</v>
      </c>
      <c r="Y31" s="5">
        <f t="shared" si="59"/>
        <v>0.82740000000000002</v>
      </c>
      <c r="Z31" s="5">
        <f t="shared" si="60"/>
        <v>0.54859999999999998</v>
      </c>
      <c r="AA31" s="5">
        <f t="shared" si="61"/>
        <v>1.3169999999999999</v>
      </c>
      <c r="AB31" s="5">
        <f t="shared" si="62"/>
        <v>2.2632000000000003</v>
      </c>
      <c r="AC31" s="6">
        <f t="shared" si="63"/>
        <v>2.1374</v>
      </c>
      <c r="AD31" s="6">
        <f t="shared" si="72"/>
        <v>0.35430000000000006</v>
      </c>
      <c r="AE31" s="6" t="s">
        <v>566</v>
      </c>
      <c r="AF31" s="6" t="s">
        <v>566</v>
      </c>
      <c r="AG31" s="9">
        <v>0</v>
      </c>
      <c r="AH31" s="9">
        <v>0</v>
      </c>
      <c r="AI31" s="9">
        <v>0</v>
      </c>
      <c r="AJ31" s="9">
        <v>-0.80389999999999995</v>
      </c>
      <c r="AK31" s="9">
        <v>0</v>
      </c>
      <c r="AL31" s="9">
        <v>-1.1677999999999999</v>
      </c>
      <c r="AM31" s="9">
        <v>0</v>
      </c>
      <c r="AN31" s="9">
        <v>-2.7654000000000001</v>
      </c>
      <c r="AO31" s="9">
        <v>0</v>
      </c>
      <c r="AP31" s="9">
        <v>-3.4601000000000002</v>
      </c>
      <c r="AQ31" s="9">
        <v>0</v>
      </c>
      <c r="AR31" s="9">
        <v>-5.1702000000000004</v>
      </c>
      <c r="AS31" s="9">
        <v>0</v>
      </c>
      <c r="AT31" s="9">
        <v>-6.1055000000000001</v>
      </c>
      <c r="AU31" s="9">
        <v>0</v>
      </c>
      <c r="AV31" s="9">
        <v>-13.449299999999999</v>
      </c>
      <c r="AW31" s="9">
        <v>0</v>
      </c>
      <c r="AX31" s="9">
        <v>-14.0633</v>
      </c>
      <c r="AY31" s="18">
        <v>1.0267999999999999</v>
      </c>
      <c r="AZ31" s="18">
        <v>-6.0114999999999998</v>
      </c>
      <c r="BA31" s="19">
        <v>1.2294</v>
      </c>
      <c r="BB31" s="19">
        <v>-6.0114999999999998</v>
      </c>
      <c r="BC31" s="19">
        <v>0.7893</v>
      </c>
      <c r="BD31" s="19">
        <v>-6.0114999999999998</v>
      </c>
      <c r="BE31" s="19">
        <v>0.66990000000000005</v>
      </c>
      <c r="BF31" s="19">
        <v>-6.0114999999999998</v>
      </c>
      <c r="BG31" s="19">
        <v>0.53210000000000002</v>
      </c>
      <c r="BH31" s="19">
        <v>-6.0114999999999998</v>
      </c>
      <c r="BI31" s="19">
        <v>-1.6500000000000001E-2</v>
      </c>
      <c r="BJ31" s="19">
        <v>-6.0114999999999998</v>
      </c>
      <c r="BK31" s="19">
        <v>-0.1575</v>
      </c>
      <c r="BL31" s="19">
        <v>-6.0114999999999998</v>
      </c>
      <c r="BM31" s="19">
        <v>-0.52769999999999995</v>
      </c>
      <c r="BN31" s="19">
        <v>-6.0114999999999998</v>
      </c>
      <c r="BO31" s="19">
        <v>-1.0338000000000001</v>
      </c>
      <c r="BP31" s="19">
        <v>-6.0114999999999998</v>
      </c>
      <c r="BQ31" s="19">
        <v>-1.1106</v>
      </c>
      <c r="BR31" s="19">
        <v>-6.0114999999999998</v>
      </c>
      <c r="BS31" s="17">
        <v>0</v>
      </c>
      <c r="BT31" s="17">
        <v>0</v>
      </c>
      <c r="BU31" s="17">
        <v>3.7915999999999999</v>
      </c>
      <c r="BV31" s="17">
        <v>-3.3216999999999999</v>
      </c>
      <c r="BW31" s="17">
        <v>5.0743</v>
      </c>
      <c r="BX31" s="17">
        <v>-3.6017000000000001</v>
      </c>
      <c r="BY31" s="17">
        <v>5.0743</v>
      </c>
      <c r="BZ31" s="17">
        <v>-3.6017000000000001</v>
      </c>
      <c r="CA31" s="17"/>
      <c r="CB31" s="17"/>
      <c r="CC31" s="17"/>
      <c r="CD31" s="17"/>
      <c r="CE31" s="12">
        <v>-0.97789999999999999</v>
      </c>
      <c r="CF31" s="12">
        <v>-5.0799999999999998E-2</v>
      </c>
      <c r="CG31" s="12">
        <v>-2.8531</v>
      </c>
      <c r="CH31" s="12">
        <v>3.0518000000000001</v>
      </c>
      <c r="CI31" s="12">
        <v>0.90680000000000005</v>
      </c>
      <c r="CJ31" s="12">
        <v>0.83250000000000002</v>
      </c>
      <c r="CK31" s="12">
        <v>-1.5410999999999999</v>
      </c>
      <c r="CL31" s="12">
        <v>1.143</v>
      </c>
      <c r="CM31" s="12">
        <v>-1.5410999999999999</v>
      </c>
      <c r="CN31" s="12">
        <v>1.4973000000000001</v>
      </c>
      <c r="DI31" s="12">
        <v>-0.2235</v>
      </c>
      <c r="DJ31" s="12">
        <v>10.0482</v>
      </c>
      <c r="DK31" s="12">
        <v>0.1918</v>
      </c>
      <c r="DL31" s="12">
        <v>9.1326000000000001</v>
      </c>
      <c r="DM31" s="12">
        <v>-0.14729999999999999</v>
      </c>
      <c r="DN31" s="12">
        <v>7.4644000000000004</v>
      </c>
      <c r="DO31" s="12">
        <v>-0.36320000000000002</v>
      </c>
      <c r="DP31" s="12">
        <v>7.1234000000000002</v>
      </c>
    </row>
    <row r="32" spans="2:120" x14ac:dyDescent="0.2">
      <c r="B32" s="1" t="s">
        <v>329</v>
      </c>
      <c r="C32" s="1"/>
      <c r="D32" s="5">
        <f t="shared" si="46"/>
        <v>14.0741</v>
      </c>
      <c r="E32" s="5">
        <f t="shared" si="47"/>
        <v>13.6677</v>
      </c>
      <c r="F32" s="5">
        <f t="shared" si="48"/>
        <v>2.7692000000000001</v>
      </c>
      <c r="G32" s="5">
        <f t="shared" si="49"/>
        <v>0.94420000000000004</v>
      </c>
      <c r="H32" s="5">
        <f t="shared" si="50"/>
        <v>1.4268000000000001</v>
      </c>
      <c r="I32" s="5">
        <f t="shared" si="51"/>
        <v>0.83699999999999974</v>
      </c>
      <c r="J32" s="5">
        <f t="shared" si="52"/>
        <v>1.5284</v>
      </c>
      <c r="K32" s="5">
        <f t="shared" si="53"/>
        <v>1.0757000000000003</v>
      </c>
      <c r="L32" s="5">
        <f t="shared" si="54"/>
        <v>5.4436867920555461</v>
      </c>
      <c r="M32" s="5">
        <f t="shared" si="55"/>
        <v>1.3063528198767744</v>
      </c>
      <c r="N32" s="5">
        <f t="shared" si="56"/>
        <v>4.0106992498520828</v>
      </c>
      <c r="O32" s="5">
        <f t="shared" si="57"/>
        <v>1.5717123973551903</v>
      </c>
      <c r="P32" s="5">
        <f t="shared" si="64"/>
        <v>5.3566696603393416</v>
      </c>
      <c r="Q32" s="5">
        <f t="shared" si="58"/>
        <v>5.7016856121676858</v>
      </c>
      <c r="R32" s="5">
        <f t="shared" si="65"/>
        <v>3.375083077496019</v>
      </c>
      <c r="S32" s="5">
        <f t="shared" si="66"/>
        <v>4.5259537834582444</v>
      </c>
      <c r="T32" s="5">
        <f t="shared" si="67"/>
        <v>4.9729627004432677</v>
      </c>
      <c r="U32" s="5">
        <f t="shared" si="68"/>
        <v>6.144970276575795</v>
      </c>
      <c r="V32" s="5">
        <f t="shared" si="69"/>
        <v>0.877701464052556</v>
      </c>
      <c r="W32" s="5">
        <f t="shared" si="70"/>
        <v>1.7905698227100779</v>
      </c>
      <c r="X32" s="5">
        <f t="shared" si="71"/>
        <v>0.42538548400245169</v>
      </c>
      <c r="Y32" s="5">
        <f t="shared" si="59"/>
        <v>0.94869999999999999</v>
      </c>
      <c r="Z32" s="5">
        <f t="shared" si="60"/>
        <v>0.62480000000000002</v>
      </c>
      <c r="AA32" s="5">
        <f t="shared" si="61"/>
        <v>1.3271000000000002</v>
      </c>
      <c r="AB32" s="5">
        <f t="shared" si="62"/>
        <v>2.2568000000000001</v>
      </c>
      <c r="AC32" s="6">
        <f t="shared" si="63"/>
        <v>1.9939</v>
      </c>
      <c r="AD32" s="6">
        <f t="shared" si="72"/>
        <v>0.31370000000000009</v>
      </c>
      <c r="AE32" s="6">
        <f t="shared" si="73"/>
        <v>0.35880000000000001</v>
      </c>
      <c r="AF32" s="6">
        <f t="shared" si="74"/>
        <v>0.25839999999999996</v>
      </c>
      <c r="AG32" s="9">
        <v>0</v>
      </c>
      <c r="AH32" s="9">
        <v>0</v>
      </c>
      <c r="AI32" s="9">
        <v>0</v>
      </c>
      <c r="AJ32" s="9">
        <v>-0.94420000000000004</v>
      </c>
      <c r="AK32" s="9">
        <v>0</v>
      </c>
      <c r="AL32" s="9">
        <v>-1.3424</v>
      </c>
      <c r="AM32" s="9">
        <v>0</v>
      </c>
      <c r="AN32" s="9">
        <v>-2.7692000000000001</v>
      </c>
      <c r="AO32" s="9">
        <v>0</v>
      </c>
      <c r="AP32" s="9">
        <v>-3.6061999999999999</v>
      </c>
      <c r="AQ32" s="9">
        <v>0</v>
      </c>
      <c r="AR32" s="9">
        <v>-5.1345999999999998</v>
      </c>
      <c r="AS32" s="9">
        <v>0</v>
      </c>
      <c r="AT32" s="9">
        <v>-6.2103000000000002</v>
      </c>
      <c r="AU32" s="9">
        <v>0</v>
      </c>
      <c r="AV32" s="9">
        <v>-13.6677</v>
      </c>
      <c r="AW32" s="9">
        <v>0</v>
      </c>
      <c r="AX32" s="9">
        <v>-14.0741</v>
      </c>
      <c r="AY32" s="18">
        <v>0.95309999999999995</v>
      </c>
      <c r="AZ32" s="18">
        <v>-5.5696000000000003</v>
      </c>
      <c r="BA32" s="19">
        <v>1.0808</v>
      </c>
      <c r="BB32" s="19">
        <v>-5.5696000000000003</v>
      </c>
      <c r="BC32" s="19">
        <v>0.62480000000000002</v>
      </c>
      <c r="BD32" s="19">
        <v>-5.5696000000000003</v>
      </c>
      <c r="BE32" s="19">
        <v>0.50609999999999999</v>
      </c>
      <c r="BF32" s="19">
        <v>-5.5696000000000003</v>
      </c>
      <c r="BG32" s="19">
        <v>0.33210000000000001</v>
      </c>
      <c r="BH32" s="19">
        <v>-5.5696000000000003</v>
      </c>
      <c r="BI32" s="19">
        <v>-0.29270000000000002</v>
      </c>
      <c r="BJ32" s="19">
        <v>-5.5696000000000003</v>
      </c>
      <c r="BK32" s="19">
        <v>-0.44259999999999999</v>
      </c>
      <c r="BL32" s="19">
        <v>-5.5696000000000003</v>
      </c>
      <c r="BM32" s="19">
        <v>-0.70230000000000004</v>
      </c>
      <c r="BN32" s="19">
        <v>-5.5696000000000003</v>
      </c>
      <c r="BO32" s="19">
        <v>-1.1759999999999999</v>
      </c>
      <c r="BP32" s="19">
        <v>-5.5696000000000003</v>
      </c>
      <c r="BQ32" s="19">
        <v>-1.0407999999999999</v>
      </c>
      <c r="BR32" s="19">
        <v>-5.5696000000000003</v>
      </c>
      <c r="BS32" s="17">
        <v>0</v>
      </c>
      <c r="BT32" s="17">
        <v>0</v>
      </c>
      <c r="BU32" s="17">
        <v>-2.6067</v>
      </c>
      <c r="BV32" s="17">
        <v>4.7789999999999999</v>
      </c>
      <c r="BW32" s="17">
        <v>-3.3978999999999999</v>
      </c>
      <c r="BX32" s="17">
        <v>5.8185000000000002</v>
      </c>
      <c r="BY32" s="17">
        <v>-5.4253999999999998</v>
      </c>
      <c r="BZ32" s="17">
        <v>7.6974999999999998</v>
      </c>
      <c r="CA32" s="17">
        <v>-6.6712999999999996</v>
      </c>
      <c r="CB32" s="17">
        <v>7.6624999999999996</v>
      </c>
      <c r="CC32" s="17">
        <v>-7.5031999999999996</v>
      </c>
      <c r="CD32" s="17">
        <v>6.3289999999999997</v>
      </c>
      <c r="CE32" s="12">
        <v>0.23619999999999999</v>
      </c>
      <c r="CF32" s="12">
        <v>0.26229999999999998</v>
      </c>
      <c r="CG32" s="12">
        <v>-2.5425</v>
      </c>
      <c r="CH32" s="12">
        <v>4.8418999999999999</v>
      </c>
      <c r="CI32" s="12">
        <v>0.68959999999999999</v>
      </c>
      <c r="CJ32" s="12">
        <v>9.5389999999999997</v>
      </c>
      <c r="CK32" s="12">
        <v>-0.89529999999999998</v>
      </c>
      <c r="CL32" s="12">
        <v>2.1221999999999999</v>
      </c>
      <c r="CM32" s="12">
        <v>-1.2090000000000001</v>
      </c>
      <c r="CN32" s="12">
        <v>2.1221999999999999</v>
      </c>
      <c r="CO32" s="12">
        <v>-0.41270000000000001</v>
      </c>
      <c r="CP32" s="12">
        <v>3.2740999999999998</v>
      </c>
      <c r="CQ32" s="12">
        <v>-3.5554000000000001</v>
      </c>
      <c r="CR32" s="12">
        <v>2.0434000000000001</v>
      </c>
      <c r="CS32" s="12">
        <v>0.76770000000000005</v>
      </c>
      <c r="CT32" s="12">
        <v>0.7036</v>
      </c>
      <c r="CU32" s="12">
        <v>-1.4999</v>
      </c>
      <c r="CV32" s="12">
        <v>3.0015999999999998</v>
      </c>
      <c r="CW32" s="12">
        <v>-1.4999</v>
      </c>
      <c r="CX32" s="12">
        <v>3.3603999999999998</v>
      </c>
      <c r="CY32" s="12">
        <v>-1.5037</v>
      </c>
      <c r="CZ32" s="12">
        <v>4.5377000000000001</v>
      </c>
      <c r="DA32" s="12">
        <v>-4.2888000000000002</v>
      </c>
      <c r="DB32" s="12">
        <v>0.4178</v>
      </c>
      <c r="DC32" s="12">
        <v>0.94489999999999996</v>
      </c>
      <c r="DD32" s="12">
        <v>-2.8022999999999998</v>
      </c>
      <c r="DE32" s="12">
        <v>-2.9634999999999998</v>
      </c>
      <c r="DF32" s="12">
        <v>2.5362</v>
      </c>
      <c r="DG32" s="12">
        <v>-2.9634999999999998</v>
      </c>
      <c r="DH32" s="12">
        <v>2.7946</v>
      </c>
      <c r="DI32" s="12">
        <v>1.4242999999999999</v>
      </c>
      <c r="DJ32" s="12">
        <v>1.3322000000000001</v>
      </c>
      <c r="DK32" s="12">
        <v>2.3012000000000001</v>
      </c>
      <c r="DL32" s="12">
        <v>1.3696999999999999</v>
      </c>
      <c r="DM32" s="12">
        <v>3.4384999999999999</v>
      </c>
      <c r="DN32" s="12">
        <v>2.7526999999999999</v>
      </c>
      <c r="DO32" s="12">
        <v>3.5775999999999999</v>
      </c>
      <c r="DP32" s="12">
        <v>3.1547000000000001</v>
      </c>
    </row>
    <row r="33" spans="2:120" x14ac:dyDescent="0.2">
      <c r="B33" s="1" t="s">
        <v>330</v>
      </c>
      <c r="C33" s="1" t="s">
        <v>536</v>
      </c>
      <c r="D33" s="5">
        <f t="shared" si="46"/>
        <v>14.319900000000001</v>
      </c>
      <c r="E33" s="5">
        <f t="shared" si="47"/>
        <v>13.8239</v>
      </c>
      <c r="F33" s="5">
        <f t="shared" si="48"/>
        <v>2.7629000000000001</v>
      </c>
      <c r="G33" s="5">
        <f t="shared" si="49"/>
        <v>0.86799999999999999</v>
      </c>
      <c r="H33" s="5">
        <f t="shared" si="50"/>
        <v>1.4910000000000001</v>
      </c>
      <c r="I33" s="5">
        <f t="shared" si="51"/>
        <v>0.85719999999999974</v>
      </c>
      <c r="J33" s="5">
        <f t="shared" si="52"/>
        <v>1.5444000000000004</v>
      </c>
      <c r="K33" s="5">
        <f t="shared" si="53"/>
        <v>1.2534000000000001</v>
      </c>
      <c r="L33" s="5">
        <f t="shared" si="54"/>
        <v>5.196272086794532</v>
      </c>
      <c r="M33" s="5">
        <f t="shared" si="55"/>
        <v>1.3221288628571723</v>
      </c>
      <c r="N33" s="5" t="s">
        <v>566</v>
      </c>
      <c r="O33" s="5" t="s">
        <v>566</v>
      </c>
      <c r="P33" s="5">
        <f t="shared" si="64"/>
        <v>5.3067924964143831</v>
      </c>
      <c r="Q33" s="5">
        <f t="shared" si="58"/>
        <v>5.8122945598102653</v>
      </c>
      <c r="R33" s="5">
        <f t="shared" si="65"/>
        <v>3.747069330823757</v>
      </c>
      <c r="S33" s="5">
        <f t="shared" si="66"/>
        <v>4.2374985286133136</v>
      </c>
      <c r="T33" s="5">
        <f t="shared" si="67"/>
        <v>5.3675579410007304</v>
      </c>
      <c r="U33" s="5">
        <f t="shared" si="68"/>
        <v>5.9537065135930236</v>
      </c>
      <c r="V33" s="5">
        <f t="shared" si="69"/>
        <v>0.89012909176141419</v>
      </c>
      <c r="W33" s="5">
        <f t="shared" si="70"/>
        <v>1.8540540580037035</v>
      </c>
      <c r="X33" s="5">
        <f t="shared" si="71"/>
        <v>0.32850619476655235</v>
      </c>
      <c r="Y33" s="5">
        <f t="shared" si="59"/>
        <v>1.0065</v>
      </c>
      <c r="Z33" s="5">
        <f t="shared" si="60"/>
        <v>0.65849999999999997</v>
      </c>
      <c r="AA33" s="5">
        <f t="shared" si="61"/>
        <v>1.4516</v>
      </c>
      <c r="AB33" s="5">
        <f t="shared" si="62"/>
        <v>2.3304</v>
      </c>
      <c r="AC33" s="6">
        <f t="shared" si="63"/>
        <v>2.6097999999999999</v>
      </c>
      <c r="AD33" s="6">
        <f t="shared" si="72"/>
        <v>0.29710000000000003</v>
      </c>
      <c r="AE33" s="6">
        <f t="shared" si="73"/>
        <v>0.33399999999999985</v>
      </c>
      <c r="AF33" s="6">
        <f t="shared" si="74"/>
        <v>0.28320000000000001</v>
      </c>
      <c r="AG33" s="9">
        <v>0</v>
      </c>
      <c r="AH33" s="9">
        <v>0</v>
      </c>
      <c r="AI33" s="9">
        <v>0</v>
      </c>
      <c r="AJ33" s="9">
        <v>-0.86799999999999999</v>
      </c>
      <c r="AK33" s="9">
        <v>0</v>
      </c>
      <c r="AL33" s="9">
        <v>-1.2719</v>
      </c>
      <c r="AM33" s="9">
        <v>0</v>
      </c>
      <c r="AN33" s="9">
        <v>-2.7629000000000001</v>
      </c>
      <c r="AO33" s="9">
        <v>0</v>
      </c>
      <c r="AP33" s="9">
        <v>-3.6200999999999999</v>
      </c>
      <c r="AQ33" s="9">
        <v>0</v>
      </c>
      <c r="AR33" s="9">
        <v>-5.1645000000000003</v>
      </c>
      <c r="AS33" s="9">
        <v>0</v>
      </c>
      <c r="AT33" s="9">
        <v>-6.4179000000000004</v>
      </c>
      <c r="AU33" s="9">
        <v>0</v>
      </c>
      <c r="AV33" s="9">
        <v>-13.8239</v>
      </c>
      <c r="AW33" s="9">
        <v>0</v>
      </c>
      <c r="AX33" s="9">
        <v>-14.319900000000001</v>
      </c>
      <c r="AY33" s="18">
        <v>1.1957</v>
      </c>
      <c r="AZ33" s="18">
        <v>-6.2775999999999996</v>
      </c>
      <c r="BA33" s="19">
        <v>1.2484</v>
      </c>
      <c r="BB33" s="19">
        <v>-6.2775999999999996</v>
      </c>
      <c r="BC33" s="19">
        <v>0.78100000000000003</v>
      </c>
      <c r="BD33" s="19">
        <v>-6.2775999999999996</v>
      </c>
      <c r="BE33" s="19">
        <v>0.73219999999999996</v>
      </c>
      <c r="BF33" s="19">
        <v>-6.2775999999999996</v>
      </c>
      <c r="BG33" s="19">
        <v>0.56130000000000002</v>
      </c>
      <c r="BH33" s="19">
        <v>-6.2775999999999996</v>
      </c>
      <c r="BI33" s="19">
        <v>-9.7199999999999995E-2</v>
      </c>
      <c r="BJ33" s="19">
        <v>-6.2775999999999996</v>
      </c>
      <c r="BK33" s="19">
        <v>-0.27429999999999999</v>
      </c>
      <c r="BL33" s="19">
        <v>-6.2775999999999996</v>
      </c>
      <c r="BM33" s="19">
        <v>-0.67059999999999997</v>
      </c>
      <c r="BN33" s="19">
        <v>-6.2775999999999996</v>
      </c>
      <c r="BO33" s="19">
        <v>-1.0820000000000001</v>
      </c>
      <c r="BP33" s="19">
        <v>-6.2775999999999996</v>
      </c>
      <c r="BQ33" s="19">
        <v>-1.4140999999999999</v>
      </c>
      <c r="BR33" s="19">
        <v>-6.2775999999999996</v>
      </c>
      <c r="BS33" s="17">
        <v>0</v>
      </c>
      <c r="BT33" s="17">
        <v>0</v>
      </c>
      <c r="BU33" s="17">
        <v>-0.69340000000000002</v>
      </c>
      <c r="BV33" s="17">
        <v>5.1497999999999999</v>
      </c>
      <c r="BW33" s="17">
        <v>4.1300000000000003E-2</v>
      </c>
      <c r="BX33" s="17">
        <v>6.2489999999999997</v>
      </c>
      <c r="BY33" s="17">
        <v>4.1300000000000003E-2</v>
      </c>
      <c r="BZ33" s="17">
        <v>6.2489999999999997</v>
      </c>
      <c r="CA33" s="17"/>
      <c r="CB33" s="17"/>
      <c r="CC33" s="17"/>
      <c r="CD33" s="17"/>
      <c r="CE33" s="12">
        <v>1.4725999999999999</v>
      </c>
      <c r="CF33" s="12">
        <v>-2.3952</v>
      </c>
      <c r="CG33" s="12">
        <v>2.9712000000000001</v>
      </c>
      <c r="CH33" s="12">
        <v>-7.4859999999999998</v>
      </c>
      <c r="CI33" s="12">
        <v>8.3438999999999997</v>
      </c>
      <c r="CJ33" s="12">
        <v>-5.2686000000000002</v>
      </c>
      <c r="CK33" s="12">
        <v>1.2744</v>
      </c>
      <c r="CL33" s="12">
        <v>-1.4999</v>
      </c>
      <c r="CM33" s="12">
        <v>0.97729999999999995</v>
      </c>
      <c r="CN33" s="12">
        <v>-1.4999</v>
      </c>
      <c r="CO33" s="12">
        <v>0.84650000000000003</v>
      </c>
      <c r="CP33" s="12">
        <v>-0.53969999999999996</v>
      </c>
      <c r="CQ33" s="12">
        <v>1.7125999999999999</v>
      </c>
      <c r="CR33" s="12">
        <v>-4.1852999999999998</v>
      </c>
      <c r="CS33" s="12">
        <v>2.0339</v>
      </c>
      <c r="CT33" s="12">
        <v>0.04</v>
      </c>
      <c r="CU33" s="12">
        <v>1.1619999999999999</v>
      </c>
      <c r="CV33" s="12">
        <v>-1.6637</v>
      </c>
      <c r="CW33" s="12">
        <v>1.1619999999999999</v>
      </c>
      <c r="CX33" s="12">
        <v>-1.3297000000000001</v>
      </c>
      <c r="CY33" s="12">
        <v>1.0432999999999999</v>
      </c>
      <c r="CZ33" s="12">
        <v>-1.5125999999999999</v>
      </c>
      <c r="DA33" s="12">
        <v>-1.0730999999999999</v>
      </c>
      <c r="DB33" s="12">
        <v>3.4201000000000001</v>
      </c>
      <c r="DC33" s="12">
        <v>2.3538999999999999</v>
      </c>
      <c r="DD33" s="12">
        <v>-1.4483999999999999</v>
      </c>
      <c r="DE33" s="12">
        <v>0.46550000000000002</v>
      </c>
      <c r="DF33" s="12">
        <v>0.1797</v>
      </c>
      <c r="DG33" s="12">
        <v>0.46550000000000002</v>
      </c>
      <c r="DH33" s="12">
        <v>0.46289999999999998</v>
      </c>
      <c r="DI33" s="12">
        <v>0.58360000000000001</v>
      </c>
      <c r="DJ33" s="12">
        <v>4.2069000000000001</v>
      </c>
      <c r="DK33" s="12">
        <v>1.2008000000000001</v>
      </c>
      <c r="DL33" s="12">
        <v>3.5655000000000001</v>
      </c>
      <c r="DM33" s="12">
        <v>1.411</v>
      </c>
      <c r="DN33" s="12">
        <v>1.7234</v>
      </c>
      <c r="DO33" s="12">
        <v>1.3093999999999999</v>
      </c>
      <c r="DP33" s="12">
        <v>1.411</v>
      </c>
    </row>
    <row r="34" spans="2:120" x14ac:dyDescent="0.2">
      <c r="B34" s="1" t="s">
        <v>331</v>
      </c>
      <c r="C34" s="1"/>
      <c r="D34" s="5">
        <f t="shared" si="46"/>
        <v>13.3756</v>
      </c>
      <c r="E34" s="5">
        <f t="shared" si="47"/>
        <v>13.201000000000001</v>
      </c>
      <c r="F34" s="5">
        <f t="shared" si="48"/>
        <v>2.7254</v>
      </c>
      <c r="G34" s="5">
        <f t="shared" si="49"/>
        <v>0.91820000000000002</v>
      </c>
      <c r="H34" s="5">
        <f t="shared" si="50"/>
        <v>1.4516</v>
      </c>
      <c r="I34" s="5">
        <f t="shared" si="51"/>
        <v>0.71379999999999999</v>
      </c>
      <c r="J34" s="5">
        <f t="shared" si="52"/>
        <v>1.5086999999999997</v>
      </c>
      <c r="K34" s="5">
        <f t="shared" si="53"/>
        <v>1.0293999999999999</v>
      </c>
      <c r="L34" s="5">
        <f t="shared" si="54"/>
        <v>5.8081541370731546</v>
      </c>
      <c r="M34" s="5">
        <f t="shared" si="55"/>
        <v>1.3670433862902818</v>
      </c>
      <c r="N34" s="5">
        <f t="shared" si="56"/>
        <v>4.904045911100118</v>
      </c>
      <c r="O34" s="5">
        <f t="shared" si="57"/>
        <v>2.0581065400022416</v>
      </c>
      <c r="P34" s="5">
        <f t="shared" si="64"/>
        <v>5.8328686604448761</v>
      </c>
      <c r="Q34" s="5">
        <f t="shared" si="58"/>
        <v>6.38615112646107</v>
      </c>
      <c r="R34" s="5">
        <f t="shared" si="65"/>
        <v>3.8290400102375539</v>
      </c>
      <c r="S34" s="5">
        <f t="shared" si="66"/>
        <v>4.7044278419378482</v>
      </c>
      <c r="T34" s="5">
        <f t="shared" si="67"/>
        <v>4.7472655086902407</v>
      </c>
      <c r="U34" s="5">
        <f t="shared" si="68"/>
        <v>5.9669771350324456</v>
      </c>
      <c r="V34" s="5">
        <f t="shared" si="69"/>
        <v>0.9068286552596363</v>
      </c>
      <c r="W34" s="5">
        <f t="shared" si="70"/>
        <v>1.8893420150941436</v>
      </c>
      <c r="X34" s="5">
        <f t="shared" si="71"/>
        <v>0.24880669203218786</v>
      </c>
      <c r="Y34" s="5">
        <f t="shared" si="59"/>
        <v>0.94809999999999994</v>
      </c>
      <c r="Z34" s="5">
        <f t="shared" si="60"/>
        <v>0.53149999999999997</v>
      </c>
      <c r="AA34" s="5">
        <f t="shared" si="61"/>
        <v>1.3494000000000002</v>
      </c>
      <c r="AB34" s="5">
        <f t="shared" si="62"/>
        <v>2.2382999999999997</v>
      </c>
      <c r="AC34" s="6">
        <f t="shared" si="63"/>
        <v>1.7252999999999998</v>
      </c>
      <c r="AD34" s="6">
        <f t="shared" si="72"/>
        <v>0.33720000000000017</v>
      </c>
      <c r="AE34" s="6">
        <f t="shared" si="73"/>
        <v>0.34989999999999988</v>
      </c>
      <c r="AF34" s="6">
        <f t="shared" si="74"/>
        <v>0.25779999999999959</v>
      </c>
      <c r="AG34" s="9">
        <v>0</v>
      </c>
      <c r="AH34" s="9">
        <v>0</v>
      </c>
      <c r="AI34" s="9">
        <v>0</v>
      </c>
      <c r="AJ34" s="9">
        <v>-0.91820000000000002</v>
      </c>
      <c r="AK34" s="9">
        <v>0</v>
      </c>
      <c r="AL34" s="9">
        <v>-1.2738</v>
      </c>
      <c r="AM34" s="9">
        <v>0</v>
      </c>
      <c r="AN34" s="9">
        <v>-2.7254</v>
      </c>
      <c r="AO34" s="9">
        <v>0</v>
      </c>
      <c r="AP34" s="9">
        <v>-3.4392</v>
      </c>
      <c r="AQ34" s="9">
        <v>0</v>
      </c>
      <c r="AR34" s="9">
        <v>-4.9478999999999997</v>
      </c>
      <c r="AS34" s="9">
        <v>0</v>
      </c>
      <c r="AT34" s="9">
        <v>-5.9772999999999996</v>
      </c>
      <c r="AU34" s="9">
        <v>0</v>
      </c>
      <c r="AV34" s="9">
        <v>-13.201000000000001</v>
      </c>
      <c r="AW34" s="9">
        <v>0</v>
      </c>
      <c r="AX34" s="9">
        <v>-13.3756</v>
      </c>
      <c r="AY34" s="18">
        <v>0.90169999999999995</v>
      </c>
      <c r="AZ34" s="18">
        <v>-5.4653999999999998</v>
      </c>
      <c r="BA34" s="19">
        <v>1.1112</v>
      </c>
      <c r="BB34" s="19">
        <v>-5.4653999999999998</v>
      </c>
      <c r="BC34" s="19">
        <v>0.84330000000000005</v>
      </c>
      <c r="BD34" s="19">
        <v>-5.4653999999999998</v>
      </c>
      <c r="BE34" s="19">
        <v>0.67630000000000001</v>
      </c>
      <c r="BF34" s="19">
        <v>-5.4653999999999998</v>
      </c>
      <c r="BG34" s="19">
        <v>0.43940000000000001</v>
      </c>
      <c r="BH34" s="19">
        <v>-5.4653999999999998</v>
      </c>
      <c r="BI34" s="19">
        <v>-9.2100000000000001E-2</v>
      </c>
      <c r="BJ34" s="19">
        <v>-5.4653999999999998</v>
      </c>
      <c r="BK34" s="19">
        <v>-0.27179999999999999</v>
      </c>
      <c r="BL34" s="19">
        <v>-5.4653999999999998</v>
      </c>
      <c r="BM34" s="19">
        <v>-0.50609999999999999</v>
      </c>
      <c r="BN34" s="19">
        <v>-5.4653999999999998</v>
      </c>
      <c r="BO34" s="19">
        <v>-1.1271</v>
      </c>
      <c r="BP34" s="19">
        <v>-5.4653999999999998</v>
      </c>
      <c r="BQ34" s="19">
        <v>-0.8236</v>
      </c>
      <c r="BR34" s="19">
        <v>-5.4653999999999998</v>
      </c>
      <c r="BS34" s="17">
        <v>0</v>
      </c>
      <c r="BT34" s="17">
        <v>0</v>
      </c>
      <c r="BU34" s="17">
        <v>-4.8082000000000003</v>
      </c>
      <c r="BV34" s="17">
        <v>3.2582</v>
      </c>
      <c r="BW34" s="17">
        <v>-4.8640999999999996</v>
      </c>
      <c r="BX34" s="17">
        <v>4.6241000000000003</v>
      </c>
      <c r="BY34" s="17">
        <v>-3.8443000000000001</v>
      </c>
      <c r="BZ34" s="17">
        <v>7.7934000000000001</v>
      </c>
      <c r="CA34" s="17">
        <v>-2.2898000000000001</v>
      </c>
      <c r="CB34" s="17">
        <v>7.5419</v>
      </c>
      <c r="CC34" s="17">
        <v>-1.8580000000000001</v>
      </c>
      <c r="CD34" s="17">
        <v>5.5296000000000003</v>
      </c>
      <c r="CE34" s="12">
        <v>-2.2473000000000001</v>
      </c>
      <c r="CF34" s="12">
        <v>5.9499000000000004</v>
      </c>
      <c r="CG34" s="12">
        <v>-4.9631999999999996</v>
      </c>
      <c r="CH34" s="12">
        <v>11.1119</v>
      </c>
      <c r="CI34" s="12">
        <v>1.4173</v>
      </c>
      <c r="CJ34" s="12">
        <v>11.3805</v>
      </c>
      <c r="CK34" s="12">
        <v>-3.1501999999999999</v>
      </c>
      <c r="CL34" s="12">
        <v>7.8746</v>
      </c>
      <c r="CM34" s="12">
        <v>-3.4874000000000001</v>
      </c>
      <c r="CN34" s="12">
        <v>7.8746</v>
      </c>
      <c r="CO34" s="12">
        <v>-3.5604</v>
      </c>
      <c r="CP34" s="12">
        <v>7.8625999999999996</v>
      </c>
      <c r="CQ34" s="12">
        <v>-6.9736000000000002</v>
      </c>
      <c r="CR34" s="12">
        <v>9.5980000000000008</v>
      </c>
      <c r="CS34" s="12">
        <v>-3.0232000000000001</v>
      </c>
      <c r="CT34" s="12">
        <v>12.1526</v>
      </c>
      <c r="CU34" s="12">
        <v>-5.1631999999999998</v>
      </c>
      <c r="CV34" s="12">
        <v>8.6919000000000004</v>
      </c>
      <c r="CW34" s="12">
        <v>-5.1631999999999998</v>
      </c>
      <c r="CX34" s="12">
        <v>9.0418000000000003</v>
      </c>
      <c r="CY34" s="12">
        <v>-5.4858000000000002</v>
      </c>
      <c r="CZ34" s="12">
        <v>9.9479000000000006</v>
      </c>
      <c r="DA34" s="12">
        <v>-8.3617000000000008</v>
      </c>
      <c r="DB34" s="12">
        <v>6.1708999999999996</v>
      </c>
      <c r="DC34" s="12">
        <v>-2.427</v>
      </c>
      <c r="DD34" s="12">
        <v>6.7907000000000002</v>
      </c>
      <c r="DE34" s="12">
        <v>-6.4821</v>
      </c>
      <c r="DF34" s="12">
        <v>8.9160000000000004</v>
      </c>
      <c r="DG34" s="12">
        <v>-6.4821</v>
      </c>
      <c r="DH34" s="12">
        <v>9.1738</v>
      </c>
      <c r="DI34" s="12">
        <v>3.4258000000000002</v>
      </c>
      <c r="DJ34" s="12">
        <v>3.1547000000000001</v>
      </c>
      <c r="DK34" s="12">
        <v>3.9948000000000001</v>
      </c>
      <c r="DL34" s="12">
        <v>2.4485999999999999</v>
      </c>
      <c r="DM34" s="12">
        <v>3.6665000000000001</v>
      </c>
      <c r="DN34" s="12">
        <v>0.58799999999999997</v>
      </c>
      <c r="DO34" s="12">
        <v>3.5211000000000001</v>
      </c>
      <c r="DP34" s="12">
        <v>0.3861</v>
      </c>
    </row>
    <row r="35" spans="2:120" x14ac:dyDescent="0.2">
      <c r="B35" s="1" t="s">
        <v>332</v>
      </c>
      <c r="C35" s="1" t="s">
        <v>535</v>
      </c>
      <c r="D35" s="5">
        <f t="shared" si="46"/>
        <v>15.0228</v>
      </c>
      <c r="E35" s="5">
        <f t="shared" si="47"/>
        <v>14.9504</v>
      </c>
      <c r="F35" s="5">
        <f t="shared" si="48"/>
        <v>3.0055000000000001</v>
      </c>
      <c r="G35" s="5">
        <f t="shared" si="49"/>
        <v>1.0204</v>
      </c>
      <c r="H35" s="5">
        <f t="shared" si="50"/>
        <v>1.538</v>
      </c>
      <c r="I35" s="5">
        <f t="shared" si="51"/>
        <v>0.87630000000000008</v>
      </c>
      <c r="J35" s="5">
        <f t="shared" si="52"/>
        <v>1.5601000000000003</v>
      </c>
      <c r="K35" s="5">
        <f t="shared" si="53"/>
        <v>1.1614999999999993</v>
      </c>
      <c r="L35" s="5">
        <f t="shared" si="54"/>
        <v>6.3559860179204302</v>
      </c>
      <c r="M35" s="5" t="s">
        <v>566</v>
      </c>
      <c r="N35" s="5" t="s">
        <v>566</v>
      </c>
      <c r="O35" s="5" t="s">
        <v>566</v>
      </c>
      <c r="P35" s="5">
        <f>((CE35-CG35)^2+(CF35-CH35)^2)^0.5</f>
        <v>6.0749174578754568</v>
      </c>
      <c r="Q35" s="5">
        <f>((CI35-CO35)^2+(CJ35-CP35)^2)^0.5</f>
        <v>6.1871646511144345</v>
      </c>
      <c r="R35" s="5">
        <f>((CO35-CQ35)^2+(CP35-CR35)^2)^0.5</f>
        <v>4.0523311932762853</v>
      </c>
      <c r="S35" s="5">
        <f>((CQ35-CS35)^2+(CR35-CT35)^2)^0.5</f>
        <v>5.0229248889466795</v>
      </c>
      <c r="T35" s="5">
        <f>((CY35-DA35)^2+(CZ35-DB35)^2)^0.5</f>
        <v>5.8146346162076261</v>
      </c>
      <c r="U35" s="5">
        <f>((DA35-DC35)^2+(DB35-DD35)^2)^0.5</f>
        <v>7.1190038776502993</v>
      </c>
      <c r="V35" s="5">
        <f t="shared" si="69"/>
        <v>1.0340848030988559</v>
      </c>
      <c r="W35" s="5">
        <f t="shared" si="70"/>
        <v>1.8742086596747973</v>
      </c>
      <c r="X35" s="5">
        <f t="shared" si="71"/>
        <v>0.37174019153166676</v>
      </c>
      <c r="Y35" s="5">
        <f t="shared" si="59"/>
        <v>0.99</v>
      </c>
      <c r="Z35" s="5">
        <f t="shared" si="60"/>
        <v>0.60070000000000001</v>
      </c>
      <c r="AA35" s="5">
        <f t="shared" si="61"/>
        <v>1.5964</v>
      </c>
      <c r="AB35" s="5">
        <f t="shared" si="62"/>
        <v>2.5005999999999999</v>
      </c>
      <c r="AC35" s="6">
        <f t="shared" si="63"/>
        <v>2.9146999999999998</v>
      </c>
      <c r="AD35" s="6">
        <f t="shared" si="72"/>
        <v>0.40890000000000004</v>
      </c>
      <c r="AE35" s="6">
        <f t="shared" si="73"/>
        <v>0.39119999999999999</v>
      </c>
      <c r="AF35" s="6">
        <f t="shared" si="74"/>
        <v>0.26540000000000008</v>
      </c>
      <c r="AG35" s="9">
        <v>0</v>
      </c>
      <c r="AH35" s="9">
        <v>0</v>
      </c>
      <c r="AI35" s="9">
        <v>0</v>
      </c>
      <c r="AJ35" s="9">
        <v>-1.0204</v>
      </c>
      <c r="AK35" s="9">
        <v>0</v>
      </c>
      <c r="AL35" s="9">
        <v>-1.4675</v>
      </c>
      <c r="AM35" s="9">
        <v>0</v>
      </c>
      <c r="AN35" s="9">
        <v>-3.0055000000000001</v>
      </c>
      <c r="AO35" s="9">
        <v>0</v>
      </c>
      <c r="AP35" s="9">
        <v>-3.8818000000000001</v>
      </c>
      <c r="AQ35" s="9">
        <v>0</v>
      </c>
      <c r="AR35" s="9">
        <v>-5.4419000000000004</v>
      </c>
      <c r="AS35" s="9">
        <v>0</v>
      </c>
      <c r="AT35" s="9">
        <v>-6.6033999999999997</v>
      </c>
      <c r="AU35" s="9">
        <v>0</v>
      </c>
      <c r="AV35" s="9">
        <v>-14.9504</v>
      </c>
      <c r="AW35" s="9">
        <v>0</v>
      </c>
      <c r="AX35" s="9">
        <v>-15.0228</v>
      </c>
      <c r="AY35" s="18">
        <v>1.4205000000000001</v>
      </c>
      <c r="AZ35" s="18">
        <v>-6.1957000000000004</v>
      </c>
      <c r="BA35" s="19">
        <v>1.1238999999999999</v>
      </c>
      <c r="BB35" s="19">
        <v>-6.1957000000000004</v>
      </c>
      <c r="BC35" s="19">
        <v>0.73470000000000002</v>
      </c>
      <c r="BD35" s="19">
        <v>-6.1957000000000004</v>
      </c>
      <c r="BE35" s="19">
        <v>0.54039999999999999</v>
      </c>
      <c r="BF35" s="19">
        <v>-6.1957000000000004</v>
      </c>
      <c r="BG35" s="19">
        <v>0.37269999999999998</v>
      </c>
      <c r="BH35" s="19">
        <v>-6.1957000000000004</v>
      </c>
      <c r="BI35" s="19">
        <v>-0.22800000000000001</v>
      </c>
      <c r="BJ35" s="19">
        <v>-6.1957000000000004</v>
      </c>
      <c r="BK35" s="19">
        <v>-0.4496</v>
      </c>
      <c r="BL35" s="19">
        <v>-6.1957000000000004</v>
      </c>
      <c r="BM35" s="19">
        <v>-0.86170000000000002</v>
      </c>
      <c r="BN35" s="19">
        <v>-6.1957000000000004</v>
      </c>
      <c r="BO35" s="19">
        <v>-1.3767</v>
      </c>
      <c r="BP35" s="19">
        <v>-6.1957000000000004</v>
      </c>
      <c r="BQ35" s="19">
        <v>-1.4942</v>
      </c>
      <c r="BR35" s="19">
        <v>-6.1957000000000004</v>
      </c>
      <c r="BS35" s="17">
        <v>0</v>
      </c>
      <c r="BT35" s="17">
        <v>0</v>
      </c>
      <c r="BU35" s="17">
        <v>-2.9304999999999999</v>
      </c>
      <c r="BV35" s="17">
        <v>-5.6401000000000003</v>
      </c>
      <c r="BW35" s="17"/>
      <c r="BX35" s="17"/>
      <c r="BY35" s="17"/>
      <c r="BZ35" s="17"/>
      <c r="CA35" s="17"/>
      <c r="CB35" s="17"/>
      <c r="CC35" s="17"/>
      <c r="CD35" s="17"/>
      <c r="CE35" s="12">
        <v>-1.6916</v>
      </c>
      <c r="CF35" s="12">
        <v>-1.3836999999999999</v>
      </c>
      <c r="CG35" s="12">
        <v>-5.7442000000000002</v>
      </c>
      <c r="CH35" s="12">
        <v>-5.9093</v>
      </c>
      <c r="CI35" s="12">
        <v>0.88580000000000003</v>
      </c>
      <c r="CJ35" s="12">
        <v>-7.0993000000000004</v>
      </c>
      <c r="CK35" s="12">
        <v>-2.9622999999999999</v>
      </c>
      <c r="CL35" s="12">
        <v>-3.0034999999999998</v>
      </c>
      <c r="CM35" s="12">
        <v>-2.9622999999999999</v>
      </c>
      <c r="CN35" s="12">
        <v>-2.5945999999999998</v>
      </c>
      <c r="CO35" s="12">
        <v>-2.5851000000000002</v>
      </c>
      <c r="CP35" s="12">
        <v>-1.9774</v>
      </c>
      <c r="CQ35" s="12">
        <v>-6.5132000000000003</v>
      </c>
      <c r="CR35" s="12">
        <v>-0.98170000000000002</v>
      </c>
      <c r="CS35" s="12">
        <v>-1.5569999999999999</v>
      </c>
      <c r="CT35" s="12">
        <v>-1.7977000000000001</v>
      </c>
      <c r="CU35" s="12">
        <v>-4.6368</v>
      </c>
      <c r="CV35" s="12">
        <v>-1.3589</v>
      </c>
      <c r="CW35" s="12">
        <v>-4.6368</v>
      </c>
      <c r="CX35" s="12">
        <v>-0.9677</v>
      </c>
      <c r="CY35" s="12">
        <v>1.9539</v>
      </c>
      <c r="CZ35" s="12">
        <v>-0.41970000000000002</v>
      </c>
      <c r="DA35" s="12">
        <v>-3.8125</v>
      </c>
      <c r="DB35" s="12">
        <v>-1.1671</v>
      </c>
      <c r="DC35" s="12">
        <v>3.3045</v>
      </c>
      <c r="DD35" s="12">
        <v>-0.99819999999999998</v>
      </c>
      <c r="DE35" s="12">
        <v>-0.60770000000000002</v>
      </c>
      <c r="DF35" s="12">
        <v>-0.51370000000000005</v>
      </c>
      <c r="DG35" s="12">
        <v>-0.60770000000000002</v>
      </c>
      <c r="DH35" s="12">
        <v>-0.24829999999999999</v>
      </c>
      <c r="DI35" s="12">
        <v>-0.36320000000000002</v>
      </c>
      <c r="DJ35" s="12">
        <v>7.0751999999999997</v>
      </c>
      <c r="DK35" s="12">
        <v>0.3715</v>
      </c>
      <c r="DL35" s="12">
        <v>6.3475000000000001</v>
      </c>
      <c r="DM35" s="12">
        <v>0.72640000000000005</v>
      </c>
      <c r="DN35" s="12">
        <v>4.5072000000000001</v>
      </c>
      <c r="DO35" s="12">
        <v>0.74229999999999996</v>
      </c>
      <c r="DP35" s="12">
        <v>4.1357999999999997</v>
      </c>
    </row>
    <row r="36" spans="2:120" x14ac:dyDescent="0.2">
      <c r="B36" s="13" t="s">
        <v>3</v>
      </c>
      <c r="C36" s="13"/>
      <c r="D36" s="14">
        <f>AVERAGE(D26:D35)</f>
        <v>14.2537</v>
      </c>
      <c r="E36" s="14">
        <f t="shared" ref="E36:AF36" si="75">AVERAGE(E26:E35)</f>
        <v>13.89143</v>
      </c>
      <c r="F36" s="14">
        <f t="shared" si="75"/>
        <v>2.8579400000000001</v>
      </c>
      <c r="G36" s="14">
        <f t="shared" si="75"/>
        <v>0.94137000000000004</v>
      </c>
      <c r="H36" s="14">
        <f t="shared" si="75"/>
        <v>1.54786</v>
      </c>
      <c r="I36" s="14">
        <f t="shared" si="75"/>
        <v>0.81027000000000005</v>
      </c>
      <c r="J36" s="14">
        <f t="shared" si="75"/>
        <v>1.5638799999999999</v>
      </c>
      <c r="K36" s="14">
        <f>AVERAGE(K26:K27, K29:K35)</f>
        <v>1.1090555555555557</v>
      </c>
      <c r="L36" s="14">
        <f t="shared" si="75"/>
        <v>5.5193178162673622</v>
      </c>
      <c r="M36" s="14">
        <f t="shared" si="75"/>
        <v>1.4158855112627882</v>
      </c>
      <c r="N36" s="14">
        <f t="shared" si="75"/>
        <v>4.6782651109812212</v>
      </c>
      <c r="O36" s="14">
        <f t="shared" si="75"/>
        <v>1.606490068148491</v>
      </c>
      <c r="P36" s="14">
        <f t="shared" si="75"/>
        <v>5.4613438686762086</v>
      </c>
      <c r="Q36" s="14">
        <f t="shared" si="75"/>
        <v>5.9315838915356558</v>
      </c>
      <c r="R36" s="14">
        <f t="shared" si="75"/>
        <v>3.8016730247131036</v>
      </c>
      <c r="S36" s="14">
        <f t="shared" si="75"/>
        <v>4.6623148256558409</v>
      </c>
      <c r="T36" s="14">
        <f t="shared" si="75"/>
        <v>5.313361552034876</v>
      </c>
      <c r="U36" s="14">
        <f t="shared" si="75"/>
        <v>6.3205121740894645</v>
      </c>
      <c r="V36" s="14">
        <f t="shared" si="75"/>
        <v>0.98465225494136599</v>
      </c>
      <c r="W36" s="14">
        <f t="shared" si="75"/>
        <v>1.7948805777343857</v>
      </c>
      <c r="X36" s="14">
        <f t="shared" si="75"/>
        <v>0.36024965139288723</v>
      </c>
      <c r="Y36" s="14">
        <f t="shared" si="75"/>
        <v>0.96017999999999992</v>
      </c>
      <c r="Z36" s="14">
        <f t="shared" si="75"/>
        <v>0.61301000000000005</v>
      </c>
      <c r="AA36" s="14">
        <f t="shared" si="75"/>
        <v>1.3884199999999995</v>
      </c>
      <c r="AB36" s="14">
        <f t="shared" si="75"/>
        <v>2.2038199999999994</v>
      </c>
      <c r="AC36" s="14">
        <f t="shared" si="75"/>
        <v>2.3403</v>
      </c>
      <c r="AD36" s="14">
        <f t="shared" si="75"/>
        <v>0.32651000000000008</v>
      </c>
      <c r="AE36" s="14">
        <f t="shared" si="75"/>
        <v>0.3537555555555556</v>
      </c>
      <c r="AF36" s="14">
        <f t="shared" si="75"/>
        <v>0.26331111111111105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7"/>
      <c r="BT36" s="7"/>
      <c r="BU36" s="7"/>
      <c r="BV36" s="7"/>
      <c r="BW36" s="7"/>
      <c r="BX36" s="7"/>
      <c r="BY36" s="7"/>
      <c r="BZ36" s="7"/>
    </row>
    <row r="37" spans="2:120" x14ac:dyDescent="0.2">
      <c r="B37" s="13" t="s">
        <v>4</v>
      </c>
      <c r="C37" s="13"/>
      <c r="D37" s="14">
        <f>STDEV(D26:D35)</f>
        <v>0.71726719180821619</v>
      </c>
      <c r="E37" s="14">
        <f t="shared" ref="E37:AF37" si="76">STDEV(E26:E35)</f>
        <v>0.80171251850855685</v>
      </c>
      <c r="F37" s="14">
        <f t="shared" si="76"/>
        <v>0.17749306214923186</v>
      </c>
      <c r="G37" s="14">
        <f t="shared" si="76"/>
        <v>0.12404187509779775</v>
      </c>
      <c r="H37" s="14">
        <f t="shared" si="76"/>
        <v>7.9122762562713583E-2</v>
      </c>
      <c r="I37" s="14">
        <f t="shared" si="76"/>
        <v>9.0234583786434217E-2</v>
      </c>
      <c r="J37" s="14">
        <f t="shared" si="76"/>
        <v>9.4313670506689901E-2</v>
      </c>
      <c r="K37" s="14">
        <f>STDEV(K26:K27, K29:K35)</f>
        <v>0.11776321699825365</v>
      </c>
      <c r="L37" s="14">
        <f t="shared" si="76"/>
        <v>0.60935535338921354</v>
      </c>
      <c r="M37" s="14">
        <f t="shared" si="76"/>
        <v>0.12936546629849666</v>
      </c>
      <c r="N37" s="14">
        <f t="shared" si="76"/>
        <v>0.70024781913783851</v>
      </c>
      <c r="O37" s="14">
        <f t="shared" si="76"/>
        <v>0.44664516467583881</v>
      </c>
      <c r="P37" s="14">
        <f t="shared" si="76"/>
        <v>0.7734122805053123</v>
      </c>
      <c r="Q37" s="14">
        <f t="shared" si="76"/>
        <v>0.72622271887924106</v>
      </c>
      <c r="R37" s="14">
        <f t="shared" si="76"/>
        <v>0.32019323628836038</v>
      </c>
      <c r="S37" s="14">
        <f t="shared" si="76"/>
        <v>0.3678488273441437</v>
      </c>
      <c r="T37" s="14">
        <f t="shared" si="76"/>
        <v>0.59806417467294315</v>
      </c>
      <c r="U37" s="14">
        <f t="shared" si="76"/>
        <v>0.54176236195884619</v>
      </c>
      <c r="V37" s="14">
        <f t="shared" si="76"/>
        <v>8.1790666669945222E-2</v>
      </c>
      <c r="W37" s="14">
        <f t="shared" si="76"/>
        <v>0.1144795016676981</v>
      </c>
      <c r="X37" s="14">
        <f t="shared" si="76"/>
        <v>7.2576409323808697E-2</v>
      </c>
      <c r="Y37" s="14">
        <f t="shared" si="76"/>
        <v>5.6325044755123482E-2</v>
      </c>
      <c r="Z37" s="14">
        <f t="shared" si="76"/>
        <v>4.5663514489749438E-2</v>
      </c>
      <c r="AA37" s="14">
        <f t="shared" si="76"/>
        <v>0.12868457388341289</v>
      </c>
      <c r="AB37" s="14">
        <f t="shared" si="76"/>
        <v>0.18238496404887961</v>
      </c>
      <c r="AC37" s="14">
        <f t="shared" si="76"/>
        <v>0.38549647930371089</v>
      </c>
      <c r="AD37" s="14">
        <f t="shared" si="76"/>
        <v>3.5437752938544807E-2</v>
      </c>
      <c r="AE37" s="14">
        <f t="shared" si="76"/>
        <v>2.8528105050594953E-2</v>
      </c>
      <c r="AF37" s="14">
        <f t="shared" si="76"/>
        <v>1.9067737440795388E-2</v>
      </c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7"/>
      <c r="BT37" s="7"/>
      <c r="BU37" s="7"/>
      <c r="BV37" s="7"/>
      <c r="BW37" s="7"/>
      <c r="BX37" s="7"/>
      <c r="BY37" s="7"/>
      <c r="BZ37" s="7"/>
    </row>
    <row r="38" spans="2:120" x14ac:dyDescent="0.2">
      <c r="B38" s="13" t="s">
        <v>5</v>
      </c>
      <c r="C38" s="13"/>
      <c r="D38" s="14">
        <f>MAX(D26:D35)-MIN(D26:D35)</f>
        <v>2.3711000000000002</v>
      </c>
      <c r="E38" s="14">
        <f t="shared" ref="E38:AF38" si="77">MAX(E26:E35)-MIN(E26:E35)</f>
        <v>2.359</v>
      </c>
      <c r="F38" s="14">
        <f t="shared" si="77"/>
        <v>0.51059999999999972</v>
      </c>
      <c r="G38" s="14">
        <f t="shared" si="77"/>
        <v>0.37590000000000001</v>
      </c>
      <c r="H38" s="14">
        <f t="shared" si="77"/>
        <v>0.26739999999999986</v>
      </c>
      <c r="I38" s="14">
        <f t="shared" si="77"/>
        <v>0.24829999999999952</v>
      </c>
      <c r="J38" s="14">
        <f t="shared" si="77"/>
        <v>0.32770000000000055</v>
      </c>
      <c r="K38" s="14">
        <f>MAX(K26:K27, K29:K35)-MIN(K26:K27, K29:K35)</f>
        <v>0.38100000000000023</v>
      </c>
      <c r="L38" s="14">
        <f t="shared" si="77"/>
        <v>1.9978227144174516</v>
      </c>
      <c r="M38" s="14">
        <f t="shared" si="77"/>
        <v>0.33957826691650594</v>
      </c>
      <c r="N38" s="14">
        <f t="shared" si="77"/>
        <v>1.7851589838601214</v>
      </c>
      <c r="O38" s="14">
        <f t="shared" si="77"/>
        <v>1.2750107284951184</v>
      </c>
      <c r="P38" s="14">
        <f t="shared" si="77"/>
        <v>2.5129748251410895</v>
      </c>
      <c r="Q38" s="14">
        <f t="shared" si="77"/>
        <v>2.3595363444192969</v>
      </c>
      <c r="R38" s="14">
        <f t="shared" si="77"/>
        <v>0.88812982146133024</v>
      </c>
      <c r="S38" s="14">
        <f t="shared" si="77"/>
        <v>0.88950537891571368</v>
      </c>
      <c r="T38" s="14">
        <f t="shared" si="77"/>
        <v>1.5327127507543983</v>
      </c>
      <c r="U38" s="14">
        <f t="shared" si="77"/>
        <v>1.4106149985642142</v>
      </c>
      <c r="V38" s="14">
        <f t="shared" si="77"/>
        <v>0.19901696710760564</v>
      </c>
      <c r="W38" s="14">
        <f t="shared" si="77"/>
        <v>0.32916329028803792</v>
      </c>
      <c r="X38" s="14">
        <f t="shared" si="77"/>
        <v>0.21949482775206447</v>
      </c>
      <c r="Y38" s="14">
        <f t="shared" si="77"/>
        <v>0.18599999999999983</v>
      </c>
      <c r="Z38" s="14">
        <f t="shared" si="77"/>
        <v>0.14350000000000007</v>
      </c>
      <c r="AA38" s="14">
        <f t="shared" si="77"/>
        <v>0.44769999999999999</v>
      </c>
      <c r="AB38" s="14">
        <f t="shared" si="77"/>
        <v>0.57719999999999994</v>
      </c>
      <c r="AC38" s="14">
        <f t="shared" si="77"/>
        <v>1.1894</v>
      </c>
      <c r="AD38" s="14">
        <f t="shared" si="77"/>
        <v>0.11930000000000002</v>
      </c>
      <c r="AE38" s="14">
        <f t="shared" si="77"/>
        <v>8.7100000000000011E-2</v>
      </c>
      <c r="AF38" s="14">
        <f t="shared" si="77"/>
        <v>6.7299999999999915E-2</v>
      </c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7"/>
      <c r="BT38" s="7"/>
      <c r="BU38" s="7"/>
      <c r="BV38" s="7"/>
      <c r="BW38" s="7"/>
      <c r="BX38" s="7"/>
      <c r="BY38" s="7"/>
      <c r="BZ38" s="7"/>
    </row>
    <row r="39" spans="2:120" x14ac:dyDescent="0.2">
      <c r="B39" s="13" t="s">
        <v>6</v>
      </c>
      <c r="C39" s="13"/>
      <c r="D39" s="14">
        <f>MIN(D26:D35)</f>
        <v>12.885400000000001</v>
      </c>
      <c r="E39" s="14">
        <f t="shared" ref="E39:AF39" si="78">MIN(E26:E35)</f>
        <v>12.707000000000001</v>
      </c>
      <c r="F39" s="14">
        <f t="shared" si="78"/>
        <v>2.6352000000000002</v>
      </c>
      <c r="G39" s="14">
        <f t="shared" si="78"/>
        <v>0.75060000000000004</v>
      </c>
      <c r="H39" s="14">
        <f t="shared" si="78"/>
        <v>1.4268000000000001</v>
      </c>
      <c r="I39" s="14">
        <f t="shared" si="78"/>
        <v>0.66230000000000011</v>
      </c>
      <c r="J39" s="14">
        <f t="shared" si="78"/>
        <v>1.3823999999999996</v>
      </c>
      <c r="K39" s="14">
        <f>MIN(K26:K27, K29:K35)</f>
        <v>0.9352999999999998</v>
      </c>
      <c r="L39" s="14">
        <f t="shared" si="78"/>
        <v>4.3581633035029785</v>
      </c>
      <c r="M39" s="14">
        <f t="shared" si="78"/>
        <v>1.2544019650813694</v>
      </c>
      <c r="N39" s="14">
        <f t="shared" si="78"/>
        <v>3.8688125839849103</v>
      </c>
      <c r="O39" s="14">
        <f t="shared" si="78"/>
        <v>0.78309581150712326</v>
      </c>
      <c r="P39" s="14">
        <f t="shared" si="78"/>
        <v>3.6252588597229858</v>
      </c>
      <c r="Q39" s="14">
        <f t="shared" si="78"/>
        <v>4.3660211291289004</v>
      </c>
      <c r="R39" s="14">
        <f t="shared" si="78"/>
        <v>3.3126881048477834</v>
      </c>
      <c r="S39" s="14">
        <f t="shared" si="78"/>
        <v>4.2246030878651784</v>
      </c>
      <c r="T39" s="14">
        <f t="shared" si="78"/>
        <v>4.5090126336039473</v>
      </c>
      <c r="U39" s="14">
        <f t="shared" si="78"/>
        <v>5.7101843140129898</v>
      </c>
      <c r="V39" s="14">
        <f t="shared" si="78"/>
        <v>0.877701464052556</v>
      </c>
      <c r="W39" s="14">
        <f t="shared" si="78"/>
        <v>1.5911436044556122</v>
      </c>
      <c r="X39" s="14">
        <f t="shared" si="78"/>
        <v>0.22357267274870607</v>
      </c>
      <c r="Y39" s="14">
        <f t="shared" si="78"/>
        <v>0.82740000000000002</v>
      </c>
      <c r="Z39" s="14">
        <f t="shared" si="78"/>
        <v>0.53149999999999997</v>
      </c>
      <c r="AA39" s="14">
        <f t="shared" si="78"/>
        <v>1.1487000000000001</v>
      </c>
      <c r="AB39" s="14">
        <f t="shared" si="78"/>
        <v>1.9234</v>
      </c>
      <c r="AC39" s="14">
        <f t="shared" si="78"/>
        <v>1.7252999999999998</v>
      </c>
      <c r="AD39" s="14">
        <f t="shared" si="78"/>
        <v>0.28960000000000002</v>
      </c>
      <c r="AE39" s="14">
        <f t="shared" si="78"/>
        <v>0.30409999999999998</v>
      </c>
      <c r="AF39" s="14">
        <f t="shared" si="78"/>
        <v>0.22420000000000018</v>
      </c>
      <c r="AI39" s="12"/>
      <c r="AJ39" s="12"/>
      <c r="AK39" s="12"/>
    </row>
    <row r="40" spans="2:120" x14ac:dyDescent="0.2">
      <c r="B40" s="13" t="s">
        <v>7</v>
      </c>
      <c r="C40" s="13"/>
      <c r="D40" s="14">
        <f>MAX(D26:D35)</f>
        <v>15.256500000000001</v>
      </c>
      <c r="E40" s="14">
        <f t="shared" ref="E40:AF40" si="79">MAX(E26:E35)</f>
        <v>15.066000000000001</v>
      </c>
      <c r="F40" s="14">
        <f t="shared" si="79"/>
        <v>3.1457999999999999</v>
      </c>
      <c r="G40" s="14">
        <f t="shared" si="79"/>
        <v>1.1265000000000001</v>
      </c>
      <c r="H40" s="14">
        <f t="shared" si="79"/>
        <v>1.6941999999999999</v>
      </c>
      <c r="I40" s="14">
        <f t="shared" si="79"/>
        <v>0.91059999999999963</v>
      </c>
      <c r="J40" s="14">
        <f t="shared" si="79"/>
        <v>1.7101000000000002</v>
      </c>
      <c r="K40" s="14">
        <f>MAX(K26:K27, K29:K35)</f>
        <v>1.3163</v>
      </c>
      <c r="L40" s="14">
        <f t="shared" si="79"/>
        <v>6.3559860179204302</v>
      </c>
      <c r="M40" s="14">
        <f t="shared" si="79"/>
        <v>1.5939802319978753</v>
      </c>
      <c r="N40" s="14">
        <f t="shared" si="79"/>
        <v>5.6539715678450317</v>
      </c>
      <c r="O40" s="14">
        <f t="shared" si="79"/>
        <v>2.0581065400022416</v>
      </c>
      <c r="P40" s="14">
        <f t="shared" si="79"/>
        <v>6.1382336848640753</v>
      </c>
      <c r="Q40" s="14">
        <f t="shared" si="79"/>
        <v>6.7255574735481973</v>
      </c>
      <c r="R40" s="14">
        <f t="shared" si="79"/>
        <v>4.2008179263091137</v>
      </c>
      <c r="S40" s="14">
        <f t="shared" si="79"/>
        <v>5.114108466780892</v>
      </c>
      <c r="T40" s="14">
        <f t="shared" si="79"/>
        <v>6.0417253843583456</v>
      </c>
      <c r="U40" s="14">
        <f t="shared" si="79"/>
        <v>7.120799312577204</v>
      </c>
      <c r="V40" s="14">
        <f t="shared" si="79"/>
        <v>1.0767184311601616</v>
      </c>
      <c r="W40" s="14">
        <f t="shared" si="79"/>
        <v>1.9203068947436501</v>
      </c>
      <c r="X40" s="14">
        <f t="shared" si="79"/>
        <v>0.44306750050077054</v>
      </c>
      <c r="Y40" s="14">
        <f t="shared" si="79"/>
        <v>1.0133999999999999</v>
      </c>
      <c r="Z40" s="14">
        <f t="shared" si="79"/>
        <v>0.67500000000000004</v>
      </c>
      <c r="AA40" s="14">
        <f t="shared" si="79"/>
        <v>1.5964</v>
      </c>
      <c r="AB40" s="14">
        <f t="shared" si="79"/>
        <v>2.5005999999999999</v>
      </c>
      <c r="AC40" s="14">
        <f t="shared" si="79"/>
        <v>2.9146999999999998</v>
      </c>
      <c r="AD40" s="14">
        <f t="shared" si="79"/>
        <v>0.40890000000000004</v>
      </c>
      <c r="AE40" s="14">
        <f t="shared" si="79"/>
        <v>0.39119999999999999</v>
      </c>
      <c r="AF40" s="14">
        <f t="shared" si="79"/>
        <v>0.29150000000000009</v>
      </c>
      <c r="AI40" s="12"/>
      <c r="AJ40" s="12"/>
      <c r="AK40" s="12"/>
    </row>
    <row r="41" spans="2:120" x14ac:dyDescent="0.2">
      <c r="B41" s="13" t="s">
        <v>56</v>
      </c>
      <c r="C41" s="13"/>
      <c r="D41" s="15">
        <f>COUNT(D26:D35)</f>
        <v>10</v>
      </c>
      <c r="E41" s="15">
        <f t="shared" ref="E41:AF41" si="80">COUNT(E26:E35)</f>
        <v>10</v>
      </c>
      <c r="F41" s="15">
        <f t="shared" si="80"/>
        <v>10</v>
      </c>
      <c r="G41" s="15">
        <f t="shared" si="80"/>
        <v>10</v>
      </c>
      <c r="H41" s="15">
        <f t="shared" si="80"/>
        <v>10</v>
      </c>
      <c r="I41" s="15">
        <f t="shared" si="80"/>
        <v>10</v>
      </c>
      <c r="J41" s="15">
        <f t="shared" si="80"/>
        <v>10</v>
      </c>
      <c r="K41" s="15">
        <f>COUNT(K26:K27, K29:K35)</f>
        <v>9</v>
      </c>
      <c r="L41" s="15">
        <f t="shared" si="80"/>
        <v>10</v>
      </c>
      <c r="M41" s="15">
        <f t="shared" si="80"/>
        <v>9</v>
      </c>
      <c r="N41" s="15">
        <f t="shared" si="80"/>
        <v>7</v>
      </c>
      <c r="O41" s="15">
        <f t="shared" si="80"/>
        <v>6</v>
      </c>
      <c r="P41" s="15">
        <f t="shared" si="80"/>
        <v>10</v>
      </c>
      <c r="Q41" s="15">
        <f t="shared" si="80"/>
        <v>10</v>
      </c>
      <c r="R41" s="15">
        <f t="shared" si="80"/>
        <v>9</v>
      </c>
      <c r="S41" s="15">
        <f t="shared" si="80"/>
        <v>9</v>
      </c>
      <c r="T41" s="15">
        <f t="shared" si="80"/>
        <v>9</v>
      </c>
      <c r="U41" s="15">
        <f t="shared" si="80"/>
        <v>9</v>
      </c>
      <c r="V41" s="15">
        <f t="shared" si="80"/>
        <v>10</v>
      </c>
      <c r="W41" s="15">
        <f t="shared" si="80"/>
        <v>10</v>
      </c>
      <c r="X41" s="15">
        <f t="shared" si="80"/>
        <v>10</v>
      </c>
      <c r="Y41" s="15">
        <f t="shared" si="80"/>
        <v>10</v>
      </c>
      <c r="Z41" s="15">
        <f t="shared" si="80"/>
        <v>10</v>
      </c>
      <c r="AA41" s="15">
        <f t="shared" si="80"/>
        <v>10</v>
      </c>
      <c r="AB41" s="15">
        <f t="shared" si="80"/>
        <v>10</v>
      </c>
      <c r="AC41" s="15">
        <f t="shared" si="80"/>
        <v>10</v>
      </c>
      <c r="AD41" s="15">
        <f t="shared" si="80"/>
        <v>10</v>
      </c>
      <c r="AE41" s="15">
        <f t="shared" si="80"/>
        <v>9</v>
      </c>
      <c r="AF41" s="15">
        <f t="shared" si="80"/>
        <v>9</v>
      </c>
      <c r="AI41" s="12"/>
      <c r="AJ41" s="12"/>
      <c r="AK41" s="12"/>
    </row>
  </sheetData>
  <mergeCells count="44">
    <mergeCell ref="BE24:BF24"/>
    <mergeCell ref="BG24:BH24"/>
    <mergeCell ref="BI24:BJ24"/>
    <mergeCell ref="BK24:BL24"/>
    <mergeCell ref="BU24:BV24"/>
    <mergeCell ref="BW24:BX24"/>
    <mergeCell ref="BM24:BN24"/>
    <mergeCell ref="BO24:BP24"/>
    <mergeCell ref="BQ24:BR24"/>
    <mergeCell ref="BS24:BT24"/>
    <mergeCell ref="AS24:AT24"/>
    <mergeCell ref="AU24:AV24"/>
    <mergeCell ref="AW24:AX24"/>
    <mergeCell ref="AY24:AZ24"/>
    <mergeCell ref="BA24:BB24"/>
    <mergeCell ref="BC24:BD24"/>
    <mergeCell ref="BQ1:BR1"/>
    <mergeCell ref="BS1:BT1"/>
    <mergeCell ref="BU1:BV1"/>
    <mergeCell ref="BW1:BX1"/>
    <mergeCell ref="AG24:AH24"/>
    <mergeCell ref="AI24:AJ24"/>
    <mergeCell ref="AK24:AL24"/>
    <mergeCell ref="AM24:AN24"/>
    <mergeCell ref="AO24:AP24"/>
    <mergeCell ref="AQ24:AR24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W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1" width="8.5703125" style="12" customWidth="1"/>
    <col min="12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356</v>
      </c>
      <c r="C3" s="2" t="s">
        <v>479</v>
      </c>
      <c r="D3" s="5">
        <f t="shared" ref="D3:D12" si="0">((AG3-AW3)^2+(AH3-AX3)^2)^0.5</f>
        <v>13.1502</v>
      </c>
      <c r="E3" s="5">
        <f t="shared" ref="E3:E12" si="1">((AG3-AU3)^2+(AH3-AV3)^2)^0.5</f>
        <v>11.821199999999999</v>
      </c>
      <c r="F3" s="5">
        <f t="shared" ref="F3:F12" si="2">((AG3-AM3)^2+(AH3-AN3)^2)^0.5</f>
        <v>2.1907000000000001</v>
      </c>
      <c r="G3" s="5">
        <f t="shared" ref="G3:G12" si="3">((AG3-AI3)^2+(AH3-AJ3)^2)^0.5</f>
        <v>0.69210000000000005</v>
      </c>
      <c r="H3" s="5">
        <f t="shared" ref="H3:H12" si="4">((AK3-AM3)^2+(AL3-AN3)^2)^0.5</f>
        <v>1.0668000000000002</v>
      </c>
      <c r="I3" s="5">
        <f t="shared" ref="I3:I12" si="5">((AM3-AO3)^2+(AN3-AP3)^2)^0.5</f>
        <v>0.55629999999999979</v>
      </c>
      <c r="J3" s="5">
        <f t="shared" ref="J3:J12" si="6">((AO3-AQ3)^2+(AP3-AR3)^2)^0.5</f>
        <v>1.6814999999999998</v>
      </c>
      <c r="K3" s="5">
        <f t="shared" ref="K3:K12" si="7">((AQ3-AS3)^2+(AR3-AT3)^2)^0.5</f>
        <v>0.89280000000000026</v>
      </c>
      <c r="L3" s="5">
        <f t="shared" ref="L3:L12" si="8">((BS3-BU3)^2+(BT3-BV3)^2)^0.5</f>
        <v>4.1742472878352572</v>
      </c>
      <c r="M3" s="5">
        <f t="shared" ref="M3:M12" si="9">((BU3-BW3)^2+(BV3-BX3)^2)^0.5</f>
        <v>1.1957664153169716</v>
      </c>
      <c r="N3" s="5">
        <f t="shared" ref="N3:N12" si="10">((BW3-BY3)^2+(BX3-BZ3)^2)^0.5 + ((BY3-CA3)^2+(BZ3-CB3)^2)^0.5</f>
        <v>6.6307374737340332</v>
      </c>
      <c r="O3" s="5" t="s">
        <v>566</v>
      </c>
      <c r="P3" s="5">
        <f>((CE3-CG3)^2+(CF3-CH3)^2)^0.5</f>
        <v>4.4681253127010665</v>
      </c>
      <c r="Q3" s="5">
        <f t="shared" ref="Q3:Q12" si="11">((CG3-CI3)^2+(CH3-CJ3)^2)^0.5</f>
        <v>5.0853256778696094</v>
      </c>
      <c r="R3" s="5">
        <f>((CO3-CQ3)^2+(CP3-CR3)^2)^0.5</f>
        <v>3.4524008935811614</v>
      </c>
      <c r="S3" s="5">
        <f>((CQ3-CS3)^2+(CR3-CT3)^2)^0.5</f>
        <v>4.3473532833207837</v>
      </c>
      <c r="T3" s="5">
        <f>((CY3-DA3)^2+(CZ3-DB3)^2)^0.5</f>
        <v>4.6419683163502956</v>
      </c>
      <c r="U3" s="5">
        <f>((DA3-DC3)^2+(DB3-DD3)^2)^0.5</f>
        <v>5.6300202353099946</v>
      </c>
      <c r="V3" s="5">
        <f>((DI3-DK3)^2+(DJ3-DL3)^2)^0.5</f>
        <v>0.87342597282196721</v>
      </c>
      <c r="W3" s="5">
        <f>((DK3-DM3)^2+(DL3-DN3)^2)^0.5</f>
        <v>1.3132431191519713</v>
      </c>
      <c r="X3" s="5">
        <f>((DM3-DO3)^2+(DN3-DP3)^2)^0.5</f>
        <v>0.24849476855660427</v>
      </c>
      <c r="Y3" s="5">
        <f>((BE3-BK3)^2+(BF3-BL3)^2)^0.5</f>
        <v>1.1754</v>
      </c>
      <c r="Z3" s="5">
        <f t="shared" ref="Z3:Z12" si="12">((BG3-BI3)^2+(BH3-BJ3)^2)^0.5</f>
        <v>0.60830000000000006</v>
      </c>
      <c r="AA3" s="5">
        <f t="shared" ref="AA3:AA12" si="13">((BC3-BM3)^2+(BD3-BN3)^2)^0.5</f>
        <v>1.4540999999999999</v>
      </c>
      <c r="AB3" s="5">
        <f t="shared" ref="AB3:AB12" si="14">((BA3-BO3)^2+(BB3-BP3)^2)^0.5</f>
        <v>3.2232000000000003</v>
      </c>
      <c r="AC3" s="6">
        <f t="shared" ref="AC3:AC12" si="15">((AY3-BQ3)^2+(AZ3-BR3)^2)^0.5</f>
        <v>2.9184000000000001</v>
      </c>
      <c r="AD3" s="6">
        <f>((CK3-CM3)^2+(CL3-CN3)^2)^0.5</f>
        <v>0.26160000000000005</v>
      </c>
      <c r="AE3" s="6">
        <f>((CU3-CW3)^2+(CV3-CX3)^2)^0.5</f>
        <v>0.26029999999999998</v>
      </c>
      <c r="AF3" s="6">
        <f>((DE3-DG3)^2+(DF3-DH3)^2)^0.5</f>
        <v>0.23620000000000019</v>
      </c>
      <c r="AG3" s="9">
        <v>0</v>
      </c>
      <c r="AH3" s="9">
        <v>0</v>
      </c>
      <c r="AI3" s="9">
        <v>0</v>
      </c>
      <c r="AJ3" s="9">
        <v>-0.69210000000000005</v>
      </c>
      <c r="AK3" s="9">
        <v>0</v>
      </c>
      <c r="AL3" s="9">
        <v>-1.1238999999999999</v>
      </c>
      <c r="AM3" s="9">
        <v>0</v>
      </c>
      <c r="AN3" s="9">
        <v>-2.1907000000000001</v>
      </c>
      <c r="AO3" s="9">
        <v>0</v>
      </c>
      <c r="AP3" s="9">
        <v>-2.7469999999999999</v>
      </c>
      <c r="AQ3" s="9">
        <v>0</v>
      </c>
      <c r="AR3" s="9">
        <v>-4.4284999999999997</v>
      </c>
      <c r="AS3" s="9">
        <v>0</v>
      </c>
      <c r="AT3" s="9">
        <v>-5.3212999999999999</v>
      </c>
      <c r="AU3" s="9">
        <v>0</v>
      </c>
      <c r="AV3" s="9">
        <v>-11.821199999999999</v>
      </c>
      <c r="AW3" s="9">
        <v>0</v>
      </c>
      <c r="AX3" s="9">
        <v>-13.1502</v>
      </c>
      <c r="AY3" s="18">
        <v>1.6186</v>
      </c>
      <c r="AZ3" s="18">
        <v>-5.2698999999999998</v>
      </c>
      <c r="BA3" s="19">
        <v>1.5805</v>
      </c>
      <c r="BB3" s="19">
        <v>-5.2698999999999998</v>
      </c>
      <c r="BC3" s="19">
        <v>0.80579999999999996</v>
      </c>
      <c r="BD3" s="19">
        <v>-5.2698999999999998</v>
      </c>
      <c r="BE3" s="19">
        <v>0.66169999999999995</v>
      </c>
      <c r="BF3" s="19">
        <v>-5.2698999999999998</v>
      </c>
      <c r="BG3" s="19">
        <v>0.3594</v>
      </c>
      <c r="BH3" s="19">
        <v>-5.2698999999999998</v>
      </c>
      <c r="BI3" s="19">
        <v>-0.24890000000000001</v>
      </c>
      <c r="BJ3" s="19">
        <v>-5.2698999999999998</v>
      </c>
      <c r="BK3" s="19">
        <v>-0.51370000000000005</v>
      </c>
      <c r="BL3" s="19">
        <v>-5.2698999999999998</v>
      </c>
      <c r="BM3" s="19">
        <v>-0.64829999999999999</v>
      </c>
      <c r="BN3" s="19">
        <v>-5.2698999999999998</v>
      </c>
      <c r="BO3" s="19">
        <v>-1.6427</v>
      </c>
      <c r="BP3" s="19">
        <v>-5.2698999999999998</v>
      </c>
      <c r="BQ3" s="19">
        <v>-1.2998000000000001</v>
      </c>
      <c r="BR3" s="19">
        <v>-5.2698999999999998</v>
      </c>
      <c r="BS3" s="17">
        <v>0</v>
      </c>
      <c r="BT3" s="17">
        <v>0</v>
      </c>
      <c r="BU3" s="17">
        <v>2.9801000000000002</v>
      </c>
      <c r="BV3" s="17">
        <v>-2.9228999999999998</v>
      </c>
      <c r="BW3" s="17">
        <v>4.0106999999999999</v>
      </c>
      <c r="BX3" s="17">
        <v>-3.5293000000000001</v>
      </c>
      <c r="BY3" s="17">
        <v>6.7169999999999996</v>
      </c>
      <c r="BZ3" s="17">
        <v>-4.3891</v>
      </c>
      <c r="CA3" s="17">
        <v>10.253299999999999</v>
      </c>
      <c r="CB3" s="17">
        <v>-3.0226000000000002</v>
      </c>
      <c r="CC3" s="17">
        <v>10.253299999999999</v>
      </c>
      <c r="CD3" s="17">
        <v>-3.0226000000000002</v>
      </c>
      <c r="CE3" s="12">
        <v>0.15809999999999999</v>
      </c>
      <c r="CF3" s="12">
        <v>0.40889999999999999</v>
      </c>
      <c r="CG3" s="12">
        <v>-1.1709000000000001</v>
      </c>
      <c r="CH3" s="12">
        <v>-3.8570000000000002</v>
      </c>
      <c r="CI3" s="12">
        <v>3.5528</v>
      </c>
      <c r="CJ3" s="12">
        <v>-5.7404000000000002</v>
      </c>
      <c r="CK3" s="12">
        <v>-0.52829999999999999</v>
      </c>
      <c r="CL3" s="12">
        <v>-2.0834000000000001</v>
      </c>
      <c r="CM3" s="12">
        <v>-0.52829999999999999</v>
      </c>
      <c r="CN3" s="12">
        <v>-1.8218000000000001</v>
      </c>
      <c r="CO3" s="12">
        <v>1.4789000000000001</v>
      </c>
      <c r="CP3" s="12">
        <v>-3.6423999999999999</v>
      </c>
      <c r="CQ3" s="12">
        <v>-1.6104000000000001</v>
      </c>
      <c r="CR3" s="12">
        <v>-2.1012</v>
      </c>
      <c r="CS3" s="12">
        <v>-1.498</v>
      </c>
      <c r="CT3" s="12">
        <v>2.2446999999999999</v>
      </c>
      <c r="CU3" s="12">
        <v>6.3E-3</v>
      </c>
      <c r="CV3" s="12">
        <v>-2.9762</v>
      </c>
      <c r="CW3" s="12">
        <v>6.3E-3</v>
      </c>
      <c r="CX3" s="12">
        <v>-2.7159</v>
      </c>
      <c r="CY3" s="12">
        <v>0.501</v>
      </c>
      <c r="CZ3" s="12">
        <v>1.0338000000000001</v>
      </c>
      <c r="DA3" s="12">
        <v>-2.9801000000000002</v>
      </c>
      <c r="DB3" s="12">
        <v>4.1045999999999996</v>
      </c>
      <c r="DC3" s="12">
        <v>0.4743</v>
      </c>
      <c r="DD3" s="12">
        <v>8.5503</v>
      </c>
      <c r="DE3" s="12">
        <v>-1.2922</v>
      </c>
      <c r="DF3" s="12">
        <v>2.5634999999999999</v>
      </c>
      <c r="DG3" s="12">
        <v>-1.2922</v>
      </c>
      <c r="DH3" s="12">
        <v>2.7997000000000001</v>
      </c>
      <c r="DI3" s="12">
        <v>0.68579999999999997</v>
      </c>
      <c r="DJ3" s="12">
        <v>-3.9624000000000001</v>
      </c>
      <c r="DK3" s="12">
        <v>1.2821</v>
      </c>
      <c r="DL3" s="12">
        <v>-4.6006</v>
      </c>
      <c r="DM3" s="12">
        <v>1.4351</v>
      </c>
      <c r="DN3" s="12">
        <v>-5.9048999999999996</v>
      </c>
      <c r="DO3" s="12">
        <v>1.423</v>
      </c>
      <c r="DP3" s="12">
        <v>-6.1531000000000002</v>
      </c>
    </row>
    <row r="4" spans="2:120" ht="14.45" customHeight="1" x14ac:dyDescent="0.2">
      <c r="B4" s="2" t="s">
        <v>357</v>
      </c>
      <c r="C4" s="1" t="s">
        <v>631</v>
      </c>
      <c r="D4" s="5">
        <f t="shared" si="0"/>
        <v>13.806800000000001</v>
      </c>
      <c r="E4" s="5">
        <f t="shared" si="1"/>
        <v>11.9183</v>
      </c>
      <c r="F4" s="5">
        <f t="shared" si="2"/>
        <v>2.1139000000000001</v>
      </c>
      <c r="G4" s="5">
        <f t="shared" si="3"/>
        <v>0.6179</v>
      </c>
      <c r="H4" s="5">
        <f t="shared" si="4"/>
        <v>1.0103000000000002</v>
      </c>
      <c r="I4" s="5">
        <f t="shared" si="5"/>
        <v>0.46479999999999988</v>
      </c>
      <c r="J4" s="5">
        <f t="shared" si="6"/>
        <v>1.8351999999999999</v>
      </c>
      <c r="K4" s="5">
        <f t="shared" si="7"/>
        <v>1.3106</v>
      </c>
      <c r="L4" s="5">
        <f t="shared" si="8"/>
        <v>4.6246953510474613</v>
      </c>
      <c r="M4" s="5">
        <f t="shared" si="9"/>
        <v>1.2128859550674989</v>
      </c>
      <c r="N4" s="5">
        <f t="shared" si="10"/>
        <v>5.2836550183458639</v>
      </c>
      <c r="O4" s="5" t="s">
        <v>566</v>
      </c>
      <c r="P4" s="5">
        <f t="shared" ref="P4:P12" si="16">((CE4-CG4)^2+(CF4-CH4)^2)^0.5</f>
        <v>4.6633574943381726</v>
      </c>
      <c r="Q4" s="5">
        <f t="shared" si="11"/>
        <v>4.68913191326497</v>
      </c>
      <c r="R4" s="5" t="s">
        <v>566</v>
      </c>
      <c r="S4" s="5" t="s">
        <v>566</v>
      </c>
      <c r="T4" s="5">
        <f t="shared" ref="T4:T12" si="17">((CY4-DA4)^2+(CZ4-DB4)^2)^0.5</f>
        <v>4.2164327730914906</v>
      </c>
      <c r="U4" s="5">
        <f t="shared" ref="U4:U12" si="18">((DA4-DC4)^2+(DB4-DD4)^2)^0.5</f>
        <v>5.3903683065260024</v>
      </c>
      <c r="V4" s="5" t="s">
        <v>566</v>
      </c>
      <c r="W4" s="5" t="s">
        <v>566</v>
      </c>
      <c r="X4" s="5" t="s">
        <v>566</v>
      </c>
      <c r="Y4" s="5">
        <f t="shared" ref="Y4:Y12" si="19">((BE4-BK4)^2+(BF4-BL4)^2)^0.5</f>
        <v>1.1397999999999999</v>
      </c>
      <c r="Z4" s="5">
        <f t="shared" si="12"/>
        <v>0.52580000000000005</v>
      </c>
      <c r="AA4" s="5">
        <f t="shared" si="13"/>
        <v>1.4319000000000002</v>
      </c>
      <c r="AB4" s="5">
        <f t="shared" si="14"/>
        <v>3.2016</v>
      </c>
      <c r="AC4" s="6">
        <f t="shared" si="15"/>
        <v>2.0808</v>
      </c>
      <c r="AD4" s="6">
        <f t="shared" ref="AD4:AD12" si="20">((CK4-CM4)^2+(CL4-CN4)^2)^0.5</f>
        <v>0.27110000000000001</v>
      </c>
      <c r="AE4" s="6" t="s">
        <v>566</v>
      </c>
      <c r="AF4" s="6">
        <f t="shared" ref="AF4:AF12" si="21">((DE4-DG4)^2+(DF4-DH4)^2)^0.5</f>
        <v>0.23749999999999993</v>
      </c>
      <c r="AG4" s="9">
        <v>0</v>
      </c>
      <c r="AH4" s="9">
        <v>0</v>
      </c>
      <c r="AI4" s="9">
        <v>0</v>
      </c>
      <c r="AJ4" s="9">
        <v>-0.6179</v>
      </c>
      <c r="AK4" s="9">
        <v>0</v>
      </c>
      <c r="AL4" s="9">
        <v>-1.1035999999999999</v>
      </c>
      <c r="AM4" s="9">
        <v>0</v>
      </c>
      <c r="AN4" s="9">
        <v>-2.1139000000000001</v>
      </c>
      <c r="AO4" s="9">
        <v>0</v>
      </c>
      <c r="AP4" s="9">
        <v>-2.5787</v>
      </c>
      <c r="AQ4" s="9">
        <v>0</v>
      </c>
      <c r="AR4" s="9">
        <v>-4.4138999999999999</v>
      </c>
      <c r="AS4" s="9">
        <v>0</v>
      </c>
      <c r="AT4" s="9">
        <v>-5.7244999999999999</v>
      </c>
      <c r="AU4" s="9">
        <v>0</v>
      </c>
      <c r="AV4" s="9">
        <v>-11.9183</v>
      </c>
      <c r="AW4" s="9">
        <v>0</v>
      </c>
      <c r="AX4" s="9">
        <v>-13.806800000000001</v>
      </c>
      <c r="AY4" s="18">
        <v>1.0077</v>
      </c>
      <c r="AZ4" s="18">
        <v>-5.2210000000000001</v>
      </c>
      <c r="BA4" s="19">
        <v>1.63</v>
      </c>
      <c r="BB4" s="19">
        <v>-5.2210000000000001</v>
      </c>
      <c r="BC4" s="19">
        <v>0.81340000000000001</v>
      </c>
      <c r="BD4" s="19">
        <v>-5.2210000000000001</v>
      </c>
      <c r="BE4" s="19">
        <v>0.6401</v>
      </c>
      <c r="BF4" s="19">
        <v>-5.2210000000000001</v>
      </c>
      <c r="BG4" s="19">
        <v>0.33210000000000001</v>
      </c>
      <c r="BH4" s="19">
        <v>-5.2210000000000001</v>
      </c>
      <c r="BI4" s="19">
        <v>-0.19370000000000001</v>
      </c>
      <c r="BJ4" s="19">
        <v>-5.2210000000000001</v>
      </c>
      <c r="BK4" s="19">
        <v>-0.49969999999999998</v>
      </c>
      <c r="BL4" s="19">
        <v>-5.2210000000000001</v>
      </c>
      <c r="BM4" s="19">
        <v>-0.61850000000000005</v>
      </c>
      <c r="BN4" s="19">
        <v>-5.2210000000000001</v>
      </c>
      <c r="BO4" s="19">
        <v>-1.5716000000000001</v>
      </c>
      <c r="BP4" s="19">
        <v>-5.2210000000000001</v>
      </c>
      <c r="BQ4" s="19">
        <v>-1.0730999999999999</v>
      </c>
      <c r="BR4" s="19">
        <v>-5.2210000000000001</v>
      </c>
      <c r="BS4" s="17">
        <v>0</v>
      </c>
      <c r="BT4" s="17">
        <v>0</v>
      </c>
      <c r="BU4" s="17">
        <v>4.5822000000000003</v>
      </c>
      <c r="BV4" s="17">
        <v>0.62549999999999994</v>
      </c>
      <c r="BW4" s="17">
        <v>5.7816999999999998</v>
      </c>
      <c r="BX4" s="17">
        <v>0.44579999999999997</v>
      </c>
      <c r="BY4" s="17">
        <v>8.1674000000000007</v>
      </c>
      <c r="BZ4" s="17">
        <v>-0.48010000000000003</v>
      </c>
      <c r="CA4" s="17">
        <v>10.1028</v>
      </c>
      <c r="CB4" s="17">
        <v>-2.3978000000000002</v>
      </c>
      <c r="CC4" s="17">
        <v>10.1028</v>
      </c>
      <c r="CD4" s="17">
        <v>-2.3978000000000002</v>
      </c>
      <c r="CE4" s="12">
        <v>1.0071000000000001</v>
      </c>
      <c r="CF4" s="12">
        <v>-1.0909</v>
      </c>
      <c r="CG4" s="12">
        <v>-1.5475000000000001</v>
      </c>
      <c r="CH4" s="12">
        <v>2.8105000000000002</v>
      </c>
      <c r="CI4" s="12">
        <v>2.5356000000000001</v>
      </c>
      <c r="CJ4" s="12">
        <v>0.50480000000000003</v>
      </c>
      <c r="CK4" s="12">
        <v>0.38540000000000002</v>
      </c>
      <c r="CL4" s="12">
        <v>0.35310000000000002</v>
      </c>
      <c r="CM4" s="12">
        <v>0.1143</v>
      </c>
      <c r="CN4" s="12">
        <v>0.35310000000000002</v>
      </c>
      <c r="CY4" s="12">
        <v>7.8100000000000003E-2</v>
      </c>
      <c r="CZ4" s="12">
        <v>0.93789999999999996</v>
      </c>
      <c r="DA4" s="12">
        <v>0.64829999999999999</v>
      </c>
      <c r="DB4" s="12">
        <v>-3.2397999999999998</v>
      </c>
      <c r="DC4" s="12">
        <v>0.90610000000000002</v>
      </c>
      <c r="DD4" s="12">
        <v>2.1444000000000001</v>
      </c>
      <c r="DE4" s="12">
        <v>0.58099999999999996</v>
      </c>
      <c r="DF4" s="12">
        <v>-0.75119999999999998</v>
      </c>
      <c r="DG4" s="12">
        <v>0.34350000000000003</v>
      </c>
      <c r="DH4" s="12">
        <v>-0.75119999999999998</v>
      </c>
    </row>
    <row r="5" spans="2:120" ht="16.899999999999999" customHeight="1" x14ac:dyDescent="0.2">
      <c r="B5" s="2" t="s">
        <v>377</v>
      </c>
      <c r="C5" s="2" t="s">
        <v>482</v>
      </c>
      <c r="D5" s="5">
        <f t="shared" si="0"/>
        <v>13.724299999999999</v>
      </c>
      <c r="E5" s="5">
        <f t="shared" si="1"/>
        <v>11.577299999999999</v>
      </c>
      <c r="F5" s="5">
        <f t="shared" si="2"/>
        <v>2.2751999999999999</v>
      </c>
      <c r="G5" s="5">
        <f t="shared" si="3"/>
        <v>0.68389999999999995</v>
      </c>
      <c r="H5" s="5">
        <f t="shared" si="4"/>
        <v>1.1410999999999998</v>
      </c>
      <c r="I5" s="5">
        <f t="shared" si="5"/>
        <v>0.69220000000000015</v>
      </c>
      <c r="J5" s="5">
        <f t="shared" si="6"/>
        <v>1.9113000000000002</v>
      </c>
      <c r="K5" s="5">
        <f t="shared" si="7"/>
        <v>0.98999999999999932</v>
      </c>
      <c r="L5" s="5">
        <f t="shared" si="8"/>
        <v>4.3378870294188161</v>
      </c>
      <c r="M5" s="5">
        <f t="shared" si="9"/>
        <v>1.0503011092063077</v>
      </c>
      <c r="N5" s="5">
        <f t="shared" si="10"/>
        <v>4.6584816088506784</v>
      </c>
      <c r="O5" s="5" t="s">
        <v>566</v>
      </c>
      <c r="P5" s="5" t="s">
        <v>566</v>
      </c>
      <c r="Q5" s="5" t="s">
        <v>566</v>
      </c>
      <c r="R5" s="5" t="s">
        <v>566</v>
      </c>
      <c r="S5" s="5" t="s">
        <v>566</v>
      </c>
      <c r="T5" s="5" t="s">
        <v>566</v>
      </c>
      <c r="U5" s="5" t="s">
        <v>566</v>
      </c>
      <c r="V5" s="5">
        <f t="shared" ref="V5:V12" si="22">((DI5-DK5)^2+(DJ5-DL5)^2)^0.5</f>
        <v>0.82015048619140662</v>
      </c>
      <c r="W5" s="5">
        <f t="shared" ref="W5:W12" si="23">((DK5-DM5)^2+(DL5-DN5)^2)^0.5</f>
        <v>1.2602911766730736</v>
      </c>
      <c r="X5" s="5">
        <f t="shared" ref="X5:X12" si="24">((DM5-DO5)^2+(DN5-DP5)^2)^0.5</f>
        <v>0.31970150140404396</v>
      </c>
      <c r="Y5" s="5">
        <f t="shared" si="19"/>
        <v>1.103</v>
      </c>
      <c r="Z5" s="5">
        <f t="shared" si="12"/>
        <v>0.60650000000000004</v>
      </c>
      <c r="AA5" s="5">
        <f t="shared" si="13"/>
        <v>1.6236999999999999</v>
      </c>
      <c r="AB5" s="5">
        <f t="shared" si="14"/>
        <v>3.4238999999999997</v>
      </c>
      <c r="AC5" s="6">
        <f t="shared" si="15"/>
        <v>2.1615000000000002</v>
      </c>
      <c r="AD5" s="5" t="s">
        <v>566</v>
      </c>
      <c r="AE5" s="5" t="s">
        <v>566</v>
      </c>
      <c r="AF5" s="5" t="s">
        <v>566</v>
      </c>
      <c r="AG5" s="9">
        <v>0</v>
      </c>
      <c r="AH5" s="9">
        <v>0</v>
      </c>
      <c r="AI5" s="9">
        <v>0</v>
      </c>
      <c r="AJ5" s="9">
        <v>-0.68389999999999995</v>
      </c>
      <c r="AK5" s="9">
        <v>0</v>
      </c>
      <c r="AL5" s="9">
        <v>-1.1341000000000001</v>
      </c>
      <c r="AM5" s="9">
        <v>0</v>
      </c>
      <c r="AN5" s="9">
        <v>-2.2751999999999999</v>
      </c>
      <c r="AO5" s="9">
        <v>0</v>
      </c>
      <c r="AP5" s="9">
        <v>-2.9674</v>
      </c>
      <c r="AQ5" s="9">
        <v>0</v>
      </c>
      <c r="AR5" s="9">
        <v>-4.8787000000000003</v>
      </c>
      <c r="AS5" s="9">
        <v>0</v>
      </c>
      <c r="AT5" s="9">
        <v>-5.8686999999999996</v>
      </c>
      <c r="AU5" s="9">
        <v>0</v>
      </c>
      <c r="AV5" s="9">
        <v>-11.577299999999999</v>
      </c>
      <c r="AW5" s="9">
        <v>0</v>
      </c>
      <c r="AX5" s="9">
        <v>-13.724299999999999</v>
      </c>
      <c r="AY5" s="18">
        <v>1.3125</v>
      </c>
      <c r="AZ5" s="18">
        <v>-6.0071000000000003</v>
      </c>
      <c r="BA5" s="19">
        <v>1.8834</v>
      </c>
      <c r="BB5" s="19">
        <v>-6.0071000000000003</v>
      </c>
      <c r="BC5" s="19">
        <v>0.95569999999999999</v>
      </c>
      <c r="BD5" s="19">
        <v>-6.0071000000000003</v>
      </c>
      <c r="BE5" s="19">
        <v>0.59179999999999999</v>
      </c>
      <c r="BF5" s="19">
        <v>-6.0071000000000003</v>
      </c>
      <c r="BG5" s="19">
        <v>0.38929999999999998</v>
      </c>
      <c r="BH5" s="19">
        <v>-6.0071000000000003</v>
      </c>
      <c r="BI5" s="19">
        <v>-0.2172</v>
      </c>
      <c r="BJ5" s="19">
        <v>-6.0071000000000003</v>
      </c>
      <c r="BK5" s="19">
        <v>-0.51119999999999999</v>
      </c>
      <c r="BL5" s="19">
        <v>-6.0071000000000003</v>
      </c>
      <c r="BM5" s="19">
        <v>-0.66800000000000004</v>
      </c>
      <c r="BN5" s="19">
        <v>-6.0071000000000003</v>
      </c>
      <c r="BO5" s="19">
        <v>-1.5405</v>
      </c>
      <c r="BP5" s="19">
        <v>-6.0071000000000003</v>
      </c>
      <c r="BQ5" s="19">
        <v>-0.84899999999999998</v>
      </c>
      <c r="BR5" s="19">
        <v>-6.0071000000000003</v>
      </c>
      <c r="BS5" s="17">
        <v>0</v>
      </c>
      <c r="BT5" s="17">
        <v>0</v>
      </c>
      <c r="BU5" s="17">
        <v>-2.6707999999999998</v>
      </c>
      <c r="BV5" s="17">
        <v>3.4182000000000001</v>
      </c>
      <c r="BW5" s="17">
        <v>-3.3687</v>
      </c>
      <c r="BX5" s="17">
        <v>4.2031000000000001</v>
      </c>
      <c r="BY5" s="17">
        <v>-3.3687</v>
      </c>
      <c r="BZ5" s="17">
        <v>4.2031000000000001</v>
      </c>
      <c r="CA5" s="17">
        <v>-6.71</v>
      </c>
      <c r="CB5" s="17">
        <v>7.4492000000000003</v>
      </c>
      <c r="CC5" s="17">
        <v>-6.71</v>
      </c>
      <c r="CD5" s="17">
        <v>7.4492000000000003</v>
      </c>
      <c r="DI5" s="12">
        <v>-4.6717000000000004</v>
      </c>
      <c r="DJ5" s="12">
        <v>0.221</v>
      </c>
      <c r="DK5" s="12">
        <v>-3.8786</v>
      </c>
      <c r="DL5" s="12">
        <v>1.21E-2</v>
      </c>
      <c r="DM5" s="12">
        <v>-3.0758999999999999</v>
      </c>
      <c r="DN5" s="12">
        <v>-0.95950000000000002</v>
      </c>
      <c r="DO5" s="12">
        <v>-3.0207000000000002</v>
      </c>
      <c r="DP5" s="12">
        <v>-1.2744</v>
      </c>
    </row>
    <row r="6" spans="2:120" ht="15" customHeight="1" x14ac:dyDescent="0.2">
      <c r="B6" s="2" t="s">
        <v>669</v>
      </c>
      <c r="C6" s="2" t="s">
        <v>670</v>
      </c>
      <c r="D6" s="5">
        <f t="shared" si="0"/>
        <v>12.4955</v>
      </c>
      <c r="E6" s="5">
        <f t="shared" si="1"/>
        <v>10.975300000000001</v>
      </c>
      <c r="F6" s="5">
        <f t="shared" si="2"/>
        <v>2.1095000000000002</v>
      </c>
      <c r="G6" s="5">
        <f t="shared" si="3"/>
        <v>0.64449999999999996</v>
      </c>
      <c r="H6" s="5">
        <f t="shared" si="4"/>
        <v>0.96210000000000018</v>
      </c>
      <c r="I6" s="5">
        <f t="shared" si="5"/>
        <v>0.54159999999999986</v>
      </c>
      <c r="J6" s="5">
        <f t="shared" si="6"/>
        <v>1.5863</v>
      </c>
      <c r="K6" s="5">
        <f t="shared" si="7"/>
        <v>1.0198</v>
      </c>
      <c r="L6" s="5" t="s">
        <v>566</v>
      </c>
      <c r="M6" s="5" t="s">
        <v>566</v>
      </c>
      <c r="N6" s="5" t="s">
        <v>566</v>
      </c>
      <c r="O6" s="5" t="s">
        <v>566</v>
      </c>
      <c r="P6" s="5" t="s">
        <v>566</v>
      </c>
      <c r="Q6" s="5" t="s">
        <v>566</v>
      </c>
      <c r="R6" s="5" t="s">
        <v>566</v>
      </c>
      <c r="S6" s="5" t="s">
        <v>566</v>
      </c>
      <c r="T6" s="5" t="s">
        <v>566</v>
      </c>
      <c r="U6" s="5" t="s">
        <v>566</v>
      </c>
      <c r="V6" s="5">
        <f t="shared" si="22"/>
        <v>0.69191069510450554</v>
      </c>
      <c r="W6" s="5">
        <f t="shared" si="23"/>
        <v>1.2379581253014986</v>
      </c>
      <c r="X6" s="5">
        <f t="shared" si="24"/>
        <v>0.44185140035989434</v>
      </c>
      <c r="Y6" s="5">
        <f t="shared" si="19"/>
        <v>1.1417000000000002</v>
      </c>
      <c r="Z6" s="5">
        <f t="shared" si="12"/>
        <v>0.49330000000000002</v>
      </c>
      <c r="AA6" s="5">
        <f t="shared" si="13"/>
        <v>1.3691</v>
      </c>
      <c r="AB6" s="5">
        <f t="shared" si="14"/>
        <v>2.7584999999999997</v>
      </c>
      <c r="AC6" s="6">
        <f t="shared" si="15"/>
        <v>2.2999000000000001</v>
      </c>
      <c r="AD6" s="5" t="s">
        <v>566</v>
      </c>
      <c r="AE6" s="5" t="s">
        <v>566</v>
      </c>
      <c r="AF6" s="5" t="s">
        <v>566</v>
      </c>
      <c r="AG6" s="9">
        <v>0</v>
      </c>
      <c r="AH6" s="9">
        <v>0</v>
      </c>
      <c r="AI6" s="9">
        <v>0</v>
      </c>
      <c r="AJ6" s="9">
        <v>-0.64449999999999996</v>
      </c>
      <c r="AK6" s="9">
        <v>0</v>
      </c>
      <c r="AL6" s="9">
        <v>-1.1474</v>
      </c>
      <c r="AM6" s="9">
        <v>0</v>
      </c>
      <c r="AN6" s="9">
        <v>-2.1095000000000002</v>
      </c>
      <c r="AO6" s="9">
        <v>0</v>
      </c>
      <c r="AP6" s="9">
        <v>-2.6511</v>
      </c>
      <c r="AQ6" s="9">
        <v>0</v>
      </c>
      <c r="AR6" s="9">
        <v>-4.2374000000000001</v>
      </c>
      <c r="AS6" s="9">
        <v>0</v>
      </c>
      <c r="AT6" s="9">
        <v>-5.2572000000000001</v>
      </c>
      <c r="AU6" s="9">
        <v>0</v>
      </c>
      <c r="AV6" s="9">
        <v>-10.975300000000001</v>
      </c>
      <c r="AW6" s="9">
        <v>0</v>
      </c>
      <c r="AX6" s="9">
        <v>-12.4955</v>
      </c>
      <c r="AY6" s="18">
        <v>0.67559999999999998</v>
      </c>
      <c r="AZ6" s="18">
        <v>-5.1243999999999996</v>
      </c>
      <c r="BA6" s="19">
        <v>1.077</v>
      </c>
      <c r="BB6" s="19">
        <v>-5.1243999999999996</v>
      </c>
      <c r="BC6" s="19">
        <v>0.37530000000000002</v>
      </c>
      <c r="BD6" s="19">
        <v>-5.1243999999999996</v>
      </c>
      <c r="BE6" s="19">
        <v>0.49590000000000001</v>
      </c>
      <c r="BF6" s="19">
        <v>-5.1243999999999996</v>
      </c>
      <c r="BG6" s="19">
        <v>0.22220000000000001</v>
      </c>
      <c r="BH6" s="19">
        <v>-5.1243999999999996</v>
      </c>
      <c r="BI6" s="19">
        <v>-0.27110000000000001</v>
      </c>
      <c r="BJ6" s="19">
        <v>-5.1243999999999996</v>
      </c>
      <c r="BK6" s="19">
        <v>-0.64580000000000004</v>
      </c>
      <c r="BL6" s="19">
        <v>-5.1243999999999996</v>
      </c>
      <c r="BM6" s="19">
        <v>-0.99380000000000002</v>
      </c>
      <c r="BN6" s="19">
        <v>-5.1243999999999996</v>
      </c>
      <c r="BO6" s="19">
        <v>-1.6815</v>
      </c>
      <c r="BP6" s="19">
        <v>-5.1243999999999996</v>
      </c>
      <c r="BQ6" s="19">
        <v>-1.6243000000000001</v>
      </c>
      <c r="BR6" s="19">
        <v>-5.1243999999999996</v>
      </c>
      <c r="BS6" s="17"/>
      <c r="BT6" s="17"/>
      <c r="BU6" s="23"/>
      <c r="BV6" s="17"/>
      <c r="BW6" s="17"/>
      <c r="BX6" s="17"/>
      <c r="BY6" s="17"/>
      <c r="BZ6" s="17"/>
      <c r="CA6" s="17"/>
      <c r="CB6" s="17"/>
      <c r="CC6" s="17"/>
      <c r="CD6" s="17"/>
      <c r="DE6" s="22"/>
      <c r="DI6" s="12">
        <v>-0.59689999999999999</v>
      </c>
      <c r="DJ6" s="12">
        <v>-5.2724000000000002</v>
      </c>
      <c r="DK6" s="12">
        <v>9.2700000000000005E-2</v>
      </c>
      <c r="DL6" s="12">
        <v>-5.3289</v>
      </c>
      <c r="DM6" s="12">
        <v>0.94230000000000003</v>
      </c>
      <c r="DN6" s="12">
        <v>-6.2293000000000003</v>
      </c>
      <c r="DO6" s="12">
        <v>1.0858000000000001</v>
      </c>
      <c r="DP6" s="12">
        <v>-6.6471999999999998</v>
      </c>
    </row>
    <row r="7" spans="2:120" ht="16.149999999999999" customHeight="1" x14ac:dyDescent="0.2">
      <c r="B7" s="2" t="s">
        <v>813</v>
      </c>
      <c r="C7" s="1" t="s">
        <v>484</v>
      </c>
      <c r="D7" s="5">
        <f t="shared" si="0"/>
        <v>14.061400000000001</v>
      </c>
      <c r="E7" s="5">
        <f t="shared" si="1"/>
        <v>12.4917</v>
      </c>
      <c r="F7" s="5">
        <f t="shared" si="2"/>
        <v>2.3241000000000001</v>
      </c>
      <c r="G7" s="5">
        <f t="shared" si="3"/>
        <v>0.77029999999999998</v>
      </c>
      <c r="H7" s="5">
        <f t="shared" si="4"/>
        <v>1.1335</v>
      </c>
      <c r="I7" s="5">
        <f t="shared" si="5"/>
        <v>0.42799999999999994</v>
      </c>
      <c r="J7" s="5">
        <f t="shared" si="6"/>
        <v>1.7570000000000001</v>
      </c>
      <c r="K7" s="5">
        <f t="shared" si="7"/>
        <v>0.97219999999999995</v>
      </c>
      <c r="L7" s="5" t="s">
        <v>566</v>
      </c>
      <c r="M7" s="5" t="s">
        <v>566</v>
      </c>
      <c r="N7" s="5" t="s">
        <v>566</v>
      </c>
      <c r="O7" s="5" t="s">
        <v>566</v>
      </c>
      <c r="P7" s="5">
        <f t="shared" si="16"/>
        <v>4.869082300598337</v>
      </c>
      <c r="Q7" s="5">
        <f t="shared" si="11"/>
        <v>4.9195310315110312</v>
      </c>
      <c r="R7" s="5">
        <f t="shared" ref="R7:R12" si="25">((CO7-CQ7)^2+(CP7-CR7)^2)^0.5</f>
        <v>3.4926798078266494</v>
      </c>
      <c r="S7" s="5">
        <f t="shared" ref="S7:S12" si="26">((CQ7-CS7)^2+(CR7-CT7)^2)^0.5</f>
        <v>4.277254102809418</v>
      </c>
      <c r="T7" s="5">
        <f t="shared" si="17"/>
        <v>4.3820098185649936</v>
      </c>
      <c r="U7" s="5">
        <f t="shared" si="18"/>
        <v>5.9534700637527358</v>
      </c>
      <c r="V7" s="5">
        <f t="shared" si="22"/>
        <v>0.84156702644530901</v>
      </c>
      <c r="W7" s="5">
        <f t="shared" si="23"/>
        <v>1.4157049198190983</v>
      </c>
      <c r="X7" s="5">
        <f t="shared" si="24"/>
        <v>0.26239933307842073</v>
      </c>
      <c r="Y7" s="5">
        <f t="shared" si="19"/>
        <v>1.143</v>
      </c>
      <c r="Z7" s="5">
        <f t="shared" si="12"/>
        <v>0.52890000000000004</v>
      </c>
      <c r="AA7" s="5">
        <f t="shared" si="13"/>
        <v>1.4535</v>
      </c>
      <c r="AB7" s="5">
        <f t="shared" si="14"/>
        <v>3.5362999999999998</v>
      </c>
      <c r="AC7" s="6">
        <f t="shared" si="15"/>
        <v>2.1387</v>
      </c>
      <c r="AD7" s="6">
        <f t="shared" si="20"/>
        <v>0.24129999999999985</v>
      </c>
      <c r="AE7" s="6">
        <f t="shared" ref="AE7:AE12" si="27">((CU7-CW7)^2+(CV7-CX7)^2)^0.5</f>
        <v>0.2647999999999997</v>
      </c>
      <c r="AF7" s="6">
        <f t="shared" si="21"/>
        <v>0.23879999999999968</v>
      </c>
      <c r="AG7" s="9">
        <v>0</v>
      </c>
      <c r="AH7" s="9">
        <v>0</v>
      </c>
      <c r="AI7" s="9">
        <v>0</v>
      </c>
      <c r="AJ7" s="9">
        <v>-0.77029999999999998</v>
      </c>
      <c r="AK7" s="9">
        <v>0</v>
      </c>
      <c r="AL7" s="9">
        <v>-1.1906000000000001</v>
      </c>
      <c r="AM7" s="9">
        <v>0</v>
      </c>
      <c r="AN7" s="9">
        <v>-2.3241000000000001</v>
      </c>
      <c r="AO7" s="9">
        <v>0</v>
      </c>
      <c r="AP7" s="9">
        <v>-2.7521</v>
      </c>
      <c r="AQ7" s="9">
        <v>0</v>
      </c>
      <c r="AR7" s="9">
        <v>-4.5091000000000001</v>
      </c>
      <c r="AS7" s="9">
        <v>0</v>
      </c>
      <c r="AT7" s="9">
        <v>-5.4813000000000001</v>
      </c>
      <c r="AU7" s="9">
        <v>0</v>
      </c>
      <c r="AV7" s="9">
        <v>-12.4917</v>
      </c>
      <c r="AW7" s="9">
        <v>0</v>
      </c>
      <c r="AX7" s="9">
        <v>-14.061400000000001</v>
      </c>
      <c r="AY7" s="18">
        <v>1.2045999999999999</v>
      </c>
      <c r="AZ7" s="18">
        <v>-6.2267999999999999</v>
      </c>
      <c r="BA7" s="19">
        <v>1.7265999999999999</v>
      </c>
      <c r="BB7" s="19">
        <v>-6.2267999999999999</v>
      </c>
      <c r="BC7" s="19">
        <v>0.74990000000000001</v>
      </c>
      <c r="BD7" s="19">
        <v>-6.2267999999999999</v>
      </c>
      <c r="BE7" s="19">
        <v>0.61660000000000004</v>
      </c>
      <c r="BF7" s="19">
        <v>-6.2267999999999999</v>
      </c>
      <c r="BG7" s="19">
        <v>0.26350000000000001</v>
      </c>
      <c r="BH7" s="19">
        <v>-6.2267999999999999</v>
      </c>
      <c r="BI7" s="19">
        <v>-0.26540000000000002</v>
      </c>
      <c r="BJ7" s="19">
        <v>-6.2267999999999999</v>
      </c>
      <c r="BK7" s="19">
        <v>-0.52639999999999998</v>
      </c>
      <c r="BL7" s="19">
        <v>-6.2267999999999999</v>
      </c>
      <c r="BM7" s="19">
        <v>-0.7036</v>
      </c>
      <c r="BN7" s="19">
        <v>-6.2267999999999999</v>
      </c>
      <c r="BO7" s="19">
        <v>-1.8097000000000001</v>
      </c>
      <c r="BP7" s="19">
        <v>-6.2267999999999999</v>
      </c>
      <c r="BQ7" s="19">
        <v>-0.93410000000000004</v>
      </c>
      <c r="BR7" s="19">
        <v>-6.2267999999999999</v>
      </c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2">
        <v>-0.9627</v>
      </c>
      <c r="CF7" s="12">
        <v>-6.1467999999999998</v>
      </c>
      <c r="CG7" s="12">
        <v>-4.2188999999999997</v>
      </c>
      <c r="CH7" s="12">
        <v>-2.5266999999999999</v>
      </c>
      <c r="CI7" s="12">
        <v>-0.1048</v>
      </c>
      <c r="CJ7" s="12">
        <v>-5.2241</v>
      </c>
      <c r="CK7" s="12">
        <v>-2.1711</v>
      </c>
      <c r="CL7" s="12">
        <v>-2.9178000000000002</v>
      </c>
      <c r="CM7" s="12">
        <v>-2.4123999999999999</v>
      </c>
      <c r="CN7" s="12">
        <v>-2.9178000000000002</v>
      </c>
      <c r="CO7" s="12">
        <v>-2.3330000000000002</v>
      </c>
      <c r="CP7" s="12">
        <v>-2.8022999999999998</v>
      </c>
      <c r="CQ7" s="12">
        <v>-3.3311999999999999</v>
      </c>
      <c r="CR7" s="12">
        <v>-6.1493000000000002</v>
      </c>
      <c r="CS7" s="12">
        <v>0.1759</v>
      </c>
      <c r="CT7" s="12">
        <v>-3.7008000000000001</v>
      </c>
      <c r="CU7" s="12">
        <v>-2.3755000000000002</v>
      </c>
      <c r="CV7" s="12">
        <v>-3.8397999999999999</v>
      </c>
      <c r="CW7" s="12">
        <v>-2.6402999999999999</v>
      </c>
      <c r="CX7" s="12">
        <v>-3.8397999999999999</v>
      </c>
      <c r="CY7" s="12">
        <v>-2.6682999999999999</v>
      </c>
      <c r="CZ7" s="12">
        <v>-3.8239999999999998</v>
      </c>
      <c r="DA7" s="12">
        <v>-1.5068999999999999</v>
      </c>
      <c r="DB7" s="12">
        <v>-8.0493000000000006</v>
      </c>
      <c r="DC7" s="12">
        <v>-0.70930000000000004</v>
      </c>
      <c r="DD7" s="12">
        <v>-2.1495000000000002</v>
      </c>
      <c r="DE7" s="12">
        <v>-1.8478000000000001</v>
      </c>
      <c r="DF7" s="12">
        <v>-6.1779000000000002</v>
      </c>
      <c r="DG7" s="12">
        <v>-2.0865999999999998</v>
      </c>
      <c r="DH7" s="12">
        <v>-6.1779000000000002</v>
      </c>
      <c r="DI7" s="12">
        <v>-2.0720000000000001</v>
      </c>
      <c r="DJ7" s="12">
        <v>-6.2432999999999996</v>
      </c>
      <c r="DK7" s="12">
        <v>-1.3379000000000001</v>
      </c>
      <c r="DL7" s="12">
        <v>-5.8318000000000003</v>
      </c>
      <c r="DM7" s="12">
        <v>-1.0267999999999999</v>
      </c>
      <c r="DN7" s="12">
        <v>-4.4507000000000003</v>
      </c>
      <c r="DO7" s="12">
        <v>-1.0903</v>
      </c>
      <c r="DP7" s="12">
        <v>-4.1961000000000004</v>
      </c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>((CA8-CC8)^2+(CB8-CD8)^2)^0.5</f>
        <v>0</v>
      </c>
      <c r="P8" s="5">
        <f t="shared" si="16"/>
        <v>0</v>
      </c>
      <c r="Q8" s="5">
        <f t="shared" si="11"/>
        <v>0</v>
      </c>
      <c r="R8" s="5">
        <f t="shared" si="25"/>
        <v>0</v>
      </c>
      <c r="S8" s="5">
        <f t="shared" si="26"/>
        <v>0</v>
      </c>
      <c r="T8" s="5">
        <f t="shared" si="17"/>
        <v>0</v>
      </c>
      <c r="U8" s="5">
        <f t="shared" si="18"/>
        <v>0</v>
      </c>
      <c r="V8" s="5">
        <f t="shared" si="22"/>
        <v>0</v>
      </c>
      <c r="W8" s="5">
        <f t="shared" si="23"/>
        <v>0</v>
      </c>
      <c r="X8" s="5">
        <f t="shared" si="24"/>
        <v>0</v>
      </c>
      <c r="Y8" s="5">
        <f t="shared" si="19"/>
        <v>0</v>
      </c>
      <c r="Z8" s="5">
        <f t="shared" si="12"/>
        <v>0</v>
      </c>
      <c r="AA8" s="5">
        <f t="shared" si="13"/>
        <v>0</v>
      </c>
      <c r="AB8" s="5">
        <f t="shared" si="14"/>
        <v>0</v>
      </c>
      <c r="AC8" s="6">
        <f t="shared" si="15"/>
        <v>0</v>
      </c>
      <c r="AD8" s="6">
        <f t="shared" si="20"/>
        <v>0</v>
      </c>
      <c r="AE8" s="6">
        <f t="shared" si="27"/>
        <v>0</v>
      </c>
      <c r="AF8" s="6">
        <f t="shared" si="21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>((CA9-CC9)^2+(CB9-CD9)^2)^0.5</f>
        <v>0</v>
      </c>
      <c r="P9" s="5">
        <f t="shared" si="16"/>
        <v>0</v>
      </c>
      <c r="Q9" s="5">
        <f t="shared" si="11"/>
        <v>0</v>
      </c>
      <c r="R9" s="5">
        <f t="shared" si="25"/>
        <v>0</v>
      </c>
      <c r="S9" s="5">
        <f t="shared" si="26"/>
        <v>0</v>
      </c>
      <c r="T9" s="5">
        <f t="shared" si="17"/>
        <v>0</v>
      </c>
      <c r="U9" s="5">
        <f t="shared" si="18"/>
        <v>0</v>
      </c>
      <c r="V9" s="5">
        <f t="shared" si="22"/>
        <v>0</v>
      </c>
      <c r="W9" s="5">
        <f t="shared" si="23"/>
        <v>0</v>
      </c>
      <c r="X9" s="5">
        <f t="shared" si="24"/>
        <v>0</v>
      </c>
      <c r="Y9" s="5">
        <f t="shared" si="19"/>
        <v>0</v>
      </c>
      <c r="Z9" s="5">
        <f t="shared" si="12"/>
        <v>0</v>
      </c>
      <c r="AA9" s="5">
        <f t="shared" si="13"/>
        <v>0</v>
      </c>
      <c r="AB9" s="5">
        <f t="shared" si="14"/>
        <v>0</v>
      </c>
      <c r="AC9" s="6">
        <f t="shared" si="15"/>
        <v>0</v>
      </c>
      <c r="AD9" s="6">
        <f t="shared" si="20"/>
        <v>0</v>
      </c>
      <c r="AE9" s="6">
        <f t="shared" si="27"/>
        <v>0</v>
      </c>
      <c r="AF9" s="6">
        <f t="shared" si="21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>((CA10-CC10)^2+(CB10-CD10)^2)^0.5</f>
        <v>0</v>
      </c>
      <c r="P10" s="5">
        <f t="shared" si="16"/>
        <v>0</v>
      </c>
      <c r="Q10" s="5">
        <f t="shared" si="11"/>
        <v>0</v>
      </c>
      <c r="R10" s="5">
        <f t="shared" si="25"/>
        <v>0</v>
      </c>
      <c r="S10" s="5">
        <f t="shared" si="26"/>
        <v>0</v>
      </c>
      <c r="T10" s="5">
        <f t="shared" si="17"/>
        <v>0</v>
      </c>
      <c r="U10" s="5">
        <f t="shared" si="18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19"/>
        <v>0</v>
      </c>
      <c r="Z10" s="5">
        <f t="shared" si="12"/>
        <v>0</v>
      </c>
      <c r="AA10" s="5">
        <f t="shared" si="13"/>
        <v>0</v>
      </c>
      <c r="AB10" s="5">
        <f t="shared" si="14"/>
        <v>0</v>
      </c>
      <c r="AC10" s="6">
        <f t="shared" si="15"/>
        <v>0</v>
      </c>
      <c r="AD10" s="6">
        <f t="shared" si="20"/>
        <v>0</v>
      </c>
      <c r="AE10" s="6">
        <f t="shared" si="27"/>
        <v>0</v>
      </c>
      <c r="AF10" s="6">
        <f t="shared" si="21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>((CA11-CC11)^2+(CB11-CD11)^2)^0.5</f>
        <v>0</v>
      </c>
      <c r="P11" s="5">
        <f t="shared" si="16"/>
        <v>0</v>
      </c>
      <c r="Q11" s="5">
        <f t="shared" si="11"/>
        <v>0</v>
      </c>
      <c r="R11" s="5">
        <f t="shared" si="25"/>
        <v>0</v>
      </c>
      <c r="S11" s="5">
        <f t="shared" si="26"/>
        <v>0</v>
      </c>
      <c r="T11" s="5">
        <f t="shared" si="17"/>
        <v>0</v>
      </c>
      <c r="U11" s="5">
        <f t="shared" si="18"/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19"/>
        <v>0</v>
      </c>
      <c r="Z11" s="5">
        <f t="shared" si="12"/>
        <v>0</v>
      </c>
      <c r="AA11" s="5">
        <f t="shared" si="13"/>
        <v>0</v>
      </c>
      <c r="AB11" s="5">
        <f t="shared" si="14"/>
        <v>0</v>
      </c>
      <c r="AC11" s="6">
        <f t="shared" si="15"/>
        <v>0</v>
      </c>
      <c r="AD11" s="6">
        <f t="shared" si="20"/>
        <v>0</v>
      </c>
      <c r="AE11" s="6">
        <f t="shared" si="27"/>
        <v>0</v>
      </c>
      <c r="AF11" s="6">
        <f t="shared" si="21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10"/>
        <v>0</v>
      </c>
      <c r="O12" s="5">
        <f>((CA12-CC12)^2+(CB12-CD12)^2)^0.5</f>
        <v>0</v>
      </c>
      <c r="P12" s="5">
        <f t="shared" si="16"/>
        <v>0</v>
      </c>
      <c r="Q12" s="5">
        <f t="shared" si="11"/>
        <v>0</v>
      </c>
      <c r="R12" s="5">
        <f t="shared" si="25"/>
        <v>0</v>
      </c>
      <c r="S12" s="5">
        <f t="shared" si="26"/>
        <v>0</v>
      </c>
      <c r="T12" s="5">
        <f t="shared" si="17"/>
        <v>0</v>
      </c>
      <c r="U12" s="5">
        <f t="shared" si="18"/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19"/>
        <v>0</v>
      </c>
      <c r="Z12" s="5">
        <f t="shared" si="12"/>
        <v>0</v>
      </c>
      <c r="AA12" s="5">
        <f t="shared" si="13"/>
        <v>0</v>
      </c>
      <c r="AB12" s="5">
        <f t="shared" si="14"/>
        <v>0</v>
      </c>
      <c r="AC12" s="6">
        <f t="shared" si="15"/>
        <v>0</v>
      </c>
      <c r="AD12" s="6">
        <f t="shared" si="20"/>
        <v>0</v>
      </c>
      <c r="AE12" s="6">
        <f t="shared" si="27"/>
        <v>0</v>
      </c>
      <c r="AF12" s="6">
        <f t="shared" si="21"/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AVERAGE(D3:D7)</f>
        <v>13.447640000000002</v>
      </c>
      <c r="E13" s="14">
        <f t="shared" ref="E13:AF13" si="28">AVERAGE(E3:E7)</f>
        <v>11.756760000000002</v>
      </c>
      <c r="F13" s="14">
        <f t="shared" si="28"/>
        <v>2.20268</v>
      </c>
      <c r="G13" s="14">
        <f t="shared" si="28"/>
        <v>0.6817399999999999</v>
      </c>
      <c r="H13" s="14">
        <f t="shared" si="28"/>
        <v>1.0627600000000001</v>
      </c>
      <c r="I13" s="14">
        <f t="shared" si="28"/>
        <v>0.53657999999999995</v>
      </c>
      <c r="J13" s="14">
        <f t="shared" si="28"/>
        <v>1.7542599999999999</v>
      </c>
      <c r="K13" s="14">
        <f t="shared" si="28"/>
        <v>1.03708</v>
      </c>
      <c r="L13" s="14">
        <f t="shared" si="28"/>
        <v>4.3789432227671776</v>
      </c>
      <c r="M13" s="14">
        <f t="shared" si="28"/>
        <v>1.1529844931969262</v>
      </c>
      <c r="N13" s="14">
        <f t="shared" si="28"/>
        <v>5.5242913669768585</v>
      </c>
      <c r="O13" s="14" t="e">
        <f t="shared" si="28"/>
        <v>#DIV/0!</v>
      </c>
      <c r="P13" s="14">
        <f t="shared" si="28"/>
        <v>4.666855035879192</v>
      </c>
      <c r="Q13" s="14">
        <f t="shared" si="28"/>
        <v>4.8979962075485366</v>
      </c>
      <c r="R13" s="14">
        <f t="shared" si="28"/>
        <v>3.4725403507039054</v>
      </c>
      <c r="S13" s="14">
        <f t="shared" si="28"/>
        <v>4.3123036930651004</v>
      </c>
      <c r="T13" s="14">
        <f t="shared" si="28"/>
        <v>4.4134703026689266</v>
      </c>
      <c r="U13" s="14">
        <f t="shared" si="28"/>
        <v>5.657952868529577</v>
      </c>
      <c r="V13" s="14">
        <f t="shared" si="28"/>
        <v>0.80676354514079707</v>
      </c>
      <c r="W13" s="14">
        <f t="shared" si="28"/>
        <v>1.3067993352364105</v>
      </c>
      <c r="X13" s="14">
        <f t="shared" si="28"/>
        <v>0.3181117508497408</v>
      </c>
      <c r="Y13" s="14">
        <f t="shared" si="28"/>
        <v>1.1405799999999999</v>
      </c>
      <c r="Z13" s="14">
        <f t="shared" si="28"/>
        <v>0.55256000000000005</v>
      </c>
      <c r="AA13" s="14">
        <f t="shared" si="28"/>
        <v>1.4664600000000001</v>
      </c>
      <c r="AB13" s="14">
        <f t="shared" si="28"/>
        <v>3.2286999999999999</v>
      </c>
      <c r="AC13" s="14">
        <f t="shared" si="28"/>
        <v>2.3198599999999998</v>
      </c>
      <c r="AD13" s="14">
        <f t="shared" si="28"/>
        <v>0.25799999999999995</v>
      </c>
      <c r="AE13" s="14">
        <f t="shared" si="28"/>
        <v>0.26254999999999984</v>
      </c>
      <c r="AF13" s="14">
        <f t="shared" si="28"/>
        <v>0.23749999999999993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</row>
    <row r="14" spans="2:120" x14ac:dyDescent="0.2">
      <c r="B14" s="13" t="s">
        <v>4</v>
      </c>
      <c r="C14" s="13"/>
      <c r="D14" s="14">
        <f t="shared" ref="D14:AF14" si="29">STDEV(D3:D7)</f>
        <v>0.62794886973383468</v>
      </c>
      <c r="E14" s="14">
        <f t="shared" si="29"/>
        <v>0.55074270580734852</v>
      </c>
      <c r="F14" s="14">
        <f t="shared" si="29"/>
        <v>9.5799123169264894E-2</v>
      </c>
      <c r="G14" s="14">
        <f t="shared" si="29"/>
        <v>5.7916388008921967E-2</v>
      </c>
      <c r="H14" s="14">
        <f t="shared" si="29"/>
        <v>7.7527595087168652E-2</v>
      </c>
      <c r="I14" s="14">
        <f t="shared" si="29"/>
        <v>0.10194808482752381</v>
      </c>
      <c r="J14" s="14">
        <f t="shared" si="29"/>
        <v>0.12720547551108019</v>
      </c>
      <c r="K14" s="14">
        <f t="shared" si="29"/>
        <v>0.15996440854139871</v>
      </c>
      <c r="L14" s="14">
        <f t="shared" si="29"/>
        <v>0.2280133168744756</v>
      </c>
      <c r="M14" s="14">
        <f t="shared" si="29"/>
        <v>8.9337437119838256E-2</v>
      </c>
      <c r="N14" s="14">
        <f>STDEV(N3:N7)</f>
        <v>1.0079075792717971</v>
      </c>
      <c r="O14" s="14" t="e">
        <f t="shared" si="29"/>
        <v>#DIV/0!</v>
      </c>
      <c r="P14" s="14">
        <f t="shared" si="29"/>
        <v>0.20050137439313567</v>
      </c>
      <c r="Q14" s="14">
        <f t="shared" si="29"/>
        <v>0.19897282794447291</v>
      </c>
      <c r="R14" s="14">
        <f t="shared" si="29"/>
        <v>2.8481493401816008E-2</v>
      </c>
      <c r="S14" s="14">
        <f t="shared" si="29"/>
        <v>4.9567605895206611E-2</v>
      </c>
      <c r="T14" s="14">
        <f t="shared" si="29"/>
        <v>0.21450511926101426</v>
      </c>
      <c r="U14" s="14">
        <f t="shared" si="29"/>
        <v>0.28258816544026322</v>
      </c>
      <c r="V14" s="14">
        <f t="shared" si="29"/>
        <v>7.9635730940769964E-2</v>
      </c>
      <c r="W14" s="14">
        <f t="shared" si="29"/>
        <v>7.9170848386474729E-2</v>
      </c>
      <c r="X14" s="14">
        <f t="shared" si="29"/>
        <v>8.8061391247336793E-2</v>
      </c>
      <c r="Y14" s="14">
        <f t="shared" si="29"/>
        <v>2.5653498786715245E-2</v>
      </c>
      <c r="Z14" s="14">
        <f t="shared" si="29"/>
        <v>5.1971415220292021E-2</v>
      </c>
      <c r="AA14" s="14">
        <f t="shared" si="29"/>
        <v>9.4496708937401586E-2</v>
      </c>
      <c r="AB14" s="14">
        <f t="shared" si="29"/>
        <v>0.29773037298871607</v>
      </c>
      <c r="AC14" s="14">
        <f t="shared" si="29"/>
        <v>0.344127538857328</v>
      </c>
      <c r="AD14" s="14">
        <f t="shared" si="29"/>
        <v>1.5222680447280066E-2</v>
      </c>
      <c r="AE14" s="14">
        <f t="shared" si="29"/>
        <v>3.1819805153392704E-3</v>
      </c>
      <c r="AF14" s="14">
        <f t="shared" si="29"/>
        <v>1.2999999999997458E-3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 t="shared" ref="D15:AF15" si="30">MAX(D3:D7)-MIN(D3:D7)</f>
        <v>1.565900000000001</v>
      </c>
      <c r="E15" s="14">
        <f t="shared" si="30"/>
        <v>1.5163999999999991</v>
      </c>
      <c r="F15" s="14">
        <f t="shared" si="30"/>
        <v>0.2145999999999999</v>
      </c>
      <c r="G15" s="14">
        <f t="shared" si="30"/>
        <v>0.15239999999999998</v>
      </c>
      <c r="H15" s="14">
        <f t="shared" si="30"/>
        <v>0.1789999999999996</v>
      </c>
      <c r="I15" s="14">
        <f t="shared" si="30"/>
        <v>0.26420000000000021</v>
      </c>
      <c r="J15" s="14">
        <f t="shared" si="30"/>
        <v>0.32500000000000018</v>
      </c>
      <c r="K15" s="14">
        <f t="shared" si="30"/>
        <v>0.41779999999999973</v>
      </c>
      <c r="L15" s="14">
        <f t="shared" si="30"/>
        <v>0.4504480632122041</v>
      </c>
      <c r="M15" s="14">
        <f t="shared" si="30"/>
        <v>0.16258484586119115</v>
      </c>
      <c r="N15" s="14">
        <f t="shared" si="30"/>
        <v>1.9722558648833548</v>
      </c>
      <c r="O15" s="14">
        <f t="shared" si="30"/>
        <v>0</v>
      </c>
      <c r="P15" s="14">
        <f t="shared" si="30"/>
        <v>0.40095698789727052</v>
      </c>
      <c r="Q15" s="14">
        <f t="shared" si="30"/>
        <v>0.3961937646046394</v>
      </c>
      <c r="R15" s="14">
        <f t="shared" si="30"/>
        <v>4.0278914245488018E-2</v>
      </c>
      <c r="S15" s="14">
        <f t="shared" si="30"/>
        <v>7.0099180511365766E-2</v>
      </c>
      <c r="T15" s="14">
        <f t="shared" si="30"/>
        <v>0.42553554325880505</v>
      </c>
      <c r="U15" s="14">
        <f t="shared" si="30"/>
        <v>0.56310175722673339</v>
      </c>
      <c r="V15" s="14">
        <f t="shared" si="30"/>
        <v>0.18151527771746168</v>
      </c>
      <c r="W15" s="14">
        <f t="shared" si="30"/>
        <v>0.17774679451759967</v>
      </c>
      <c r="X15" s="14">
        <f t="shared" si="30"/>
        <v>0.19335663180329007</v>
      </c>
      <c r="Y15" s="14">
        <f t="shared" si="30"/>
        <v>7.240000000000002E-2</v>
      </c>
      <c r="Z15" s="14">
        <f t="shared" si="30"/>
        <v>0.11500000000000005</v>
      </c>
      <c r="AA15" s="14">
        <f t="shared" si="30"/>
        <v>0.25459999999999994</v>
      </c>
      <c r="AB15" s="14">
        <f t="shared" si="30"/>
        <v>0.77780000000000005</v>
      </c>
      <c r="AC15" s="14">
        <f t="shared" si="30"/>
        <v>0.83760000000000012</v>
      </c>
      <c r="AD15" s="14">
        <f t="shared" si="30"/>
        <v>2.980000000000016E-2</v>
      </c>
      <c r="AE15" s="14">
        <f t="shared" si="30"/>
        <v>4.4999999999997264E-3</v>
      </c>
      <c r="AF15" s="14">
        <f t="shared" si="30"/>
        <v>2.5999999999994916E-3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 t="shared" ref="D16:AF16" si="31">MIN(D3:D7)</f>
        <v>12.4955</v>
      </c>
      <c r="E16" s="14">
        <f t="shared" si="31"/>
        <v>10.975300000000001</v>
      </c>
      <c r="F16" s="14">
        <f t="shared" si="31"/>
        <v>2.1095000000000002</v>
      </c>
      <c r="G16" s="14">
        <f t="shared" si="31"/>
        <v>0.6179</v>
      </c>
      <c r="H16" s="14">
        <f t="shared" si="31"/>
        <v>0.96210000000000018</v>
      </c>
      <c r="I16" s="14">
        <f t="shared" si="31"/>
        <v>0.42799999999999994</v>
      </c>
      <c r="J16" s="14">
        <f t="shared" si="31"/>
        <v>1.5863</v>
      </c>
      <c r="K16" s="14">
        <f t="shared" si="31"/>
        <v>0.89280000000000026</v>
      </c>
      <c r="L16" s="14">
        <f t="shared" si="31"/>
        <v>4.1742472878352572</v>
      </c>
      <c r="M16" s="14">
        <f t="shared" si="31"/>
        <v>1.0503011092063077</v>
      </c>
      <c r="N16" s="14">
        <f t="shared" si="31"/>
        <v>4.6584816088506784</v>
      </c>
      <c r="O16" s="14">
        <f t="shared" si="31"/>
        <v>0</v>
      </c>
      <c r="P16" s="14">
        <f t="shared" si="31"/>
        <v>4.4681253127010665</v>
      </c>
      <c r="Q16" s="14">
        <f t="shared" si="31"/>
        <v>4.68913191326497</v>
      </c>
      <c r="R16" s="14">
        <f t="shared" si="31"/>
        <v>3.4524008935811614</v>
      </c>
      <c r="S16" s="14">
        <f t="shared" si="31"/>
        <v>4.277254102809418</v>
      </c>
      <c r="T16" s="14">
        <f t="shared" si="31"/>
        <v>4.2164327730914906</v>
      </c>
      <c r="U16" s="14">
        <f t="shared" si="31"/>
        <v>5.3903683065260024</v>
      </c>
      <c r="V16" s="14">
        <f t="shared" si="31"/>
        <v>0.69191069510450554</v>
      </c>
      <c r="W16" s="14">
        <f t="shared" si="31"/>
        <v>1.2379581253014986</v>
      </c>
      <c r="X16" s="14">
        <f t="shared" si="31"/>
        <v>0.24849476855660427</v>
      </c>
      <c r="Y16" s="14">
        <f t="shared" si="31"/>
        <v>1.103</v>
      </c>
      <c r="Z16" s="14">
        <f t="shared" si="31"/>
        <v>0.49330000000000002</v>
      </c>
      <c r="AA16" s="14">
        <f t="shared" si="31"/>
        <v>1.3691</v>
      </c>
      <c r="AB16" s="14">
        <f t="shared" si="31"/>
        <v>2.7584999999999997</v>
      </c>
      <c r="AC16" s="14">
        <f t="shared" si="31"/>
        <v>2.0808</v>
      </c>
      <c r="AD16" s="14">
        <f t="shared" si="31"/>
        <v>0.24129999999999985</v>
      </c>
      <c r="AE16" s="14">
        <f t="shared" si="31"/>
        <v>0.26029999999999998</v>
      </c>
      <c r="AF16" s="14">
        <f t="shared" si="31"/>
        <v>0.23620000000000019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 t="shared" ref="D17:AF17" si="32">MAX(D3:D7)</f>
        <v>14.061400000000001</v>
      </c>
      <c r="E17" s="14">
        <f t="shared" si="32"/>
        <v>12.4917</v>
      </c>
      <c r="F17" s="14">
        <f t="shared" si="32"/>
        <v>2.3241000000000001</v>
      </c>
      <c r="G17" s="14">
        <f t="shared" si="32"/>
        <v>0.77029999999999998</v>
      </c>
      <c r="H17" s="14">
        <f t="shared" si="32"/>
        <v>1.1410999999999998</v>
      </c>
      <c r="I17" s="14">
        <f t="shared" si="32"/>
        <v>0.69220000000000015</v>
      </c>
      <c r="J17" s="14">
        <f t="shared" si="32"/>
        <v>1.9113000000000002</v>
      </c>
      <c r="K17" s="14">
        <f t="shared" si="32"/>
        <v>1.3106</v>
      </c>
      <c r="L17" s="14">
        <f t="shared" si="32"/>
        <v>4.6246953510474613</v>
      </c>
      <c r="M17" s="14">
        <f t="shared" si="32"/>
        <v>1.2128859550674989</v>
      </c>
      <c r="N17" s="14">
        <f t="shared" si="32"/>
        <v>6.6307374737340332</v>
      </c>
      <c r="O17" s="14">
        <f t="shared" si="32"/>
        <v>0</v>
      </c>
      <c r="P17" s="14">
        <f t="shared" si="32"/>
        <v>4.869082300598337</v>
      </c>
      <c r="Q17" s="14">
        <f t="shared" si="32"/>
        <v>5.0853256778696094</v>
      </c>
      <c r="R17" s="14">
        <f t="shared" si="32"/>
        <v>3.4926798078266494</v>
      </c>
      <c r="S17" s="14">
        <f t="shared" si="32"/>
        <v>4.3473532833207837</v>
      </c>
      <c r="T17" s="14">
        <f t="shared" si="32"/>
        <v>4.6419683163502956</v>
      </c>
      <c r="U17" s="14">
        <f t="shared" si="32"/>
        <v>5.9534700637527358</v>
      </c>
      <c r="V17" s="14">
        <f t="shared" si="32"/>
        <v>0.87342597282196721</v>
      </c>
      <c r="W17" s="14">
        <f t="shared" si="32"/>
        <v>1.4157049198190983</v>
      </c>
      <c r="X17" s="14">
        <f t="shared" si="32"/>
        <v>0.44185140035989434</v>
      </c>
      <c r="Y17" s="14">
        <f t="shared" si="32"/>
        <v>1.1754</v>
      </c>
      <c r="Z17" s="14">
        <f t="shared" si="32"/>
        <v>0.60830000000000006</v>
      </c>
      <c r="AA17" s="14">
        <f t="shared" si="32"/>
        <v>1.6236999999999999</v>
      </c>
      <c r="AB17" s="14">
        <f t="shared" si="32"/>
        <v>3.5362999999999998</v>
      </c>
      <c r="AC17" s="14">
        <f t="shared" si="32"/>
        <v>2.9184000000000001</v>
      </c>
      <c r="AD17" s="14">
        <f t="shared" si="32"/>
        <v>0.27110000000000001</v>
      </c>
      <c r="AE17" s="14">
        <f t="shared" si="32"/>
        <v>0.2647999999999997</v>
      </c>
      <c r="AF17" s="14">
        <f t="shared" si="32"/>
        <v>0.23879999999999968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 t="shared" ref="D18:AF18" si="33">COUNT(D3:D7)</f>
        <v>5</v>
      </c>
      <c r="E18" s="15">
        <f t="shared" si="33"/>
        <v>5</v>
      </c>
      <c r="F18" s="15">
        <f t="shared" si="33"/>
        <v>5</v>
      </c>
      <c r="G18" s="15">
        <f t="shared" si="33"/>
        <v>5</v>
      </c>
      <c r="H18" s="15">
        <f t="shared" si="33"/>
        <v>5</v>
      </c>
      <c r="I18" s="15">
        <f t="shared" si="33"/>
        <v>5</v>
      </c>
      <c r="J18" s="15">
        <f t="shared" si="33"/>
        <v>5</v>
      </c>
      <c r="K18" s="15">
        <f t="shared" si="33"/>
        <v>5</v>
      </c>
      <c r="L18" s="15">
        <f t="shared" si="33"/>
        <v>3</v>
      </c>
      <c r="M18" s="15">
        <f t="shared" si="33"/>
        <v>3</v>
      </c>
      <c r="N18" s="15">
        <f t="shared" si="33"/>
        <v>3</v>
      </c>
      <c r="O18" s="15">
        <f t="shared" si="33"/>
        <v>0</v>
      </c>
      <c r="P18" s="15">
        <f t="shared" si="33"/>
        <v>3</v>
      </c>
      <c r="Q18" s="15">
        <f t="shared" si="33"/>
        <v>3</v>
      </c>
      <c r="R18" s="15">
        <f t="shared" si="33"/>
        <v>2</v>
      </c>
      <c r="S18" s="15">
        <f t="shared" si="33"/>
        <v>2</v>
      </c>
      <c r="T18" s="15">
        <f t="shared" si="33"/>
        <v>3</v>
      </c>
      <c r="U18" s="15">
        <f t="shared" si="33"/>
        <v>3</v>
      </c>
      <c r="V18" s="15">
        <f t="shared" si="33"/>
        <v>4</v>
      </c>
      <c r="W18" s="15">
        <f t="shared" si="33"/>
        <v>4</v>
      </c>
      <c r="X18" s="15">
        <f t="shared" si="33"/>
        <v>4</v>
      </c>
      <c r="Y18" s="15">
        <f t="shared" si="33"/>
        <v>5</v>
      </c>
      <c r="Z18" s="15">
        <f t="shared" si="33"/>
        <v>5</v>
      </c>
      <c r="AA18" s="15">
        <f t="shared" si="33"/>
        <v>5</v>
      </c>
      <c r="AB18" s="15">
        <f t="shared" si="33"/>
        <v>5</v>
      </c>
      <c r="AC18" s="15">
        <f t="shared" si="33"/>
        <v>5</v>
      </c>
      <c r="AD18" s="15">
        <f t="shared" si="33"/>
        <v>3</v>
      </c>
      <c r="AE18" s="15">
        <f t="shared" si="33"/>
        <v>2</v>
      </c>
      <c r="AF18" s="15">
        <f t="shared" si="33"/>
        <v>3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358</v>
      </c>
      <c r="C23" s="1" t="s">
        <v>533</v>
      </c>
      <c r="D23" s="5">
        <f t="shared" ref="D23:D32" si="34">((AG23-AW23)^2+(AH23-AX23)^2)^0.5</f>
        <v>14.1249</v>
      </c>
      <c r="E23" s="5">
        <f t="shared" ref="E23:E32" si="35">((AG23-AU23)^2+(AH23-AV23)^2)^0.5</f>
        <v>13.9427</v>
      </c>
      <c r="F23" s="5">
        <f t="shared" ref="F23:F32" si="36">((AG23-AM23)^2+(AH23-AN23)^2)^0.5</f>
        <v>2.3881999999999999</v>
      </c>
      <c r="G23" s="5">
        <f t="shared" ref="G23:G32" si="37">((AG23-AI23)^2+(AH23-AJ23)^2)^0.5</f>
        <v>0.7722</v>
      </c>
      <c r="H23" s="5">
        <f t="shared" ref="H23:H32" si="38">((AK23-AM23)^2+(AL23-AN23)^2)^0.5</f>
        <v>1.216</v>
      </c>
      <c r="I23" s="5">
        <f t="shared" ref="I23:I32" si="39">((AM23-AO23)^2+(AN23-AP23)^2)^0.5</f>
        <v>0.5264000000000002</v>
      </c>
      <c r="J23" s="5">
        <f t="shared" ref="J23:J32" si="40">((AO23-AQ23)^2+(AP23-AR23)^2)^0.5</f>
        <v>1.9127000000000001</v>
      </c>
      <c r="K23" s="5">
        <f t="shared" ref="K23:K32" si="41">((AQ23-AS23)^2+(AR23-AT23)^2)^0.5</f>
        <v>1.3284000000000002</v>
      </c>
      <c r="L23" s="5">
        <f t="shared" ref="L23:L32" si="42">((BS23-BU23)^2+(BT23-BV23)^2)^0.5</f>
        <v>4.8804729412219876</v>
      </c>
      <c r="M23" s="5" t="s">
        <v>566</v>
      </c>
      <c r="N23" s="5" t="s">
        <v>566</v>
      </c>
      <c r="O23" s="5" t="s">
        <v>566</v>
      </c>
      <c r="P23" s="5">
        <f>((CE23-CG23)^2+(CF23-CH23)^2)^0.5</f>
        <v>4.3706741928448523</v>
      </c>
      <c r="Q23" s="5">
        <f t="shared" ref="Q23:Q32" si="43">((CG23-CI23)^2+(CH23-CJ23)^2)^0.5</f>
        <v>4.7355299439450276</v>
      </c>
      <c r="R23" s="5">
        <f>((CO23-CQ23)^2+(CP23-CR23)^2)^0.5</f>
        <v>3.2972303346900107</v>
      </c>
      <c r="S23" s="5">
        <f>((CQ23-CS23)^2+(CR23-CT23)^2)^0.5</f>
        <v>4.3500870910822007</v>
      </c>
      <c r="T23" s="5">
        <f>((CY23-DA23)^2+(CZ23-DB23)^2)^0.5</f>
        <v>4.3730638458636752</v>
      </c>
      <c r="U23" s="5">
        <f>((DA23-DC23)^2+(DB23-DD23)^2)^0.5</f>
        <v>6.1676858366813727</v>
      </c>
      <c r="V23" s="5">
        <f>((DI23-DK23)^2+(DJ23-DL23)^2)^0.5</f>
        <v>1.0340169486038422</v>
      </c>
      <c r="W23" s="5">
        <f>((DK23-DM23)^2+(DL23-DN23)^2)^0.5</f>
        <v>1.4176270348720075</v>
      </c>
      <c r="X23" s="5">
        <f>((DM23-DO23)^2+(DN23-DP23)^2)^0.5</f>
        <v>0.49309978706140201</v>
      </c>
      <c r="Y23" s="5">
        <f t="shared" ref="Y23:Y32" si="44">((BE23-BK23)^2+(BF23-BL23)^2)^0.5</f>
        <v>1.1607000000000001</v>
      </c>
      <c r="Z23" s="5">
        <f t="shared" ref="Z23:Z32" si="45">((BG23-BI23)^2+(BH23-BJ23)^2)^0.5</f>
        <v>0.66359999999999997</v>
      </c>
      <c r="AA23" s="5">
        <f t="shared" ref="AA23:AA32" si="46">((BC23-BM23)^2+(BD23-BN23)^2)^0.5</f>
        <v>1.7386999999999999</v>
      </c>
      <c r="AB23" s="5">
        <f t="shared" ref="AB23:AB32" si="47">((BA23-BO23)^2+(BB23-BP23)^2)^0.5</f>
        <v>3.5465</v>
      </c>
      <c r="AC23" s="6">
        <f t="shared" ref="AC23:AC32" si="48">((AY23-BQ23)^2+(AZ23-BR23)^2)^0.5</f>
        <v>3.2092999999999998</v>
      </c>
      <c r="AD23" s="6">
        <f>((CK23-CM23)^2+(CL23-CN23)^2)^0.5</f>
        <v>0.30990000000000029</v>
      </c>
      <c r="AE23" s="6">
        <f>((CU23-CW23)^2+(CV23-CX23)^2)^0.5</f>
        <v>0.36950000000000016</v>
      </c>
      <c r="AF23" s="6">
        <f>((DE23-DG23)^2+(DF23-DH23)^2)^0.5</f>
        <v>0.28760000000000008</v>
      </c>
      <c r="AG23" s="9">
        <v>0</v>
      </c>
      <c r="AH23" s="9">
        <v>0</v>
      </c>
      <c r="AI23" s="9">
        <v>0</v>
      </c>
      <c r="AJ23" s="9">
        <v>-0.7722</v>
      </c>
      <c r="AK23" s="9">
        <v>0</v>
      </c>
      <c r="AL23" s="9">
        <v>-1.1721999999999999</v>
      </c>
      <c r="AM23" s="9">
        <v>0</v>
      </c>
      <c r="AN23" s="9">
        <v>-2.3881999999999999</v>
      </c>
      <c r="AO23" s="9">
        <v>0</v>
      </c>
      <c r="AP23" s="9">
        <v>-2.9146000000000001</v>
      </c>
      <c r="AQ23" s="9">
        <v>0</v>
      </c>
      <c r="AR23" s="9">
        <v>-4.8273000000000001</v>
      </c>
      <c r="AS23" s="9">
        <v>0</v>
      </c>
      <c r="AT23" s="9">
        <v>-6.1557000000000004</v>
      </c>
      <c r="AU23" s="9">
        <v>0</v>
      </c>
      <c r="AV23" s="9">
        <v>-13.9427</v>
      </c>
      <c r="AW23" s="9">
        <v>0</v>
      </c>
      <c r="AX23" s="9">
        <v>-14.1249</v>
      </c>
      <c r="AY23" s="18">
        <v>1.5462</v>
      </c>
      <c r="AZ23" s="18">
        <v>-5.5251000000000001</v>
      </c>
      <c r="BA23" s="19">
        <v>1.7996000000000001</v>
      </c>
      <c r="BB23" s="19">
        <v>-5.5251000000000001</v>
      </c>
      <c r="BC23" s="19">
        <v>1.0065</v>
      </c>
      <c r="BD23" s="19">
        <v>-5.5251000000000001</v>
      </c>
      <c r="BE23" s="19">
        <v>0.88770000000000004</v>
      </c>
      <c r="BF23" s="19">
        <v>-5.5251000000000001</v>
      </c>
      <c r="BG23" s="19">
        <v>0.66169999999999995</v>
      </c>
      <c r="BH23" s="19">
        <v>-5.5251000000000001</v>
      </c>
      <c r="BI23" s="19">
        <v>-1.9E-3</v>
      </c>
      <c r="BJ23" s="19">
        <v>-5.5251000000000001</v>
      </c>
      <c r="BK23" s="19">
        <v>-0.27300000000000002</v>
      </c>
      <c r="BL23" s="19">
        <v>-5.5251000000000001</v>
      </c>
      <c r="BM23" s="19">
        <v>-0.73219999999999996</v>
      </c>
      <c r="BN23" s="19">
        <v>-5.5251000000000001</v>
      </c>
      <c r="BO23" s="19">
        <v>-1.7468999999999999</v>
      </c>
      <c r="BP23" s="19">
        <v>-5.5251000000000001</v>
      </c>
      <c r="BQ23" s="19">
        <v>-1.6631</v>
      </c>
      <c r="BR23" s="19">
        <v>-5.5251000000000001</v>
      </c>
      <c r="BS23" s="17">
        <v>0</v>
      </c>
      <c r="BT23" s="17">
        <v>0</v>
      </c>
      <c r="BU23" s="17">
        <v>-4.4653</v>
      </c>
      <c r="BV23" s="17">
        <v>1.9698</v>
      </c>
      <c r="BW23" s="17"/>
      <c r="BX23" s="17"/>
      <c r="BY23" s="17"/>
      <c r="BZ23" s="17"/>
      <c r="CA23" s="17"/>
      <c r="CB23" s="17"/>
      <c r="CC23" s="17"/>
      <c r="CD23" s="17"/>
      <c r="CE23" s="12">
        <v>0.81340000000000001</v>
      </c>
      <c r="CF23" s="12">
        <v>-1.6281000000000001</v>
      </c>
      <c r="CG23" s="12">
        <v>-2.4904999999999999</v>
      </c>
      <c r="CH23" s="12">
        <v>-4.4893999999999998</v>
      </c>
      <c r="CI23" s="12">
        <v>2.2446999999999999</v>
      </c>
      <c r="CJ23" s="12">
        <v>-4.5453000000000001</v>
      </c>
      <c r="CK23" s="12">
        <v>-0.46550000000000002</v>
      </c>
      <c r="CL23" s="12">
        <v>-2.6886000000000001</v>
      </c>
      <c r="CM23" s="12">
        <v>-0.46550000000000002</v>
      </c>
      <c r="CN23" s="12">
        <v>-2.3786999999999998</v>
      </c>
      <c r="CO23" s="12">
        <v>-0.46550000000000002</v>
      </c>
      <c r="CP23" s="12">
        <v>-1.5125999999999999</v>
      </c>
      <c r="CQ23" s="12">
        <v>-3.3363</v>
      </c>
      <c r="CR23" s="12">
        <v>-3.1343999999999999</v>
      </c>
      <c r="CS23" s="12">
        <v>0.89980000000000004</v>
      </c>
      <c r="CT23" s="12">
        <v>-4.1237000000000004</v>
      </c>
      <c r="CU23" s="12">
        <v>-1.4757</v>
      </c>
      <c r="CV23" s="12">
        <v>-2.1596000000000002</v>
      </c>
      <c r="CW23" s="12">
        <v>-1.4757</v>
      </c>
      <c r="CX23" s="12">
        <v>-1.7901</v>
      </c>
      <c r="CY23" s="12">
        <v>-1.143</v>
      </c>
      <c r="CZ23" s="12">
        <v>-1.129</v>
      </c>
      <c r="DA23" s="12">
        <v>-5.3803999999999998</v>
      </c>
      <c r="DB23" s="12">
        <v>-2.2098</v>
      </c>
      <c r="DC23" s="12">
        <v>-0.84770000000000001</v>
      </c>
      <c r="DD23" s="12">
        <v>1.9729000000000001</v>
      </c>
      <c r="DE23" s="12">
        <v>-2.4809000000000001</v>
      </c>
      <c r="DF23" s="12">
        <v>-1.6281000000000001</v>
      </c>
      <c r="DG23" s="12">
        <v>-2.4809000000000001</v>
      </c>
      <c r="DH23" s="12">
        <v>-1.3405</v>
      </c>
      <c r="DI23" s="12">
        <v>1.6274999999999999</v>
      </c>
      <c r="DJ23" s="12">
        <v>-5.8852000000000002</v>
      </c>
      <c r="DK23" s="12">
        <v>2.2682000000000002</v>
      </c>
      <c r="DL23" s="12">
        <v>-5.0735999999999999</v>
      </c>
      <c r="DM23" s="12">
        <v>2.2002999999999999</v>
      </c>
      <c r="DN23" s="12">
        <v>-3.6576</v>
      </c>
      <c r="DO23" s="12">
        <v>2.0701000000000001</v>
      </c>
      <c r="DP23" s="12">
        <v>-3.1819999999999999</v>
      </c>
    </row>
    <row r="24" spans="2:120" x14ac:dyDescent="0.2">
      <c r="B24" s="1" t="s">
        <v>359</v>
      </c>
      <c r="C24" s="1" t="s">
        <v>546</v>
      </c>
      <c r="D24" s="5">
        <f t="shared" si="34"/>
        <v>15.0197</v>
      </c>
      <c r="E24" s="5">
        <f t="shared" si="35"/>
        <v>14.027799999999999</v>
      </c>
      <c r="F24" s="5">
        <f t="shared" si="36"/>
        <v>2.4701</v>
      </c>
      <c r="G24" s="5">
        <f t="shared" si="37"/>
        <v>0.78800000000000003</v>
      </c>
      <c r="H24" s="5">
        <f t="shared" si="38"/>
        <v>1.141</v>
      </c>
      <c r="I24" s="5">
        <f t="shared" si="39"/>
        <v>0.71320000000000006</v>
      </c>
      <c r="J24" s="5">
        <f t="shared" si="40"/>
        <v>2.1296999999999997</v>
      </c>
      <c r="K24" s="5">
        <f t="shared" si="41"/>
        <v>0.98370000000000068</v>
      </c>
      <c r="L24" s="5" t="s">
        <v>566</v>
      </c>
      <c r="M24" s="5" t="s">
        <v>566</v>
      </c>
      <c r="N24" s="5" t="s">
        <v>566</v>
      </c>
      <c r="O24" s="5" t="s">
        <v>566</v>
      </c>
      <c r="P24" s="5" t="s">
        <v>566</v>
      </c>
      <c r="Q24" s="5" t="s">
        <v>566</v>
      </c>
      <c r="R24" s="5" t="s">
        <v>566</v>
      </c>
      <c r="S24" s="5" t="s">
        <v>566</v>
      </c>
      <c r="T24" s="5" t="s">
        <v>566</v>
      </c>
      <c r="U24" s="5" t="s">
        <v>566</v>
      </c>
      <c r="V24" s="5">
        <f t="shared" ref="V24:V32" si="49">((DI24-DK24)^2+(DJ24-DL24)^2)^0.5</f>
        <v>1.0377029680982897</v>
      </c>
      <c r="W24" s="5">
        <f t="shared" ref="W24:W32" si="50">((DK24-DM24)^2+(DL24-DN24)^2)^0.5</f>
        <v>1.6066257965064548</v>
      </c>
      <c r="X24" s="5">
        <f t="shared" ref="X24:X32" si="51">((DM24-DO24)^2+(DN24-DP24)^2)^0.5</f>
        <v>0.38844300740263044</v>
      </c>
      <c r="Y24" s="5">
        <f t="shared" si="44"/>
        <v>1.1754</v>
      </c>
      <c r="Z24" s="5">
        <f t="shared" si="45"/>
        <v>0.66490000000000005</v>
      </c>
      <c r="AA24" s="5">
        <f t="shared" si="46"/>
        <v>1.7539</v>
      </c>
      <c r="AB24" s="5">
        <f t="shared" si="47"/>
        <v>4.1249000000000002</v>
      </c>
      <c r="AC24" s="6">
        <f t="shared" si="48"/>
        <v>3.3285999999999998</v>
      </c>
      <c r="AD24" s="6" t="s">
        <v>566</v>
      </c>
      <c r="AE24" s="6" t="s">
        <v>566</v>
      </c>
      <c r="AF24" s="6" t="s">
        <v>566</v>
      </c>
      <c r="AG24" s="9">
        <v>0</v>
      </c>
      <c r="AH24" s="9">
        <v>0</v>
      </c>
      <c r="AI24" s="9">
        <v>0</v>
      </c>
      <c r="AJ24" s="9">
        <v>-0.78800000000000003</v>
      </c>
      <c r="AK24" s="9">
        <v>0</v>
      </c>
      <c r="AL24" s="9">
        <v>-1.3290999999999999</v>
      </c>
      <c r="AM24" s="9">
        <v>0</v>
      </c>
      <c r="AN24" s="9">
        <v>-2.4701</v>
      </c>
      <c r="AO24" s="9">
        <v>0</v>
      </c>
      <c r="AP24" s="9">
        <v>-3.1833</v>
      </c>
      <c r="AQ24" s="9">
        <v>0</v>
      </c>
      <c r="AR24" s="9">
        <v>-5.3129999999999997</v>
      </c>
      <c r="AS24" s="9">
        <v>0</v>
      </c>
      <c r="AT24" s="9">
        <v>-6.2967000000000004</v>
      </c>
      <c r="AU24" s="9">
        <v>0</v>
      </c>
      <c r="AV24" s="9">
        <v>-14.027799999999999</v>
      </c>
      <c r="AW24" s="9">
        <v>0</v>
      </c>
      <c r="AX24" s="9">
        <v>-15.0197</v>
      </c>
      <c r="AY24" s="18">
        <v>1.7404999999999999</v>
      </c>
      <c r="AZ24" s="18">
        <v>-6.6871999999999998</v>
      </c>
      <c r="BA24" s="19">
        <v>2.1393</v>
      </c>
      <c r="BB24" s="19">
        <v>-6.6871999999999998</v>
      </c>
      <c r="BC24" s="19">
        <v>1.2059</v>
      </c>
      <c r="BD24" s="19">
        <v>-6.6871999999999998</v>
      </c>
      <c r="BE24" s="19">
        <v>0.79630000000000001</v>
      </c>
      <c r="BF24" s="19">
        <v>-6.6871999999999998</v>
      </c>
      <c r="BG24" s="19">
        <v>0.52010000000000001</v>
      </c>
      <c r="BH24" s="19">
        <v>-6.6871999999999998</v>
      </c>
      <c r="BI24" s="19">
        <v>-0.14480000000000001</v>
      </c>
      <c r="BJ24" s="19">
        <v>-6.6871999999999998</v>
      </c>
      <c r="BK24" s="19">
        <v>-0.37909999999999999</v>
      </c>
      <c r="BL24" s="19">
        <v>-6.6871999999999998</v>
      </c>
      <c r="BM24" s="19">
        <v>-0.54800000000000004</v>
      </c>
      <c r="BN24" s="19">
        <v>-6.6871999999999998</v>
      </c>
      <c r="BO24" s="19">
        <v>-1.9856</v>
      </c>
      <c r="BP24" s="19">
        <v>-6.6871999999999998</v>
      </c>
      <c r="BQ24" s="19">
        <v>-1.5881000000000001</v>
      </c>
      <c r="BR24" s="19">
        <v>-6.6871999999999998</v>
      </c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DI24" s="12">
        <v>1.9895</v>
      </c>
      <c r="DJ24" s="12">
        <v>-2.9565999999999999</v>
      </c>
      <c r="DK24" s="12">
        <v>2.9527000000000001</v>
      </c>
      <c r="DL24" s="12">
        <v>-2.5705</v>
      </c>
      <c r="DM24" s="12">
        <v>3.6023999999999998</v>
      </c>
      <c r="DN24" s="12">
        <v>-1.1011</v>
      </c>
      <c r="DO24" s="12">
        <v>3.5598000000000001</v>
      </c>
      <c r="DP24" s="12">
        <v>-0.71499999999999997</v>
      </c>
    </row>
    <row r="25" spans="2:120" x14ac:dyDescent="0.2">
      <c r="B25" s="1" t="s">
        <v>360</v>
      </c>
      <c r="C25" s="1" t="s">
        <v>547</v>
      </c>
      <c r="D25" s="5">
        <f t="shared" si="34"/>
        <v>14.9796</v>
      </c>
      <c r="E25" s="5">
        <f t="shared" si="35"/>
        <v>13.982699999999999</v>
      </c>
      <c r="F25" s="5">
        <f t="shared" si="36"/>
        <v>2.2822</v>
      </c>
      <c r="G25" s="24">
        <f t="shared" si="37"/>
        <v>0.50360000000000005</v>
      </c>
      <c r="H25" s="5">
        <f t="shared" si="38"/>
        <v>1.2656000000000001</v>
      </c>
      <c r="I25" s="5">
        <f t="shared" si="39"/>
        <v>0.64710000000000001</v>
      </c>
      <c r="J25" s="5">
        <f t="shared" si="40"/>
        <v>2.1233999999999997</v>
      </c>
      <c r="K25" s="5">
        <f t="shared" si="41"/>
        <v>0.88200000000000056</v>
      </c>
      <c r="L25" s="5">
        <f t="shared" si="42"/>
        <v>4.1809323613280327</v>
      </c>
      <c r="M25" s="5">
        <f t="shared" ref="M25:M32" si="52">((BU25-BW25)^2+(BV25-BX25)^2)^0.5</f>
        <v>1.2370417050366569</v>
      </c>
      <c r="N25" s="5">
        <f t="shared" ref="N25:N32" si="53">((BW25-BY25)^2+(BX25-BZ25)^2)^0.5 + ((BY25-CA25)^2+(BZ25-CB25)^2)^0.5</f>
        <v>3.8285412952794506</v>
      </c>
      <c r="O25" s="5">
        <f>((CA25-CC25)^2+(CB25-CD25)^2)^0.5</f>
        <v>1.657400413297885</v>
      </c>
      <c r="P25" s="5">
        <f t="shared" ref="P25:P32" si="54">((CE25-CG25)^2+(CF25-CH25)^2)^0.5</f>
        <v>4.5671289230762913</v>
      </c>
      <c r="Q25" s="5">
        <f t="shared" si="43"/>
        <v>3.0410264862378296</v>
      </c>
      <c r="R25" s="5">
        <f t="shared" ref="R25:R32" si="55">((CO25-CQ25)^2+(CP25-CR25)^2)^0.5</f>
        <v>3.9106826935971166</v>
      </c>
      <c r="S25" s="5">
        <f t="shared" ref="S25:S32" si="56">((CQ25-CS25)^2+(CR25-CT25)^2)^0.5</f>
        <v>4.7853933809040194</v>
      </c>
      <c r="T25" s="5">
        <f t="shared" ref="T25:T32" si="57">((CY25-DA25)^2+(CZ25-DB25)^2)^0.5</f>
        <v>4.7349262634174138</v>
      </c>
      <c r="U25" s="5">
        <f t="shared" ref="U25:U32" si="58">((DA25-DC25)^2+(DB25-DD25)^2)^0.5</f>
        <v>6.3088539252387195</v>
      </c>
      <c r="V25" s="5">
        <f t="shared" si="49"/>
        <v>0.97172411722669472</v>
      </c>
      <c r="W25" s="5">
        <f t="shared" si="50"/>
        <v>1.5437332541601869</v>
      </c>
      <c r="X25" s="5">
        <f t="shared" si="51"/>
        <v>0.37054608350379287</v>
      </c>
      <c r="Y25" s="5">
        <f t="shared" si="44"/>
        <v>1.1919</v>
      </c>
      <c r="Z25" s="5">
        <f t="shared" si="45"/>
        <v>0.67369999999999997</v>
      </c>
      <c r="AA25" s="5">
        <f t="shared" si="46"/>
        <v>1.6522999999999999</v>
      </c>
      <c r="AB25" s="5">
        <f t="shared" si="47"/>
        <v>3.9998</v>
      </c>
      <c r="AC25" s="6">
        <f t="shared" si="48"/>
        <v>3.5952999999999999</v>
      </c>
      <c r="AD25" s="6">
        <f t="shared" ref="AD25:AD32" si="59">((CK25-CM25)^2+(CL25-CN25)^2)^0.5</f>
        <v>0.29279999999999995</v>
      </c>
      <c r="AE25" s="6">
        <f t="shared" ref="AE25:AE32" si="60">((CU25-CW25)^2+(CV25-CX25)^2)^0.5</f>
        <v>0.33720000000000061</v>
      </c>
      <c r="AF25" s="6">
        <f t="shared" ref="AF25:AF32" si="61">((DE25-DG25)^2+(DF25-DH25)^2)^0.5</f>
        <v>0.31939999999999991</v>
      </c>
      <c r="AG25" s="9">
        <v>0</v>
      </c>
      <c r="AH25" s="9">
        <v>0</v>
      </c>
      <c r="AI25" s="9">
        <v>0</v>
      </c>
      <c r="AJ25" s="9">
        <v>-0.50360000000000005</v>
      </c>
      <c r="AK25" s="9">
        <v>0</v>
      </c>
      <c r="AL25" s="9">
        <v>-1.0165999999999999</v>
      </c>
      <c r="AM25" s="9">
        <v>0</v>
      </c>
      <c r="AN25" s="9">
        <v>-2.2822</v>
      </c>
      <c r="AO25" s="9">
        <v>0</v>
      </c>
      <c r="AP25" s="9">
        <v>-2.9293</v>
      </c>
      <c r="AQ25" s="9">
        <v>0</v>
      </c>
      <c r="AR25" s="9">
        <v>-5.0526999999999997</v>
      </c>
      <c r="AS25" s="9">
        <v>0</v>
      </c>
      <c r="AT25" s="9">
        <v>-5.9347000000000003</v>
      </c>
      <c r="AU25" s="9">
        <v>0</v>
      </c>
      <c r="AV25" s="9">
        <v>-13.982699999999999</v>
      </c>
      <c r="AW25" s="9">
        <v>0</v>
      </c>
      <c r="AX25" s="9">
        <v>-14.9796</v>
      </c>
      <c r="AY25" s="18">
        <v>1.8237000000000001</v>
      </c>
      <c r="AZ25" s="18">
        <v>-5.6223000000000001</v>
      </c>
      <c r="BA25" s="19">
        <v>1.8891</v>
      </c>
      <c r="BB25" s="19">
        <v>-5.6223000000000001</v>
      </c>
      <c r="BC25" s="19">
        <v>0.85470000000000002</v>
      </c>
      <c r="BD25" s="19">
        <v>-5.6223000000000001</v>
      </c>
      <c r="BE25" s="19">
        <v>0.55820000000000003</v>
      </c>
      <c r="BF25" s="19">
        <v>-5.6223000000000001</v>
      </c>
      <c r="BG25" s="19">
        <v>0.25209999999999999</v>
      </c>
      <c r="BH25" s="19">
        <v>-5.6223000000000001</v>
      </c>
      <c r="BI25" s="19">
        <v>-0.42159999999999997</v>
      </c>
      <c r="BJ25" s="19">
        <v>-5.6223000000000001</v>
      </c>
      <c r="BK25" s="19">
        <v>-0.63370000000000004</v>
      </c>
      <c r="BL25" s="19">
        <v>-5.6223000000000001</v>
      </c>
      <c r="BM25" s="19">
        <v>-0.79759999999999998</v>
      </c>
      <c r="BN25" s="19">
        <v>-5.6223000000000001</v>
      </c>
      <c r="BO25" s="19">
        <v>-2.1107</v>
      </c>
      <c r="BP25" s="19">
        <v>-5.6223000000000001</v>
      </c>
      <c r="BQ25" s="19">
        <v>-1.7716000000000001</v>
      </c>
      <c r="BR25" s="19">
        <v>-5.6223000000000001</v>
      </c>
      <c r="BS25" s="17">
        <v>0</v>
      </c>
      <c r="BT25" s="17">
        <v>0</v>
      </c>
      <c r="BU25" s="17">
        <v>1.0934999999999999</v>
      </c>
      <c r="BV25" s="17">
        <v>4.0354000000000001</v>
      </c>
      <c r="BW25" s="17">
        <v>1.9742</v>
      </c>
      <c r="BX25" s="17">
        <v>4.9040999999999997</v>
      </c>
      <c r="BY25" s="17">
        <v>4.0970000000000004</v>
      </c>
      <c r="BZ25" s="17">
        <v>6.2553999999999998</v>
      </c>
      <c r="CA25" s="17">
        <v>5.2895000000000003</v>
      </c>
      <c r="CB25" s="17">
        <v>5.7080000000000002</v>
      </c>
      <c r="CC25" s="17">
        <v>5.0107999999999997</v>
      </c>
      <c r="CD25" s="17">
        <v>4.0742000000000003</v>
      </c>
      <c r="CE25" s="12">
        <v>5.1664000000000003</v>
      </c>
      <c r="CF25" s="12">
        <v>-2.7730000000000001</v>
      </c>
      <c r="CG25" s="12">
        <v>2.58</v>
      </c>
      <c r="CH25" s="12">
        <v>0.99119999999999997</v>
      </c>
      <c r="CI25" s="12">
        <v>3.8696999999999999</v>
      </c>
      <c r="CJ25" s="12">
        <v>3.7452000000000001</v>
      </c>
      <c r="CK25" s="12">
        <v>3.9331999999999998</v>
      </c>
      <c r="CL25" s="12">
        <v>-0.57089999999999996</v>
      </c>
      <c r="CM25" s="12">
        <v>3.9331999999999998</v>
      </c>
      <c r="CN25" s="12">
        <v>-0.27810000000000001</v>
      </c>
      <c r="CO25" s="12">
        <v>4.3047000000000004</v>
      </c>
      <c r="CP25" s="12">
        <v>-8.1299999999999997E-2</v>
      </c>
      <c r="CQ25" s="12">
        <v>3.5604</v>
      </c>
      <c r="CR25" s="12">
        <v>3.7578999999999998</v>
      </c>
      <c r="CS25" s="12">
        <v>5.0629</v>
      </c>
      <c r="CT25" s="12">
        <v>-0.78549999999999998</v>
      </c>
      <c r="CU25" s="12">
        <v>4.2361000000000004</v>
      </c>
      <c r="CV25" s="12">
        <v>1.1924999999999999</v>
      </c>
      <c r="CW25" s="12">
        <v>3.8988999999999998</v>
      </c>
      <c r="CX25" s="12">
        <v>1.1924999999999999</v>
      </c>
      <c r="CY25" s="12">
        <v>4.8602999999999996</v>
      </c>
      <c r="CZ25" s="12">
        <v>4.8075999999999999</v>
      </c>
      <c r="DA25" s="12">
        <v>2.3527</v>
      </c>
      <c r="DB25" s="12">
        <v>0.79120000000000001</v>
      </c>
      <c r="DC25" s="12">
        <v>5.6273999999999997</v>
      </c>
      <c r="DD25" s="12">
        <v>-4.6012000000000004</v>
      </c>
      <c r="DE25" s="12">
        <v>4.0545</v>
      </c>
      <c r="DF25" s="12">
        <v>3.65</v>
      </c>
      <c r="DG25" s="12">
        <v>4.0545</v>
      </c>
      <c r="DH25" s="12">
        <v>3.9693999999999998</v>
      </c>
      <c r="DI25" s="12">
        <v>3.5287000000000002</v>
      </c>
      <c r="DJ25" s="12">
        <v>-0.67120000000000002</v>
      </c>
      <c r="DK25" s="12">
        <v>4.2760999999999996</v>
      </c>
      <c r="DL25" s="12">
        <v>-5.0200000000000002E-2</v>
      </c>
      <c r="DM25" s="12">
        <v>4.6170999999999998</v>
      </c>
      <c r="DN25" s="12">
        <v>1.4554</v>
      </c>
      <c r="DO25" s="12">
        <v>4.5269000000000004</v>
      </c>
      <c r="DP25" s="12">
        <v>1.8148</v>
      </c>
    </row>
    <row r="26" spans="2:120" x14ac:dyDescent="0.2">
      <c r="B26" s="1" t="s">
        <v>378</v>
      </c>
      <c r="C26" s="1" t="s">
        <v>479</v>
      </c>
      <c r="D26" s="5">
        <f t="shared" si="34"/>
        <v>14.3681</v>
      </c>
      <c r="E26" s="5">
        <f t="shared" si="35"/>
        <v>13.832800000000001</v>
      </c>
      <c r="F26" s="5">
        <f t="shared" si="36"/>
        <v>2.5196999999999998</v>
      </c>
      <c r="G26" s="5">
        <f t="shared" si="37"/>
        <v>0.81220000000000003</v>
      </c>
      <c r="H26" s="5">
        <f t="shared" si="38"/>
        <v>1.2407999999999999</v>
      </c>
      <c r="I26" s="5">
        <f t="shared" si="39"/>
        <v>0.4610000000000003</v>
      </c>
      <c r="J26" s="5">
        <f t="shared" si="40"/>
        <v>1.8382999999999998</v>
      </c>
      <c r="K26" s="5">
        <f t="shared" si="41"/>
        <v>0.8445999999999998</v>
      </c>
      <c r="L26" s="5">
        <f t="shared" si="42"/>
        <v>4.9021066502066226</v>
      </c>
      <c r="M26" s="5">
        <f t="shared" si="52"/>
        <v>1.1678680490534878</v>
      </c>
      <c r="N26" s="5">
        <f t="shared" si="53"/>
        <v>3.8256171614728633</v>
      </c>
      <c r="O26" s="5" t="s">
        <v>566</v>
      </c>
      <c r="P26" s="5">
        <f t="shared" si="54"/>
        <v>5.0527763457331067</v>
      </c>
      <c r="Q26" s="5">
        <f t="shared" si="43"/>
        <v>5.3822390080708979</v>
      </c>
      <c r="R26" s="5">
        <f t="shared" si="55"/>
        <v>3.4210082490400398</v>
      </c>
      <c r="S26" s="5">
        <f t="shared" si="56"/>
        <v>4.7159311371138575</v>
      </c>
      <c r="T26" s="5">
        <f t="shared" si="57"/>
        <v>4.6343534015005803</v>
      </c>
      <c r="U26" s="5">
        <f t="shared" si="58"/>
        <v>6.2819814238821179</v>
      </c>
      <c r="V26" s="5">
        <f t="shared" si="49"/>
        <v>1.1823175630937741</v>
      </c>
      <c r="W26" s="5">
        <f t="shared" si="50"/>
        <v>1.3839295971977763</v>
      </c>
      <c r="X26" s="5">
        <f t="shared" si="51"/>
        <v>0.45246082703367835</v>
      </c>
      <c r="Y26" s="5">
        <f t="shared" si="44"/>
        <v>1.2046000000000001</v>
      </c>
      <c r="Z26" s="5">
        <f t="shared" si="45"/>
        <v>0.67310000000000003</v>
      </c>
      <c r="AA26" s="5">
        <f t="shared" si="46"/>
        <v>1.6878</v>
      </c>
      <c r="AB26" s="5">
        <f t="shared" si="47"/>
        <v>3.8963000000000001</v>
      </c>
      <c r="AC26" s="6">
        <f t="shared" si="48"/>
        <v>3.7541000000000002</v>
      </c>
      <c r="AD26" s="6">
        <f t="shared" si="59"/>
        <v>0.31620000000000026</v>
      </c>
      <c r="AE26" s="6">
        <f t="shared" si="60"/>
        <v>0.39120000000000044</v>
      </c>
      <c r="AF26" s="6">
        <f t="shared" si="61"/>
        <v>0.27939999999999987</v>
      </c>
      <c r="AG26" s="9">
        <v>0</v>
      </c>
      <c r="AH26" s="9">
        <v>0</v>
      </c>
      <c r="AI26" s="9">
        <v>0</v>
      </c>
      <c r="AJ26" s="9">
        <v>-0.81220000000000003</v>
      </c>
      <c r="AK26" s="9">
        <v>0</v>
      </c>
      <c r="AL26" s="9">
        <v>-1.2788999999999999</v>
      </c>
      <c r="AM26" s="9">
        <v>0</v>
      </c>
      <c r="AN26" s="9">
        <v>-2.5196999999999998</v>
      </c>
      <c r="AO26" s="9">
        <v>0</v>
      </c>
      <c r="AP26" s="9">
        <v>-2.9807000000000001</v>
      </c>
      <c r="AQ26" s="9">
        <v>0</v>
      </c>
      <c r="AR26" s="9">
        <v>-4.819</v>
      </c>
      <c r="AS26" s="9">
        <v>0</v>
      </c>
      <c r="AT26" s="9">
        <v>-5.6635999999999997</v>
      </c>
      <c r="AU26" s="9">
        <v>0</v>
      </c>
      <c r="AV26" s="9">
        <v>-13.832800000000001</v>
      </c>
      <c r="AW26" s="9">
        <v>0</v>
      </c>
      <c r="AX26" s="9">
        <v>-14.3681</v>
      </c>
      <c r="AY26" s="18">
        <v>1.7704</v>
      </c>
      <c r="AZ26" s="18">
        <v>-6.5869</v>
      </c>
      <c r="BA26" s="19">
        <v>1.9418</v>
      </c>
      <c r="BB26" s="19">
        <v>-6.5869</v>
      </c>
      <c r="BC26" s="19">
        <v>0.90039999999999998</v>
      </c>
      <c r="BD26" s="19">
        <v>-6.5869</v>
      </c>
      <c r="BE26" s="19">
        <v>0.70040000000000002</v>
      </c>
      <c r="BF26" s="19">
        <v>-6.5869</v>
      </c>
      <c r="BG26" s="19">
        <v>0.47820000000000001</v>
      </c>
      <c r="BH26" s="19">
        <v>-6.5869</v>
      </c>
      <c r="BI26" s="19">
        <v>-0.19489999999999999</v>
      </c>
      <c r="BJ26" s="19">
        <v>-6.5869</v>
      </c>
      <c r="BK26" s="19">
        <v>-0.50419999999999998</v>
      </c>
      <c r="BL26" s="19">
        <v>-6.5869</v>
      </c>
      <c r="BM26" s="19">
        <v>-0.78739999999999999</v>
      </c>
      <c r="BN26" s="19">
        <v>-6.5869</v>
      </c>
      <c r="BO26" s="19">
        <v>-1.9544999999999999</v>
      </c>
      <c r="BP26" s="19">
        <v>-6.5869</v>
      </c>
      <c r="BQ26" s="19">
        <v>-1.9837</v>
      </c>
      <c r="BR26" s="19">
        <v>-6.5869</v>
      </c>
      <c r="BS26" s="17">
        <v>0</v>
      </c>
      <c r="BT26" s="17">
        <v>0</v>
      </c>
      <c r="BU26" s="17">
        <v>-1.9843999999999999</v>
      </c>
      <c r="BV26" s="17">
        <v>4.4824999999999999</v>
      </c>
      <c r="BW26" s="17">
        <v>-2.8067000000000002</v>
      </c>
      <c r="BX26" s="17">
        <v>5.3117999999999999</v>
      </c>
      <c r="BY26" s="17">
        <v>-4.3922999999999996</v>
      </c>
      <c r="BZ26" s="17">
        <v>6.3144</v>
      </c>
      <c r="CA26" s="17">
        <v>-5.3581000000000003</v>
      </c>
      <c r="CB26" s="17">
        <v>8.0079999999999991</v>
      </c>
      <c r="CC26" s="17">
        <v>-5.3581000000000003</v>
      </c>
      <c r="CD26" s="17">
        <v>8.0079999999999991</v>
      </c>
      <c r="CE26" s="12">
        <v>-6.8986000000000001</v>
      </c>
      <c r="CF26" s="12">
        <v>9.6920000000000002</v>
      </c>
      <c r="CG26" s="12">
        <v>-3.9662000000000002</v>
      </c>
      <c r="CH26" s="12">
        <v>13.806800000000001</v>
      </c>
      <c r="CI26" s="12">
        <v>1.3081</v>
      </c>
      <c r="CJ26" s="12">
        <v>12.734299999999999</v>
      </c>
      <c r="CK26" s="12">
        <v>-6.7576999999999998</v>
      </c>
      <c r="CL26" s="12">
        <v>0.80640000000000001</v>
      </c>
      <c r="CM26" s="12">
        <v>-7.0739000000000001</v>
      </c>
      <c r="CN26" s="12">
        <v>0.80640000000000001</v>
      </c>
      <c r="CO26" s="12">
        <v>0.18920000000000001</v>
      </c>
      <c r="CP26" s="12">
        <v>12.025</v>
      </c>
      <c r="CQ26" s="12">
        <v>1.5671999999999999</v>
      </c>
      <c r="CR26" s="12">
        <v>8.8938000000000006</v>
      </c>
      <c r="CS26" s="12">
        <v>5.8228999999999997</v>
      </c>
      <c r="CT26" s="12">
        <v>10.925800000000001</v>
      </c>
      <c r="CU26" s="12">
        <v>-6.9093999999999998</v>
      </c>
      <c r="CV26" s="12">
        <v>0.80640000000000001</v>
      </c>
      <c r="CW26" s="12">
        <v>-7.3006000000000002</v>
      </c>
      <c r="CX26" s="12">
        <v>0.80640000000000001</v>
      </c>
      <c r="CY26" s="12">
        <v>0.90359999999999996</v>
      </c>
      <c r="CZ26" s="12">
        <v>12.9222</v>
      </c>
      <c r="DA26" s="12">
        <v>2.5044</v>
      </c>
      <c r="DB26" s="12">
        <v>8.5731000000000002</v>
      </c>
      <c r="DC26" s="12">
        <v>8.5762999999999998</v>
      </c>
      <c r="DD26" s="12">
        <v>10.184100000000001</v>
      </c>
      <c r="DE26" s="12">
        <v>-6.8395999999999999</v>
      </c>
      <c r="DF26" s="12">
        <v>0.80640000000000001</v>
      </c>
      <c r="DG26" s="12">
        <v>-7.1189999999999998</v>
      </c>
      <c r="DH26" s="12">
        <v>0.80640000000000001</v>
      </c>
      <c r="DI26" s="12">
        <v>-3.0207000000000002</v>
      </c>
      <c r="DJ26" s="12">
        <v>-1.3468</v>
      </c>
      <c r="DK26" s="12">
        <v>-2.0358000000000001</v>
      </c>
      <c r="DL26" s="12">
        <v>-2.0009000000000001</v>
      </c>
      <c r="DM26" s="12">
        <v>-1.6631</v>
      </c>
      <c r="DN26" s="12">
        <v>-3.3336999999999999</v>
      </c>
      <c r="DO26" s="12">
        <v>-1.7139</v>
      </c>
      <c r="DP26" s="12">
        <v>-3.7833000000000001</v>
      </c>
    </row>
    <row r="27" spans="2:120" x14ac:dyDescent="0.2">
      <c r="B27" s="1" t="s">
        <v>379</v>
      </c>
      <c r="C27" s="1" t="s">
        <v>483</v>
      </c>
      <c r="D27" s="5">
        <f t="shared" si="34"/>
        <v>13.4468</v>
      </c>
      <c r="E27" s="5">
        <f t="shared" si="35"/>
        <v>12.6409</v>
      </c>
      <c r="F27" s="5">
        <f t="shared" si="36"/>
        <v>2.2130000000000001</v>
      </c>
      <c r="G27" s="5">
        <f t="shared" si="37"/>
        <v>0.70420000000000005</v>
      </c>
      <c r="H27" s="5">
        <f t="shared" si="38"/>
        <v>1.0668</v>
      </c>
      <c r="I27" s="5">
        <f t="shared" si="39"/>
        <v>0.54420000000000002</v>
      </c>
      <c r="J27" s="5">
        <f t="shared" si="40"/>
        <v>1.8617999999999997</v>
      </c>
      <c r="K27" s="5">
        <f t="shared" si="41"/>
        <v>1.4224000000000006</v>
      </c>
      <c r="L27" s="5">
        <f t="shared" si="42"/>
        <v>4.3177050964603874</v>
      </c>
      <c r="M27" s="5" t="s">
        <v>566</v>
      </c>
      <c r="N27" s="5" t="s">
        <v>566</v>
      </c>
      <c r="O27" s="5" t="s">
        <v>566</v>
      </c>
      <c r="P27" s="5">
        <f t="shared" si="54"/>
        <v>4.8285052521458445</v>
      </c>
      <c r="Q27" s="5">
        <f t="shared" si="43"/>
        <v>4.5335269768691129</v>
      </c>
      <c r="R27" s="5">
        <f t="shared" si="55"/>
        <v>4.0680619034129748</v>
      </c>
      <c r="S27" s="5">
        <f t="shared" si="56"/>
        <v>4.7432827756734044</v>
      </c>
      <c r="T27" s="5">
        <f t="shared" si="57"/>
        <v>4.1924597374333841</v>
      </c>
      <c r="U27" s="5">
        <f t="shared" si="58"/>
        <v>5.9252939049468258</v>
      </c>
      <c r="V27" s="5">
        <f t="shared" si="49"/>
        <v>1.0717654827433098</v>
      </c>
      <c r="W27" s="5">
        <f t="shared" si="50"/>
        <v>1.4368409028142259</v>
      </c>
      <c r="X27" s="5">
        <f t="shared" si="51"/>
        <v>0.36414022024489429</v>
      </c>
      <c r="Y27" s="5">
        <f t="shared" si="44"/>
        <v>1.2027000000000001</v>
      </c>
      <c r="Z27" s="5">
        <f t="shared" si="45"/>
        <v>0.60960000000000003</v>
      </c>
      <c r="AA27" s="5">
        <f t="shared" si="46"/>
        <v>1.6663000000000001</v>
      </c>
      <c r="AB27" s="5">
        <f t="shared" si="47"/>
        <v>3.4390999999999998</v>
      </c>
      <c r="AC27" s="6">
        <f t="shared" si="48"/>
        <v>3.1521999999999997</v>
      </c>
      <c r="AD27" s="6">
        <f t="shared" si="59"/>
        <v>0.34159999999999968</v>
      </c>
      <c r="AE27" s="6">
        <f t="shared" si="60"/>
        <v>0.3448</v>
      </c>
      <c r="AF27" s="6">
        <f t="shared" si="61"/>
        <v>0.26480000000000004</v>
      </c>
      <c r="AG27" s="9">
        <v>0</v>
      </c>
      <c r="AH27" s="9">
        <v>0</v>
      </c>
      <c r="AI27" s="9">
        <v>0</v>
      </c>
      <c r="AJ27" s="9">
        <v>-0.70420000000000005</v>
      </c>
      <c r="AK27" s="9">
        <v>0</v>
      </c>
      <c r="AL27" s="9">
        <v>-1.1462000000000001</v>
      </c>
      <c r="AM27" s="9">
        <v>0</v>
      </c>
      <c r="AN27" s="9">
        <v>-2.2130000000000001</v>
      </c>
      <c r="AO27" s="9">
        <v>0</v>
      </c>
      <c r="AP27" s="9">
        <v>-2.7572000000000001</v>
      </c>
      <c r="AQ27" s="9">
        <v>0</v>
      </c>
      <c r="AR27" s="9">
        <v>-4.6189999999999998</v>
      </c>
      <c r="AS27" s="9">
        <v>0</v>
      </c>
      <c r="AT27" s="9">
        <v>-6.0414000000000003</v>
      </c>
      <c r="AU27" s="9">
        <v>0</v>
      </c>
      <c r="AV27" s="9">
        <v>-12.6409</v>
      </c>
      <c r="AW27" s="9">
        <v>0</v>
      </c>
      <c r="AX27" s="9">
        <v>-13.4468</v>
      </c>
      <c r="AY27" s="18">
        <v>2.1202999999999999</v>
      </c>
      <c r="AZ27" s="18">
        <v>-5.3657000000000004</v>
      </c>
      <c r="BA27" s="19">
        <v>1.7208000000000001</v>
      </c>
      <c r="BB27" s="19">
        <v>-5.3657000000000004</v>
      </c>
      <c r="BC27" s="19">
        <v>1.0262</v>
      </c>
      <c r="BD27" s="19">
        <v>-5.3657000000000004</v>
      </c>
      <c r="BE27" s="19">
        <v>0.73599999999999999</v>
      </c>
      <c r="BF27" s="19">
        <v>-5.3657000000000004</v>
      </c>
      <c r="BG27" s="19">
        <v>0.43240000000000001</v>
      </c>
      <c r="BH27" s="19">
        <v>-5.3657000000000004</v>
      </c>
      <c r="BI27" s="19">
        <v>-0.1772</v>
      </c>
      <c r="BJ27" s="19">
        <v>-5.3657000000000004</v>
      </c>
      <c r="BK27" s="19">
        <v>-0.4667</v>
      </c>
      <c r="BL27" s="19">
        <v>-5.3657000000000004</v>
      </c>
      <c r="BM27" s="19">
        <v>-0.6401</v>
      </c>
      <c r="BN27" s="19">
        <v>-5.3657000000000004</v>
      </c>
      <c r="BO27" s="19">
        <v>-1.7182999999999999</v>
      </c>
      <c r="BP27" s="19">
        <v>-5.3657000000000004</v>
      </c>
      <c r="BQ27" s="19">
        <v>-1.0319</v>
      </c>
      <c r="BR27" s="19">
        <v>-5.3657000000000004</v>
      </c>
      <c r="BS27" s="17">
        <v>0</v>
      </c>
      <c r="BT27" s="17">
        <v>0</v>
      </c>
      <c r="BU27" s="17">
        <v>-2.9039000000000001</v>
      </c>
      <c r="BV27" s="17">
        <v>3.1953</v>
      </c>
      <c r="BW27" s="17"/>
      <c r="BX27" s="17"/>
      <c r="BY27" s="17"/>
      <c r="BZ27" s="17"/>
      <c r="CA27" s="17"/>
      <c r="CB27" s="17"/>
      <c r="CC27" s="17"/>
      <c r="CD27" s="17"/>
      <c r="CE27" s="12">
        <v>-3.2048000000000001</v>
      </c>
      <c r="CF27" s="12">
        <v>4.2012</v>
      </c>
      <c r="CG27" s="12">
        <v>-6.1824000000000003</v>
      </c>
      <c r="CH27" s="12">
        <v>8.0023</v>
      </c>
      <c r="CI27" s="12">
        <v>-3.8405</v>
      </c>
      <c r="CJ27" s="12">
        <v>4.1204999999999998</v>
      </c>
      <c r="CK27" s="12">
        <v>-6.9177</v>
      </c>
      <c r="CL27" s="12">
        <v>0.80640000000000001</v>
      </c>
      <c r="CM27" s="12">
        <v>-7.2592999999999996</v>
      </c>
      <c r="CN27" s="12">
        <v>0.80640000000000001</v>
      </c>
      <c r="CO27" s="12">
        <v>-3.5838999999999999</v>
      </c>
      <c r="CP27" s="12">
        <v>6.3404999999999996</v>
      </c>
      <c r="CQ27" s="12">
        <v>0.41020000000000001</v>
      </c>
      <c r="CR27" s="12">
        <v>5.5682999999999998</v>
      </c>
      <c r="CS27" s="12">
        <v>-4.1116000000000001</v>
      </c>
      <c r="CT27" s="12">
        <v>4.1357999999999997</v>
      </c>
      <c r="CU27" s="12">
        <v>-7.2592999999999996</v>
      </c>
      <c r="CV27" s="12">
        <v>0.57589999999999997</v>
      </c>
      <c r="CW27" s="12">
        <v>-7.2592999999999996</v>
      </c>
      <c r="CX27" s="12">
        <v>0.92069999999999996</v>
      </c>
      <c r="CY27" s="12">
        <v>-3.0651000000000002</v>
      </c>
      <c r="CZ27" s="12">
        <v>5.6947000000000001</v>
      </c>
      <c r="DA27" s="12">
        <v>0.83379999999999999</v>
      </c>
      <c r="DB27" s="12">
        <v>4.1535000000000002</v>
      </c>
      <c r="DC27" s="12">
        <v>-3.8843000000000001</v>
      </c>
      <c r="DD27" s="12">
        <v>0.56899999999999995</v>
      </c>
      <c r="DE27" s="12">
        <v>-7.2592999999999996</v>
      </c>
      <c r="DF27" s="12">
        <v>0.84140000000000004</v>
      </c>
      <c r="DG27" s="12">
        <v>-7.2592999999999996</v>
      </c>
      <c r="DH27" s="12">
        <v>1.1062000000000001</v>
      </c>
      <c r="DI27" s="12">
        <v>-1.7525999999999999</v>
      </c>
      <c r="DJ27" s="12">
        <v>-3.7559999999999998</v>
      </c>
      <c r="DK27" s="12">
        <v>-1.0775999999999999</v>
      </c>
      <c r="DL27" s="12">
        <v>-4.5884999999999998</v>
      </c>
      <c r="DM27" s="12">
        <v>-1.2102999999999999</v>
      </c>
      <c r="DN27" s="12">
        <v>-6.0191999999999997</v>
      </c>
      <c r="DO27" s="12">
        <v>-1.343</v>
      </c>
      <c r="DP27" s="12">
        <v>-6.3582999999999998</v>
      </c>
    </row>
    <row r="28" spans="2:120" x14ac:dyDescent="0.2">
      <c r="B28" s="1"/>
      <c r="C28" s="1"/>
      <c r="D28" s="5">
        <f t="shared" si="34"/>
        <v>0</v>
      </c>
      <c r="E28" s="5">
        <f t="shared" si="35"/>
        <v>0</v>
      </c>
      <c r="F28" s="5">
        <f t="shared" si="36"/>
        <v>0</v>
      </c>
      <c r="G28" s="5">
        <f t="shared" si="37"/>
        <v>0</v>
      </c>
      <c r="H28" s="5">
        <f t="shared" si="38"/>
        <v>0</v>
      </c>
      <c r="I28" s="5">
        <f t="shared" si="39"/>
        <v>0</v>
      </c>
      <c r="J28" s="5">
        <f t="shared" si="40"/>
        <v>0</v>
      </c>
      <c r="K28" s="5">
        <f t="shared" si="41"/>
        <v>0</v>
      </c>
      <c r="L28" s="5">
        <f t="shared" si="42"/>
        <v>0</v>
      </c>
      <c r="M28" s="5">
        <f t="shared" si="52"/>
        <v>0</v>
      </c>
      <c r="N28" s="5">
        <f t="shared" si="53"/>
        <v>0</v>
      </c>
      <c r="O28" s="5">
        <f>((CA28-CC28)^2+(CB28-CD28)^2)^0.5</f>
        <v>0</v>
      </c>
      <c r="P28" s="5">
        <f t="shared" si="54"/>
        <v>0</v>
      </c>
      <c r="Q28" s="5">
        <f t="shared" si="43"/>
        <v>0</v>
      </c>
      <c r="R28" s="5">
        <f t="shared" si="55"/>
        <v>0</v>
      </c>
      <c r="S28" s="5">
        <f t="shared" si="56"/>
        <v>0</v>
      </c>
      <c r="T28" s="5">
        <f t="shared" si="57"/>
        <v>0</v>
      </c>
      <c r="U28" s="5">
        <f t="shared" si="58"/>
        <v>0</v>
      </c>
      <c r="V28" s="5">
        <f t="shared" si="49"/>
        <v>0</v>
      </c>
      <c r="W28" s="5">
        <f t="shared" si="50"/>
        <v>0</v>
      </c>
      <c r="X28" s="5">
        <f t="shared" si="51"/>
        <v>0</v>
      </c>
      <c r="Y28" s="5">
        <f t="shared" si="44"/>
        <v>0</v>
      </c>
      <c r="Z28" s="5">
        <f t="shared" si="45"/>
        <v>0</v>
      </c>
      <c r="AA28" s="5">
        <f t="shared" si="46"/>
        <v>0</v>
      </c>
      <c r="AB28" s="5">
        <f t="shared" si="47"/>
        <v>0</v>
      </c>
      <c r="AC28" s="6">
        <f t="shared" si="48"/>
        <v>0</v>
      </c>
      <c r="AD28" s="6">
        <f t="shared" si="59"/>
        <v>0</v>
      </c>
      <c r="AE28" s="6">
        <f t="shared" si="60"/>
        <v>0</v>
      </c>
      <c r="AF28" s="6">
        <f t="shared" si="61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4"/>
        <v>0</v>
      </c>
      <c r="E29" s="5">
        <f t="shared" si="35"/>
        <v>0</v>
      </c>
      <c r="F29" s="5">
        <f t="shared" si="36"/>
        <v>0</v>
      </c>
      <c r="G29" s="5">
        <f t="shared" si="37"/>
        <v>0</v>
      </c>
      <c r="H29" s="5">
        <f t="shared" si="38"/>
        <v>0</v>
      </c>
      <c r="I29" s="5">
        <f t="shared" si="39"/>
        <v>0</v>
      </c>
      <c r="J29" s="5">
        <f t="shared" si="40"/>
        <v>0</v>
      </c>
      <c r="K29" s="5">
        <f t="shared" si="41"/>
        <v>0</v>
      </c>
      <c r="L29" s="5">
        <f t="shared" si="42"/>
        <v>0</v>
      </c>
      <c r="M29" s="5">
        <f t="shared" si="52"/>
        <v>0</v>
      </c>
      <c r="N29" s="5">
        <f t="shared" si="53"/>
        <v>0</v>
      </c>
      <c r="O29" s="5">
        <f>((CA29-CC29)^2+(CB29-CD29)^2)^0.5</f>
        <v>0</v>
      </c>
      <c r="P29" s="5">
        <f t="shared" si="54"/>
        <v>0</v>
      </c>
      <c r="Q29" s="5">
        <f t="shared" si="43"/>
        <v>0</v>
      </c>
      <c r="R29" s="5">
        <f t="shared" si="55"/>
        <v>0</v>
      </c>
      <c r="S29" s="5">
        <f t="shared" si="56"/>
        <v>0</v>
      </c>
      <c r="T29" s="5">
        <f t="shared" si="57"/>
        <v>0</v>
      </c>
      <c r="U29" s="5">
        <f t="shared" si="58"/>
        <v>0</v>
      </c>
      <c r="V29" s="5">
        <f t="shared" si="49"/>
        <v>0</v>
      </c>
      <c r="W29" s="5">
        <f t="shared" si="50"/>
        <v>0</v>
      </c>
      <c r="X29" s="5">
        <f t="shared" si="51"/>
        <v>0</v>
      </c>
      <c r="Y29" s="5">
        <f t="shared" si="44"/>
        <v>0</v>
      </c>
      <c r="Z29" s="5">
        <f t="shared" si="45"/>
        <v>0</v>
      </c>
      <c r="AA29" s="5">
        <f t="shared" si="46"/>
        <v>0</v>
      </c>
      <c r="AB29" s="5">
        <f t="shared" si="47"/>
        <v>0</v>
      </c>
      <c r="AC29" s="6">
        <f t="shared" si="48"/>
        <v>0</v>
      </c>
      <c r="AD29" s="6">
        <f t="shared" si="59"/>
        <v>0</v>
      </c>
      <c r="AE29" s="6">
        <f t="shared" si="60"/>
        <v>0</v>
      </c>
      <c r="AF29" s="6">
        <f t="shared" si="61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4"/>
        <v>0</v>
      </c>
      <c r="E30" s="5">
        <f t="shared" si="35"/>
        <v>0</v>
      </c>
      <c r="F30" s="5">
        <f t="shared" si="36"/>
        <v>0</v>
      </c>
      <c r="G30" s="5">
        <f t="shared" si="37"/>
        <v>0</v>
      </c>
      <c r="H30" s="5">
        <f t="shared" si="38"/>
        <v>0</v>
      </c>
      <c r="I30" s="5">
        <f t="shared" si="39"/>
        <v>0</v>
      </c>
      <c r="J30" s="5">
        <f t="shared" si="40"/>
        <v>0</v>
      </c>
      <c r="K30" s="5">
        <f t="shared" si="41"/>
        <v>0</v>
      </c>
      <c r="L30" s="5">
        <f t="shared" si="42"/>
        <v>0</v>
      </c>
      <c r="M30" s="5">
        <f t="shared" si="52"/>
        <v>0</v>
      </c>
      <c r="N30" s="5">
        <f t="shared" si="53"/>
        <v>0</v>
      </c>
      <c r="O30" s="5">
        <f>((CA30-CC30)^2+(CB30-CD30)^2)^0.5</f>
        <v>0</v>
      </c>
      <c r="P30" s="5">
        <f t="shared" si="54"/>
        <v>0</v>
      </c>
      <c r="Q30" s="5">
        <f t="shared" si="43"/>
        <v>0</v>
      </c>
      <c r="R30" s="5">
        <f t="shared" si="55"/>
        <v>0</v>
      </c>
      <c r="S30" s="5">
        <f t="shared" si="56"/>
        <v>0</v>
      </c>
      <c r="T30" s="5">
        <f t="shared" si="57"/>
        <v>0</v>
      </c>
      <c r="U30" s="5">
        <f t="shared" si="58"/>
        <v>0</v>
      </c>
      <c r="V30" s="5">
        <f t="shared" si="49"/>
        <v>0</v>
      </c>
      <c r="W30" s="5">
        <f t="shared" si="50"/>
        <v>0</v>
      </c>
      <c r="X30" s="5">
        <f t="shared" si="51"/>
        <v>0</v>
      </c>
      <c r="Y30" s="5">
        <f t="shared" si="44"/>
        <v>0</v>
      </c>
      <c r="Z30" s="5">
        <f t="shared" si="45"/>
        <v>0</v>
      </c>
      <c r="AA30" s="5">
        <f t="shared" si="46"/>
        <v>0</v>
      </c>
      <c r="AB30" s="5">
        <f t="shared" si="47"/>
        <v>0</v>
      </c>
      <c r="AC30" s="6">
        <f t="shared" si="48"/>
        <v>0</v>
      </c>
      <c r="AD30" s="6">
        <f t="shared" si="59"/>
        <v>0</v>
      </c>
      <c r="AE30" s="6">
        <f t="shared" si="60"/>
        <v>0</v>
      </c>
      <c r="AF30" s="6">
        <f t="shared" si="61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4"/>
        <v>0</v>
      </c>
      <c r="E31" s="5">
        <f t="shared" si="35"/>
        <v>0</v>
      </c>
      <c r="F31" s="5">
        <f t="shared" si="36"/>
        <v>0</v>
      </c>
      <c r="G31" s="5">
        <f t="shared" si="37"/>
        <v>0</v>
      </c>
      <c r="H31" s="5">
        <f t="shared" si="38"/>
        <v>0</v>
      </c>
      <c r="I31" s="5">
        <f t="shared" si="39"/>
        <v>0</v>
      </c>
      <c r="J31" s="5">
        <f t="shared" si="40"/>
        <v>0</v>
      </c>
      <c r="K31" s="5">
        <f t="shared" si="41"/>
        <v>0</v>
      </c>
      <c r="L31" s="5">
        <f t="shared" si="42"/>
        <v>0</v>
      </c>
      <c r="M31" s="5">
        <f t="shared" si="52"/>
        <v>0</v>
      </c>
      <c r="N31" s="5">
        <f t="shared" si="53"/>
        <v>0</v>
      </c>
      <c r="O31" s="5">
        <f>((CA31-CC31)^2+(CB31-CD31)^2)^0.5</f>
        <v>0</v>
      </c>
      <c r="P31" s="5">
        <f t="shared" si="54"/>
        <v>0</v>
      </c>
      <c r="Q31" s="5">
        <f t="shared" si="43"/>
        <v>0</v>
      </c>
      <c r="R31" s="5">
        <f t="shared" si="55"/>
        <v>0</v>
      </c>
      <c r="S31" s="5">
        <f t="shared" si="56"/>
        <v>0</v>
      </c>
      <c r="T31" s="5">
        <f t="shared" si="57"/>
        <v>0</v>
      </c>
      <c r="U31" s="5">
        <f t="shared" si="58"/>
        <v>0</v>
      </c>
      <c r="V31" s="5">
        <f t="shared" si="49"/>
        <v>0</v>
      </c>
      <c r="W31" s="5">
        <f t="shared" si="50"/>
        <v>0</v>
      </c>
      <c r="X31" s="5">
        <f t="shared" si="51"/>
        <v>0</v>
      </c>
      <c r="Y31" s="5">
        <f t="shared" si="44"/>
        <v>0</v>
      </c>
      <c r="Z31" s="5">
        <f t="shared" si="45"/>
        <v>0</v>
      </c>
      <c r="AA31" s="5">
        <f t="shared" si="46"/>
        <v>0</v>
      </c>
      <c r="AB31" s="5">
        <f t="shared" si="47"/>
        <v>0</v>
      </c>
      <c r="AC31" s="6">
        <f t="shared" si="48"/>
        <v>0</v>
      </c>
      <c r="AD31" s="6">
        <f t="shared" si="59"/>
        <v>0</v>
      </c>
      <c r="AE31" s="6">
        <f t="shared" si="60"/>
        <v>0</v>
      </c>
      <c r="AF31" s="6">
        <f t="shared" si="61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34"/>
        <v>0</v>
      </c>
      <c r="E32" s="5">
        <f t="shared" si="35"/>
        <v>0</v>
      </c>
      <c r="F32" s="5">
        <f t="shared" si="36"/>
        <v>0</v>
      </c>
      <c r="G32" s="5">
        <f t="shared" si="37"/>
        <v>0</v>
      </c>
      <c r="H32" s="5">
        <f t="shared" si="38"/>
        <v>0</v>
      </c>
      <c r="I32" s="5">
        <f t="shared" si="39"/>
        <v>0</v>
      </c>
      <c r="J32" s="5">
        <f t="shared" si="40"/>
        <v>0</v>
      </c>
      <c r="K32" s="5">
        <f t="shared" si="41"/>
        <v>0</v>
      </c>
      <c r="L32" s="5">
        <f t="shared" si="42"/>
        <v>0</v>
      </c>
      <c r="M32" s="5">
        <f t="shared" si="52"/>
        <v>0</v>
      </c>
      <c r="N32" s="5">
        <f t="shared" si="53"/>
        <v>0</v>
      </c>
      <c r="O32" s="5">
        <f>((CA32-CC32)^2+(CB32-CD32)^2)^0.5</f>
        <v>0</v>
      </c>
      <c r="P32" s="5">
        <f t="shared" si="54"/>
        <v>0</v>
      </c>
      <c r="Q32" s="5">
        <f t="shared" si="43"/>
        <v>0</v>
      </c>
      <c r="R32" s="5">
        <f t="shared" si="55"/>
        <v>0</v>
      </c>
      <c r="S32" s="5">
        <f t="shared" si="56"/>
        <v>0</v>
      </c>
      <c r="T32" s="5">
        <f t="shared" si="57"/>
        <v>0</v>
      </c>
      <c r="U32" s="5">
        <f t="shared" si="58"/>
        <v>0</v>
      </c>
      <c r="V32" s="5">
        <f t="shared" si="49"/>
        <v>0</v>
      </c>
      <c r="W32" s="5">
        <f t="shared" si="50"/>
        <v>0</v>
      </c>
      <c r="X32" s="5">
        <f t="shared" si="51"/>
        <v>0</v>
      </c>
      <c r="Y32" s="5">
        <f t="shared" si="44"/>
        <v>0</v>
      </c>
      <c r="Z32" s="5">
        <f t="shared" si="45"/>
        <v>0</v>
      </c>
      <c r="AA32" s="5">
        <f t="shared" si="46"/>
        <v>0</v>
      </c>
      <c r="AB32" s="5">
        <f t="shared" si="47"/>
        <v>0</v>
      </c>
      <c r="AC32" s="6">
        <f t="shared" si="48"/>
        <v>0</v>
      </c>
      <c r="AD32" s="6">
        <f t="shared" si="59"/>
        <v>0</v>
      </c>
      <c r="AE32" s="6">
        <f t="shared" si="60"/>
        <v>0</v>
      </c>
      <c r="AF32" s="6">
        <f t="shared" si="61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 t="shared" ref="D33:AF33" si="62">AVERAGE(D23:D27)</f>
        <v>14.38782</v>
      </c>
      <c r="E33" s="14">
        <f t="shared" si="62"/>
        <v>13.68538</v>
      </c>
      <c r="F33" s="14">
        <f t="shared" si="62"/>
        <v>2.3746400000000003</v>
      </c>
      <c r="G33" s="14">
        <f>AVERAGE(G23:G27)</f>
        <v>0.71604000000000012</v>
      </c>
      <c r="H33" s="14">
        <f t="shared" si="62"/>
        <v>1.18604</v>
      </c>
      <c r="I33" s="14">
        <f t="shared" si="62"/>
        <v>0.57838000000000012</v>
      </c>
      <c r="J33" s="14">
        <f t="shared" si="62"/>
        <v>1.9731799999999999</v>
      </c>
      <c r="K33" s="14">
        <f t="shared" si="62"/>
        <v>1.0922200000000004</v>
      </c>
      <c r="L33" s="14">
        <f t="shared" si="62"/>
        <v>4.5703042623042576</v>
      </c>
      <c r="M33" s="14">
        <f t="shared" si="62"/>
        <v>1.2024548770450725</v>
      </c>
      <c r="N33" s="14">
        <f t="shared" si="62"/>
        <v>3.827079228376157</v>
      </c>
      <c r="O33" s="14">
        <f t="shared" si="62"/>
        <v>1.657400413297885</v>
      </c>
      <c r="P33" s="14">
        <f t="shared" si="62"/>
        <v>4.7047711784500237</v>
      </c>
      <c r="Q33" s="14">
        <f t="shared" si="62"/>
        <v>4.4230806037807167</v>
      </c>
      <c r="R33" s="14">
        <f t="shared" si="62"/>
        <v>3.6742457951850351</v>
      </c>
      <c r="S33" s="14">
        <f t="shared" si="62"/>
        <v>4.6486735961933707</v>
      </c>
      <c r="T33" s="14">
        <f t="shared" si="62"/>
        <v>4.4837008120537636</v>
      </c>
      <c r="U33" s="14">
        <f t="shared" si="62"/>
        <v>6.170953772687259</v>
      </c>
      <c r="V33" s="14">
        <f t="shared" si="62"/>
        <v>1.059505415953182</v>
      </c>
      <c r="W33" s="14">
        <f t="shared" si="62"/>
        <v>1.4777513171101302</v>
      </c>
      <c r="X33" s="14">
        <f t="shared" si="62"/>
        <v>0.41373798504927956</v>
      </c>
      <c r="Y33" s="14">
        <f t="shared" si="62"/>
        <v>1.18706</v>
      </c>
      <c r="Z33" s="14">
        <f t="shared" si="62"/>
        <v>0.65698000000000001</v>
      </c>
      <c r="AA33" s="14">
        <f t="shared" si="62"/>
        <v>1.6998000000000002</v>
      </c>
      <c r="AB33" s="14">
        <f t="shared" si="62"/>
        <v>3.8013199999999996</v>
      </c>
      <c r="AC33" s="14">
        <f t="shared" si="62"/>
        <v>3.4079000000000002</v>
      </c>
      <c r="AD33" s="14">
        <f t="shared" si="62"/>
        <v>0.31512500000000004</v>
      </c>
      <c r="AE33" s="14">
        <f t="shared" si="62"/>
        <v>0.3606750000000003</v>
      </c>
      <c r="AF33" s="14">
        <f t="shared" si="62"/>
        <v>0.28779999999999994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 t="shared" ref="D34:AF34" si="63">STDEV(D23:D27)</f>
        <v>0.65278448740759776</v>
      </c>
      <c r="E34" s="14">
        <f t="shared" si="63"/>
        <v>0.5883314006578263</v>
      </c>
      <c r="F34" s="14">
        <f t="shared" si="63"/>
        <v>0.12748679539466029</v>
      </c>
      <c r="G34" s="14">
        <f>STDEV(G23:G27)</f>
        <v>0.12534938372405272</v>
      </c>
      <c r="H34" s="14">
        <f t="shared" si="63"/>
        <v>8.1352369357013815E-2</v>
      </c>
      <c r="I34" s="14">
        <f t="shared" si="63"/>
        <v>0.1006815871944811</v>
      </c>
      <c r="J34" s="14">
        <f t="shared" si="63"/>
        <v>0.14258375433407547</v>
      </c>
      <c r="K34" s="14">
        <f t="shared" si="63"/>
        <v>0.26555815182366382</v>
      </c>
      <c r="L34" s="14">
        <f t="shared" si="63"/>
        <v>0.37492854868367453</v>
      </c>
      <c r="M34" s="14">
        <f t="shared" si="63"/>
        <v>4.8913161225164231E-2</v>
      </c>
      <c r="N34" s="14">
        <f t="shared" si="63"/>
        <v>2.0676748437347069E-3</v>
      </c>
      <c r="O34" s="14" t="e">
        <f t="shared" si="63"/>
        <v>#DIV/0!</v>
      </c>
      <c r="P34" s="14">
        <f t="shared" si="63"/>
        <v>0.29831968518348417</v>
      </c>
      <c r="Q34" s="14">
        <f t="shared" si="63"/>
        <v>0.98992952945066504</v>
      </c>
      <c r="R34" s="14">
        <f t="shared" si="63"/>
        <v>0.37294478870217918</v>
      </c>
      <c r="S34" s="14">
        <f t="shared" si="63"/>
        <v>0.20109755030696344</v>
      </c>
      <c r="T34" s="14">
        <f t="shared" si="63"/>
        <v>0.24689561353851627</v>
      </c>
      <c r="U34" s="14">
        <f t="shared" si="63"/>
        <v>0.17483615322881496</v>
      </c>
      <c r="V34" s="14">
        <f t="shared" si="63"/>
        <v>7.7562390740250689E-2</v>
      </c>
      <c r="W34" s="14">
        <f t="shared" si="63"/>
        <v>9.361270466178119E-2</v>
      </c>
      <c r="X34" s="14">
        <f t="shared" si="63"/>
        <v>5.6486875990823901E-2</v>
      </c>
      <c r="Y34" s="14">
        <f t="shared" si="63"/>
        <v>1.8751613263930142E-2</v>
      </c>
      <c r="Z34" s="14">
        <f t="shared" si="63"/>
        <v>2.6883210373763015E-2</v>
      </c>
      <c r="AA34" s="14">
        <f t="shared" si="63"/>
        <v>4.461647677708315E-2</v>
      </c>
      <c r="AB34" s="14">
        <f t="shared" si="63"/>
        <v>0.29548946174102397</v>
      </c>
      <c r="AC34" s="14">
        <f t="shared" si="63"/>
        <v>0.25791769035876561</v>
      </c>
      <c r="AD34" s="14">
        <f t="shared" si="63"/>
        <v>2.0230237269987576E-2</v>
      </c>
      <c r="AE34" s="14">
        <f t="shared" si="63"/>
        <v>2.4581480156139236E-2</v>
      </c>
      <c r="AF34" s="14">
        <f t="shared" si="63"/>
        <v>2.30807278914682E-2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 t="shared" ref="D35:AF35" si="64">MAX(D23:D27)-MIN(D23:D27)</f>
        <v>1.5729000000000006</v>
      </c>
      <c r="E35" s="14">
        <f t="shared" si="64"/>
        <v>1.3868999999999989</v>
      </c>
      <c r="F35" s="14">
        <f t="shared" si="64"/>
        <v>0.30669999999999975</v>
      </c>
      <c r="G35" s="14">
        <f>MAX(G23:G27)-MIN(G23:G27)</f>
        <v>0.30859999999999999</v>
      </c>
      <c r="H35" s="14">
        <f t="shared" si="64"/>
        <v>0.19880000000000009</v>
      </c>
      <c r="I35" s="14">
        <f t="shared" si="64"/>
        <v>0.25219999999999976</v>
      </c>
      <c r="J35" s="14">
        <f t="shared" si="64"/>
        <v>0.29139999999999988</v>
      </c>
      <c r="K35" s="14">
        <f t="shared" si="64"/>
        <v>0.57780000000000076</v>
      </c>
      <c r="L35" s="14">
        <f t="shared" si="64"/>
        <v>0.72117428887858992</v>
      </c>
      <c r="M35" s="14">
        <f t="shared" si="64"/>
        <v>6.9173655983169047E-2</v>
      </c>
      <c r="N35" s="14">
        <f t="shared" si="64"/>
        <v>2.9241338065872924E-3</v>
      </c>
      <c r="O35" s="14">
        <f t="shared" si="64"/>
        <v>0</v>
      </c>
      <c r="P35" s="14">
        <f t="shared" si="64"/>
        <v>0.68210215288825449</v>
      </c>
      <c r="Q35" s="14">
        <f t="shared" si="64"/>
        <v>2.3412125218330684</v>
      </c>
      <c r="R35" s="14">
        <f t="shared" si="64"/>
        <v>0.7708315687229641</v>
      </c>
      <c r="S35" s="14">
        <f t="shared" si="64"/>
        <v>0.43530628982181874</v>
      </c>
      <c r="T35" s="14">
        <f t="shared" si="64"/>
        <v>0.54246652598402978</v>
      </c>
      <c r="U35" s="14">
        <f t="shared" si="64"/>
        <v>0.38356002029189362</v>
      </c>
      <c r="V35" s="14">
        <f t="shared" si="64"/>
        <v>0.2105934458670794</v>
      </c>
      <c r="W35" s="14">
        <f t="shared" si="64"/>
        <v>0.22269619930867846</v>
      </c>
      <c r="X35" s="14">
        <f t="shared" si="64"/>
        <v>0.12895956681650772</v>
      </c>
      <c r="Y35" s="14">
        <f t="shared" si="64"/>
        <v>4.390000000000005E-2</v>
      </c>
      <c r="Z35" s="14">
        <f t="shared" si="64"/>
        <v>6.4099999999999935E-2</v>
      </c>
      <c r="AA35" s="14">
        <f t="shared" si="64"/>
        <v>0.10160000000000013</v>
      </c>
      <c r="AB35" s="14">
        <f t="shared" si="64"/>
        <v>0.68580000000000041</v>
      </c>
      <c r="AC35" s="14">
        <f t="shared" si="64"/>
        <v>0.60190000000000055</v>
      </c>
      <c r="AD35" s="14">
        <f t="shared" si="64"/>
        <v>4.8799999999999732E-2</v>
      </c>
      <c r="AE35" s="14">
        <f t="shared" si="64"/>
        <v>5.3999999999999826E-2</v>
      </c>
      <c r="AF35" s="14">
        <f t="shared" si="64"/>
        <v>5.4599999999999871E-2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 t="shared" ref="D36:AF36" si="65">MIN(D23:D27)</f>
        <v>13.4468</v>
      </c>
      <c r="E36" s="14">
        <f t="shared" si="65"/>
        <v>12.6409</v>
      </c>
      <c r="F36" s="14">
        <f t="shared" si="65"/>
        <v>2.2130000000000001</v>
      </c>
      <c r="G36" s="14">
        <f>MIN(G23:G27)</f>
        <v>0.50360000000000005</v>
      </c>
      <c r="H36" s="14">
        <f t="shared" si="65"/>
        <v>1.0668</v>
      </c>
      <c r="I36" s="14">
        <f t="shared" si="65"/>
        <v>0.4610000000000003</v>
      </c>
      <c r="J36" s="14">
        <f t="shared" si="65"/>
        <v>1.8382999999999998</v>
      </c>
      <c r="K36" s="14">
        <f t="shared" si="65"/>
        <v>0.8445999999999998</v>
      </c>
      <c r="L36" s="14">
        <f t="shared" si="65"/>
        <v>4.1809323613280327</v>
      </c>
      <c r="M36" s="14">
        <f t="shared" si="65"/>
        <v>1.1678680490534878</v>
      </c>
      <c r="N36" s="14">
        <f t="shared" si="65"/>
        <v>3.8256171614728633</v>
      </c>
      <c r="O36" s="14">
        <f t="shared" si="65"/>
        <v>1.657400413297885</v>
      </c>
      <c r="P36" s="14">
        <f t="shared" si="65"/>
        <v>4.3706741928448523</v>
      </c>
      <c r="Q36" s="14">
        <f t="shared" si="65"/>
        <v>3.0410264862378296</v>
      </c>
      <c r="R36" s="14">
        <f t="shared" si="65"/>
        <v>3.2972303346900107</v>
      </c>
      <c r="S36" s="14">
        <f t="shared" si="65"/>
        <v>4.3500870910822007</v>
      </c>
      <c r="T36" s="14">
        <f t="shared" si="65"/>
        <v>4.1924597374333841</v>
      </c>
      <c r="U36" s="14">
        <f t="shared" si="65"/>
        <v>5.9252939049468258</v>
      </c>
      <c r="V36" s="14">
        <f t="shared" si="65"/>
        <v>0.97172411722669472</v>
      </c>
      <c r="W36" s="14">
        <f t="shared" si="65"/>
        <v>1.3839295971977763</v>
      </c>
      <c r="X36" s="14">
        <f t="shared" si="65"/>
        <v>0.36414022024489429</v>
      </c>
      <c r="Y36" s="14">
        <f t="shared" si="65"/>
        <v>1.1607000000000001</v>
      </c>
      <c r="Z36" s="14">
        <f t="shared" si="65"/>
        <v>0.60960000000000003</v>
      </c>
      <c r="AA36" s="14">
        <f t="shared" si="65"/>
        <v>1.6522999999999999</v>
      </c>
      <c r="AB36" s="14">
        <f t="shared" si="65"/>
        <v>3.4390999999999998</v>
      </c>
      <c r="AC36" s="14">
        <f t="shared" si="65"/>
        <v>3.1521999999999997</v>
      </c>
      <c r="AD36" s="14">
        <f t="shared" si="65"/>
        <v>0.29279999999999995</v>
      </c>
      <c r="AE36" s="14">
        <f t="shared" si="65"/>
        <v>0.33720000000000061</v>
      </c>
      <c r="AF36" s="14">
        <f t="shared" si="65"/>
        <v>0.26480000000000004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 t="shared" ref="D37:AF37" si="66">MAX(D23:D27)</f>
        <v>15.0197</v>
      </c>
      <c r="E37" s="14">
        <f t="shared" si="66"/>
        <v>14.027799999999999</v>
      </c>
      <c r="F37" s="14">
        <f t="shared" si="66"/>
        <v>2.5196999999999998</v>
      </c>
      <c r="G37" s="14">
        <f>MAX(G23:G27)</f>
        <v>0.81220000000000003</v>
      </c>
      <c r="H37" s="14">
        <f t="shared" si="66"/>
        <v>1.2656000000000001</v>
      </c>
      <c r="I37" s="14">
        <f t="shared" si="66"/>
        <v>0.71320000000000006</v>
      </c>
      <c r="J37" s="14">
        <f t="shared" si="66"/>
        <v>2.1296999999999997</v>
      </c>
      <c r="K37" s="14">
        <f t="shared" si="66"/>
        <v>1.4224000000000006</v>
      </c>
      <c r="L37" s="14">
        <f t="shared" si="66"/>
        <v>4.9021066502066226</v>
      </c>
      <c r="M37" s="14">
        <f t="shared" si="66"/>
        <v>1.2370417050366569</v>
      </c>
      <c r="N37" s="14">
        <f t="shared" si="66"/>
        <v>3.8285412952794506</v>
      </c>
      <c r="O37" s="14">
        <f t="shared" si="66"/>
        <v>1.657400413297885</v>
      </c>
      <c r="P37" s="14">
        <f t="shared" si="66"/>
        <v>5.0527763457331067</v>
      </c>
      <c r="Q37" s="14">
        <f t="shared" si="66"/>
        <v>5.3822390080708979</v>
      </c>
      <c r="R37" s="14">
        <f t="shared" si="66"/>
        <v>4.0680619034129748</v>
      </c>
      <c r="S37" s="14">
        <f t="shared" si="66"/>
        <v>4.7853933809040194</v>
      </c>
      <c r="T37" s="14">
        <f t="shared" si="66"/>
        <v>4.7349262634174138</v>
      </c>
      <c r="U37" s="14">
        <f t="shared" si="66"/>
        <v>6.3088539252387195</v>
      </c>
      <c r="V37" s="14">
        <f t="shared" si="66"/>
        <v>1.1823175630937741</v>
      </c>
      <c r="W37" s="14">
        <f t="shared" si="66"/>
        <v>1.6066257965064548</v>
      </c>
      <c r="X37" s="14">
        <f t="shared" si="66"/>
        <v>0.49309978706140201</v>
      </c>
      <c r="Y37" s="14">
        <f t="shared" si="66"/>
        <v>1.2046000000000001</v>
      </c>
      <c r="Z37" s="14">
        <f t="shared" si="66"/>
        <v>0.67369999999999997</v>
      </c>
      <c r="AA37" s="14">
        <f t="shared" si="66"/>
        <v>1.7539</v>
      </c>
      <c r="AB37" s="14">
        <f t="shared" si="66"/>
        <v>4.1249000000000002</v>
      </c>
      <c r="AC37" s="14">
        <f t="shared" si="66"/>
        <v>3.7541000000000002</v>
      </c>
      <c r="AD37" s="14">
        <f t="shared" si="66"/>
        <v>0.34159999999999968</v>
      </c>
      <c r="AE37" s="14">
        <f t="shared" si="66"/>
        <v>0.39120000000000044</v>
      </c>
      <c r="AF37" s="14">
        <f t="shared" si="66"/>
        <v>0.31939999999999991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 t="shared" ref="D38:AF38" si="67">COUNT(D23:D27)</f>
        <v>5</v>
      </c>
      <c r="E38" s="15">
        <f t="shared" si="67"/>
        <v>5</v>
      </c>
      <c r="F38" s="15">
        <f t="shared" si="67"/>
        <v>5</v>
      </c>
      <c r="G38" s="15">
        <f>COUNT(G23:G27)</f>
        <v>5</v>
      </c>
      <c r="H38" s="15">
        <f t="shared" si="67"/>
        <v>5</v>
      </c>
      <c r="I38" s="15">
        <f t="shared" si="67"/>
        <v>5</v>
      </c>
      <c r="J38" s="15">
        <f t="shared" si="67"/>
        <v>5</v>
      </c>
      <c r="K38" s="15">
        <f t="shared" si="67"/>
        <v>5</v>
      </c>
      <c r="L38" s="15">
        <f t="shared" si="67"/>
        <v>4</v>
      </c>
      <c r="M38" s="15">
        <f t="shared" si="67"/>
        <v>2</v>
      </c>
      <c r="N38" s="15">
        <f t="shared" si="67"/>
        <v>2</v>
      </c>
      <c r="O38" s="15">
        <f t="shared" si="67"/>
        <v>1</v>
      </c>
      <c r="P38" s="15">
        <f t="shared" si="67"/>
        <v>4</v>
      </c>
      <c r="Q38" s="15">
        <f t="shared" si="67"/>
        <v>4</v>
      </c>
      <c r="R38" s="15">
        <f t="shared" si="67"/>
        <v>4</v>
      </c>
      <c r="S38" s="15">
        <f t="shared" si="67"/>
        <v>4</v>
      </c>
      <c r="T38" s="15">
        <f t="shared" si="67"/>
        <v>4</v>
      </c>
      <c r="U38" s="15">
        <f t="shared" si="67"/>
        <v>4</v>
      </c>
      <c r="V38" s="15">
        <f t="shared" si="67"/>
        <v>5</v>
      </c>
      <c r="W38" s="15">
        <f t="shared" si="67"/>
        <v>5</v>
      </c>
      <c r="X38" s="15">
        <f t="shared" si="67"/>
        <v>5</v>
      </c>
      <c r="Y38" s="15">
        <f t="shared" si="67"/>
        <v>5</v>
      </c>
      <c r="Z38" s="15">
        <f t="shared" si="67"/>
        <v>5</v>
      </c>
      <c r="AA38" s="15">
        <f t="shared" si="67"/>
        <v>5</v>
      </c>
      <c r="AB38" s="15">
        <f t="shared" si="67"/>
        <v>5</v>
      </c>
      <c r="AC38" s="15">
        <f t="shared" si="67"/>
        <v>5</v>
      </c>
      <c r="AD38" s="15">
        <f t="shared" si="67"/>
        <v>4</v>
      </c>
      <c r="AE38" s="15">
        <f t="shared" si="67"/>
        <v>4</v>
      </c>
      <c r="AF38" s="15">
        <f t="shared" si="67"/>
        <v>4</v>
      </c>
      <c r="AI38" s="12"/>
      <c r="AJ38" s="12"/>
      <c r="AK38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workbookViewId="0">
      <pane xSplit="3" topLeftCell="D1" activePane="topRight" state="frozen"/>
      <selection pane="topRight" activeCell="E19" sqref="E19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814</v>
      </c>
      <c r="C3" s="1" t="s">
        <v>815</v>
      </c>
      <c r="D3" s="5">
        <f t="shared" ref="D3:D12" si="0">((AG3-AW3)^2+(AH3-AX3)^2)^0.5</f>
        <v>15.279400000000001</v>
      </c>
      <c r="E3" s="5">
        <f t="shared" ref="E3:E12" si="1">((AG3-AU3)^2+(AH3-AV3)^2)^0.5</f>
        <v>12.033200000000001</v>
      </c>
      <c r="F3" s="5">
        <f t="shared" ref="F3:F12" si="2">((AG3-AM3)^2+(AH3-AN3)^2)^0.5</f>
        <v>2.5013000000000001</v>
      </c>
      <c r="G3" s="5">
        <f t="shared" ref="G3:G12" si="3">((AG3-AI3)^2+(AH3-AJ3)^2)^0.5</f>
        <v>0.83379999999999999</v>
      </c>
      <c r="H3" s="5">
        <f t="shared" ref="H3:H12" si="4">((AK3-AM3)^2+(AL3-AN3)^2)^0.5</f>
        <v>1.1894</v>
      </c>
      <c r="I3" s="5">
        <f t="shared" ref="I3:I12" si="5">((AM3-AO3)^2+(AN3-AP3)^2)^0.5</f>
        <v>0.6520999999999999</v>
      </c>
      <c r="J3" s="5">
        <f t="shared" ref="J3:J12" si="6">((AO3-AQ3)^2+(AP3-AR3)^2)^0.5</f>
        <v>1.9628000000000001</v>
      </c>
      <c r="K3" s="5">
        <f t="shared" ref="K3:K12" si="7">((AQ3-AS3)^2+(AR3-AT3)^2)^0.5</f>
        <v>1.0191999999999997</v>
      </c>
      <c r="L3" s="5">
        <v>5.8325327268691778</v>
      </c>
      <c r="M3" s="5">
        <v>1.4454623654734153</v>
      </c>
      <c r="N3" s="5">
        <v>5.8922932390651397</v>
      </c>
      <c r="O3" s="5">
        <v>1.5907248976488675</v>
      </c>
      <c r="P3" s="5">
        <f>((CE3-CG3)^2+(CF3-CH3)^2)^0.5</f>
        <v>5.9766821740828746</v>
      </c>
      <c r="Q3" s="5">
        <f t="shared" ref="Q3:Q11" si="8">((CG3-CI3)^2+(CH3-CJ3)^2)^0.5</f>
        <v>6.4889784481072219</v>
      </c>
      <c r="R3" s="5">
        <f>((CO3-CQ3)^2+(CP3-CR3)^2)^0.5</f>
        <v>4.3605038573541011</v>
      </c>
      <c r="S3" s="5">
        <f>((CQ3-CS3)^2+(CR3-CT3)^2)^0.5</f>
        <v>5.6280470191710368</v>
      </c>
      <c r="T3" s="5" t="s">
        <v>566</v>
      </c>
      <c r="U3" s="5" t="s">
        <v>566</v>
      </c>
      <c r="V3" s="5">
        <f>((DI3-DK3)^2+(DJ3-DL3)^2)^0.5</f>
        <v>1.0942247712421793</v>
      </c>
      <c r="W3" s="5">
        <f>((DK3-DM3)^2+(DL3-DN3)^2)^0.5</f>
        <v>1.5803821974446557</v>
      </c>
      <c r="X3" s="5">
        <f>((DM3-DO3)^2+(DN3-DP3)^2)^0.5</f>
        <v>0.53429711771635102</v>
      </c>
      <c r="Y3" s="5">
        <f t="shared" ref="Y3:Y12" si="9">((BE3-BK3)^2+(BF3-BL3)^2)^0.5</f>
        <v>1.2528000000000001</v>
      </c>
      <c r="Z3" s="5">
        <f t="shared" ref="Z3:Z12" si="10">((BG3-BI3)^2+(BH3-BJ3)^2)^0.5</f>
        <v>0.61339999999999995</v>
      </c>
      <c r="AA3" s="5">
        <f t="shared" ref="AA3:AA12" si="11">((BC3-BM3)^2+(BD3-BN3)^2)^0.5</f>
        <v>1.8256999999999999</v>
      </c>
      <c r="AB3" s="5">
        <f t="shared" ref="AB3:AB12" si="12">((BA3-BO3)^2+(BB3-BP3)^2)^0.5</f>
        <v>3.1686999999999999</v>
      </c>
      <c r="AC3" s="6">
        <f t="shared" ref="AC3:AC12" si="13">((AY3-BQ3)^2+(AZ3-BR3)^2)^0.5</f>
        <v>2.9686000000000003</v>
      </c>
      <c r="AD3" s="6">
        <f>((CK3-CM3)^2+(CL3-CN3)^2)^0.5</f>
        <v>0.28700000000000014</v>
      </c>
      <c r="AE3" s="6">
        <f>((CU3-CW3)^2+(CV3-CX3)^2)^0.5</f>
        <v>0.31309999999999993</v>
      </c>
      <c r="AF3" s="6" t="s">
        <v>566</v>
      </c>
      <c r="AG3" s="9">
        <v>0</v>
      </c>
      <c r="AH3" s="9">
        <v>0</v>
      </c>
      <c r="AI3" s="9">
        <v>0</v>
      </c>
      <c r="AJ3" s="9">
        <v>-0.83379999999999999</v>
      </c>
      <c r="AK3" s="9">
        <v>0</v>
      </c>
      <c r="AL3" s="9">
        <v>-1.3119000000000001</v>
      </c>
      <c r="AM3" s="9">
        <v>0</v>
      </c>
      <c r="AN3" s="9">
        <v>-2.5013000000000001</v>
      </c>
      <c r="AO3" s="9">
        <v>0</v>
      </c>
      <c r="AP3" s="9">
        <v>-3.1534</v>
      </c>
      <c r="AQ3" s="9">
        <v>0</v>
      </c>
      <c r="AR3" s="9">
        <v>-5.1162000000000001</v>
      </c>
      <c r="AS3" s="9">
        <v>0</v>
      </c>
      <c r="AT3" s="9">
        <v>-6.1353999999999997</v>
      </c>
      <c r="AU3" s="9">
        <v>0</v>
      </c>
      <c r="AV3" s="9">
        <v>-12.033200000000001</v>
      </c>
      <c r="AW3" s="9">
        <v>0</v>
      </c>
      <c r="AX3" s="9">
        <v>-15.279400000000001</v>
      </c>
      <c r="AY3" s="18">
        <v>1.3443000000000001</v>
      </c>
      <c r="AZ3" s="18">
        <v>-7.6333000000000002</v>
      </c>
      <c r="BA3" s="19">
        <v>1.4560999999999999</v>
      </c>
      <c r="BB3" s="19">
        <v>-7.6333000000000002</v>
      </c>
      <c r="BC3" s="19">
        <v>0.97729999999999995</v>
      </c>
      <c r="BD3" s="19">
        <v>-7.6333000000000002</v>
      </c>
      <c r="BE3" s="19">
        <v>0.73909999999999998</v>
      </c>
      <c r="BF3" s="19">
        <v>-7.6333000000000002</v>
      </c>
      <c r="BG3" s="19">
        <v>0.42859999999999998</v>
      </c>
      <c r="BH3" s="19">
        <v>-7.6333000000000002</v>
      </c>
      <c r="BI3" s="19">
        <v>-0.18479999999999999</v>
      </c>
      <c r="BJ3" s="19">
        <v>-7.6333000000000002</v>
      </c>
      <c r="BK3" s="19">
        <v>-0.51370000000000005</v>
      </c>
      <c r="BL3" s="19">
        <v>-7.6333000000000002</v>
      </c>
      <c r="BM3" s="19">
        <v>-0.84840000000000004</v>
      </c>
      <c r="BN3" s="19">
        <v>-7.6333000000000002</v>
      </c>
      <c r="BO3" s="19">
        <v>-1.7125999999999999</v>
      </c>
      <c r="BP3" s="19">
        <v>-7.6333000000000002</v>
      </c>
      <c r="BQ3" s="19">
        <v>-1.6243000000000001</v>
      </c>
      <c r="BR3" s="19">
        <v>-7.6333000000000002</v>
      </c>
      <c r="BS3" s="17">
        <v>0</v>
      </c>
      <c r="BT3" s="17">
        <v>0</v>
      </c>
      <c r="BU3" s="17">
        <v>-2.0299999999999999E-2</v>
      </c>
      <c r="BV3" s="17">
        <v>-5.6680000000000001</v>
      </c>
      <c r="BW3" s="17">
        <v>1.0884</v>
      </c>
      <c r="BX3" s="17">
        <v>-4.7244000000000002</v>
      </c>
      <c r="BY3" s="17">
        <v>2.9058000000000002</v>
      </c>
      <c r="BZ3" s="17">
        <v>-2.6219000000000001</v>
      </c>
      <c r="CA3" s="17">
        <v>3.3159999999999998</v>
      </c>
      <c r="CB3" s="17">
        <v>-4.2500000000000003E-2</v>
      </c>
      <c r="CC3" s="17">
        <v>2.3311000000000002</v>
      </c>
      <c r="CD3" s="17">
        <v>1.0071000000000001</v>
      </c>
      <c r="CE3" s="12">
        <v>2.2454000000000001</v>
      </c>
      <c r="CF3" s="12">
        <v>1.1194999999999999</v>
      </c>
      <c r="CG3" s="12">
        <v>-3.5312000000000001</v>
      </c>
      <c r="CH3" s="12">
        <v>2.653</v>
      </c>
      <c r="CI3" s="12">
        <v>2.9235000000000002</v>
      </c>
      <c r="CJ3" s="12">
        <v>3.3191000000000002</v>
      </c>
      <c r="CK3" s="12">
        <v>-6.6000000000000003E-2</v>
      </c>
      <c r="CL3" s="12">
        <v>1.7202</v>
      </c>
      <c r="CM3" s="12">
        <v>-6.6000000000000003E-2</v>
      </c>
      <c r="CN3" s="12">
        <v>2.0072000000000001</v>
      </c>
      <c r="CO3" s="12">
        <v>2.5399999999999999E-2</v>
      </c>
      <c r="CP3" s="12">
        <v>1.9925999999999999</v>
      </c>
      <c r="CQ3" s="12">
        <v>-4.3103999999999996</v>
      </c>
      <c r="CR3" s="12">
        <v>1.5290999999999999</v>
      </c>
      <c r="CS3" s="12">
        <v>0.34610000000000002</v>
      </c>
      <c r="CT3" s="12">
        <v>4.6901000000000002</v>
      </c>
      <c r="CU3" s="12">
        <v>-1.4922</v>
      </c>
      <c r="CV3" s="12">
        <v>1.8148</v>
      </c>
      <c r="CW3" s="12">
        <v>-1.4922</v>
      </c>
      <c r="CX3" s="12">
        <v>2.1278999999999999</v>
      </c>
      <c r="DI3" s="12">
        <v>-1.6439999999999999</v>
      </c>
      <c r="DJ3" s="12">
        <v>2.1850000000000001</v>
      </c>
      <c r="DK3" s="12">
        <v>-0.78680000000000005</v>
      </c>
      <c r="DL3" s="12">
        <v>2.8651</v>
      </c>
      <c r="DM3" s="12">
        <v>-0.4178</v>
      </c>
      <c r="DN3" s="12">
        <v>4.4017999999999997</v>
      </c>
      <c r="DO3" s="12">
        <v>-0.47239999999999999</v>
      </c>
      <c r="DP3" s="12">
        <v>4.9333</v>
      </c>
    </row>
    <row r="4" spans="2:120" ht="14.45" customHeight="1" x14ac:dyDescent="0.2">
      <c r="B4" s="2" t="s">
        <v>835</v>
      </c>
      <c r="C4" s="2"/>
      <c r="D4" s="5">
        <f t="shared" si="0"/>
        <v>15.7963</v>
      </c>
      <c r="E4" s="5">
        <f t="shared" si="1"/>
        <v>12.0358</v>
      </c>
      <c r="F4" s="5">
        <f t="shared" si="2"/>
        <v>2.6320999999999999</v>
      </c>
      <c r="G4" s="5">
        <f t="shared" si="3"/>
        <v>0.87439999999999996</v>
      </c>
      <c r="H4" s="5">
        <f t="shared" si="4"/>
        <v>1.1848999999999998</v>
      </c>
      <c r="I4" s="5">
        <f t="shared" si="5"/>
        <v>0.85660000000000025</v>
      </c>
      <c r="J4" s="5">
        <f t="shared" si="6"/>
        <v>2.1500999999999997</v>
      </c>
      <c r="K4" s="5">
        <f t="shared" si="7"/>
        <v>1.0362999999999998</v>
      </c>
      <c r="L4" s="5">
        <f t="shared" ref="L4:L12" si="14">((BS4-BU4)^2+(BT4-BV4)^2)^0.5</f>
        <v>5.7688360290443343</v>
      </c>
      <c r="M4" s="5">
        <f t="shared" ref="M4:M12" si="15">((BU4-BW4)^2+(BV4-BX4)^2)^0.5</f>
        <v>1.4264381830279225</v>
      </c>
      <c r="N4" s="5">
        <f t="shared" ref="N4:N11" si="16">((BW4-BY4)^2+(BX4-BZ4)^2)^0.5 + ((BY4-CA4)^2+(BZ4-CB4)^2)^0.5</f>
        <v>6.8804945127512456</v>
      </c>
      <c r="O4" s="5">
        <f t="shared" ref="O4:O11" si="17">((CA4-CC4)^2+(CB4-CD4)^2)^0.5</f>
        <v>1.6370012217466425</v>
      </c>
      <c r="P4" s="5">
        <f t="shared" ref="P4:P11" si="18">((CE4-CG4)^2+(CF4-CH4)^2)^0.5</f>
        <v>5.8841722017629641</v>
      </c>
      <c r="Q4" s="5">
        <f t="shared" si="8"/>
        <v>6.3292970265267208</v>
      </c>
      <c r="R4" s="5">
        <f t="shared" ref="R4:R11" si="19">((CO4-CQ4)^2+(CP4-CR4)^2)^0.5</f>
        <v>4.3016121594118646</v>
      </c>
      <c r="S4" s="5">
        <f t="shared" ref="S4:S11" si="20">((CQ4-CS4)^2+(CR4-CT4)^2)^0.5</f>
        <v>5.5777367811685057</v>
      </c>
      <c r="T4" s="5">
        <f t="shared" ref="T4:T11" si="21">((CY4-DA4)^2+(CZ4-DB4)^2)^0.5</f>
        <v>5.5268969892698374</v>
      </c>
      <c r="U4" s="5">
        <f t="shared" ref="U4:U11" si="22">((DA4-DC4)^2+(DB4-DD4)^2)^0.5</f>
        <v>7.4910548589634542</v>
      </c>
      <c r="V4" s="5">
        <f t="shared" ref="V4:V12" si="23">((DI4-DK4)^2+(DJ4-DL4)^2)^0.5</f>
        <v>1.2298116156550154</v>
      </c>
      <c r="W4" s="5">
        <f t="shared" ref="W4:W12" si="24">((DK4-DM4)^2+(DL4-DN4)^2)^0.5</f>
        <v>1.5890551437882821</v>
      </c>
      <c r="X4" s="5">
        <f t="shared" ref="X4:X12" si="25">((DM4-DO4)^2+(DN4-DP4)^2)^0.5</f>
        <v>0.43693987000501605</v>
      </c>
      <c r="Y4" s="5">
        <f t="shared" si="9"/>
        <v>1.3081</v>
      </c>
      <c r="Z4" s="5">
        <f t="shared" si="10"/>
        <v>0.6331</v>
      </c>
      <c r="AA4" s="5">
        <f t="shared" si="11"/>
        <v>1.7157</v>
      </c>
      <c r="AB4" s="5">
        <f t="shared" si="12"/>
        <v>3.1046</v>
      </c>
      <c r="AC4" s="6">
        <f t="shared" si="13"/>
        <v>2.6709000000000001</v>
      </c>
      <c r="AD4" s="6">
        <f t="shared" ref="AD4:AD10" si="26">((CK4-CM4)^2+(CL4-CN4)^2)^0.5</f>
        <v>0.29530000000000012</v>
      </c>
      <c r="AE4" s="6">
        <f t="shared" ref="AE4:AE10" si="27">((CU4-CW4)^2+(CV4-CX4)^2)^0.5</f>
        <v>0.33649999999999913</v>
      </c>
      <c r="AF4" s="6">
        <f t="shared" ref="AF4:AF10" si="28">((DE4-DG4)^2+(DF4-DH4)^2)^0.5</f>
        <v>0.33150000000000013</v>
      </c>
      <c r="AG4" s="9">
        <v>0</v>
      </c>
      <c r="AH4" s="9">
        <v>0</v>
      </c>
      <c r="AI4" s="9">
        <v>0</v>
      </c>
      <c r="AJ4" s="9">
        <v>-0.87439999999999996</v>
      </c>
      <c r="AK4" s="9">
        <v>0</v>
      </c>
      <c r="AL4" s="9">
        <v>-1.4472</v>
      </c>
      <c r="AM4" s="9">
        <v>0</v>
      </c>
      <c r="AN4" s="9">
        <v>-2.6320999999999999</v>
      </c>
      <c r="AO4" s="9">
        <v>0</v>
      </c>
      <c r="AP4" s="9">
        <v>-3.4887000000000001</v>
      </c>
      <c r="AQ4" s="9">
        <v>0</v>
      </c>
      <c r="AR4" s="9">
        <v>-5.6387999999999998</v>
      </c>
      <c r="AS4" s="9">
        <v>0</v>
      </c>
      <c r="AT4" s="9">
        <v>-6.6750999999999996</v>
      </c>
      <c r="AU4" s="9">
        <v>0</v>
      </c>
      <c r="AV4" s="9">
        <v>-12.0358</v>
      </c>
      <c r="AW4" s="9">
        <v>0</v>
      </c>
      <c r="AX4" s="9">
        <v>-15.7963</v>
      </c>
      <c r="AY4" s="18">
        <v>1.4053</v>
      </c>
      <c r="AZ4" s="18">
        <v>-7.4561999999999999</v>
      </c>
      <c r="BA4" s="19">
        <v>1.5704</v>
      </c>
      <c r="BB4" s="19">
        <v>-7.4561999999999999</v>
      </c>
      <c r="BC4" s="19">
        <v>0.90229999999999999</v>
      </c>
      <c r="BD4" s="19">
        <v>-7.4561999999999999</v>
      </c>
      <c r="BE4" s="19">
        <v>0.73850000000000005</v>
      </c>
      <c r="BF4" s="19">
        <v>-7.4561999999999999</v>
      </c>
      <c r="BG4" s="19">
        <v>0.37780000000000002</v>
      </c>
      <c r="BH4" s="19">
        <v>-7.4561999999999999</v>
      </c>
      <c r="BI4" s="19">
        <v>-0.25530000000000003</v>
      </c>
      <c r="BJ4" s="19">
        <v>-7.4561999999999999</v>
      </c>
      <c r="BK4" s="19">
        <v>-0.5696</v>
      </c>
      <c r="BL4" s="19">
        <v>-7.4561999999999999</v>
      </c>
      <c r="BM4" s="19">
        <v>-0.81340000000000001</v>
      </c>
      <c r="BN4" s="19">
        <v>-7.4561999999999999</v>
      </c>
      <c r="BO4" s="19">
        <v>-1.5342</v>
      </c>
      <c r="BP4" s="19">
        <v>-7.4561999999999999</v>
      </c>
      <c r="BQ4" s="19">
        <v>-1.2656000000000001</v>
      </c>
      <c r="BR4" s="19">
        <v>-7.4561999999999999</v>
      </c>
      <c r="BS4" s="17">
        <v>0</v>
      </c>
      <c r="BT4" s="17">
        <v>0</v>
      </c>
      <c r="BU4" s="17">
        <v>3.0327999999999999</v>
      </c>
      <c r="BV4" s="17">
        <v>-4.9073000000000002</v>
      </c>
      <c r="BW4" s="17">
        <v>4.4298000000000002</v>
      </c>
      <c r="BX4" s="17">
        <v>-4.6189999999999998</v>
      </c>
      <c r="BY4" s="17">
        <v>4.4298000000000002</v>
      </c>
      <c r="BZ4" s="17">
        <v>-4.6189999999999998</v>
      </c>
      <c r="CA4" s="17">
        <v>11.1843</v>
      </c>
      <c r="CB4" s="17">
        <v>-3.3083</v>
      </c>
      <c r="CC4" s="17">
        <v>11.1823</v>
      </c>
      <c r="CD4" s="17">
        <v>-1.6713</v>
      </c>
      <c r="CE4" s="12">
        <v>11.223599999999999</v>
      </c>
      <c r="CF4" s="12">
        <v>-1.5753999999999999</v>
      </c>
      <c r="CG4" s="12">
        <v>15.6591</v>
      </c>
      <c r="CH4" s="12">
        <v>-5.4419000000000004</v>
      </c>
      <c r="CI4" s="12">
        <v>21.192499999999999</v>
      </c>
      <c r="CJ4" s="12">
        <v>-2.3692000000000002</v>
      </c>
      <c r="CK4" s="12">
        <v>13.4658</v>
      </c>
      <c r="CL4" s="12">
        <v>-3.7084000000000001</v>
      </c>
      <c r="CM4" s="12">
        <v>13.4658</v>
      </c>
      <c r="CN4" s="12">
        <v>-3.4131</v>
      </c>
      <c r="CO4" s="12">
        <v>13.221299999999999</v>
      </c>
      <c r="CP4" s="12">
        <v>-3.4868000000000001</v>
      </c>
      <c r="CQ4" s="12">
        <v>14.107200000000001</v>
      </c>
      <c r="CR4" s="12">
        <v>-7.6962000000000002</v>
      </c>
      <c r="CS4" s="12">
        <v>19.1478</v>
      </c>
      <c r="CT4" s="12">
        <v>-5.3079999999999998</v>
      </c>
      <c r="CU4" s="12">
        <v>13.949</v>
      </c>
      <c r="CV4" s="12">
        <v>-5.5201000000000002</v>
      </c>
      <c r="CW4" s="12">
        <v>13.612500000000001</v>
      </c>
      <c r="CX4" s="12">
        <v>-5.5201000000000002</v>
      </c>
      <c r="CY4" s="12">
        <v>13.4937</v>
      </c>
      <c r="CZ4" s="12">
        <v>-5.3105000000000002</v>
      </c>
      <c r="DA4" s="12">
        <v>16.3004</v>
      </c>
      <c r="DB4" s="12">
        <v>-10.0717</v>
      </c>
      <c r="DC4" s="12">
        <v>22.811699999999998</v>
      </c>
      <c r="DD4" s="12">
        <v>-6.3677999999999999</v>
      </c>
      <c r="DE4" s="12">
        <v>15.085100000000001</v>
      </c>
      <c r="DF4" s="12">
        <v>-7.7057000000000002</v>
      </c>
      <c r="DG4" s="12">
        <v>14.7536</v>
      </c>
      <c r="DH4" s="12">
        <v>-7.7057000000000002</v>
      </c>
      <c r="DI4" s="12">
        <v>3.3357000000000001</v>
      </c>
      <c r="DJ4" s="12">
        <v>-3.7059000000000002</v>
      </c>
      <c r="DK4" s="12">
        <v>4.3846999999999996</v>
      </c>
      <c r="DL4" s="12">
        <v>-4.3478000000000003</v>
      </c>
      <c r="DM4" s="12">
        <v>4.8697999999999997</v>
      </c>
      <c r="DN4" s="12">
        <v>-5.8609999999999998</v>
      </c>
      <c r="DO4" s="12">
        <v>4.8120000000000003</v>
      </c>
      <c r="DP4" s="12">
        <v>-6.2941000000000003</v>
      </c>
    </row>
    <row r="5" spans="2:120" ht="16.899999999999999" customHeight="1" x14ac:dyDescent="0.2">
      <c r="B5" s="2" t="s">
        <v>836</v>
      </c>
      <c r="C5" s="2"/>
      <c r="D5" s="5">
        <f t="shared" si="0"/>
        <v>14.9009</v>
      </c>
      <c r="E5" s="5">
        <f t="shared" si="1"/>
        <v>12.0199</v>
      </c>
      <c r="F5" s="5">
        <f t="shared" si="2"/>
        <v>2.6021999999999998</v>
      </c>
      <c r="G5" s="5">
        <f t="shared" si="3"/>
        <v>0.88009999999999999</v>
      </c>
      <c r="H5" s="5">
        <f t="shared" si="4"/>
        <v>1.2508999999999999</v>
      </c>
      <c r="I5" s="5">
        <f t="shared" si="5"/>
        <v>0.58550000000000013</v>
      </c>
      <c r="J5" s="5">
        <f t="shared" si="6"/>
        <v>1.6612000000000005</v>
      </c>
      <c r="K5" s="5">
        <f t="shared" si="7"/>
        <v>1.6578999999999997</v>
      </c>
      <c r="L5" s="5">
        <f t="shared" si="14"/>
        <v>5.4834422054034633</v>
      </c>
      <c r="M5" s="5">
        <f t="shared" si="15"/>
        <v>1.4698714671698341</v>
      </c>
      <c r="N5" s="5">
        <f t="shared" si="16"/>
        <v>6.1276944133312004</v>
      </c>
      <c r="O5" s="5">
        <f>((CA5-CC5)^2+(CB5-CD5)^2)^0.5</f>
        <v>1.5822725555352333</v>
      </c>
      <c r="P5" s="5">
        <f t="shared" si="18"/>
        <v>5.3321409668162376</v>
      </c>
      <c r="Q5" s="5">
        <f t="shared" si="8"/>
        <v>6.0777223340656157</v>
      </c>
      <c r="R5" s="5">
        <f t="shared" si="19"/>
        <v>4.0022447326469184</v>
      </c>
      <c r="S5" s="5">
        <f t="shared" si="20"/>
        <v>5.4973597517353721</v>
      </c>
      <c r="T5" s="5">
        <f t="shared" si="21"/>
        <v>5.1880875252832803</v>
      </c>
      <c r="U5" s="5">
        <f t="shared" si="22"/>
        <v>7.4485536481923802</v>
      </c>
      <c r="V5" s="5">
        <f t="shared" si="23"/>
        <v>0.92330709950698453</v>
      </c>
      <c r="W5" s="5">
        <f t="shared" si="24"/>
        <v>1.6009700215806666</v>
      </c>
      <c r="X5" s="5">
        <f t="shared" si="25"/>
        <v>0.35435785584631802</v>
      </c>
      <c r="Y5" s="5">
        <f t="shared" si="9"/>
        <v>1.2376</v>
      </c>
      <c r="Z5" s="5">
        <f t="shared" si="10"/>
        <v>0.5111</v>
      </c>
      <c r="AA5" s="5">
        <f t="shared" si="11"/>
        <v>1.8052999999999999</v>
      </c>
      <c r="AB5" s="5">
        <f t="shared" si="12"/>
        <v>3.0339999999999998</v>
      </c>
      <c r="AC5" s="6">
        <f t="shared" si="13"/>
        <v>2.9920999999999998</v>
      </c>
      <c r="AD5" s="6">
        <f t="shared" si="26"/>
        <v>0.3041999999999998</v>
      </c>
      <c r="AE5" s="6">
        <f t="shared" si="27"/>
        <v>0.29969999999999963</v>
      </c>
      <c r="AF5" s="6">
        <f t="shared" si="28"/>
        <v>0.33280000000000065</v>
      </c>
      <c r="AG5" s="9">
        <v>0</v>
      </c>
      <c r="AH5" s="9">
        <v>0</v>
      </c>
      <c r="AI5" s="9">
        <v>0</v>
      </c>
      <c r="AJ5" s="9">
        <v>-0.88009999999999999</v>
      </c>
      <c r="AK5" s="9">
        <v>0</v>
      </c>
      <c r="AL5" s="9">
        <v>-1.3512999999999999</v>
      </c>
      <c r="AM5" s="9">
        <v>0</v>
      </c>
      <c r="AN5" s="9">
        <v>-2.6021999999999998</v>
      </c>
      <c r="AO5" s="9">
        <v>0</v>
      </c>
      <c r="AP5" s="9">
        <v>-3.1877</v>
      </c>
      <c r="AQ5" s="9">
        <v>0</v>
      </c>
      <c r="AR5" s="9">
        <v>-4.8489000000000004</v>
      </c>
      <c r="AS5" s="9">
        <v>0</v>
      </c>
      <c r="AT5" s="9">
        <v>-6.5068000000000001</v>
      </c>
      <c r="AU5" s="9">
        <v>0</v>
      </c>
      <c r="AV5" s="9">
        <v>-12.0199</v>
      </c>
      <c r="AW5" s="9">
        <v>0</v>
      </c>
      <c r="AX5" s="9">
        <v>-14.9009</v>
      </c>
      <c r="AY5" s="18">
        <v>1.6573</v>
      </c>
      <c r="AZ5" s="18">
        <v>-6.1505999999999998</v>
      </c>
      <c r="BA5" s="19">
        <v>1.4548000000000001</v>
      </c>
      <c r="BB5" s="19">
        <v>-6.1505999999999998</v>
      </c>
      <c r="BC5" s="19">
        <v>0.98360000000000003</v>
      </c>
      <c r="BD5" s="19">
        <v>-6.1505999999999998</v>
      </c>
      <c r="BE5" s="19">
        <v>0.70420000000000005</v>
      </c>
      <c r="BF5" s="19">
        <v>-6.1505999999999998</v>
      </c>
      <c r="BG5" s="19">
        <v>0.35620000000000002</v>
      </c>
      <c r="BH5" s="19">
        <v>-6.1505999999999998</v>
      </c>
      <c r="BI5" s="19">
        <v>-0.15490000000000001</v>
      </c>
      <c r="BJ5" s="19">
        <v>-6.1505999999999998</v>
      </c>
      <c r="BK5" s="19">
        <v>-0.53339999999999999</v>
      </c>
      <c r="BL5" s="19">
        <v>-6.1505999999999998</v>
      </c>
      <c r="BM5" s="19">
        <v>-0.82169999999999999</v>
      </c>
      <c r="BN5" s="19">
        <v>-6.1505999999999998</v>
      </c>
      <c r="BO5" s="19">
        <v>-1.5791999999999999</v>
      </c>
      <c r="BP5" s="19">
        <v>-6.1505999999999998</v>
      </c>
      <c r="BQ5" s="19">
        <v>-1.3348</v>
      </c>
      <c r="BR5" s="19">
        <v>-6.1505999999999998</v>
      </c>
      <c r="BS5" s="17">
        <v>0</v>
      </c>
      <c r="BT5" s="17">
        <v>0</v>
      </c>
      <c r="BU5" s="17">
        <v>2.1031</v>
      </c>
      <c r="BV5" s="17">
        <v>5.0640999999999998</v>
      </c>
      <c r="BW5" s="17">
        <v>3.2544</v>
      </c>
      <c r="BX5" s="17">
        <v>5.9779</v>
      </c>
      <c r="BY5" s="17">
        <v>7.0079000000000002</v>
      </c>
      <c r="BZ5" s="17">
        <v>9.1268999999999991</v>
      </c>
      <c r="CA5" s="17">
        <v>8.2194000000000003</v>
      </c>
      <c r="CB5" s="17">
        <v>9.3287999999999993</v>
      </c>
      <c r="CC5" s="17">
        <v>9.7973999999999997</v>
      </c>
      <c r="CD5" s="17">
        <v>9.2126000000000001</v>
      </c>
      <c r="CE5" s="12">
        <v>9.6754999999999995</v>
      </c>
      <c r="CF5" s="12">
        <v>9.1928999999999998</v>
      </c>
      <c r="CG5" s="12">
        <v>12.2003</v>
      </c>
      <c r="CH5" s="12">
        <v>4.4964000000000004</v>
      </c>
      <c r="CI5" s="12">
        <v>18.183199999999999</v>
      </c>
      <c r="CJ5" s="12">
        <v>5.5658000000000003</v>
      </c>
      <c r="CK5" s="12">
        <v>11.2605</v>
      </c>
      <c r="CL5" s="12">
        <v>6.7969999999999997</v>
      </c>
      <c r="CM5" s="12">
        <v>10.956300000000001</v>
      </c>
      <c r="CN5" s="12">
        <v>6.7969999999999997</v>
      </c>
      <c r="CO5" s="12">
        <v>10.8833</v>
      </c>
      <c r="CP5" s="12">
        <v>6.8066000000000004</v>
      </c>
      <c r="CQ5" s="12">
        <v>9.1834000000000007</v>
      </c>
      <c r="CR5" s="12">
        <v>3.1833</v>
      </c>
      <c r="CS5" s="12">
        <v>14.5244</v>
      </c>
      <c r="CT5" s="12">
        <v>1.8815</v>
      </c>
      <c r="CU5" s="12">
        <v>10.2286</v>
      </c>
      <c r="CV5" s="12">
        <v>5.0228000000000002</v>
      </c>
      <c r="CW5" s="12">
        <v>9.9289000000000005</v>
      </c>
      <c r="CX5" s="12">
        <v>5.0228000000000002</v>
      </c>
      <c r="CY5" s="12">
        <v>10.0038</v>
      </c>
      <c r="CZ5" s="12">
        <v>5.1752000000000002</v>
      </c>
      <c r="DA5" s="12">
        <v>10.3207</v>
      </c>
      <c r="DB5" s="12">
        <v>-3.2000000000000002E-3</v>
      </c>
      <c r="DC5" s="12">
        <v>16.654800000000002</v>
      </c>
      <c r="DD5" s="12">
        <v>3.9159999999999999</v>
      </c>
      <c r="DE5" s="12">
        <v>10.370200000000001</v>
      </c>
      <c r="DF5" s="12">
        <v>2.8105000000000002</v>
      </c>
      <c r="DG5" s="12">
        <v>10.0374</v>
      </c>
      <c r="DH5" s="12">
        <v>2.8105000000000002</v>
      </c>
      <c r="DI5" s="12">
        <v>10.257199999999999</v>
      </c>
      <c r="DJ5" s="12">
        <v>2.8942999999999999</v>
      </c>
      <c r="DK5" s="12">
        <v>11.042</v>
      </c>
      <c r="DL5" s="12">
        <v>2.4079000000000002</v>
      </c>
      <c r="DM5" s="12">
        <v>11.5246</v>
      </c>
      <c r="DN5" s="12">
        <v>0.88139999999999996</v>
      </c>
      <c r="DO5" s="12">
        <v>11.482100000000001</v>
      </c>
      <c r="DP5" s="12">
        <v>0.52959999999999996</v>
      </c>
    </row>
    <row r="6" spans="2:120" ht="15" customHeight="1" x14ac:dyDescent="0.2">
      <c r="B6" s="2" t="s">
        <v>837</v>
      </c>
      <c r="C6" s="2"/>
      <c r="D6" s="5">
        <f t="shared" si="0"/>
        <v>16.177299999999999</v>
      </c>
      <c r="E6" s="5">
        <f t="shared" si="1"/>
        <v>12.285299999999999</v>
      </c>
      <c r="F6" s="5">
        <f t="shared" si="2"/>
        <v>2.58</v>
      </c>
      <c r="G6" s="5">
        <f t="shared" si="3"/>
        <v>0.84140000000000004</v>
      </c>
      <c r="H6" s="5">
        <f t="shared" si="4"/>
        <v>1.3208</v>
      </c>
      <c r="I6" s="5">
        <f t="shared" si="5"/>
        <v>0.72009999999999996</v>
      </c>
      <c r="J6" s="5">
        <f t="shared" si="6"/>
        <v>2.0154999999999998</v>
      </c>
      <c r="K6" s="5">
        <f t="shared" si="7"/>
        <v>1.1181999999999999</v>
      </c>
      <c r="L6" s="5">
        <f t="shared" si="14"/>
        <v>5.5591776801969548</v>
      </c>
      <c r="M6" s="5">
        <f t="shared" si="15"/>
        <v>1.3843586962922578</v>
      </c>
      <c r="N6" s="5">
        <f t="shared" si="16"/>
        <v>4.9978290157321315</v>
      </c>
      <c r="O6" s="5">
        <f t="shared" si="17"/>
        <v>1.6897886998083516</v>
      </c>
      <c r="P6" s="5">
        <f t="shared" si="18"/>
        <v>5.7034993065661022</v>
      </c>
      <c r="Q6" s="5">
        <f t="shared" si="8"/>
        <v>6.114935265397337</v>
      </c>
      <c r="R6" s="5">
        <f t="shared" si="19"/>
        <v>4.3278138407283651</v>
      </c>
      <c r="S6" s="5">
        <f t="shared" si="20"/>
        <v>5.5694362596226918</v>
      </c>
      <c r="T6" s="5">
        <f t="shared" si="21"/>
        <v>5.59271111805357</v>
      </c>
      <c r="U6" s="5">
        <f t="shared" si="22"/>
        <v>6.8928343060021398</v>
      </c>
      <c r="V6" s="5">
        <f t="shared" si="23"/>
        <v>1.0291074676631207</v>
      </c>
      <c r="W6" s="5">
        <f t="shared" si="24"/>
        <v>1.4937942997615166</v>
      </c>
      <c r="X6" s="5">
        <f t="shared" si="25"/>
        <v>0.3161901484866344</v>
      </c>
      <c r="Y6" s="5">
        <f t="shared" si="9"/>
        <v>1.204</v>
      </c>
      <c r="Z6" s="5">
        <f t="shared" si="10"/>
        <v>0.64069999999999994</v>
      </c>
      <c r="AA6" s="5">
        <f t="shared" si="11"/>
        <v>1.8153999999999999</v>
      </c>
      <c r="AB6" s="5">
        <f t="shared" si="12"/>
        <v>3.2206999999999999</v>
      </c>
      <c r="AC6" s="6">
        <f t="shared" si="13"/>
        <v>3.3171999999999997</v>
      </c>
      <c r="AD6" s="6">
        <f t="shared" si="26"/>
        <v>0.33460000000000001</v>
      </c>
      <c r="AE6" s="6">
        <f t="shared" si="27"/>
        <v>0.35110000000000019</v>
      </c>
      <c r="AF6" s="6">
        <f t="shared" si="28"/>
        <v>0.35489999999999977</v>
      </c>
      <c r="AG6" s="9">
        <v>0</v>
      </c>
      <c r="AH6" s="9">
        <v>0</v>
      </c>
      <c r="AI6" s="9">
        <v>0</v>
      </c>
      <c r="AJ6" s="9">
        <v>-0.84140000000000004</v>
      </c>
      <c r="AK6" s="9">
        <v>0</v>
      </c>
      <c r="AL6" s="9">
        <v>-1.2592000000000001</v>
      </c>
      <c r="AM6" s="9">
        <v>0</v>
      </c>
      <c r="AN6" s="9">
        <v>-2.58</v>
      </c>
      <c r="AO6" s="9">
        <v>0</v>
      </c>
      <c r="AP6" s="9">
        <v>-3.3001</v>
      </c>
      <c r="AQ6" s="9">
        <v>0</v>
      </c>
      <c r="AR6" s="9">
        <v>-5.3155999999999999</v>
      </c>
      <c r="AS6" s="9">
        <v>0</v>
      </c>
      <c r="AT6" s="9">
        <v>-6.4337999999999997</v>
      </c>
      <c r="AU6" s="9">
        <v>0</v>
      </c>
      <c r="AV6" s="9">
        <v>-12.285299999999999</v>
      </c>
      <c r="AW6" s="9">
        <v>0</v>
      </c>
      <c r="AX6" s="9">
        <v>-16.177299999999999</v>
      </c>
      <c r="AY6" s="18">
        <v>1.611</v>
      </c>
      <c r="AZ6" s="18">
        <v>-7.3044000000000002</v>
      </c>
      <c r="BA6" s="19">
        <v>1.6853</v>
      </c>
      <c r="BB6" s="19">
        <v>-7.3044000000000002</v>
      </c>
      <c r="BC6" s="19">
        <v>1.1035999999999999</v>
      </c>
      <c r="BD6" s="19">
        <v>-7.3044000000000002</v>
      </c>
      <c r="BE6" s="19">
        <v>-0.3473</v>
      </c>
      <c r="BF6" s="19">
        <v>-7.3044000000000002</v>
      </c>
      <c r="BG6" s="19">
        <v>-0.6845</v>
      </c>
      <c r="BH6" s="19">
        <v>-7.3044000000000002</v>
      </c>
      <c r="BI6" s="19">
        <v>-1.3251999999999999</v>
      </c>
      <c r="BJ6" s="19">
        <v>-7.3044000000000002</v>
      </c>
      <c r="BK6" s="19">
        <v>-1.5512999999999999</v>
      </c>
      <c r="BL6" s="19">
        <v>-7.3044000000000002</v>
      </c>
      <c r="BM6" s="19">
        <v>-0.71179999999999999</v>
      </c>
      <c r="BN6" s="19">
        <v>-7.3044000000000002</v>
      </c>
      <c r="BO6" s="19">
        <v>-1.5354000000000001</v>
      </c>
      <c r="BP6" s="19">
        <v>-7.3044000000000002</v>
      </c>
      <c r="BQ6" s="19">
        <v>-1.7061999999999999</v>
      </c>
      <c r="BR6" s="19">
        <v>-7.3044000000000002</v>
      </c>
      <c r="BS6" s="17">
        <v>0</v>
      </c>
      <c r="BT6" s="17">
        <v>0</v>
      </c>
      <c r="BU6" s="17">
        <v>-6.4799999999999996E-2</v>
      </c>
      <c r="BV6" s="17">
        <v>5.5587999999999997</v>
      </c>
      <c r="BW6" s="17">
        <v>1.3144</v>
      </c>
      <c r="BX6" s="17">
        <v>5.4394</v>
      </c>
      <c r="BY6" s="17">
        <v>4.3186</v>
      </c>
      <c r="BZ6" s="17">
        <v>4.3300999999999998</v>
      </c>
      <c r="CA6" s="17">
        <v>4.4284999999999997</v>
      </c>
      <c r="CB6" s="17">
        <v>2.5381</v>
      </c>
      <c r="CC6" s="17">
        <v>2.7584</v>
      </c>
      <c r="CD6" s="17">
        <v>2.2808999999999999</v>
      </c>
      <c r="CE6" s="12">
        <v>2.7584</v>
      </c>
      <c r="CF6" s="12">
        <v>2.3938999999999999</v>
      </c>
      <c r="CG6" s="12">
        <v>4.3236999999999997</v>
      </c>
      <c r="CH6" s="12">
        <v>7.8784000000000001</v>
      </c>
      <c r="CI6" s="12">
        <v>4.9390000000000001</v>
      </c>
      <c r="CJ6" s="12">
        <v>1.7945</v>
      </c>
      <c r="CK6" s="12">
        <v>3.6962999999999999</v>
      </c>
      <c r="CL6" s="12">
        <v>5.2476000000000003</v>
      </c>
      <c r="CM6" s="12">
        <v>3.3616999999999999</v>
      </c>
      <c r="CN6" s="12">
        <v>5.2476000000000003</v>
      </c>
      <c r="CO6" s="12">
        <v>3.3534000000000002</v>
      </c>
      <c r="CP6" s="12">
        <v>5.1707999999999998</v>
      </c>
      <c r="CQ6" s="12">
        <v>1.6554</v>
      </c>
      <c r="CR6" s="12">
        <v>9.1516000000000002</v>
      </c>
      <c r="CS6" s="12">
        <v>6.1474000000000002</v>
      </c>
      <c r="CT6" s="12">
        <v>5.8590999999999998</v>
      </c>
      <c r="CU6" s="12">
        <v>3.0194000000000001</v>
      </c>
      <c r="CV6" s="12">
        <v>6.7526000000000002</v>
      </c>
      <c r="CW6" s="12">
        <v>2.6682999999999999</v>
      </c>
      <c r="CX6" s="12">
        <v>6.7526000000000002</v>
      </c>
      <c r="CY6" s="12">
        <v>2.6562000000000001</v>
      </c>
      <c r="CZ6" s="12">
        <v>6.7285000000000004</v>
      </c>
      <c r="DA6" s="12">
        <v>5.5201000000000002</v>
      </c>
      <c r="DB6" s="12">
        <v>1.9247000000000001</v>
      </c>
      <c r="DC6" s="12">
        <v>7.0389999999999997</v>
      </c>
      <c r="DD6" s="12">
        <v>8.6480999999999995</v>
      </c>
      <c r="DE6" s="12">
        <v>4.17</v>
      </c>
      <c r="DF6" s="12">
        <v>4.7727000000000004</v>
      </c>
      <c r="DG6" s="12">
        <v>3.8151000000000002</v>
      </c>
      <c r="DH6" s="12">
        <v>4.7727000000000004</v>
      </c>
      <c r="DI6" s="12">
        <v>3.7694000000000001</v>
      </c>
      <c r="DJ6" s="12">
        <v>4.6906999999999996</v>
      </c>
      <c r="DK6" s="12">
        <v>4.3491</v>
      </c>
      <c r="DL6" s="12">
        <v>5.5410000000000004</v>
      </c>
      <c r="DM6" s="12">
        <v>4.0125999999999999</v>
      </c>
      <c r="DN6" s="12">
        <v>6.9964000000000004</v>
      </c>
      <c r="DO6" s="12">
        <v>3.8176000000000001</v>
      </c>
      <c r="DP6" s="12">
        <v>7.2453000000000003</v>
      </c>
    </row>
    <row r="7" spans="2:120" ht="16.149999999999999" customHeight="1" x14ac:dyDescent="0.2">
      <c r="B7" s="2" t="s">
        <v>838</v>
      </c>
      <c r="C7" s="2" t="s">
        <v>585</v>
      </c>
      <c r="D7" s="5">
        <f t="shared" si="0"/>
        <v>15.591799999999999</v>
      </c>
      <c r="E7" s="5">
        <f t="shared" si="1"/>
        <v>11.492900000000001</v>
      </c>
      <c r="F7" s="5">
        <f t="shared" si="2"/>
        <v>2.7475999999999998</v>
      </c>
      <c r="G7" s="5">
        <f t="shared" si="3"/>
        <v>0.91310000000000002</v>
      </c>
      <c r="H7" s="5">
        <f t="shared" si="4"/>
        <v>1.2343999999999997</v>
      </c>
      <c r="I7" s="5">
        <f t="shared" si="5"/>
        <v>0.76390000000000002</v>
      </c>
      <c r="J7" s="5">
        <f t="shared" si="6"/>
        <v>1.8993000000000002</v>
      </c>
      <c r="K7" s="5">
        <f t="shared" si="7"/>
        <v>1.1494</v>
      </c>
      <c r="L7" s="5">
        <f t="shared" si="14"/>
        <v>5.8735039031229057</v>
      </c>
      <c r="M7" s="5">
        <f t="shared" si="15"/>
        <v>5.8735039031229057</v>
      </c>
      <c r="N7" s="5" t="s">
        <v>566</v>
      </c>
      <c r="O7" s="5" t="s">
        <v>566</v>
      </c>
      <c r="P7" s="5">
        <f t="shared" si="18"/>
        <v>5.9545178982013303</v>
      </c>
      <c r="Q7" s="5">
        <f t="shared" si="8"/>
        <v>6.559236209346329</v>
      </c>
      <c r="R7" s="5">
        <f t="shared" si="19"/>
        <v>4.4224154327697436</v>
      </c>
      <c r="S7" s="5">
        <f t="shared" si="20"/>
        <v>5.727430488447677</v>
      </c>
      <c r="T7" s="5">
        <f t="shared" si="21"/>
        <v>5.9535895609287675</v>
      </c>
      <c r="U7" s="5">
        <f t="shared" si="22"/>
        <v>7.6263923056711427</v>
      </c>
      <c r="V7" s="5">
        <f t="shared" si="23"/>
        <v>1.1470392233921207</v>
      </c>
      <c r="W7" s="5">
        <f t="shared" si="24"/>
        <v>1.5483185460363129</v>
      </c>
      <c r="X7" s="5">
        <f t="shared" si="25"/>
        <v>0.49809398711488134</v>
      </c>
      <c r="Y7" s="5">
        <f t="shared" si="9"/>
        <v>1.2433000000000001</v>
      </c>
      <c r="Z7" s="5">
        <f t="shared" si="10"/>
        <v>0.53400000000000003</v>
      </c>
      <c r="AA7" s="5">
        <f t="shared" si="11"/>
        <v>1.9196</v>
      </c>
      <c r="AB7" s="5">
        <f t="shared" si="12"/>
        <v>3.1801000000000004</v>
      </c>
      <c r="AC7" s="6">
        <f t="shared" si="13"/>
        <v>2.9018999999999999</v>
      </c>
      <c r="AD7" s="6">
        <f t="shared" si="26"/>
        <v>0.34099999999999975</v>
      </c>
      <c r="AE7" s="6">
        <f t="shared" si="27"/>
        <v>0.31820000000000004</v>
      </c>
      <c r="AF7" s="6">
        <f t="shared" si="28"/>
        <v>0.36439999999999995</v>
      </c>
      <c r="AG7" s="9">
        <v>0</v>
      </c>
      <c r="AH7" s="9">
        <v>0</v>
      </c>
      <c r="AI7" s="9">
        <v>0</v>
      </c>
      <c r="AJ7" s="9">
        <v>-0.91310000000000002</v>
      </c>
      <c r="AK7" s="9">
        <v>0</v>
      </c>
      <c r="AL7" s="9">
        <v>-1.5132000000000001</v>
      </c>
      <c r="AM7" s="9">
        <v>0</v>
      </c>
      <c r="AN7" s="9">
        <v>-2.7475999999999998</v>
      </c>
      <c r="AO7" s="9">
        <v>0</v>
      </c>
      <c r="AP7" s="9">
        <v>-3.5114999999999998</v>
      </c>
      <c r="AQ7" s="9">
        <v>0</v>
      </c>
      <c r="AR7" s="9">
        <v>-5.4108000000000001</v>
      </c>
      <c r="AS7" s="9">
        <v>0</v>
      </c>
      <c r="AT7" s="9">
        <v>-6.5602</v>
      </c>
      <c r="AU7" s="9">
        <v>0</v>
      </c>
      <c r="AV7" s="9">
        <v>-11.492900000000001</v>
      </c>
      <c r="AW7" s="9">
        <v>0</v>
      </c>
      <c r="AX7" s="9">
        <v>-15.591799999999999</v>
      </c>
      <c r="AY7" s="18">
        <v>1.6516</v>
      </c>
      <c r="AZ7" s="18">
        <v>-6.8319999999999999</v>
      </c>
      <c r="BA7" s="19">
        <v>1.6866000000000001</v>
      </c>
      <c r="BB7" s="19">
        <v>-6.8319999999999999</v>
      </c>
      <c r="BC7" s="19">
        <v>1.1252</v>
      </c>
      <c r="BD7" s="19">
        <v>-6.8319999999999999</v>
      </c>
      <c r="BE7" s="19">
        <v>0.76639999999999997</v>
      </c>
      <c r="BF7" s="19">
        <v>-6.8319999999999999</v>
      </c>
      <c r="BG7" s="19">
        <v>0.4032</v>
      </c>
      <c r="BH7" s="19">
        <v>-6.8319999999999999</v>
      </c>
      <c r="BI7" s="19">
        <v>-0.1308</v>
      </c>
      <c r="BJ7" s="19">
        <v>-6.8319999999999999</v>
      </c>
      <c r="BK7" s="19">
        <v>-0.47689999999999999</v>
      </c>
      <c r="BL7" s="19">
        <v>-6.8319999999999999</v>
      </c>
      <c r="BM7" s="19">
        <v>-0.7944</v>
      </c>
      <c r="BN7" s="19">
        <v>-6.8319999999999999</v>
      </c>
      <c r="BO7" s="19">
        <v>-1.4935</v>
      </c>
      <c r="BP7" s="19">
        <v>-6.8319999999999999</v>
      </c>
      <c r="BQ7" s="19">
        <v>-1.2503</v>
      </c>
      <c r="BR7" s="19">
        <v>-6.8319999999999999</v>
      </c>
      <c r="BS7" s="17">
        <v>0</v>
      </c>
      <c r="BT7" s="17">
        <v>0</v>
      </c>
      <c r="BU7" s="17">
        <v>0.55630000000000002</v>
      </c>
      <c r="BV7" s="17">
        <v>5.8471000000000002</v>
      </c>
      <c r="BW7" s="17"/>
      <c r="BX7" s="17"/>
      <c r="BY7" s="17"/>
      <c r="BZ7" s="17"/>
      <c r="CA7" s="17"/>
      <c r="CB7" s="17"/>
      <c r="CC7" s="17"/>
      <c r="CD7" s="17"/>
      <c r="CE7" s="12">
        <v>-1.5087999999999999</v>
      </c>
      <c r="CF7" s="12">
        <v>-6.4832999999999998</v>
      </c>
      <c r="CG7" s="12">
        <v>-2.6739999999999999</v>
      </c>
      <c r="CH7" s="12">
        <v>-0.64390000000000003</v>
      </c>
      <c r="CI7" s="12">
        <v>3.5998000000000001</v>
      </c>
      <c r="CJ7" s="12">
        <v>1.27</v>
      </c>
      <c r="CK7" s="12">
        <v>-1.7551000000000001</v>
      </c>
      <c r="CL7" s="12">
        <v>-3.9178999999999999</v>
      </c>
      <c r="CM7" s="12">
        <v>-2.0960999999999999</v>
      </c>
      <c r="CN7" s="12">
        <v>-3.9178999999999999</v>
      </c>
      <c r="CO7" s="12">
        <v>-2.0720000000000001</v>
      </c>
      <c r="CP7" s="12">
        <v>-3.8645999999999998</v>
      </c>
      <c r="CQ7" s="12">
        <v>-3.5318999999999998</v>
      </c>
      <c r="CR7" s="12">
        <v>-8.0390999999999995</v>
      </c>
      <c r="CS7" s="12">
        <v>1.4140999999999999</v>
      </c>
      <c r="CT7" s="12">
        <v>-10.927099999999999</v>
      </c>
      <c r="CU7" s="12">
        <v>-2.4916999999999998</v>
      </c>
      <c r="CV7" s="12">
        <v>-5.8109000000000002</v>
      </c>
      <c r="CW7" s="12">
        <v>-2.8098999999999998</v>
      </c>
      <c r="CX7" s="12">
        <v>-5.8109000000000002</v>
      </c>
      <c r="CY7" s="12">
        <v>-2.8231999999999999</v>
      </c>
      <c r="CZ7" s="12">
        <v>-5.7506000000000004</v>
      </c>
      <c r="DA7" s="12">
        <v>1.6243000000000001</v>
      </c>
      <c r="DB7" s="12">
        <v>-9.7085000000000008</v>
      </c>
      <c r="DC7" s="12">
        <v>8.9649000000000001</v>
      </c>
      <c r="DD7" s="12">
        <v>-7.6402999999999999</v>
      </c>
      <c r="DE7" s="12">
        <v>-0.46550000000000002</v>
      </c>
      <c r="DF7" s="12">
        <v>-7.641</v>
      </c>
      <c r="DG7" s="12">
        <v>-0.82989999999999997</v>
      </c>
      <c r="DH7" s="12">
        <v>-7.641</v>
      </c>
      <c r="DI7" s="12">
        <v>-0.87760000000000005</v>
      </c>
      <c r="DJ7" s="12">
        <v>-7.4054000000000002</v>
      </c>
      <c r="DK7" s="12">
        <v>7.8100000000000003E-2</v>
      </c>
      <c r="DL7" s="12">
        <v>-8.0396999999999998</v>
      </c>
      <c r="DM7" s="12">
        <v>0.59750000000000003</v>
      </c>
      <c r="DN7" s="12">
        <v>-9.4983000000000004</v>
      </c>
      <c r="DO7" s="12">
        <v>0.58360000000000001</v>
      </c>
      <c r="DP7" s="12">
        <v>-9.9962</v>
      </c>
    </row>
    <row r="8" spans="2:120" ht="16.149999999999999" customHeight="1" x14ac:dyDescent="0.2">
      <c r="B8" s="2" t="s">
        <v>911</v>
      </c>
      <c r="C8" s="2" t="s">
        <v>938</v>
      </c>
      <c r="D8" s="5">
        <f t="shared" si="0"/>
        <v>14.2151</v>
      </c>
      <c r="E8" s="5">
        <f t="shared" si="1"/>
        <v>10.849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14"/>
        <v>5.6288459580983385</v>
      </c>
      <c r="M8" s="5">
        <f t="shared" si="15"/>
        <v>1.506873750517939</v>
      </c>
      <c r="N8" s="5">
        <f t="shared" si="16"/>
        <v>5.5812024749556706</v>
      </c>
      <c r="O8" s="5">
        <f t="shared" si="17"/>
        <v>1.7146669443364211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-10.849</v>
      </c>
      <c r="AW8" s="9">
        <v>0</v>
      </c>
      <c r="AX8" s="9">
        <v>-14.2151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5.1429</v>
      </c>
      <c r="BV8" s="17">
        <v>2.2879</v>
      </c>
      <c r="BW8" s="17">
        <v>4.7454000000000001</v>
      </c>
      <c r="BX8" s="17">
        <v>3.7414000000000001</v>
      </c>
      <c r="BY8" s="17">
        <v>2.6778</v>
      </c>
      <c r="BZ8" s="17">
        <v>6.7728999999999999</v>
      </c>
      <c r="CA8" s="17">
        <v>0.77910000000000001</v>
      </c>
      <c r="CB8" s="17">
        <v>6.9958</v>
      </c>
      <c r="CC8" s="17">
        <v>-0.35809999999999997</v>
      </c>
      <c r="CD8" s="17">
        <v>5.7125000000000004</v>
      </c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14"/>
        <v>0</v>
      </c>
      <c r="M9" s="5">
        <f t="shared" si="15"/>
        <v>0</v>
      </c>
      <c r="N9" s="5">
        <f t="shared" si="16"/>
        <v>0</v>
      </c>
      <c r="O9" s="5">
        <f t="shared" si="17"/>
        <v>0</v>
      </c>
      <c r="P9" s="5">
        <f t="shared" si="18"/>
        <v>0</v>
      </c>
      <c r="Q9" s="5">
        <f t="shared" si="8"/>
        <v>0</v>
      </c>
      <c r="R9" s="5">
        <f t="shared" si="19"/>
        <v>0</v>
      </c>
      <c r="S9" s="5">
        <f t="shared" si="20"/>
        <v>0</v>
      </c>
      <c r="T9" s="5">
        <f t="shared" si="21"/>
        <v>0</v>
      </c>
      <c r="U9" s="5">
        <f t="shared" si="22"/>
        <v>0</v>
      </c>
      <c r="V9" s="5">
        <f t="shared" si="23"/>
        <v>0</v>
      </c>
      <c r="W9" s="5">
        <f t="shared" si="24"/>
        <v>0</v>
      </c>
      <c r="X9" s="5">
        <f t="shared" si="25"/>
        <v>0</v>
      </c>
      <c r="Y9" s="5">
        <f t="shared" si="9"/>
        <v>0</v>
      </c>
      <c r="Z9" s="5">
        <f t="shared" si="10"/>
        <v>0</v>
      </c>
      <c r="AA9" s="5">
        <f t="shared" si="11"/>
        <v>0</v>
      </c>
      <c r="AB9" s="5">
        <f t="shared" si="12"/>
        <v>0</v>
      </c>
      <c r="AC9" s="6">
        <f t="shared" si="13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14"/>
        <v>0</v>
      </c>
      <c r="M10" s="5">
        <f t="shared" si="15"/>
        <v>0</v>
      </c>
      <c r="N10" s="5">
        <f t="shared" si="16"/>
        <v>0</v>
      </c>
      <c r="O10" s="5">
        <f t="shared" si="17"/>
        <v>0</v>
      </c>
      <c r="P10" s="5">
        <f t="shared" si="18"/>
        <v>0</v>
      </c>
      <c r="Q10" s="5">
        <f t="shared" si="8"/>
        <v>0</v>
      </c>
      <c r="R10" s="5">
        <f t="shared" si="19"/>
        <v>0</v>
      </c>
      <c r="S10" s="5">
        <f t="shared" si="20"/>
        <v>0</v>
      </c>
      <c r="T10" s="5">
        <f t="shared" si="21"/>
        <v>0</v>
      </c>
      <c r="U10" s="5">
        <f t="shared" si="22"/>
        <v>0</v>
      </c>
      <c r="V10" s="5">
        <f t="shared" si="23"/>
        <v>0</v>
      </c>
      <c r="W10" s="5">
        <f t="shared" si="24"/>
        <v>0</v>
      </c>
      <c r="X10" s="5">
        <f t="shared" si="25"/>
        <v>0</v>
      </c>
      <c r="Y10" s="5">
        <f t="shared" si="9"/>
        <v>0</v>
      </c>
      <c r="Z10" s="5">
        <f t="shared" si="10"/>
        <v>0</v>
      </c>
      <c r="AA10" s="5">
        <f t="shared" si="11"/>
        <v>0</v>
      </c>
      <c r="AB10" s="5">
        <f t="shared" si="12"/>
        <v>0</v>
      </c>
      <c r="AC10" s="6">
        <f t="shared" si="13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14"/>
        <v>0</v>
      </c>
      <c r="M11" s="5">
        <f t="shared" si="15"/>
        <v>0</v>
      </c>
      <c r="N11" s="5">
        <f t="shared" si="16"/>
        <v>0</v>
      </c>
      <c r="O11" s="5">
        <f t="shared" si="17"/>
        <v>0</v>
      </c>
      <c r="P11" s="5">
        <f t="shared" si="18"/>
        <v>0</v>
      </c>
      <c r="Q11" s="5">
        <f t="shared" si="8"/>
        <v>0</v>
      </c>
      <c r="R11" s="5">
        <f t="shared" si="19"/>
        <v>0</v>
      </c>
      <c r="S11" s="5">
        <f t="shared" si="20"/>
        <v>0</v>
      </c>
      <c r="T11" s="5">
        <f t="shared" si="21"/>
        <v>0</v>
      </c>
      <c r="U11" s="5">
        <f t="shared" si="22"/>
        <v>0</v>
      </c>
      <c r="V11" s="5">
        <f t="shared" si="23"/>
        <v>0</v>
      </c>
      <c r="W11" s="5">
        <f t="shared" si="24"/>
        <v>0</v>
      </c>
      <c r="X11" s="5">
        <f t="shared" si="25"/>
        <v>0</v>
      </c>
      <c r="Y11" s="5">
        <f t="shared" si="9"/>
        <v>0</v>
      </c>
      <c r="Z11" s="5">
        <f t="shared" si="10"/>
        <v>0</v>
      </c>
      <c r="AA11" s="5">
        <f t="shared" si="11"/>
        <v>0</v>
      </c>
      <c r="AB11" s="5">
        <f t="shared" si="12"/>
        <v>0</v>
      </c>
      <c r="AC11" s="6">
        <f t="shared" si="13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14"/>
        <v>0</v>
      </c>
      <c r="M12" s="5">
        <f t="shared" si="15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((CI12-CK12)^2+(CJ12-CL12)^2)^0.5</f>
        <v>0</v>
      </c>
      <c r="R12" s="5">
        <f>((CQ12-CS12)^2+(CR12-CT12)^2)^0.5</f>
        <v>0</v>
      </c>
      <c r="S12" s="5">
        <f>((CS12-CU12)^2+(CT12-CV12)^2)^0.5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3"/>
        <v>0</v>
      </c>
      <c r="W12" s="5">
        <f t="shared" si="24"/>
        <v>0</v>
      </c>
      <c r="X12" s="5">
        <f t="shared" si="25"/>
        <v>0</v>
      </c>
      <c r="Y12" s="5">
        <f t="shared" si="9"/>
        <v>0</v>
      </c>
      <c r="Z12" s="5">
        <f t="shared" si="10"/>
        <v>0</v>
      </c>
      <c r="AA12" s="5">
        <f t="shared" si="11"/>
        <v>0</v>
      </c>
      <c r="AB12" s="5">
        <f t="shared" si="12"/>
        <v>0</v>
      </c>
      <c r="AC12" s="6">
        <f t="shared" si="13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AVERAGE(D3:D8)</f>
        <v>15.3268</v>
      </c>
      <c r="E13" s="14">
        <f t="shared" ref="E13:AF13" si="29">AVERAGE(E3:E8)</f>
        <v>11.786016666666667</v>
      </c>
      <c r="F13" s="14">
        <f t="shared" si="29"/>
        <v>2.6126399999999999</v>
      </c>
      <c r="G13" s="14">
        <f t="shared" si="29"/>
        <v>0.86856000000000011</v>
      </c>
      <c r="H13" s="14">
        <f t="shared" si="29"/>
        <v>1.2360799999999998</v>
      </c>
      <c r="I13" s="14">
        <f t="shared" si="29"/>
        <v>0.71564000000000005</v>
      </c>
      <c r="J13" s="14">
        <f t="shared" si="29"/>
        <v>1.9377800000000001</v>
      </c>
      <c r="K13" s="14">
        <f t="shared" si="29"/>
        <v>1.1961999999999997</v>
      </c>
      <c r="L13" s="14">
        <f t="shared" si="29"/>
        <v>5.6910564171225291</v>
      </c>
      <c r="M13" s="14">
        <f t="shared" si="29"/>
        <v>2.1844180609340458</v>
      </c>
      <c r="N13" s="14">
        <f t="shared" si="29"/>
        <v>5.8959027311670775</v>
      </c>
      <c r="O13" s="14">
        <f t="shared" si="29"/>
        <v>1.6428908638151032</v>
      </c>
      <c r="P13" s="14">
        <f t="shared" si="29"/>
        <v>5.7702025094859017</v>
      </c>
      <c r="Q13" s="14">
        <f t="shared" si="29"/>
        <v>6.3140338566886456</v>
      </c>
      <c r="R13" s="14">
        <f t="shared" si="29"/>
        <v>4.2829180045821982</v>
      </c>
      <c r="S13" s="14">
        <f t="shared" si="29"/>
        <v>5.6000020600290563</v>
      </c>
      <c r="T13" s="14">
        <f t="shared" si="29"/>
        <v>5.5653212983838642</v>
      </c>
      <c r="U13" s="14">
        <f t="shared" si="29"/>
        <v>7.3647087797072794</v>
      </c>
      <c r="V13" s="14">
        <f t="shared" si="29"/>
        <v>1.084698035491884</v>
      </c>
      <c r="W13" s="14">
        <f t="shared" si="29"/>
        <v>1.5625040417222869</v>
      </c>
      <c r="X13" s="14">
        <f t="shared" si="29"/>
        <v>0.42797579583384016</v>
      </c>
      <c r="Y13" s="14">
        <f t="shared" si="29"/>
        <v>1.2491600000000003</v>
      </c>
      <c r="Z13" s="14">
        <f t="shared" si="29"/>
        <v>0.58645999999999998</v>
      </c>
      <c r="AA13" s="14">
        <f t="shared" si="29"/>
        <v>1.8163400000000003</v>
      </c>
      <c r="AB13" s="14">
        <f t="shared" si="29"/>
        <v>3.1416199999999996</v>
      </c>
      <c r="AC13" s="14">
        <f t="shared" si="29"/>
        <v>2.9701399999999998</v>
      </c>
      <c r="AD13" s="14">
        <f t="shared" si="29"/>
        <v>0.31241999999999998</v>
      </c>
      <c r="AE13" s="14">
        <f t="shared" si="29"/>
        <v>0.32371999999999979</v>
      </c>
      <c r="AF13" s="14">
        <f t="shared" si="29"/>
        <v>0.3459000000000001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STDEV(D3:D8)</f>
        <v>0.69764173613682245</v>
      </c>
      <c r="E14" s="14">
        <f t="shared" ref="E14:AF14" si="30">STDEV(E3:E8)</f>
        <v>0.52752140967610639</v>
      </c>
      <c r="F14" s="14">
        <f>STDEV(F3:F8)</f>
        <v>8.9671416850632957E-2</v>
      </c>
      <c r="G14" s="14">
        <f t="shared" si="30"/>
        <v>3.2003952880855203E-2</v>
      </c>
      <c r="H14" s="14">
        <f t="shared" si="30"/>
        <v>5.5223065833037578E-2</v>
      </c>
      <c r="I14" s="14">
        <f t="shared" si="30"/>
        <v>0.10391389704943266</v>
      </c>
      <c r="J14" s="14">
        <f t="shared" si="30"/>
        <v>0.18008566572606466</v>
      </c>
      <c r="K14" s="14">
        <f t="shared" si="30"/>
        <v>0.26378880757151152</v>
      </c>
      <c r="L14" s="14">
        <f t="shared" si="30"/>
        <v>0.15730105070908354</v>
      </c>
      <c r="M14" s="14">
        <f t="shared" si="30"/>
        <v>1.8077434265066974</v>
      </c>
      <c r="N14" s="14">
        <f t="shared" si="30"/>
        <v>0.6943943473148867</v>
      </c>
      <c r="O14" s="14">
        <f t="shared" si="30"/>
        <v>5.8697887449884231E-2</v>
      </c>
      <c r="P14" s="14">
        <f t="shared" si="30"/>
        <v>0.26736788214602936</v>
      </c>
      <c r="Q14" s="14">
        <f t="shared" si="30"/>
        <v>0.21589705472028783</v>
      </c>
      <c r="R14" s="14">
        <f t="shared" si="30"/>
        <v>0.16326488456508131</v>
      </c>
      <c r="S14" s="14">
        <f t="shared" si="30"/>
        <v>8.5132218271918664E-2</v>
      </c>
      <c r="T14" s="14">
        <f t="shared" si="30"/>
        <v>0.31373247256209125</v>
      </c>
      <c r="U14" s="14">
        <f t="shared" si="30"/>
        <v>0.32359289259297908</v>
      </c>
      <c r="V14" s="14">
        <f t="shared" si="30"/>
        <v>0.11637491031171238</v>
      </c>
      <c r="W14" s="14">
        <f t="shared" si="30"/>
        <v>4.3088507770604745E-2</v>
      </c>
      <c r="X14" s="14">
        <f t="shared" si="30"/>
        <v>9.2488878928706525E-2</v>
      </c>
      <c r="Y14" s="14">
        <f t="shared" si="30"/>
        <v>3.773119399117926E-2</v>
      </c>
      <c r="Z14" s="14">
        <f t="shared" si="30"/>
        <v>5.9737366865304641E-2</v>
      </c>
      <c r="AA14" s="14">
        <f t="shared" si="30"/>
        <v>7.2459319621426196E-2</v>
      </c>
      <c r="AB14" s="14">
        <f t="shared" si="30"/>
        <v>7.3178254966895812E-2</v>
      </c>
      <c r="AC14" s="14">
        <f t="shared" si="30"/>
        <v>0.23191406382537463</v>
      </c>
      <c r="AD14" s="14">
        <f t="shared" si="30"/>
        <v>2.4060382374351295E-2</v>
      </c>
      <c r="AE14" s="14">
        <f t="shared" si="30"/>
        <v>2.020648410783038E-2</v>
      </c>
      <c r="AF14" s="14">
        <f t="shared" si="30"/>
        <v>1.6352573701612163E-2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MAX(D3:D8)-MIN(D3:D8)</f>
        <v>1.9621999999999993</v>
      </c>
      <c r="E15" s="14">
        <f t="shared" ref="E15:AF15" si="31">MAX(E3:E8)-MIN(E3:E8)</f>
        <v>1.4362999999999992</v>
      </c>
      <c r="F15" s="14">
        <f t="shared" si="31"/>
        <v>0.24629999999999974</v>
      </c>
      <c r="G15" s="14">
        <f t="shared" si="31"/>
        <v>7.9300000000000037E-2</v>
      </c>
      <c r="H15" s="14">
        <f t="shared" si="31"/>
        <v>0.13590000000000013</v>
      </c>
      <c r="I15" s="14">
        <f t="shared" si="31"/>
        <v>0.27110000000000012</v>
      </c>
      <c r="J15" s="14">
        <f t="shared" si="31"/>
        <v>0.48889999999999922</v>
      </c>
      <c r="K15" s="14">
        <f t="shared" si="31"/>
        <v>0.63870000000000005</v>
      </c>
      <c r="L15" s="14">
        <f t="shared" si="31"/>
        <v>0.39006169771944244</v>
      </c>
      <c r="M15" s="14">
        <f t="shared" si="31"/>
        <v>4.4891452068306474</v>
      </c>
      <c r="N15" s="14">
        <f t="shared" si="31"/>
        <v>1.8826654970191141</v>
      </c>
      <c r="O15" s="14">
        <f t="shared" si="31"/>
        <v>0.13239438880118781</v>
      </c>
      <c r="P15" s="14">
        <f t="shared" si="31"/>
        <v>0.644541207266637</v>
      </c>
      <c r="Q15" s="14">
        <f t="shared" si="31"/>
        <v>0.48151387528071332</v>
      </c>
      <c r="R15" s="14">
        <f t="shared" si="31"/>
        <v>0.4201707001228252</v>
      </c>
      <c r="S15" s="14">
        <f t="shared" si="31"/>
        <v>0.23007073671230494</v>
      </c>
      <c r="T15" s="14">
        <f t="shared" si="31"/>
        <v>0.76550203564548713</v>
      </c>
      <c r="U15" s="14">
        <f t="shared" si="31"/>
        <v>0.73355799966900292</v>
      </c>
      <c r="V15" s="14">
        <f t="shared" si="31"/>
        <v>0.30650451614803087</v>
      </c>
      <c r="W15" s="14">
        <f t="shared" si="31"/>
        <v>0.10717572181915003</v>
      </c>
      <c r="X15" s="14">
        <f t="shared" si="31"/>
        <v>0.21810696922971662</v>
      </c>
      <c r="Y15" s="14">
        <f t="shared" si="31"/>
        <v>0.10410000000000008</v>
      </c>
      <c r="Z15" s="14">
        <f t="shared" si="31"/>
        <v>0.12959999999999994</v>
      </c>
      <c r="AA15" s="14">
        <f t="shared" si="31"/>
        <v>0.20389999999999997</v>
      </c>
      <c r="AB15" s="14">
        <f t="shared" si="31"/>
        <v>0.18670000000000009</v>
      </c>
      <c r="AC15" s="14">
        <f t="shared" si="31"/>
        <v>0.64629999999999965</v>
      </c>
      <c r="AD15" s="14">
        <f t="shared" si="31"/>
        <v>5.3999999999999604E-2</v>
      </c>
      <c r="AE15" s="14">
        <f t="shared" si="31"/>
        <v>5.1400000000000556E-2</v>
      </c>
      <c r="AF15" s="14">
        <f t="shared" si="31"/>
        <v>3.2899999999999818E-2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MIN(D3:D8)</f>
        <v>14.2151</v>
      </c>
      <c r="E16" s="14">
        <f t="shared" ref="E16:AF16" si="32">MIN(E3:E8)</f>
        <v>10.849</v>
      </c>
      <c r="F16" s="14">
        <f t="shared" si="32"/>
        <v>2.5013000000000001</v>
      </c>
      <c r="G16" s="14">
        <f t="shared" si="32"/>
        <v>0.83379999999999999</v>
      </c>
      <c r="H16" s="14">
        <f t="shared" si="32"/>
        <v>1.1848999999999998</v>
      </c>
      <c r="I16" s="14">
        <f t="shared" si="32"/>
        <v>0.58550000000000013</v>
      </c>
      <c r="J16" s="14">
        <f t="shared" si="32"/>
        <v>1.6612000000000005</v>
      </c>
      <c r="K16" s="14">
        <f t="shared" si="32"/>
        <v>1.0191999999999997</v>
      </c>
      <c r="L16" s="14">
        <f t="shared" si="32"/>
        <v>5.4834422054034633</v>
      </c>
      <c r="M16" s="14">
        <f t="shared" si="32"/>
        <v>1.3843586962922578</v>
      </c>
      <c r="N16" s="14">
        <f t="shared" si="32"/>
        <v>4.9978290157321315</v>
      </c>
      <c r="O16" s="14">
        <f t="shared" si="32"/>
        <v>1.5822725555352333</v>
      </c>
      <c r="P16" s="14">
        <f t="shared" si="32"/>
        <v>5.3321409668162376</v>
      </c>
      <c r="Q16" s="14">
        <f t="shared" si="32"/>
        <v>6.0777223340656157</v>
      </c>
      <c r="R16" s="14">
        <f t="shared" si="32"/>
        <v>4.0022447326469184</v>
      </c>
      <c r="S16" s="14">
        <f t="shared" si="32"/>
        <v>5.4973597517353721</v>
      </c>
      <c r="T16" s="14">
        <f t="shared" si="32"/>
        <v>5.1880875252832803</v>
      </c>
      <c r="U16" s="14">
        <f t="shared" si="32"/>
        <v>6.8928343060021398</v>
      </c>
      <c r="V16" s="14">
        <f t="shared" si="32"/>
        <v>0.92330709950698453</v>
      </c>
      <c r="W16" s="14">
        <f t="shared" si="32"/>
        <v>1.4937942997615166</v>
      </c>
      <c r="X16" s="14">
        <f t="shared" si="32"/>
        <v>0.3161901484866344</v>
      </c>
      <c r="Y16" s="14">
        <f t="shared" si="32"/>
        <v>1.204</v>
      </c>
      <c r="Z16" s="14">
        <f t="shared" si="32"/>
        <v>0.5111</v>
      </c>
      <c r="AA16" s="14">
        <f t="shared" si="32"/>
        <v>1.7157</v>
      </c>
      <c r="AB16" s="14">
        <f t="shared" si="32"/>
        <v>3.0339999999999998</v>
      </c>
      <c r="AC16" s="14">
        <f t="shared" si="32"/>
        <v>2.6709000000000001</v>
      </c>
      <c r="AD16" s="14">
        <f t="shared" si="32"/>
        <v>0.28700000000000014</v>
      </c>
      <c r="AE16" s="14">
        <f t="shared" si="32"/>
        <v>0.29969999999999963</v>
      </c>
      <c r="AF16" s="14">
        <f t="shared" si="32"/>
        <v>0.33150000000000013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MAX(D3:D8)</f>
        <v>16.177299999999999</v>
      </c>
      <c r="E17" s="14">
        <f t="shared" ref="E17:AF17" si="33">MAX(E3:E8)</f>
        <v>12.285299999999999</v>
      </c>
      <c r="F17" s="14">
        <f t="shared" si="33"/>
        <v>2.7475999999999998</v>
      </c>
      <c r="G17" s="14">
        <f t="shared" si="33"/>
        <v>0.91310000000000002</v>
      </c>
      <c r="H17" s="14">
        <f t="shared" si="33"/>
        <v>1.3208</v>
      </c>
      <c r="I17" s="14">
        <f t="shared" si="33"/>
        <v>0.85660000000000025</v>
      </c>
      <c r="J17" s="14">
        <f t="shared" si="33"/>
        <v>2.1500999999999997</v>
      </c>
      <c r="K17" s="14">
        <f t="shared" si="33"/>
        <v>1.6578999999999997</v>
      </c>
      <c r="L17" s="14">
        <f t="shared" si="33"/>
        <v>5.8735039031229057</v>
      </c>
      <c r="M17" s="14">
        <f t="shared" si="33"/>
        <v>5.8735039031229057</v>
      </c>
      <c r="N17" s="14">
        <f t="shared" si="33"/>
        <v>6.8804945127512456</v>
      </c>
      <c r="O17" s="14">
        <f t="shared" si="33"/>
        <v>1.7146669443364211</v>
      </c>
      <c r="P17" s="14">
        <f t="shared" si="33"/>
        <v>5.9766821740828746</v>
      </c>
      <c r="Q17" s="14">
        <f t="shared" si="33"/>
        <v>6.559236209346329</v>
      </c>
      <c r="R17" s="14">
        <f t="shared" si="33"/>
        <v>4.4224154327697436</v>
      </c>
      <c r="S17" s="14">
        <f t="shared" si="33"/>
        <v>5.727430488447677</v>
      </c>
      <c r="T17" s="14">
        <f t="shared" si="33"/>
        <v>5.9535895609287675</v>
      </c>
      <c r="U17" s="14">
        <f t="shared" si="33"/>
        <v>7.6263923056711427</v>
      </c>
      <c r="V17" s="14">
        <f t="shared" si="33"/>
        <v>1.2298116156550154</v>
      </c>
      <c r="W17" s="14">
        <f t="shared" si="33"/>
        <v>1.6009700215806666</v>
      </c>
      <c r="X17" s="14">
        <f t="shared" si="33"/>
        <v>0.53429711771635102</v>
      </c>
      <c r="Y17" s="14">
        <f t="shared" si="33"/>
        <v>1.3081</v>
      </c>
      <c r="Z17" s="14">
        <f t="shared" si="33"/>
        <v>0.64069999999999994</v>
      </c>
      <c r="AA17" s="14">
        <f t="shared" si="33"/>
        <v>1.9196</v>
      </c>
      <c r="AB17" s="14">
        <f t="shared" si="33"/>
        <v>3.2206999999999999</v>
      </c>
      <c r="AC17" s="14">
        <f t="shared" si="33"/>
        <v>3.3171999999999997</v>
      </c>
      <c r="AD17" s="14">
        <f t="shared" si="33"/>
        <v>0.34099999999999975</v>
      </c>
      <c r="AE17" s="14">
        <f t="shared" si="33"/>
        <v>0.35110000000000019</v>
      </c>
      <c r="AF17" s="14">
        <f t="shared" si="33"/>
        <v>0.36439999999999995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COUNT(D3:D8)</f>
        <v>6</v>
      </c>
      <c r="E18" s="15">
        <f t="shared" ref="E18:AF18" si="34">COUNT(E3:E8)</f>
        <v>6</v>
      </c>
      <c r="F18" s="15">
        <f t="shared" si="34"/>
        <v>5</v>
      </c>
      <c r="G18" s="15">
        <f t="shared" si="34"/>
        <v>5</v>
      </c>
      <c r="H18" s="15">
        <f t="shared" si="34"/>
        <v>5</v>
      </c>
      <c r="I18" s="15">
        <f t="shared" si="34"/>
        <v>5</v>
      </c>
      <c r="J18" s="15">
        <f t="shared" si="34"/>
        <v>5</v>
      </c>
      <c r="K18" s="15">
        <f t="shared" si="34"/>
        <v>5</v>
      </c>
      <c r="L18" s="15">
        <f t="shared" si="34"/>
        <v>6</v>
      </c>
      <c r="M18" s="15">
        <f t="shared" si="34"/>
        <v>6</v>
      </c>
      <c r="N18" s="15">
        <f t="shared" si="34"/>
        <v>5</v>
      </c>
      <c r="O18" s="15">
        <f t="shared" si="34"/>
        <v>5</v>
      </c>
      <c r="P18" s="15">
        <f t="shared" si="34"/>
        <v>5</v>
      </c>
      <c r="Q18" s="15">
        <f t="shared" si="34"/>
        <v>5</v>
      </c>
      <c r="R18" s="15">
        <f t="shared" si="34"/>
        <v>5</v>
      </c>
      <c r="S18" s="15">
        <f t="shared" si="34"/>
        <v>5</v>
      </c>
      <c r="T18" s="15">
        <f t="shared" si="34"/>
        <v>4</v>
      </c>
      <c r="U18" s="15">
        <f t="shared" si="34"/>
        <v>4</v>
      </c>
      <c r="V18" s="15">
        <f t="shared" si="34"/>
        <v>5</v>
      </c>
      <c r="W18" s="15">
        <f t="shared" si="34"/>
        <v>5</v>
      </c>
      <c r="X18" s="15">
        <f t="shared" si="34"/>
        <v>5</v>
      </c>
      <c r="Y18" s="15">
        <f t="shared" si="34"/>
        <v>5</v>
      </c>
      <c r="Z18" s="15">
        <f t="shared" si="34"/>
        <v>5</v>
      </c>
      <c r="AA18" s="15">
        <f t="shared" si="34"/>
        <v>5</v>
      </c>
      <c r="AB18" s="15">
        <f t="shared" si="34"/>
        <v>5</v>
      </c>
      <c r="AC18" s="15">
        <f t="shared" si="34"/>
        <v>5</v>
      </c>
      <c r="AD18" s="15">
        <f t="shared" si="34"/>
        <v>5</v>
      </c>
      <c r="AE18" s="15">
        <f t="shared" si="34"/>
        <v>5</v>
      </c>
      <c r="AF18" s="15">
        <f t="shared" si="34"/>
        <v>4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/>
      <c r="C23" s="1"/>
      <c r="D23" s="5">
        <f t="shared" ref="D23:D31" si="35">((AG23-AW23)^2+(AH23-AX23)^2)^0.5</f>
        <v>0</v>
      </c>
      <c r="E23" s="5">
        <f t="shared" ref="E23:E31" si="36">((AG23-AU23)^2+(AH23-AV23)^2)^0.5</f>
        <v>0</v>
      </c>
      <c r="F23" s="5">
        <f t="shared" ref="F23:F31" si="37">((AG23-AM23)^2+(AH23-AN23)^2)^0.5</f>
        <v>0</v>
      </c>
      <c r="G23" s="5">
        <f t="shared" ref="G23:G31" si="38">((AG23-AI23)^2+(AH23-AJ23)^2)^0.5</f>
        <v>0</v>
      </c>
      <c r="H23" s="5">
        <f t="shared" ref="H23:H31" si="39">((AK23-AM23)^2+(AL23-AN23)^2)^0.5</f>
        <v>0</v>
      </c>
      <c r="I23" s="5">
        <f t="shared" ref="I23:I31" si="40">((AM23-AO23)^2+(AN23-AP23)^2)^0.5</f>
        <v>0</v>
      </c>
      <c r="J23" s="5">
        <f t="shared" ref="J23:J31" si="41">((AO23-AQ23)^2+(AP23-AR23)^2)^0.5</f>
        <v>0</v>
      </c>
      <c r="K23" s="5">
        <f t="shared" ref="K23:K31" si="42">((AQ23-AS23)^2+(AR23-AT23)^2)^0.5</f>
        <v>0</v>
      </c>
      <c r="L23" s="5">
        <f t="shared" ref="L23:L31" si="43">((BS23-BU23)^2+(BT23-BV23)^2)^0.5</f>
        <v>0</v>
      </c>
      <c r="M23" s="5">
        <f t="shared" ref="M23:M31" si="44">((BU23-BW23)^2+(BV23-BX23)^2)^0.5</f>
        <v>0</v>
      </c>
      <c r="N23" s="5">
        <f t="shared" ref="N23:N31" si="45">((BW23-BY23)^2+(BX23-BZ23)^2)^0.5 + ((BY23-CA23)^2+(BZ23-CB23)^2)^0.5</f>
        <v>0</v>
      </c>
      <c r="O23" s="5">
        <f t="shared" ref="O23:O31" si="46">((CA23-CC23)^2+(CB23-CD23)^2)^0.5</f>
        <v>0</v>
      </c>
      <c r="P23" s="5">
        <f>((CE23-CG23)^2+(CF23-CH23)^2)^0.5</f>
        <v>0</v>
      </c>
      <c r="Q23" s="5">
        <f t="shared" ref="Q23:Q31" si="47">((CG23-CI23)^2+(CH23-CJ23)^2)^0.5</f>
        <v>0</v>
      </c>
      <c r="R23" s="5">
        <f>((CO23-CQ23)^2+(CP23-CR23)^2)^0.5</f>
        <v>0</v>
      </c>
      <c r="S23" s="5">
        <f>((CQ23-CS23)^2+(CR23-CT23)^2)^0.5</f>
        <v>0</v>
      </c>
      <c r="T23" s="5">
        <f>((CY23-DA23)^2+(CZ23-DB23)^2)^0.5</f>
        <v>0</v>
      </c>
      <c r="U23" s="5">
        <f>((DA23-DC23)^2+(DB23-DD23)^2)^0.5</f>
        <v>0</v>
      </c>
      <c r="V23" s="5">
        <f>((DI23-DK23)^2+(DJ23-DL23)^2)^0.5</f>
        <v>0</v>
      </c>
      <c r="W23" s="5">
        <f>((DK23-DM23)^2+(DL23-DN23)^2)^0.5</f>
        <v>0</v>
      </c>
      <c r="X23" s="5">
        <f>((DM23-DO23)^2+(DN23-DP23)^2)^0.5</f>
        <v>0</v>
      </c>
      <c r="Y23" s="5">
        <f t="shared" ref="Y23:Y31" si="48">((BE23-BK23)^2+(BF23-BL23)^2)^0.5</f>
        <v>0</v>
      </c>
      <c r="Z23" s="5">
        <f t="shared" ref="Z23:Z31" si="49">((BG23-BI23)^2+(BH23-BJ23)^2)^0.5</f>
        <v>0</v>
      </c>
      <c r="AA23" s="5">
        <f t="shared" ref="AA23:AA31" si="50">((BC23-BM23)^2+(BD23-BN23)^2)^0.5</f>
        <v>0</v>
      </c>
      <c r="AB23" s="5">
        <f t="shared" ref="AB23:AB31" si="51">((BA23-BO23)^2+(BB23-BP23)^2)^0.5</f>
        <v>0</v>
      </c>
      <c r="AC23" s="6">
        <f t="shared" ref="AC23:AC31" si="52">((AY23-BQ23)^2+(AZ23-BR23)^2)^0.5</f>
        <v>0</v>
      </c>
      <c r="AD23" s="6">
        <f>((CK23-CM23)^2+(CL23-CN23)^2)^0.5</f>
        <v>0</v>
      </c>
      <c r="AE23" s="6">
        <f>((CU23-CW23)^2+(CV23-CX23)^2)^0.5</f>
        <v>0</v>
      </c>
      <c r="AF23" s="6">
        <f>((DE23-DG23)^2+(DF23-DH23)^2)^0.5</f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35"/>
        <v>0</v>
      </c>
      <c r="E24" s="5">
        <f t="shared" si="36"/>
        <v>0</v>
      </c>
      <c r="F24" s="5">
        <f t="shared" si="37"/>
        <v>0</v>
      </c>
      <c r="G24" s="5">
        <f t="shared" si="38"/>
        <v>0</v>
      </c>
      <c r="H24" s="5">
        <f t="shared" si="39"/>
        <v>0</v>
      </c>
      <c r="I24" s="5">
        <f t="shared" si="40"/>
        <v>0</v>
      </c>
      <c r="J24" s="5">
        <f t="shared" si="41"/>
        <v>0</v>
      </c>
      <c r="K24" s="5">
        <f t="shared" si="42"/>
        <v>0</v>
      </c>
      <c r="L24" s="5">
        <f t="shared" si="43"/>
        <v>0</v>
      </c>
      <c r="M24" s="5">
        <f t="shared" si="44"/>
        <v>0</v>
      </c>
      <c r="N24" s="5">
        <f t="shared" si="45"/>
        <v>0</v>
      </c>
      <c r="O24" s="5">
        <f t="shared" si="46"/>
        <v>0</v>
      </c>
      <c r="P24" s="5">
        <f t="shared" ref="P24:P31" si="53">((CE24-CG24)^2+(CF24-CH24)^2)^0.5</f>
        <v>0</v>
      </c>
      <c r="Q24" s="5">
        <f t="shared" si="47"/>
        <v>0</v>
      </c>
      <c r="R24" s="5">
        <f t="shared" ref="R24:R31" si="54">((CO24-CQ24)^2+(CP24-CR24)^2)^0.5</f>
        <v>0</v>
      </c>
      <c r="S24" s="5">
        <f t="shared" ref="S24:S31" si="55">((CQ24-CS24)^2+(CR24-CT24)^2)^0.5</f>
        <v>0</v>
      </c>
      <c r="T24" s="5">
        <f t="shared" ref="T24:T31" si="56">((CY24-DA24)^2+(CZ24-DB24)^2)^0.5</f>
        <v>0</v>
      </c>
      <c r="U24" s="5">
        <f t="shared" ref="U24:U31" si="57">((DA24-DC24)^2+(DB24-DD24)^2)^0.5</f>
        <v>0</v>
      </c>
      <c r="V24" s="5">
        <f t="shared" ref="V24:V31" si="58">((DI24-DK24)^2+(DJ24-DL24)^2)^0.5</f>
        <v>0</v>
      </c>
      <c r="W24" s="5">
        <f t="shared" ref="W24:W31" si="59">((DK24-DM24)^2+(DL24-DN24)^2)^0.5</f>
        <v>0</v>
      </c>
      <c r="X24" s="5">
        <f t="shared" ref="X24:X31" si="60">((DM24-DO24)^2+(DN24-DP24)^2)^0.5</f>
        <v>0</v>
      </c>
      <c r="Y24" s="5">
        <f t="shared" si="48"/>
        <v>0</v>
      </c>
      <c r="Z24" s="5">
        <f t="shared" si="49"/>
        <v>0</v>
      </c>
      <c r="AA24" s="5">
        <f t="shared" si="50"/>
        <v>0</v>
      </c>
      <c r="AB24" s="5">
        <f t="shared" si="51"/>
        <v>0</v>
      </c>
      <c r="AC24" s="6">
        <f t="shared" si="52"/>
        <v>0</v>
      </c>
      <c r="AD24" s="6">
        <f t="shared" ref="AD24:AD31" si="61">((CK24-CM24)^2+(CL24-CN24)^2)^0.5</f>
        <v>0</v>
      </c>
      <c r="AE24" s="6">
        <f t="shared" ref="AE24:AE31" si="62">((CU24-CW24)^2+(CV24-CX24)^2)^0.5</f>
        <v>0</v>
      </c>
      <c r="AF24" s="6">
        <f t="shared" ref="AF24:AF31" si="63">((DE24-DG24)^2+(DF24-DH24)^2)^0.5</f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35"/>
        <v>0</v>
      </c>
      <c r="E25" s="5">
        <f t="shared" si="36"/>
        <v>0</v>
      </c>
      <c r="F25" s="5">
        <f t="shared" si="37"/>
        <v>0</v>
      </c>
      <c r="G25" s="5">
        <f t="shared" si="38"/>
        <v>0</v>
      </c>
      <c r="H25" s="5">
        <f t="shared" si="39"/>
        <v>0</v>
      </c>
      <c r="I25" s="5">
        <f t="shared" si="40"/>
        <v>0</v>
      </c>
      <c r="J25" s="5">
        <f t="shared" si="41"/>
        <v>0</v>
      </c>
      <c r="K25" s="5">
        <f t="shared" si="42"/>
        <v>0</v>
      </c>
      <c r="L25" s="5">
        <f t="shared" si="43"/>
        <v>0</v>
      </c>
      <c r="M25" s="5">
        <f t="shared" si="44"/>
        <v>0</v>
      </c>
      <c r="N25" s="5">
        <f t="shared" si="45"/>
        <v>0</v>
      </c>
      <c r="O25" s="5">
        <f>((CA25-CC25)^2+(CB25-CD25)^2)^0.5</f>
        <v>0</v>
      </c>
      <c r="P25" s="5">
        <f t="shared" si="53"/>
        <v>0</v>
      </c>
      <c r="Q25" s="5">
        <f t="shared" si="47"/>
        <v>0</v>
      </c>
      <c r="R25" s="5">
        <f t="shared" si="54"/>
        <v>0</v>
      </c>
      <c r="S25" s="5">
        <f t="shared" si="55"/>
        <v>0</v>
      </c>
      <c r="T25" s="5">
        <f t="shared" si="56"/>
        <v>0</v>
      </c>
      <c r="U25" s="5">
        <f t="shared" si="57"/>
        <v>0</v>
      </c>
      <c r="V25" s="5">
        <f t="shared" si="58"/>
        <v>0</v>
      </c>
      <c r="W25" s="5">
        <f t="shared" si="59"/>
        <v>0</v>
      </c>
      <c r="X25" s="5">
        <f t="shared" si="60"/>
        <v>0</v>
      </c>
      <c r="Y25" s="5">
        <f t="shared" si="48"/>
        <v>0</v>
      </c>
      <c r="Z25" s="5">
        <f t="shared" si="49"/>
        <v>0</v>
      </c>
      <c r="AA25" s="5">
        <f t="shared" si="50"/>
        <v>0</v>
      </c>
      <c r="AB25" s="5">
        <f t="shared" si="51"/>
        <v>0</v>
      </c>
      <c r="AC25" s="6">
        <f t="shared" si="52"/>
        <v>0</v>
      </c>
      <c r="AD25" s="6">
        <f t="shared" si="61"/>
        <v>0</v>
      </c>
      <c r="AE25" s="6">
        <f t="shared" si="62"/>
        <v>0</v>
      </c>
      <c r="AF25" s="6">
        <f t="shared" si="63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21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3"/>
        <v>0</v>
      </c>
      <c r="M26" s="5">
        <f t="shared" si="44"/>
        <v>0</v>
      </c>
      <c r="N26" s="5">
        <f t="shared" si="45"/>
        <v>0</v>
      </c>
      <c r="O26" s="5">
        <f t="shared" si="46"/>
        <v>0</v>
      </c>
      <c r="P26" s="5">
        <f t="shared" si="53"/>
        <v>0</v>
      </c>
      <c r="Q26" s="5">
        <f t="shared" si="47"/>
        <v>0</v>
      </c>
      <c r="R26" s="5">
        <f t="shared" si="54"/>
        <v>0</v>
      </c>
      <c r="S26" s="5">
        <f t="shared" si="55"/>
        <v>0</v>
      </c>
      <c r="T26" s="5">
        <f t="shared" si="56"/>
        <v>0</v>
      </c>
      <c r="U26" s="5">
        <f t="shared" si="57"/>
        <v>0</v>
      </c>
      <c r="V26" s="5">
        <f t="shared" si="58"/>
        <v>0</v>
      </c>
      <c r="W26" s="5">
        <f t="shared" si="59"/>
        <v>0</v>
      </c>
      <c r="X26" s="5">
        <f t="shared" si="60"/>
        <v>0</v>
      </c>
      <c r="Y26" s="5">
        <f t="shared" si="48"/>
        <v>0</v>
      </c>
      <c r="Z26" s="5">
        <f t="shared" si="49"/>
        <v>0</v>
      </c>
      <c r="AA26" s="5">
        <f t="shared" si="50"/>
        <v>0</v>
      </c>
      <c r="AB26" s="5">
        <f t="shared" si="51"/>
        <v>0</v>
      </c>
      <c r="AC26" s="6">
        <f t="shared" si="52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3"/>
        <v>0</v>
      </c>
      <c r="M27" s="5">
        <f t="shared" si="44"/>
        <v>0</v>
      </c>
      <c r="N27" s="5">
        <f t="shared" si="45"/>
        <v>0</v>
      </c>
      <c r="O27" s="5">
        <f t="shared" si="46"/>
        <v>0</v>
      </c>
      <c r="P27" s="5">
        <f t="shared" si="53"/>
        <v>0</v>
      </c>
      <c r="Q27" s="5">
        <f t="shared" si="47"/>
        <v>0</v>
      </c>
      <c r="R27" s="5">
        <f t="shared" si="54"/>
        <v>0</v>
      </c>
      <c r="S27" s="5">
        <f t="shared" si="55"/>
        <v>0</v>
      </c>
      <c r="T27" s="5">
        <f t="shared" si="56"/>
        <v>0</v>
      </c>
      <c r="U27" s="5">
        <f t="shared" si="57"/>
        <v>0</v>
      </c>
      <c r="V27" s="5">
        <f t="shared" si="58"/>
        <v>0</v>
      </c>
      <c r="W27" s="5">
        <f t="shared" si="59"/>
        <v>0</v>
      </c>
      <c r="X27" s="5">
        <f t="shared" si="60"/>
        <v>0</v>
      </c>
      <c r="Y27" s="5">
        <f t="shared" si="48"/>
        <v>0</v>
      </c>
      <c r="Z27" s="5">
        <f t="shared" si="49"/>
        <v>0</v>
      </c>
      <c r="AA27" s="5">
        <f t="shared" si="50"/>
        <v>0</v>
      </c>
      <c r="AB27" s="5">
        <f t="shared" si="51"/>
        <v>0</v>
      </c>
      <c r="AC27" s="6">
        <f t="shared" si="52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3"/>
        <v>0</v>
      </c>
      <c r="Q28" s="5">
        <f t="shared" si="47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8"/>
        <v>0</v>
      </c>
      <c r="Z28" s="5">
        <f t="shared" si="49"/>
        <v>0</v>
      </c>
      <c r="AA28" s="5">
        <f t="shared" si="50"/>
        <v>0</v>
      </c>
      <c r="AB28" s="5">
        <f t="shared" si="51"/>
        <v>0</v>
      </c>
      <c r="AC28" s="6">
        <f t="shared" si="52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3"/>
        <v>0</v>
      </c>
      <c r="Q31" s="5">
        <f t="shared" si="47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AVERAGE(D23:D31)</f>
        <v>0</v>
      </c>
      <c r="E32" s="14">
        <f t="shared" ref="E32:AF32" si="64">AVERAGE(E23:E31)</f>
        <v>0</v>
      </c>
      <c r="F32" s="14">
        <f t="shared" si="64"/>
        <v>0</v>
      </c>
      <c r="G32" s="14">
        <f t="shared" si="64"/>
        <v>0</v>
      </c>
      <c r="H32" s="14">
        <f t="shared" si="64"/>
        <v>0</v>
      </c>
      <c r="I32" s="14">
        <f t="shared" si="64"/>
        <v>0</v>
      </c>
      <c r="J32" s="14">
        <f t="shared" si="64"/>
        <v>0</v>
      </c>
      <c r="K32" s="14">
        <f t="shared" si="64"/>
        <v>0</v>
      </c>
      <c r="L32" s="14">
        <f t="shared" si="64"/>
        <v>0</v>
      </c>
      <c r="M32" s="14">
        <f t="shared" si="64"/>
        <v>0</v>
      </c>
      <c r="N32" s="14">
        <f t="shared" si="64"/>
        <v>0</v>
      </c>
      <c r="O32" s="14">
        <f t="shared" si="64"/>
        <v>0</v>
      </c>
      <c r="P32" s="14">
        <f t="shared" si="64"/>
        <v>0</v>
      </c>
      <c r="Q32" s="14">
        <f t="shared" si="64"/>
        <v>0</v>
      </c>
      <c r="R32" s="14">
        <f t="shared" si="64"/>
        <v>0</v>
      </c>
      <c r="S32" s="14">
        <f t="shared" si="64"/>
        <v>0</v>
      </c>
      <c r="T32" s="14">
        <f t="shared" si="64"/>
        <v>0</v>
      </c>
      <c r="U32" s="14">
        <f t="shared" si="64"/>
        <v>0</v>
      </c>
      <c r="V32" s="14">
        <f t="shared" si="64"/>
        <v>0</v>
      </c>
      <c r="W32" s="14">
        <f t="shared" si="64"/>
        <v>0</v>
      </c>
      <c r="X32" s="14">
        <f t="shared" si="64"/>
        <v>0</v>
      </c>
      <c r="Y32" s="14">
        <f t="shared" si="64"/>
        <v>0</v>
      </c>
      <c r="Z32" s="14">
        <f t="shared" si="64"/>
        <v>0</v>
      </c>
      <c r="AA32" s="14">
        <f t="shared" si="64"/>
        <v>0</v>
      </c>
      <c r="AB32" s="14">
        <f t="shared" si="64"/>
        <v>0</v>
      </c>
      <c r="AC32" s="14">
        <f t="shared" si="64"/>
        <v>0</v>
      </c>
      <c r="AD32" s="14">
        <f t="shared" si="64"/>
        <v>0</v>
      </c>
      <c r="AE32" s="14">
        <f t="shared" si="64"/>
        <v>0</v>
      </c>
      <c r="AF32" s="14">
        <f t="shared" si="64"/>
        <v>0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STDEV(D23:D31)</f>
        <v>0</v>
      </c>
      <c r="E33" s="14">
        <f t="shared" ref="E33:AF33" si="65">STDEV(E23:E31)</f>
        <v>0</v>
      </c>
      <c r="F33" s="14">
        <f t="shared" si="65"/>
        <v>0</v>
      </c>
      <c r="G33" s="14">
        <f t="shared" si="65"/>
        <v>0</v>
      </c>
      <c r="H33" s="14">
        <f t="shared" si="65"/>
        <v>0</v>
      </c>
      <c r="I33" s="14">
        <f t="shared" si="65"/>
        <v>0</v>
      </c>
      <c r="J33" s="14">
        <f t="shared" si="65"/>
        <v>0</v>
      </c>
      <c r="K33" s="14">
        <f t="shared" si="65"/>
        <v>0</v>
      </c>
      <c r="L33" s="14">
        <f t="shared" si="65"/>
        <v>0</v>
      </c>
      <c r="M33" s="14">
        <f t="shared" si="65"/>
        <v>0</v>
      </c>
      <c r="N33" s="14">
        <f t="shared" si="65"/>
        <v>0</v>
      </c>
      <c r="O33" s="14">
        <f t="shared" si="65"/>
        <v>0</v>
      </c>
      <c r="P33" s="14">
        <f t="shared" si="65"/>
        <v>0</v>
      </c>
      <c r="Q33" s="14">
        <f t="shared" si="65"/>
        <v>0</v>
      </c>
      <c r="R33" s="14">
        <f t="shared" si="65"/>
        <v>0</v>
      </c>
      <c r="S33" s="14">
        <f t="shared" si="65"/>
        <v>0</v>
      </c>
      <c r="T33" s="14">
        <f t="shared" si="65"/>
        <v>0</v>
      </c>
      <c r="U33" s="14">
        <f t="shared" si="65"/>
        <v>0</v>
      </c>
      <c r="V33" s="14">
        <f t="shared" si="65"/>
        <v>0</v>
      </c>
      <c r="W33" s="14">
        <f t="shared" si="65"/>
        <v>0</v>
      </c>
      <c r="X33" s="14">
        <f t="shared" si="65"/>
        <v>0</v>
      </c>
      <c r="Y33" s="14">
        <f t="shared" si="65"/>
        <v>0</v>
      </c>
      <c r="Z33" s="14">
        <f t="shared" si="65"/>
        <v>0</v>
      </c>
      <c r="AA33" s="14">
        <f t="shared" si="65"/>
        <v>0</v>
      </c>
      <c r="AB33" s="14">
        <f t="shared" si="65"/>
        <v>0</v>
      </c>
      <c r="AC33" s="14">
        <f t="shared" si="65"/>
        <v>0</v>
      </c>
      <c r="AD33" s="14">
        <f t="shared" si="65"/>
        <v>0</v>
      </c>
      <c r="AE33" s="14">
        <f t="shared" si="65"/>
        <v>0</v>
      </c>
      <c r="AF33" s="14">
        <f t="shared" si="65"/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MAX(D23:D31)-MIN(D23:D31)</f>
        <v>0</v>
      </c>
      <c r="E34" s="14">
        <f t="shared" ref="E34:AF34" si="66">MAX(E23:E31)-MIN(E23:E31)</f>
        <v>0</v>
      </c>
      <c r="F34" s="14">
        <f t="shared" si="66"/>
        <v>0</v>
      </c>
      <c r="G34" s="14">
        <f t="shared" si="66"/>
        <v>0</v>
      </c>
      <c r="H34" s="14">
        <f t="shared" si="66"/>
        <v>0</v>
      </c>
      <c r="I34" s="14">
        <f t="shared" si="66"/>
        <v>0</v>
      </c>
      <c r="J34" s="14">
        <f t="shared" si="66"/>
        <v>0</v>
      </c>
      <c r="K34" s="14">
        <f t="shared" si="66"/>
        <v>0</v>
      </c>
      <c r="L34" s="14">
        <f t="shared" si="66"/>
        <v>0</v>
      </c>
      <c r="M34" s="14">
        <f t="shared" si="66"/>
        <v>0</v>
      </c>
      <c r="N34" s="14">
        <f t="shared" si="66"/>
        <v>0</v>
      </c>
      <c r="O34" s="14">
        <f t="shared" si="66"/>
        <v>0</v>
      </c>
      <c r="P34" s="14">
        <f t="shared" si="66"/>
        <v>0</v>
      </c>
      <c r="Q34" s="14">
        <f t="shared" si="66"/>
        <v>0</v>
      </c>
      <c r="R34" s="14">
        <f t="shared" si="66"/>
        <v>0</v>
      </c>
      <c r="S34" s="14">
        <f t="shared" si="66"/>
        <v>0</v>
      </c>
      <c r="T34" s="14">
        <f t="shared" si="66"/>
        <v>0</v>
      </c>
      <c r="U34" s="14">
        <f t="shared" si="66"/>
        <v>0</v>
      </c>
      <c r="V34" s="14">
        <f t="shared" si="66"/>
        <v>0</v>
      </c>
      <c r="W34" s="14">
        <f t="shared" si="66"/>
        <v>0</v>
      </c>
      <c r="X34" s="14">
        <f t="shared" si="66"/>
        <v>0</v>
      </c>
      <c r="Y34" s="14">
        <f t="shared" si="66"/>
        <v>0</v>
      </c>
      <c r="Z34" s="14">
        <f t="shared" si="66"/>
        <v>0</v>
      </c>
      <c r="AA34" s="14">
        <f t="shared" si="66"/>
        <v>0</v>
      </c>
      <c r="AB34" s="14">
        <f t="shared" si="66"/>
        <v>0</v>
      </c>
      <c r="AC34" s="14">
        <f t="shared" si="66"/>
        <v>0</v>
      </c>
      <c r="AD34" s="14">
        <f t="shared" si="66"/>
        <v>0</v>
      </c>
      <c r="AE34" s="14">
        <f t="shared" si="66"/>
        <v>0</v>
      </c>
      <c r="AF34" s="14">
        <f t="shared" si="66"/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MIN(D23:D31)</f>
        <v>0</v>
      </c>
      <c r="E35" s="14">
        <f t="shared" ref="E35:AF35" si="67">MIN(E23:E31)</f>
        <v>0</v>
      </c>
      <c r="F35" s="14">
        <f t="shared" si="67"/>
        <v>0</v>
      </c>
      <c r="G35" s="14">
        <f t="shared" si="67"/>
        <v>0</v>
      </c>
      <c r="H35" s="14">
        <f t="shared" si="67"/>
        <v>0</v>
      </c>
      <c r="I35" s="14">
        <f t="shared" si="67"/>
        <v>0</v>
      </c>
      <c r="J35" s="14">
        <f t="shared" si="67"/>
        <v>0</v>
      </c>
      <c r="K35" s="14">
        <f t="shared" si="67"/>
        <v>0</v>
      </c>
      <c r="L35" s="14">
        <f t="shared" si="67"/>
        <v>0</v>
      </c>
      <c r="M35" s="14">
        <f t="shared" si="67"/>
        <v>0</v>
      </c>
      <c r="N35" s="14">
        <f t="shared" si="67"/>
        <v>0</v>
      </c>
      <c r="O35" s="14">
        <f t="shared" si="67"/>
        <v>0</v>
      </c>
      <c r="P35" s="14">
        <f t="shared" si="67"/>
        <v>0</v>
      </c>
      <c r="Q35" s="14">
        <f t="shared" si="67"/>
        <v>0</v>
      </c>
      <c r="R35" s="14">
        <f t="shared" si="67"/>
        <v>0</v>
      </c>
      <c r="S35" s="14">
        <f t="shared" si="67"/>
        <v>0</v>
      </c>
      <c r="T35" s="14">
        <f t="shared" si="67"/>
        <v>0</v>
      </c>
      <c r="U35" s="14">
        <f t="shared" si="67"/>
        <v>0</v>
      </c>
      <c r="V35" s="14">
        <f t="shared" si="67"/>
        <v>0</v>
      </c>
      <c r="W35" s="14">
        <f t="shared" si="67"/>
        <v>0</v>
      </c>
      <c r="X35" s="14">
        <f t="shared" si="67"/>
        <v>0</v>
      </c>
      <c r="Y35" s="14">
        <f t="shared" si="67"/>
        <v>0</v>
      </c>
      <c r="Z35" s="14">
        <f t="shared" si="67"/>
        <v>0</v>
      </c>
      <c r="AA35" s="14">
        <f t="shared" si="67"/>
        <v>0</v>
      </c>
      <c r="AB35" s="14">
        <f t="shared" si="67"/>
        <v>0</v>
      </c>
      <c r="AC35" s="14">
        <f t="shared" si="67"/>
        <v>0</v>
      </c>
      <c r="AD35" s="14">
        <f t="shared" si="67"/>
        <v>0</v>
      </c>
      <c r="AE35" s="14">
        <f t="shared" si="67"/>
        <v>0</v>
      </c>
      <c r="AF35" s="14">
        <f t="shared" si="67"/>
        <v>0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MAX(D23:D31)</f>
        <v>0</v>
      </c>
      <c r="E36" s="14">
        <f t="shared" ref="E36:AF36" si="68">MAX(E23:E31)</f>
        <v>0</v>
      </c>
      <c r="F36" s="14">
        <f t="shared" si="68"/>
        <v>0</v>
      </c>
      <c r="G36" s="14">
        <f t="shared" si="68"/>
        <v>0</v>
      </c>
      <c r="H36" s="14">
        <f t="shared" si="68"/>
        <v>0</v>
      </c>
      <c r="I36" s="14">
        <f t="shared" si="68"/>
        <v>0</v>
      </c>
      <c r="J36" s="14">
        <f t="shared" si="68"/>
        <v>0</v>
      </c>
      <c r="K36" s="14">
        <f t="shared" si="68"/>
        <v>0</v>
      </c>
      <c r="L36" s="14">
        <f t="shared" si="68"/>
        <v>0</v>
      </c>
      <c r="M36" s="14">
        <f t="shared" si="68"/>
        <v>0</v>
      </c>
      <c r="N36" s="14">
        <f t="shared" si="68"/>
        <v>0</v>
      </c>
      <c r="O36" s="14">
        <f t="shared" si="68"/>
        <v>0</v>
      </c>
      <c r="P36" s="14">
        <f t="shared" si="68"/>
        <v>0</v>
      </c>
      <c r="Q36" s="14">
        <f t="shared" si="68"/>
        <v>0</v>
      </c>
      <c r="R36" s="14">
        <f t="shared" si="68"/>
        <v>0</v>
      </c>
      <c r="S36" s="14">
        <f t="shared" si="68"/>
        <v>0</v>
      </c>
      <c r="T36" s="14">
        <f t="shared" si="68"/>
        <v>0</v>
      </c>
      <c r="U36" s="14">
        <f t="shared" si="68"/>
        <v>0</v>
      </c>
      <c r="V36" s="14">
        <f t="shared" si="68"/>
        <v>0</v>
      </c>
      <c r="W36" s="14">
        <f t="shared" si="68"/>
        <v>0</v>
      </c>
      <c r="X36" s="14">
        <f t="shared" si="68"/>
        <v>0</v>
      </c>
      <c r="Y36" s="14">
        <f t="shared" si="68"/>
        <v>0</v>
      </c>
      <c r="Z36" s="14">
        <f t="shared" si="68"/>
        <v>0</v>
      </c>
      <c r="AA36" s="14">
        <f t="shared" si="68"/>
        <v>0</v>
      </c>
      <c r="AB36" s="14">
        <f t="shared" si="68"/>
        <v>0</v>
      </c>
      <c r="AC36" s="14">
        <f t="shared" si="68"/>
        <v>0</v>
      </c>
      <c r="AD36" s="14">
        <f t="shared" si="68"/>
        <v>0</v>
      </c>
      <c r="AE36" s="14">
        <f t="shared" si="68"/>
        <v>0</v>
      </c>
      <c r="AF36" s="14">
        <f t="shared" si="68"/>
        <v>0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COUNT(D23:D31)</f>
        <v>9</v>
      </c>
      <c r="E37" s="15">
        <f t="shared" ref="E37:AF37" si="69">COUNT(E23:E31)</f>
        <v>9</v>
      </c>
      <c r="F37" s="15">
        <f t="shared" si="69"/>
        <v>9</v>
      </c>
      <c r="G37" s="15">
        <f t="shared" si="69"/>
        <v>9</v>
      </c>
      <c r="H37" s="15">
        <f t="shared" si="69"/>
        <v>9</v>
      </c>
      <c r="I37" s="15">
        <f t="shared" si="69"/>
        <v>9</v>
      </c>
      <c r="J37" s="15">
        <f t="shared" si="69"/>
        <v>9</v>
      </c>
      <c r="K37" s="15">
        <f t="shared" si="69"/>
        <v>9</v>
      </c>
      <c r="L37" s="15">
        <f t="shared" si="69"/>
        <v>9</v>
      </c>
      <c r="M37" s="15">
        <f t="shared" si="69"/>
        <v>9</v>
      </c>
      <c r="N37" s="15">
        <f t="shared" si="69"/>
        <v>9</v>
      </c>
      <c r="O37" s="15">
        <f t="shared" si="69"/>
        <v>9</v>
      </c>
      <c r="P37" s="15">
        <f t="shared" si="69"/>
        <v>9</v>
      </c>
      <c r="Q37" s="15">
        <f t="shared" si="69"/>
        <v>9</v>
      </c>
      <c r="R37" s="15">
        <f t="shared" si="69"/>
        <v>9</v>
      </c>
      <c r="S37" s="15">
        <f t="shared" si="69"/>
        <v>9</v>
      </c>
      <c r="T37" s="15">
        <f t="shared" si="69"/>
        <v>9</v>
      </c>
      <c r="U37" s="15">
        <f t="shared" si="69"/>
        <v>9</v>
      </c>
      <c r="V37" s="15">
        <f t="shared" si="69"/>
        <v>9</v>
      </c>
      <c r="W37" s="15">
        <f t="shared" si="69"/>
        <v>9</v>
      </c>
      <c r="X37" s="15">
        <f t="shared" si="69"/>
        <v>9</v>
      </c>
      <c r="Y37" s="15">
        <f t="shared" si="69"/>
        <v>9</v>
      </c>
      <c r="Z37" s="15">
        <f t="shared" si="69"/>
        <v>9</v>
      </c>
      <c r="AA37" s="15">
        <f t="shared" si="69"/>
        <v>9</v>
      </c>
      <c r="AB37" s="15">
        <f t="shared" si="69"/>
        <v>9</v>
      </c>
      <c r="AC37" s="15">
        <f t="shared" si="69"/>
        <v>9</v>
      </c>
      <c r="AD37" s="15">
        <f t="shared" si="69"/>
        <v>9</v>
      </c>
      <c r="AE37" s="15">
        <f t="shared" si="69"/>
        <v>9</v>
      </c>
      <c r="AF37" s="15">
        <f t="shared" si="69"/>
        <v>9</v>
      </c>
      <c r="AI37" s="12"/>
      <c r="AJ37" s="12"/>
      <c r="AK37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41"/>
  <sheetViews>
    <sheetView workbookViewId="0">
      <pane xSplit="3" topLeftCell="Y1" activePane="topRight" state="frozen"/>
      <selection pane="topRight" activeCell="B14" sqref="B14:AF19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384</v>
      </c>
      <c r="C3" s="1" t="s">
        <v>479</v>
      </c>
      <c r="D3" s="5">
        <f t="shared" ref="D3:D13" si="0">((AG3-AW3)^2+(AH3-AX3)^2)^0.5</f>
        <v>18.3432</v>
      </c>
      <c r="E3" s="5">
        <f t="shared" ref="E3:E13" si="1">((AG3-AU3)^2+(AH3-AV3)^2)^0.5</f>
        <v>18.046700000000001</v>
      </c>
      <c r="F3" s="5">
        <f t="shared" ref="F3:F10" si="2">((AG3-AM3)^2+(AH3-AN3)^2)^0.5</f>
        <v>3.7572999999999999</v>
      </c>
      <c r="G3" s="5">
        <f t="shared" ref="G3:G10" si="3">((AG3-AI3)^2+(AH3-AJ3)^2)^0.5</f>
        <v>1.4357</v>
      </c>
      <c r="H3" s="5">
        <f t="shared" ref="H3:H10" si="4">((AK3-AM3)^2+(AL3-AN3)^2)^0.5</f>
        <v>1.7258999999999998</v>
      </c>
      <c r="I3" s="5">
        <f t="shared" ref="I3:I10" si="5">((AM3-AO3)^2+(AN3-AP3)^2)^0.5</f>
        <v>1.2300000000000004</v>
      </c>
      <c r="J3" s="5">
        <f t="shared" ref="J3:J10" si="6">((AO3-AQ3)^2+(AP3-AR3)^2)^0.5</f>
        <v>2.4764999999999997</v>
      </c>
      <c r="K3" s="5">
        <f t="shared" ref="K3:K10" si="7">((AQ3-AS3)^2+(AR3-AT3)^2)^0.5</f>
        <v>1.4090999999999996</v>
      </c>
      <c r="L3" s="5">
        <f t="shared" ref="L3:L11" si="8">((BS3-BU3)^2+(BT3-BV3)^2)^0.5</f>
        <v>8.1949669291584097</v>
      </c>
      <c r="M3" s="5">
        <f t="shared" ref="M3:M11" si="9">((BU3-BW3)^2+(BV3-BX3)^2)^0.5</f>
        <v>2.632811540919707</v>
      </c>
      <c r="N3" s="5">
        <f t="shared" ref="N3:N11" si="10">((BW3-BY3)^2+(BX3-BZ3)^2)^0.5 + ((BY3-CA3)^2+(BZ3-CB3)^2)^0.5</f>
        <v>7.4224567799347954</v>
      </c>
      <c r="O3" s="5" t="s">
        <v>566</v>
      </c>
      <c r="P3" s="5">
        <f t="shared" ref="P3:P9" si="11">((CE3-CG3)^2+(CF3-CH3)^2)^0.5</f>
        <v>7.914618907439575</v>
      </c>
      <c r="Q3" s="5">
        <f t="shared" ref="Q3:Q9" si="12">((CG3-CI3)^2+(CH3-CJ3)^2)^0.5</f>
        <v>8.3695362989833555</v>
      </c>
      <c r="R3" s="5">
        <f>((CO3-CQ3)^2+(CP3-CR3)^2)^0.5</f>
        <v>5.8645720133697727</v>
      </c>
      <c r="S3" s="5">
        <f>((CQ3-CS3)^2+(CR3-CT3)^2)^0.5</f>
        <v>6.7397950154288813</v>
      </c>
      <c r="T3" s="5">
        <f>((CY3-DA3)^2+(CZ3-DB3)^2)^0.5</f>
        <v>7.4273343030995989</v>
      </c>
      <c r="U3" s="5">
        <f>((DA3-DC3)^2+(DB3-DD3)^2)^0.5</f>
        <v>9.0549237462277947</v>
      </c>
      <c r="V3" s="5">
        <f>((DI3-DK3)^2+(DJ3-DL3)^2)^0.5</f>
        <v>1.5062818129420514</v>
      </c>
      <c r="W3" s="5">
        <f>((DK3-DM3)^2+(DL3-DN3)^2)^0.5</f>
        <v>2.1487048401304456</v>
      </c>
      <c r="X3" s="5">
        <f>((DM3-DO3)^2+(DN3-DP3)^2)^0.5</f>
        <v>0.61378397665628359</v>
      </c>
      <c r="Y3" s="5">
        <f>((BE3-BK3)^2+(BF3-BL3)^2)^0.5</f>
        <v>1.6960000000000002</v>
      </c>
      <c r="Z3" s="5">
        <f t="shared" ref="Z3:Z10" si="13">((BG3-BI3)^2+(BH3-BJ3)^2)^0.5</f>
        <v>0.91749999999999998</v>
      </c>
      <c r="AA3" s="5">
        <f t="shared" ref="AA3:AA10" si="14">((BC3-BM3)^2+(BD3-BN3)^2)^0.5</f>
        <v>2.6067</v>
      </c>
      <c r="AB3" s="5">
        <f t="shared" ref="AB3:AB10" si="15">((BA3-BO3)^2+(BB3-BP3)^2)^0.5</f>
        <v>5.3841999999999999</v>
      </c>
      <c r="AC3" s="6">
        <f t="shared" ref="AC3:AC10" si="16">((AY3-BQ3)^2+(AZ3-BR3)^2)^0.5</f>
        <v>3.7871999999999999</v>
      </c>
      <c r="AD3" s="6">
        <f>((CK3-CM3)^2+(CL3-CN3)^2)^0.5</f>
        <v>0.5696</v>
      </c>
      <c r="AE3" s="6">
        <f>((CU3-CW3)^2+(CV3-CX3)^2)^0.5</f>
        <v>0.55430000000000001</v>
      </c>
      <c r="AF3" s="6">
        <f>((DE3-DG3)^2+(DF3-DH3)^2)^0.5</f>
        <v>0.44579999999999975</v>
      </c>
      <c r="AG3" s="9">
        <v>0</v>
      </c>
      <c r="AH3" s="9">
        <v>0</v>
      </c>
      <c r="AI3" s="9">
        <v>0</v>
      </c>
      <c r="AJ3" s="9">
        <v>-1.4357</v>
      </c>
      <c r="AK3" s="9">
        <v>0</v>
      </c>
      <c r="AL3" s="9">
        <v>-2.0314000000000001</v>
      </c>
      <c r="AM3" s="9">
        <v>0</v>
      </c>
      <c r="AN3" s="9">
        <v>-3.7572999999999999</v>
      </c>
      <c r="AO3" s="9">
        <v>0</v>
      </c>
      <c r="AP3" s="9">
        <v>-4.9873000000000003</v>
      </c>
      <c r="AQ3" s="9">
        <v>0</v>
      </c>
      <c r="AR3" s="9">
        <v>-7.4638</v>
      </c>
      <c r="AS3" s="9">
        <v>0</v>
      </c>
      <c r="AT3" s="9">
        <v>-8.8728999999999996</v>
      </c>
      <c r="AU3" s="9">
        <v>0</v>
      </c>
      <c r="AV3" s="9">
        <v>-18.046700000000001</v>
      </c>
      <c r="AW3" s="9">
        <v>0</v>
      </c>
      <c r="AX3" s="9">
        <v>-18.3432</v>
      </c>
      <c r="AY3" s="18">
        <v>2.0987</v>
      </c>
      <c r="AZ3" s="18">
        <v>-8.3604000000000003</v>
      </c>
      <c r="BA3" s="19">
        <v>2.7591000000000001</v>
      </c>
      <c r="BB3" s="19">
        <v>-8.3604000000000003</v>
      </c>
      <c r="BC3" s="19">
        <v>1.4859</v>
      </c>
      <c r="BD3" s="19">
        <v>-8.3604000000000003</v>
      </c>
      <c r="BE3" s="19">
        <v>1.0477000000000001</v>
      </c>
      <c r="BF3" s="19">
        <v>-8.3604000000000003</v>
      </c>
      <c r="BG3" s="19">
        <v>0.59050000000000002</v>
      </c>
      <c r="BH3" s="19">
        <v>-8.3604000000000003</v>
      </c>
      <c r="BI3" s="19">
        <v>-0.32700000000000001</v>
      </c>
      <c r="BJ3" s="19">
        <v>-8.3604000000000003</v>
      </c>
      <c r="BK3" s="19">
        <v>-0.64829999999999999</v>
      </c>
      <c r="BL3" s="19">
        <v>-8.3604000000000003</v>
      </c>
      <c r="BM3" s="19">
        <v>-1.1208</v>
      </c>
      <c r="BN3" s="19">
        <v>-8.3604000000000003</v>
      </c>
      <c r="BO3" s="19">
        <v>-2.6251000000000002</v>
      </c>
      <c r="BP3" s="19">
        <v>-8.3604000000000003</v>
      </c>
      <c r="BQ3" s="19">
        <v>-1.6884999999999999</v>
      </c>
      <c r="BR3" s="19">
        <v>-8.3604000000000003</v>
      </c>
      <c r="BS3" s="17">
        <v>0</v>
      </c>
      <c r="BT3" s="17">
        <v>0</v>
      </c>
      <c r="BU3" s="17">
        <v>-5.6096000000000004</v>
      </c>
      <c r="BV3" s="17">
        <v>5.9741</v>
      </c>
      <c r="BW3" s="17">
        <v>-3.4676999999999998</v>
      </c>
      <c r="BX3" s="17">
        <v>7.5050999999999997</v>
      </c>
      <c r="BY3" s="17">
        <v>-3.4676999999999998</v>
      </c>
      <c r="BZ3" s="17">
        <v>7.5050999999999997</v>
      </c>
      <c r="CA3" s="17">
        <v>2.9323999999999999</v>
      </c>
      <c r="CB3" s="17">
        <v>11.2643</v>
      </c>
      <c r="CC3" s="17">
        <v>2.9323999999999999</v>
      </c>
      <c r="CD3" s="17">
        <v>11.2643</v>
      </c>
      <c r="CE3" s="12">
        <v>1.8021</v>
      </c>
      <c r="CF3" s="12">
        <v>-0.39560000000000001</v>
      </c>
      <c r="CG3" s="12">
        <v>-5.0121000000000002</v>
      </c>
      <c r="CH3" s="12">
        <v>3.6303000000000001</v>
      </c>
      <c r="CI3" s="12">
        <v>2.6448</v>
      </c>
      <c r="CJ3" s="12">
        <v>7.0098000000000003</v>
      </c>
      <c r="CK3" s="12">
        <v>-1.78E-2</v>
      </c>
      <c r="CL3" s="12">
        <v>-2.6695000000000002</v>
      </c>
      <c r="CM3" s="12">
        <v>-0.58740000000000003</v>
      </c>
      <c r="CN3" s="12">
        <v>-2.6695000000000002</v>
      </c>
      <c r="CO3" s="12">
        <v>1.0547</v>
      </c>
      <c r="CP3" s="12">
        <v>1.3754</v>
      </c>
      <c r="CQ3" s="12">
        <v>-4.4913999999999996</v>
      </c>
      <c r="CR3" s="12">
        <v>-0.53090000000000004</v>
      </c>
      <c r="CS3" s="12">
        <v>1.9036999999999999</v>
      </c>
      <c r="CT3" s="12">
        <v>-2.6587000000000001</v>
      </c>
      <c r="CU3" s="12">
        <v>-0.26350000000000001</v>
      </c>
      <c r="CV3" s="12">
        <v>-2.8632</v>
      </c>
      <c r="CW3" s="12">
        <v>-0.26350000000000001</v>
      </c>
      <c r="CX3" s="12">
        <v>-2.3089</v>
      </c>
      <c r="CY3" s="12">
        <v>1.4540999999999999</v>
      </c>
      <c r="CZ3" s="12">
        <v>-0.54420000000000002</v>
      </c>
      <c r="DA3" s="12">
        <v>-4.1173000000000002</v>
      </c>
      <c r="DB3" s="12">
        <v>-5.4558999999999997</v>
      </c>
      <c r="DC3" s="12">
        <v>4.2195999999999998</v>
      </c>
      <c r="DD3" s="12">
        <v>-8.9896999999999991</v>
      </c>
      <c r="DE3" s="12">
        <v>-0.26350000000000001</v>
      </c>
      <c r="DF3" s="12">
        <v>-2.5266999999999999</v>
      </c>
      <c r="DG3" s="12">
        <v>-0.26350000000000001</v>
      </c>
      <c r="DH3" s="12">
        <v>-2.0809000000000002</v>
      </c>
      <c r="DI3" s="12">
        <v>0.93789999999999996</v>
      </c>
      <c r="DJ3" s="12">
        <v>-17.367899999999999</v>
      </c>
      <c r="DK3" s="12">
        <v>1.9698</v>
      </c>
      <c r="DL3" s="12">
        <v>-16.270600000000002</v>
      </c>
      <c r="DM3" s="12">
        <v>2.4129999999999998</v>
      </c>
      <c r="DN3" s="12">
        <v>-14.168100000000001</v>
      </c>
      <c r="DO3" s="12">
        <v>2.2808999999999999</v>
      </c>
      <c r="DP3" s="12">
        <v>-13.5687</v>
      </c>
    </row>
    <row r="4" spans="2:120" ht="14.45" customHeight="1" x14ac:dyDescent="0.2">
      <c r="B4" s="2" t="s">
        <v>385</v>
      </c>
      <c r="C4" s="2"/>
      <c r="D4" s="5">
        <f t="shared" si="0"/>
        <v>16.641400000000001</v>
      </c>
      <c r="E4" s="5">
        <f t="shared" si="1"/>
        <v>15.070499999999999</v>
      </c>
      <c r="F4" s="5">
        <f t="shared" si="2"/>
        <v>3.3788</v>
      </c>
      <c r="G4" s="5">
        <f t="shared" si="3"/>
        <v>0.98870000000000002</v>
      </c>
      <c r="H4" s="5">
        <f t="shared" si="4"/>
        <v>1.865</v>
      </c>
      <c r="I4" s="5">
        <f t="shared" si="5"/>
        <v>1.1233000000000004</v>
      </c>
      <c r="J4" s="5">
        <f t="shared" si="6"/>
        <v>2.2078999999999995</v>
      </c>
      <c r="K4" s="5">
        <f t="shared" si="7"/>
        <v>1.2523</v>
      </c>
      <c r="L4" s="5">
        <f t="shared" si="8"/>
        <v>6.0451329422933293</v>
      </c>
      <c r="M4" s="5">
        <f t="shared" si="9"/>
        <v>2.2485482294138146</v>
      </c>
      <c r="N4" s="5">
        <f t="shared" si="10"/>
        <v>5.8264600778045956</v>
      </c>
      <c r="O4" s="5">
        <f>((CA4-CC4)^2+(CB4-CD4)^2)^0.5</f>
        <v>0.91433136772179069</v>
      </c>
      <c r="P4" s="5">
        <f t="shared" si="11"/>
        <v>6.9719983139699631</v>
      </c>
      <c r="Q4" s="5">
        <f t="shared" si="12"/>
        <v>7.0410202740796031</v>
      </c>
      <c r="R4" s="5">
        <f t="shared" ref="R4:R9" si="17">((CO4-CQ4)^2+(CP4-CR4)^2)^0.5</f>
        <v>5.2369020937955293</v>
      </c>
      <c r="S4" s="5">
        <f t="shared" ref="S4:S9" si="18">((CQ4-CS4)^2+(CR4-CT4)^2)^0.5</f>
        <v>5.6736897976537284</v>
      </c>
      <c r="T4" s="5">
        <f t="shared" ref="T4:T9" si="19">((CY4-DA4)^2+(CZ4-DB4)^2)^0.5</f>
        <v>6.6048227841479594</v>
      </c>
      <c r="U4" s="5">
        <f t="shared" ref="U4:U9" si="20">((DA4-DC4)^2+(DB4-DD4)^2)^0.5</f>
        <v>6.7651666476148247</v>
      </c>
      <c r="V4" s="5">
        <f t="shared" ref="V4:V10" si="21">((DI4-DK4)^2+(DJ4-DL4)^2)^0.5</f>
        <v>1.3994667019975862</v>
      </c>
      <c r="W4" s="5">
        <f t="shared" ref="W4:W10" si="22">((DK4-DM4)^2+(DL4-DN4)^2)^0.5</f>
        <v>1.5910825402850728</v>
      </c>
      <c r="X4" s="5">
        <f t="shared" ref="X4:X10" si="23">((DM4-DO4)^2+(DN4-DP4)^2)^0.5</f>
        <v>0.41527563135825812</v>
      </c>
      <c r="Y4" s="5">
        <f t="shared" ref="Y4:Y10" si="24">((BE4-BK4)^2+(BF4-BL4)^2)^0.5</f>
        <v>1.5049999999999999</v>
      </c>
      <c r="Z4" s="5">
        <f t="shared" si="13"/>
        <v>0.91</v>
      </c>
      <c r="AA4" s="5">
        <f t="shared" si="14"/>
        <v>2.2561999999999998</v>
      </c>
      <c r="AB4" s="5">
        <f t="shared" si="15"/>
        <v>4.2957999999999998</v>
      </c>
      <c r="AC4" s="6">
        <f t="shared" si="16"/>
        <v>3.0620000000000003</v>
      </c>
      <c r="AD4" s="6">
        <f t="shared" ref="AD4:AD9" si="25">((CK4-CM4)^2+(CL4-CN4)^2)^0.5</f>
        <v>0.47119999999999995</v>
      </c>
      <c r="AE4" s="6">
        <f t="shared" ref="AE4:AE9" si="26">((CU4-CW4)^2+(CV4-CX4)^2)^0.5</f>
        <v>0.49590000000000001</v>
      </c>
      <c r="AF4" s="6">
        <f t="shared" ref="AF4:AF9" si="27">((DE4-DG4)^2+(DF4-DH4)^2)^0.5</f>
        <v>0.38550000000000006</v>
      </c>
      <c r="AG4" s="9">
        <v>0</v>
      </c>
      <c r="AH4" s="9">
        <v>0</v>
      </c>
      <c r="AI4" s="9">
        <v>0</v>
      </c>
      <c r="AJ4" s="9">
        <v>-0.98870000000000002</v>
      </c>
      <c r="AK4" s="9">
        <v>0</v>
      </c>
      <c r="AL4" s="9">
        <v>-1.5138</v>
      </c>
      <c r="AM4" s="9">
        <v>0</v>
      </c>
      <c r="AN4" s="9">
        <v>-3.3788</v>
      </c>
      <c r="AO4" s="9">
        <v>0</v>
      </c>
      <c r="AP4" s="9">
        <v>-4.5021000000000004</v>
      </c>
      <c r="AQ4" s="9">
        <v>0</v>
      </c>
      <c r="AR4" s="9">
        <v>-6.71</v>
      </c>
      <c r="AS4" s="9">
        <v>0</v>
      </c>
      <c r="AT4" s="9">
        <v>-7.9622999999999999</v>
      </c>
      <c r="AU4" s="9">
        <v>0</v>
      </c>
      <c r="AV4" s="9">
        <v>-15.070499999999999</v>
      </c>
      <c r="AW4" s="9">
        <v>0</v>
      </c>
      <c r="AX4" s="9">
        <v>-16.641400000000001</v>
      </c>
      <c r="AY4" s="18">
        <v>1.6745000000000001</v>
      </c>
      <c r="AZ4" s="18">
        <v>-7.8472999999999997</v>
      </c>
      <c r="BA4" s="19">
        <v>2.1825000000000001</v>
      </c>
      <c r="BB4" s="19">
        <v>-7.8472999999999997</v>
      </c>
      <c r="BC4" s="19">
        <v>1.2928999999999999</v>
      </c>
      <c r="BD4" s="19">
        <v>-7.8472999999999997</v>
      </c>
      <c r="BE4" s="19">
        <v>0.92649999999999999</v>
      </c>
      <c r="BF4" s="19">
        <v>-7.8472999999999997</v>
      </c>
      <c r="BG4" s="19">
        <v>0.58230000000000004</v>
      </c>
      <c r="BH4" s="19">
        <v>-7.8472999999999997</v>
      </c>
      <c r="BI4" s="19">
        <v>-0.32769999999999999</v>
      </c>
      <c r="BJ4" s="19">
        <v>-7.8472999999999997</v>
      </c>
      <c r="BK4" s="19">
        <v>-0.57850000000000001</v>
      </c>
      <c r="BL4" s="19">
        <v>-7.8472999999999997</v>
      </c>
      <c r="BM4" s="19">
        <v>-0.96330000000000005</v>
      </c>
      <c r="BN4" s="19">
        <v>-7.8472999999999997</v>
      </c>
      <c r="BO4" s="19">
        <v>-2.1133000000000002</v>
      </c>
      <c r="BP4" s="19">
        <v>-7.8472999999999997</v>
      </c>
      <c r="BQ4" s="19">
        <v>-1.3875</v>
      </c>
      <c r="BR4" s="19">
        <v>-7.8472999999999997</v>
      </c>
      <c r="BS4" s="17">
        <v>0</v>
      </c>
      <c r="BT4" s="17">
        <v>0</v>
      </c>
      <c r="BU4" s="17">
        <v>0.71499999999999997</v>
      </c>
      <c r="BV4" s="17">
        <v>6.0026999999999999</v>
      </c>
      <c r="BW4" s="17">
        <v>2.2517</v>
      </c>
      <c r="BX4" s="17">
        <v>4.3612000000000002</v>
      </c>
      <c r="BY4" s="17">
        <v>2.5501999999999998</v>
      </c>
      <c r="BZ4" s="17">
        <v>0.38290000000000002</v>
      </c>
      <c r="CA4" s="17">
        <v>1.8447</v>
      </c>
      <c r="CB4" s="17">
        <v>-1.3131999999999999</v>
      </c>
      <c r="CC4" s="17">
        <v>1.4751000000000001</v>
      </c>
      <c r="CD4" s="17">
        <v>-2.1495000000000002</v>
      </c>
      <c r="CE4" s="12">
        <v>-1.5094000000000001</v>
      </c>
      <c r="CF4" s="12">
        <v>8.4117999999999995</v>
      </c>
      <c r="CG4" s="12">
        <v>-5.9486999999999997</v>
      </c>
      <c r="CH4" s="12">
        <v>13.787800000000001</v>
      </c>
      <c r="CI4" s="12">
        <v>-0.78800000000000003</v>
      </c>
      <c r="CJ4" s="12">
        <v>8.9978999999999996</v>
      </c>
      <c r="CK4" s="12">
        <v>-4.4400000000000002E-2</v>
      </c>
      <c r="CL4" s="12">
        <v>-2.0809000000000002</v>
      </c>
      <c r="CM4" s="12">
        <v>-0.51559999999999995</v>
      </c>
      <c r="CN4" s="12">
        <v>-2.0809000000000002</v>
      </c>
      <c r="CO4" s="12">
        <v>-1.5912999999999999</v>
      </c>
      <c r="CP4" s="12">
        <v>6.7602000000000002</v>
      </c>
      <c r="CQ4" s="12">
        <v>-6.6478000000000002</v>
      </c>
      <c r="CR4" s="12">
        <v>8.1228999999999996</v>
      </c>
      <c r="CS4" s="12">
        <v>-0.99439999999999995</v>
      </c>
      <c r="CT4" s="12">
        <v>8.6022999999999996</v>
      </c>
      <c r="CU4" s="12">
        <v>-0.31109999999999999</v>
      </c>
      <c r="CV4" s="12">
        <v>-1.6318999999999999</v>
      </c>
      <c r="CW4" s="12">
        <v>-0.31109999999999999</v>
      </c>
      <c r="CX4" s="12">
        <v>-1.1359999999999999</v>
      </c>
      <c r="CY4" s="12">
        <v>-7.0941999999999998</v>
      </c>
      <c r="CZ4" s="12">
        <v>5.8254999999999999</v>
      </c>
      <c r="DA4" s="12">
        <v>-5.7182000000000004</v>
      </c>
      <c r="DB4" s="12">
        <v>-0.63439999999999996</v>
      </c>
      <c r="DC4" s="12">
        <v>-2.5882999999999998</v>
      </c>
      <c r="DD4" s="12">
        <v>5.3632</v>
      </c>
      <c r="DE4" s="12">
        <v>-0.21079999999999999</v>
      </c>
      <c r="DF4" s="12">
        <v>-1.1359999999999999</v>
      </c>
      <c r="DG4" s="12">
        <v>-0.59630000000000005</v>
      </c>
      <c r="DH4" s="12">
        <v>-1.1359999999999999</v>
      </c>
      <c r="DI4" s="12">
        <v>-0.15620000000000001</v>
      </c>
      <c r="DJ4" s="12">
        <v>-0.1988</v>
      </c>
      <c r="DK4" s="12">
        <v>0.28770000000000001</v>
      </c>
      <c r="DL4" s="12">
        <v>1.1284000000000001</v>
      </c>
      <c r="DM4" s="12">
        <v>-0.18609999999999999</v>
      </c>
      <c r="DN4" s="12">
        <v>2.6473</v>
      </c>
      <c r="DO4" s="12">
        <v>-0.40579999999999999</v>
      </c>
      <c r="DP4" s="12">
        <v>2.9996999999999998</v>
      </c>
    </row>
    <row r="5" spans="2:120" ht="16.899999999999999" customHeight="1" x14ac:dyDescent="0.2">
      <c r="B5" s="2" t="s">
        <v>386</v>
      </c>
      <c r="C5" s="2" t="s">
        <v>485</v>
      </c>
      <c r="D5" s="5">
        <f t="shared" si="0"/>
        <v>17.693000000000001</v>
      </c>
      <c r="E5" s="5">
        <f t="shared" si="1"/>
        <v>16.546800000000001</v>
      </c>
      <c r="F5" s="5">
        <f t="shared" si="2"/>
        <v>3.5712000000000002</v>
      </c>
      <c r="G5" s="5">
        <f t="shared" si="3"/>
        <v>1.1728000000000001</v>
      </c>
      <c r="H5" s="5">
        <f t="shared" si="4"/>
        <v>1.8173000000000001</v>
      </c>
      <c r="I5" s="5">
        <f t="shared" si="5"/>
        <v>1.1310000000000002</v>
      </c>
      <c r="J5" s="5">
        <f t="shared" si="6"/>
        <v>2.4186999999999994</v>
      </c>
      <c r="K5" s="5">
        <f t="shared" si="7"/>
        <v>1.4928999999999997</v>
      </c>
      <c r="L5" s="5" t="s">
        <v>566</v>
      </c>
      <c r="M5" s="5" t="s">
        <v>566</v>
      </c>
      <c r="N5" s="5" t="s">
        <v>566</v>
      </c>
      <c r="O5" s="5" t="s">
        <v>566</v>
      </c>
      <c r="P5" s="5">
        <f t="shared" si="11"/>
        <v>7.3074716263561363</v>
      </c>
      <c r="Q5" s="5">
        <f t="shared" si="12"/>
        <v>7.3923486694013567</v>
      </c>
      <c r="R5" s="5">
        <f t="shared" si="17"/>
        <v>5.0174349074003937</v>
      </c>
      <c r="S5" s="5">
        <f t="shared" si="18"/>
        <v>6.1210062252868198</v>
      </c>
      <c r="T5" s="5">
        <f t="shared" si="19"/>
        <v>6.2270127942698172</v>
      </c>
      <c r="U5" s="5" t="s">
        <v>566</v>
      </c>
      <c r="V5" s="5">
        <f t="shared" si="21"/>
        <v>1.437020142517146</v>
      </c>
      <c r="W5" s="5">
        <f t="shared" si="22"/>
        <v>2.085815068504397</v>
      </c>
      <c r="X5" s="5">
        <f t="shared" si="23"/>
        <v>0.60011962974060418</v>
      </c>
      <c r="Y5" s="5">
        <f t="shared" si="24"/>
        <v>1.5615000000000001</v>
      </c>
      <c r="Z5" s="5">
        <f t="shared" si="13"/>
        <v>0.88900000000000001</v>
      </c>
      <c r="AA5" s="5">
        <f t="shared" si="14"/>
        <v>2.4523000000000001</v>
      </c>
      <c r="AB5" s="5">
        <f t="shared" si="15"/>
        <v>4.9612999999999996</v>
      </c>
      <c r="AC5" s="6">
        <f t="shared" si="16"/>
        <v>3.9897</v>
      </c>
      <c r="AD5" s="6">
        <f t="shared" si="25"/>
        <v>0.4909</v>
      </c>
      <c r="AE5" s="6">
        <f t="shared" si="26"/>
        <v>0.54039999999999999</v>
      </c>
      <c r="AF5" s="6">
        <f t="shared" si="27"/>
        <v>0.46289999999999998</v>
      </c>
      <c r="AG5" s="9">
        <v>0</v>
      </c>
      <c r="AH5" s="9">
        <v>0</v>
      </c>
      <c r="AI5" s="9">
        <v>0</v>
      </c>
      <c r="AJ5" s="9">
        <v>-1.1728000000000001</v>
      </c>
      <c r="AK5" s="9">
        <v>0</v>
      </c>
      <c r="AL5" s="9">
        <v>-1.7539</v>
      </c>
      <c r="AM5" s="9">
        <v>0</v>
      </c>
      <c r="AN5" s="9">
        <v>-3.5712000000000002</v>
      </c>
      <c r="AO5" s="9">
        <v>0</v>
      </c>
      <c r="AP5" s="9">
        <v>-4.7022000000000004</v>
      </c>
      <c r="AQ5" s="9">
        <v>0</v>
      </c>
      <c r="AR5" s="9">
        <v>-7.1208999999999998</v>
      </c>
      <c r="AS5" s="9">
        <v>0</v>
      </c>
      <c r="AT5" s="9">
        <v>-8.6137999999999995</v>
      </c>
      <c r="AU5" s="9">
        <v>0</v>
      </c>
      <c r="AV5" s="9">
        <v>-16.546800000000001</v>
      </c>
      <c r="AW5" s="9">
        <v>0</v>
      </c>
      <c r="AX5" s="9">
        <v>-17.693000000000001</v>
      </c>
      <c r="AY5" s="18">
        <v>1.8955</v>
      </c>
      <c r="AZ5" s="18">
        <v>-8.1324000000000005</v>
      </c>
      <c r="BA5" s="19">
        <v>2.2383999999999999</v>
      </c>
      <c r="BB5" s="19">
        <v>-8.1324000000000005</v>
      </c>
      <c r="BC5" s="19">
        <v>1.1328</v>
      </c>
      <c r="BD5" s="19">
        <v>-8.1324000000000005</v>
      </c>
      <c r="BE5" s="19">
        <v>0.83440000000000003</v>
      </c>
      <c r="BF5" s="19">
        <v>-8.1324000000000005</v>
      </c>
      <c r="BG5" s="19">
        <v>0.43619999999999998</v>
      </c>
      <c r="BH5" s="19">
        <v>-8.1324000000000005</v>
      </c>
      <c r="BI5" s="19">
        <v>-0.45279999999999998</v>
      </c>
      <c r="BJ5" s="19">
        <v>-8.1324000000000005</v>
      </c>
      <c r="BK5" s="19">
        <v>-0.72709999999999997</v>
      </c>
      <c r="BL5" s="19">
        <v>-8.1324000000000005</v>
      </c>
      <c r="BM5" s="19">
        <v>-1.3194999999999999</v>
      </c>
      <c r="BN5" s="19">
        <v>-8.1324000000000005</v>
      </c>
      <c r="BO5" s="19">
        <v>-2.7229000000000001</v>
      </c>
      <c r="BP5" s="19">
        <v>-8.1324000000000005</v>
      </c>
      <c r="BQ5" s="19">
        <v>-2.0941999999999998</v>
      </c>
      <c r="BR5" s="19">
        <v>-8.1324000000000005</v>
      </c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2">
        <v>0</v>
      </c>
      <c r="CF5" s="12">
        <v>0</v>
      </c>
      <c r="CG5" s="12">
        <v>9.1399999999999995E-2</v>
      </c>
      <c r="CH5" s="12">
        <v>7.3068999999999997</v>
      </c>
      <c r="CI5" s="12">
        <v>0.8871</v>
      </c>
      <c r="CJ5" s="12">
        <v>-4.2500000000000003E-2</v>
      </c>
      <c r="CK5" s="12">
        <v>-0.34350000000000003</v>
      </c>
      <c r="CL5" s="12">
        <v>-1.1359999999999999</v>
      </c>
      <c r="CM5" s="12">
        <v>-0.83440000000000003</v>
      </c>
      <c r="CN5" s="12">
        <v>-1.1359999999999999</v>
      </c>
      <c r="CO5" s="12">
        <v>-0.2</v>
      </c>
      <c r="CP5" s="12">
        <v>-4.8939000000000004</v>
      </c>
      <c r="CQ5" s="12">
        <v>0.1124</v>
      </c>
      <c r="CR5" s="12">
        <v>-9.9016000000000002</v>
      </c>
      <c r="CS5" s="12">
        <v>0.51880000000000004</v>
      </c>
      <c r="CT5" s="12">
        <v>-3.7940999999999998</v>
      </c>
      <c r="CU5" s="12">
        <v>-0.1797</v>
      </c>
      <c r="CV5" s="12">
        <v>-1.1359999999999999</v>
      </c>
      <c r="CW5" s="12">
        <v>-0.72009999999999996</v>
      </c>
      <c r="CX5" s="12">
        <v>-1.1359999999999999</v>
      </c>
      <c r="CY5" s="12">
        <v>-0.65469999999999995</v>
      </c>
      <c r="CZ5" s="12">
        <v>-6.1924999999999999</v>
      </c>
      <c r="DE5" s="12">
        <v>-0.29149999999999998</v>
      </c>
      <c r="DF5" s="12">
        <v>-1.1359999999999999</v>
      </c>
      <c r="DG5" s="12">
        <v>-0.75439999999999996</v>
      </c>
      <c r="DH5" s="12">
        <v>-1.1359999999999999</v>
      </c>
      <c r="DI5" s="12">
        <v>-0.3664</v>
      </c>
      <c r="DJ5" s="12">
        <v>3.2728000000000002</v>
      </c>
      <c r="DK5" s="12">
        <v>0.49530000000000002</v>
      </c>
      <c r="DL5" s="12">
        <v>4.4227999999999996</v>
      </c>
      <c r="DM5" s="12">
        <v>0.90739999999999998</v>
      </c>
      <c r="DN5" s="12">
        <v>6.4675000000000002</v>
      </c>
      <c r="DO5" s="12">
        <v>0.77529999999999999</v>
      </c>
      <c r="DP5" s="12">
        <v>7.0529000000000002</v>
      </c>
    </row>
    <row r="6" spans="2:120" ht="15" customHeight="1" x14ac:dyDescent="0.2">
      <c r="B6" s="2" t="s">
        <v>387</v>
      </c>
      <c r="C6" s="2" t="s">
        <v>479</v>
      </c>
      <c r="D6" s="5">
        <f t="shared" si="0"/>
        <v>19.802499999999998</v>
      </c>
      <c r="E6" s="5">
        <f t="shared" si="1"/>
        <v>18.830300000000001</v>
      </c>
      <c r="F6" s="5">
        <f t="shared" si="2"/>
        <v>3.2162999999999999</v>
      </c>
      <c r="G6" s="5">
        <f t="shared" si="3"/>
        <v>1.0236000000000001</v>
      </c>
      <c r="H6" s="5">
        <f t="shared" si="4"/>
        <v>1.6917</v>
      </c>
      <c r="I6" s="5">
        <f t="shared" si="5"/>
        <v>1.2287000000000003</v>
      </c>
      <c r="J6" s="5">
        <f t="shared" si="6"/>
        <v>2.6067</v>
      </c>
      <c r="K6" s="5">
        <f t="shared" si="7"/>
        <v>1.5875000000000004</v>
      </c>
      <c r="L6" s="5">
        <f t="shared" si="8"/>
        <v>7.9747683213996883</v>
      </c>
      <c r="M6" s="5">
        <f t="shared" si="9"/>
        <v>2.5203523821085021</v>
      </c>
      <c r="N6" s="5">
        <f t="shared" si="10"/>
        <v>5.7000620040487266</v>
      </c>
      <c r="O6" s="5" t="s">
        <v>566</v>
      </c>
      <c r="P6" s="5">
        <f t="shared" si="11"/>
        <v>7.7434418497203161</v>
      </c>
      <c r="Q6" s="5">
        <f t="shared" si="12"/>
        <v>8.2200293046922894</v>
      </c>
      <c r="R6" s="5">
        <f t="shared" si="17"/>
        <v>5.6991999999999994</v>
      </c>
      <c r="S6" s="5">
        <f t="shared" si="18"/>
        <v>6.7167391135877823</v>
      </c>
      <c r="T6" s="5">
        <f t="shared" si="19"/>
        <v>7.3248530811204668</v>
      </c>
      <c r="U6" s="5">
        <f t="shared" si="20"/>
        <v>8.1106558828494268</v>
      </c>
      <c r="V6" s="5">
        <f t="shared" si="21"/>
        <v>1.3923737465206669</v>
      </c>
      <c r="W6" s="5">
        <f t="shared" si="22"/>
        <v>2.2408558231175877</v>
      </c>
      <c r="X6" s="5">
        <f t="shared" si="23"/>
        <v>0.64331560683695543</v>
      </c>
      <c r="Y6" s="5">
        <f t="shared" si="24"/>
        <v>1.4870999999999999</v>
      </c>
      <c r="Z6" s="5">
        <f t="shared" si="13"/>
        <v>0.73720000000000008</v>
      </c>
      <c r="AA6" s="5">
        <f t="shared" si="14"/>
        <v>2.6753</v>
      </c>
      <c r="AB6" s="5">
        <f t="shared" si="15"/>
        <v>5.9733999999999998</v>
      </c>
      <c r="AC6" s="6">
        <f t="shared" si="16"/>
        <v>4.3083999999999998</v>
      </c>
      <c r="AD6" s="6">
        <f t="shared" si="25"/>
        <v>0.5575</v>
      </c>
      <c r="AE6" s="6">
        <f t="shared" si="26"/>
        <v>0.57920000000000005</v>
      </c>
      <c r="AF6" s="6">
        <f t="shared" si="27"/>
        <v>0.54859999999999998</v>
      </c>
      <c r="AG6" s="9">
        <v>0</v>
      </c>
      <c r="AH6" s="9">
        <v>0</v>
      </c>
      <c r="AI6" s="9">
        <v>0</v>
      </c>
      <c r="AJ6" s="9">
        <v>-1.0236000000000001</v>
      </c>
      <c r="AK6" s="9">
        <v>0</v>
      </c>
      <c r="AL6" s="9">
        <v>-1.5246</v>
      </c>
      <c r="AM6" s="9">
        <v>0</v>
      </c>
      <c r="AN6" s="9">
        <v>-3.2162999999999999</v>
      </c>
      <c r="AO6" s="9">
        <v>0</v>
      </c>
      <c r="AP6" s="9">
        <v>-4.4450000000000003</v>
      </c>
      <c r="AQ6" s="9">
        <v>0</v>
      </c>
      <c r="AR6" s="9">
        <v>-7.0517000000000003</v>
      </c>
      <c r="AS6" s="9">
        <v>0</v>
      </c>
      <c r="AT6" s="9">
        <v>-8.6392000000000007</v>
      </c>
      <c r="AU6" s="9">
        <v>0</v>
      </c>
      <c r="AV6" s="9">
        <v>-18.830300000000001</v>
      </c>
      <c r="AW6" s="9">
        <v>0</v>
      </c>
      <c r="AX6" s="9">
        <v>-19.802499999999998</v>
      </c>
      <c r="AY6" s="18">
        <v>2.1722999999999999</v>
      </c>
      <c r="AZ6" s="18">
        <v>-8.3153000000000006</v>
      </c>
      <c r="BA6" s="19">
        <v>2.9253999999999998</v>
      </c>
      <c r="BB6" s="19">
        <v>-8.3153000000000006</v>
      </c>
      <c r="BC6" s="19">
        <v>1.4091</v>
      </c>
      <c r="BD6" s="19">
        <v>-8.3153000000000006</v>
      </c>
      <c r="BE6" s="19">
        <v>1.0547</v>
      </c>
      <c r="BF6" s="19">
        <v>-8.3153000000000006</v>
      </c>
      <c r="BG6" s="19">
        <v>0.60450000000000004</v>
      </c>
      <c r="BH6" s="19">
        <v>-8.3153000000000006</v>
      </c>
      <c r="BI6" s="19">
        <v>-0.13270000000000001</v>
      </c>
      <c r="BJ6" s="19">
        <v>-8.3153000000000006</v>
      </c>
      <c r="BK6" s="19">
        <v>-0.43240000000000001</v>
      </c>
      <c r="BL6" s="19">
        <v>-8.3153000000000006</v>
      </c>
      <c r="BM6" s="19">
        <v>-1.2662</v>
      </c>
      <c r="BN6" s="19">
        <v>-8.3153000000000006</v>
      </c>
      <c r="BO6" s="19">
        <v>-3.048</v>
      </c>
      <c r="BP6" s="19">
        <v>-8.3153000000000006</v>
      </c>
      <c r="BQ6" s="19">
        <v>-2.1360999999999999</v>
      </c>
      <c r="BR6" s="19">
        <v>-8.3153000000000006</v>
      </c>
      <c r="BS6" s="17">
        <v>0</v>
      </c>
      <c r="BT6" s="17">
        <v>0</v>
      </c>
      <c r="BU6" s="23">
        <v>-7.1387</v>
      </c>
      <c r="BV6" s="17">
        <v>3.5547</v>
      </c>
      <c r="BW6" s="17">
        <v>-8.2333999999999996</v>
      </c>
      <c r="BX6" s="17">
        <v>5.8249000000000004</v>
      </c>
      <c r="BY6" s="17">
        <v>-8.2333999999999996</v>
      </c>
      <c r="BZ6" s="17">
        <v>5.8249000000000004</v>
      </c>
      <c r="CA6" s="17">
        <v>-10.805199999999999</v>
      </c>
      <c r="CB6" s="17">
        <v>10.911799999999999</v>
      </c>
      <c r="CC6" s="17">
        <v>-10.805199999999999</v>
      </c>
      <c r="CD6" s="17">
        <v>10.911799999999999</v>
      </c>
      <c r="CE6" s="12">
        <v>-4.6406000000000001</v>
      </c>
      <c r="CF6" s="12">
        <v>13.483000000000001</v>
      </c>
      <c r="CG6" s="12">
        <v>-12.323399999999999</v>
      </c>
      <c r="CH6" s="12">
        <v>12.5158</v>
      </c>
      <c r="CI6" s="12">
        <v>-6.9074999999999998</v>
      </c>
      <c r="CJ6" s="12">
        <v>6.3322000000000003</v>
      </c>
      <c r="CK6" s="12">
        <v>-0.56320000000000003</v>
      </c>
      <c r="CL6" s="12">
        <v>-1.2846</v>
      </c>
      <c r="CM6" s="12">
        <v>-0.56320000000000003</v>
      </c>
      <c r="CN6" s="12">
        <v>-0.72709999999999997</v>
      </c>
      <c r="CO6" s="12">
        <v>-6.5284000000000004</v>
      </c>
      <c r="CP6" s="12">
        <v>9.1738</v>
      </c>
      <c r="CQ6" s="12">
        <v>-6.5284000000000004</v>
      </c>
      <c r="CR6" s="12">
        <v>14.872999999999999</v>
      </c>
      <c r="CS6" s="12">
        <v>-3.6619999999999999</v>
      </c>
      <c r="CT6" s="12">
        <v>20.947399999999998</v>
      </c>
      <c r="CU6" s="12">
        <v>-0.1676</v>
      </c>
      <c r="CV6" s="12">
        <v>-0.72709999999999997</v>
      </c>
      <c r="CW6" s="12">
        <v>-0.74680000000000002</v>
      </c>
      <c r="CX6" s="12">
        <v>-0.72709999999999997</v>
      </c>
      <c r="CY6" s="12">
        <v>-4.4774000000000003</v>
      </c>
      <c r="CZ6" s="12">
        <v>11.6891</v>
      </c>
      <c r="DA6" s="12">
        <v>-10.020300000000001</v>
      </c>
      <c r="DB6" s="12">
        <v>16.477599999999999</v>
      </c>
      <c r="DC6" s="12">
        <v>-8.9129000000000005</v>
      </c>
      <c r="DD6" s="12">
        <v>24.5123</v>
      </c>
      <c r="DE6" s="22">
        <v>-0.46550000000000002</v>
      </c>
      <c r="DF6" s="12">
        <v>-0.72829999999999995</v>
      </c>
      <c r="DG6" s="12">
        <v>-0.46550000000000002</v>
      </c>
      <c r="DH6" s="12">
        <v>-0.1797</v>
      </c>
      <c r="DI6" s="12">
        <v>0.7429</v>
      </c>
      <c r="DJ6" s="12">
        <v>7.1634000000000002</v>
      </c>
      <c r="DK6" s="12">
        <v>1.8161</v>
      </c>
      <c r="DL6" s="12">
        <v>8.0504999999999995</v>
      </c>
      <c r="DM6" s="12">
        <v>2.1989999999999998</v>
      </c>
      <c r="DN6" s="12">
        <v>10.2584</v>
      </c>
      <c r="DO6" s="12">
        <v>2.0314000000000001</v>
      </c>
      <c r="DP6" s="12">
        <v>10.8795</v>
      </c>
    </row>
    <row r="7" spans="2:120" ht="16.149999999999999" customHeight="1" x14ac:dyDescent="0.2">
      <c r="B7" s="2" t="s">
        <v>388</v>
      </c>
      <c r="C7" s="2" t="s">
        <v>479</v>
      </c>
      <c r="D7" s="5">
        <f t="shared" si="0"/>
        <v>19.388500000000001</v>
      </c>
      <c r="E7" s="5">
        <f t="shared" si="1"/>
        <v>18.7973</v>
      </c>
      <c r="F7" s="5">
        <f t="shared" si="2"/>
        <v>3.4881000000000002</v>
      </c>
      <c r="G7" s="5">
        <f t="shared" si="3"/>
        <v>1.1265000000000001</v>
      </c>
      <c r="H7" s="5">
        <f t="shared" si="4"/>
        <v>1.8181000000000003</v>
      </c>
      <c r="I7" s="5">
        <f t="shared" si="5"/>
        <v>1.1131000000000002</v>
      </c>
      <c r="J7" s="5">
        <f t="shared" si="6"/>
        <v>2.7958999999999996</v>
      </c>
      <c r="K7" s="5">
        <f t="shared" si="7"/>
        <v>1.5861999999999998</v>
      </c>
      <c r="L7" s="5">
        <f t="shared" si="8"/>
        <v>7.5481116320573847</v>
      </c>
      <c r="M7" s="5">
        <f t="shared" si="9"/>
        <v>2.4253476946615304</v>
      </c>
      <c r="N7" s="5">
        <f t="shared" si="10"/>
        <v>6.3374465908254898</v>
      </c>
      <c r="O7" s="5" t="s">
        <v>566</v>
      </c>
      <c r="P7" s="5">
        <f t="shared" si="11"/>
        <v>7.5552326747758078</v>
      </c>
      <c r="Q7" s="5">
        <f t="shared" si="12"/>
        <v>7.9140862523730435</v>
      </c>
      <c r="R7" s="5">
        <f t="shared" si="17"/>
        <v>5.9694085108995507</v>
      </c>
      <c r="S7" s="5">
        <f t="shared" si="18"/>
        <v>6.0442706392086709</v>
      </c>
      <c r="T7" s="5">
        <f t="shared" si="19"/>
        <v>7.1422450427019104</v>
      </c>
      <c r="U7" s="5">
        <f t="shared" si="20"/>
        <v>8.0355170966155001</v>
      </c>
      <c r="V7" s="5">
        <f t="shared" si="21"/>
        <v>1.4275537818239985</v>
      </c>
      <c r="W7" s="5">
        <f t="shared" si="22"/>
        <v>2.0468002784834662</v>
      </c>
      <c r="X7" s="5">
        <f t="shared" si="23"/>
        <v>0.64616013495108193</v>
      </c>
      <c r="Y7" s="5">
        <f t="shared" si="24"/>
        <v>1.5735999999999999</v>
      </c>
      <c r="Z7" s="5">
        <f t="shared" si="13"/>
        <v>0.80520000000000003</v>
      </c>
      <c r="AA7" s="5">
        <f t="shared" si="14"/>
        <v>2.5121000000000002</v>
      </c>
      <c r="AB7" s="5">
        <f t="shared" si="15"/>
        <v>5.7086000000000006</v>
      </c>
      <c r="AC7" s="6">
        <f t="shared" si="16"/>
        <v>3.9077999999999999</v>
      </c>
      <c r="AD7" s="6">
        <f t="shared" si="25"/>
        <v>0.58800000000000008</v>
      </c>
      <c r="AE7" s="6">
        <f t="shared" si="26"/>
        <v>0.56259999999999999</v>
      </c>
      <c r="AF7" s="6">
        <f t="shared" si="27"/>
        <v>0.50859999999999994</v>
      </c>
      <c r="AG7" s="9">
        <v>0</v>
      </c>
      <c r="AH7" s="9">
        <v>0</v>
      </c>
      <c r="AI7" s="9">
        <v>0</v>
      </c>
      <c r="AJ7" s="9">
        <v>-1.1265000000000001</v>
      </c>
      <c r="AK7" s="9">
        <v>0</v>
      </c>
      <c r="AL7" s="9">
        <v>-1.67</v>
      </c>
      <c r="AM7" s="9">
        <v>0</v>
      </c>
      <c r="AN7" s="9">
        <v>-3.4881000000000002</v>
      </c>
      <c r="AO7" s="9">
        <v>0</v>
      </c>
      <c r="AP7" s="9">
        <v>-4.6012000000000004</v>
      </c>
      <c r="AQ7" s="9">
        <v>0</v>
      </c>
      <c r="AR7" s="9">
        <v>-7.3971</v>
      </c>
      <c r="AS7" s="9">
        <v>0</v>
      </c>
      <c r="AT7" s="9">
        <v>-8.9832999999999998</v>
      </c>
      <c r="AU7" s="9">
        <v>0</v>
      </c>
      <c r="AV7" s="9">
        <v>-18.7973</v>
      </c>
      <c r="AW7" s="9">
        <v>0</v>
      </c>
      <c r="AX7" s="9">
        <v>-19.388500000000001</v>
      </c>
      <c r="AY7" s="18">
        <v>2.0104000000000002</v>
      </c>
      <c r="AZ7" s="18">
        <v>-8.9248999999999992</v>
      </c>
      <c r="BA7" s="19">
        <v>2.7743000000000002</v>
      </c>
      <c r="BB7" s="19">
        <v>-8.9248999999999992</v>
      </c>
      <c r="BC7" s="19">
        <v>1.2166999999999999</v>
      </c>
      <c r="BD7" s="19">
        <v>-8.9248999999999992</v>
      </c>
      <c r="BE7" s="19">
        <v>0.91759999999999997</v>
      </c>
      <c r="BF7" s="19">
        <v>-8.9248999999999992</v>
      </c>
      <c r="BG7" s="19">
        <v>0.45400000000000001</v>
      </c>
      <c r="BH7" s="19">
        <v>-8.9248999999999992</v>
      </c>
      <c r="BI7" s="19">
        <v>-0.35120000000000001</v>
      </c>
      <c r="BJ7" s="19">
        <v>-8.9248999999999992</v>
      </c>
      <c r="BK7" s="19">
        <v>-0.65600000000000003</v>
      </c>
      <c r="BL7" s="19">
        <v>-8.9248999999999992</v>
      </c>
      <c r="BM7" s="19">
        <v>-1.2954000000000001</v>
      </c>
      <c r="BN7" s="19">
        <v>-8.9248999999999992</v>
      </c>
      <c r="BO7" s="19">
        <v>-2.9342999999999999</v>
      </c>
      <c r="BP7" s="19">
        <v>-8.9248999999999992</v>
      </c>
      <c r="BQ7" s="19">
        <v>-1.8974</v>
      </c>
      <c r="BR7" s="19">
        <v>-8.9248999999999992</v>
      </c>
      <c r="BS7" s="17">
        <v>0</v>
      </c>
      <c r="BT7" s="17">
        <v>0</v>
      </c>
      <c r="BU7" s="17">
        <v>4.0075000000000003</v>
      </c>
      <c r="BV7" s="17">
        <v>-6.3963999999999999</v>
      </c>
      <c r="BW7" s="17">
        <v>6.3913000000000002</v>
      </c>
      <c r="BX7" s="17">
        <v>-6.8433999999999999</v>
      </c>
      <c r="BY7" s="17">
        <v>10.5816</v>
      </c>
      <c r="BZ7" s="17">
        <v>-7.1322999999999999</v>
      </c>
      <c r="CA7" s="17">
        <v>11.043900000000001</v>
      </c>
      <c r="CB7" s="17">
        <v>-5.0457000000000001</v>
      </c>
      <c r="CC7" s="17">
        <v>11.043900000000001</v>
      </c>
      <c r="CD7" s="17">
        <v>-5.0457000000000001</v>
      </c>
      <c r="CE7" s="12">
        <v>-4.1904000000000003</v>
      </c>
      <c r="CF7" s="12">
        <v>2.4009</v>
      </c>
      <c r="CG7" s="12">
        <v>0.38350000000000001</v>
      </c>
      <c r="CH7" s="12">
        <v>-3.6124999999999998</v>
      </c>
      <c r="CI7" s="12">
        <v>5.3034999999999997</v>
      </c>
      <c r="CJ7" s="12">
        <v>2.5863999999999998</v>
      </c>
      <c r="CK7" s="12">
        <v>-0.2959</v>
      </c>
      <c r="CL7" s="12">
        <v>-0.1797</v>
      </c>
      <c r="CM7" s="12">
        <v>-0.88390000000000002</v>
      </c>
      <c r="CN7" s="12">
        <v>-0.1797</v>
      </c>
      <c r="CO7" s="12">
        <v>-2.6118000000000001</v>
      </c>
      <c r="CP7" s="12">
        <v>4.3936000000000002</v>
      </c>
      <c r="CQ7" s="12">
        <v>-5.1548999999999996</v>
      </c>
      <c r="CR7" s="12">
        <v>9.7942</v>
      </c>
      <c r="CS7" s="12">
        <v>0.69210000000000005</v>
      </c>
      <c r="CT7" s="12">
        <v>8.2626000000000008</v>
      </c>
      <c r="CU7" s="12">
        <v>-0.46929999999999999</v>
      </c>
      <c r="CV7" s="12">
        <v>-0.1797</v>
      </c>
      <c r="CW7" s="12">
        <v>-1.0319</v>
      </c>
      <c r="CX7" s="12">
        <v>-0.1797</v>
      </c>
      <c r="CY7" s="12">
        <v>0.1016</v>
      </c>
      <c r="CZ7" s="12">
        <v>6.1696999999999997</v>
      </c>
      <c r="DA7" s="12">
        <v>3.4296000000000002</v>
      </c>
      <c r="DB7" s="12">
        <v>12.4892</v>
      </c>
      <c r="DC7" s="12">
        <v>-2.2669000000000001</v>
      </c>
      <c r="DD7" s="12">
        <v>18.156600000000001</v>
      </c>
      <c r="DE7" s="12">
        <v>-0.46739999999999998</v>
      </c>
      <c r="DF7" s="12">
        <v>-0.1797</v>
      </c>
      <c r="DG7" s="12">
        <v>-0.97599999999999998</v>
      </c>
      <c r="DH7" s="12">
        <v>-0.1797</v>
      </c>
      <c r="DI7" s="12">
        <v>1.8274999999999999</v>
      </c>
      <c r="DJ7" s="12">
        <v>11.1112</v>
      </c>
      <c r="DK7" s="12">
        <v>2.5266999999999999</v>
      </c>
      <c r="DL7" s="12">
        <v>12.3558</v>
      </c>
      <c r="DM7" s="12">
        <v>2.4340000000000002</v>
      </c>
      <c r="DN7" s="12">
        <v>14.400499999999999</v>
      </c>
      <c r="DO7" s="12">
        <v>2.1806000000000001</v>
      </c>
      <c r="DP7" s="12">
        <v>14.994899999999999</v>
      </c>
    </row>
    <row r="8" spans="2:120" ht="16.149999999999999" customHeight="1" x14ac:dyDescent="0.2">
      <c r="B8" s="2" t="s">
        <v>389</v>
      </c>
      <c r="C8" s="2" t="s">
        <v>479</v>
      </c>
      <c r="D8" s="5">
        <f t="shared" si="0"/>
        <v>17.414899999999999</v>
      </c>
      <c r="E8" s="5">
        <f t="shared" si="1"/>
        <v>16.6922</v>
      </c>
      <c r="F8" s="5">
        <f t="shared" si="2"/>
        <v>3.4398</v>
      </c>
      <c r="G8" s="5">
        <f t="shared" si="3"/>
        <v>1.1823999999999999</v>
      </c>
      <c r="H8" s="5">
        <f t="shared" si="4"/>
        <v>1.7931999999999999</v>
      </c>
      <c r="I8" s="5">
        <f t="shared" si="5"/>
        <v>0.98360000000000003</v>
      </c>
      <c r="J8" s="5">
        <f t="shared" si="6"/>
        <v>2.5324</v>
      </c>
      <c r="K8" s="5">
        <f t="shared" si="7"/>
        <v>1.2083999999999993</v>
      </c>
      <c r="L8" s="5">
        <f t="shared" si="8"/>
        <v>6.2655093081089595</v>
      </c>
      <c r="M8" s="5">
        <f t="shared" si="9"/>
        <v>2.1259205088619848</v>
      </c>
      <c r="N8" s="5">
        <f t="shared" si="10"/>
        <v>5.1822086266378742</v>
      </c>
      <c r="O8" s="5" t="s">
        <v>566</v>
      </c>
      <c r="P8" s="5">
        <f t="shared" si="11"/>
        <v>7.0506732416131719</v>
      </c>
      <c r="Q8" s="5">
        <f t="shared" si="12"/>
        <v>6.7899642716291231</v>
      </c>
      <c r="R8" s="5">
        <f t="shared" si="17"/>
        <v>5.0801414202756199</v>
      </c>
      <c r="S8" s="5">
        <f t="shared" si="18"/>
        <v>5.7747060539909736</v>
      </c>
      <c r="T8" s="5">
        <f t="shared" si="19"/>
        <v>6.7179715070845605</v>
      </c>
      <c r="U8" s="5">
        <f t="shared" si="20"/>
        <v>7.5025766487254222</v>
      </c>
      <c r="V8" s="5">
        <f t="shared" si="21"/>
        <v>1.3344595909955459</v>
      </c>
      <c r="W8" s="5">
        <f t="shared" si="22"/>
        <v>1.791280435889367</v>
      </c>
      <c r="X8" s="5">
        <f t="shared" si="23"/>
        <v>0.49449057624994219</v>
      </c>
      <c r="Y8" s="5">
        <f t="shared" si="24"/>
        <v>1.3729</v>
      </c>
      <c r="Z8" s="5">
        <f t="shared" si="13"/>
        <v>0.875</v>
      </c>
      <c r="AA8" s="5">
        <f t="shared" si="14"/>
        <v>2.2841</v>
      </c>
      <c r="AB8" s="5">
        <f t="shared" si="15"/>
        <v>4.7916999999999996</v>
      </c>
      <c r="AC8" s="6">
        <f t="shared" si="16"/>
        <v>3.2968999999999999</v>
      </c>
      <c r="AD8" s="6">
        <f t="shared" si="25"/>
        <v>0.5079999999999999</v>
      </c>
      <c r="AE8" s="6">
        <f t="shared" si="26"/>
        <v>0.50989999999999991</v>
      </c>
      <c r="AF8" s="6">
        <f t="shared" si="27"/>
        <v>0.38350000000000006</v>
      </c>
      <c r="AG8" s="9">
        <v>0</v>
      </c>
      <c r="AH8" s="9">
        <v>0</v>
      </c>
      <c r="AI8" s="9">
        <v>0</v>
      </c>
      <c r="AJ8" s="9">
        <v>-1.1823999999999999</v>
      </c>
      <c r="AK8" s="9">
        <v>0</v>
      </c>
      <c r="AL8" s="9">
        <v>-1.6466000000000001</v>
      </c>
      <c r="AM8" s="9">
        <v>0</v>
      </c>
      <c r="AN8" s="9">
        <v>-3.4398</v>
      </c>
      <c r="AO8" s="9">
        <v>0</v>
      </c>
      <c r="AP8" s="9">
        <v>-4.4234</v>
      </c>
      <c r="AQ8" s="9">
        <v>0</v>
      </c>
      <c r="AR8" s="9">
        <v>-6.9558</v>
      </c>
      <c r="AS8" s="9">
        <v>0</v>
      </c>
      <c r="AT8" s="9">
        <v>-8.1641999999999992</v>
      </c>
      <c r="AU8" s="9">
        <v>0</v>
      </c>
      <c r="AV8" s="9">
        <v>-16.6922</v>
      </c>
      <c r="AW8" s="9">
        <v>0</v>
      </c>
      <c r="AX8" s="9">
        <v>-17.414899999999999</v>
      </c>
      <c r="AY8" s="18">
        <v>1.7450000000000001</v>
      </c>
      <c r="AZ8" s="18">
        <v>-8.0625999999999998</v>
      </c>
      <c r="BA8" s="19">
        <v>2.3100999999999998</v>
      </c>
      <c r="BB8" s="19">
        <v>-8.0625999999999998</v>
      </c>
      <c r="BC8" s="19">
        <v>1.1424000000000001</v>
      </c>
      <c r="BD8" s="19">
        <v>-8.0625999999999998</v>
      </c>
      <c r="BE8" s="19">
        <v>0.56389999999999996</v>
      </c>
      <c r="BF8" s="19">
        <v>-8.0625999999999998</v>
      </c>
      <c r="BG8" s="19">
        <v>0.33910000000000001</v>
      </c>
      <c r="BH8" s="19">
        <v>-8.0625999999999998</v>
      </c>
      <c r="BI8" s="19">
        <v>-0.53590000000000004</v>
      </c>
      <c r="BJ8" s="19">
        <v>-8.0625999999999998</v>
      </c>
      <c r="BK8" s="19">
        <v>-0.80900000000000005</v>
      </c>
      <c r="BL8" s="19">
        <v>-8.0625999999999998</v>
      </c>
      <c r="BM8" s="19">
        <v>-1.1416999999999999</v>
      </c>
      <c r="BN8" s="19">
        <v>-8.0625999999999998</v>
      </c>
      <c r="BO8" s="19">
        <v>-2.4815999999999998</v>
      </c>
      <c r="BP8" s="19">
        <v>-8.0625999999999998</v>
      </c>
      <c r="BQ8" s="19">
        <v>-1.5519000000000001</v>
      </c>
      <c r="BR8" s="19">
        <v>-8.0625999999999998</v>
      </c>
      <c r="BS8" s="17">
        <v>0</v>
      </c>
      <c r="BT8" s="17">
        <v>0</v>
      </c>
      <c r="BU8" s="17">
        <v>-1.0800000000000001E-2</v>
      </c>
      <c r="BV8" s="17">
        <v>6.2655000000000003</v>
      </c>
      <c r="BW8" s="17">
        <v>1.1868000000000001</v>
      </c>
      <c r="BX8" s="17">
        <v>8.0220000000000002</v>
      </c>
      <c r="BY8" s="17">
        <v>1.1868000000000001</v>
      </c>
      <c r="BZ8" s="17">
        <v>8.0220000000000002</v>
      </c>
      <c r="CA8" s="17">
        <v>3.7160000000000002</v>
      </c>
      <c r="CB8" s="17">
        <v>12.5451</v>
      </c>
      <c r="CC8" s="17">
        <v>3.7160000000000002</v>
      </c>
      <c r="CD8" s="17">
        <v>12.5451</v>
      </c>
      <c r="CE8" s="12">
        <v>3.3464</v>
      </c>
      <c r="CF8" s="12">
        <v>2.3170999999999999</v>
      </c>
      <c r="CG8" s="12">
        <v>3.7414000000000001</v>
      </c>
      <c r="CH8" s="12">
        <v>9.3567</v>
      </c>
      <c r="CI8" s="12">
        <v>8.0105000000000004</v>
      </c>
      <c r="CJ8" s="12">
        <v>4.0766999999999998</v>
      </c>
      <c r="CK8" s="12">
        <v>-0.63370000000000004</v>
      </c>
      <c r="CL8" s="12">
        <v>-0.1797</v>
      </c>
      <c r="CM8" s="12">
        <v>-1.1416999999999999</v>
      </c>
      <c r="CN8" s="12">
        <v>-0.1797</v>
      </c>
      <c r="CO8" s="12">
        <v>0.14099999999999999</v>
      </c>
      <c r="CP8" s="12">
        <v>4.5713999999999997</v>
      </c>
      <c r="CQ8" s="12">
        <v>0.72640000000000005</v>
      </c>
      <c r="CR8" s="12">
        <v>9.6176999999999992</v>
      </c>
      <c r="CS8" s="12">
        <v>5.2012999999999998</v>
      </c>
      <c r="CT8" s="12">
        <v>5.9676999999999998</v>
      </c>
      <c r="CU8" s="12">
        <v>-0.84770000000000001</v>
      </c>
      <c r="CV8" s="12">
        <v>-0.1797</v>
      </c>
      <c r="CW8" s="12">
        <v>-1.3575999999999999</v>
      </c>
      <c r="CX8" s="12">
        <v>-0.1797</v>
      </c>
      <c r="CY8" s="12">
        <v>2.8308</v>
      </c>
      <c r="CZ8" s="12">
        <v>12.5451</v>
      </c>
      <c r="DA8" s="12">
        <v>8.8094000000000001</v>
      </c>
      <c r="DB8" s="12">
        <v>9.4811999999999994</v>
      </c>
      <c r="DC8" s="12">
        <v>6.4604999999999997</v>
      </c>
      <c r="DD8" s="12">
        <v>2.3557999999999999</v>
      </c>
      <c r="DE8" s="12">
        <v>-0.94489999999999996</v>
      </c>
      <c r="DF8" s="12">
        <v>-0.1797</v>
      </c>
      <c r="DG8" s="12">
        <v>-1.3284</v>
      </c>
      <c r="DH8" s="12">
        <v>-0.1797</v>
      </c>
      <c r="DI8" s="12">
        <v>2.1806000000000001</v>
      </c>
      <c r="DJ8" s="12">
        <v>-0.6845</v>
      </c>
      <c r="DK8" s="12">
        <v>3.121</v>
      </c>
      <c r="DL8" s="12">
        <v>0.26229999999999998</v>
      </c>
      <c r="DM8" s="12">
        <v>3.3858000000000001</v>
      </c>
      <c r="DN8" s="12">
        <v>2.0339</v>
      </c>
      <c r="DO8" s="12">
        <v>3.2035999999999998</v>
      </c>
      <c r="DP8" s="12">
        <v>2.4935999999999998</v>
      </c>
    </row>
    <row r="9" spans="2:120" ht="16.149999999999999" customHeight="1" x14ac:dyDescent="0.2">
      <c r="B9" s="2" t="s">
        <v>390</v>
      </c>
      <c r="C9" s="2"/>
      <c r="D9" s="5">
        <f t="shared" si="0"/>
        <v>17.2212</v>
      </c>
      <c r="E9" s="5">
        <f t="shared" si="1"/>
        <v>16.826899999999998</v>
      </c>
      <c r="F9" s="5">
        <f t="shared" si="2"/>
        <v>3.3216999999999999</v>
      </c>
      <c r="G9" s="5">
        <f t="shared" si="3"/>
        <v>1.1487000000000001</v>
      </c>
      <c r="H9" s="5">
        <f t="shared" si="4"/>
        <v>1.6801999999999999</v>
      </c>
      <c r="I9" s="5">
        <f t="shared" si="5"/>
        <v>0.91570000000000018</v>
      </c>
      <c r="J9" s="5">
        <f t="shared" si="6"/>
        <v>2.4466000000000001</v>
      </c>
      <c r="K9" s="5">
        <f t="shared" si="7"/>
        <v>1.0693000000000001</v>
      </c>
      <c r="L9" s="5">
        <f t="shared" si="8"/>
        <v>5.8225634500621801</v>
      </c>
      <c r="M9" s="5">
        <f t="shared" si="9"/>
        <v>2.0676369724881591</v>
      </c>
      <c r="N9" s="5">
        <f t="shared" si="10"/>
        <v>4.2597929157636649</v>
      </c>
      <c r="O9" s="5">
        <f>((CA9-CC9)^2+(CB9-CD9)^2)^0.5</f>
        <v>1.841597116635449</v>
      </c>
      <c r="P9" s="5">
        <f t="shared" si="11"/>
        <v>6.4102480708627798</v>
      </c>
      <c r="Q9" s="5">
        <f t="shared" si="12"/>
        <v>6.8428790622076603</v>
      </c>
      <c r="R9" s="5">
        <f t="shared" si="17"/>
        <v>5.0441763510012212</v>
      </c>
      <c r="S9" s="5">
        <f t="shared" si="18"/>
        <v>5.2924977590925817</v>
      </c>
      <c r="T9" s="5">
        <f t="shared" si="19"/>
        <v>6.1211732225121684</v>
      </c>
      <c r="U9" s="5">
        <f t="shared" si="20"/>
        <v>7.5700740320025943</v>
      </c>
      <c r="V9" s="5">
        <f t="shared" si="21"/>
        <v>1.2178762211325092</v>
      </c>
      <c r="W9" s="5">
        <f t="shared" si="22"/>
        <v>1.7724003300609035</v>
      </c>
      <c r="X9" s="5">
        <f t="shared" si="23"/>
        <v>0.62496591907079202</v>
      </c>
      <c r="Y9" s="5">
        <f t="shared" si="24"/>
        <v>1.3982000000000001</v>
      </c>
      <c r="Z9" s="5">
        <f t="shared" si="13"/>
        <v>0.83499999999999996</v>
      </c>
      <c r="AA9" s="5">
        <f t="shared" si="14"/>
        <v>2.2098</v>
      </c>
      <c r="AB9" s="5">
        <f t="shared" si="15"/>
        <v>5.1783999999999999</v>
      </c>
      <c r="AC9" s="6">
        <f t="shared" si="16"/>
        <v>3.7756999999999996</v>
      </c>
      <c r="AD9" s="6">
        <f t="shared" si="25"/>
        <v>0.52770000000000006</v>
      </c>
      <c r="AE9" s="6">
        <f t="shared" si="26"/>
        <v>0.47239999999999993</v>
      </c>
      <c r="AF9" s="6">
        <f t="shared" si="27"/>
        <v>0.44769999999999976</v>
      </c>
      <c r="AG9" s="9">
        <v>0</v>
      </c>
      <c r="AH9" s="9">
        <v>0</v>
      </c>
      <c r="AI9" s="9">
        <v>0</v>
      </c>
      <c r="AJ9" s="9">
        <v>-1.1487000000000001</v>
      </c>
      <c r="AK9" s="9">
        <v>0</v>
      </c>
      <c r="AL9" s="9">
        <v>-1.6415</v>
      </c>
      <c r="AM9" s="9">
        <v>0</v>
      </c>
      <c r="AN9" s="9">
        <v>-3.3216999999999999</v>
      </c>
      <c r="AO9" s="9">
        <v>0</v>
      </c>
      <c r="AP9" s="9">
        <v>-4.2374000000000001</v>
      </c>
      <c r="AQ9" s="9">
        <v>0</v>
      </c>
      <c r="AR9" s="9">
        <v>-6.6840000000000002</v>
      </c>
      <c r="AS9" s="9">
        <v>0</v>
      </c>
      <c r="AT9" s="9">
        <v>-7.7533000000000003</v>
      </c>
      <c r="AU9" s="9">
        <v>0</v>
      </c>
      <c r="AV9" s="9">
        <v>-16.826899999999998</v>
      </c>
      <c r="AW9" s="9">
        <v>0</v>
      </c>
      <c r="AX9" s="9">
        <v>-17.2212</v>
      </c>
      <c r="AY9" s="18">
        <v>1.8052999999999999</v>
      </c>
      <c r="AZ9" s="18">
        <v>-7.1069000000000004</v>
      </c>
      <c r="BA9" s="19">
        <v>2.5914000000000001</v>
      </c>
      <c r="BB9" s="19">
        <v>-7.1069000000000004</v>
      </c>
      <c r="BC9" s="19">
        <v>1.1773</v>
      </c>
      <c r="BD9" s="19">
        <v>-7.1069000000000004</v>
      </c>
      <c r="BE9" s="19">
        <v>0.85719999999999996</v>
      </c>
      <c r="BF9" s="19">
        <v>-7.1069000000000004</v>
      </c>
      <c r="BG9" s="19">
        <v>0.5696</v>
      </c>
      <c r="BH9" s="19">
        <v>-7.1069000000000004</v>
      </c>
      <c r="BI9" s="19">
        <v>-0.26540000000000002</v>
      </c>
      <c r="BJ9" s="19">
        <v>-7.1069000000000004</v>
      </c>
      <c r="BK9" s="19">
        <v>-0.54100000000000004</v>
      </c>
      <c r="BL9" s="19">
        <v>-7.1069000000000004</v>
      </c>
      <c r="BM9" s="19">
        <v>-1.0325</v>
      </c>
      <c r="BN9" s="19">
        <v>-7.1069000000000004</v>
      </c>
      <c r="BO9" s="19">
        <v>-2.5870000000000002</v>
      </c>
      <c r="BP9" s="19">
        <v>-7.1069000000000004</v>
      </c>
      <c r="BQ9" s="19">
        <v>-1.9703999999999999</v>
      </c>
      <c r="BR9" s="19">
        <v>-7.1069000000000004</v>
      </c>
      <c r="BS9" s="17">
        <v>0</v>
      </c>
      <c r="BT9" s="17">
        <v>0</v>
      </c>
      <c r="BU9" s="17">
        <v>-0.81530000000000002</v>
      </c>
      <c r="BV9" s="17">
        <v>-5.7652000000000001</v>
      </c>
      <c r="BW9" s="17">
        <v>1.2516</v>
      </c>
      <c r="BX9" s="17">
        <v>-5.8204000000000002</v>
      </c>
      <c r="BY9" s="17">
        <v>3.6779000000000002</v>
      </c>
      <c r="BZ9" s="17">
        <v>-4.9244000000000003</v>
      </c>
      <c r="CA9" s="17">
        <v>2.4205999999999999</v>
      </c>
      <c r="CB9" s="17">
        <v>-3.8201999999999998</v>
      </c>
      <c r="CC9" s="17">
        <v>0.65210000000000001</v>
      </c>
      <c r="CD9" s="17">
        <v>-4.3338999999999999</v>
      </c>
      <c r="CE9" s="12">
        <v>-9.1904000000000003</v>
      </c>
      <c r="CF9" s="12">
        <v>-2.0733000000000001</v>
      </c>
      <c r="CG9" s="12">
        <v>-14.473599999999999</v>
      </c>
      <c r="CH9" s="12">
        <v>1.5569999999999999</v>
      </c>
      <c r="CI9" s="12">
        <v>-7.8791000000000002</v>
      </c>
      <c r="CJ9" s="12">
        <v>-0.26989999999999997</v>
      </c>
      <c r="CK9" s="12">
        <v>-1.1335</v>
      </c>
      <c r="CL9" s="12">
        <v>-0.1797</v>
      </c>
      <c r="CM9" s="12">
        <v>-1.6612</v>
      </c>
      <c r="CN9" s="12">
        <v>-0.1797</v>
      </c>
      <c r="CO9" s="12">
        <v>-8.0829000000000004</v>
      </c>
      <c r="CP9" s="12">
        <v>-3.1699999999999999E-2</v>
      </c>
      <c r="CQ9" s="12">
        <v>-10.167</v>
      </c>
      <c r="CR9" s="12">
        <v>4.5617999999999999</v>
      </c>
      <c r="CS9" s="12">
        <v>-6.4732000000000003</v>
      </c>
      <c r="CT9" s="12">
        <v>0.77149999999999996</v>
      </c>
      <c r="CU9" s="12">
        <v>-1.1119000000000001</v>
      </c>
      <c r="CV9" s="12">
        <v>-0.1797</v>
      </c>
      <c r="CW9" s="12">
        <v>-1.5843</v>
      </c>
      <c r="CX9" s="12">
        <v>-0.1797</v>
      </c>
      <c r="CY9" s="12">
        <v>-6.2839999999999998</v>
      </c>
      <c r="CZ9" s="12">
        <v>0.748</v>
      </c>
      <c r="DA9" s="12">
        <v>-5.4558999999999997</v>
      </c>
      <c r="DB9" s="12">
        <v>-5.3169000000000004</v>
      </c>
      <c r="DC9" s="12">
        <v>-6.0217000000000001</v>
      </c>
      <c r="DD9" s="12">
        <v>2.2320000000000002</v>
      </c>
      <c r="DE9" s="12">
        <v>-1.5583</v>
      </c>
      <c r="DF9" s="12">
        <v>-0.1797</v>
      </c>
      <c r="DG9" s="12">
        <v>-2.0059999999999998</v>
      </c>
      <c r="DH9" s="12">
        <v>-0.1797</v>
      </c>
      <c r="DI9" s="12">
        <v>2.9775</v>
      </c>
      <c r="DJ9" s="12">
        <v>2.5629</v>
      </c>
      <c r="DK9" s="12">
        <v>3.7732000000000001</v>
      </c>
      <c r="DL9" s="12">
        <v>3.4849000000000001</v>
      </c>
      <c r="DM9" s="12">
        <v>3.871</v>
      </c>
      <c r="DN9" s="12">
        <v>5.2545999999999999</v>
      </c>
      <c r="DO9" s="12">
        <v>3.7198000000000002</v>
      </c>
      <c r="DP9" s="12">
        <v>5.8609999999999998</v>
      </c>
    </row>
    <row r="10" spans="2:120" ht="16.149999999999999" customHeight="1" x14ac:dyDescent="0.2">
      <c r="B10" s="2" t="s">
        <v>391</v>
      </c>
      <c r="C10" s="2" t="s">
        <v>486</v>
      </c>
      <c r="D10" s="5">
        <f t="shared" si="0"/>
        <v>18.829699999999999</v>
      </c>
      <c r="E10" s="5">
        <f t="shared" si="1"/>
        <v>17.9495</v>
      </c>
      <c r="F10" s="5">
        <f t="shared" si="2"/>
        <v>3.5419999999999998</v>
      </c>
      <c r="G10" s="5">
        <f t="shared" si="3"/>
        <v>1.1537999999999999</v>
      </c>
      <c r="H10" s="5">
        <f t="shared" si="4"/>
        <v>1.8763999999999998</v>
      </c>
      <c r="I10" s="5">
        <f t="shared" si="5"/>
        <v>1.1589</v>
      </c>
      <c r="J10" s="5">
        <f t="shared" si="6"/>
        <v>2.4504999999999999</v>
      </c>
      <c r="K10" s="5">
        <f t="shared" si="7"/>
        <v>1.4318999999999997</v>
      </c>
      <c r="L10" s="5" t="s">
        <v>566</v>
      </c>
      <c r="M10" s="5" t="s">
        <v>566</v>
      </c>
      <c r="N10" s="5" t="s">
        <v>566</v>
      </c>
      <c r="O10" s="5" t="s">
        <v>566</v>
      </c>
      <c r="P10" s="5" t="s">
        <v>566</v>
      </c>
      <c r="Q10" s="5" t="s">
        <v>566</v>
      </c>
      <c r="R10" s="5" t="s">
        <v>566</v>
      </c>
      <c r="S10" s="5" t="s">
        <v>566</v>
      </c>
      <c r="T10" s="5" t="s">
        <v>566</v>
      </c>
      <c r="U10" s="5" t="s">
        <v>566</v>
      </c>
      <c r="V10" s="5">
        <f t="shared" si="21"/>
        <v>1.4944596414758071</v>
      </c>
      <c r="W10" s="5">
        <f t="shared" si="22"/>
        <v>1.7682246463614284</v>
      </c>
      <c r="X10" s="5">
        <f t="shared" si="23"/>
        <v>0.66895156775360076</v>
      </c>
      <c r="Y10" s="5">
        <f t="shared" si="24"/>
        <v>1.5228000000000002</v>
      </c>
      <c r="Z10" s="5">
        <f t="shared" si="13"/>
        <v>0.87250000000000005</v>
      </c>
      <c r="AA10" s="5">
        <f t="shared" si="14"/>
        <v>2.6917999999999997</v>
      </c>
      <c r="AB10" s="5">
        <f t="shared" si="15"/>
        <v>5.3289</v>
      </c>
      <c r="AC10" s="6">
        <f t="shared" si="16"/>
        <v>3.6155999999999997</v>
      </c>
      <c r="AD10" s="5" t="s">
        <v>566</v>
      </c>
      <c r="AE10" s="5" t="s">
        <v>566</v>
      </c>
      <c r="AF10" s="5" t="s">
        <v>566</v>
      </c>
      <c r="AG10" s="9">
        <v>0</v>
      </c>
      <c r="AH10" s="9">
        <v>0</v>
      </c>
      <c r="AI10" s="9">
        <v>0</v>
      </c>
      <c r="AJ10" s="9">
        <v>-1.1537999999999999</v>
      </c>
      <c r="AK10" s="9">
        <v>0</v>
      </c>
      <c r="AL10" s="9">
        <v>-1.6656</v>
      </c>
      <c r="AM10" s="9">
        <v>0</v>
      </c>
      <c r="AN10" s="9">
        <v>-3.5419999999999998</v>
      </c>
      <c r="AO10" s="9">
        <v>0</v>
      </c>
      <c r="AP10" s="9">
        <v>-4.7008999999999999</v>
      </c>
      <c r="AQ10" s="9">
        <v>0</v>
      </c>
      <c r="AR10" s="9">
        <v>-7.1513999999999998</v>
      </c>
      <c r="AS10" s="9">
        <v>0</v>
      </c>
      <c r="AT10" s="9">
        <v>-8.5832999999999995</v>
      </c>
      <c r="AU10" s="9">
        <v>0</v>
      </c>
      <c r="AV10" s="9">
        <v>-17.9495</v>
      </c>
      <c r="AW10" s="9">
        <v>0</v>
      </c>
      <c r="AX10" s="9">
        <v>-18.829699999999999</v>
      </c>
      <c r="AY10" s="18">
        <v>1.6954</v>
      </c>
      <c r="AZ10" s="18">
        <v>-8.1826000000000008</v>
      </c>
      <c r="BA10" s="19">
        <v>2.8828999999999998</v>
      </c>
      <c r="BB10" s="19">
        <v>-8.1826000000000008</v>
      </c>
      <c r="BC10" s="19">
        <v>1.5545</v>
      </c>
      <c r="BD10" s="19">
        <v>-8.1826000000000008</v>
      </c>
      <c r="BE10" s="19">
        <v>0.76519999999999999</v>
      </c>
      <c r="BF10" s="19">
        <v>-8.1826000000000008</v>
      </c>
      <c r="BG10" s="19">
        <v>0.4229</v>
      </c>
      <c r="BH10" s="19">
        <v>-8.1826000000000008</v>
      </c>
      <c r="BI10" s="19">
        <v>-0.4496</v>
      </c>
      <c r="BJ10" s="19">
        <v>-8.1826000000000008</v>
      </c>
      <c r="BK10" s="19">
        <v>-0.75760000000000005</v>
      </c>
      <c r="BL10" s="19">
        <v>-8.1826000000000008</v>
      </c>
      <c r="BM10" s="19">
        <v>-1.1373</v>
      </c>
      <c r="BN10" s="19">
        <v>-8.1826000000000008</v>
      </c>
      <c r="BO10" s="19">
        <v>-2.4460000000000002</v>
      </c>
      <c r="BP10" s="19">
        <v>-8.1826000000000008</v>
      </c>
      <c r="BQ10" s="19">
        <v>-1.9201999999999999</v>
      </c>
      <c r="BR10" s="19">
        <v>-8.1826000000000008</v>
      </c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DI10" s="12">
        <v>3.7662</v>
      </c>
      <c r="DJ10" s="12">
        <v>6.1119000000000003</v>
      </c>
      <c r="DK10" s="12">
        <v>4.6322999999999999</v>
      </c>
      <c r="DL10" s="12">
        <v>7.3297999999999996</v>
      </c>
      <c r="DM10" s="12">
        <v>4.4939</v>
      </c>
      <c r="DN10" s="12">
        <v>9.0925999999999991</v>
      </c>
      <c r="DO10" s="12">
        <v>4.2436999999999996</v>
      </c>
      <c r="DP10" s="12">
        <v>9.7129999999999992</v>
      </c>
    </row>
    <row r="11" spans="2:120" ht="16.149999999999999" customHeight="1" x14ac:dyDescent="0.2">
      <c r="B11" s="2" t="s">
        <v>915</v>
      </c>
      <c r="C11" s="2" t="s">
        <v>538</v>
      </c>
      <c r="D11" s="5">
        <f t="shared" si="0"/>
        <v>18.095600000000001</v>
      </c>
      <c r="E11" s="5">
        <f t="shared" si="1"/>
        <v>15.819800000000001</v>
      </c>
      <c r="F11" s="5" t="s">
        <v>566</v>
      </c>
      <c r="G11" s="5" t="s">
        <v>566</v>
      </c>
      <c r="H11" s="5" t="s">
        <v>566</v>
      </c>
      <c r="I11" s="5" t="s">
        <v>566</v>
      </c>
      <c r="J11" s="5" t="s">
        <v>566</v>
      </c>
      <c r="K11" s="5" t="s">
        <v>566</v>
      </c>
      <c r="L11" s="5">
        <f t="shared" si="8"/>
        <v>7.446624825382302</v>
      </c>
      <c r="M11" s="5">
        <f t="shared" si="9"/>
        <v>2.7749925585485813</v>
      </c>
      <c r="N11" s="5">
        <f t="shared" si="10"/>
        <v>5.1610571014117896</v>
      </c>
      <c r="O11" s="5" t="s">
        <v>566</v>
      </c>
      <c r="P11" s="5" t="s">
        <v>566</v>
      </c>
      <c r="Q11" s="5" t="s">
        <v>566</v>
      </c>
      <c r="R11" s="5" t="s">
        <v>566</v>
      </c>
      <c r="S11" s="5" t="s">
        <v>566</v>
      </c>
      <c r="T11" s="5" t="s">
        <v>566</v>
      </c>
      <c r="U11" s="5" t="s">
        <v>566</v>
      </c>
      <c r="V11" s="5" t="s">
        <v>566</v>
      </c>
      <c r="W11" s="5" t="s">
        <v>566</v>
      </c>
      <c r="X11" s="5" t="s">
        <v>566</v>
      </c>
      <c r="Y11" s="5" t="s">
        <v>566</v>
      </c>
      <c r="Z11" s="5" t="s">
        <v>566</v>
      </c>
      <c r="AA11" s="5" t="s">
        <v>566</v>
      </c>
      <c r="AB11" s="5" t="s">
        <v>566</v>
      </c>
      <c r="AC11" s="5" t="s">
        <v>566</v>
      </c>
      <c r="AD11" s="5" t="s">
        <v>566</v>
      </c>
      <c r="AE11" s="5" t="s">
        <v>566</v>
      </c>
      <c r="AF11" s="5" t="s">
        <v>566</v>
      </c>
      <c r="AG11" s="9">
        <v>0</v>
      </c>
      <c r="AH11" s="9">
        <v>0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v>0</v>
      </c>
      <c r="AV11" s="9">
        <v>-15.819800000000001</v>
      </c>
      <c r="AW11" s="9">
        <v>0</v>
      </c>
      <c r="AX11" s="9">
        <v>-18.095600000000001</v>
      </c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>
        <v>0</v>
      </c>
      <c r="BT11" s="17">
        <v>0</v>
      </c>
      <c r="BU11" s="17">
        <v>-4.1147999999999998</v>
      </c>
      <c r="BV11" s="17">
        <v>-6.2065000000000001</v>
      </c>
      <c r="BW11" s="17">
        <v>-4.8068999999999997</v>
      </c>
      <c r="BX11" s="17">
        <v>-8.8938000000000006</v>
      </c>
      <c r="BY11" s="17">
        <v>-5.3148999999999997</v>
      </c>
      <c r="BZ11" s="17">
        <v>-11.143599999999999</v>
      </c>
      <c r="CA11" s="17">
        <v>-4.9378000000000002</v>
      </c>
      <c r="CB11" s="17">
        <v>-13.9732</v>
      </c>
      <c r="CC11" s="17">
        <v>-4.9378000000000002</v>
      </c>
      <c r="CD11" s="17">
        <v>-13.9732</v>
      </c>
    </row>
    <row r="12" spans="2:120" ht="16.149999999999999" customHeight="1" x14ac:dyDescent="0.2">
      <c r="B12" s="2" t="s">
        <v>916</v>
      </c>
      <c r="C12" s="2"/>
      <c r="D12" s="5">
        <f>((AG12-AW12)^2+(AH12-AX12)^2)^0.5</f>
        <v>18.666499999999999</v>
      </c>
      <c r="E12" s="5">
        <f>((AG12-AU12)^2+(AH12-AV12)^2)^0.5</f>
        <v>17.642199999999999</v>
      </c>
      <c r="F12" s="5" t="s">
        <v>566</v>
      </c>
      <c r="G12" s="5" t="s">
        <v>566</v>
      </c>
      <c r="H12" s="5" t="s">
        <v>566</v>
      </c>
      <c r="I12" s="5" t="s">
        <v>566</v>
      </c>
      <c r="J12" s="5" t="s">
        <v>566</v>
      </c>
      <c r="K12" s="5" t="s">
        <v>566</v>
      </c>
      <c r="L12" s="5">
        <f>((BS12-BU12)^2+(BT12-BV12)^2)^0.5</f>
        <v>6.8837808128963545</v>
      </c>
      <c r="M12" s="5">
        <f>((BU12-BW12)^2+(BV12-BX12)^2)^0.5</f>
        <v>2.3647575478259921</v>
      </c>
      <c r="N12" s="5">
        <f>((BW12-BY12)^2+(BX12-BZ12)^2)^0.5 + ((BY12-CA12)^2+(BZ12-CB12)^2)^0.5</f>
        <v>5.4804994115500092</v>
      </c>
      <c r="O12" s="5">
        <f>((CA12-CC12)^2+(CB12-CD12)^2)^0.5</f>
        <v>2.1580035449461152</v>
      </c>
      <c r="P12" s="5" t="s">
        <v>566</v>
      </c>
      <c r="Q12" s="5" t="s">
        <v>566</v>
      </c>
      <c r="R12" s="5" t="s">
        <v>566</v>
      </c>
      <c r="S12" s="5" t="s">
        <v>566</v>
      </c>
      <c r="T12" s="5" t="s">
        <v>566</v>
      </c>
      <c r="U12" s="5" t="s">
        <v>566</v>
      </c>
      <c r="V12" s="5" t="s">
        <v>566</v>
      </c>
      <c r="W12" s="5" t="s">
        <v>566</v>
      </c>
      <c r="X12" s="5" t="s">
        <v>566</v>
      </c>
      <c r="Y12" s="5" t="s">
        <v>566</v>
      </c>
      <c r="Z12" s="5" t="s">
        <v>566</v>
      </c>
      <c r="AA12" s="5" t="s">
        <v>566</v>
      </c>
      <c r="AB12" s="5" t="s">
        <v>566</v>
      </c>
      <c r="AC12" s="5" t="s">
        <v>566</v>
      </c>
      <c r="AD12" s="5" t="s">
        <v>566</v>
      </c>
      <c r="AE12" s="5" t="s">
        <v>566</v>
      </c>
      <c r="AF12" s="5" t="s">
        <v>566</v>
      </c>
      <c r="AG12" s="9">
        <v>0</v>
      </c>
      <c r="AH12" s="9">
        <v>0</v>
      </c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v>0</v>
      </c>
      <c r="AV12" s="9">
        <v>-17.642199999999999</v>
      </c>
      <c r="AW12" s="9">
        <v>0</v>
      </c>
      <c r="AX12" s="9">
        <v>-18.666499999999999</v>
      </c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>
        <v>0</v>
      </c>
      <c r="BT12" s="17">
        <v>0</v>
      </c>
      <c r="BU12" s="17">
        <v>0.1162</v>
      </c>
      <c r="BV12" s="17">
        <v>-6.8827999999999996</v>
      </c>
      <c r="BW12" s="17">
        <v>2.2263000000000002</v>
      </c>
      <c r="BX12" s="17">
        <v>-5.8152999999999997</v>
      </c>
      <c r="BY12" s="17">
        <v>2.2263000000000002</v>
      </c>
      <c r="BZ12" s="17">
        <v>-5.8152999999999997</v>
      </c>
      <c r="CA12" s="17">
        <v>5.5537000000000001</v>
      </c>
      <c r="CB12" s="17">
        <v>-1.4604999999999999</v>
      </c>
      <c r="CC12" s="17">
        <v>4.3033999999999999</v>
      </c>
      <c r="CD12" s="17">
        <v>0.2984</v>
      </c>
    </row>
    <row r="13" spans="2:120" ht="16.149999999999999" customHeight="1" x14ac:dyDescent="0.2">
      <c r="B13" s="2" t="s">
        <v>917</v>
      </c>
      <c r="C13" s="2"/>
      <c r="D13" s="5">
        <f t="shared" si="0"/>
        <v>19.689399999999999</v>
      </c>
      <c r="E13" s="5">
        <f t="shared" si="1"/>
        <v>18.608699999999999</v>
      </c>
      <c r="F13" s="5" t="s">
        <v>566</v>
      </c>
      <c r="G13" s="5" t="s">
        <v>566</v>
      </c>
      <c r="H13" s="5" t="s">
        <v>566</v>
      </c>
      <c r="I13" s="5" t="s">
        <v>566</v>
      </c>
      <c r="J13" s="5" t="s">
        <v>566</v>
      </c>
      <c r="K13" s="5" t="s">
        <v>566</v>
      </c>
      <c r="L13" s="5">
        <v>7.3209199708779771</v>
      </c>
      <c r="M13" s="5">
        <v>2.5952407691773027</v>
      </c>
      <c r="N13" s="5">
        <v>6.2170396501332803</v>
      </c>
      <c r="O13" s="5">
        <v>2.133557369746593</v>
      </c>
      <c r="P13" s="5" t="s">
        <v>566</v>
      </c>
      <c r="Q13" s="5" t="s">
        <v>566</v>
      </c>
      <c r="R13" s="5" t="s">
        <v>566</v>
      </c>
      <c r="S13" s="5" t="s">
        <v>566</v>
      </c>
      <c r="T13" s="5" t="s">
        <v>566</v>
      </c>
      <c r="U13" s="5" t="s">
        <v>566</v>
      </c>
      <c r="V13" s="5" t="s">
        <v>566</v>
      </c>
      <c r="W13" s="5" t="s">
        <v>566</v>
      </c>
      <c r="X13" s="5" t="s">
        <v>566</v>
      </c>
      <c r="Y13" s="5" t="s">
        <v>566</v>
      </c>
      <c r="Z13" s="5" t="s">
        <v>566</v>
      </c>
      <c r="AA13" s="5" t="s">
        <v>566</v>
      </c>
      <c r="AB13" s="5" t="s">
        <v>566</v>
      </c>
      <c r="AC13" s="5" t="s">
        <v>566</v>
      </c>
      <c r="AD13" s="5" t="s">
        <v>566</v>
      </c>
      <c r="AE13" s="5" t="s">
        <v>566</v>
      </c>
      <c r="AF13" s="5" t="s">
        <v>566</v>
      </c>
      <c r="AG13" s="9">
        <v>0</v>
      </c>
      <c r="AH13" s="9">
        <v>0</v>
      </c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>
        <v>0</v>
      </c>
      <c r="AV13" s="9">
        <v>-18.608699999999999</v>
      </c>
      <c r="AW13" s="9">
        <v>0</v>
      </c>
      <c r="AX13" s="9">
        <v>-19.689399999999999</v>
      </c>
      <c r="AY13" s="18"/>
      <c r="AZ13" s="18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7">
        <v>0</v>
      </c>
      <c r="BT13" s="17">
        <v>0</v>
      </c>
      <c r="BU13" s="17">
        <v>8.3199999999999996E-2</v>
      </c>
      <c r="BV13" s="17">
        <v>7.0401999999999996</v>
      </c>
      <c r="BW13" s="17">
        <v>2.2084999999999999</v>
      </c>
      <c r="BX13" s="17">
        <v>5.6928000000000001</v>
      </c>
      <c r="BY13" s="17">
        <v>3.9681000000000002</v>
      </c>
      <c r="BZ13" s="17">
        <v>2.4346000000000001</v>
      </c>
      <c r="CA13" s="17">
        <v>3.5724999999999998</v>
      </c>
      <c r="CB13" s="17">
        <v>5.33E-2</v>
      </c>
      <c r="CC13" s="17">
        <v>2.1907000000000001</v>
      </c>
      <c r="CD13" s="17">
        <v>9.7199999999999995E-2</v>
      </c>
    </row>
    <row r="14" spans="2:120" x14ac:dyDescent="0.2">
      <c r="B14" s="13" t="s">
        <v>3</v>
      </c>
      <c r="C14" s="13"/>
      <c r="D14" s="14">
        <f t="shared" ref="D14:L14" si="28">AVERAGE(D3:D13)</f>
        <v>18.344172727272728</v>
      </c>
      <c r="E14" s="14">
        <f t="shared" si="28"/>
        <v>17.348263636363637</v>
      </c>
      <c r="F14" s="14">
        <f t="shared" si="28"/>
        <v>3.4644000000000004</v>
      </c>
      <c r="G14" s="14">
        <f t="shared" si="28"/>
        <v>1.1540250000000001</v>
      </c>
      <c r="H14" s="14">
        <f t="shared" si="28"/>
        <v>1.7834749999999999</v>
      </c>
      <c r="I14" s="14">
        <f t="shared" si="28"/>
        <v>1.1105375000000002</v>
      </c>
      <c r="J14" s="14">
        <f t="shared" si="28"/>
        <v>2.4918999999999993</v>
      </c>
      <c r="K14" s="14">
        <f t="shared" si="28"/>
        <v>1.3796999999999997</v>
      </c>
      <c r="L14" s="14">
        <f t="shared" si="28"/>
        <v>7.0558197991373977</v>
      </c>
      <c r="M14" s="14">
        <f t="shared" ref="M14:AF14" si="29">AVERAGE(M3:M13)</f>
        <v>2.4172898004450634</v>
      </c>
      <c r="N14" s="14">
        <f t="shared" si="29"/>
        <v>5.7318914620122472</v>
      </c>
      <c r="O14" s="14">
        <f t="shared" si="29"/>
        <v>1.7618723497624871</v>
      </c>
      <c r="P14" s="14">
        <f t="shared" si="29"/>
        <v>7.2790978121053929</v>
      </c>
      <c r="Q14" s="14">
        <f t="shared" si="29"/>
        <v>7.5099805904809189</v>
      </c>
      <c r="R14" s="14">
        <f t="shared" si="29"/>
        <v>5.4159764709631544</v>
      </c>
      <c r="S14" s="14">
        <f t="shared" si="29"/>
        <v>6.0518149434642066</v>
      </c>
      <c r="T14" s="14">
        <f t="shared" si="29"/>
        <v>6.7950589621337842</v>
      </c>
      <c r="U14" s="14">
        <f t="shared" si="29"/>
        <v>7.8398190090059279</v>
      </c>
      <c r="V14" s="14">
        <f t="shared" si="29"/>
        <v>1.4011864549256638</v>
      </c>
      <c r="W14" s="14">
        <f t="shared" si="29"/>
        <v>1.9306454953540837</v>
      </c>
      <c r="X14" s="14">
        <f t="shared" si="29"/>
        <v>0.58838288032718977</v>
      </c>
      <c r="Y14" s="14">
        <f t="shared" si="29"/>
        <v>1.5146375000000001</v>
      </c>
      <c r="Z14" s="14">
        <f t="shared" si="29"/>
        <v>0.85517500000000002</v>
      </c>
      <c r="AA14" s="14">
        <f t="shared" si="29"/>
        <v>2.4610375000000002</v>
      </c>
      <c r="AB14" s="14">
        <f t="shared" si="29"/>
        <v>5.2027874999999995</v>
      </c>
      <c r="AC14" s="14">
        <f t="shared" si="29"/>
        <v>3.7179124999999997</v>
      </c>
      <c r="AD14" s="14">
        <f t="shared" si="29"/>
        <v>0.53041428571428573</v>
      </c>
      <c r="AE14" s="14">
        <f t="shared" si="29"/>
        <v>0.53067142857142857</v>
      </c>
      <c r="AF14" s="14">
        <f t="shared" si="29"/>
        <v>0.45465714285714282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4</v>
      </c>
      <c r="C15" s="13"/>
      <c r="D15" s="14">
        <f t="shared" ref="D15:K15" si="30">STDEV(D3:D13)</f>
        <v>1.0429032400859712</v>
      </c>
      <c r="E15" s="14">
        <f t="shared" si="30"/>
        <v>1.2525784153279407</v>
      </c>
      <c r="F15" s="14">
        <f t="shared" si="30"/>
        <v>0.16631704663082494</v>
      </c>
      <c r="G15" s="14">
        <f t="shared" si="30"/>
        <v>0.13396562192272712</v>
      </c>
      <c r="H15" s="14">
        <f t="shared" si="30"/>
        <v>7.5708307715486978E-2</v>
      </c>
      <c r="I15" s="14">
        <f t="shared" si="30"/>
        <v>0.11034720447620912</v>
      </c>
      <c r="J15" s="14">
        <f t="shared" si="30"/>
        <v>0.16786590736996859</v>
      </c>
      <c r="K15" s="14">
        <f t="shared" si="30"/>
        <v>0.18675772693901846</v>
      </c>
      <c r="L15" s="14">
        <f t="shared" ref="L15:AF15" si="31">STDEV(L3:L13)</f>
        <v>0.85176858058001037</v>
      </c>
      <c r="M15" s="14">
        <f t="shared" si="31"/>
        <v>0.23852169083187594</v>
      </c>
      <c r="N15" s="14">
        <f t="shared" si="31"/>
        <v>0.88940347914831019</v>
      </c>
      <c r="O15" s="14">
        <f t="shared" si="31"/>
        <v>0.58302413688447152</v>
      </c>
      <c r="P15" s="14">
        <f t="shared" si="31"/>
        <v>0.51606616866079247</v>
      </c>
      <c r="Q15" s="14">
        <f t="shared" si="31"/>
        <v>0.65872548331343572</v>
      </c>
      <c r="R15" s="14">
        <f t="shared" si="31"/>
        <v>0.41425919257842336</v>
      </c>
      <c r="S15" s="14">
        <f t="shared" si="31"/>
        <v>0.53488559998740814</v>
      </c>
      <c r="T15" s="14">
        <f t="shared" si="31"/>
        <v>0.51960286243077036</v>
      </c>
      <c r="U15" s="14">
        <f t="shared" si="31"/>
        <v>0.76544135453683915</v>
      </c>
      <c r="V15" s="14">
        <f t="shared" si="31"/>
        <v>9.2473894588683589E-2</v>
      </c>
      <c r="W15" s="14">
        <f t="shared" si="31"/>
        <v>0.22912801791384071</v>
      </c>
      <c r="X15" s="14">
        <f t="shared" si="31"/>
        <v>8.7627701998724217E-2</v>
      </c>
      <c r="Y15" s="14">
        <f t="shared" si="31"/>
        <v>0.10221130685985777</v>
      </c>
      <c r="Z15" s="14">
        <f t="shared" si="31"/>
        <v>6.0415389477469092E-2</v>
      </c>
      <c r="AA15" s="14">
        <f t="shared" si="31"/>
        <v>0.19251960892706119</v>
      </c>
      <c r="AB15" s="14">
        <f t="shared" si="31"/>
        <v>0.52766804889194185</v>
      </c>
      <c r="AC15" s="14">
        <f t="shared" si="31"/>
        <v>0.39364268220049503</v>
      </c>
      <c r="AD15" s="14">
        <f t="shared" si="31"/>
        <v>4.3133027893229321E-2</v>
      </c>
      <c r="AE15" s="14">
        <f t="shared" si="31"/>
        <v>3.8866168419578614E-2</v>
      </c>
      <c r="AF15" s="14">
        <f t="shared" si="31"/>
        <v>6.0243861572302881E-2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5</v>
      </c>
      <c r="C16" s="13"/>
      <c r="D16" s="14">
        <f t="shared" ref="D16:K16" si="32">MAX(D3:D13)-MIN(D3:D13)</f>
        <v>3.1610999999999976</v>
      </c>
      <c r="E16" s="14">
        <f t="shared" si="32"/>
        <v>3.759800000000002</v>
      </c>
      <c r="F16" s="14">
        <f t="shared" si="32"/>
        <v>0.54099999999999993</v>
      </c>
      <c r="G16" s="14">
        <f t="shared" si="32"/>
        <v>0.44699999999999995</v>
      </c>
      <c r="H16" s="14">
        <f t="shared" si="32"/>
        <v>0.19619999999999993</v>
      </c>
      <c r="I16" s="14">
        <f t="shared" si="32"/>
        <v>0.31430000000000025</v>
      </c>
      <c r="J16" s="14">
        <f t="shared" si="32"/>
        <v>0.58800000000000008</v>
      </c>
      <c r="K16" s="14">
        <f t="shared" si="32"/>
        <v>0.51820000000000022</v>
      </c>
      <c r="L16" s="14">
        <f t="shared" ref="L16:AF16" si="33">MAX(L3:L13)-MIN(L3:L13)</f>
        <v>2.3724034790962296</v>
      </c>
      <c r="M16" s="14">
        <f t="shared" si="33"/>
        <v>0.70735558606042215</v>
      </c>
      <c r="N16" s="14">
        <f t="shared" si="33"/>
        <v>3.1626638641711304</v>
      </c>
      <c r="O16" s="14">
        <f t="shared" si="33"/>
        <v>1.2436721772243247</v>
      </c>
      <c r="P16" s="14">
        <f t="shared" si="33"/>
        <v>1.5043708365767952</v>
      </c>
      <c r="Q16" s="14">
        <f t="shared" si="33"/>
        <v>1.5795720273542324</v>
      </c>
      <c r="R16" s="14">
        <f t="shared" si="33"/>
        <v>0.95197360349915705</v>
      </c>
      <c r="S16" s="14">
        <f t="shared" si="33"/>
        <v>1.4472972563362996</v>
      </c>
      <c r="T16" s="14">
        <f t="shared" si="33"/>
        <v>1.3061610805874304</v>
      </c>
      <c r="U16" s="14">
        <f t="shared" si="33"/>
        <v>2.2897570986129701</v>
      </c>
      <c r="V16" s="14">
        <f t="shared" si="33"/>
        <v>0.28840559180954228</v>
      </c>
      <c r="W16" s="14">
        <f t="shared" si="33"/>
        <v>0.6497732828325149</v>
      </c>
      <c r="X16" s="14">
        <f t="shared" si="33"/>
        <v>0.25367593639534264</v>
      </c>
      <c r="Y16" s="14">
        <f t="shared" si="33"/>
        <v>0.32310000000000016</v>
      </c>
      <c r="Z16" s="14">
        <f t="shared" si="33"/>
        <v>0.1802999999999999</v>
      </c>
      <c r="AA16" s="14">
        <f t="shared" si="33"/>
        <v>0.48199999999999976</v>
      </c>
      <c r="AB16" s="14">
        <f t="shared" si="33"/>
        <v>1.6776</v>
      </c>
      <c r="AC16" s="14">
        <f t="shared" si="33"/>
        <v>1.2463999999999995</v>
      </c>
      <c r="AD16" s="14">
        <f t="shared" si="33"/>
        <v>0.11680000000000013</v>
      </c>
      <c r="AE16" s="14">
        <f t="shared" si="33"/>
        <v>0.10680000000000012</v>
      </c>
      <c r="AF16" s="14">
        <f t="shared" si="33"/>
        <v>0.16509999999999991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 t="s">
        <v>55</v>
      </c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6</v>
      </c>
      <c r="C17" s="13"/>
      <c r="D17" s="14">
        <f t="shared" ref="D17:K17" si="34">MIN(D3:D13)</f>
        <v>16.641400000000001</v>
      </c>
      <c r="E17" s="14">
        <f t="shared" si="34"/>
        <v>15.070499999999999</v>
      </c>
      <c r="F17" s="14">
        <f t="shared" si="34"/>
        <v>3.2162999999999999</v>
      </c>
      <c r="G17" s="14">
        <f t="shared" si="34"/>
        <v>0.98870000000000002</v>
      </c>
      <c r="H17" s="14">
        <f t="shared" si="34"/>
        <v>1.6801999999999999</v>
      </c>
      <c r="I17" s="14">
        <f t="shared" si="34"/>
        <v>0.91570000000000018</v>
      </c>
      <c r="J17" s="14">
        <f t="shared" si="34"/>
        <v>2.2078999999999995</v>
      </c>
      <c r="K17" s="14">
        <f t="shared" si="34"/>
        <v>1.0693000000000001</v>
      </c>
      <c r="L17" s="14">
        <f t="shared" ref="L17:AF17" si="35">MIN(L3:L13)</f>
        <v>5.8225634500621801</v>
      </c>
      <c r="M17" s="14">
        <f t="shared" si="35"/>
        <v>2.0676369724881591</v>
      </c>
      <c r="N17" s="14">
        <f t="shared" si="35"/>
        <v>4.2597929157636649</v>
      </c>
      <c r="O17" s="14">
        <f t="shared" si="35"/>
        <v>0.91433136772179069</v>
      </c>
      <c r="P17" s="14">
        <f t="shared" si="35"/>
        <v>6.4102480708627798</v>
      </c>
      <c r="Q17" s="14">
        <f t="shared" si="35"/>
        <v>6.7899642716291231</v>
      </c>
      <c r="R17" s="14">
        <f t="shared" si="35"/>
        <v>5.0174349074003937</v>
      </c>
      <c r="S17" s="14">
        <f t="shared" si="35"/>
        <v>5.2924977590925817</v>
      </c>
      <c r="T17" s="14">
        <f t="shared" si="35"/>
        <v>6.1211732225121684</v>
      </c>
      <c r="U17" s="14">
        <f t="shared" si="35"/>
        <v>6.7651666476148247</v>
      </c>
      <c r="V17" s="14">
        <f t="shared" si="35"/>
        <v>1.2178762211325092</v>
      </c>
      <c r="W17" s="14">
        <f t="shared" si="35"/>
        <v>1.5910825402850728</v>
      </c>
      <c r="X17" s="14">
        <f t="shared" si="35"/>
        <v>0.41527563135825812</v>
      </c>
      <c r="Y17" s="14">
        <f t="shared" si="35"/>
        <v>1.3729</v>
      </c>
      <c r="Z17" s="14">
        <f t="shared" si="35"/>
        <v>0.73720000000000008</v>
      </c>
      <c r="AA17" s="14">
        <f t="shared" si="35"/>
        <v>2.2098</v>
      </c>
      <c r="AB17" s="14">
        <f t="shared" si="35"/>
        <v>4.2957999999999998</v>
      </c>
      <c r="AC17" s="14">
        <f t="shared" si="35"/>
        <v>3.0620000000000003</v>
      </c>
      <c r="AD17" s="14">
        <f t="shared" si="35"/>
        <v>0.47119999999999995</v>
      </c>
      <c r="AE17" s="14">
        <f t="shared" si="35"/>
        <v>0.47239999999999993</v>
      </c>
      <c r="AF17" s="14">
        <f t="shared" si="35"/>
        <v>0.38350000000000006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7</v>
      </c>
      <c r="C18" s="13"/>
      <c r="D18" s="14">
        <f t="shared" ref="D18:K18" si="36">MAX(D3:D13)</f>
        <v>19.802499999999998</v>
      </c>
      <c r="E18" s="14">
        <f t="shared" si="36"/>
        <v>18.830300000000001</v>
      </c>
      <c r="F18" s="14">
        <f t="shared" si="36"/>
        <v>3.7572999999999999</v>
      </c>
      <c r="G18" s="14">
        <f t="shared" si="36"/>
        <v>1.4357</v>
      </c>
      <c r="H18" s="14">
        <f t="shared" si="36"/>
        <v>1.8763999999999998</v>
      </c>
      <c r="I18" s="14">
        <f t="shared" si="36"/>
        <v>1.2300000000000004</v>
      </c>
      <c r="J18" s="14">
        <f t="shared" si="36"/>
        <v>2.7958999999999996</v>
      </c>
      <c r="K18" s="14">
        <f t="shared" si="36"/>
        <v>1.5875000000000004</v>
      </c>
      <c r="L18" s="14">
        <f t="shared" ref="L18:AF18" si="37">MAX(L3:L13)</f>
        <v>8.1949669291584097</v>
      </c>
      <c r="M18" s="14">
        <f t="shared" si="37"/>
        <v>2.7749925585485813</v>
      </c>
      <c r="N18" s="14">
        <f t="shared" si="37"/>
        <v>7.4224567799347954</v>
      </c>
      <c r="O18" s="14">
        <f t="shared" si="37"/>
        <v>2.1580035449461152</v>
      </c>
      <c r="P18" s="14">
        <f t="shared" si="37"/>
        <v>7.914618907439575</v>
      </c>
      <c r="Q18" s="14">
        <f t="shared" si="37"/>
        <v>8.3695362989833555</v>
      </c>
      <c r="R18" s="14">
        <f t="shared" si="37"/>
        <v>5.9694085108995507</v>
      </c>
      <c r="S18" s="14">
        <f t="shared" si="37"/>
        <v>6.7397950154288813</v>
      </c>
      <c r="T18" s="14">
        <f t="shared" si="37"/>
        <v>7.4273343030995989</v>
      </c>
      <c r="U18" s="14">
        <f t="shared" si="37"/>
        <v>9.0549237462277947</v>
      </c>
      <c r="V18" s="14">
        <f t="shared" si="37"/>
        <v>1.5062818129420514</v>
      </c>
      <c r="W18" s="14">
        <f t="shared" si="37"/>
        <v>2.2408558231175877</v>
      </c>
      <c r="X18" s="14">
        <f t="shared" si="37"/>
        <v>0.66895156775360076</v>
      </c>
      <c r="Y18" s="14">
        <f t="shared" si="37"/>
        <v>1.6960000000000002</v>
      </c>
      <c r="Z18" s="14">
        <f t="shared" si="37"/>
        <v>0.91749999999999998</v>
      </c>
      <c r="AA18" s="14">
        <f t="shared" si="37"/>
        <v>2.6917999999999997</v>
      </c>
      <c r="AB18" s="14">
        <f t="shared" si="37"/>
        <v>5.9733999999999998</v>
      </c>
      <c r="AC18" s="14">
        <f t="shared" si="37"/>
        <v>4.3083999999999998</v>
      </c>
      <c r="AD18" s="14">
        <f t="shared" si="37"/>
        <v>0.58800000000000008</v>
      </c>
      <c r="AE18" s="14">
        <f t="shared" si="37"/>
        <v>0.57920000000000005</v>
      </c>
      <c r="AF18" s="14">
        <f t="shared" si="37"/>
        <v>0.54859999999999998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3" t="s">
        <v>56</v>
      </c>
      <c r="C19" s="13"/>
      <c r="D19" s="15">
        <f t="shared" ref="D19:K19" si="38">COUNT(D3:D13)</f>
        <v>11</v>
      </c>
      <c r="E19" s="15">
        <f t="shared" si="38"/>
        <v>11</v>
      </c>
      <c r="F19" s="15">
        <f t="shared" si="38"/>
        <v>8</v>
      </c>
      <c r="G19" s="15">
        <f t="shared" si="38"/>
        <v>8</v>
      </c>
      <c r="H19" s="15">
        <f t="shared" si="38"/>
        <v>8</v>
      </c>
      <c r="I19" s="15">
        <f t="shared" si="38"/>
        <v>8</v>
      </c>
      <c r="J19" s="15">
        <f t="shared" si="38"/>
        <v>8</v>
      </c>
      <c r="K19" s="15">
        <f t="shared" si="38"/>
        <v>8</v>
      </c>
      <c r="L19" s="15">
        <f t="shared" ref="L19:AF19" si="39">COUNT(L3:L13)</f>
        <v>9</v>
      </c>
      <c r="M19" s="15">
        <f t="shared" si="39"/>
        <v>9</v>
      </c>
      <c r="N19" s="15">
        <f t="shared" si="39"/>
        <v>9</v>
      </c>
      <c r="O19" s="15">
        <f t="shared" si="39"/>
        <v>4</v>
      </c>
      <c r="P19" s="15">
        <f t="shared" si="39"/>
        <v>7</v>
      </c>
      <c r="Q19" s="15">
        <f t="shared" si="39"/>
        <v>7</v>
      </c>
      <c r="R19" s="15">
        <f t="shared" si="39"/>
        <v>7</v>
      </c>
      <c r="S19" s="15">
        <f t="shared" si="39"/>
        <v>7</v>
      </c>
      <c r="T19" s="15">
        <f t="shared" si="39"/>
        <v>7</v>
      </c>
      <c r="U19" s="15">
        <f t="shared" si="39"/>
        <v>6</v>
      </c>
      <c r="V19" s="15">
        <f t="shared" si="39"/>
        <v>8</v>
      </c>
      <c r="W19" s="15">
        <f t="shared" si="39"/>
        <v>8</v>
      </c>
      <c r="X19" s="15">
        <f t="shared" si="39"/>
        <v>8</v>
      </c>
      <c r="Y19" s="15">
        <f t="shared" si="39"/>
        <v>8</v>
      </c>
      <c r="Z19" s="15">
        <f t="shared" si="39"/>
        <v>8</v>
      </c>
      <c r="AA19" s="15">
        <f t="shared" si="39"/>
        <v>8</v>
      </c>
      <c r="AB19" s="15">
        <f t="shared" si="39"/>
        <v>8</v>
      </c>
      <c r="AC19" s="15">
        <f t="shared" si="39"/>
        <v>8</v>
      </c>
      <c r="AD19" s="15">
        <f t="shared" si="39"/>
        <v>7</v>
      </c>
      <c r="AE19" s="15">
        <f t="shared" si="39"/>
        <v>7</v>
      </c>
      <c r="AF19" s="15">
        <f t="shared" si="39"/>
        <v>7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x14ac:dyDescent="0.2">
      <c r="B21" s="1"/>
      <c r="C21" s="1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7"/>
      <c r="AH21" s="7"/>
      <c r="AI21" s="8"/>
      <c r="AJ21" s="8"/>
      <c r="AK21" s="8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7"/>
      <c r="BT21" s="7"/>
      <c r="BU21" s="7"/>
      <c r="BV21" s="7"/>
      <c r="BW21" s="7"/>
      <c r="BX21" s="7"/>
      <c r="BY21" s="7"/>
      <c r="BZ21" s="7"/>
    </row>
    <row r="22" spans="2:120" s="20" customFormat="1" x14ac:dyDescent="0.2">
      <c r="B22" s="1" t="s">
        <v>57</v>
      </c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86">
        <v>1</v>
      </c>
      <c r="AH22" s="86"/>
      <c r="AI22" s="87">
        <v>2</v>
      </c>
      <c r="AJ22" s="87"/>
      <c r="AK22" s="87">
        <v>3</v>
      </c>
      <c r="AL22" s="87"/>
      <c r="AM22" s="86">
        <v>4</v>
      </c>
      <c r="AN22" s="86"/>
      <c r="AO22" s="86">
        <v>5</v>
      </c>
      <c r="AP22" s="86"/>
      <c r="AQ22" s="86">
        <v>6</v>
      </c>
      <c r="AR22" s="86"/>
      <c r="AS22" s="86">
        <v>7</v>
      </c>
      <c r="AT22" s="86"/>
      <c r="AU22" s="86">
        <v>8</v>
      </c>
      <c r="AV22" s="86"/>
      <c r="AW22" s="86">
        <v>9</v>
      </c>
      <c r="AX22" s="86"/>
      <c r="AY22" s="86">
        <v>10</v>
      </c>
      <c r="AZ22" s="86"/>
      <c r="BA22" s="86">
        <v>11</v>
      </c>
      <c r="BB22" s="86"/>
      <c r="BC22" s="86">
        <v>12</v>
      </c>
      <c r="BD22" s="86"/>
      <c r="BE22" s="86">
        <v>13</v>
      </c>
      <c r="BF22" s="86"/>
      <c r="BG22" s="86">
        <v>14</v>
      </c>
      <c r="BH22" s="86"/>
      <c r="BI22" s="86">
        <v>15</v>
      </c>
      <c r="BJ22" s="86"/>
      <c r="BK22" s="86">
        <v>16</v>
      </c>
      <c r="BL22" s="86"/>
      <c r="BM22" s="86">
        <v>17</v>
      </c>
      <c r="BN22" s="86"/>
      <c r="BO22" s="86">
        <v>18</v>
      </c>
      <c r="BP22" s="86"/>
      <c r="BQ22" s="86">
        <v>19</v>
      </c>
      <c r="BR22" s="86"/>
      <c r="BS22" s="86">
        <v>20</v>
      </c>
      <c r="BT22" s="86"/>
      <c r="BU22" s="86">
        <v>21</v>
      </c>
      <c r="BV22" s="86"/>
      <c r="BW22" s="86">
        <v>22</v>
      </c>
      <c r="BX22" s="86"/>
      <c r="BY22" s="3"/>
      <c r="BZ22" s="3"/>
    </row>
    <row r="23" spans="2:120" s="20" customFormat="1" x14ac:dyDescent="0.2">
      <c r="B23" s="1" t="s">
        <v>9</v>
      </c>
      <c r="C23" s="1"/>
      <c r="D23" s="2" t="s">
        <v>10</v>
      </c>
      <c r="E23" s="2" t="s">
        <v>64</v>
      </c>
      <c r="F23" s="2" t="s">
        <v>11</v>
      </c>
      <c r="G23" s="2" t="s">
        <v>76</v>
      </c>
      <c r="H23" s="2" t="s">
        <v>77</v>
      </c>
      <c r="I23" s="2" t="s">
        <v>68</v>
      </c>
      <c r="J23" s="2" t="s">
        <v>69</v>
      </c>
      <c r="K23" s="2" t="s">
        <v>12</v>
      </c>
      <c r="L23" s="2" t="s">
        <v>74</v>
      </c>
      <c r="M23" s="2" t="s">
        <v>75</v>
      </c>
      <c r="N23" s="2" t="s">
        <v>145</v>
      </c>
      <c r="O23" s="2" t="s">
        <v>144</v>
      </c>
      <c r="P23" s="2" t="s">
        <v>167</v>
      </c>
      <c r="Q23" s="2" t="s">
        <v>168</v>
      </c>
      <c r="R23" s="2" t="s">
        <v>169</v>
      </c>
      <c r="S23" s="2" t="s">
        <v>170</v>
      </c>
      <c r="T23" s="2" t="s">
        <v>171</v>
      </c>
      <c r="U23" s="2" t="s">
        <v>172</v>
      </c>
      <c r="V23" s="2" t="s">
        <v>600</v>
      </c>
      <c r="W23" s="2" t="s">
        <v>601</v>
      </c>
      <c r="X23" s="2" t="s">
        <v>602</v>
      </c>
      <c r="Y23" s="2" t="s">
        <v>13</v>
      </c>
      <c r="Z23" s="2" t="s">
        <v>14</v>
      </c>
      <c r="AA23" s="2" t="s">
        <v>78</v>
      </c>
      <c r="AB23" s="20" t="s">
        <v>79</v>
      </c>
      <c r="AC23" s="1" t="s">
        <v>80</v>
      </c>
      <c r="AD23" s="1" t="s">
        <v>501</v>
      </c>
      <c r="AE23" s="1" t="s">
        <v>502</v>
      </c>
      <c r="AF23" s="1" t="s">
        <v>503</v>
      </c>
      <c r="AG23" s="3" t="s">
        <v>15</v>
      </c>
      <c r="AH23" s="3" t="s">
        <v>16</v>
      </c>
      <c r="AI23" s="4" t="s">
        <v>17</v>
      </c>
      <c r="AJ23" s="4" t="s">
        <v>18</v>
      </c>
      <c r="AK23" s="4" t="s">
        <v>19</v>
      </c>
      <c r="AL23" s="3" t="s">
        <v>20</v>
      </c>
      <c r="AM23" s="3" t="s">
        <v>21</v>
      </c>
      <c r="AN23" s="3" t="s">
        <v>22</v>
      </c>
      <c r="AO23" s="3" t="s">
        <v>23</v>
      </c>
      <c r="AP23" s="3" t="s">
        <v>24</v>
      </c>
      <c r="AQ23" s="3" t="s">
        <v>25</v>
      </c>
      <c r="AR23" s="3" t="s">
        <v>26</v>
      </c>
      <c r="AS23" s="3" t="s">
        <v>27</v>
      </c>
      <c r="AT23" s="3" t="s">
        <v>28</v>
      </c>
      <c r="AU23" s="3" t="s">
        <v>29</v>
      </c>
      <c r="AV23" s="3" t="s">
        <v>30</v>
      </c>
      <c r="AW23" s="3" t="s">
        <v>31</v>
      </c>
      <c r="AX23" s="3" t="s">
        <v>32</v>
      </c>
      <c r="AY23" s="3" t="s">
        <v>43</v>
      </c>
      <c r="AZ23" s="3" t="s">
        <v>44</v>
      </c>
      <c r="BA23" s="3" t="s">
        <v>45</v>
      </c>
      <c r="BB23" s="3" t="s">
        <v>46</v>
      </c>
      <c r="BC23" s="3" t="s">
        <v>47</v>
      </c>
      <c r="BD23" s="3" t="s">
        <v>48</v>
      </c>
      <c r="BE23" s="3" t="s">
        <v>49</v>
      </c>
      <c r="BF23" s="3" t="s">
        <v>50</v>
      </c>
      <c r="BG23" s="3" t="s">
        <v>51</v>
      </c>
      <c r="BH23" s="3" t="s">
        <v>52</v>
      </c>
      <c r="BI23" s="3" t="s">
        <v>53</v>
      </c>
      <c r="BJ23" s="3" t="s">
        <v>54</v>
      </c>
      <c r="BK23" s="3" t="s">
        <v>70</v>
      </c>
      <c r="BL23" s="3" t="s">
        <v>71</v>
      </c>
      <c r="BM23" s="3" t="s">
        <v>72</v>
      </c>
      <c r="BN23" s="3" t="s">
        <v>73</v>
      </c>
      <c r="BO23" s="3" t="s">
        <v>81</v>
      </c>
      <c r="BP23" s="3" t="s">
        <v>82</v>
      </c>
      <c r="BQ23" s="3" t="s">
        <v>83</v>
      </c>
      <c r="BR23" s="3" t="s">
        <v>84</v>
      </c>
      <c r="BS23" s="3" t="s">
        <v>33</v>
      </c>
      <c r="BT23" s="3" t="s">
        <v>34</v>
      </c>
      <c r="BU23" s="3" t="s">
        <v>35</v>
      </c>
      <c r="BV23" s="3" t="s">
        <v>36</v>
      </c>
      <c r="BW23" s="3" t="s">
        <v>37</v>
      </c>
      <c r="BX23" s="3" t="s">
        <v>38</v>
      </c>
      <c r="BY23" s="3" t="s">
        <v>147</v>
      </c>
      <c r="BZ23" s="3" t="s">
        <v>148</v>
      </c>
      <c r="CA23" s="3" t="s">
        <v>39</v>
      </c>
      <c r="CB23" s="3" t="s">
        <v>40</v>
      </c>
      <c r="CC23" s="3" t="s">
        <v>41</v>
      </c>
      <c r="CD23" s="3" t="s">
        <v>42</v>
      </c>
      <c r="CE23" s="20" t="s">
        <v>149</v>
      </c>
      <c r="CF23" s="20" t="s">
        <v>150</v>
      </c>
      <c r="CG23" s="20" t="s">
        <v>151</v>
      </c>
      <c r="CH23" s="20" t="s">
        <v>152</v>
      </c>
      <c r="CI23" s="20" t="s">
        <v>153</v>
      </c>
      <c r="CJ23" s="20" t="s">
        <v>154</v>
      </c>
      <c r="CK23" s="20" t="s">
        <v>500</v>
      </c>
      <c r="CL23" s="20" t="s">
        <v>505</v>
      </c>
      <c r="CM23" s="20" t="s">
        <v>506</v>
      </c>
      <c r="CN23" s="20" t="s">
        <v>507</v>
      </c>
      <c r="CO23" s="20" t="s">
        <v>155</v>
      </c>
      <c r="CP23" s="20" t="s">
        <v>156</v>
      </c>
      <c r="CQ23" s="20" t="s">
        <v>157</v>
      </c>
      <c r="CR23" s="20" t="s">
        <v>158</v>
      </c>
      <c r="CS23" s="20" t="s">
        <v>159</v>
      </c>
      <c r="CT23" s="20" t="s">
        <v>160</v>
      </c>
      <c r="CU23" s="20" t="s">
        <v>504</v>
      </c>
      <c r="CV23" s="20" t="s">
        <v>508</v>
      </c>
      <c r="CW23" s="20" t="s">
        <v>509</v>
      </c>
      <c r="CX23" s="20" t="s">
        <v>510</v>
      </c>
      <c r="CY23" s="20" t="s">
        <v>161</v>
      </c>
      <c r="CZ23" s="20" t="s">
        <v>165</v>
      </c>
      <c r="DA23" s="20" t="s">
        <v>166</v>
      </c>
      <c r="DB23" s="20" t="s">
        <v>162</v>
      </c>
      <c r="DC23" s="20" t="s">
        <v>163</v>
      </c>
      <c r="DD23" s="20" t="s">
        <v>164</v>
      </c>
      <c r="DE23" s="20" t="s">
        <v>511</v>
      </c>
      <c r="DF23" s="20" t="s">
        <v>512</v>
      </c>
      <c r="DG23" s="20" t="s">
        <v>513</v>
      </c>
      <c r="DH23" s="20" t="s">
        <v>514</v>
      </c>
      <c r="DI23" s="20" t="s">
        <v>592</v>
      </c>
      <c r="DJ23" s="20" t="s">
        <v>593</v>
      </c>
      <c r="DK23" s="20" t="s">
        <v>595</v>
      </c>
      <c r="DL23" s="20" t="s">
        <v>594</v>
      </c>
      <c r="DM23" s="20" t="s">
        <v>596</v>
      </c>
      <c r="DN23" s="20" t="s">
        <v>597</v>
      </c>
      <c r="DO23" s="20" t="s">
        <v>598</v>
      </c>
      <c r="DP23" s="20" t="s">
        <v>599</v>
      </c>
    </row>
    <row r="24" spans="2:120" x14ac:dyDescent="0.2">
      <c r="B24" s="1" t="s">
        <v>392</v>
      </c>
      <c r="C24" s="1" t="s">
        <v>487</v>
      </c>
      <c r="D24" s="5">
        <f t="shared" ref="D24:D33" si="40">((AG24-AW24)^2+(AH24-AX24)^2)^0.5</f>
        <v>21.1144</v>
      </c>
      <c r="E24" s="5">
        <f t="shared" ref="E24:E33" si="41">((AG24-AU24)^2+(AH24-AV24)^2)^0.5</f>
        <v>20.6038</v>
      </c>
      <c r="F24" s="5">
        <f t="shared" ref="F24:F33" si="42">((AG24-AM24)^2+(AH24-AN24)^2)^0.5</f>
        <v>3.7852000000000001</v>
      </c>
      <c r="G24" s="5">
        <f t="shared" ref="G24:G33" si="43">((AG24-AI24)^2+(AH24-AJ24)^2)^0.5</f>
        <v>1.3157000000000001</v>
      </c>
      <c r="H24" s="5">
        <f t="shared" ref="H24:H33" si="44">((AK24-AM24)^2+(AL24-AN24)^2)^0.5</f>
        <v>1.8935000000000002</v>
      </c>
      <c r="I24" s="5">
        <f t="shared" ref="I24:I33" si="45">((AM24-AO24)^2+(AN24-AP24)^2)^0.5</f>
        <v>1.1487000000000003</v>
      </c>
      <c r="J24" s="5">
        <f t="shared" ref="J24:J33" si="46">((AO24-AQ24)^2+(AP24-AR24)^2)^0.5</f>
        <v>3.1749999999999998</v>
      </c>
      <c r="K24" s="5">
        <f t="shared" ref="K24:K33" si="47">((AQ24-AS24)^2+(AR24-AT24)^2)^0.5</f>
        <v>1.3513000000000002</v>
      </c>
      <c r="L24" s="5">
        <v>7.5332885196307195</v>
      </c>
      <c r="M24" s="5">
        <v>2.3062691365059713</v>
      </c>
      <c r="N24" s="24">
        <v>3.878906104793292</v>
      </c>
      <c r="O24" s="24">
        <v>0.90130605789598472</v>
      </c>
      <c r="P24" s="5" t="s">
        <v>566</v>
      </c>
      <c r="Q24" s="5" t="s">
        <v>566</v>
      </c>
      <c r="R24" s="5" t="s">
        <v>566</v>
      </c>
      <c r="S24" s="5" t="s">
        <v>566</v>
      </c>
      <c r="T24" s="5" t="s">
        <v>566</v>
      </c>
      <c r="U24" s="5" t="s">
        <v>566</v>
      </c>
      <c r="V24" s="5">
        <f>((DI24-DK24)^2+(DJ24-DL24)^2)^0.5</f>
        <v>1.5227655433453962</v>
      </c>
      <c r="W24" s="5">
        <f>((DK24-DM24)^2+(DL24-DN24)^2)^0.5</f>
        <v>2.2961569480329511</v>
      </c>
      <c r="X24" s="5">
        <f>((DM24-DO24)^2+(DN24-DP24)^2)^0.5</f>
        <v>0.61658161665751865</v>
      </c>
      <c r="Y24" s="5">
        <f t="shared" ref="Y24:Y33" si="48">((BE24-BK24)^2+(BF24-BL24)^2)^0.5</f>
        <v>1.6148</v>
      </c>
      <c r="Z24" s="5">
        <f t="shared" ref="Z24:Z33" si="49">((BG24-BI24)^2+(BH24-BJ24)^2)^0.5</f>
        <v>1.0356000000000001</v>
      </c>
      <c r="AA24" s="5">
        <f t="shared" ref="AA24:AA33" si="50">((BC24-BM24)^2+(BD24-BN24)^2)^0.5</f>
        <v>2.9000000000000004</v>
      </c>
      <c r="AB24" s="5">
        <f t="shared" ref="AB24:AB33" si="51">((BA24-BO24)^2+(BB24-BP24)^2)^0.5</f>
        <v>6.6014999999999997</v>
      </c>
      <c r="AC24" s="6">
        <f t="shared" ref="AC24:AC33" si="52">((AY24-BQ24)^2+(AZ24-BR24)^2)^0.5</f>
        <v>5.8889999999999993</v>
      </c>
      <c r="AD24" s="5" t="s">
        <v>566</v>
      </c>
      <c r="AE24" s="5" t="s">
        <v>566</v>
      </c>
      <c r="AF24" s="5" t="s">
        <v>566</v>
      </c>
      <c r="AG24" s="9">
        <v>0</v>
      </c>
      <c r="AH24" s="9">
        <v>0</v>
      </c>
      <c r="AI24" s="9">
        <v>0</v>
      </c>
      <c r="AJ24" s="9">
        <v>-1.3157000000000001</v>
      </c>
      <c r="AK24" s="9">
        <v>0</v>
      </c>
      <c r="AL24" s="9">
        <v>-1.8916999999999999</v>
      </c>
      <c r="AM24" s="9">
        <v>0</v>
      </c>
      <c r="AN24" s="9">
        <v>-3.7852000000000001</v>
      </c>
      <c r="AO24" s="9">
        <v>0</v>
      </c>
      <c r="AP24" s="9">
        <v>-4.9339000000000004</v>
      </c>
      <c r="AQ24" s="9">
        <v>0</v>
      </c>
      <c r="AR24" s="9">
        <v>-8.1089000000000002</v>
      </c>
      <c r="AS24" s="9">
        <v>0</v>
      </c>
      <c r="AT24" s="9">
        <v>-9.4602000000000004</v>
      </c>
      <c r="AU24" s="9">
        <v>0</v>
      </c>
      <c r="AV24" s="9">
        <v>-20.6038</v>
      </c>
      <c r="AW24" s="9">
        <v>0</v>
      </c>
      <c r="AX24" s="9">
        <v>-21.1144</v>
      </c>
      <c r="AY24" s="18">
        <v>2.78</v>
      </c>
      <c r="AZ24" s="18">
        <v>-9.8310999999999993</v>
      </c>
      <c r="BA24" s="19">
        <v>3.3546999999999998</v>
      </c>
      <c r="BB24" s="19">
        <v>-9.8310999999999993</v>
      </c>
      <c r="BC24" s="19">
        <v>1.5659000000000001</v>
      </c>
      <c r="BD24" s="19">
        <v>-9.8310999999999993</v>
      </c>
      <c r="BE24" s="19">
        <v>0.69469999999999998</v>
      </c>
      <c r="BF24" s="19">
        <v>-9.8310999999999993</v>
      </c>
      <c r="BG24" s="19">
        <v>0.30919999999999997</v>
      </c>
      <c r="BH24" s="19">
        <v>-9.8310999999999993</v>
      </c>
      <c r="BI24" s="19">
        <v>-0.72640000000000005</v>
      </c>
      <c r="BJ24" s="19">
        <v>-9.8310999999999993</v>
      </c>
      <c r="BK24" s="19">
        <v>-0.92010000000000003</v>
      </c>
      <c r="BL24" s="19">
        <v>-9.8310999999999993</v>
      </c>
      <c r="BM24" s="19">
        <v>-1.3341000000000001</v>
      </c>
      <c r="BN24" s="19">
        <v>-9.8310999999999993</v>
      </c>
      <c r="BO24" s="19">
        <v>-3.2467999999999999</v>
      </c>
      <c r="BP24" s="19">
        <v>-9.8310999999999993</v>
      </c>
      <c r="BQ24" s="19">
        <v>-3.109</v>
      </c>
      <c r="BR24" s="19">
        <v>-9.8310999999999993</v>
      </c>
      <c r="BS24" s="17">
        <v>0</v>
      </c>
      <c r="BT24" s="17">
        <v>0</v>
      </c>
      <c r="BU24" s="17">
        <v>1.5881000000000001</v>
      </c>
      <c r="BV24" s="17">
        <v>-7.1811999999999996</v>
      </c>
      <c r="BW24" s="17">
        <v>3.5789</v>
      </c>
      <c r="BX24" s="17">
        <v>-5.7925000000000004</v>
      </c>
      <c r="BY24" s="17">
        <v>3.9281000000000001</v>
      </c>
      <c r="BZ24" s="17">
        <v>-4.4977</v>
      </c>
      <c r="CA24" s="17">
        <v>3.4195000000000002</v>
      </c>
      <c r="CB24" s="17">
        <v>-2.8696000000000002</v>
      </c>
      <c r="CC24" s="17">
        <v>3.2105999999999999</v>
      </c>
      <c r="CD24" s="17">
        <v>-1.7544999999999999</v>
      </c>
      <c r="DI24" s="12">
        <v>3.9357000000000002</v>
      </c>
      <c r="DJ24" s="12">
        <v>9.5414999999999992</v>
      </c>
      <c r="DK24" s="12">
        <v>5.1486000000000001</v>
      </c>
      <c r="DL24" s="12">
        <v>8.6207999999999991</v>
      </c>
      <c r="DM24" s="12">
        <v>5.4889000000000001</v>
      </c>
      <c r="DN24" s="12">
        <v>6.35</v>
      </c>
      <c r="DO24" s="12">
        <v>5.3555999999999999</v>
      </c>
      <c r="DP24" s="12">
        <v>5.7480000000000002</v>
      </c>
    </row>
    <row r="25" spans="2:120" x14ac:dyDescent="0.2">
      <c r="B25" s="1" t="s">
        <v>393</v>
      </c>
      <c r="C25" s="1" t="s">
        <v>483</v>
      </c>
      <c r="D25" s="5">
        <f t="shared" si="40"/>
        <v>22.157699999999998</v>
      </c>
      <c r="E25" s="5">
        <f t="shared" si="41"/>
        <v>21.558199999999999</v>
      </c>
      <c r="F25" s="5">
        <f t="shared" si="42"/>
        <v>3.9903</v>
      </c>
      <c r="G25" s="5">
        <f t="shared" si="43"/>
        <v>1.4192</v>
      </c>
      <c r="H25" s="5">
        <f t="shared" si="44"/>
        <v>2.0122999999999998</v>
      </c>
      <c r="I25" s="5">
        <f t="shared" si="45"/>
        <v>1.2059000000000002</v>
      </c>
      <c r="J25" s="5">
        <f t="shared" si="46"/>
        <v>3.1223000000000001</v>
      </c>
      <c r="K25" s="5">
        <f t="shared" si="47"/>
        <v>1.5474999999999994</v>
      </c>
      <c r="L25" s="5">
        <f t="shared" ref="L25:L33" si="53">((BS25-BU25)^2+(BT25-BV25)^2)^0.5</f>
        <v>7.0025806471614445</v>
      </c>
      <c r="M25" s="5">
        <f t="shared" ref="M25:M33" si="54">((BU25-BW25)^2+(BV25-BX25)^2)^0.5</f>
        <v>2.3153356776070284</v>
      </c>
      <c r="N25" s="5" t="s">
        <v>566</v>
      </c>
      <c r="O25" s="5" t="s">
        <v>566</v>
      </c>
      <c r="P25" s="5">
        <f t="shared" ref="P25:P33" si="55">((CE25-CG25)^2+(CF25-CH25)^2)^0.5</f>
        <v>7.6434623469995593</v>
      </c>
      <c r="Q25" s="5">
        <f t="shared" ref="Q25:Q33" si="56">((CG25-CI25)^2+(CH25-CJ25)^2)^0.5</f>
        <v>8.1143663492598126</v>
      </c>
      <c r="R25" s="5">
        <f t="shared" ref="R25:R33" si="57">((CO25-CQ25)^2+(CP25-CR25)^2)^0.5</f>
        <v>5.4921303635292569</v>
      </c>
      <c r="S25" s="5">
        <f t="shared" ref="S25:S33" si="58">((CQ25-CS25)^2+(CR25-CT25)^2)^0.5</f>
        <v>6.6039896948738495</v>
      </c>
      <c r="T25" s="5">
        <f t="shared" ref="T25:T33" si="59">((CY25-DA25)^2+(CZ25-DB25)^2)^0.5</f>
        <v>7.5445928008077416</v>
      </c>
      <c r="U25" s="5">
        <f t="shared" ref="U25:U33" si="60">((DA25-DC25)^2+(DB25-DD25)^2)^0.5</f>
        <v>8.8909173930478058</v>
      </c>
      <c r="V25" s="5">
        <f t="shared" ref="V25:V33" si="61">((DI25-DK25)^2+(DJ25-DL25)^2)^0.5</f>
        <v>1.6035189428254346</v>
      </c>
      <c r="W25" s="5">
        <f t="shared" ref="W25:W33" si="62">((DK25-DM25)^2+(DL25-DN25)^2)^0.5</f>
        <v>2.2124677376178847</v>
      </c>
      <c r="X25" s="5">
        <f t="shared" ref="X25:X33" si="63">((DM25-DO25)^2+(DN25-DP25)^2)^0.5</f>
        <v>0.73229765805989033</v>
      </c>
      <c r="Y25" s="5">
        <f t="shared" si="48"/>
        <v>1.7151000000000001</v>
      </c>
      <c r="Z25" s="24">
        <f t="shared" si="49"/>
        <v>0.74550000000000005</v>
      </c>
      <c r="AA25" s="5">
        <f t="shared" si="50"/>
        <v>2.7978000000000001</v>
      </c>
      <c r="AB25" s="5">
        <f t="shared" si="51"/>
        <v>6.4451999999999998</v>
      </c>
      <c r="AC25" s="6">
        <f t="shared" si="52"/>
        <v>5.4801000000000002</v>
      </c>
      <c r="AD25" s="6">
        <f t="shared" ref="AD25:AD33" si="64">((CK25-CM25)^2+(CL25-CN25)^2)^0.5</f>
        <v>0.70989999999999998</v>
      </c>
      <c r="AE25" s="6">
        <f t="shared" ref="AE25:AE33" si="65">((CU25-CW25)^2+(CV25-CX25)^2)^0.5</f>
        <v>0.73530000000000006</v>
      </c>
      <c r="AF25" s="6">
        <f t="shared" ref="AF25:AF33" si="66">((DE25-DG25)^2+(DF25-DH25)^2)^0.5</f>
        <v>0.51500000000000012</v>
      </c>
      <c r="AG25" s="9">
        <v>0</v>
      </c>
      <c r="AH25" s="9">
        <v>0</v>
      </c>
      <c r="AI25" s="9">
        <v>0</v>
      </c>
      <c r="AJ25" s="9">
        <v>-1.4192</v>
      </c>
      <c r="AK25" s="9">
        <v>0</v>
      </c>
      <c r="AL25" s="9">
        <v>-1.978</v>
      </c>
      <c r="AM25" s="9">
        <v>0</v>
      </c>
      <c r="AN25" s="9">
        <v>-3.9903</v>
      </c>
      <c r="AO25" s="9">
        <v>0</v>
      </c>
      <c r="AP25" s="9">
        <v>-5.1962000000000002</v>
      </c>
      <c r="AQ25" s="9">
        <v>0</v>
      </c>
      <c r="AR25" s="9">
        <v>-8.3185000000000002</v>
      </c>
      <c r="AS25" s="9">
        <v>0</v>
      </c>
      <c r="AT25" s="9">
        <v>-9.8659999999999997</v>
      </c>
      <c r="AU25" s="9">
        <v>0</v>
      </c>
      <c r="AV25" s="9">
        <v>-21.558199999999999</v>
      </c>
      <c r="AW25" s="9">
        <v>0</v>
      </c>
      <c r="AX25" s="9">
        <v>-22.157699999999998</v>
      </c>
      <c r="AY25" s="18">
        <v>2.7826</v>
      </c>
      <c r="AZ25" s="18">
        <v>-9.8101000000000003</v>
      </c>
      <c r="BA25" s="19">
        <v>3.2645</v>
      </c>
      <c r="BB25" s="19">
        <v>-9.8101000000000003</v>
      </c>
      <c r="BC25" s="19">
        <v>1.5081</v>
      </c>
      <c r="BD25" s="19">
        <v>-9.8101000000000003</v>
      </c>
      <c r="BE25" s="19">
        <v>0.89849999999999997</v>
      </c>
      <c r="BF25" s="19">
        <v>-9.8101000000000003</v>
      </c>
      <c r="BG25" s="19">
        <v>0.42670000000000002</v>
      </c>
      <c r="BH25" s="19">
        <v>-9.8101000000000003</v>
      </c>
      <c r="BI25" s="19">
        <v>-0.31879999999999997</v>
      </c>
      <c r="BJ25" s="19">
        <v>-9.8101000000000003</v>
      </c>
      <c r="BK25" s="19">
        <v>-0.81659999999999999</v>
      </c>
      <c r="BL25" s="19">
        <v>-9.8101000000000003</v>
      </c>
      <c r="BM25" s="19">
        <v>-1.2897000000000001</v>
      </c>
      <c r="BN25" s="19">
        <v>-9.8101000000000003</v>
      </c>
      <c r="BO25" s="19">
        <v>-3.1806999999999999</v>
      </c>
      <c r="BP25" s="19">
        <v>-9.8101000000000003</v>
      </c>
      <c r="BQ25" s="19">
        <v>-2.6974999999999998</v>
      </c>
      <c r="BR25" s="19">
        <v>-9.8101000000000003</v>
      </c>
      <c r="BS25" s="17">
        <v>0</v>
      </c>
      <c r="BT25" s="17">
        <v>0</v>
      </c>
      <c r="BU25" s="17">
        <v>0.5544</v>
      </c>
      <c r="BV25" s="17">
        <v>6.9805999999999999</v>
      </c>
      <c r="BW25" s="17">
        <v>1.7431000000000001</v>
      </c>
      <c r="BX25" s="17">
        <v>8.9674999999999994</v>
      </c>
      <c r="BY25" s="17"/>
      <c r="BZ25" s="17"/>
      <c r="CA25" s="17"/>
      <c r="CB25" s="17"/>
      <c r="CC25" s="17"/>
      <c r="CD25" s="17"/>
      <c r="CE25" s="12">
        <v>-0.89090000000000003</v>
      </c>
      <c r="CF25" s="12">
        <v>-1.7653000000000001</v>
      </c>
      <c r="CG25" s="12">
        <v>5.9657999999999998</v>
      </c>
      <c r="CH25" s="12">
        <v>1.6123000000000001</v>
      </c>
      <c r="CI25" s="12">
        <v>-1.5684</v>
      </c>
      <c r="CJ25" s="12">
        <v>-1.4008</v>
      </c>
      <c r="CK25" s="12">
        <v>-1.8688</v>
      </c>
      <c r="CL25" s="12">
        <v>-0.1797</v>
      </c>
      <c r="CM25" s="12">
        <v>-2.5787</v>
      </c>
      <c r="CN25" s="12">
        <v>-0.1797</v>
      </c>
      <c r="CO25" s="12">
        <v>-0.99819999999999998</v>
      </c>
      <c r="CP25" s="12">
        <v>-6.9455999999999998</v>
      </c>
      <c r="CQ25" s="12">
        <v>3.9941</v>
      </c>
      <c r="CR25" s="12">
        <v>-9.2347999999999999</v>
      </c>
      <c r="CS25" s="12">
        <v>-1.3329</v>
      </c>
      <c r="CT25" s="12">
        <v>-13.1381</v>
      </c>
      <c r="CU25" s="12">
        <v>-1.9500999999999999</v>
      </c>
      <c r="CV25" s="12">
        <v>-0.1797</v>
      </c>
      <c r="CW25" s="12">
        <v>-2.6854</v>
      </c>
      <c r="CX25" s="12">
        <v>-0.1797</v>
      </c>
      <c r="CY25" s="12">
        <v>-0.80200000000000005</v>
      </c>
      <c r="CZ25" s="12">
        <v>-8.5661000000000005</v>
      </c>
      <c r="DA25" s="12">
        <v>3.8538000000000001</v>
      </c>
      <c r="DB25" s="12">
        <v>-14.502800000000001</v>
      </c>
      <c r="DC25" s="12">
        <v>-4.2659000000000002</v>
      </c>
      <c r="DD25" s="12">
        <v>-18.1248</v>
      </c>
      <c r="DE25" s="12">
        <v>-2.5286</v>
      </c>
      <c r="DF25" s="12">
        <v>-0.1797</v>
      </c>
      <c r="DG25" s="12">
        <v>-3.0436000000000001</v>
      </c>
      <c r="DH25" s="12">
        <v>-0.1797</v>
      </c>
      <c r="DI25" s="12">
        <v>5.1676000000000002</v>
      </c>
      <c r="DJ25" s="12">
        <v>5.6959</v>
      </c>
      <c r="DK25" s="12">
        <v>6.2446000000000002</v>
      </c>
      <c r="DL25" s="12">
        <v>4.5079000000000002</v>
      </c>
      <c r="DM25" s="12">
        <v>6.6364000000000001</v>
      </c>
      <c r="DN25" s="12">
        <v>2.3304</v>
      </c>
      <c r="DO25" s="12">
        <v>6.4928999999999997</v>
      </c>
      <c r="DP25" s="12">
        <v>1.6123000000000001</v>
      </c>
    </row>
    <row r="26" spans="2:120" x14ac:dyDescent="0.2">
      <c r="B26" s="1" t="s">
        <v>394</v>
      </c>
      <c r="C26" s="1"/>
      <c r="D26" s="5">
        <f t="shared" si="40"/>
        <v>20.742899999999999</v>
      </c>
      <c r="E26" s="5">
        <f t="shared" si="41"/>
        <v>20.401900000000001</v>
      </c>
      <c r="F26" s="5">
        <f t="shared" si="42"/>
        <v>3.4468000000000001</v>
      </c>
      <c r="G26" s="5">
        <f t="shared" si="43"/>
        <v>1.1424000000000001</v>
      </c>
      <c r="H26" s="5">
        <f t="shared" si="44"/>
        <v>1.7545000000000002</v>
      </c>
      <c r="I26" s="5">
        <f t="shared" si="45"/>
        <v>1.2407999999999997</v>
      </c>
      <c r="J26" s="5">
        <f t="shared" si="46"/>
        <v>2.6816000000000004</v>
      </c>
      <c r="K26" s="5">
        <f t="shared" si="47"/>
        <v>1.5583</v>
      </c>
      <c r="L26" s="5">
        <f t="shared" si="53"/>
        <v>7.934436020285248</v>
      </c>
      <c r="M26" s="5">
        <f t="shared" si="54"/>
        <v>2.315524806604325</v>
      </c>
      <c r="N26" s="5">
        <f t="shared" ref="N26:N33" si="67">((BW26-BY26)^2+(BX26-BZ26)^2)^0.5 + ((BY26-CA26)^2+(BZ26-CB26)^2)^0.5</f>
        <v>6.0818926535468094</v>
      </c>
      <c r="O26" s="5">
        <f>((CA26-CC26)^2+(CB26-CD26)^2)^0.5</f>
        <v>1.9646982490957738</v>
      </c>
      <c r="P26" s="5">
        <f t="shared" si="55"/>
        <v>8.0923009045635474</v>
      </c>
      <c r="Q26" s="5">
        <f t="shared" si="56"/>
        <v>8.6209476799247522</v>
      </c>
      <c r="R26" s="5">
        <f t="shared" si="57"/>
        <v>5.8974288651920164</v>
      </c>
      <c r="S26" s="5">
        <f t="shared" si="58"/>
        <v>6.744723949873709</v>
      </c>
      <c r="T26" s="5">
        <f t="shared" si="59"/>
        <v>8.0589199971212029</v>
      </c>
      <c r="U26" s="5">
        <f t="shared" si="60"/>
        <v>8.9597765775715636</v>
      </c>
      <c r="V26" s="5">
        <f t="shared" si="61"/>
        <v>1.6188068723600109</v>
      </c>
      <c r="W26" s="5">
        <f t="shared" si="62"/>
        <v>2.1959966234035972</v>
      </c>
      <c r="X26" s="5">
        <f t="shared" si="63"/>
        <v>0.6401200668624597</v>
      </c>
      <c r="Y26" s="5">
        <f t="shared" si="48"/>
        <v>1.6097000000000001</v>
      </c>
      <c r="Z26" s="5">
        <f t="shared" si="49"/>
        <v>0.91379999999999995</v>
      </c>
      <c r="AA26" s="5">
        <f t="shared" si="50"/>
        <v>2.8384</v>
      </c>
      <c r="AB26" s="5">
        <f t="shared" si="51"/>
        <v>6.0509000000000004</v>
      </c>
      <c r="AC26" s="6">
        <f t="shared" si="52"/>
        <v>4.8311000000000002</v>
      </c>
      <c r="AD26" s="6">
        <f t="shared" si="64"/>
        <v>0.621</v>
      </c>
      <c r="AE26" s="6">
        <f t="shared" si="65"/>
        <v>0.51880000000000015</v>
      </c>
      <c r="AF26" s="6">
        <f t="shared" si="66"/>
        <v>0.47940000000000005</v>
      </c>
      <c r="AG26" s="9">
        <v>0</v>
      </c>
      <c r="AH26" s="9">
        <v>0</v>
      </c>
      <c r="AI26" s="9">
        <v>0</v>
      </c>
      <c r="AJ26" s="9">
        <v>-1.1424000000000001</v>
      </c>
      <c r="AK26" s="9">
        <v>0</v>
      </c>
      <c r="AL26" s="9">
        <v>-1.6922999999999999</v>
      </c>
      <c r="AM26" s="9">
        <v>0</v>
      </c>
      <c r="AN26" s="9">
        <v>-3.4468000000000001</v>
      </c>
      <c r="AO26" s="9">
        <v>0</v>
      </c>
      <c r="AP26" s="9">
        <v>-4.6875999999999998</v>
      </c>
      <c r="AQ26" s="9">
        <v>0</v>
      </c>
      <c r="AR26" s="9">
        <v>-7.3692000000000002</v>
      </c>
      <c r="AS26" s="9">
        <v>0</v>
      </c>
      <c r="AT26" s="9">
        <v>-8.9275000000000002</v>
      </c>
      <c r="AU26" s="9">
        <v>0</v>
      </c>
      <c r="AV26" s="9">
        <v>-20.401900000000001</v>
      </c>
      <c r="AW26" s="9">
        <v>0</v>
      </c>
      <c r="AX26" s="9">
        <v>-20.742899999999999</v>
      </c>
      <c r="AY26" s="18">
        <v>2.5686</v>
      </c>
      <c r="AZ26" s="18">
        <v>-9.8087999999999997</v>
      </c>
      <c r="BA26" s="19">
        <v>2.7856999999999998</v>
      </c>
      <c r="BB26" s="19">
        <v>-9.8087999999999997</v>
      </c>
      <c r="BC26" s="19">
        <v>1.2991999999999999</v>
      </c>
      <c r="BD26" s="19">
        <v>-9.8087999999999997</v>
      </c>
      <c r="BE26" s="19">
        <v>0.70989999999999998</v>
      </c>
      <c r="BF26" s="19">
        <v>-9.8087999999999997</v>
      </c>
      <c r="BG26" s="19">
        <v>0.34420000000000001</v>
      </c>
      <c r="BH26" s="19">
        <v>-9.8087999999999997</v>
      </c>
      <c r="BI26" s="19">
        <v>-0.5696</v>
      </c>
      <c r="BJ26" s="19">
        <v>-9.8087999999999997</v>
      </c>
      <c r="BK26" s="19">
        <v>-0.89980000000000004</v>
      </c>
      <c r="BL26" s="19">
        <v>-9.8087999999999997</v>
      </c>
      <c r="BM26" s="19">
        <v>-1.5391999999999999</v>
      </c>
      <c r="BN26" s="19">
        <v>-9.8087999999999997</v>
      </c>
      <c r="BO26" s="19">
        <v>-3.2652000000000001</v>
      </c>
      <c r="BP26" s="19">
        <v>-9.8087999999999997</v>
      </c>
      <c r="BQ26" s="19">
        <v>-2.2625000000000002</v>
      </c>
      <c r="BR26" s="19">
        <v>-9.8087999999999997</v>
      </c>
      <c r="BS26" s="17">
        <v>0</v>
      </c>
      <c r="BT26" s="17">
        <v>0</v>
      </c>
      <c r="BU26" s="17">
        <v>-6.2413999999999996</v>
      </c>
      <c r="BV26" s="17">
        <v>-4.899</v>
      </c>
      <c r="BW26" s="17">
        <v>-4.1497000000000002</v>
      </c>
      <c r="BX26" s="17">
        <v>-5.8921999999999999</v>
      </c>
      <c r="BY26" s="17">
        <v>0.40389999999999998</v>
      </c>
      <c r="BZ26" s="17">
        <v>-6.7188999999999997</v>
      </c>
      <c r="CA26" s="17">
        <v>1.2045999999999999</v>
      </c>
      <c r="CB26" s="17">
        <v>-5.5053999999999998</v>
      </c>
      <c r="CC26" s="17">
        <v>-0.73150000000000004</v>
      </c>
      <c r="CD26" s="17">
        <v>-5.1714000000000002</v>
      </c>
      <c r="CE26" s="12">
        <v>-0.61719999999999997</v>
      </c>
      <c r="CF26" s="12">
        <v>-0.77980000000000005</v>
      </c>
      <c r="CG26" s="12">
        <v>-4.3205</v>
      </c>
      <c r="CH26" s="12">
        <v>-7.9749999999999996</v>
      </c>
      <c r="CI26" s="12">
        <v>3.9802</v>
      </c>
      <c r="CJ26" s="12">
        <v>-10.302899999999999</v>
      </c>
      <c r="CK26" s="12">
        <v>-2.6918000000000002</v>
      </c>
      <c r="CL26" s="12">
        <v>-0.1797</v>
      </c>
      <c r="CM26" s="12">
        <v>-3.3128000000000002</v>
      </c>
      <c r="CN26" s="12">
        <v>-0.1797</v>
      </c>
      <c r="CO26" s="12">
        <v>-2.2200000000000001E-2</v>
      </c>
      <c r="CP26" s="12">
        <v>2.1717</v>
      </c>
      <c r="CQ26" s="12">
        <v>-2.7743000000000002</v>
      </c>
      <c r="CR26" s="12">
        <v>-3.0442</v>
      </c>
      <c r="CS26" s="12">
        <v>3.9167000000000001</v>
      </c>
      <c r="CT26" s="12">
        <v>-3.8938000000000001</v>
      </c>
      <c r="CU26" s="12">
        <v>-3.0428999999999999</v>
      </c>
      <c r="CV26" s="12">
        <v>-0.1797</v>
      </c>
      <c r="CW26" s="12">
        <v>-3.5617000000000001</v>
      </c>
      <c r="CX26" s="12">
        <v>-0.1797</v>
      </c>
      <c r="CY26" s="12">
        <v>3.2728000000000002</v>
      </c>
      <c r="CZ26" s="12">
        <v>-2.0236999999999998</v>
      </c>
      <c r="DA26" s="12">
        <v>1.8504</v>
      </c>
      <c r="DB26" s="12">
        <v>5.9086999999999996</v>
      </c>
      <c r="DC26" s="12">
        <v>3.516</v>
      </c>
      <c r="DD26" s="12">
        <v>14.712300000000001</v>
      </c>
      <c r="DE26" s="12">
        <v>-3.2315</v>
      </c>
      <c r="DF26" s="12">
        <v>-0.1797</v>
      </c>
      <c r="DG26" s="12">
        <v>-3.7109000000000001</v>
      </c>
      <c r="DH26" s="12">
        <v>-0.1797</v>
      </c>
      <c r="DI26" s="12">
        <v>6.3646000000000003</v>
      </c>
      <c r="DJ26" s="12">
        <v>1.5577000000000001</v>
      </c>
      <c r="DK26" s="12">
        <v>7.5159000000000002</v>
      </c>
      <c r="DL26" s="12">
        <v>0.41970000000000002</v>
      </c>
      <c r="DM26" s="12">
        <v>7.7812999999999999</v>
      </c>
      <c r="DN26" s="12">
        <v>-1.7602</v>
      </c>
      <c r="DO26" s="12">
        <v>7.5881999999999996</v>
      </c>
      <c r="DP26" s="12">
        <v>-2.3704999999999998</v>
      </c>
    </row>
    <row r="27" spans="2:120" x14ac:dyDescent="0.2">
      <c r="B27" s="1" t="s">
        <v>395</v>
      </c>
      <c r="C27" s="1"/>
      <c r="D27" s="5">
        <f t="shared" si="40"/>
        <v>21.691600000000001</v>
      </c>
      <c r="E27" s="5">
        <f t="shared" si="41"/>
        <v>21.3093</v>
      </c>
      <c r="F27" s="5">
        <f t="shared" si="42"/>
        <v>3.8513000000000002</v>
      </c>
      <c r="G27" s="5">
        <f t="shared" si="43"/>
        <v>1.2554000000000001</v>
      </c>
      <c r="H27" s="5">
        <f t="shared" si="44"/>
        <v>2.0727000000000002</v>
      </c>
      <c r="I27" s="5">
        <f t="shared" si="45"/>
        <v>1.4039999999999999</v>
      </c>
      <c r="J27" s="5">
        <f t="shared" si="46"/>
        <v>2.7640999999999991</v>
      </c>
      <c r="K27" s="5">
        <f t="shared" si="47"/>
        <v>1.2637</v>
      </c>
      <c r="L27" s="5">
        <f t="shared" si="53"/>
        <v>7.6514517746634203</v>
      </c>
      <c r="M27" s="5">
        <f t="shared" si="54"/>
        <v>2.4278740865209634</v>
      </c>
      <c r="N27" s="5">
        <f t="shared" si="67"/>
        <v>5.4763319671729676</v>
      </c>
      <c r="O27" s="5">
        <f t="shared" ref="O27:O33" si="68">((CA27-CC27)^2+(CB27-CD27)^2)^0.5</f>
        <v>1.8341261815916594</v>
      </c>
      <c r="P27" s="5">
        <f t="shared" si="55"/>
        <v>7.8762059502021655</v>
      </c>
      <c r="Q27" s="5">
        <f t="shared" si="56"/>
        <v>7.7828816835411292</v>
      </c>
      <c r="R27" s="5">
        <f t="shared" si="57"/>
        <v>5.1642393844592451</v>
      </c>
      <c r="S27" s="5">
        <f t="shared" si="58"/>
        <v>6.7458387832796598</v>
      </c>
      <c r="T27" s="5">
        <f t="shared" si="59"/>
        <v>6.9794229711345048</v>
      </c>
      <c r="U27" s="5">
        <f t="shared" si="60"/>
        <v>9.0136331215553707</v>
      </c>
      <c r="V27" s="5">
        <f t="shared" si="61"/>
        <v>1.5887162899649516</v>
      </c>
      <c r="W27" s="5">
        <f t="shared" si="62"/>
        <v>2.3299920708019584</v>
      </c>
      <c r="X27" s="5">
        <f t="shared" si="63"/>
        <v>0.75908896053097741</v>
      </c>
      <c r="Y27" s="5">
        <f t="shared" si="48"/>
        <v>1.7044000000000001</v>
      </c>
      <c r="Z27" s="5">
        <f t="shared" si="49"/>
        <v>1.0654999999999999</v>
      </c>
      <c r="AA27" s="5">
        <f t="shared" si="50"/>
        <v>2.8486000000000002</v>
      </c>
      <c r="AB27" s="5">
        <f t="shared" si="51"/>
        <v>6.4763999999999999</v>
      </c>
      <c r="AC27" s="6">
        <f t="shared" si="52"/>
        <v>6.2477999999999998</v>
      </c>
      <c r="AD27" s="6">
        <f t="shared" si="64"/>
        <v>0.73340000000000005</v>
      </c>
      <c r="AE27" s="6">
        <f t="shared" si="65"/>
        <v>0.77659999999999973</v>
      </c>
      <c r="AF27" s="6">
        <f t="shared" si="66"/>
        <v>0.50419999999999998</v>
      </c>
      <c r="AG27" s="9">
        <v>0</v>
      </c>
      <c r="AH27" s="9">
        <v>0</v>
      </c>
      <c r="AI27" s="9">
        <v>0</v>
      </c>
      <c r="AJ27" s="9">
        <v>-1.2554000000000001</v>
      </c>
      <c r="AK27" s="9">
        <v>0</v>
      </c>
      <c r="AL27" s="9">
        <v>-1.7786</v>
      </c>
      <c r="AM27" s="9">
        <v>0</v>
      </c>
      <c r="AN27" s="9">
        <v>-3.8513000000000002</v>
      </c>
      <c r="AO27" s="9">
        <v>0</v>
      </c>
      <c r="AP27" s="9">
        <v>-5.2553000000000001</v>
      </c>
      <c r="AQ27" s="9">
        <v>0</v>
      </c>
      <c r="AR27" s="9">
        <v>-8.0193999999999992</v>
      </c>
      <c r="AS27" s="9">
        <v>0</v>
      </c>
      <c r="AT27" s="9">
        <v>-9.2830999999999992</v>
      </c>
      <c r="AU27" s="9">
        <v>0</v>
      </c>
      <c r="AV27" s="9">
        <v>-21.3093</v>
      </c>
      <c r="AW27" s="9">
        <v>0</v>
      </c>
      <c r="AX27" s="9">
        <v>-21.691600000000001</v>
      </c>
      <c r="AY27" s="18">
        <v>3.3540999999999999</v>
      </c>
      <c r="AZ27" s="18">
        <v>-9.4004999999999992</v>
      </c>
      <c r="BA27" s="19">
        <v>3.3763000000000001</v>
      </c>
      <c r="BB27" s="19">
        <v>-9.4004999999999992</v>
      </c>
      <c r="BC27" s="19">
        <v>1.5468999999999999</v>
      </c>
      <c r="BD27" s="19">
        <v>-9.4004999999999992</v>
      </c>
      <c r="BE27" s="19">
        <v>1.1608000000000001</v>
      </c>
      <c r="BF27" s="19">
        <v>-9.4004999999999992</v>
      </c>
      <c r="BG27" s="19">
        <v>0.87119999999999997</v>
      </c>
      <c r="BH27" s="19">
        <v>-9.4004999999999992</v>
      </c>
      <c r="BI27" s="19">
        <v>-0.1943</v>
      </c>
      <c r="BJ27" s="19">
        <v>-9.4004999999999992</v>
      </c>
      <c r="BK27" s="19">
        <v>-0.54359999999999997</v>
      </c>
      <c r="BL27" s="19">
        <v>-9.4004999999999992</v>
      </c>
      <c r="BM27" s="19">
        <v>-1.3017000000000001</v>
      </c>
      <c r="BN27" s="19">
        <v>-9.4004999999999992</v>
      </c>
      <c r="BO27" s="19">
        <v>-3.1000999999999999</v>
      </c>
      <c r="BP27" s="19">
        <v>-9.4004999999999992</v>
      </c>
      <c r="BQ27" s="19">
        <v>-2.8936999999999999</v>
      </c>
      <c r="BR27" s="19">
        <v>-9.4004999999999992</v>
      </c>
      <c r="BS27" s="17">
        <v>0</v>
      </c>
      <c r="BT27" s="17">
        <v>0</v>
      </c>
      <c r="BU27" s="17">
        <v>4.9554999999999998</v>
      </c>
      <c r="BV27" s="17">
        <v>5.8299000000000003</v>
      </c>
      <c r="BW27" s="17">
        <v>7.1082000000000001</v>
      </c>
      <c r="BX27" s="17">
        <v>6.9526000000000003</v>
      </c>
      <c r="BY27" s="17">
        <v>8.9032999999999998</v>
      </c>
      <c r="BZ27" s="17">
        <v>8.9216999999999995</v>
      </c>
      <c r="CA27" s="17">
        <v>7.3577000000000004</v>
      </c>
      <c r="CB27" s="17">
        <v>11.2706</v>
      </c>
      <c r="CC27" s="17">
        <v>5.9283999999999999</v>
      </c>
      <c r="CD27" s="17">
        <v>12.42</v>
      </c>
      <c r="CE27" s="12">
        <v>-2.4003000000000001</v>
      </c>
      <c r="CF27" s="12">
        <v>-6.9800000000000001E-2</v>
      </c>
      <c r="CG27" s="12">
        <v>-7.9972000000000003</v>
      </c>
      <c r="CH27" s="12">
        <v>5.4718</v>
      </c>
      <c r="CI27" s="12">
        <v>-0.2591</v>
      </c>
      <c r="CJ27" s="12">
        <v>6.3055000000000003</v>
      </c>
      <c r="CK27" s="12">
        <v>-3.1909000000000001</v>
      </c>
      <c r="CL27" s="12">
        <v>-0.1797</v>
      </c>
      <c r="CM27" s="12">
        <v>-3.9243000000000001</v>
      </c>
      <c r="CN27" s="12">
        <v>-0.1797</v>
      </c>
      <c r="CO27" s="12">
        <v>-2.4643999999999999</v>
      </c>
      <c r="CP27" s="12">
        <v>-2.2618999999999998</v>
      </c>
      <c r="CQ27" s="12">
        <v>-7.5533000000000001</v>
      </c>
      <c r="CR27" s="12">
        <v>-1.383</v>
      </c>
      <c r="CS27" s="12">
        <v>-1.3937999999999999</v>
      </c>
      <c r="CT27" s="12">
        <v>1.3677999999999999</v>
      </c>
      <c r="CU27" s="12">
        <v>-3.8481000000000001</v>
      </c>
      <c r="CV27" s="12">
        <v>-0.1797</v>
      </c>
      <c r="CW27" s="12">
        <v>-4.6246999999999998</v>
      </c>
      <c r="CX27" s="12">
        <v>-0.1797</v>
      </c>
      <c r="CY27" s="12">
        <v>-4.4602000000000004</v>
      </c>
      <c r="CZ27" s="12">
        <v>-6.4337999999999997</v>
      </c>
      <c r="DA27" s="12">
        <v>-11.1417</v>
      </c>
      <c r="DB27" s="12">
        <v>-8.4512</v>
      </c>
      <c r="DC27" s="12">
        <v>-2.4155000000000002</v>
      </c>
      <c r="DD27" s="12">
        <v>-10.709300000000001</v>
      </c>
      <c r="DE27" s="12">
        <v>-4.4329000000000001</v>
      </c>
      <c r="DF27" s="12">
        <v>-0.1797</v>
      </c>
      <c r="DG27" s="12">
        <v>-4.9371</v>
      </c>
      <c r="DH27" s="12">
        <v>-0.1797</v>
      </c>
      <c r="DI27" s="12">
        <v>7.6631999999999998</v>
      </c>
      <c r="DJ27" s="12">
        <v>-2.4740000000000002</v>
      </c>
      <c r="DK27" s="12">
        <v>8.8925000000000001</v>
      </c>
      <c r="DL27" s="12">
        <v>-3.4803999999999999</v>
      </c>
      <c r="DM27" s="12">
        <v>9.5192999999999994</v>
      </c>
      <c r="DN27" s="12">
        <v>-5.7244999999999999</v>
      </c>
      <c r="DO27" s="12">
        <v>9.3865999999999996</v>
      </c>
      <c r="DP27" s="12">
        <v>-6.4718999999999998</v>
      </c>
    </row>
    <row r="28" spans="2:120" x14ac:dyDescent="0.2">
      <c r="B28" s="1" t="s">
        <v>396</v>
      </c>
      <c r="C28" s="1" t="s">
        <v>484</v>
      </c>
      <c r="D28" s="5">
        <f t="shared" si="40"/>
        <v>21.741099999999999</v>
      </c>
      <c r="E28" s="5">
        <f t="shared" si="41"/>
        <v>21.6008</v>
      </c>
      <c r="F28" s="5">
        <f t="shared" si="42"/>
        <v>3.7744</v>
      </c>
      <c r="G28" s="5">
        <f t="shared" si="43"/>
        <v>1.3741000000000001</v>
      </c>
      <c r="H28" s="5">
        <f t="shared" si="44"/>
        <v>1.8236999999999999</v>
      </c>
      <c r="I28" s="5">
        <f t="shared" si="45"/>
        <v>1.1348000000000003</v>
      </c>
      <c r="J28" s="5">
        <f t="shared" si="46"/>
        <v>2.9139999999999997</v>
      </c>
      <c r="K28" s="5">
        <f t="shared" si="47"/>
        <v>1.6446000000000005</v>
      </c>
      <c r="L28" s="5" t="s">
        <v>566</v>
      </c>
      <c r="M28" s="5" t="s">
        <v>566</v>
      </c>
      <c r="N28" s="5" t="s">
        <v>566</v>
      </c>
      <c r="O28" s="5" t="s">
        <v>566</v>
      </c>
      <c r="P28" s="5">
        <f t="shared" si="55"/>
        <v>7.5495748357109491</v>
      </c>
      <c r="Q28" s="5">
        <f t="shared" si="56"/>
        <v>7.8936388288291983</v>
      </c>
      <c r="R28" s="5">
        <f t="shared" si="57"/>
        <v>6.1034816826136211</v>
      </c>
      <c r="S28" s="5">
        <f t="shared" si="58"/>
        <v>6.5276185580960542</v>
      </c>
      <c r="T28" s="5">
        <f t="shared" si="59"/>
        <v>7.705546454340535</v>
      </c>
      <c r="U28" s="5">
        <f t="shared" si="60"/>
        <v>8.3206147615425614</v>
      </c>
      <c r="V28" s="5">
        <f t="shared" si="61"/>
        <v>1.5981627076114615</v>
      </c>
      <c r="W28" s="5">
        <f t="shared" si="62"/>
        <v>2.2031466406029354</v>
      </c>
      <c r="X28" s="5">
        <f t="shared" si="63"/>
        <v>0.82566116536991119</v>
      </c>
      <c r="Y28" s="5">
        <f t="shared" si="48"/>
        <v>1.6032999999999999</v>
      </c>
      <c r="Z28" s="5">
        <f t="shared" si="49"/>
        <v>0.94809999999999994</v>
      </c>
      <c r="AA28" s="5">
        <f t="shared" si="50"/>
        <v>2.8028</v>
      </c>
      <c r="AB28" s="5">
        <f t="shared" si="51"/>
        <v>6.5754000000000001</v>
      </c>
      <c r="AC28" s="6">
        <f t="shared" si="52"/>
        <v>6.2248999999999999</v>
      </c>
      <c r="AD28" s="6">
        <f t="shared" si="64"/>
        <v>0.68389999999999995</v>
      </c>
      <c r="AE28" s="6">
        <f t="shared" si="65"/>
        <v>0.80200000000000005</v>
      </c>
      <c r="AF28" s="6">
        <f t="shared" si="66"/>
        <v>0.49409999999999954</v>
      </c>
      <c r="AG28" s="9">
        <v>0</v>
      </c>
      <c r="AH28" s="9">
        <v>0</v>
      </c>
      <c r="AI28" s="9">
        <v>0</v>
      </c>
      <c r="AJ28" s="9">
        <v>-1.3741000000000001</v>
      </c>
      <c r="AK28" s="9">
        <v>0</v>
      </c>
      <c r="AL28" s="9">
        <v>-1.9507000000000001</v>
      </c>
      <c r="AM28" s="9">
        <v>0</v>
      </c>
      <c r="AN28" s="9">
        <v>-3.7744</v>
      </c>
      <c r="AO28" s="9">
        <v>0</v>
      </c>
      <c r="AP28" s="9">
        <v>-4.9092000000000002</v>
      </c>
      <c r="AQ28" s="9">
        <v>0</v>
      </c>
      <c r="AR28" s="9">
        <v>-7.8231999999999999</v>
      </c>
      <c r="AS28" s="9">
        <v>0</v>
      </c>
      <c r="AT28" s="9">
        <v>-9.4678000000000004</v>
      </c>
      <c r="AU28" s="9">
        <v>0</v>
      </c>
      <c r="AV28" s="9">
        <v>-21.6008</v>
      </c>
      <c r="AW28" s="9">
        <v>0</v>
      </c>
      <c r="AX28" s="9">
        <v>-21.741099999999999</v>
      </c>
      <c r="AY28" s="18">
        <v>2.8353000000000002</v>
      </c>
      <c r="AZ28" s="18">
        <v>-9.8818999999999999</v>
      </c>
      <c r="BA28" s="19">
        <v>3.2328000000000001</v>
      </c>
      <c r="BB28" s="19">
        <v>-9.8818999999999999</v>
      </c>
      <c r="BC28" s="19">
        <v>1.5391999999999999</v>
      </c>
      <c r="BD28" s="19">
        <v>-9.8818999999999999</v>
      </c>
      <c r="BE28" s="19">
        <v>0.97850000000000004</v>
      </c>
      <c r="BF28" s="19">
        <v>-9.8818999999999999</v>
      </c>
      <c r="BG28" s="19">
        <v>0.63629999999999998</v>
      </c>
      <c r="BH28" s="19">
        <v>-9.8818999999999999</v>
      </c>
      <c r="BI28" s="19">
        <v>-0.31180000000000002</v>
      </c>
      <c r="BJ28" s="19">
        <v>-9.8818999999999999</v>
      </c>
      <c r="BK28" s="19">
        <v>-0.62480000000000002</v>
      </c>
      <c r="BL28" s="19">
        <v>-9.8818999999999999</v>
      </c>
      <c r="BM28" s="19">
        <v>-1.2636000000000001</v>
      </c>
      <c r="BN28" s="19">
        <v>-9.8818999999999999</v>
      </c>
      <c r="BO28" s="19">
        <v>-3.3426</v>
      </c>
      <c r="BP28" s="19">
        <v>-9.8818999999999999</v>
      </c>
      <c r="BQ28" s="19">
        <v>-3.3896000000000002</v>
      </c>
      <c r="BR28" s="19">
        <v>-9.8818999999999999</v>
      </c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2">
        <v>0</v>
      </c>
      <c r="CF28" s="12">
        <v>0</v>
      </c>
      <c r="CG28" s="12">
        <v>6.5742000000000003</v>
      </c>
      <c r="CH28" s="12">
        <v>3.7115999999999998</v>
      </c>
      <c r="CI28" s="12">
        <v>-1.3144</v>
      </c>
      <c r="CJ28" s="12">
        <v>3.4296000000000002</v>
      </c>
      <c r="CK28" s="12">
        <v>-4.9371</v>
      </c>
      <c r="CL28" s="12">
        <v>-0.4864</v>
      </c>
      <c r="CM28" s="12">
        <v>-4.9371</v>
      </c>
      <c r="CN28" s="12">
        <v>0.19750000000000001</v>
      </c>
      <c r="CO28" s="12">
        <v>-2.3355000000000001</v>
      </c>
      <c r="CP28" s="12">
        <v>3.8906000000000001</v>
      </c>
      <c r="CQ28" s="12">
        <v>2.9089</v>
      </c>
      <c r="CR28" s="12">
        <v>7.0129000000000001</v>
      </c>
      <c r="CS28" s="12">
        <v>-3.5909</v>
      </c>
      <c r="CT28" s="12">
        <v>7.6148999999999996</v>
      </c>
      <c r="CU28" s="12">
        <v>-4.9968000000000004</v>
      </c>
      <c r="CV28" s="12">
        <v>-8.8300000000000003E-2</v>
      </c>
      <c r="CW28" s="12">
        <v>-4.9968000000000004</v>
      </c>
      <c r="CX28" s="12">
        <v>0.7137</v>
      </c>
      <c r="CY28" s="12">
        <v>-2.3824999999999998</v>
      </c>
      <c r="CZ28" s="12">
        <v>5.9505999999999997</v>
      </c>
      <c r="DA28" s="12">
        <v>1.6420999999999999</v>
      </c>
      <c r="DB28" s="12">
        <v>12.521599999999999</v>
      </c>
      <c r="DC28" s="12">
        <v>-6.6623999999999999</v>
      </c>
      <c r="DD28" s="12">
        <v>12.004</v>
      </c>
      <c r="DE28" s="12">
        <v>-4.7942</v>
      </c>
      <c r="DF28" s="12">
        <v>0.7137</v>
      </c>
      <c r="DG28" s="12">
        <v>-5.2882999999999996</v>
      </c>
      <c r="DH28" s="12">
        <v>0.7137</v>
      </c>
      <c r="DI28" s="12">
        <v>9.3701000000000008</v>
      </c>
      <c r="DJ28" s="12">
        <v>-6.2775999999999996</v>
      </c>
      <c r="DK28" s="12">
        <v>10.5791</v>
      </c>
      <c r="DL28" s="12">
        <v>-5.2324000000000002</v>
      </c>
      <c r="DM28" s="12">
        <v>10.995699999999999</v>
      </c>
      <c r="DN28" s="12">
        <v>-3.069</v>
      </c>
      <c r="DO28" s="12">
        <v>10.7537</v>
      </c>
      <c r="DP28" s="12">
        <v>-2.2795999999999998</v>
      </c>
    </row>
    <row r="29" spans="2:120" x14ac:dyDescent="0.2">
      <c r="B29" s="1" t="s">
        <v>397</v>
      </c>
      <c r="C29" s="1"/>
      <c r="D29" s="5">
        <f t="shared" si="40"/>
        <v>22.6435</v>
      </c>
      <c r="E29" s="5">
        <f t="shared" si="41"/>
        <v>22.018000000000001</v>
      </c>
      <c r="F29" s="5">
        <f t="shared" si="42"/>
        <v>4.3198999999999996</v>
      </c>
      <c r="G29" s="5">
        <f t="shared" si="43"/>
        <v>1.4154</v>
      </c>
      <c r="H29" s="5">
        <f t="shared" si="44"/>
        <v>2.3538999999999994</v>
      </c>
      <c r="I29" s="5">
        <f t="shared" si="45"/>
        <v>1.3005000000000004</v>
      </c>
      <c r="J29" s="5">
        <f t="shared" si="46"/>
        <v>3.2613000000000003</v>
      </c>
      <c r="K29" s="5">
        <f t="shared" si="47"/>
        <v>1.4809000000000001</v>
      </c>
      <c r="L29" s="5">
        <f t="shared" si="53"/>
        <v>8.280372052631451</v>
      </c>
      <c r="M29" s="5">
        <f t="shared" si="54"/>
        <v>2.7371892609025053</v>
      </c>
      <c r="N29" s="5">
        <f t="shared" si="67"/>
        <v>6.1041987880960189</v>
      </c>
      <c r="O29" s="5">
        <f t="shared" si="68"/>
        <v>2.3077132620843521</v>
      </c>
      <c r="P29" s="5">
        <f t="shared" si="55"/>
        <v>8.8863187074288525</v>
      </c>
      <c r="Q29" s="5">
        <f t="shared" si="56"/>
        <v>9.2628024528217168</v>
      </c>
      <c r="R29" s="5">
        <f t="shared" si="57"/>
        <v>6.6021000000000001</v>
      </c>
      <c r="S29" s="5">
        <f t="shared" si="58"/>
        <v>7.487902564804112</v>
      </c>
      <c r="T29" s="5">
        <f t="shared" si="59"/>
        <v>8.3400160101764786</v>
      </c>
      <c r="U29" s="5">
        <f t="shared" si="60"/>
        <v>8.5518242697099431</v>
      </c>
      <c r="V29" s="5">
        <f t="shared" si="61"/>
        <v>1.8504917886875372</v>
      </c>
      <c r="W29" s="5">
        <f t="shared" si="62"/>
        <v>2.4801481407367585</v>
      </c>
      <c r="X29" s="5">
        <f t="shared" si="63"/>
        <v>0.73617472110905846</v>
      </c>
      <c r="Y29" s="5">
        <f t="shared" si="48"/>
        <v>1.7467999999999999</v>
      </c>
      <c r="Z29" s="5">
        <f t="shared" si="49"/>
        <v>0.99880000000000002</v>
      </c>
      <c r="AA29" s="5">
        <f t="shared" si="50"/>
        <v>3.0563000000000002</v>
      </c>
      <c r="AB29" s="5">
        <f t="shared" si="51"/>
        <v>7.1552000000000007</v>
      </c>
      <c r="AC29" s="6">
        <f t="shared" si="52"/>
        <v>6.1054999999999993</v>
      </c>
      <c r="AD29" s="6">
        <f t="shared" si="64"/>
        <v>0.65210000000000079</v>
      </c>
      <c r="AE29" s="6">
        <f t="shared" si="65"/>
        <v>0.90680000000000049</v>
      </c>
      <c r="AF29" s="6">
        <f t="shared" si="66"/>
        <v>0.53589999999999982</v>
      </c>
      <c r="AG29" s="9">
        <v>0</v>
      </c>
      <c r="AH29" s="9">
        <v>0</v>
      </c>
      <c r="AI29" s="9">
        <v>0</v>
      </c>
      <c r="AJ29" s="9">
        <v>-1.4154</v>
      </c>
      <c r="AK29" s="9">
        <v>0</v>
      </c>
      <c r="AL29" s="9">
        <v>-1.966</v>
      </c>
      <c r="AM29" s="9">
        <v>0</v>
      </c>
      <c r="AN29" s="9">
        <v>-4.3198999999999996</v>
      </c>
      <c r="AO29" s="9">
        <v>0</v>
      </c>
      <c r="AP29" s="9">
        <v>-5.6204000000000001</v>
      </c>
      <c r="AQ29" s="9">
        <v>0</v>
      </c>
      <c r="AR29" s="9">
        <v>-8.8817000000000004</v>
      </c>
      <c r="AS29" s="9">
        <v>0</v>
      </c>
      <c r="AT29" s="9">
        <v>-10.3626</v>
      </c>
      <c r="AU29" s="9">
        <v>0</v>
      </c>
      <c r="AV29" s="9">
        <v>-22.018000000000001</v>
      </c>
      <c r="AW29" s="9">
        <v>0</v>
      </c>
      <c r="AX29" s="9">
        <v>-22.6435</v>
      </c>
      <c r="AY29" s="18">
        <v>3.0377999999999998</v>
      </c>
      <c r="AZ29" s="18">
        <v>-9.3795999999999999</v>
      </c>
      <c r="BA29" s="19">
        <v>3.5135000000000001</v>
      </c>
      <c r="BB29" s="19">
        <v>-9.3795999999999999</v>
      </c>
      <c r="BC29" s="19">
        <v>1.6212</v>
      </c>
      <c r="BD29" s="19">
        <v>-9.3795999999999999</v>
      </c>
      <c r="BE29" s="19">
        <v>1.2324999999999999</v>
      </c>
      <c r="BF29" s="19">
        <v>-9.3795999999999999</v>
      </c>
      <c r="BG29" s="19">
        <v>0.84450000000000003</v>
      </c>
      <c r="BH29" s="19">
        <v>-9.3795999999999999</v>
      </c>
      <c r="BI29" s="19">
        <v>-0.15429999999999999</v>
      </c>
      <c r="BJ29" s="19">
        <v>-9.3795999999999999</v>
      </c>
      <c r="BK29" s="19">
        <v>-0.51429999999999998</v>
      </c>
      <c r="BL29" s="19">
        <v>-9.3795999999999999</v>
      </c>
      <c r="BM29" s="19">
        <v>-1.4351</v>
      </c>
      <c r="BN29" s="19">
        <v>-9.3795999999999999</v>
      </c>
      <c r="BO29" s="19">
        <v>-3.6417000000000002</v>
      </c>
      <c r="BP29" s="19">
        <v>-9.3795999999999999</v>
      </c>
      <c r="BQ29" s="19">
        <v>-3.0676999999999999</v>
      </c>
      <c r="BR29" s="19">
        <v>-9.3795999999999999</v>
      </c>
      <c r="BS29" s="17">
        <v>0</v>
      </c>
      <c r="BT29" s="17">
        <v>0</v>
      </c>
      <c r="BU29" s="17">
        <v>2.0821999999999998</v>
      </c>
      <c r="BV29" s="17">
        <v>8.0143000000000004</v>
      </c>
      <c r="BW29" s="17">
        <v>4.8025000000000002</v>
      </c>
      <c r="BX29" s="17">
        <v>8.3178999999999998</v>
      </c>
      <c r="BY29" s="17">
        <v>7.9406999999999996</v>
      </c>
      <c r="BZ29" s="17">
        <v>9.5167000000000002</v>
      </c>
      <c r="CA29" s="17">
        <v>8.7235999999999994</v>
      </c>
      <c r="CB29" s="17">
        <v>12.147500000000001</v>
      </c>
      <c r="CC29" s="17">
        <v>9.1681000000000008</v>
      </c>
      <c r="CD29" s="17">
        <v>14.412000000000001</v>
      </c>
      <c r="CE29" s="12">
        <v>4.0766999999999998</v>
      </c>
      <c r="CF29" s="12">
        <v>6.1227</v>
      </c>
      <c r="CG29" s="12">
        <v>8.2283000000000008</v>
      </c>
      <c r="CH29" s="12">
        <v>-1.7342</v>
      </c>
      <c r="CI29" s="12">
        <v>4.7694999999999999</v>
      </c>
      <c r="CJ29" s="12">
        <v>6.8586</v>
      </c>
      <c r="CK29" s="12">
        <v>-4.9307999999999996</v>
      </c>
      <c r="CL29" s="12">
        <v>0.7137</v>
      </c>
      <c r="CM29" s="12">
        <v>-5.5829000000000004</v>
      </c>
      <c r="CN29" s="12">
        <v>0.7137</v>
      </c>
      <c r="CO29" s="12">
        <v>4.6487999999999996</v>
      </c>
      <c r="CP29" s="12">
        <v>7.9253999999999998</v>
      </c>
      <c r="CQ29" s="12">
        <v>4.6487999999999996</v>
      </c>
      <c r="CR29" s="12">
        <v>1.3232999999999999</v>
      </c>
      <c r="CS29" s="12">
        <v>11.2357</v>
      </c>
      <c r="CT29" s="12">
        <v>4.8844000000000003</v>
      </c>
      <c r="CU29" s="12">
        <v>-5.2907999999999999</v>
      </c>
      <c r="CV29" s="12">
        <v>0.7137</v>
      </c>
      <c r="CW29" s="12">
        <v>-6.1976000000000004</v>
      </c>
      <c r="CX29" s="12">
        <v>0.7137</v>
      </c>
      <c r="CY29" s="12">
        <v>4.6075999999999997</v>
      </c>
      <c r="CZ29" s="12">
        <v>-2.1602999999999999</v>
      </c>
      <c r="DA29" s="12">
        <v>6.2394999999999996</v>
      </c>
      <c r="DB29" s="12">
        <v>6.0185000000000004</v>
      </c>
      <c r="DC29" s="12">
        <v>11.195</v>
      </c>
      <c r="DD29" s="12">
        <v>-0.95120000000000005</v>
      </c>
      <c r="DE29" s="12">
        <v>-5.976</v>
      </c>
      <c r="DF29" s="12">
        <v>0.7137</v>
      </c>
      <c r="DG29" s="12">
        <v>-6.5118999999999998</v>
      </c>
      <c r="DH29" s="12">
        <v>0.7137</v>
      </c>
      <c r="DI29" s="12">
        <v>10.583500000000001</v>
      </c>
      <c r="DJ29" s="12">
        <v>-2.1526000000000001</v>
      </c>
      <c r="DK29" s="12">
        <v>11.71</v>
      </c>
      <c r="DL29" s="12">
        <v>-0.6845</v>
      </c>
      <c r="DM29" s="12">
        <v>11.8758</v>
      </c>
      <c r="DN29" s="12">
        <v>1.7901</v>
      </c>
      <c r="DO29" s="12">
        <v>11.6249</v>
      </c>
      <c r="DP29" s="12">
        <v>2.4822000000000002</v>
      </c>
    </row>
    <row r="30" spans="2:120" x14ac:dyDescent="0.2">
      <c r="B30" s="1"/>
      <c r="C30" s="1"/>
      <c r="D30" s="5">
        <f t="shared" si="40"/>
        <v>0</v>
      </c>
      <c r="E30" s="5">
        <f t="shared" si="41"/>
        <v>0</v>
      </c>
      <c r="F30" s="5">
        <f t="shared" si="42"/>
        <v>0</v>
      </c>
      <c r="G30" s="5">
        <f t="shared" si="43"/>
        <v>0</v>
      </c>
      <c r="H30" s="5">
        <f t="shared" si="44"/>
        <v>0</v>
      </c>
      <c r="I30" s="5">
        <f t="shared" si="45"/>
        <v>0</v>
      </c>
      <c r="J30" s="5">
        <f t="shared" si="46"/>
        <v>0</v>
      </c>
      <c r="K30" s="5">
        <f t="shared" si="47"/>
        <v>0</v>
      </c>
      <c r="L30" s="5">
        <f t="shared" si="53"/>
        <v>0</v>
      </c>
      <c r="M30" s="5">
        <f t="shared" si="54"/>
        <v>0</v>
      </c>
      <c r="N30" s="5">
        <f t="shared" si="67"/>
        <v>0</v>
      </c>
      <c r="O30" s="5">
        <f t="shared" si="68"/>
        <v>0</v>
      </c>
      <c r="P30" s="5">
        <f t="shared" si="55"/>
        <v>0</v>
      </c>
      <c r="Q30" s="5">
        <f t="shared" si="56"/>
        <v>0</v>
      </c>
      <c r="R30" s="5">
        <f t="shared" si="57"/>
        <v>0</v>
      </c>
      <c r="S30" s="5">
        <f t="shared" si="58"/>
        <v>0</v>
      </c>
      <c r="T30" s="5">
        <f t="shared" si="59"/>
        <v>0</v>
      </c>
      <c r="U30" s="5">
        <f t="shared" si="60"/>
        <v>0</v>
      </c>
      <c r="V30" s="5">
        <f t="shared" si="61"/>
        <v>0</v>
      </c>
      <c r="W30" s="5">
        <f t="shared" si="62"/>
        <v>0</v>
      </c>
      <c r="X30" s="5">
        <f t="shared" si="63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64"/>
        <v>0</v>
      </c>
      <c r="AE30" s="6">
        <f t="shared" si="65"/>
        <v>0</v>
      </c>
      <c r="AF30" s="6">
        <f t="shared" si="66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40"/>
        <v>0</v>
      </c>
      <c r="E31" s="5">
        <f t="shared" si="41"/>
        <v>0</v>
      </c>
      <c r="F31" s="5">
        <f t="shared" si="42"/>
        <v>0</v>
      </c>
      <c r="G31" s="5">
        <f t="shared" si="43"/>
        <v>0</v>
      </c>
      <c r="H31" s="5">
        <f t="shared" si="44"/>
        <v>0</v>
      </c>
      <c r="I31" s="5">
        <f t="shared" si="45"/>
        <v>0</v>
      </c>
      <c r="J31" s="5">
        <f t="shared" si="46"/>
        <v>0</v>
      </c>
      <c r="K31" s="5">
        <f t="shared" si="47"/>
        <v>0</v>
      </c>
      <c r="L31" s="5">
        <f t="shared" si="53"/>
        <v>0</v>
      </c>
      <c r="M31" s="5">
        <f t="shared" si="54"/>
        <v>0</v>
      </c>
      <c r="N31" s="5">
        <f t="shared" si="67"/>
        <v>0</v>
      </c>
      <c r="O31" s="5">
        <f t="shared" si="68"/>
        <v>0</v>
      </c>
      <c r="P31" s="5">
        <f t="shared" si="55"/>
        <v>0</v>
      </c>
      <c r="Q31" s="5">
        <f t="shared" si="56"/>
        <v>0</v>
      </c>
      <c r="R31" s="5">
        <f t="shared" si="57"/>
        <v>0</v>
      </c>
      <c r="S31" s="5">
        <f t="shared" si="58"/>
        <v>0</v>
      </c>
      <c r="T31" s="5">
        <f t="shared" si="59"/>
        <v>0</v>
      </c>
      <c r="U31" s="5">
        <f t="shared" si="60"/>
        <v>0</v>
      </c>
      <c r="V31" s="5">
        <f t="shared" si="61"/>
        <v>0</v>
      </c>
      <c r="W31" s="5">
        <f t="shared" si="62"/>
        <v>0</v>
      </c>
      <c r="X31" s="5">
        <f t="shared" si="63"/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64"/>
        <v>0</v>
      </c>
      <c r="AE31" s="6">
        <f t="shared" si="65"/>
        <v>0</v>
      </c>
      <c r="AF31" s="6">
        <f t="shared" si="66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40"/>
        <v>0</v>
      </c>
      <c r="E32" s="5">
        <f t="shared" si="41"/>
        <v>0</v>
      </c>
      <c r="F32" s="5">
        <f t="shared" si="42"/>
        <v>0</v>
      </c>
      <c r="G32" s="5">
        <f t="shared" si="43"/>
        <v>0</v>
      </c>
      <c r="H32" s="5">
        <f t="shared" si="44"/>
        <v>0</v>
      </c>
      <c r="I32" s="5">
        <f t="shared" si="45"/>
        <v>0</v>
      </c>
      <c r="J32" s="5">
        <f t="shared" si="46"/>
        <v>0</v>
      </c>
      <c r="K32" s="5">
        <f t="shared" si="47"/>
        <v>0</v>
      </c>
      <c r="L32" s="5">
        <f t="shared" si="53"/>
        <v>0</v>
      </c>
      <c r="M32" s="5">
        <f t="shared" si="54"/>
        <v>0</v>
      </c>
      <c r="N32" s="5">
        <f t="shared" si="67"/>
        <v>0</v>
      </c>
      <c r="O32" s="5">
        <f t="shared" si="68"/>
        <v>0</v>
      </c>
      <c r="P32" s="5">
        <f t="shared" si="55"/>
        <v>0</v>
      </c>
      <c r="Q32" s="5">
        <f t="shared" si="56"/>
        <v>0</v>
      </c>
      <c r="R32" s="5">
        <f t="shared" si="57"/>
        <v>0</v>
      </c>
      <c r="S32" s="5">
        <f t="shared" si="58"/>
        <v>0</v>
      </c>
      <c r="T32" s="5">
        <f t="shared" si="59"/>
        <v>0</v>
      </c>
      <c r="U32" s="5">
        <f t="shared" si="60"/>
        <v>0</v>
      </c>
      <c r="V32" s="5">
        <f t="shared" si="61"/>
        <v>0</v>
      </c>
      <c r="W32" s="5">
        <f t="shared" si="62"/>
        <v>0</v>
      </c>
      <c r="X32" s="5">
        <f t="shared" si="63"/>
        <v>0</v>
      </c>
      <c r="Y32" s="5">
        <f t="shared" si="48"/>
        <v>0</v>
      </c>
      <c r="Z32" s="5">
        <f t="shared" si="49"/>
        <v>0</v>
      </c>
      <c r="AA32" s="5">
        <f t="shared" si="50"/>
        <v>0</v>
      </c>
      <c r="AB32" s="5">
        <f t="shared" si="51"/>
        <v>0</v>
      </c>
      <c r="AC32" s="6">
        <f t="shared" si="52"/>
        <v>0</v>
      </c>
      <c r="AD32" s="6">
        <f t="shared" si="64"/>
        <v>0</v>
      </c>
      <c r="AE32" s="6">
        <f t="shared" si="65"/>
        <v>0</v>
      </c>
      <c r="AF32" s="6">
        <f t="shared" si="66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82" x14ac:dyDescent="0.2">
      <c r="B33" s="1"/>
      <c r="C33" s="1"/>
      <c r="D33" s="5">
        <f t="shared" si="40"/>
        <v>0</v>
      </c>
      <c r="E33" s="5">
        <f t="shared" si="41"/>
        <v>0</v>
      </c>
      <c r="F33" s="5">
        <f t="shared" si="42"/>
        <v>0</v>
      </c>
      <c r="G33" s="5">
        <f t="shared" si="43"/>
        <v>0</v>
      </c>
      <c r="H33" s="5">
        <f t="shared" si="44"/>
        <v>0</v>
      </c>
      <c r="I33" s="5">
        <f t="shared" si="45"/>
        <v>0</v>
      </c>
      <c r="J33" s="5">
        <f t="shared" si="46"/>
        <v>0</v>
      </c>
      <c r="K33" s="5">
        <f t="shared" si="47"/>
        <v>0</v>
      </c>
      <c r="L33" s="5">
        <f t="shared" si="53"/>
        <v>0</v>
      </c>
      <c r="M33" s="5">
        <f t="shared" si="54"/>
        <v>0</v>
      </c>
      <c r="N33" s="5">
        <f t="shared" si="67"/>
        <v>0</v>
      </c>
      <c r="O33" s="5">
        <f t="shared" si="68"/>
        <v>0</v>
      </c>
      <c r="P33" s="5">
        <f t="shared" si="55"/>
        <v>0</v>
      </c>
      <c r="Q33" s="5">
        <f t="shared" si="56"/>
        <v>0</v>
      </c>
      <c r="R33" s="5">
        <f t="shared" si="57"/>
        <v>0</v>
      </c>
      <c r="S33" s="5">
        <f t="shared" si="58"/>
        <v>0</v>
      </c>
      <c r="T33" s="5">
        <f t="shared" si="59"/>
        <v>0</v>
      </c>
      <c r="U33" s="5">
        <f t="shared" si="60"/>
        <v>0</v>
      </c>
      <c r="V33" s="5">
        <f t="shared" si="61"/>
        <v>0</v>
      </c>
      <c r="W33" s="5">
        <f t="shared" si="62"/>
        <v>0</v>
      </c>
      <c r="X33" s="5">
        <f t="shared" si="63"/>
        <v>0</v>
      </c>
      <c r="Y33" s="5">
        <f t="shared" si="48"/>
        <v>0</v>
      </c>
      <c r="Z33" s="5">
        <f t="shared" si="49"/>
        <v>0</v>
      </c>
      <c r="AA33" s="5">
        <f t="shared" si="50"/>
        <v>0</v>
      </c>
      <c r="AB33" s="5">
        <f t="shared" si="51"/>
        <v>0</v>
      </c>
      <c r="AC33" s="6">
        <f t="shared" si="52"/>
        <v>0</v>
      </c>
      <c r="AD33" s="6">
        <f t="shared" si="64"/>
        <v>0</v>
      </c>
      <c r="AE33" s="6">
        <f t="shared" si="65"/>
        <v>0</v>
      </c>
      <c r="AF33" s="6">
        <f t="shared" si="66"/>
        <v>0</v>
      </c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18"/>
      <c r="AZ33" s="18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</row>
    <row r="34" spans="2:82" x14ac:dyDescent="0.2">
      <c r="B34" s="13" t="s">
        <v>3</v>
      </c>
      <c r="C34" s="13"/>
      <c r="D34" s="14">
        <f>AVERAGE(D24:D29)</f>
        <v>21.681866666666664</v>
      </c>
      <c r="E34" s="14">
        <f t="shared" ref="E34:AF34" si="69">AVERAGE(E24:E29)</f>
        <v>21.248666666666665</v>
      </c>
      <c r="F34" s="14">
        <f t="shared" si="69"/>
        <v>3.8613166666666667</v>
      </c>
      <c r="G34" s="14">
        <f t="shared" si="69"/>
        <v>1.3203666666666667</v>
      </c>
      <c r="H34" s="14">
        <f t="shared" si="69"/>
        <v>1.9851000000000001</v>
      </c>
      <c r="I34" s="14">
        <f t="shared" si="69"/>
        <v>1.2391166666666666</v>
      </c>
      <c r="J34" s="14">
        <f t="shared" si="69"/>
        <v>2.9863833333333329</v>
      </c>
      <c r="K34" s="14">
        <f t="shared" si="69"/>
        <v>1.4743833333333332</v>
      </c>
      <c r="L34" s="14">
        <f t="shared" si="69"/>
        <v>7.6804258028744572</v>
      </c>
      <c r="M34" s="14">
        <f t="shared" si="69"/>
        <v>2.4204385936281589</v>
      </c>
      <c r="N34" s="14">
        <f>AVERAGE(N25:N29)</f>
        <v>5.8874744696052659</v>
      </c>
      <c r="O34" s="14">
        <f>AVERAGE(O25:O29)</f>
        <v>2.0355125642572616</v>
      </c>
      <c r="P34" s="14">
        <f t="shared" si="69"/>
        <v>8.0095725489810157</v>
      </c>
      <c r="Q34" s="14">
        <f t="shared" si="69"/>
        <v>8.3349273988753207</v>
      </c>
      <c r="R34" s="14">
        <f t="shared" si="69"/>
        <v>5.8518760591588279</v>
      </c>
      <c r="S34" s="14">
        <f t="shared" si="69"/>
        <v>6.822014710185476</v>
      </c>
      <c r="T34" s="14">
        <f t="shared" si="69"/>
        <v>7.7256996467160928</v>
      </c>
      <c r="U34" s="14">
        <f t="shared" si="69"/>
        <v>8.7473532246854493</v>
      </c>
      <c r="V34" s="14">
        <f t="shared" si="69"/>
        <v>1.6304103574657987</v>
      </c>
      <c r="W34" s="14">
        <f t="shared" si="69"/>
        <v>2.2863180268660144</v>
      </c>
      <c r="X34" s="14">
        <f t="shared" si="69"/>
        <v>0.71832069809830257</v>
      </c>
      <c r="Y34" s="14">
        <f t="shared" si="69"/>
        <v>1.6656833333333332</v>
      </c>
      <c r="Z34" s="14">
        <f>AVERAGE(Z24,Z26:Z29)</f>
        <v>0.99236000000000002</v>
      </c>
      <c r="AA34" s="14">
        <f t="shared" si="69"/>
        <v>2.8739833333333338</v>
      </c>
      <c r="AB34" s="14">
        <f t="shared" si="69"/>
        <v>6.5507666666666671</v>
      </c>
      <c r="AC34" s="14">
        <f t="shared" si="69"/>
        <v>5.7963999999999993</v>
      </c>
      <c r="AD34" s="14">
        <f t="shared" si="69"/>
        <v>0.68006000000000022</v>
      </c>
      <c r="AE34" s="14">
        <f t="shared" si="69"/>
        <v>0.74790000000000012</v>
      </c>
      <c r="AF34" s="14">
        <f t="shared" si="69"/>
        <v>0.50571999999999995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82" x14ac:dyDescent="0.2">
      <c r="B35" s="13" t="s">
        <v>4</v>
      </c>
      <c r="C35" s="13"/>
      <c r="D35" s="14">
        <f>STDEV(D24:D29)</f>
        <v>0.68679490000047805</v>
      </c>
      <c r="E35" s="14">
        <f t="shared" ref="E35:AF35" si="70">STDEV(E24:E29)</f>
        <v>0.62421562834221511</v>
      </c>
      <c r="F35" s="14">
        <f t="shared" si="70"/>
        <v>0.28712646284636772</v>
      </c>
      <c r="G35" s="14">
        <f t="shared" si="70"/>
        <v>0.10733239337062535</v>
      </c>
      <c r="H35" s="14">
        <f t="shared" si="70"/>
        <v>0.21542698066862448</v>
      </c>
      <c r="I35" s="14">
        <f t="shared" si="70"/>
        <v>0.10111157038967721</v>
      </c>
      <c r="J35" s="14">
        <f t="shared" si="70"/>
        <v>0.23544462972568886</v>
      </c>
      <c r="K35" s="14">
        <f t="shared" si="70"/>
        <v>0.14208533234175394</v>
      </c>
      <c r="L35" s="14">
        <f t="shared" si="70"/>
        <v>0.47603036213598782</v>
      </c>
      <c r="M35" s="14">
        <f t="shared" si="70"/>
        <v>0.18403427831297137</v>
      </c>
      <c r="N35" s="14">
        <f>STDEV(N25:N29)</f>
        <v>0.35623448582268225</v>
      </c>
      <c r="O35" s="14">
        <f>STDEV(O25:O29)</f>
        <v>0.24460617556848593</v>
      </c>
      <c r="P35" s="14">
        <f t="shared" si="70"/>
        <v>0.53360777567630635</v>
      </c>
      <c r="Q35" s="14">
        <f t="shared" si="70"/>
        <v>0.61051145922646455</v>
      </c>
      <c r="R35" s="14">
        <f t="shared" si="70"/>
        <v>0.55463446773950476</v>
      </c>
      <c r="S35" s="14">
        <f t="shared" si="70"/>
        <v>0.38385780898167032</v>
      </c>
      <c r="T35" s="14">
        <f t="shared" si="70"/>
        <v>0.51926754030417721</v>
      </c>
      <c r="U35" s="14">
        <f t="shared" si="70"/>
        <v>0.2987376034772728</v>
      </c>
      <c r="V35" s="14">
        <f t="shared" si="70"/>
        <v>0.11283557737653331</v>
      </c>
      <c r="W35" s="14">
        <f t="shared" si="70"/>
        <v>0.10963908077411906</v>
      </c>
      <c r="X35" s="14">
        <f t="shared" si="70"/>
        <v>7.7671523869951076E-2</v>
      </c>
      <c r="Y35" s="14">
        <f t="shared" si="70"/>
        <v>6.3459953251374726E-2</v>
      </c>
      <c r="Z35" s="14">
        <f>STDEV(Z24,Z26:Z29)</f>
        <v>6.203074237827564E-2</v>
      </c>
      <c r="AA35" s="14">
        <f t="shared" si="70"/>
        <v>9.664128344898304E-2</v>
      </c>
      <c r="AB35" s="14">
        <f t="shared" si="70"/>
        <v>0.35638791599416886</v>
      </c>
      <c r="AC35" s="14">
        <f t="shared" si="70"/>
        <v>0.55196767296645166</v>
      </c>
      <c r="AD35" s="14">
        <f t="shared" si="70"/>
        <v>4.4777706506698066E-2</v>
      </c>
      <c r="AE35" s="14">
        <f t="shared" si="70"/>
        <v>0.14286819100135664</v>
      </c>
      <c r="AF35" s="14">
        <f t="shared" si="70"/>
        <v>2.1371874040429863E-2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82" x14ac:dyDescent="0.2">
      <c r="B36" s="13" t="s">
        <v>5</v>
      </c>
      <c r="C36" s="13"/>
      <c r="D36" s="14">
        <f>MAX(D24:D29)-MIN(D24:D29)</f>
        <v>1.9006000000000007</v>
      </c>
      <c r="E36" s="14">
        <f t="shared" ref="E36:AF36" si="71">MAX(E24:E29)-MIN(E24:E29)</f>
        <v>1.6160999999999994</v>
      </c>
      <c r="F36" s="14">
        <f t="shared" si="71"/>
        <v>0.87309999999999954</v>
      </c>
      <c r="G36" s="14">
        <f t="shared" si="71"/>
        <v>0.27679999999999993</v>
      </c>
      <c r="H36" s="14">
        <f t="shared" si="71"/>
        <v>0.59939999999999927</v>
      </c>
      <c r="I36" s="14">
        <f t="shared" si="71"/>
        <v>0.26919999999999966</v>
      </c>
      <c r="J36" s="14">
        <f t="shared" si="71"/>
        <v>0.57969999999999988</v>
      </c>
      <c r="K36" s="14">
        <f t="shared" si="71"/>
        <v>0.38090000000000046</v>
      </c>
      <c r="L36" s="14">
        <f t="shared" si="71"/>
        <v>1.2777914054700066</v>
      </c>
      <c r="M36" s="14">
        <f t="shared" si="71"/>
        <v>0.43092012439653393</v>
      </c>
      <c r="N36" s="14">
        <f>MAX(N25:N29)-MIN(N25:N29)</f>
        <v>0.62786682092305135</v>
      </c>
      <c r="O36" s="14">
        <f>MAX(O25:O29)-MIN(O25:O29)</f>
        <v>0.47358708049269271</v>
      </c>
      <c r="P36" s="14">
        <f t="shared" si="71"/>
        <v>1.3367438717179034</v>
      </c>
      <c r="Q36" s="14">
        <f t="shared" si="71"/>
        <v>1.4799207692805876</v>
      </c>
      <c r="R36" s="14">
        <f t="shared" si="71"/>
        <v>1.4378606155407549</v>
      </c>
      <c r="S36" s="14">
        <f t="shared" si="71"/>
        <v>0.9602840067080578</v>
      </c>
      <c r="T36" s="14">
        <f t="shared" si="71"/>
        <v>1.3605930390419738</v>
      </c>
      <c r="U36" s="14">
        <f t="shared" si="71"/>
        <v>0.69301836001280925</v>
      </c>
      <c r="V36" s="14">
        <f t="shared" si="71"/>
        <v>0.32772624534214101</v>
      </c>
      <c r="W36" s="14">
        <f t="shared" si="71"/>
        <v>0.28415151733316124</v>
      </c>
      <c r="X36" s="14">
        <f t="shared" si="71"/>
        <v>0.20907954871239254</v>
      </c>
      <c r="Y36" s="14">
        <f t="shared" si="71"/>
        <v>0.14349999999999996</v>
      </c>
      <c r="Z36" s="14">
        <f>MAX(Z24,Z26:Z29)-MIN(Z24,Z26:Z29)</f>
        <v>0.15169999999999995</v>
      </c>
      <c r="AA36" s="14">
        <f t="shared" si="71"/>
        <v>0.25850000000000017</v>
      </c>
      <c r="AB36" s="14">
        <f t="shared" si="71"/>
        <v>1.1043000000000003</v>
      </c>
      <c r="AC36" s="14">
        <f t="shared" si="71"/>
        <v>1.4166999999999996</v>
      </c>
      <c r="AD36" s="14">
        <f t="shared" si="71"/>
        <v>0.11240000000000006</v>
      </c>
      <c r="AE36" s="14">
        <f t="shared" si="71"/>
        <v>0.38800000000000034</v>
      </c>
      <c r="AF36" s="14">
        <f t="shared" si="71"/>
        <v>5.6499999999999773E-2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7"/>
      <c r="BT36" s="7"/>
      <c r="BU36" s="7"/>
      <c r="BV36" s="7"/>
      <c r="BW36" s="7"/>
      <c r="BX36" s="7"/>
      <c r="BY36" s="7"/>
      <c r="BZ36" s="7"/>
    </row>
    <row r="37" spans="2:82" x14ac:dyDescent="0.2">
      <c r="B37" s="13" t="s">
        <v>6</v>
      </c>
      <c r="C37" s="13"/>
      <c r="D37" s="14">
        <f>MIN(D24:D29)</f>
        <v>20.742899999999999</v>
      </c>
      <c r="E37" s="14">
        <f t="shared" ref="E37:AF37" si="72">MIN(E24:E29)</f>
        <v>20.401900000000001</v>
      </c>
      <c r="F37" s="14">
        <f t="shared" si="72"/>
        <v>3.4468000000000001</v>
      </c>
      <c r="G37" s="14">
        <f t="shared" si="72"/>
        <v>1.1424000000000001</v>
      </c>
      <c r="H37" s="14">
        <f t="shared" si="72"/>
        <v>1.7545000000000002</v>
      </c>
      <c r="I37" s="14">
        <f t="shared" si="72"/>
        <v>1.1348000000000003</v>
      </c>
      <c r="J37" s="14">
        <f t="shared" si="72"/>
        <v>2.6816000000000004</v>
      </c>
      <c r="K37" s="14">
        <f t="shared" si="72"/>
        <v>1.2637</v>
      </c>
      <c r="L37" s="14">
        <f t="shared" si="72"/>
        <v>7.0025806471614445</v>
      </c>
      <c r="M37" s="14">
        <f t="shared" si="72"/>
        <v>2.3062691365059713</v>
      </c>
      <c r="N37" s="14">
        <f>MIN(N25:N29)</f>
        <v>5.4763319671729676</v>
      </c>
      <c r="O37" s="14">
        <f>MIN(O25:O29)</f>
        <v>1.8341261815916594</v>
      </c>
      <c r="P37" s="14">
        <f t="shared" si="72"/>
        <v>7.5495748357109491</v>
      </c>
      <c r="Q37" s="14">
        <f t="shared" si="72"/>
        <v>7.7828816835411292</v>
      </c>
      <c r="R37" s="14">
        <f t="shared" si="72"/>
        <v>5.1642393844592451</v>
      </c>
      <c r="S37" s="14">
        <f t="shared" si="72"/>
        <v>6.5276185580960542</v>
      </c>
      <c r="T37" s="14">
        <f t="shared" si="72"/>
        <v>6.9794229711345048</v>
      </c>
      <c r="U37" s="14">
        <f t="shared" si="72"/>
        <v>8.3206147615425614</v>
      </c>
      <c r="V37" s="14">
        <f t="shared" si="72"/>
        <v>1.5227655433453962</v>
      </c>
      <c r="W37" s="14">
        <f t="shared" si="72"/>
        <v>2.1959966234035972</v>
      </c>
      <c r="X37" s="14">
        <f t="shared" si="72"/>
        <v>0.61658161665751865</v>
      </c>
      <c r="Y37" s="14">
        <f t="shared" si="72"/>
        <v>1.6032999999999999</v>
      </c>
      <c r="Z37" s="14">
        <f>MIN(Z24,Z26:Z29)</f>
        <v>0.91379999999999995</v>
      </c>
      <c r="AA37" s="14">
        <f t="shared" si="72"/>
        <v>2.7978000000000001</v>
      </c>
      <c r="AB37" s="14">
        <f t="shared" si="72"/>
        <v>6.0509000000000004</v>
      </c>
      <c r="AC37" s="14">
        <f t="shared" si="72"/>
        <v>4.8311000000000002</v>
      </c>
      <c r="AD37" s="14">
        <f t="shared" si="72"/>
        <v>0.621</v>
      </c>
      <c r="AE37" s="14">
        <f t="shared" si="72"/>
        <v>0.51880000000000015</v>
      </c>
      <c r="AF37" s="14">
        <f t="shared" si="72"/>
        <v>0.47940000000000005</v>
      </c>
      <c r="AI37" s="12"/>
      <c r="AJ37" s="12"/>
      <c r="AK37" s="12"/>
    </row>
    <row r="38" spans="2:82" x14ac:dyDescent="0.2">
      <c r="B38" s="13" t="s">
        <v>7</v>
      </c>
      <c r="C38" s="13"/>
      <c r="D38" s="14">
        <f>MAX(D24:D29)</f>
        <v>22.6435</v>
      </c>
      <c r="E38" s="14">
        <f t="shared" ref="E38:AF38" si="73">MAX(E24:E29)</f>
        <v>22.018000000000001</v>
      </c>
      <c r="F38" s="14">
        <f t="shared" si="73"/>
        <v>4.3198999999999996</v>
      </c>
      <c r="G38" s="14">
        <f t="shared" si="73"/>
        <v>1.4192</v>
      </c>
      <c r="H38" s="14">
        <f t="shared" si="73"/>
        <v>2.3538999999999994</v>
      </c>
      <c r="I38" s="14">
        <f t="shared" si="73"/>
        <v>1.4039999999999999</v>
      </c>
      <c r="J38" s="14">
        <f t="shared" si="73"/>
        <v>3.2613000000000003</v>
      </c>
      <c r="K38" s="14">
        <f t="shared" si="73"/>
        <v>1.6446000000000005</v>
      </c>
      <c r="L38" s="14">
        <f t="shared" si="73"/>
        <v>8.280372052631451</v>
      </c>
      <c r="M38" s="14">
        <f t="shared" si="73"/>
        <v>2.7371892609025053</v>
      </c>
      <c r="N38" s="14">
        <f>MAX(N25:N29)</f>
        <v>6.1041987880960189</v>
      </c>
      <c r="O38" s="14">
        <f>MAX(O25:O29)</f>
        <v>2.3077132620843521</v>
      </c>
      <c r="P38" s="14">
        <f t="shared" si="73"/>
        <v>8.8863187074288525</v>
      </c>
      <c r="Q38" s="14">
        <f t="shared" si="73"/>
        <v>9.2628024528217168</v>
      </c>
      <c r="R38" s="14">
        <f t="shared" si="73"/>
        <v>6.6021000000000001</v>
      </c>
      <c r="S38" s="14">
        <f t="shared" si="73"/>
        <v>7.487902564804112</v>
      </c>
      <c r="T38" s="14">
        <f t="shared" si="73"/>
        <v>8.3400160101764786</v>
      </c>
      <c r="U38" s="14">
        <f t="shared" si="73"/>
        <v>9.0136331215553707</v>
      </c>
      <c r="V38" s="14">
        <f t="shared" si="73"/>
        <v>1.8504917886875372</v>
      </c>
      <c r="W38" s="14">
        <f t="shared" si="73"/>
        <v>2.4801481407367585</v>
      </c>
      <c r="X38" s="14">
        <f t="shared" si="73"/>
        <v>0.82566116536991119</v>
      </c>
      <c r="Y38" s="14">
        <f t="shared" si="73"/>
        <v>1.7467999999999999</v>
      </c>
      <c r="Z38" s="14">
        <f>MAX(Z24,Z26:Z29)</f>
        <v>1.0654999999999999</v>
      </c>
      <c r="AA38" s="14">
        <f t="shared" si="73"/>
        <v>3.0563000000000002</v>
      </c>
      <c r="AB38" s="14">
        <f t="shared" si="73"/>
        <v>7.1552000000000007</v>
      </c>
      <c r="AC38" s="14">
        <f t="shared" si="73"/>
        <v>6.2477999999999998</v>
      </c>
      <c r="AD38" s="14">
        <f t="shared" si="73"/>
        <v>0.73340000000000005</v>
      </c>
      <c r="AE38" s="14">
        <f t="shared" si="73"/>
        <v>0.90680000000000049</v>
      </c>
      <c r="AF38" s="14">
        <f t="shared" si="73"/>
        <v>0.53589999999999982</v>
      </c>
      <c r="AI38" s="12"/>
      <c r="AJ38" s="12"/>
      <c r="AK38" s="12"/>
    </row>
    <row r="39" spans="2:82" x14ac:dyDescent="0.2">
      <c r="B39" s="13" t="s">
        <v>56</v>
      </c>
      <c r="C39" s="13"/>
      <c r="D39" s="15">
        <f>COUNT(D24:D29)</f>
        <v>6</v>
      </c>
      <c r="E39" s="15">
        <f t="shared" ref="E39:AF39" si="74">COUNT(E24:E29)</f>
        <v>6</v>
      </c>
      <c r="F39" s="15">
        <f t="shared" si="74"/>
        <v>6</v>
      </c>
      <c r="G39" s="15">
        <f t="shared" si="74"/>
        <v>6</v>
      </c>
      <c r="H39" s="15">
        <f t="shared" si="74"/>
        <v>6</v>
      </c>
      <c r="I39" s="15">
        <f t="shared" si="74"/>
        <v>6</v>
      </c>
      <c r="J39" s="15">
        <f t="shared" si="74"/>
        <v>6</v>
      </c>
      <c r="K39" s="15">
        <f t="shared" si="74"/>
        <v>6</v>
      </c>
      <c r="L39" s="15">
        <f t="shared" si="74"/>
        <v>5</v>
      </c>
      <c r="M39" s="15">
        <f t="shared" si="74"/>
        <v>5</v>
      </c>
      <c r="N39" s="15">
        <f>COUNT(N25:N29)</f>
        <v>3</v>
      </c>
      <c r="O39" s="15">
        <f>COUNT(O25:O29)</f>
        <v>3</v>
      </c>
      <c r="P39" s="15">
        <f t="shared" si="74"/>
        <v>5</v>
      </c>
      <c r="Q39" s="15">
        <f t="shared" si="74"/>
        <v>5</v>
      </c>
      <c r="R39" s="15">
        <f t="shared" si="74"/>
        <v>5</v>
      </c>
      <c r="S39" s="15">
        <f t="shared" si="74"/>
        <v>5</v>
      </c>
      <c r="T39" s="15">
        <f t="shared" si="74"/>
        <v>5</v>
      </c>
      <c r="U39" s="15">
        <f t="shared" si="74"/>
        <v>5</v>
      </c>
      <c r="V39" s="15">
        <f t="shared" si="74"/>
        <v>6</v>
      </c>
      <c r="W39" s="15">
        <f t="shared" si="74"/>
        <v>6</v>
      </c>
      <c r="X39" s="15">
        <f t="shared" si="74"/>
        <v>6</v>
      </c>
      <c r="Y39" s="15">
        <f t="shared" si="74"/>
        <v>6</v>
      </c>
      <c r="Z39" s="15">
        <f>COUNT(Z24,Z26:Z29)</f>
        <v>5</v>
      </c>
      <c r="AA39" s="15">
        <f t="shared" si="74"/>
        <v>6</v>
      </c>
      <c r="AB39" s="15">
        <f t="shared" si="74"/>
        <v>6</v>
      </c>
      <c r="AC39" s="15">
        <f t="shared" si="74"/>
        <v>6</v>
      </c>
      <c r="AD39" s="15">
        <f t="shared" si="74"/>
        <v>5</v>
      </c>
      <c r="AE39" s="15">
        <f t="shared" si="74"/>
        <v>5</v>
      </c>
      <c r="AF39" s="15">
        <f t="shared" si="74"/>
        <v>5</v>
      </c>
      <c r="AI39" s="12"/>
      <c r="AJ39" s="12"/>
      <c r="AK39" s="12"/>
    </row>
    <row r="41" spans="2:82" x14ac:dyDescent="0.2">
      <c r="AE41" s="12">
        <f>AE34/AD34</f>
        <v>1.0997559038908329</v>
      </c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2:AH22"/>
    <mergeCell ref="AI22:AJ22"/>
    <mergeCell ref="AK22:AL22"/>
    <mergeCell ref="AM22:AN22"/>
    <mergeCell ref="AO22:AP22"/>
    <mergeCell ref="AQ22:AR22"/>
    <mergeCell ref="AS22:AT22"/>
    <mergeCell ref="AU22:AV22"/>
    <mergeCell ref="BE22:BF22"/>
    <mergeCell ref="BG22:BH22"/>
    <mergeCell ref="BI22:BJ22"/>
    <mergeCell ref="BK22:BL22"/>
    <mergeCell ref="AW22:AX22"/>
    <mergeCell ref="AY22:AZ22"/>
    <mergeCell ref="BA22:BB22"/>
    <mergeCell ref="BC22:BD22"/>
    <mergeCell ref="BU22:BV22"/>
    <mergeCell ref="BW22:BX22"/>
    <mergeCell ref="BM22:BN22"/>
    <mergeCell ref="BO22:BP22"/>
    <mergeCell ref="BQ22:BR22"/>
    <mergeCell ref="BS22:BT22"/>
  </mergeCells>
  <phoneticPr fontId="4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AB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947</v>
      </c>
      <c r="C3" s="1" t="s">
        <v>645</v>
      </c>
      <c r="D3" s="5">
        <f>((AG3-AW3)^2+(AH3-AX3)^2)^0.5</f>
        <v>15.071099999999999</v>
      </c>
      <c r="E3" s="5">
        <f>((AG3-AU3)^2+(AH3-AV3)^2)^0.5</f>
        <v>12.771800000000001</v>
      </c>
      <c r="F3" s="5">
        <f>((AG3-AM3)^2+(AH3-AN3)^2)^0.5</f>
        <v>2.8060999999999998</v>
      </c>
      <c r="G3" s="5">
        <f>((AG3-AI3)^2+(AH3-AJ3)^2)^0.5</f>
        <v>0.9677</v>
      </c>
      <c r="H3" s="5">
        <f>((AK3-AM3)^2+(AL3-AN3)^2)^0.5</f>
        <v>1.3455999999999999</v>
      </c>
      <c r="I3" s="5">
        <f>((AM3-AO3)^2+(AN3-AP3)^2)^0.5</f>
        <v>0.74550000000000027</v>
      </c>
      <c r="J3" s="5">
        <f>((AO3-AQ3)^2+(AP3-AR3)^2)^0.5</f>
        <v>1.9868999999999999</v>
      </c>
      <c r="K3" s="5">
        <f>((AQ3-AS3)^2+(AR3-AT3)^2)^0.5</f>
        <v>0.98800000000000043</v>
      </c>
      <c r="L3" s="5">
        <f>((BS3-BU3)^2+(BT3-BV3)^2)^0.5</f>
        <v>6.2161528013716003</v>
      </c>
      <c r="M3" s="5">
        <f>((BU3-BW3)^2+(BV3-BX3)^2)^0.5</f>
        <v>1.4663169234514069</v>
      </c>
      <c r="N3" s="5">
        <f>((BW3-BY3)^2+(BX3-BZ3)^2)^0.5 + ((BY3-CA3)^2+(BZ3-CB3)^2)^0.5</f>
        <v>6.2864205142470535</v>
      </c>
      <c r="O3" s="5" t="s">
        <v>566</v>
      </c>
      <c r="P3" s="5" t="s">
        <v>566</v>
      </c>
      <c r="Q3" s="5" t="s">
        <v>566</v>
      </c>
      <c r="R3" s="5">
        <f>((CO3-CQ3)^2+(CP3-CR3)^2)^0.5</f>
        <v>4.7463956366910676</v>
      </c>
      <c r="S3" s="5">
        <f>((CQ3-CS3)^2+(CR3-CT3)^2)^0.5</f>
        <v>5.3619603765787005</v>
      </c>
      <c r="T3" s="5">
        <f>((CY3-DA3)^2+(CZ3-DB3)^2)^0.5</f>
        <v>6.1891369293302922</v>
      </c>
      <c r="U3" s="5">
        <f>((DA3-DC3)^2+(DB3-DD3)^2)^0.5</f>
        <v>7.2336001527593448</v>
      </c>
      <c r="V3" s="5">
        <f>((DI3-DK3)^2+(DJ3-DL3)^2)^0.5</f>
        <v>0.92683569201881733</v>
      </c>
      <c r="W3" s="5">
        <f>((DK3-DM3)^2+(DL3-DN3)^2)^0.5</f>
        <v>1.6360854775958376</v>
      </c>
      <c r="X3" s="5">
        <f>((DM3-DO3)^2+(DN3-DP3)^2)^0.5</f>
        <v>0.2834707215921955</v>
      </c>
      <c r="Y3" s="5">
        <f>((BE3-BK3)^2+(BF3-BL3)^2)^0.5</f>
        <v>1.1963999999999999</v>
      </c>
      <c r="Z3" s="5">
        <f>((BG3-BI3)^2+(BH3-BJ3)^2)^0.5</f>
        <v>0.5524</v>
      </c>
      <c r="AA3" s="5">
        <f>((BC3-BM3)^2+(BD3-BN3)^2)^0.5</f>
        <v>1.5106999999999999</v>
      </c>
      <c r="AB3" s="5">
        <f>((BA3-BO3)^2+(BB3-BP3)^2)^0.5</f>
        <v>3.6188000000000002</v>
      </c>
      <c r="AC3" s="6">
        <f>((AY3-BQ3)^2+(AZ3-BR3)^2)^0.5</f>
        <v>2.2606000000000002</v>
      </c>
      <c r="AD3" s="5" t="s">
        <v>566</v>
      </c>
      <c r="AE3" s="6">
        <f>((CU3-CW3)^2+(CV3-CX3)^2)^0.5</f>
        <v>0.23559999999999981</v>
      </c>
      <c r="AF3" s="6">
        <f>((DE3-DG3)^2+(DF3-DH3)^2)^0.5</f>
        <v>0.24960000000000004</v>
      </c>
      <c r="AG3" s="9">
        <v>0</v>
      </c>
      <c r="AH3" s="9">
        <v>0</v>
      </c>
      <c r="AI3" s="9">
        <v>0</v>
      </c>
      <c r="AJ3" s="9">
        <v>-0.9677</v>
      </c>
      <c r="AK3" s="9">
        <v>0</v>
      </c>
      <c r="AL3" s="9">
        <v>-1.4604999999999999</v>
      </c>
      <c r="AM3" s="9">
        <v>0</v>
      </c>
      <c r="AN3" s="9">
        <v>-2.8060999999999998</v>
      </c>
      <c r="AO3" s="9">
        <v>0</v>
      </c>
      <c r="AP3" s="9">
        <v>-3.5516000000000001</v>
      </c>
      <c r="AQ3" s="9">
        <v>0</v>
      </c>
      <c r="AR3" s="9">
        <v>-5.5385</v>
      </c>
      <c r="AS3" s="9">
        <v>0</v>
      </c>
      <c r="AT3" s="9">
        <v>-6.5265000000000004</v>
      </c>
      <c r="AU3" s="9">
        <v>0</v>
      </c>
      <c r="AV3" s="9">
        <v>-12.771800000000001</v>
      </c>
      <c r="AW3" s="9">
        <v>0</v>
      </c>
      <c r="AX3" s="9">
        <v>-15.071099999999999</v>
      </c>
      <c r="AY3" s="18">
        <v>1.1658999999999999</v>
      </c>
      <c r="AZ3" s="18">
        <v>-8.5547000000000004</v>
      </c>
      <c r="BA3" s="19">
        <v>1.8129</v>
      </c>
      <c r="BB3" s="19">
        <v>-8.5547000000000004</v>
      </c>
      <c r="BC3" s="19">
        <v>0.74739999999999995</v>
      </c>
      <c r="BD3" s="19">
        <v>-8.5547000000000004</v>
      </c>
      <c r="BE3" s="19">
        <v>0.47820000000000001</v>
      </c>
      <c r="BF3" s="19">
        <v>-8.5547000000000004</v>
      </c>
      <c r="BG3" s="19">
        <v>0.1822</v>
      </c>
      <c r="BH3" s="19">
        <v>-8.5547000000000004</v>
      </c>
      <c r="BI3" s="19">
        <v>-0.37019999999999997</v>
      </c>
      <c r="BJ3" s="19">
        <v>-8.5547000000000004</v>
      </c>
      <c r="BK3" s="19">
        <v>-0.71819999999999995</v>
      </c>
      <c r="BL3" s="19">
        <v>-8.5547000000000004</v>
      </c>
      <c r="BM3" s="19">
        <v>-0.76329999999999998</v>
      </c>
      <c r="BN3" s="19">
        <v>-8.5547000000000004</v>
      </c>
      <c r="BO3" s="19">
        <v>-1.8059000000000001</v>
      </c>
      <c r="BP3" s="19">
        <v>-8.5547000000000004</v>
      </c>
      <c r="BQ3" s="19">
        <v>-1.0947</v>
      </c>
      <c r="BR3" s="19">
        <v>-8.5547000000000004</v>
      </c>
      <c r="BS3" s="17">
        <v>0</v>
      </c>
      <c r="BT3" s="17">
        <v>0</v>
      </c>
      <c r="BU3" s="17">
        <v>6.0705999999999998</v>
      </c>
      <c r="BV3" s="17">
        <v>1.3372999999999999</v>
      </c>
      <c r="BW3" s="17">
        <v>4.7492000000000001</v>
      </c>
      <c r="BX3" s="17">
        <v>1.9729000000000001</v>
      </c>
      <c r="BY3" s="17">
        <v>2.5806</v>
      </c>
      <c r="BZ3" s="17">
        <v>3.1267</v>
      </c>
      <c r="CA3" s="17">
        <v>0.68959999999999999</v>
      </c>
      <c r="CB3" s="17">
        <v>6.4573</v>
      </c>
      <c r="CC3" s="17">
        <v>0.68959999999999999</v>
      </c>
      <c r="CD3" s="17">
        <v>6.4573</v>
      </c>
      <c r="CO3" s="12">
        <v>0.73019999999999996</v>
      </c>
      <c r="CP3" s="12">
        <v>6.3258999999999999</v>
      </c>
      <c r="CQ3" s="12">
        <v>-3.4525000000000001</v>
      </c>
      <c r="CR3" s="12">
        <v>4.0823999999999998</v>
      </c>
      <c r="CS3" s="12">
        <v>1.7253000000000001</v>
      </c>
      <c r="CT3" s="12">
        <v>2.6892</v>
      </c>
      <c r="CU3" s="12">
        <v>-0.96899999999999997</v>
      </c>
      <c r="CV3" s="12">
        <v>5.44</v>
      </c>
      <c r="CW3" s="12">
        <v>-0.96899999999999997</v>
      </c>
      <c r="CX3" s="12">
        <v>5.6756000000000002</v>
      </c>
      <c r="CY3" s="12">
        <v>-0.88009999999999999</v>
      </c>
      <c r="CZ3" s="12">
        <v>5.8705999999999996</v>
      </c>
      <c r="DA3" s="12">
        <v>-5.6509</v>
      </c>
      <c r="DB3" s="12">
        <v>1.9278999999999999</v>
      </c>
      <c r="DC3" s="12">
        <v>0.315</v>
      </c>
      <c r="DD3" s="12">
        <v>6.0185000000000004</v>
      </c>
      <c r="DE3" s="12">
        <v>-3.2155999999999998</v>
      </c>
      <c r="DF3" s="12">
        <v>3.77</v>
      </c>
      <c r="DG3" s="12">
        <v>-3.4651999999999998</v>
      </c>
      <c r="DH3" s="12">
        <v>3.77</v>
      </c>
      <c r="DI3" s="12">
        <v>-3.6798000000000002</v>
      </c>
      <c r="DJ3" s="12">
        <v>3.7248999999999999</v>
      </c>
      <c r="DK3" s="12">
        <v>-2.9756</v>
      </c>
      <c r="DL3" s="12">
        <v>3.1223000000000001</v>
      </c>
      <c r="DM3" s="12">
        <v>-2.5851000000000002</v>
      </c>
      <c r="DN3" s="12">
        <v>1.5335000000000001</v>
      </c>
      <c r="DO3" s="12">
        <v>-2.6149</v>
      </c>
      <c r="DP3" s="12">
        <v>1.2516</v>
      </c>
    </row>
    <row r="4" spans="2:120" ht="14.45" customHeight="1" x14ac:dyDescent="0.2">
      <c r="B4" s="2" t="s">
        <v>720</v>
      </c>
      <c r="C4" s="2" t="s">
        <v>721</v>
      </c>
      <c r="D4" s="5">
        <f t="shared" ref="D4:D12" si="0">((AG4-AW4)^2+(AH4-AX4)^2)^0.5</f>
        <v>14.8012</v>
      </c>
      <c r="E4" s="5">
        <f t="shared" ref="E4:E12" si="1">((AG4-AU4)^2+(AH4-AV4)^2)^0.5</f>
        <v>11.265499999999999</v>
      </c>
      <c r="F4" s="5">
        <f t="shared" ref="F4:F12" si="2">((AG4-AM4)^2+(AH4-AN4)^2)^0.5</f>
        <v>2.653</v>
      </c>
      <c r="G4" s="5">
        <f t="shared" ref="G4:G12" si="3">((AG4-AI4)^2+(AH4-AJ4)^2)^0.5</f>
        <v>0.76259999999999994</v>
      </c>
      <c r="H4" s="5">
        <f t="shared" ref="H4:H12" si="4">((AK4-AM4)^2+(AL4-AN4)^2)^0.5</f>
        <v>1.4478</v>
      </c>
      <c r="I4" s="5">
        <f t="shared" ref="I4:I12" si="5">((AM4-AO4)^2+(AN4-AP4)^2)^0.5</f>
        <v>0.6267999999999998</v>
      </c>
      <c r="J4" s="5">
        <f t="shared" ref="J4:J11" si="6">((AO4-AQ4)^2+(AP4-AR4)^2)^0.5</f>
        <v>2.0331999999999999</v>
      </c>
      <c r="K4" s="5">
        <f t="shared" ref="K4:K12" si="7">((AQ4-AS4)^2+(AR4-AT4)^2)^0.5</f>
        <v>0.8147000000000002</v>
      </c>
      <c r="L4" s="5">
        <f t="shared" ref="L4:L12" si="8">((BS4-BU4)^2+(BT4-BV4)^2)^0.5</f>
        <v>6.067866817918798</v>
      </c>
      <c r="M4" s="5" t="s">
        <v>566</v>
      </c>
      <c r="N4" s="5" t="s">
        <v>566</v>
      </c>
      <c r="O4" s="5" t="s">
        <v>566</v>
      </c>
      <c r="P4" s="5">
        <f t="shared" ref="P4:P12" si="9">((CE4-CG4)^2+(CF4-CH4)^2)^0.5</f>
        <v>5.7646389739514481</v>
      </c>
      <c r="Q4" s="5">
        <f t="shared" ref="Q4:Q12" si="10">((CG4-CI4)^2+(CH4-CJ4)^2)^0.5</f>
        <v>6.0092081092270391</v>
      </c>
      <c r="R4" s="5">
        <f t="shared" ref="R4:R12" si="11">((CO4-CQ4)^2+(CP4-CR4)^2)^0.5</f>
        <v>3.7365526050090612</v>
      </c>
      <c r="S4" s="5">
        <f t="shared" ref="S4:S12" si="12">((CQ4-CS4)^2+(CR4-CT4)^2)^0.5</f>
        <v>4.2364464188751398</v>
      </c>
      <c r="T4" s="5" t="s">
        <v>566</v>
      </c>
      <c r="U4" s="5" t="s">
        <v>566</v>
      </c>
      <c r="V4" s="5" t="s">
        <v>566</v>
      </c>
      <c r="W4" s="5" t="s">
        <v>566</v>
      </c>
      <c r="X4" s="5" t="s">
        <v>566</v>
      </c>
      <c r="Y4" s="5">
        <f t="shared" ref="Y4:Y12" si="13">((BE4-BK4)^2+(BF4-BL4)^2)^0.5</f>
        <v>1.2554000000000001</v>
      </c>
      <c r="Z4" s="5">
        <f t="shared" ref="Z4:Z12" si="14">((BG4-BI4)^2+(BH4-BJ4)^2)^0.5</f>
        <v>0.61149999999999993</v>
      </c>
      <c r="AA4" s="5">
        <f t="shared" ref="AA4:AA12" si="15">((BC4-BM4)^2+(BD4-BN4)^2)^0.5</f>
        <v>1.4713000000000001</v>
      </c>
      <c r="AB4" s="5">
        <f t="shared" ref="AB4:AB12" si="16">((BA4-BO4)^2+(BB4-BP4)^2)^0.5</f>
        <v>3.4181999999999997</v>
      </c>
      <c r="AC4" s="6">
        <f t="shared" ref="AC4:AC12" si="17">((AY4-BQ4)^2+(AZ4-BR4)^2)^0.5</f>
        <v>2.3075999999999999</v>
      </c>
      <c r="AD4" s="6">
        <f t="shared" ref="AD4:AD12" si="18">((CK4-CM4)^2+(CL4-CN4)^2)^0.5</f>
        <v>0.20950000000000002</v>
      </c>
      <c r="AE4" s="6">
        <f t="shared" ref="AE4:AE12" si="19">((CU4-CW4)^2+(CV4-CX4)^2)^0.5</f>
        <v>0.22729999999999984</v>
      </c>
      <c r="AF4" s="5" t="s">
        <v>566</v>
      </c>
      <c r="AG4" s="9">
        <v>0</v>
      </c>
      <c r="AH4" s="9">
        <v>0</v>
      </c>
      <c r="AI4" s="9">
        <v>0</v>
      </c>
      <c r="AJ4" s="9">
        <v>-0.76259999999999994</v>
      </c>
      <c r="AK4" s="9">
        <v>0</v>
      </c>
      <c r="AL4" s="9">
        <v>-1.2052</v>
      </c>
      <c r="AM4" s="9">
        <v>0</v>
      </c>
      <c r="AN4" s="9">
        <v>-2.653</v>
      </c>
      <c r="AO4" s="9">
        <v>0</v>
      </c>
      <c r="AP4" s="9">
        <v>-3.2797999999999998</v>
      </c>
      <c r="AQ4" s="9">
        <v>0</v>
      </c>
      <c r="AR4" s="9">
        <v>-5.3129999999999997</v>
      </c>
      <c r="AS4" s="9">
        <v>0</v>
      </c>
      <c r="AT4" s="9">
        <v>-6.1276999999999999</v>
      </c>
      <c r="AU4" s="9">
        <v>0</v>
      </c>
      <c r="AV4" s="9">
        <v>-11.265499999999999</v>
      </c>
      <c r="AW4" s="9">
        <v>0</v>
      </c>
      <c r="AX4" s="9">
        <v>-14.8012</v>
      </c>
      <c r="AY4" s="18">
        <v>1.1887000000000001</v>
      </c>
      <c r="AZ4" s="18">
        <v>-5.5486000000000004</v>
      </c>
      <c r="BA4" s="19">
        <v>1.6052999999999999</v>
      </c>
      <c r="BB4" s="19">
        <v>-5.5486000000000004</v>
      </c>
      <c r="BC4" s="19">
        <v>0.6845</v>
      </c>
      <c r="BD4" s="19">
        <v>-5.5486000000000004</v>
      </c>
      <c r="BE4" s="19">
        <v>0.68200000000000005</v>
      </c>
      <c r="BF4" s="19">
        <v>-5.5486000000000004</v>
      </c>
      <c r="BG4" s="19">
        <v>0.29459999999999997</v>
      </c>
      <c r="BH4" s="19">
        <v>-5.5486000000000004</v>
      </c>
      <c r="BI4" s="19">
        <v>-0.31690000000000002</v>
      </c>
      <c r="BJ4" s="19">
        <v>-5.5486000000000004</v>
      </c>
      <c r="BK4" s="19">
        <v>-0.57340000000000002</v>
      </c>
      <c r="BL4" s="19">
        <v>-5.5486000000000004</v>
      </c>
      <c r="BM4" s="19">
        <v>-0.78680000000000005</v>
      </c>
      <c r="BN4" s="19">
        <v>-5.5486000000000004</v>
      </c>
      <c r="BO4" s="19">
        <v>-1.8129</v>
      </c>
      <c r="BP4" s="19">
        <v>-5.5486000000000004</v>
      </c>
      <c r="BQ4" s="19">
        <v>-1.1189</v>
      </c>
      <c r="BR4" s="19">
        <v>-5.5486000000000004</v>
      </c>
      <c r="BS4" s="17">
        <v>0</v>
      </c>
      <c r="BT4" s="17">
        <v>0</v>
      </c>
      <c r="BU4" s="17">
        <v>0.36959999999999998</v>
      </c>
      <c r="BV4" s="17">
        <v>-6.0566000000000004</v>
      </c>
      <c r="BW4" s="17"/>
      <c r="BX4" s="17"/>
      <c r="BY4" s="17"/>
      <c r="BZ4" s="17"/>
      <c r="CA4" s="17"/>
      <c r="CB4" s="17"/>
      <c r="CC4" s="17"/>
      <c r="CD4" s="17"/>
      <c r="CE4" s="12">
        <v>0.28510000000000002</v>
      </c>
      <c r="CF4" s="12">
        <v>3.9338000000000002</v>
      </c>
      <c r="CG4" s="12">
        <v>-1.3613999999999999</v>
      </c>
      <c r="CH4" s="12">
        <v>-1.5907</v>
      </c>
      <c r="CI4" s="12">
        <v>0.95189999999999997</v>
      </c>
      <c r="CJ4" s="12">
        <v>3.9554</v>
      </c>
      <c r="CK4" s="12">
        <v>-0.26479999999999998</v>
      </c>
      <c r="CL4" s="12">
        <v>1.2376</v>
      </c>
      <c r="CM4" s="12">
        <v>-0.4743</v>
      </c>
      <c r="CN4" s="12">
        <v>1.2376</v>
      </c>
      <c r="CO4" s="12">
        <v>-0.34289999999999998</v>
      </c>
      <c r="CP4" s="12">
        <v>1.2376</v>
      </c>
      <c r="CQ4" s="12">
        <v>-3.7713000000000001</v>
      </c>
      <c r="CR4" s="12">
        <v>-0.24829999999999999</v>
      </c>
      <c r="CS4" s="12">
        <v>0.41020000000000001</v>
      </c>
      <c r="CT4" s="12">
        <v>0.43180000000000002</v>
      </c>
      <c r="CU4" s="12">
        <v>-1.7107000000000001</v>
      </c>
      <c r="CV4" s="12">
        <v>0.55559999999999998</v>
      </c>
      <c r="CW4" s="12">
        <v>-1.9379999999999999</v>
      </c>
      <c r="CX4" s="12">
        <v>0.55559999999999998</v>
      </c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ref="M5:M12" si="20">((BU5-BW5)^2+(BV5-BX5)^2)^0.5</f>
        <v>0</v>
      </c>
      <c r="N5" s="5">
        <f t="shared" ref="N5:N12" si="21">((BW5-BY5)^2+(BX5-BZ5)^2)^0.5 + ((BY5-CA5)^2+(BZ5-CB5)^2)^0.5</f>
        <v>0</v>
      </c>
      <c r="O5" s="5">
        <f>((CA5-CC5)^2+(CB5-CD5)^2)^0.5</f>
        <v>0</v>
      </c>
      <c r="P5" s="5">
        <f t="shared" si="9"/>
        <v>0</v>
      </c>
      <c r="Q5" s="5">
        <f t="shared" si="10"/>
        <v>0</v>
      </c>
      <c r="R5" s="5">
        <f t="shared" si="11"/>
        <v>0</v>
      </c>
      <c r="S5" s="5">
        <f t="shared" si="12"/>
        <v>0</v>
      </c>
      <c r="T5" s="5">
        <f t="shared" ref="T5:T12" si="22">((CY5-DA5)^2+(CZ5-DB5)^2)^0.5</f>
        <v>0</v>
      </c>
      <c r="U5" s="5">
        <f t="shared" ref="U5:U12" si="23">((DA5-DC5)^2+(DB5-DD5)^2)^0.5</f>
        <v>0</v>
      </c>
      <c r="V5" s="5">
        <f t="shared" ref="V5:V12" si="24">((DI5-DK5)^2+(DJ5-DL5)^2)^0.5</f>
        <v>0</v>
      </c>
      <c r="W5" s="5">
        <f t="shared" ref="W5:W12" si="25">((DK5-DM5)^2+(DL5-DN5)^2)^0.5</f>
        <v>0</v>
      </c>
      <c r="X5" s="5">
        <f t="shared" ref="X5:X12" si="26">((DM5-DO5)^2+(DN5-DP5)^2)^0.5</f>
        <v>0</v>
      </c>
      <c r="Y5" s="5">
        <f t="shared" si="13"/>
        <v>0</v>
      </c>
      <c r="Z5" s="5">
        <f t="shared" si="14"/>
        <v>0</v>
      </c>
      <c r="AA5" s="5">
        <f t="shared" si="15"/>
        <v>0</v>
      </c>
      <c r="AB5" s="5">
        <f t="shared" si="16"/>
        <v>0</v>
      </c>
      <c r="AC5" s="6">
        <f t="shared" si="17"/>
        <v>0</v>
      </c>
      <c r="AD5" s="6">
        <f t="shared" si="18"/>
        <v>0</v>
      </c>
      <c r="AE5" s="6">
        <f t="shared" si="19"/>
        <v>0</v>
      </c>
      <c r="AF5" s="6">
        <f t="shared" ref="AF5:AF12" si="27">((DE5-DG5)^2+(DF5-DH5)^2)^0.5</f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20"/>
        <v>0</v>
      </c>
      <c r="N6" s="5">
        <f t="shared" si="21"/>
        <v>0</v>
      </c>
      <c r="O6" s="5">
        <f t="shared" ref="O6:O12" si="28">((CA6-CC6)^2+(CB6-CD6)^2)^0.5</f>
        <v>0</v>
      </c>
      <c r="P6" s="5">
        <f t="shared" si="9"/>
        <v>0</v>
      </c>
      <c r="Q6" s="5">
        <f t="shared" si="10"/>
        <v>0</v>
      </c>
      <c r="R6" s="5">
        <f t="shared" si="11"/>
        <v>0</v>
      </c>
      <c r="S6" s="5">
        <f t="shared" si="12"/>
        <v>0</v>
      </c>
      <c r="T6" s="5">
        <f t="shared" si="22"/>
        <v>0</v>
      </c>
      <c r="U6" s="5">
        <f t="shared" si="23"/>
        <v>0</v>
      </c>
      <c r="V6" s="5">
        <f t="shared" si="24"/>
        <v>0</v>
      </c>
      <c r="W6" s="5">
        <f t="shared" si="25"/>
        <v>0</v>
      </c>
      <c r="X6" s="5">
        <f t="shared" si="26"/>
        <v>0</v>
      </c>
      <c r="Y6" s="5">
        <f t="shared" si="13"/>
        <v>0</v>
      </c>
      <c r="Z6" s="5">
        <f t="shared" si="14"/>
        <v>0</v>
      </c>
      <c r="AA6" s="5">
        <f t="shared" si="15"/>
        <v>0</v>
      </c>
      <c r="AB6" s="5">
        <f t="shared" si="16"/>
        <v>0</v>
      </c>
      <c r="AC6" s="6">
        <f t="shared" si="17"/>
        <v>0</v>
      </c>
      <c r="AD6" s="6">
        <f t="shared" si="18"/>
        <v>0</v>
      </c>
      <c r="AE6" s="6">
        <f t="shared" si="19"/>
        <v>0</v>
      </c>
      <c r="AF6" s="6">
        <f t="shared" si="27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23"/>
      <c r="BV6" s="17"/>
      <c r="BW6" s="17"/>
      <c r="BX6" s="17"/>
      <c r="BY6" s="17"/>
      <c r="BZ6" s="17"/>
      <c r="CA6" s="17"/>
      <c r="CB6" s="17"/>
      <c r="CC6" s="17"/>
      <c r="CD6" s="17"/>
      <c r="DE6" s="25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20"/>
        <v>0</v>
      </c>
      <c r="N7" s="5">
        <f t="shared" si="21"/>
        <v>0</v>
      </c>
      <c r="O7" s="5">
        <f t="shared" si="28"/>
        <v>0</v>
      </c>
      <c r="P7" s="5">
        <f t="shared" si="9"/>
        <v>0</v>
      </c>
      <c r="Q7" s="5">
        <f t="shared" si="10"/>
        <v>0</v>
      </c>
      <c r="R7" s="5">
        <f t="shared" si="11"/>
        <v>0</v>
      </c>
      <c r="S7" s="5">
        <f t="shared" si="12"/>
        <v>0</v>
      </c>
      <c r="T7" s="5">
        <f t="shared" si="22"/>
        <v>0</v>
      </c>
      <c r="U7" s="5">
        <f t="shared" si="23"/>
        <v>0</v>
      </c>
      <c r="V7" s="5">
        <f t="shared" si="24"/>
        <v>0</v>
      </c>
      <c r="W7" s="5">
        <f t="shared" si="25"/>
        <v>0</v>
      </c>
      <c r="X7" s="5">
        <f t="shared" si="26"/>
        <v>0</v>
      </c>
      <c r="Y7" s="5">
        <f t="shared" si="13"/>
        <v>0</v>
      </c>
      <c r="Z7" s="5">
        <f t="shared" si="14"/>
        <v>0</v>
      </c>
      <c r="AA7" s="5">
        <f t="shared" si="15"/>
        <v>0</v>
      </c>
      <c r="AB7" s="5">
        <f t="shared" si="16"/>
        <v>0</v>
      </c>
      <c r="AC7" s="6">
        <f t="shared" si="17"/>
        <v>0</v>
      </c>
      <c r="AD7" s="6">
        <f t="shared" si="18"/>
        <v>0</v>
      </c>
      <c r="AE7" s="6">
        <f t="shared" si="19"/>
        <v>0</v>
      </c>
      <c r="AF7" s="6">
        <f t="shared" si="27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20"/>
        <v>0</v>
      </c>
      <c r="N8" s="5">
        <f t="shared" si="21"/>
        <v>0</v>
      </c>
      <c r="O8" s="5">
        <f t="shared" si="28"/>
        <v>0</v>
      </c>
      <c r="P8" s="5">
        <f t="shared" si="9"/>
        <v>0</v>
      </c>
      <c r="Q8" s="5">
        <f t="shared" si="10"/>
        <v>0</v>
      </c>
      <c r="R8" s="5">
        <f t="shared" si="11"/>
        <v>0</v>
      </c>
      <c r="S8" s="5">
        <f t="shared" si="12"/>
        <v>0</v>
      </c>
      <c r="T8" s="5">
        <f t="shared" si="22"/>
        <v>0</v>
      </c>
      <c r="U8" s="5">
        <f t="shared" si="23"/>
        <v>0</v>
      </c>
      <c r="V8" s="5">
        <f t="shared" si="24"/>
        <v>0</v>
      </c>
      <c r="W8" s="5">
        <f t="shared" si="25"/>
        <v>0</v>
      </c>
      <c r="X8" s="5">
        <f t="shared" si="26"/>
        <v>0</v>
      </c>
      <c r="Y8" s="5">
        <f t="shared" si="13"/>
        <v>0</v>
      </c>
      <c r="Z8" s="5">
        <f t="shared" si="14"/>
        <v>0</v>
      </c>
      <c r="AA8" s="5">
        <f t="shared" si="15"/>
        <v>0</v>
      </c>
      <c r="AB8" s="5">
        <f t="shared" si="16"/>
        <v>0</v>
      </c>
      <c r="AC8" s="6">
        <f t="shared" si="17"/>
        <v>0</v>
      </c>
      <c r="AD8" s="6">
        <f t="shared" si="18"/>
        <v>0</v>
      </c>
      <c r="AE8" s="6">
        <f t="shared" si="19"/>
        <v>0</v>
      </c>
      <c r="AF8" s="6">
        <f t="shared" si="27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20"/>
        <v>0</v>
      </c>
      <c r="N9" s="5">
        <f t="shared" si="21"/>
        <v>0</v>
      </c>
      <c r="O9" s="5">
        <f t="shared" si="28"/>
        <v>0</v>
      </c>
      <c r="P9" s="5">
        <f t="shared" si="9"/>
        <v>0</v>
      </c>
      <c r="Q9" s="5">
        <f t="shared" si="10"/>
        <v>0</v>
      </c>
      <c r="R9" s="5">
        <f t="shared" si="11"/>
        <v>0</v>
      </c>
      <c r="S9" s="5">
        <f t="shared" si="12"/>
        <v>0</v>
      </c>
      <c r="T9" s="5">
        <f t="shared" si="22"/>
        <v>0</v>
      </c>
      <c r="U9" s="5">
        <f t="shared" si="23"/>
        <v>0</v>
      </c>
      <c r="V9" s="5">
        <f t="shared" si="24"/>
        <v>0</v>
      </c>
      <c r="W9" s="5">
        <f t="shared" si="25"/>
        <v>0</v>
      </c>
      <c r="X9" s="5">
        <f t="shared" si="26"/>
        <v>0</v>
      </c>
      <c r="Y9" s="5">
        <f t="shared" si="13"/>
        <v>0</v>
      </c>
      <c r="Z9" s="5">
        <f t="shared" si="14"/>
        <v>0</v>
      </c>
      <c r="AA9" s="5">
        <f t="shared" si="15"/>
        <v>0</v>
      </c>
      <c r="AB9" s="5">
        <f t="shared" si="16"/>
        <v>0</v>
      </c>
      <c r="AC9" s="6">
        <f t="shared" si="17"/>
        <v>0</v>
      </c>
      <c r="AD9" s="6">
        <f t="shared" si="18"/>
        <v>0</v>
      </c>
      <c r="AE9" s="6">
        <f t="shared" si="19"/>
        <v>0</v>
      </c>
      <c r="AF9" s="6">
        <f t="shared" si="27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20"/>
        <v>0</v>
      </c>
      <c r="N10" s="5">
        <f t="shared" si="21"/>
        <v>0</v>
      </c>
      <c r="O10" s="5">
        <f t="shared" si="28"/>
        <v>0</v>
      </c>
      <c r="P10" s="5">
        <f t="shared" si="9"/>
        <v>0</v>
      </c>
      <c r="Q10" s="5">
        <f t="shared" si="10"/>
        <v>0</v>
      </c>
      <c r="R10" s="5">
        <f t="shared" si="11"/>
        <v>0</v>
      </c>
      <c r="S10" s="5">
        <f t="shared" si="12"/>
        <v>0</v>
      </c>
      <c r="T10" s="5">
        <f t="shared" si="22"/>
        <v>0</v>
      </c>
      <c r="U10" s="5">
        <f t="shared" si="23"/>
        <v>0</v>
      </c>
      <c r="V10" s="5">
        <f t="shared" si="24"/>
        <v>0</v>
      </c>
      <c r="W10" s="5">
        <f t="shared" si="25"/>
        <v>0</v>
      </c>
      <c r="X10" s="5">
        <f t="shared" si="26"/>
        <v>0</v>
      </c>
      <c r="Y10" s="5">
        <f t="shared" si="13"/>
        <v>0</v>
      </c>
      <c r="Z10" s="5">
        <f t="shared" si="14"/>
        <v>0</v>
      </c>
      <c r="AA10" s="5">
        <f t="shared" si="15"/>
        <v>0</v>
      </c>
      <c r="AB10" s="5">
        <f t="shared" si="16"/>
        <v>0</v>
      </c>
      <c r="AC10" s="6">
        <f t="shared" si="17"/>
        <v>0</v>
      </c>
      <c r="AD10" s="6">
        <f t="shared" si="18"/>
        <v>0</v>
      </c>
      <c r="AE10" s="6">
        <f t="shared" si="19"/>
        <v>0</v>
      </c>
      <c r="AF10" s="6">
        <f t="shared" si="27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20"/>
        <v>0</v>
      </c>
      <c r="N11" s="5">
        <f t="shared" si="21"/>
        <v>0</v>
      </c>
      <c r="O11" s="5">
        <f t="shared" si="28"/>
        <v>0</v>
      </c>
      <c r="P11" s="5">
        <f t="shared" si="9"/>
        <v>0</v>
      </c>
      <c r="Q11" s="5">
        <f t="shared" si="10"/>
        <v>0</v>
      </c>
      <c r="R11" s="5">
        <f t="shared" si="11"/>
        <v>0</v>
      </c>
      <c r="S11" s="5">
        <f t="shared" si="12"/>
        <v>0</v>
      </c>
      <c r="T11" s="5">
        <f t="shared" si="22"/>
        <v>0</v>
      </c>
      <c r="U11" s="5">
        <f t="shared" si="23"/>
        <v>0</v>
      </c>
      <c r="V11" s="5">
        <f t="shared" si="24"/>
        <v>0</v>
      </c>
      <c r="W11" s="5">
        <f t="shared" si="25"/>
        <v>0</v>
      </c>
      <c r="X11" s="5">
        <f t="shared" si="26"/>
        <v>0</v>
      </c>
      <c r="Y11" s="5">
        <f t="shared" si="13"/>
        <v>0</v>
      </c>
      <c r="Z11" s="5">
        <f t="shared" si="14"/>
        <v>0</v>
      </c>
      <c r="AA11" s="5">
        <f t="shared" si="15"/>
        <v>0</v>
      </c>
      <c r="AB11" s="5">
        <f t="shared" si="16"/>
        <v>0</v>
      </c>
      <c r="AC11" s="6">
        <f t="shared" si="17"/>
        <v>0</v>
      </c>
      <c r="AD11" s="6">
        <f t="shared" si="18"/>
        <v>0</v>
      </c>
      <c r="AE11" s="6">
        <f t="shared" si="19"/>
        <v>0</v>
      </c>
      <c r="AF11" s="6">
        <f t="shared" si="27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>((AO12-AQ12)^2+(AP12-AR12)^2)^0.5</f>
        <v>0</v>
      </c>
      <c r="K12" s="5">
        <f t="shared" si="7"/>
        <v>0</v>
      </c>
      <c r="L12" s="5">
        <f t="shared" si="8"/>
        <v>0</v>
      </c>
      <c r="M12" s="5">
        <f t="shared" si="20"/>
        <v>0</v>
      </c>
      <c r="N12" s="5">
        <f t="shared" si="21"/>
        <v>0</v>
      </c>
      <c r="O12" s="5">
        <f t="shared" si="28"/>
        <v>0</v>
      </c>
      <c r="P12" s="5">
        <f t="shared" si="9"/>
        <v>0</v>
      </c>
      <c r="Q12" s="5">
        <f t="shared" si="10"/>
        <v>0</v>
      </c>
      <c r="R12" s="5">
        <f t="shared" si="11"/>
        <v>0</v>
      </c>
      <c r="S12" s="5">
        <f t="shared" si="12"/>
        <v>0</v>
      </c>
      <c r="T12" s="5">
        <f t="shared" si="22"/>
        <v>0</v>
      </c>
      <c r="U12" s="5">
        <f t="shared" si="23"/>
        <v>0</v>
      </c>
      <c r="V12" s="5">
        <f t="shared" si="24"/>
        <v>0</v>
      </c>
      <c r="W12" s="5">
        <f t="shared" si="25"/>
        <v>0</v>
      </c>
      <c r="X12" s="5">
        <f t="shared" si="26"/>
        <v>0</v>
      </c>
      <c r="Y12" s="5">
        <f t="shared" si="13"/>
        <v>0</v>
      </c>
      <c r="Z12" s="5">
        <f t="shared" si="14"/>
        <v>0</v>
      </c>
      <c r="AA12" s="5">
        <f t="shared" si="15"/>
        <v>0</v>
      </c>
      <c r="AB12" s="5">
        <f t="shared" si="16"/>
        <v>0</v>
      </c>
      <c r="AC12" s="6">
        <f t="shared" si="17"/>
        <v>0</v>
      </c>
      <c r="AD12" s="6">
        <f t="shared" si="18"/>
        <v>0</v>
      </c>
      <c r="AE12" s="6">
        <f t="shared" si="19"/>
        <v>0</v>
      </c>
      <c r="AF12" s="6">
        <f t="shared" si="27"/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AVERAGE(D3:D4)</f>
        <v>14.93615</v>
      </c>
      <c r="E13" s="14">
        <f t="shared" ref="E13:AF13" si="29">AVERAGE(E3:E4)</f>
        <v>12.018650000000001</v>
      </c>
      <c r="F13" s="14">
        <f t="shared" si="29"/>
        <v>2.7295499999999997</v>
      </c>
      <c r="G13" s="14">
        <f t="shared" si="29"/>
        <v>0.86514999999999997</v>
      </c>
      <c r="H13" s="14">
        <f t="shared" si="29"/>
        <v>1.3967000000000001</v>
      </c>
      <c r="I13" s="14">
        <f t="shared" si="29"/>
        <v>0.68615000000000004</v>
      </c>
      <c r="J13" s="14">
        <f t="shared" si="29"/>
        <v>2.0100499999999997</v>
      </c>
      <c r="K13" s="14">
        <f t="shared" si="29"/>
        <v>0.90135000000000032</v>
      </c>
      <c r="L13" s="14">
        <f t="shared" si="29"/>
        <v>6.1420098096451987</v>
      </c>
      <c r="M13" s="14">
        <f t="shared" si="29"/>
        <v>1.4663169234514069</v>
      </c>
      <c r="N13" s="14">
        <f t="shared" si="29"/>
        <v>6.2864205142470535</v>
      </c>
      <c r="O13" s="14" t="e">
        <f t="shared" si="29"/>
        <v>#DIV/0!</v>
      </c>
      <c r="P13" s="14">
        <f t="shared" si="29"/>
        <v>5.7646389739514481</v>
      </c>
      <c r="Q13" s="14">
        <f t="shared" si="29"/>
        <v>6.0092081092270391</v>
      </c>
      <c r="R13" s="14">
        <f t="shared" si="29"/>
        <v>4.2414741208500644</v>
      </c>
      <c r="S13" s="14">
        <f t="shared" si="29"/>
        <v>4.7992033977269202</v>
      </c>
      <c r="T13" s="14">
        <f t="shared" si="29"/>
        <v>6.1891369293302922</v>
      </c>
      <c r="U13" s="14">
        <f t="shared" si="29"/>
        <v>7.2336001527593448</v>
      </c>
      <c r="V13" s="14">
        <f t="shared" si="29"/>
        <v>0.92683569201881733</v>
      </c>
      <c r="W13" s="14">
        <f t="shared" si="29"/>
        <v>1.6360854775958376</v>
      </c>
      <c r="X13" s="14">
        <f t="shared" si="29"/>
        <v>0.2834707215921955</v>
      </c>
      <c r="Y13" s="14">
        <f t="shared" si="29"/>
        <v>1.2259</v>
      </c>
      <c r="Z13" s="14">
        <f t="shared" si="29"/>
        <v>0.58194999999999997</v>
      </c>
      <c r="AA13" s="14">
        <f t="shared" si="29"/>
        <v>1.4910000000000001</v>
      </c>
      <c r="AB13" s="14">
        <f t="shared" si="29"/>
        <v>3.5185</v>
      </c>
      <c r="AC13" s="14">
        <f t="shared" si="29"/>
        <v>2.2841</v>
      </c>
      <c r="AD13" s="14">
        <f t="shared" si="29"/>
        <v>0.20950000000000002</v>
      </c>
      <c r="AE13" s="14">
        <f t="shared" si="29"/>
        <v>0.23144999999999982</v>
      </c>
      <c r="AF13" s="14">
        <f t="shared" si="29"/>
        <v>0.24960000000000004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STDEV(D3:D4)</f>
        <v>0.19084812024224904</v>
      </c>
      <c r="E14" s="14">
        <f t="shared" ref="E14:AF14" si="30">STDEV(E3:E4)</f>
        <v>1.0651149445012975</v>
      </c>
      <c r="F14" s="14">
        <f t="shared" si="30"/>
        <v>0.10825804819966028</v>
      </c>
      <c r="G14" s="14">
        <f t="shared" si="30"/>
        <v>0.14502760082136107</v>
      </c>
      <c r="H14" s="14">
        <f t="shared" si="30"/>
        <v>7.2266313037265204E-2</v>
      </c>
      <c r="I14" s="14">
        <f t="shared" si="30"/>
        <v>8.3933574926843516E-2</v>
      </c>
      <c r="J14" s="14">
        <f t="shared" si="30"/>
        <v>3.2739043968937155E-2</v>
      </c>
      <c r="K14" s="14">
        <f t="shared" si="30"/>
        <v>0.12254160517962885</v>
      </c>
      <c r="L14" s="14">
        <f t="shared" si="30"/>
        <v>0.10485402445439269</v>
      </c>
      <c r="M14" s="14" t="e">
        <f t="shared" si="30"/>
        <v>#DIV/0!</v>
      </c>
      <c r="N14" s="14" t="e">
        <f t="shared" si="30"/>
        <v>#DIV/0!</v>
      </c>
      <c r="O14" s="14" t="e">
        <f t="shared" si="30"/>
        <v>#DIV/0!</v>
      </c>
      <c r="P14" s="14" t="e">
        <f t="shared" si="30"/>
        <v>#DIV/0!</v>
      </c>
      <c r="Q14" s="14" t="e">
        <f t="shared" si="30"/>
        <v>#DIV/0!</v>
      </c>
      <c r="R14" s="14">
        <f t="shared" si="30"/>
        <v>0.71406685563632721</v>
      </c>
      <c r="S14" s="14">
        <f t="shared" si="30"/>
        <v>0.79585855181229603</v>
      </c>
      <c r="T14" s="14" t="e">
        <f t="shared" si="30"/>
        <v>#DIV/0!</v>
      </c>
      <c r="U14" s="14" t="e">
        <f t="shared" si="30"/>
        <v>#DIV/0!</v>
      </c>
      <c r="V14" s="14" t="e">
        <f t="shared" si="30"/>
        <v>#DIV/0!</v>
      </c>
      <c r="W14" s="14" t="e">
        <f t="shared" si="30"/>
        <v>#DIV/0!</v>
      </c>
      <c r="X14" s="14" t="e">
        <f t="shared" si="30"/>
        <v>#DIV/0!</v>
      </c>
      <c r="Y14" s="14">
        <f t="shared" si="30"/>
        <v>4.171930009000642E-2</v>
      </c>
      <c r="Z14" s="14">
        <f t="shared" si="30"/>
        <v>4.1790010768124906E-2</v>
      </c>
      <c r="AA14" s="14">
        <f t="shared" si="30"/>
        <v>2.7860007178749886E-2</v>
      </c>
      <c r="AB14" s="14">
        <f t="shared" si="30"/>
        <v>0.14184562030602182</v>
      </c>
      <c r="AC14" s="14">
        <f t="shared" si="30"/>
        <v>3.3234018715767526E-2</v>
      </c>
      <c r="AD14" s="14" t="e">
        <f t="shared" si="30"/>
        <v>#DIV/0!</v>
      </c>
      <c r="AE14" s="14">
        <f t="shared" si="30"/>
        <v>5.8689862838483256E-3</v>
      </c>
      <c r="AF14" s="14" t="e">
        <f t="shared" si="30"/>
        <v>#DIV/0!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MAX(D3:D4)-MIN(D3:D4)</f>
        <v>0.26989999999999981</v>
      </c>
      <c r="E15" s="14">
        <f t="shared" ref="E15:AF15" si="31">MAX(E3:E4)-MIN(E3:E4)</f>
        <v>1.5063000000000013</v>
      </c>
      <c r="F15" s="14">
        <f t="shared" si="31"/>
        <v>0.15309999999999979</v>
      </c>
      <c r="G15" s="14">
        <f t="shared" si="31"/>
        <v>0.20510000000000006</v>
      </c>
      <c r="H15" s="14">
        <f t="shared" si="31"/>
        <v>0.10220000000000007</v>
      </c>
      <c r="I15" s="14">
        <f t="shared" si="31"/>
        <v>0.11870000000000047</v>
      </c>
      <c r="J15" s="14">
        <f t="shared" si="31"/>
        <v>4.6300000000000008E-2</v>
      </c>
      <c r="K15" s="14">
        <f t="shared" si="31"/>
        <v>0.17330000000000023</v>
      </c>
      <c r="L15" s="14">
        <f t="shared" si="31"/>
        <v>0.14828598345280231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1.0098430316820064</v>
      </c>
      <c r="S15" s="14">
        <f t="shared" si="31"/>
        <v>1.1255139577035607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5.9000000000000163E-2</v>
      </c>
      <c r="Z15" s="14">
        <f t="shared" si="31"/>
        <v>5.909999999999993E-2</v>
      </c>
      <c r="AA15" s="14">
        <f t="shared" si="31"/>
        <v>3.939999999999988E-2</v>
      </c>
      <c r="AB15" s="14">
        <f t="shared" si="31"/>
        <v>0.20060000000000056</v>
      </c>
      <c r="AC15" s="14">
        <f t="shared" si="31"/>
        <v>4.6999999999999709E-2</v>
      </c>
      <c r="AD15" s="14">
        <f t="shared" si="31"/>
        <v>0</v>
      </c>
      <c r="AE15" s="14">
        <f t="shared" si="31"/>
        <v>8.2999999999999741E-3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MIN(D3:D4)</f>
        <v>14.8012</v>
      </c>
      <c r="E16" s="14">
        <f t="shared" ref="E16:AF16" si="32">MIN(E3:E4)</f>
        <v>11.265499999999999</v>
      </c>
      <c r="F16" s="14">
        <f t="shared" si="32"/>
        <v>2.653</v>
      </c>
      <c r="G16" s="14">
        <f t="shared" si="32"/>
        <v>0.76259999999999994</v>
      </c>
      <c r="H16" s="14">
        <f t="shared" si="32"/>
        <v>1.3455999999999999</v>
      </c>
      <c r="I16" s="14">
        <f t="shared" si="32"/>
        <v>0.6267999999999998</v>
      </c>
      <c r="J16" s="14">
        <f t="shared" si="32"/>
        <v>1.9868999999999999</v>
      </c>
      <c r="K16" s="14">
        <f t="shared" si="32"/>
        <v>0.8147000000000002</v>
      </c>
      <c r="L16" s="14">
        <f t="shared" si="32"/>
        <v>6.067866817918798</v>
      </c>
      <c r="M16" s="14">
        <f t="shared" si="32"/>
        <v>1.4663169234514069</v>
      </c>
      <c r="N16" s="14">
        <f t="shared" si="32"/>
        <v>6.2864205142470535</v>
      </c>
      <c r="O16" s="14">
        <f t="shared" si="32"/>
        <v>0</v>
      </c>
      <c r="P16" s="14">
        <f t="shared" si="32"/>
        <v>5.7646389739514481</v>
      </c>
      <c r="Q16" s="14">
        <f t="shared" si="32"/>
        <v>6.0092081092270391</v>
      </c>
      <c r="R16" s="14">
        <f t="shared" si="32"/>
        <v>3.7365526050090612</v>
      </c>
      <c r="S16" s="14">
        <f t="shared" si="32"/>
        <v>4.2364464188751398</v>
      </c>
      <c r="T16" s="14">
        <f t="shared" si="32"/>
        <v>6.1891369293302922</v>
      </c>
      <c r="U16" s="14">
        <f t="shared" si="32"/>
        <v>7.2336001527593448</v>
      </c>
      <c r="V16" s="14">
        <f t="shared" si="32"/>
        <v>0.92683569201881733</v>
      </c>
      <c r="W16" s="14">
        <f t="shared" si="32"/>
        <v>1.6360854775958376</v>
      </c>
      <c r="X16" s="14">
        <f t="shared" si="32"/>
        <v>0.2834707215921955</v>
      </c>
      <c r="Y16" s="14">
        <f t="shared" si="32"/>
        <v>1.1963999999999999</v>
      </c>
      <c r="Z16" s="14">
        <f t="shared" si="32"/>
        <v>0.5524</v>
      </c>
      <c r="AA16" s="14">
        <f t="shared" si="32"/>
        <v>1.4713000000000001</v>
      </c>
      <c r="AB16" s="14">
        <f t="shared" si="32"/>
        <v>3.4181999999999997</v>
      </c>
      <c r="AC16" s="14">
        <f t="shared" si="32"/>
        <v>2.2606000000000002</v>
      </c>
      <c r="AD16" s="14">
        <f t="shared" si="32"/>
        <v>0.20950000000000002</v>
      </c>
      <c r="AE16" s="14">
        <f t="shared" si="32"/>
        <v>0.22729999999999984</v>
      </c>
      <c r="AF16" s="14">
        <f t="shared" si="32"/>
        <v>0.24960000000000004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MAX(D3:D4)</f>
        <v>15.071099999999999</v>
      </c>
      <c r="E17" s="14">
        <f t="shared" ref="E17:AF17" si="33">MAX(E3:E4)</f>
        <v>12.771800000000001</v>
      </c>
      <c r="F17" s="14">
        <f t="shared" si="33"/>
        <v>2.8060999999999998</v>
      </c>
      <c r="G17" s="14">
        <f t="shared" si="33"/>
        <v>0.9677</v>
      </c>
      <c r="H17" s="14">
        <f t="shared" si="33"/>
        <v>1.4478</v>
      </c>
      <c r="I17" s="14">
        <f t="shared" si="33"/>
        <v>0.74550000000000027</v>
      </c>
      <c r="J17" s="14">
        <f t="shared" si="33"/>
        <v>2.0331999999999999</v>
      </c>
      <c r="K17" s="14">
        <f t="shared" si="33"/>
        <v>0.98800000000000043</v>
      </c>
      <c r="L17" s="14">
        <f t="shared" si="33"/>
        <v>6.2161528013716003</v>
      </c>
      <c r="M17" s="14">
        <f t="shared" si="33"/>
        <v>1.4663169234514069</v>
      </c>
      <c r="N17" s="14">
        <f t="shared" si="33"/>
        <v>6.2864205142470535</v>
      </c>
      <c r="O17" s="14">
        <f t="shared" si="33"/>
        <v>0</v>
      </c>
      <c r="P17" s="14">
        <f t="shared" si="33"/>
        <v>5.7646389739514481</v>
      </c>
      <c r="Q17" s="14">
        <f t="shared" si="33"/>
        <v>6.0092081092270391</v>
      </c>
      <c r="R17" s="14">
        <f t="shared" si="33"/>
        <v>4.7463956366910676</v>
      </c>
      <c r="S17" s="14">
        <f t="shared" si="33"/>
        <v>5.3619603765787005</v>
      </c>
      <c r="T17" s="14">
        <f t="shared" si="33"/>
        <v>6.1891369293302922</v>
      </c>
      <c r="U17" s="14">
        <f t="shared" si="33"/>
        <v>7.2336001527593448</v>
      </c>
      <c r="V17" s="14">
        <f t="shared" si="33"/>
        <v>0.92683569201881733</v>
      </c>
      <c r="W17" s="14">
        <f t="shared" si="33"/>
        <v>1.6360854775958376</v>
      </c>
      <c r="X17" s="14">
        <f t="shared" si="33"/>
        <v>0.2834707215921955</v>
      </c>
      <c r="Y17" s="14">
        <f t="shared" si="33"/>
        <v>1.2554000000000001</v>
      </c>
      <c r="Z17" s="14">
        <f t="shared" si="33"/>
        <v>0.61149999999999993</v>
      </c>
      <c r="AA17" s="14">
        <f t="shared" si="33"/>
        <v>1.5106999999999999</v>
      </c>
      <c r="AB17" s="14">
        <f t="shared" si="33"/>
        <v>3.6188000000000002</v>
      </c>
      <c r="AC17" s="14">
        <f t="shared" si="33"/>
        <v>2.3075999999999999</v>
      </c>
      <c r="AD17" s="14">
        <f t="shared" si="33"/>
        <v>0.20950000000000002</v>
      </c>
      <c r="AE17" s="14">
        <f t="shared" si="33"/>
        <v>0.23559999999999981</v>
      </c>
      <c r="AF17" s="14">
        <f t="shared" si="33"/>
        <v>0.24960000000000004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COUNT(D3:D4)</f>
        <v>2</v>
      </c>
      <c r="E18" s="15">
        <f t="shared" ref="E18:AF18" si="34">COUNT(E3:E4)</f>
        <v>2</v>
      </c>
      <c r="F18" s="15">
        <f t="shared" si="34"/>
        <v>2</v>
      </c>
      <c r="G18" s="15">
        <f t="shared" si="34"/>
        <v>2</v>
      </c>
      <c r="H18" s="15">
        <f t="shared" si="34"/>
        <v>2</v>
      </c>
      <c r="I18" s="15">
        <f t="shared" si="34"/>
        <v>2</v>
      </c>
      <c r="J18" s="15">
        <f t="shared" si="34"/>
        <v>2</v>
      </c>
      <c r="K18" s="15">
        <f t="shared" si="34"/>
        <v>2</v>
      </c>
      <c r="L18" s="15">
        <f t="shared" si="34"/>
        <v>2</v>
      </c>
      <c r="M18" s="15">
        <f t="shared" si="34"/>
        <v>1</v>
      </c>
      <c r="N18" s="15">
        <f t="shared" si="34"/>
        <v>1</v>
      </c>
      <c r="O18" s="15">
        <f t="shared" si="34"/>
        <v>0</v>
      </c>
      <c r="P18" s="15">
        <f t="shared" si="34"/>
        <v>1</v>
      </c>
      <c r="Q18" s="15">
        <f t="shared" si="34"/>
        <v>1</v>
      </c>
      <c r="R18" s="15">
        <f t="shared" si="34"/>
        <v>2</v>
      </c>
      <c r="S18" s="15">
        <f t="shared" si="34"/>
        <v>2</v>
      </c>
      <c r="T18" s="15">
        <f t="shared" si="34"/>
        <v>1</v>
      </c>
      <c r="U18" s="15">
        <f t="shared" si="34"/>
        <v>1</v>
      </c>
      <c r="V18" s="15">
        <f t="shared" si="34"/>
        <v>1</v>
      </c>
      <c r="W18" s="15">
        <f t="shared" si="34"/>
        <v>1</v>
      </c>
      <c r="X18" s="15">
        <f t="shared" si="34"/>
        <v>1</v>
      </c>
      <c r="Y18" s="15">
        <f t="shared" si="34"/>
        <v>2</v>
      </c>
      <c r="Z18" s="15">
        <f t="shared" si="34"/>
        <v>2</v>
      </c>
      <c r="AA18" s="15">
        <f t="shared" si="34"/>
        <v>2</v>
      </c>
      <c r="AB18" s="15">
        <f t="shared" si="34"/>
        <v>2</v>
      </c>
      <c r="AC18" s="15">
        <f t="shared" si="34"/>
        <v>2</v>
      </c>
      <c r="AD18" s="15">
        <f t="shared" si="34"/>
        <v>1</v>
      </c>
      <c r="AE18" s="15">
        <f t="shared" si="34"/>
        <v>2</v>
      </c>
      <c r="AF18" s="15">
        <f t="shared" si="34"/>
        <v>1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609</v>
      </c>
      <c r="C23" s="1" t="s">
        <v>484</v>
      </c>
      <c r="D23" s="5">
        <f>((AG23-AW23)^2+(AH23-AX23)^2)^0.5</f>
        <v>18.203499999999998</v>
      </c>
      <c r="E23" s="5">
        <f>((AG23-AU23)^2+(AH23-AV23)^2)^0.5</f>
        <v>16.416699999999999</v>
      </c>
      <c r="F23" s="5">
        <f>((AG23-AM23)^2+(AH23-AN23)^2)^0.5</f>
        <v>3.1312000000000002</v>
      </c>
      <c r="G23" s="5">
        <f>((AG23-AI23)^2+(AH23-AJ23)^2)^0.5</f>
        <v>0.87380000000000002</v>
      </c>
      <c r="H23" s="5">
        <f>((AK23-AM23)^2+(AL23-AN23)^2)^0.5</f>
        <v>1.7247000000000001</v>
      </c>
      <c r="I23" s="5">
        <f>((AM23-AO23)^2+(AN23-AP23)^2)^0.5</f>
        <v>0.71249999999999991</v>
      </c>
      <c r="J23" s="5">
        <f>((AO23-AQ23)^2+(AP23-AR23)^2)^0.5</f>
        <v>2.6428000000000003</v>
      </c>
      <c r="K23" s="5">
        <f>((AQ23-AS23)^2+(AR23-AT23)^2)^0.5</f>
        <v>0.97669999999999924</v>
      </c>
      <c r="L23" s="5" t="s">
        <v>566</v>
      </c>
      <c r="M23" s="5" t="s">
        <v>566</v>
      </c>
      <c r="N23" s="5" t="s">
        <v>566</v>
      </c>
      <c r="O23" s="5" t="s">
        <v>566</v>
      </c>
      <c r="P23" s="5" t="s">
        <v>566</v>
      </c>
      <c r="Q23" s="5" t="s">
        <v>566</v>
      </c>
      <c r="R23" s="5">
        <f>((CO23-CQ23)^2+(CP23-CR23)^2)^0.5</f>
        <v>4.6629147161405387</v>
      </c>
      <c r="S23" s="5">
        <f>((CQ23-CS23)^2+(CR23-CT23)^2)^0.5</f>
        <v>6.2305343221909943</v>
      </c>
      <c r="T23" s="5">
        <f>((CY23-DA23)^2+(CZ23-DB23)^2)^0.5</f>
        <v>6.8878302454401421</v>
      </c>
      <c r="U23" s="5">
        <f>((DA23-DC23)^2+(DB23-DD23)^2)^0.5</f>
        <v>7.2875328726531317</v>
      </c>
      <c r="V23" s="5">
        <f>((DI23-DK23)^2+(DJ23-DL23)^2)^0.5</f>
        <v>1.1715346559107844</v>
      </c>
      <c r="W23" s="5">
        <f>((DK23-DM23)^2+(DL23-DN23)^2)^0.5</f>
        <v>2.1830613940061325</v>
      </c>
      <c r="X23" s="5">
        <f>((DM23-DO23)^2+(DN23-DP23)^2)^0.5</f>
        <v>0.27046857488440362</v>
      </c>
      <c r="Y23" s="5">
        <f>((BE23-BK23)^2+(BF23-BL23)^2)^0.5</f>
        <v>1.3494000000000002</v>
      </c>
      <c r="Z23" s="5">
        <f>((BG23-BI23)^2+(BH23-BJ23)^2)^0.5</f>
        <v>0.61920000000000008</v>
      </c>
      <c r="AA23" s="5">
        <f>((BC23-BM23)^2+(BD23-BN23)^2)^0.5</f>
        <v>1.9011999999999998</v>
      </c>
      <c r="AB23" s="5">
        <f>((BA23-BO23)^2+(BB23-BP23)^2)^0.5</f>
        <v>4.8881999999999994</v>
      </c>
      <c r="AC23" s="6">
        <f>((AY23-BQ23)^2+(AZ23-BR23)^2)^0.5</f>
        <v>3.1597</v>
      </c>
      <c r="AD23" s="5" t="s">
        <v>566</v>
      </c>
      <c r="AE23" s="6">
        <f>((CU23-CW23)^2+(CV23-CX23)^2)^0.5</f>
        <v>0.3796999999999997</v>
      </c>
      <c r="AF23" s="6">
        <f>((DE23-DG23)^2+(DF23-DH23)^2)^0.5</f>
        <v>0.24699999999999989</v>
      </c>
      <c r="AG23" s="9">
        <v>0</v>
      </c>
      <c r="AH23" s="9">
        <v>0</v>
      </c>
      <c r="AI23" s="9">
        <v>0</v>
      </c>
      <c r="AJ23" s="9">
        <v>-0.87380000000000002</v>
      </c>
      <c r="AK23" s="9">
        <v>0</v>
      </c>
      <c r="AL23" s="9">
        <v>-1.4065000000000001</v>
      </c>
      <c r="AM23" s="9">
        <v>0</v>
      </c>
      <c r="AN23" s="9">
        <v>-3.1312000000000002</v>
      </c>
      <c r="AO23" s="9">
        <v>0</v>
      </c>
      <c r="AP23" s="9">
        <v>-3.8437000000000001</v>
      </c>
      <c r="AQ23" s="9">
        <v>0</v>
      </c>
      <c r="AR23" s="9">
        <v>-6.4865000000000004</v>
      </c>
      <c r="AS23" s="9">
        <v>0</v>
      </c>
      <c r="AT23" s="9">
        <v>-7.4631999999999996</v>
      </c>
      <c r="AU23" s="9">
        <v>0</v>
      </c>
      <c r="AV23" s="9">
        <v>-16.416699999999999</v>
      </c>
      <c r="AW23" s="9">
        <v>0</v>
      </c>
      <c r="AX23" s="9">
        <v>-18.203499999999998</v>
      </c>
      <c r="AY23" s="18">
        <v>1.7728999999999999</v>
      </c>
      <c r="AZ23" s="18">
        <v>-9.8132999999999999</v>
      </c>
      <c r="BA23" s="19">
        <v>2.7164999999999999</v>
      </c>
      <c r="BB23" s="19">
        <v>-9.8132999999999999</v>
      </c>
      <c r="BC23" s="19">
        <v>1.2242999999999999</v>
      </c>
      <c r="BD23" s="19">
        <v>-9.8132999999999999</v>
      </c>
      <c r="BE23" s="19">
        <v>0.96140000000000003</v>
      </c>
      <c r="BF23" s="19">
        <v>-9.8132999999999999</v>
      </c>
      <c r="BG23" s="19">
        <v>0.65090000000000003</v>
      </c>
      <c r="BH23" s="19">
        <v>-9.8132999999999999</v>
      </c>
      <c r="BI23" s="19">
        <v>3.1699999999999999E-2</v>
      </c>
      <c r="BJ23" s="19">
        <v>-9.8132999999999999</v>
      </c>
      <c r="BK23" s="19">
        <v>-0.38800000000000001</v>
      </c>
      <c r="BL23" s="19">
        <v>-9.8132999999999999</v>
      </c>
      <c r="BM23" s="19">
        <v>-0.67689999999999995</v>
      </c>
      <c r="BN23" s="19">
        <v>-9.8132999999999999</v>
      </c>
      <c r="BO23" s="19">
        <v>-2.1717</v>
      </c>
      <c r="BP23" s="19">
        <v>-9.8132999999999999</v>
      </c>
      <c r="BQ23" s="19">
        <v>-1.3868</v>
      </c>
      <c r="BR23" s="19">
        <v>-9.8132999999999999</v>
      </c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O23" s="12">
        <v>-0.63749999999999996</v>
      </c>
      <c r="CP23" s="12">
        <v>3.2606999999999999</v>
      </c>
      <c r="CQ23" s="12">
        <v>-4.7561</v>
      </c>
      <c r="CR23" s="12">
        <v>5.4470000000000001</v>
      </c>
      <c r="CS23" s="12">
        <v>-2.1006</v>
      </c>
      <c r="CT23" s="12">
        <v>11.083299999999999</v>
      </c>
      <c r="CU23" s="12">
        <v>-2.2765</v>
      </c>
      <c r="CV23" s="12">
        <v>4.1275000000000004</v>
      </c>
      <c r="CW23" s="12">
        <v>-2.2765</v>
      </c>
      <c r="CX23" s="12">
        <v>4.5072000000000001</v>
      </c>
      <c r="CY23" s="12">
        <v>-2.0282</v>
      </c>
      <c r="CZ23" s="12">
        <v>4.4653</v>
      </c>
      <c r="DA23" s="12">
        <v>-8.3337000000000003</v>
      </c>
      <c r="DB23" s="12">
        <v>7.2370999999999999</v>
      </c>
      <c r="DC23" s="12">
        <v>-6.3632999999999997</v>
      </c>
      <c r="DD23" s="12">
        <v>14.2532</v>
      </c>
      <c r="DE23" s="12">
        <v>-5.0133000000000001</v>
      </c>
      <c r="DF23" s="12">
        <v>5.7511999999999999</v>
      </c>
      <c r="DG23" s="12">
        <v>-5.0133000000000001</v>
      </c>
      <c r="DH23" s="12">
        <v>5.9981999999999998</v>
      </c>
      <c r="DI23" s="12">
        <v>-5.0819000000000001</v>
      </c>
      <c r="DJ23" s="12">
        <v>5.9252000000000002</v>
      </c>
      <c r="DK23" s="12">
        <v>-4.3262999999999998</v>
      </c>
      <c r="DL23" s="12">
        <v>6.8205</v>
      </c>
      <c r="DM23" s="12">
        <v>-4.2550999999999997</v>
      </c>
      <c r="DN23" s="12">
        <v>9.0023999999999997</v>
      </c>
      <c r="DO23" s="12">
        <v>-4.3160999999999996</v>
      </c>
      <c r="DP23" s="12">
        <v>9.2659000000000002</v>
      </c>
    </row>
    <row r="24" spans="2:120" x14ac:dyDescent="0.2">
      <c r="B24" s="1" t="s">
        <v>722</v>
      </c>
      <c r="C24" s="1"/>
      <c r="D24" s="5">
        <f t="shared" ref="D24:D32" si="35">((AG24-AW24)^2+(AH24-AX24)^2)^0.5</f>
        <v>16.2255</v>
      </c>
      <c r="E24" s="5">
        <f t="shared" ref="E24:E32" si="36">((AG24-AU24)^2+(AH24-AV24)^2)^0.5</f>
        <v>14.595499999999999</v>
      </c>
      <c r="F24" s="5">
        <f t="shared" ref="F24:F32" si="37">((AG24-AM24)^2+(AH24-AN24)^2)^0.5</f>
        <v>2.8504999999999998</v>
      </c>
      <c r="G24" s="5">
        <f t="shared" ref="G24:G32" si="38">((AG24-AI24)^2+(AH24-AJ24)^2)^0.5</f>
        <v>0.82169999999999999</v>
      </c>
      <c r="H24" s="5">
        <f t="shared" ref="H24:H32" si="39">((AK24-AM24)^2+(AL24-AN24)^2)^0.5</f>
        <v>1.5004999999999997</v>
      </c>
      <c r="I24" s="5">
        <f t="shared" ref="I24:I32" si="40">((AM24-AO24)^2+(AN24-AP24)^2)^0.5</f>
        <v>0.71690000000000031</v>
      </c>
      <c r="J24" s="5">
        <f t="shared" ref="J24:J32" si="41">((AO24-AQ24)^2+(AP24-AR24)^2)^0.5</f>
        <v>2.5178000000000003</v>
      </c>
      <c r="K24" s="5">
        <f t="shared" ref="K24:K32" si="42">((AQ24-AS24)^2+(AR24-AT24)^2)^0.5</f>
        <v>0.94169999999999998</v>
      </c>
      <c r="L24" s="5">
        <f t="shared" ref="L24:L32" si="43">((BS24-BU24)^2+(BT24-BV24)^2)^0.5</f>
        <v>6.1587581581029802</v>
      </c>
      <c r="M24" s="5">
        <f t="shared" ref="M24:M32" si="44">((BU24-BW24)^2+(BV24-BX24)^2)^0.5</f>
        <v>1.5606398078993113</v>
      </c>
      <c r="N24" s="5">
        <f t="shared" ref="N24:N32" si="45">((BW24-BY24)^2+(BX24-BZ24)^2)^0.5 + ((BY24-CA24)^2+(BZ24-CB24)^2)^0.5</f>
        <v>6.0738549608311576</v>
      </c>
      <c r="O24" s="5">
        <f t="shared" ref="O24:O32" si="46">((CA24-CC24)^2+(CB24-CD24)^2)^0.5</f>
        <v>1.8896694023029532</v>
      </c>
      <c r="P24" s="5">
        <f t="shared" ref="P24:P32" si="47">((CE24-CG24)^2+(CF24-CH24)^2)^0.5</f>
        <v>5.5200333377616477</v>
      </c>
      <c r="Q24" s="5">
        <f t="shared" ref="Q24:Q32" si="48">((CG24-CI24)^2+(CH24-CJ24)^2)^0.5</f>
        <v>5.6807987836218947</v>
      </c>
      <c r="R24" s="5">
        <f t="shared" ref="R24:R32" si="49">((CO24-CQ24)^2+(CP24-CR24)^2)^0.5</f>
        <v>4.5359469143719044</v>
      </c>
      <c r="S24" s="5">
        <f t="shared" ref="S24:S32" si="50">((CQ24-CS24)^2+(CR24-CT24)^2)^0.5</f>
        <v>4.8387104532096146</v>
      </c>
      <c r="T24" s="5">
        <f t="shared" ref="T24:T32" si="51">((CY24-DA24)^2+(CZ24-DB24)^2)^0.5</f>
        <v>6.0785146952195497</v>
      </c>
      <c r="U24" s="5">
        <f t="shared" ref="U24:U32" si="52">((DA24-DC24)^2+(DB24-DD24)^2)^0.5</f>
        <v>6.3259117303357941</v>
      </c>
      <c r="V24" s="5">
        <f t="shared" ref="V24:V32" si="53">((DI24-DK24)^2+(DJ24-DL24)^2)^0.5</f>
        <v>0.83042401217691231</v>
      </c>
      <c r="W24" s="5">
        <f t="shared" ref="W24:W32" si="54">((DK24-DM24)^2+(DL24-DN24)^2)^0.5</f>
        <v>2.0712014387789521</v>
      </c>
      <c r="X24" s="5">
        <f t="shared" ref="X24:X32" si="55">((DM24-DO24)^2+(DN24-DP24)^2)^0.5</f>
        <v>0.28283247691875846</v>
      </c>
      <c r="Y24" s="5">
        <f t="shared" ref="Y24:Y32" si="56">((BE24-BK24)^2+(BF24-BL24)^2)^0.5</f>
        <v>1.2903</v>
      </c>
      <c r="Z24" s="5">
        <f t="shared" ref="Z24:Z32" si="57">((BG24-BI24)^2+(BH24-BJ24)^2)^0.5</f>
        <v>0.63429999999999997</v>
      </c>
      <c r="AA24" s="5">
        <f t="shared" ref="AA24:AA32" si="58">((BC24-BM24)^2+(BD24-BN24)^2)^0.5</f>
        <v>1.6827000000000001</v>
      </c>
      <c r="AB24" s="5">
        <f t="shared" ref="AB24:AB32" si="59">((BA24-BO24)^2+(BB24-BP24)^2)^0.5</f>
        <v>4.4056999999999995</v>
      </c>
      <c r="AC24" s="6">
        <f t="shared" ref="AC24:AC32" si="60">((AY24-BQ24)^2+(AZ24-BR24)^2)^0.5</f>
        <v>2.8662999999999998</v>
      </c>
      <c r="AD24" s="6">
        <f t="shared" ref="AD24:AD32" si="61">((CK24-CM24)^2+(CL24-CN24)^2)^0.5</f>
        <v>0.25459999999999994</v>
      </c>
      <c r="AE24" s="6">
        <f t="shared" ref="AE24:AE32" si="62">((CU24-CW24)^2+(CV24-CX24)^2)^0.5</f>
        <v>0.31820000000000004</v>
      </c>
      <c r="AF24" s="6">
        <f t="shared" ref="AF24:AF32" si="63">((DE24-DG24)^2+(DF24-DH24)^2)^0.5</f>
        <v>0.25969999999999993</v>
      </c>
      <c r="AG24" s="9">
        <v>0</v>
      </c>
      <c r="AH24" s="9">
        <v>0</v>
      </c>
      <c r="AI24" s="9">
        <v>0</v>
      </c>
      <c r="AJ24" s="9">
        <v>-0.82169999999999999</v>
      </c>
      <c r="AK24" s="9">
        <v>0</v>
      </c>
      <c r="AL24" s="9">
        <v>-1.35</v>
      </c>
      <c r="AM24" s="9">
        <v>0</v>
      </c>
      <c r="AN24" s="9">
        <v>-2.8504999999999998</v>
      </c>
      <c r="AO24" s="9">
        <v>0</v>
      </c>
      <c r="AP24" s="9">
        <v>-3.5674000000000001</v>
      </c>
      <c r="AQ24" s="9">
        <v>0</v>
      </c>
      <c r="AR24" s="9">
        <v>-6.0852000000000004</v>
      </c>
      <c r="AS24" s="9">
        <v>0</v>
      </c>
      <c r="AT24" s="9">
        <v>-7.0269000000000004</v>
      </c>
      <c r="AU24" s="9">
        <v>0</v>
      </c>
      <c r="AV24" s="9">
        <v>-14.595499999999999</v>
      </c>
      <c r="AW24" s="9">
        <v>0</v>
      </c>
      <c r="AX24" s="9">
        <v>-16.2255</v>
      </c>
      <c r="AY24" s="18">
        <v>1.3360000000000001</v>
      </c>
      <c r="AZ24" s="18">
        <v>-6.6204999999999998</v>
      </c>
      <c r="BA24" s="19">
        <v>2.0949</v>
      </c>
      <c r="BB24" s="19">
        <v>-6.6204999999999998</v>
      </c>
      <c r="BC24" s="19">
        <v>0.84199999999999997</v>
      </c>
      <c r="BD24" s="19">
        <v>-6.6204999999999998</v>
      </c>
      <c r="BE24" s="19">
        <v>0.85850000000000004</v>
      </c>
      <c r="BF24" s="19">
        <v>-6.6204999999999998</v>
      </c>
      <c r="BG24" s="19">
        <v>0.58289999999999997</v>
      </c>
      <c r="BH24" s="19">
        <v>-6.6204999999999998</v>
      </c>
      <c r="BI24" s="19">
        <v>-5.1400000000000001E-2</v>
      </c>
      <c r="BJ24" s="19">
        <v>-6.6204999999999998</v>
      </c>
      <c r="BK24" s="19">
        <v>-0.43180000000000002</v>
      </c>
      <c r="BL24" s="19">
        <v>-6.6204999999999998</v>
      </c>
      <c r="BM24" s="19">
        <v>-0.8407</v>
      </c>
      <c r="BN24" s="19">
        <v>-6.6204999999999998</v>
      </c>
      <c r="BO24" s="19">
        <v>-2.3108</v>
      </c>
      <c r="BP24" s="19">
        <v>-6.6204999999999998</v>
      </c>
      <c r="BQ24" s="19">
        <v>-1.5303</v>
      </c>
      <c r="BR24" s="19">
        <v>-6.6204999999999998</v>
      </c>
      <c r="BS24" s="17">
        <v>0</v>
      </c>
      <c r="BT24" s="17">
        <v>0</v>
      </c>
      <c r="BU24" s="17">
        <v>-0.3931</v>
      </c>
      <c r="BV24" s="17">
        <v>6.1462000000000003</v>
      </c>
      <c r="BW24" s="17">
        <v>1.1258999999999999</v>
      </c>
      <c r="BX24" s="17">
        <v>6.5042999999999997</v>
      </c>
      <c r="BY24" s="17">
        <v>3.0720999999999998</v>
      </c>
      <c r="BZ24" s="17">
        <v>4.4926000000000004</v>
      </c>
      <c r="CA24" s="17">
        <v>3.3693</v>
      </c>
      <c r="CB24" s="17">
        <v>1.2313000000000001</v>
      </c>
      <c r="CC24" s="26">
        <v>3.2747000000000002</v>
      </c>
      <c r="CD24" s="17">
        <v>-0.65600000000000003</v>
      </c>
      <c r="CE24" s="12">
        <v>3.9268000000000001</v>
      </c>
      <c r="CF24" s="12">
        <v>8.5198</v>
      </c>
      <c r="CG24" s="12">
        <v>2.2961999999999998</v>
      </c>
      <c r="CH24" s="12">
        <v>3.2461000000000002</v>
      </c>
      <c r="CI24" s="12">
        <v>4.5631000000000004</v>
      </c>
      <c r="CJ24" s="12">
        <v>8.4550000000000001</v>
      </c>
      <c r="CK24" s="12">
        <v>3.4327999999999999</v>
      </c>
      <c r="CL24" s="12">
        <v>6.2313000000000001</v>
      </c>
      <c r="CM24" s="12">
        <v>3.1781999999999999</v>
      </c>
      <c r="CN24" s="12">
        <v>6.2313000000000001</v>
      </c>
      <c r="CO24" s="12">
        <v>3.1375000000000002</v>
      </c>
      <c r="CP24" s="12">
        <v>6.2725</v>
      </c>
      <c r="CQ24" s="12">
        <v>0.40960000000000002</v>
      </c>
      <c r="CR24" s="12">
        <v>9.8964999999999996</v>
      </c>
      <c r="CS24" s="12">
        <v>3.7458999999999998</v>
      </c>
      <c r="CT24" s="12">
        <v>6.3918999999999997</v>
      </c>
      <c r="CU24" s="12">
        <v>2.2726999999999999</v>
      </c>
      <c r="CV24" s="12">
        <v>7.6086</v>
      </c>
      <c r="CW24" s="12">
        <v>1.9544999999999999</v>
      </c>
      <c r="CX24" s="12">
        <v>7.6086</v>
      </c>
      <c r="CY24" s="12">
        <v>1.9939</v>
      </c>
      <c r="CZ24" s="12">
        <v>7.6243999999999996</v>
      </c>
      <c r="DA24" s="12">
        <v>-1.1474</v>
      </c>
      <c r="DB24" s="12">
        <v>12.8283</v>
      </c>
      <c r="DC24" s="12">
        <v>5.1726999999999999</v>
      </c>
      <c r="DD24" s="12">
        <v>13.099399999999999</v>
      </c>
      <c r="DE24" s="12">
        <v>0.95309999999999995</v>
      </c>
      <c r="DF24" s="12">
        <v>9.7809000000000008</v>
      </c>
      <c r="DG24" s="12">
        <v>0.69340000000000002</v>
      </c>
      <c r="DH24" s="12">
        <v>9.7809000000000008</v>
      </c>
      <c r="DI24" s="12">
        <v>0.70479999999999998</v>
      </c>
      <c r="DJ24" s="12">
        <v>9.8018999999999998</v>
      </c>
      <c r="DK24" s="12">
        <v>1.1499999999999999</v>
      </c>
      <c r="DL24" s="12">
        <v>10.5029</v>
      </c>
      <c r="DM24" s="12">
        <v>2.8448000000000002</v>
      </c>
      <c r="DN24" s="12">
        <v>11.6935</v>
      </c>
      <c r="DO24" s="12">
        <v>3.1198000000000001</v>
      </c>
      <c r="DP24" s="12">
        <v>11.759600000000001</v>
      </c>
    </row>
    <row r="25" spans="2:120" x14ac:dyDescent="0.2">
      <c r="B25" s="1" t="s">
        <v>723</v>
      </c>
      <c r="C25" s="1" t="s">
        <v>583</v>
      </c>
      <c r="D25" s="5">
        <f>((AG25-AW25)^2+(AH25-AX25)^2)^0.5</f>
        <v>15.5562</v>
      </c>
      <c r="E25" s="5">
        <f t="shared" si="36"/>
        <v>13.8195</v>
      </c>
      <c r="F25" s="5">
        <f t="shared" si="37"/>
        <v>2.8334000000000001</v>
      </c>
      <c r="G25" s="5">
        <f t="shared" si="38"/>
        <v>0.88460000000000005</v>
      </c>
      <c r="H25" s="5">
        <f t="shared" si="39"/>
        <v>1.4326000000000001</v>
      </c>
      <c r="I25" s="5">
        <f t="shared" si="40"/>
        <v>0.71369999999999978</v>
      </c>
      <c r="J25" s="5">
        <f t="shared" si="41"/>
        <v>2.1381000000000001</v>
      </c>
      <c r="K25" s="5">
        <f t="shared" si="42"/>
        <v>1.1334</v>
      </c>
      <c r="L25" s="5">
        <f t="shared" si="43"/>
        <v>6.076224539136124</v>
      </c>
      <c r="M25" s="5" t="s">
        <v>566</v>
      </c>
      <c r="N25" s="5" t="s">
        <v>566</v>
      </c>
      <c r="O25" s="5" t="s">
        <v>566</v>
      </c>
      <c r="P25" s="5">
        <f t="shared" si="47"/>
        <v>5.8479717270178382</v>
      </c>
      <c r="Q25" s="5">
        <f t="shared" si="48"/>
        <v>6.3945289373025753</v>
      </c>
      <c r="R25" s="5">
        <f t="shared" si="49"/>
        <v>4.5444167502551958</v>
      </c>
      <c r="S25" s="5">
        <f t="shared" si="50"/>
        <v>5.4088717206086523</v>
      </c>
      <c r="T25" s="24">
        <f t="shared" si="51"/>
        <v>4.8844212512845377</v>
      </c>
      <c r="U25" s="5">
        <f t="shared" si="52"/>
        <v>6.8055778490882028</v>
      </c>
      <c r="V25" s="5">
        <f t="shared" si="53"/>
        <v>1.0185215265275451</v>
      </c>
      <c r="W25" s="5">
        <f t="shared" si="54"/>
        <v>1.8967783897967627</v>
      </c>
      <c r="X25" s="24">
        <f t="shared" si="55"/>
        <v>0.53300274858578345</v>
      </c>
      <c r="Y25" s="5">
        <f t="shared" si="56"/>
        <v>1.27</v>
      </c>
      <c r="Z25" s="5">
        <f t="shared" si="57"/>
        <v>0.58489999999999998</v>
      </c>
      <c r="AA25" s="5">
        <f t="shared" si="58"/>
        <v>1.5862000000000001</v>
      </c>
      <c r="AB25" s="5">
        <f t="shared" si="59"/>
        <v>4.3167</v>
      </c>
      <c r="AC25" s="6">
        <f t="shared" si="60"/>
        <v>2.6993</v>
      </c>
      <c r="AD25" s="6">
        <f t="shared" si="61"/>
        <v>0.22219999999999995</v>
      </c>
      <c r="AE25" s="6">
        <f t="shared" si="62"/>
        <v>0.29519999999999991</v>
      </c>
      <c r="AF25" s="6">
        <f t="shared" si="63"/>
        <v>0.21210000000000007</v>
      </c>
      <c r="AG25" s="9">
        <v>0</v>
      </c>
      <c r="AH25" s="9">
        <v>0</v>
      </c>
      <c r="AI25" s="9">
        <v>0</v>
      </c>
      <c r="AJ25" s="9">
        <v>-0.88460000000000005</v>
      </c>
      <c r="AK25" s="9">
        <v>0</v>
      </c>
      <c r="AL25" s="9">
        <v>-1.4008</v>
      </c>
      <c r="AM25" s="9">
        <v>0</v>
      </c>
      <c r="AN25" s="9">
        <v>-2.8334000000000001</v>
      </c>
      <c r="AO25" s="9">
        <v>0</v>
      </c>
      <c r="AP25" s="9">
        <v>-3.5470999999999999</v>
      </c>
      <c r="AQ25" s="9">
        <v>0</v>
      </c>
      <c r="AR25" s="9">
        <v>-5.6852</v>
      </c>
      <c r="AS25" s="9">
        <v>0</v>
      </c>
      <c r="AT25" s="9">
        <v>-6.8186</v>
      </c>
      <c r="AU25" s="9">
        <v>0</v>
      </c>
      <c r="AV25" s="9">
        <v>-13.8195</v>
      </c>
      <c r="AW25" s="9">
        <v>0</v>
      </c>
      <c r="AX25" s="9">
        <v>-15.5562</v>
      </c>
      <c r="AY25" s="18">
        <v>1.3106</v>
      </c>
      <c r="AZ25" s="18">
        <v>-5.6323999999999996</v>
      </c>
      <c r="BA25" s="19">
        <v>2.2357999999999998</v>
      </c>
      <c r="BB25" s="19">
        <v>-5.6323999999999996</v>
      </c>
      <c r="BC25" s="19">
        <v>0.95950000000000002</v>
      </c>
      <c r="BD25" s="19">
        <v>-5.6323999999999996</v>
      </c>
      <c r="BE25" s="19">
        <v>0.78800000000000003</v>
      </c>
      <c r="BF25" s="19">
        <v>-5.6323999999999996</v>
      </c>
      <c r="BG25" s="19">
        <v>0.48199999999999998</v>
      </c>
      <c r="BH25" s="19">
        <v>-5.6323999999999996</v>
      </c>
      <c r="BI25" s="19">
        <v>-0.10290000000000001</v>
      </c>
      <c r="BJ25" s="19">
        <v>-5.6323999999999996</v>
      </c>
      <c r="BK25" s="19">
        <v>-0.48199999999999998</v>
      </c>
      <c r="BL25" s="19">
        <v>-5.6323999999999996</v>
      </c>
      <c r="BM25" s="19">
        <v>-0.62670000000000003</v>
      </c>
      <c r="BN25" s="19">
        <v>-5.6323999999999996</v>
      </c>
      <c r="BO25" s="19">
        <v>-2.0809000000000002</v>
      </c>
      <c r="BP25" s="19">
        <v>-5.6323999999999996</v>
      </c>
      <c r="BQ25" s="19">
        <v>-1.3887</v>
      </c>
      <c r="BR25" s="19">
        <v>-5.6323999999999996</v>
      </c>
      <c r="BS25" s="17">
        <v>0</v>
      </c>
      <c r="BT25" s="17">
        <v>0</v>
      </c>
      <c r="BU25" s="17">
        <v>0.37080000000000002</v>
      </c>
      <c r="BV25" s="17">
        <v>-6.0648999999999997</v>
      </c>
      <c r="BW25" s="17"/>
      <c r="BX25" s="17"/>
      <c r="BY25" s="17"/>
      <c r="BZ25" s="17"/>
      <c r="CA25" s="17"/>
      <c r="CB25" s="17"/>
      <c r="CC25" s="17"/>
      <c r="CD25" s="17"/>
      <c r="CE25" s="12">
        <v>0.46860000000000002</v>
      </c>
      <c r="CF25" s="12">
        <v>-6.0648999999999997</v>
      </c>
      <c r="CG25" s="12">
        <v>-4.9790000000000001</v>
      </c>
      <c r="CH25" s="12">
        <v>-3.9382999999999999</v>
      </c>
      <c r="CI25" s="12">
        <v>1.3843000000000001</v>
      </c>
      <c r="CJ25" s="12">
        <v>-4.5694999999999997</v>
      </c>
      <c r="CK25" s="12">
        <v>-2.0028000000000001</v>
      </c>
      <c r="CL25" s="12">
        <v>-5.2869999999999999</v>
      </c>
      <c r="CM25" s="12">
        <v>-2.0028000000000001</v>
      </c>
      <c r="CN25" s="12">
        <v>-5.0648</v>
      </c>
      <c r="CO25" s="12">
        <v>-1.8586</v>
      </c>
      <c r="CP25" s="12">
        <v>-4.9847000000000001</v>
      </c>
      <c r="CQ25" s="12">
        <v>-0.22800000000000001</v>
      </c>
      <c r="CR25" s="12">
        <v>-9.2264999999999997</v>
      </c>
      <c r="CS25" s="12">
        <v>-1.0503</v>
      </c>
      <c r="CT25" s="12">
        <v>-3.8805000000000001</v>
      </c>
      <c r="CU25" s="12">
        <v>-0.97540000000000004</v>
      </c>
      <c r="CV25" s="12">
        <v>-6.4756999999999998</v>
      </c>
      <c r="CW25" s="12">
        <v>-1.2706</v>
      </c>
      <c r="CX25" s="12">
        <v>-6.4756999999999998</v>
      </c>
      <c r="CY25" s="12">
        <v>-1.2014</v>
      </c>
      <c r="CZ25" s="12">
        <v>-6.3442999999999996</v>
      </c>
      <c r="DA25" s="12">
        <v>-0.63439999999999996</v>
      </c>
      <c r="DB25" s="12">
        <v>-11.1957</v>
      </c>
      <c r="DC25" s="12">
        <v>1.4821</v>
      </c>
      <c r="DD25" s="12">
        <v>-4.7275999999999998</v>
      </c>
      <c r="DE25" s="12">
        <v>-0.82799999999999996</v>
      </c>
      <c r="DF25" s="12">
        <v>-8.2537000000000003</v>
      </c>
      <c r="DG25" s="12">
        <v>-1.0401</v>
      </c>
      <c r="DH25" s="12">
        <v>-8.2537000000000003</v>
      </c>
      <c r="DI25" s="12">
        <v>-1.1474</v>
      </c>
      <c r="DJ25" s="12">
        <v>-8.2232000000000003</v>
      </c>
      <c r="DK25" s="12">
        <v>-0.35049999999999998</v>
      </c>
      <c r="DL25" s="12">
        <v>-7.5888999999999998</v>
      </c>
      <c r="DM25" s="12">
        <v>0.14799999999999999</v>
      </c>
      <c r="DN25" s="12">
        <v>-5.7587999999999999</v>
      </c>
      <c r="DO25" s="12">
        <v>0.1333</v>
      </c>
      <c r="DP25" s="12">
        <v>-5.226</v>
      </c>
    </row>
    <row r="26" spans="2:120" x14ac:dyDescent="0.2">
      <c r="B26" s="1" t="s">
        <v>864</v>
      </c>
      <c r="C26" s="1" t="s">
        <v>483</v>
      </c>
      <c r="D26" s="5">
        <f t="shared" si="35"/>
        <v>17.279</v>
      </c>
      <c r="E26" s="5">
        <f t="shared" si="36"/>
        <v>15.396800000000001</v>
      </c>
      <c r="F26" s="5">
        <f t="shared" si="37"/>
        <v>2.895</v>
      </c>
      <c r="G26" s="5">
        <f t="shared" si="38"/>
        <v>0.82299999999999995</v>
      </c>
      <c r="H26" s="5">
        <f t="shared" si="39"/>
        <v>1.5304</v>
      </c>
      <c r="I26" s="5">
        <f t="shared" si="40"/>
        <v>0.70670000000000011</v>
      </c>
      <c r="J26" s="5">
        <f t="shared" si="41"/>
        <v>2.3387000000000002</v>
      </c>
      <c r="K26" s="5">
        <f t="shared" si="42"/>
        <v>1.2306999999999997</v>
      </c>
      <c r="L26" s="5">
        <f t="shared" si="43"/>
        <v>6.8253175786918518</v>
      </c>
      <c r="M26" s="5">
        <f t="shared" si="44"/>
        <v>1.6153815803085041</v>
      </c>
      <c r="N26" s="5" t="s">
        <v>566</v>
      </c>
      <c r="O26" s="5" t="s">
        <v>566</v>
      </c>
      <c r="P26" s="5">
        <f t="shared" si="47"/>
        <v>6.6204095704117885</v>
      </c>
      <c r="Q26" s="5">
        <f t="shared" si="48"/>
        <v>6.8915095008278131</v>
      </c>
      <c r="R26" s="5">
        <f t="shared" si="49"/>
        <v>5.1376167003777153</v>
      </c>
      <c r="S26" s="5">
        <f t="shared" si="50"/>
        <v>5.6353530368558093</v>
      </c>
      <c r="T26" s="5">
        <f t="shared" si="51"/>
        <v>6.4217772033915974</v>
      </c>
      <c r="U26" s="5">
        <f t="shared" si="52"/>
        <v>7.8953447328156612</v>
      </c>
      <c r="V26" s="5">
        <f t="shared" si="53"/>
        <v>1.0730074557056908</v>
      </c>
      <c r="W26" s="5">
        <f t="shared" si="54"/>
        <v>1.9074213614196522</v>
      </c>
      <c r="X26" s="5">
        <f t="shared" si="55"/>
        <v>0.4885857652449565</v>
      </c>
      <c r="Y26" s="5" t="s">
        <v>566</v>
      </c>
      <c r="Z26" s="5" t="s">
        <v>566</v>
      </c>
      <c r="AA26" s="5">
        <f t="shared" si="58"/>
        <v>1.7393000000000001</v>
      </c>
      <c r="AB26" s="5">
        <f t="shared" si="59"/>
        <v>4.1159999999999997</v>
      </c>
      <c r="AC26" s="6">
        <f t="shared" si="60"/>
        <v>2.7057000000000002</v>
      </c>
      <c r="AD26" s="6">
        <f t="shared" si="61"/>
        <v>0.26090000000000002</v>
      </c>
      <c r="AE26" s="6">
        <f t="shared" si="62"/>
        <v>0.33150000000000013</v>
      </c>
      <c r="AF26" s="6">
        <f t="shared" si="63"/>
        <v>0.25340000000000007</v>
      </c>
      <c r="AG26" s="9">
        <v>0</v>
      </c>
      <c r="AH26" s="9">
        <v>0</v>
      </c>
      <c r="AI26" s="9">
        <v>0</v>
      </c>
      <c r="AJ26" s="9">
        <v>-0.82299999999999995</v>
      </c>
      <c r="AK26" s="9">
        <v>0</v>
      </c>
      <c r="AL26" s="9">
        <v>-1.3646</v>
      </c>
      <c r="AM26" s="9">
        <v>0</v>
      </c>
      <c r="AN26" s="9">
        <v>-2.895</v>
      </c>
      <c r="AO26" s="9">
        <v>0</v>
      </c>
      <c r="AP26" s="9">
        <v>-3.6017000000000001</v>
      </c>
      <c r="AQ26" s="9">
        <v>0</v>
      </c>
      <c r="AR26" s="9">
        <v>-5.9404000000000003</v>
      </c>
      <c r="AS26" s="9">
        <v>0</v>
      </c>
      <c r="AT26" s="9">
        <v>-7.1711</v>
      </c>
      <c r="AU26" s="9">
        <v>0</v>
      </c>
      <c r="AV26" s="9">
        <v>-15.396800000000001</v>
      </c>
      <c r="AW26" s="9">
        <v>0</v>
      </c>
      <c r="AX26" s="9">
        <v>-17.279</v>
      </c>
      <c r="AY26" s="18">
        <v>0.91310000000000002</v>
      </c>
      <c r="AZ26" s="18">
        <v>-7.9463999999999997</v>
      </c>
      <c r="BA26" s="19">
        <v>2.0903999999999998</v>
      </c>
      <c r="BB26" s="19">
        <v>-7.9463999999999997</v>
      </c>
      <c r="BC26" s="19">
        <v>0.78680000000000005</v>
      </c>
      <c r="BD26" s="19">
        <v>-7.9463999999999997</v>
      </c>
      <c r="BE26" s="19"/>
      <c r="BF26" s="19"/>
      <c r="BG26" s="19"/>
      <c r="BH26" s="19"/>
      <c r="BI26" s="19"/>
      <c r="BJ26" s="19"/>
      <c r="BK26" s="19"/>
      <c r="BL26" s="19"/>
      <c r="BM26" s="19">
        <v>-0.95250000000000001</v>
      </c>
      <c r="BN26" s="19">
        <v>-7.9463999999999997</v>
      </c>
      <c r="BO26" s="19">
        <v>-2.0255999999999998</v>
      </c>
      <c r="BP26" s="19">
        <v>-7.9463999999999997</v>
      </c>
      <c r="BQ26" s="19">
        <v>-1.7926</v>
      </c>
      <c r="BR26" s="19">
        <v>-7.9463999999999997</v>
      </c>
      <c r="BS26" s="17">
        <v>0</v>
      </c>
      <c r="BT26" s="17">
        <v>0</v>
      </c>
      <c r="BU26" s="17">
        <v>0.21909999999999999</v>
      </c>
      <c r="BV26" s="17">
        <v>6.8217999999999996</v>
      </c>
      <c r="BW26" s="17">
        <v>-1.1728000000000001</v>
      </c>
      <c r="BX26" s="17">
        <v>6.0019999999999998</v>
      </c>
      <c r="BY26" s="17">
        <v>-1.1728000000000001</v>
      </c>
      <c r="BZ26" s="17">
        <v>6.0019999999999998</v>
      </c>
      <c r="CA26" s="17"/>
      <c r="CB26" s="17"/>
      <c r="CC26" s="17"/>
      <c r="CD26" s="17"/>
      <c r="CE26" s="12">
        <v>-1.1233</v>
      </c>
      <c r="CF26" s="12">
        <v>5.8483000000000001</v>
      </c>
      <c r="CG26" s="12">
        <v>-0.54610000000000003</v>
      </c>
      <c r="CH26" s="12">
        <v>12.4435</v>
      </c>
      <c r="CI26" s="12">
        <v>-0.72450000000000003</v>
      </c>
      <c r="CJ26" s="12">
        <v>5.5542999999999996</v>
      </c>
      <c r="CK26" s="12">
        <v>-0.7087</v>
      </c>
      <c r="CL26" s="12">
        <v>9.1218000000000004</v>
      </c>
      <c r="CM26" s="12">
        <v>-0.96960000000000002</v>
      </c>
      <c r="CN26" s="12">
        <v>9.1218000000000004</v>
      </c>
      <c r="CO26" s="12">
        <v>-0.90549999999999997</v>
      </c>
      <c r="CP26" s="12">
        <v>9.4837000000000007</v>
      </c>
      <c r="CQ26" s="12">
        <v>-4.5560999999999998</v>
      </c>
      <c r="CR26" s="12">
        <v>5.8686999999999996</v>
      </c>
      <c r="CS26" s="12">
        <v>-1.8916999999999999</v>
      </c>
      <c r="CT26" s="12">
        <v>0.90300000000000002</v>
      </c>
      <c r="CU26" s="12">
        <v>-2.3837999999999999</v>
      </c>
      <c r="CV26" s="12">
        <v>7.7045000000000003</v>
      </c>
      <c r="CW26" s="12">
        <v>-2.7153</v>
      </c>
      <c r="CX26" s="12">
        <v>7.7045000000000003</v>
      </c>
      <c r="CY26" s="12">
        <v>-2.6859999999999999</v>
      </c>
      <c r="CZ26" s="12">
        <v>7.8619000000000003</v>
      </c>
      <c r="DA26" s="12">
        <v>-4.6939000000000002</v>
      </c>
      <c r="DB26" s="12">
        <v>1.7621</v>
      </c>
      <c r="DC26" s="12">
        <v>0.2064</v>
      </c>
      <c r="DD26" s="12">
        <v>-4.4284999999999997</v>
      </c>
      <c r="DE26" s="12">
        <v>-3.3222999999999998</v>
      </c>
      <c r="DF26" s="12">
        <v>5.3581000000000003</v>
      </c>
      <c r="DG26" s="12">
        <v>-3.5756999999999999</v>
      </c>
      <c r="DH26" s="12">
        <v>5.3581000000000003</v>
      </c>
      <c r="DI26" s="12">
        <v>-3.5350000000000001</v>
      </c>
      <c r="DJ26" s="12">
        <v>5.5225999999999997</v>
      </c>
      <c r="DK26" s="12">
        <v>-2.8879999999999999</v>
      </c>
      <c r="DL26" s="12">
        <v>4.6665999999999999</v>
      </c>
      <c r="DM26" s="12">
        <v>-2.62</v>
      </c>
      <c r="DN26" s="12">
        <v>2.7780999999999998</v>
      </c>
      <c r="DO26" s="12">
        <v>-2.6720999999999999</v>
      </c>
      <c r="DP26" s="12">
        <v>2.2923</v>
      </c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3"/>
        <v>0</v>
      </c>
      <c r="M27" s="5">
        <f t="shared" si="44"/>
        <v>0</v>
      </c>
      <c r="N27" s="5">
        <f t="shared" si="45"/>
        <v>0</v>
      </c>
      <c r="O27" s="5">
        <f t="shared" si="46"/>
        <v>0</v>
      </c>
      <c r="P27" s="5">
        <f t="shared" si="47"/>
        <v>0</v>
      </c>
      <c r="Q27" s="5">
        <f t="shared" si="48"/>
        <v>0</v>
      </c>
      <c r="R27" s="5">
        <f t="shared" si="49"/>
        <v>0</v>
      </c>
      <c r="S27" s="5">
        <f t="shared" si="50"/>
        <v>0</v>
      </c>
      <c r="T27" s="5">
        <f t="shared" si="51"/>
        <v>0</v>
      </c>
      <c r="U27" s="5">
        <f t="shared" si="52"/>
        <v>0</v>
      </c>
      <c r="V27" s="5">
        <f t="shared" si="53"/>
        <v>0</v>
      </c>
      <c r="W27" s="5">
        <f t="shared" si="54"/>
        <v>0</v>
      </c>
      <c r="X27" s="5">
        <f t="shared" si="55"/>
        <v>0</v>
      </c>
      <c r="Y27" s="5">
        <f t="shared" si="56"/>
        <v>0</v>
      </c>
      <c r="Z27" s="5">
        <f t="shared" si="57"/>
        <v>0</v>
      </c>
      <c r="AA27" s="5">
        <f t="shared" si="58"/>
        <v>0</v>
      </c>
      <c r="AB27" s="5">
        <f t="shared" si="59"/>
        <v>0</v>
      </c>
      <c r="AC27" s="6">
        <f t="shared" si="60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47"/>
        <v>0</v>
      </c>
      <c r="Q28" s="5">
        <f t="shared" si="48"/>
        <v>0</v>
      </c>
      <c r="R28" s="5">
        <f t="shared" si="49"/>
        <v>0</v>
      </c>
      <c r="S28" s="5">
        <f t="shared" si="50"/>
        <v>0</v>
      </c>
      <c r="T28" s="5">
        <f t="shared" si="51"/>
        <v>0</v>
      </c>
      <c r="U28" s="5">
        <f t="shared" si="52"/>
        <v>0</v>
      </c>
      <c r="V28" s="5">
        <f t="shared" si="53"/>
        <v>0</v>
      </c>
      <c r="W28" s="5">
        <f t="shared" si="54"/>
        <v>0</v>
      </c>
      <c r="X28" s="5">
        <f t="shared" si="55"/>
        <v>0</v>
      </c>
      <c r="Y28" s="5">
        <f t="shared" si="56"/>
        <v>0</v>
      </c>
      <c r="Z28" s="5">
        <f t="shared" si="57"/>
        <v>0</v>
      </c>
      <c r="AA28" s="5">
        <f t="shared" si="58"/>
        <v>0</v>
      </c>
      <c r="AB28" s="5">
        <f t="shared" si="59"/>
        <v>0</v>
      </c>
      <c r="AC28" s="6">
        <f t="shared" si="60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47"/>
        <v>0</v>
      </c>
      <c r="Q29" s="5">
        <f t="shared" si="48"/>
        <v>0</v>
      </c>
      <c r="R29" s="5">
        <f t="shared" si="49"/>
        <v>0</v>
      </c>
      <c r="S29" s="5">
        <f t="shared" si="50"/>
        <v>0</v>
      </c>
      <c r="T29" s="5">
        <f t="shared" si="51"/>
        <v>0</v>
      </c>
      <c r="U29" s="5">
        <f t="shared" si="52"/>
        <v>0</v>
      </c>
      <c r="V29" s="5">
        <f t="shared" si="53"/>
        <v>0</v>
      </c>
      <c r="W29" s="5">
        <f t="shared" si="54"/>
        <v>0</v>
      </c>
      <c r="X29" s="5">
        <f t="shared" si="55"/>
        <v>0</v>
      </c>
      <c r="Y29" s="5">
        <f t="shared" si="56"/>
        <v>0</v>
      </c>
      <c r="Z29" s="5">
        <f t="shared" si="57"/>
        <v>0</v>
      </c>
      <c r="AA29" s="5">
        <f t="shared" si="58"/>
        <v>0</v>
      </c>
      <c r="AB29" s="5">
        <f t="shared" si="59"/>
        <v>0</v>
      </c>
      <c r="AC29" s="6">
        <f t="shared" si="60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47"/>
        <v>0</v>
      </c>
      <c r="Q30" s="5">
        <f t="shared" si="48"/>
        <v>0</v>
      </c>
      <c r="R30" s="5">
        <f t="shared" si="49"/>
        <v>0</v>
      </c>
      <c r="S30" s="5">
        <f t="shared" si="50"/>
        <v>0</v>
      </c>
      <c r="T30" s="5">
        <f t="shared" si="51"/>
        <v>0</v>
      </c>
      <c r="U30" s="5">
        <f t="shared" si="52"/>
        <v>0</v>
      </c>
      <c r="V30" s="5">
        <f t="shared" si="53"/>
        <v>0</v>
      </c>
      <c r="W30" s="5">
        <f t="shared" si="54"/>
        <v>0</v>
      </c>
      <c r="X30" s="5">
        <f t="shared" si="55"/>
        <v>0</v>
      </c>
      <c r="Y30" s="5">
        <f t="shared" si="56"/>
        <v>0</v>
      </c>
      <c r="Z30" s="5">
        <f t="shared" si="57"/>
        <v>0</v>
      </c>
      <c r="AA30" s="5">
        <f t="shared" si="58"/>
        <v>0</v>
      </c>
      <c r="AB30" s="5">
        <f t="shared" si="59"/>
        <v>0</v>
      </c>
      <c r="AC30" s="6">
        <f t="shared" si="60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47"/>
        <v>0</v>
      </c>
      <c r="Q31" s="5">
        <f t="shared" si="48"/>
        <v>0</v>
      </c>
      <c r="R31" s="5">
        <f t="shared" si="49"/>
        <v>0</v>
      </c>
      <c r="S31" s="5">
        <f t="shared" si="50"/>
        <v>0</v>
      </c>
      <c r="T31" s="5">
        <f t="shared" si="51"/>
        <v>0</v>
      </c>
      <c r="U31" s="5">
        <f t="shared" si="52"/>
        <v>0</v>
      </c>
      <c r="V31" s="5">
        <f t="shared" si="53"/>
        <v>0</v>
      </c>
      <c r="W31" s="5">
        <f t="shared" si="54"/>
        <v>0</v>
      </c>
      <c r="X31" s="5">
        <f t="shared" si="55"/>
        <v>0</v>
      </c>
      <c r="Y31" s="5">
        <f t="shared" si="56"/>
        <v>0</v>
      </c>
      <c r="Z31" s="5">
        <f t="shared" si="57"/>
        <v>0</v>
      </c>
      <c r="AA31" s="5">
        <f t="shared" si="58"/>
        <v>0</v>
      </c>
      <c r="AB31" s="5">
        <f t="shared" si="59"/>
        <v>0</v>
      </c>
      <c r="AC31" s="6">
        <f t="shared" si="60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35"/>
        <v>0</v>
      </c>
      <c r="E32" s="5">
        <f t="shared" si="36"/>
        <v>0</v>
      </c>
      <c r="F32" s="5">
        <f t="shared" si="37"/>
        <v>0</v>
      </c>
      <c r="G32" s="5">
        <f t="shared" si="38"/>
        <v>0</v>
      </c>
      <c r="H32" s="5">
        <f t="shared" si="39"/>
        <v>0</v>
      </c>
      <c r="I32" s="5">
        <f t="shared" si="40"/>
        <v>0</v>
      </c>
      <c r="J32" s="5">
        <f t="shared" si="41"/>
        <v>0</v>
      </c>
      <c r="K32" s="5">
        <f t="shared" si="42"/>
        <v>0</v>
      </c>
      <c r="L32" s="5">
        <f t="shared" si="43"/>
        <v>0</v>
      </c>
      <c r="M32" s="5">
        <f t="shared" si="44"/>
        <v>0</v>
      </c>
      <c r="N32" s="5">
        <f t="shared" si="45"/>
        <v>0</v>
      </c>
      <c r="O32" s="5">
        <f t="shared" si="46"/>
        <v>0</v>
      </c>
      <c r="P32" s="5">
        <f t="shared" si="47"/>
        <v>0</v>
      </c>
      <c r="Q32" s="5">
        <f t="shared" si="48"/>
        <v>0</v>
      </c>
      <c r="R32" s="5">
        <f t="shared" si="49"/>
        <v>0</v>
      </c>
      <c r="S32" s="5">
        <f t="shared" si="50"/>
        <v>0</v>
      </c>
      <c r="T32" s="5">
        <f t="shared" si="51"/>
        <v>0</v>
      </c>
      <c r="U32" s="5">
        <f t="shared" si="52"/>
        <v>0</v>
      </c>
      <c r="V32" s="5">
        <f t="shared" si="53"/>
        <v>0</v>
      </c>
      <c r="W32" s="5">
        <f t="shared" si="54"/>
        <v>0</v>
      </c>
      <c r="X32" s="5">
        <f t="shared" si="55"/>
        <v>0</v>
      </c>
      <c r="Y32" s="5">
        <f t="shared" si="56"/>
        <v>0</v>
      </c>
      <c r="Z32" s="5">
        <f t="shared" si="57"/>
        <v>0</v>
      </c>
      <c r="AA32" s="5">
        <f t="shared" si="58"/>
        <v>0</v>
      </c>
      <c r="AB32" s="5">
        <f t="shared" si="59"/>
        <v>0</v>
      </c>
      <c r="AC32" s="6">
        <f t="shared" si="60"/>
        <v>0</v>
      </c>
      <c r="AD32" s="6">
        <f t="shared" si="61"/>
        <v>0</v>
      </c>
      <c r="AE32" s="6">
        <f t="shared" si="62"/>
        <v>0</v>
      </c>
      <c r="AF32" s="6">
        <f t="shared" si="63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>AVERAGE(D23:D26)</f>
        <v>16.816050000000001</v>
      </c>
      <c r="E33" s="14">
        <f t="shared" ref="E33:S33" si="64">AVERAGE(E23:E26)</f>
        <v>15.057124999999999</v>
      </c>
      <c r="F33" s="14">
        <f t="shared" si="64"/>
        <v>2.9275250000000002</v>
      </c>
      <c r="G33" s="14">
        <f t="shared" si="64"/>
        <v>0.85077499999999995</v>
      </c>
      <c r="H33" s="14">
        <f t="shared" si="64"/>
        <v>1.54705</v>
      </c>
      <c r="I33" s="14">
        <f t="shared" si="64"/>
        <v>0.71245000000000003</v>
      </c>
      <c r="J33" s="14">
        <f t="shared" si="64"/>
        <v>2.4093499999999999</v>
      </c>
      <c r="K33" s="14">
        <f t="shared" si="64"/>
        <v>1.0706249999999997</v>
      </c>
      <c r="L33" s="14">
        <f t="shared" si="64"/>
        <v>6.3534334253103184</v>
      </c>
      <c r="M33" s="14">
        <f t="shared" si="64"/>
        <v>1.5880106941039078</v>
      </c>
      <c r="N33" s="14">
        <f t="shared" si="64"/>
        <v>6.0738549608311576</v>
      </c>
      <c r="O33" s="14">
        <f t="shared" si="64"/>
        <v>1.8896694023029532</v>
      </c>
      <c r="P33" s="14">
        <f t="shared" si="64"/>
        <v>5.9961382117304245</v>
      </c>
      <c r="Q33" s="14">
        <f t="shared" si="64"/>
        <v>6.3222790739174277</v>
      </c>
      <c r="R33" s="14">
        <f t="shared" si="64"/>
        <v>4.7202237702863385</v>
      </c>
      <c r="S33" s="14">
        <f t="shared" si="64"/>
        <v>5.528367383216267</v>
      </c>
      <c r="T33" s="14">
        <f>AVERAGE(T23:T24,T26)</f>
        <v>6.4627073813504294</v>
      </c>
      <c r="U33" s="14">
        <f>AVERAGE(U23:U26)</f>
        <v>7.0785917962231979</v>
      </c>
      <c r="V33" s="14">
        <f>AVERAGE(V23:V26)</f>
        <v>1.0233719125802332</v>
      </c>
      <c r="W33" s="14">
        <f>AVERAGE(W23:W26)</f>
        <v>2.014615646000375</v>
      </c>
      <c r="X33" s="14">
        <f>AVERAGE(X23:X24,X26)</f>
        <v>0.34729560568270618</v>
      </c>
      <c r="Y33" s="14">
        <f t="shared" ref="Y33:AF33" si="65">AVERAGE(Y23:Y26)</f>
        <v>1.3032333333333335</v>
      </c>
      <c r="Z33" s="14">
        <f t="shared" si="65"/>
        <v>0.61280000000000001</v>
      </c>
      <c r="AA33" s="14">
        <f t="shared" si="65"/>
        <v>1.7273499999999999</v>
      </c>
      <c r="AB33" s="14">
        <f t="shared" si="65"/>
        <v>4.4316499999999994</v>
      </c>
      <c r="AC33" s="14">
        <f t="shared" si="65"/>
        <v>2.8577500000000002</v>
      </c>
      <c r="AD33" s="14">
        <f t="shared" si="65"/>
        <v>0.24589999999999998</v>
      </c>
      <c r="AE33" s="14">
        <f t="shared" si="65"/>
        <v>0.33114999999999994</v>
      </c>
      <c r="AF33" s="14">
        <f t="shared" si="65"/>
        <v>0.24304999999999999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STDEV(D23:D26)</f>
        <v>1.1655201313862686</v>
      </c>
      <c r="E34" s="14">
        <f t="shared" ref="E34:S34" si="66">STDEV(E23:E26)</f>
        <v>1.1118507944713922</v>
      </c>
      <c r="F34" s="14">
        <f t="shared" si="66"/>
        <v>0.13824344167687194</v>
      </c>
      <c r="G34" s="14">
        <f t="shared" si="66"/>
        <v>3.3121430625301637E-2</v>
      </c>
      <c r="H34" s="14">
        <f t="shared" si="66"/>
        <v>0.12530289967381714</v>
      </c>
      <c r="I34" s="14">
        <f t="shared" si="66"/>
        <v>4.2594991880893314E-3</v>
      </c>
      <c r="J34" s="14">
        <f t="shared" si="66"/>
        <v>0.2197182210620382</v>
      </c>
      <c r="K34" s="14">
        <f t="shared" si="66"/>
        <v>0.13541081628387971</v>
      </c>
      <c r="L34" s="14">
        <f t="shared" si="66"/>
        <v>0.41074193872113457</v>
      </c>
      <c r="M34" s="14">
        <f t="shared" si="66"/>
        <v>3.8708278484710847E-2</v>
      </c>
      <c r="N34" s="14" t="e">
        <f t="shared" si="66"/>
        <v>#DIV/0!</v>
      </c>
      <c r="O34" s="14" t="e">
        <f t="shared" si="66"/>
        <v>#DIV/0!</v>
      </c>
      <c r="P34" s="14">
        <f t="shared" si="66"/>
        <v>0.56495304560590964</v>
      </c>
      <c r="Q34" s="14">
        <f t="shared" si="66"/>
        <v>0.60858043203729173</v>
      </c>
      <c r="R34" s="14">
        <f t="shared" si="66"/>
        <v>0.28423420723955267</v>
      </c>
      <c r="S34" s="14">
        <f t="shared" si="66"/>
        <v>0.57572859194880244</v>
      </c>
      <c r="T34" s="14">
        <f>STDEV(T23:T24,T26)</f>
        <v>0.40620730490480023</v>
      </c>
      <c r="U34" s="14">
        <f>STDEV(U23:U26)</f>
        <v>0.67126885566728722</v>
      </c>
      <c r="V34" s="14">
        <f>STDEV(V23:V26)</f>
        <v>0.14337399132746462</v>
      </c>
      <c r="W34" s="14">
        <f>STDEV(W23:W26)</f>
        <v>0.13778262537050645</v>
      </c>
      <c r="X34" s="14">
        <f>STDEV(X23:X24,X26)</f>
        <v>0.12251693111657422</v>
      </c>
      <c r="Y34" s="14">
        <f t="shared" ref="Y34:AF34" si="67">STDEV(Y23:Y26)</f>
        <v>4.1249767676113519E-2</v>
      </c>
      <c r="Z34" s="14">
        <f t="shared" si="67"/>
        <v>2.5314225249847184E-2</v>
      </c>
      <c r="AA34" s="14">
        <f t="shared" si="67"/>
        <v>0.13201460777757376</v>
      </c>
      <c r="AB34" s="14">
        <f t="shared" si="67"/>
        <v>0.32759717642250813</v>
      </c>
      <c r="AC34" s="14">
        <f t="shared" si="67"/>
        <v>0.21561733851123063</v>
      </c>
      <c r="AD34" s="14">
        <f t="shared" si="67"/>
        <v>2.0765114976806675E-2</v>
      </c>
      <c r="AE34" s="14">
        <f t="shared" si="67"/>
        <v>3.5671323683504175E-2</v>
      </c>
      <c r="AF34" s="14">
        <f t="shared" si="67"/>
        <v>2.1274789462334631E-2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MAX(D23:D26)-MIN(D23:D26)</f>
        <v>2.6472999999999978</v>
      </c>
      <c r="E35" s="14">
        <f t="shared" ref="E35:S35" si="68">MAX(E23:E26)-MIN(E23:E26)</f>
        <v>2.5971999999999991</v>
      </c>
      <c r="F35" s="14">
        <f t="shared" si="68"/>
        <v>0.29780000000000006</v>
      </c>
      <c r="G35" s="14">
        <f t="shared" si="68"/>
        <v>6.2900000000000067E-2</v>
      </c>
      <c r="H35" s="14">
        <f t="shared" si="68"/>
        <v>0.29210000000000003</v>
      </c>
      <c r="I35" s="14">
        <f t="shared" si="68"/>
        <v>1.0200000000000209E-2</v>
      </c>
      <c r="J35" s="14">
        <f t="shared" si="68"/>
        <v>0.50470000000000015</v>
      </c>
      <c r="K35" s="14">
        <f t="shared" si="68"/>
        <v>0.2889999999999997</v>
      </c>
      <c r="L35" s="14">
        <f t="shared" si="68"/>
        <v>0.74909303955572781</v>
      </c>
      <c r="M35" s="14">
        <f t="shared" si="68"/>
        <v>5.4741772409192757E-2</v>
      </c>
      <c r="N35" s="14">
        <f t="shared" si="68"/>
        <v>0</v>
      </c>
      <c r="O35" s="14">
        <f t="shared" si="68"/>
        <v>0</v>
      </c>
      <c r="P35" s="14">
        <f t="shared" si="68"/>
        <v>1.1003762326501407</v>
      </c>
      <c r="Q35" s="14">
        <f t="shared" si="68"/>
        <v>1.2107107172059184</v>
      </c>
      <c r="R35" s="14">
        <f t="shared" si="68"/>
        <v>0.60166978600581089</v>
      </c>
      <c r="S35" s="14">
        <f t="shared" si="68"/>
        <v>1.3918238689813798</v>
      </c>
      <c r="T35" s="14">
        <f>MAX(T23:T24,T26)-MIN(T23:T24,T26)</f>
        <v>0.80931555022059243</v>
      </c>
      <c r="U35" s="14">
        <f>MAX(U23:U26)-MIN(U23:U26)</f>
        <v>1.5694330024798671</v>
      </c>
      <c r="V35" s="14">
        <f>MAX(V23:V26)-MIN(V23:V26)</f>
        <v>0.34111064373387212</v>
      </c>
      <c r="W35" s="14">
        <f>MAX(W23:W26)-MIN(W23:W26)</f>
        <v>0.28628300420936981</v>
      </c>
      <c r="X35" s="14">
        <f>MAX(X23:X24,X26)-MIN(X23:X24,X26)</f>
        <v>0.21811719036055288</v>
      </c>
      <c r="Y35" s="14">
        <f t="shared" ref="Y35:AF35" si="69">MAX(Y23:Y26)-MIN(Y23:Y26)</f>
        <v>7.9400000000000137E-2</v>
      </c>
      <c r="Z35" s="14">
        <f t="shared" si="69"/>
        <v>4.9399999999999999E-2</v>
      </c>
      <c r="AA35" s="14">
        <f t="shared" si="69"/>
        <v>0.31499999999999972</v>
      </c>
      <c r="AB35" s="14">
        <f t="shared" si="69"/>
        <v>0.77219999999999978</v>
      </c>
      <c r="AC35" s="14">
        <f t="shared" si="69"/>
        <v>0.46039999999999992</v>
      </c>
      <c r="AD35" s="14">
        <f t="shared" si="69"/>
        <v>3.8700000000000068E-2</v>
      </c>
      <c r="AE35" s="14">
        <f t="shared" si="69"/>
        <v>8.4499999999999797E-2</v>
      </c>
      <c r="AF35" s="14">
        <f t="shared" si="69"/>
        <v>4.7599999999999865E-2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>MIN(D23:D26)</f>
        <v>15.5562</v>
      </c>
      <c r="E36" s="14">
        <f t="shared" ref="E36:S36" si="70">MIN(E23:E26)</f>
        <v>13.8195</v>
      </c>
      <c r="F36" s="14">
        <f t="shared" si="70"/>
        <v>2.8334000000000001</v>
      </c>
      <c r="G36" s="14">
        <f t="shared" si="70"/>
        <v>0.82169999999999999</v>
      </c>
      <c r="H36" s="14">
        <f t="shared" si="70"/>
        <v>1.4326000000000001</v>
      </c>
      <c r="I36" s="14">
        <f t="shared" si="70"/>
        <v>0.70670000000000011</v>
      </c>
      <c r="J36" s="14">
        <f t="shared" si="70"/>
        <v>2.1381000000000001</v>
      </c>
      <c r="K36" s="14">
        <f t="shared" si="70"/>
        <v>0.94169999999999998</v>
      </c>
      <c r="L36" s="14">
        <f t="shared" si="70"/>
        <v>6.076224539136124</v>
      </c>
      <c r="M36" s="14">
        <f t="shared" si="70"/>
        <v>1.5606398078993113</v>
      </c>
      <c r="N36" s="14">
        <f t="shared" si="70"/>
        <v>6.0738549608311576</v>
      </c>
      <c r="O36" s="14">
        <f t="shared" si="70"/>
        <v>1.8896694023029532</v>
      </c>
      <c r="P36" s="14">
        <f t="shared" si="70"/>
        <v>5.5200333377616477</v>
      </c>
      <c r="Q36" s="14">
        <f t="shared" si="70"/>
        <v>5.6807987836218947</v>
      </c>
      <c r="R36" s="14">
        <f t="shared" si="70"/>
        <v>4.5359469143719044</v>
      </c>
      <c r="S36" s="14">
        <f t="shared" si="70"/>
        <v>4.8387104532096146</v>
      </c>
      <c r="T36" s="14">
        <f>MIN(T23:T24,T26)</f>
        <v>6.0785146952195497</v>
      </c>
      <c r="U36" s="14">
        <f>MIN(U23:U26)</f>
        <v>6.3259117303357941</v>
      </c>
      <c r="V36" s="14">
        <f>MIN(V23:V26)</f>
        <v>0.83042401217691231</v>
      </c>
      <c r="W36" s="14">
        <f>MIN(W23:W26)</f>
        <v>1.8967783897967627</v>
      </c>
      <c r="X36" s="14">
        <f>MIN(X23:X24,X26)</f>
        <v>0.27046857488440362</v>
      </c>
      <c r="Y36" s="14">
        <f t="shared" ref="Y36:AF36" si="71">MIN(Y23:Y26)</f>
        <v>1.27</v>
      </c>
      <c r="Z36" s="14">
        <f t="shared" si="71"/>
        <v>0.58489999999999998</v>
      </c>
      <c r="AA36" s="14">
        <f t="shared" si="71"/>
        <v>1.5862000000000001</v>
      </c>
      <c r="AB36" s="14">
        <f t="shared" si="71"/>
        <v>4.1159999999999997</v>
      </c>
      <c r="AC36" s="14">
        <f t="shared" si="71"/>
        <v>2.6993</v>
      </c>
      <c r="AD36" s="14">
        <f t="shared" si="71"/>
        <v>0.22219999999999995</v>
      </c>
      <c r="AE36" s="14">
        <f t="shared" si="71"/>
        <v>0.29519999999999991</v>
      </c>
      <c r="AF36" s="14">
        <f t="shared" si="71"/>
        <v>0.21210000000000007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MAX(D23:D26)</f>
        <v>18.203499999999998</v>
      </c>
      <c r="E37" s="14">
        <f t="shared" ref="E37:S37" si="72">MAX(E23:E26)</f>
        <v>16.416699999999999</v>
      </c>
      <c r="F37" s="14">
        <f t="shared" si="72"/>
        <v>3.1312000000000002</v>
      </c>
      <c r="G37" s="14">
        <f t="shared" si="72"/>
        <v>0.88460000000000005</v>
      </c>
      <c r="H37" s="14">
        <f t="shared" si="72"/>
        <v>1.7247000000000001</v>
      </c>
      <c r="I37" s="14">
        <f t="shared" si="72"/>
        <v>0.71690000000000031</v>
      </c>
      <c r="J37" s="14">
        <f t="shared" si="72"/>
        <v>2.6428000000000003</v>
      </c>
      <c r="K37" s="14">
        <f t="shared" si="72"/>
        <v>1.2306999999999997</v>
      </c>
      <c r="L37" s="14">
        <f t="shared" si="72"/>
        <v>6.8253175786918518</v>
      </c>
      <c r="M37" s="14">
        <f t="shared" si="72"/>
        <v>1.6153815803085041</v>
      </c>
      <c r="N37" s="14">
        <f t="shared" si="72"/>
        <v>6.0738549608311576</v>
      </c>
      <c r="O37" s="14">
        <f t="shared" si="72"/>
        <v>1.8896694023029532</v>
      </c>
      <c r="P37" s="14">
        <f t="shared" si="72"/>
        <v>6.6204095704117885</v>
      </c>
      <c r="Q37" s="14">
        <f t="shared" si="72"/>
        <v>6.8915095008278131</v>
      </c>
      <c r="R37" s="14">
        <f t="shared" si="72"/>
        <v>5.1376167003777153</v>
      </c>
      <c r="S37" s="14">
        <f t="shared" si="72"/>
        <v>6.2305343221909943</v>
      </c>
      <c r="T37" s="14">
        <f>MAX(T23:T24,T26)</f>
        <v>6.8878302454401421</v>
      </c>
      <c r="U37" s="14">
        <f>MAX(U23:U26)</f>
        <v>7.8953447328156612</v>
      </c>
      <c r="V37" s="14">
        <f>MAX(V23:V26)</f>
        <v>1.1715346559107844</v>
      </c>
      <c r="W37" s="14">
        <f>MAX(W23:W26)</f>
        <v>2.1830613940061325</v>
      </c>
      <c r="X37" s="14">
        <f>MAX(X23:X24,X26)</f>
        <v>0.4885857652449565</v>
      </c>
      <c r="Y37" s="14">
        <f t="shared" ref="Y37:AF37" si="73">MAX(Y23:Y26)</f>
        <v>1.3494000000000002</v>
      </c>
      <c r="Z37" s="14">
        <f t="shared" si="73"/>
        <v>0.63429999999999997</v>
      </c>
      <c r="AA37" s="14">
        <f t="shared" si="73"/>
        <v>1.9011999999999998</v>
      </c>
      <c r="AB37" s="14">
        <f t="shared" si="73"/>
        <v>4.8881999999999994</v>
      </c>
      <c r="AC37" s="14">
        <f t="shared" si="73"/>
        <v>3.1597</v>
      </c>
      <c r="AD37" s="14">
        <f t="shared" si="73"/>
        <v>0.26090000000000002</v>
      </c>
      <c r="AE37" s="14">
        <f t="shared" si="73"/>
        <v>0.3796999999999997</v>
      </c>
      <c r="AF37" s="14">
        <f t="shared" si="73"/>
        <v>0.25969999999999993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COUNT(D23:D26)</f>
        <v>4</v>
      </c>
      <c r="E38" s="15">
        <f t="shared" ref="E38:S38" si="74">COUNT(E23:E26)</f>
        <v>4</v>
      </c>
      <c r="F38" s="15">
        <f t="shared" si="74"/>
        <v>4</v>
      </c>
      <c r="G38" s="15">
        <f t="shared" si="74"/>
        <v>4</v>
      </c>
      <c r="H38" s="15">
        <f t="shared" si="74"/>
        <v>4</v>
      </c>
      <c r="I38" s="15">
        <f t="shared" si="74"/>
        <v>4</v>
      </c>
      <c r="J38" s="15">
        <f t="shared" si="74"/>
        <v>4</v>
      </c>
      <c r="K38" s="15">
        <f t="shared" si="74"/>
        <v>4</v>
      </c>
      <c r="L38" s="15">
        <f t="shared" si="74"/>
        <v>3</v>
      </c>
      <c r="M38" s="15">
        <f t="shared" si="74"/>
        <v>2</v>
      </c>
      <c r="N38" s="15">
        <f t="shared" si="74"/>
        <v>1</v>
      </c>
      <c r="O38" s="15">
        <f t="shared" si="74"/>
        <v>1</v>
      </c>
      <c r="P38" s="15">
        <f t="shared" si="74"/>
        <v>3</v>
      </c>
      <c r="Q38" s="15">
        <f t="shared" si="74"/>
        <v>3</v>
      </c>
      <c r="R38" s="15">
        <f t="shared" si="74"/>
        <v>4</v>
      </c>
      <c r="S38" s="15">
        <f t="shared" si="74"/>
        <v>4</v>
      </c>
      <c r="T38" s="15">
        <f>COUNT(T23:T24,T26)</f>
        <v>3</v>
      </c>
      <c r="U38" s="15">
        <f>COUNT(U23:U26)</f>
        <v>4</v>
      </c>
      <c r="V38" s="15">
        <f>COUNT(V23:V26)</f>
        <v>4</v>
      </c>
      <c r="W38" s="15">
        <f>COUNT(W23:W26)</f>
        <v>4</v>
      </c>
      <c r="X38" s="15">
        <f>COUNT(X23:X24,X26)</f>
        <v>3</v>
      </c>
      <c r="Y38" s="15">
        <f t="shared" ref="Y38:AF38" si="75">COUNT(Y23:Y26)</f>
        <v>3</v>
      </c>
      <c r="Z38" s="15">
        <f t="shared" si="75"/>
        <v>3</v>
      </c>
      <c r="AA38" s="15">
        <f t="shared" si="75"/>
        <v>4</v>
      </c>
      <c r="AB38" s="15">
        <f t="shared" si="75"/>
        <v>4</v>
      </c>
      <c r="AC38" s="15">
        <f t="shared" si="75"/>
        <v>4</v>
      </c>
      <c r="AD38" s="15">
        <f t="shared" si="75"/>
        <v>3</v>
      </c>
      <c r="AE38" s="15">
        <f t="shared" si="75"/>
        <v>4</v>
      </c>
      <c r="AF38" s="15">
        <f t="shared" si="75"/>
        <v>4</v>
      </c>
      <c r="AI38" s="12"/>
      <c r="AJ38" s="12"/>
      <c r="AK38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topLeftCell="A11" workbookViewId="0">
      <pane xSplit="3" topLeftCell="U1" activePane="topRight" state="frozen"/>
      <selection pane="topRight" activeCell="AB23" sqref="AB23:AB26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380</v>
      </c>
      <c r="C3" s="1" t="s">
        <v>564</v>
      </c>
      <c r="D3" s="5">
        <f t="shared" ref="D3:D12" si="0">((AG3-AW3)^2+(AH3-AX3)^2)^0.5</f>
        <v>12.764799999999999</v>
      </c>
      <c r="E3" s="5">
        <f t="shared" ref="E3:E12" si="1">((AG3-AU3)^2+(AH3-AV3)^2)^0.5</f>
        <v>10.8439</v>
      </c>
      <c r="F3" s="5">
        <f t="shared" ref="F3:F12" si="2">((AG3-AM3)^2+(AH3-AN3)^2)^0.5</f>
        <v>2.5527000000000002</v>
      </c>
      <c r="G3" s="5">
        <f t="shared" ref="G3:G12" si="3">((AG3-AI3)^2+(AH3-AJ3)^2)^0.5</f>
        <v>0.70679999999999998</v>
      </c>
      <c r="H3" s="5">
        <f t="shared" ref="H3:H12" si="4">((AK3-AM3)^2+(AL3-AN3)^2)^0.5</f>
        <v>1.3227000000000002</v>
      </c>
      <c r="I3" s="5">
        <f t="shared" ref="I3:I12" si="5">((AM3-AO3)^2+(AN3-AP3)^2)^0.5</f>
        <v>0.6368999999999998</v>
      </c>
      <c r="J3" s="5">
        <f t="shared" ref="J3:J11" si="6">((AO3-AQ3)^2+(AP3-AR3)^2)^0.5</f>
        <v>1.2597999999999998</v>
      </c>
      <c r="K3" s="5">
        <f t="shared" ref="K3:K12" si="7">((AQ3-AS3)^2+(AR3-AT3)^2)^0.5</f>
        <v>0.85409999999999986</v>
      </c>
      <c r="L3" s="5">
        <f t="shared" ref="L3:L12" si="8">((BS3-BU3)^2+(BT3-BV3)^2)^0.5</f>
        <v>5.8324390866943476</v>
      </c>
      <c r="M3" s="5">
        <f t="shared" ref="M3:M12" si="9">((BU3-BW3)^2+(BV3-BX3)^2)^0.5</f>
        <v>1.5237007383341388</v>
      </c>
      <c r="N3" s="5" t="s">
        <v>566</v>
      </c>
      <c r="O3" s="5" t="s">
        <v>566</v>
      </c>
      <c r="P3" s="5">
        <f>((CE3-CG3)^2+(CF3-CH3)^2)^0.5</f>
        <v>5.2169888652363445</v>
      </c>
      <c r="Q3" s="5">
        <f t="shared" ref="Q3:Q12" si="10">((CG3-CI3)^2+(CH3-CJ3)^2)^0.5</f>
        <v>6.3555988270185839</v>
      </c>
      <c r="R3" s="5">
        <f>((CO3-CQ3)^2+(CP3-CR3)^2)^0.5</f>
        <v>4.4846900561800256</v>
      </c>
      <c r="S3" s="5">
        <f>((CQ3-CS3)^2+(CR3-CT3)^2)^0.5</f>
        <v>4.4191669305424526</v>
      </c>
      <c r="T3" s="5">
        <f>((CY3-DA3)^2+(CZ3-DB3)^2)^0.5</f>
        <v>5.9198568394852256</v>
      </c>
      <c r="U3" s="5">
        <f>((DA3-DC3)^2+(DB3-DD3)^2)^0.5</f>
        <v>7.4980712666658489</v>
      </c>
      <c r="V3" s="5">
        <f>((DI3-DK3)^2+(DJ3-DL3)^2)^0.5</f>
        <v>0.95436186533201373</v>
      </c>
      <c r="W3" s="5">
        <f>((DK3-DM3)^2+(DL3-DN3)^2)^0.5</f>
        <v>1.3469839234378413</v>
      </c>
      <c r="X3" s="5">
        <f>((DM3-DO3)^2+(DN3-DP3)^2)^0.5</f>
        <v>0.28925187985560302</v>
      </c>
      <c r="Y3" s="5">
        <f>((BE3-BK3)^2+(BF3-BL3)^2)^0.5</f>
        <v>1.0821000000000001</v>
      </c>
      <c r="Z3" s="5">
        <f t="shared" ref="Z3:Z12" si="11">((BG3-BI3)^2+(BH3-BJ3)^2)^0.5</f>
        <v>0.5111</v>
      </c>
      <c r="AA3" s="5">
        <f t="shared" ref="AA3:AA12" si="12">((BC3-BM3)^2+(BD3-BN3)^2)^0.5</f>
        <v>1.3386</v>
      </c>
      <c r="AB3" s="5">
        <f t="shared" ref="AB3:AB12" si="13">((BA3-BO3)^2+(BB3-BP3)^2)^0.5</f>
        <v>2.3068999999999997</v>
      </c>
      <c r="AC3" s="6">
        <f t="shared" ref="AC3:AC12" si="14">((AY3-BQ3)^2+(AZ3-BR3)^2)^0.5</f>
        <v>1.4966999999999999</v>
      </c>
      <c r="AD3" s="6">
        <f>((CK3-CM3)^2+(CL3-CN3)^2)^0.5</f>
        <v>0.23309999999999997</v>
      </c>
      <c r="AE3" s="6">
        <f>((CU3-CW3)^2+(CV3-CX3)^2)^0.5</f>
        <v>0.23880000000000001</v>
      </c>
      <c r="AF3" s="6">
        <f>((DE3-DG3)^2+(DF3-DH3)^2)^0.5</f>
        <v>0.23559999999999992</v>
      </c>
      <c r="AG3" s="9">
        <v>0</v>
      </c>
      <c r="AH3" s="9">
        <v>0</v>
      </c>
      <c r="AI3" s="9">
        <v>0</v>
      </c>
      <c r="AJ3" s="9">
        <v>-0.70679999999999998</v>
      </c>
      <c r="AK3" s="9">
        <v>0</v>
      </c>
      <c r="AL3" s="9">
        <v>-1.23</v>
      </c>
      <c r="AM3" s="9">
        <v>0</v>
      </c>
      <c r="AN3" s="9">
        <v>-2.5527000000000002</v>
      </c>
      <c r="AO3" s="9">
        <v>0</v>
      </c>
      <c r="AP3" s="9">
        <v>-3.1896</v>
      </c>
      <c r="AQ3" s="9">
        <v>0</v>
      </c>
      <c r="AR3" s="9">
        <v>-4.4493999999999998</v>
      </c>
      <c r="AS3" s="9">
        <v>0</v>
      </c>
      <c r="AT3" s="9">
        <v>-5.3034999999999997</v>
      </c>
      <c r="AU3" s="9">
        <v>0</v>
      </c>
      <c r="AV3" s="9">
        <v>-10.8439</v>
      </c>
      <c r="AW3" s="9">
        <v>0</v>
      </c>
      <c r="AX3" s="9">
        <v>-12.764799999999999</v>
      </c>
      <c r="AY3" s="18">
        <v>1.0306</v>
      </c>
      <c r="AZ3" s="18">
        <v>-5.3498999999999999</v>
      </c>
      <c r="BA3" s="19">
        <v>1.2979000000000001</v>
      </c>
      <c r="BB3" s="19">
        <v>-5.3498999999999999</v>
      </c>
      <c r="BC3" s="19">
        <v>0.74039999999999995</v>
      </c>
      <c r="BD3" s="19">
        <v>-5.3498999999999999</v>
      </c>
      <c r="BE3" s="19">
        <v>0.17019999999999999</v>
      </c>
      <c r="BF3" s="19">
        <v>-5.3498999999999999</v>
      </c>
      <c r="BG3" s="19">
        <v>-0.14099999999999999</v>
      </c>
      <c r="BH3" s="19">
        <v>-5.3498999999999999</v>
      </c>
      <c r="BI3" s="19">
        <v>-0.65210000000000001</v>
      </c>
      <c r="BJ3" s="19">
        <v>-5.3498999999999999</v>
      </c>
      <c r="BK3" s="19">
        <v>-0.91190000000000004</v>
      </c>
      <c r="BL3" s="19">
        <v>-5.3498999999999999</v>
      </c>
      <c r="BM3" s="19">
        <v>-0.59819999999999995</v>
      </c>
      <c r="BN3" s="19">
        <v>-5.3498999999999999</v>
      </c>
      <c r="BO3" s="19">
        <v>-1.0089999999999999</v>
      </c>
      <c r="BP3" s="19">
        <v>-5.3498999999999999</v>
      </c>
      <c r="BQ3" s="19">
        <v>-0.46610000000000001</v>
      </c>
      <c r="BR3" s="19">
        <v>-5.3498999999999999</v>
      </c>
      <c r="BS3" s="17">
        <v>0</v>
      </c>
      <c r="BT3" s="17">
        <v>0</v>
      </c>
      <c r="BU3" s="17">
        <v>3.7858999999999998</v>
      </c>
      <c r="BV3" s="17">
        <v>4.4367000000000001</v>
      </c>
      <c r="BW3" s="17">
        <v>5.0324</v>
      </c>
      <c r="BX3" s="17">
        <v>5.3129999999999997</v>
      </c>
      <c r="BY3" s="17">
        <v>6.7004999999999999</v>
      </c>
      <c r="BZ3" s="17">
        <v>6.3042999999999996</v>
      </c>
      <c r="CA3" s="17"/>
      <c r="CB3" s="17"/>
      <c r="CC3" s="17"/>
      <c r="CD3" s="17"/>
      <c r="CE3" s="12">
        <v>2.9889000000000001</v>
      </c>
      <c r="CF3" s="12">
        <v>0.27429999999999999</v>
      </c>
      <c r="CG3" s="12">
        <v>-1.1981999999999999</v>
      </c>
      <c r="CH3" s="12">
        <v>-2.8378000000000001</v>
      </c>
      <c r="CI3" s="12">
        <v>0.44390000000000002</v>
      </c>
      <c r="CJ3" s="12">
        <v>3.302</v>
      </c>
      <c r="CK3" s="12">
        <v>1.6827000000000001</v>
      </c>
      <c r="CL3" s="12">
        <v>-0.95379999999999998</v>
      </c>
      <c r="CM3" s="12">
        <v>1.6827000000000001</v>
      </c>
      <c r="CN3" s="12">
        <v>-0.72070000000000001</v>
      </c>
      <c r="CO3" s="12">
        <v>2.4218999999999999</v>
      </c>
      <c r="CP3" s="12">
        <v>-0.77529999999999999</v>
      </c>
      <c r="CQ3" s="12">
        <v>-2.0022000000000002</v>
      </c>
      <c r="CR3" s="12">
        <v>-4.0599999999999997E-2</v>
      </c>
      <c r="CS3" s="12">
        <v>1.8872</v>
      </c>
      <c r="CT3" s="12">
        <v>2.0573999999999999</v>
      </c>
      <c r="CU3" s="12">
        <v>1.0376000000000001</v>
      </c>
      <c r="CV3" s="12">
        <v>-0.3861</v>
      </c>
      <c r="CW3" s="12">
        <v>1.0376000000000001</v>
      </c>
      <c r="CX3" s="12">
        <v>-0.14729999999999999</v>
      </c>
      <c r="CY3" s="12">
        <v>1.2979000000000001</v>
      </c>
      <c r="CZ3" s="12">
        <v>7.1099999999999997E-2</v>
      </c>
      <c r="DA3" s="12">
        <v>-4.3891</v>
      </c>
      <c r="DB3" s="12">
        <v>1.7151000000000001</v>
      </c>
      <c r="DC3" s="12">
        <v>3.0975000000000001</v>
      </c>
      <c r="DD3" s="12">
        <v>1.3005</v>
      </c>
      <c r="DE3" s="12">
        <v>-1.5531999999999999</v>
      </c>
      <c r="DF3" s="12">
        <v>0.64390000000000003</v>
      </c>
      <c r="DG3" s="12">
        <v>-1.5531999999999999</v>
      </c>
      <c r="DH3" s="12">
        <v>0.87949999999999995</v>
      </c>
      <c r="DI3" s="12">
        <v>-1.4961</v>
      </c>
      <c r="DJ3" s="12">
        <v>-6.5080999999999998</v>
      </c>
      <c r="DK3" s="12">
        <v>-2.0249999999999999</v>
      </c>
      <c r="DL3" s="12">
        <v>-7.3025000000000002</v>
      </c>
      <c r="DM3" s="12">
        <v>-2.1190000000000002</v>
      </c>
      <c r="DN3" s="12">
        <v>-8.6462000000000003</v>
      </c>
      <c r="DO3" s="12">
        <v>-2.0541999999999998</v>
      </c>
      <c r="DP3" s="12">
        <v>-8.9281000000000006</v>
      </c>
    </row>
    <row r="4" spans="2:120" ht="14.45" customHeight="1" x14ac:dyDescent="0.2">
      <c r="B4" s="2" t="s">
        <v>691</v>
      </c>
      <c r="C4" s="2"/>
      <c r="D4" s="5">
        <f t="shared" si="0"/>
        <v>15.572699999999999</v>
      </c>
      <c r="E4" s="5">
        <f t="shared" si="1"/>
        <v>12.1768</v>
      </c>
      <c r="F4" s="5">
        <f t="shared" si="2"/>
        <v>2.6505000000000001</v>
      </c>
      <c r="G4" s="5">
        <f t="shared" si="3"/>
        <v>0.77029999999999998</v>
      </c>
      <c r="H4" s="5">
        <f t="shared" si="4"/>
        <v>1.1665000000000001</v>
      </c>
      <c r="I4" s="5">
        <f t="shared" si="5"/>
        <v>0.76069999999999993</v>
      </c>
      <c r="J4" s="5">
        <f t="shared" si="6"/>
        <v>1.7736000000000001</v>
      </c>
      <c r="K4" s="5">
        <f t="shared" si="7"/>
        <v>1.1822999999999997</v>
      </c>
      <c r="L4" s="5">
        <f t="shared" si="8"/>
        <v>7.9490704890571955</v>
      </c>
      <c r="M4" s="5">
        <f t="shared" si="9"/>
        <v>1.9766314805749705</v>
      </c>
      <c r="N4" s="5">
        <f>((BW4-BY4)^2+(BX4-BZ4)^2)^0.5 + ((BY4-CA4)^2+(BZ4-CB4)^2)^0.5</f>
        <v>8.9070059974673779</v>
      </c>
      <c r="O4" s="5">
        <f t="shared" ref="O4:O12" si="15">((CA4-CC4)^2+(CB4-CD4)^2)^0.5</f>
        <v>1.9743985134718876</v>
      </c>
      <c r="P4" s="5">
        <f t="shared" ref="P4:P12" si="16">((CE4-CG4)^2+(CF4-CH4)^2)^0.5</f>
        <v>7.5967514353175991</v>
      </c>
      <c r="Q4" s="5">
        <f t="shared" si="10"/>
        <v>7.910614414822656</v>
      </c>
      <c r="R4" s="5">
        <f t="shared" ref="R4:R12" si="17">((CO4-CQ4)^2+(CP4-CR4)^2)^0.5</f>
        <v>5.6805817351746644</v>
      </c>
      <c r="S4" s="5">
        <f t="shared" ref="S4:S12" si="18">((CQ4-CS4)^2+(CR4-CT4)^2)^0.5</f>
        <v>6.5997387622541543</v>
      </c>
      <c r="T4" s="5">
        <f t="shared" ref="T4:T12" si="19">((CY4-DA4)^2+(CZ4-DB4)^2)^0.5</f>
        <v>7.1171544664985316</v>
      </c>
      <c r="U4" s="24">
        <f t="shared" ref="U4:U12" si="20">((DA4-DC4)^2+(DB4-DD4)^2)^0.5</f>
        <v>8.9394062873325097</v>
      </c>
      <c r="V4" s="5">
        <f t="shared" ref="V4:V12" si="21">((DI4-DK4)^2+(DJ4-DL4)^2)^0.5</f>
        <v>1.0341865837458923</v>
      </c>
      <c r="W4" s="5">
        <f t="shared" ref="W4:W12" si="22">((DK4-DM4)^2+(DL4-DN4)^2)^0.5</f>
        <v>1.7305868513310738</v>
      </c>
      <c r="X4" s="5">
        <f t="shared" ref="X4:X12" si="23">((DM4-DO4)^2+(DN4-DP4)^2)^0.5</f>
        <v>0.4077612046283951</v>
      </c>
      <c r="Y4" s="5">
        <f t="shared" ref="Y4:Y12" si="24">((BE4-BK4)^2+(BF4-BL4)^2)^0.5</f>
        <v>1.1036000000000006</v>
      </c>
      <c r="Z4" s="5">
        <f t="shared" si="11"/>
        <v>0.50800000000000001</v>
      </c>
      <c r="AA4" s="5">
        <f t="shared" si="12"/>
        <v>1.5874999999999999</v>
      </c>
      <c r="AB4" s="5">
        <f t="shared" si="13"/>
        <v>2.7534000000000001</v>
      </c>
      <c r="AC4" s="6">
        <f t="shared" si="14"/>
        <v>2.0314000000000001</v>
      </c>
      <c r="AD4" s="6">
        <f t="shared" ref="AD4:AD10" si="25">((CK4-CM4)^2+(CL4-CN4)^2)^0.5</f>
        <v>0.26480000000000004</v>
      </c>
      <c r="AE4" s="6">
        <f t="shared" ref="AE4:AE10" si="26">((CU4-CW4)^2+(CV4-CX4)^2)^0.5</f>
        <v>0.18979999999999997</v>
      </c>
      <c r="AF4" s="6">
        <f t="shared" ref="AF4:AF10" si="27">((DE4-DG4)^2+(DF4-DH4)^2)^0.5</f>
        <v>0.23619999999999997</v>
      </c>
      <c r="AG4" s="9">
        <v>0</v>
      </c>
      <c r="AH4" s="9">
        <v>0</v>
      </c>
      <c r="AI4" s="9">
        <v>0</v>
      </c>
      <c r="AJ4" s="9">
        <v>-0.77029999999999998</v>
      </c>
      <c r="AK4" s="9">
        <v>0</v>
      </c>
      <c r="AL4" s="9">
        <v>-1.484</v>
      </c>
      <c r="AM4" s="9">
        <v>0</v>
      </c>
      <c r="AN4" s="9">
        <v>-2.6505000000000001</v>
      </c>
      <c r="AO4" s="9">
        <v>0</v>
      </c>
      <c r="AP4" s="9">
        <v>-3.4112</v>
      </c>
      <c r="AQ4" s="9">
        <v>0</v>
      </c>
      <c r="AR4" s="9">
        <v>-5.1848000000000001</v>
      </c>
      <c r="AS4" s="9">
        <v>0</v>
      </c>
      <c r="AT4" s="9">
        <v>-6.3670999999999998</v>
      </c>
      <c r="AU4" s="9">
        <v>0</v>
      </c>
      <c r="AV4" s="9">
        <v>-12.1768</v>
      </c>
      <c r="AW4" s="9">
        <v>0</v>
      </c>
      <c r="AX4" s="9">
        <v>-15.572699999999999</v>
      </c>
      <c r="AY4" s="18">
        <v>1.3075000000000001</v>
      </c>
      <c r="AZ4" s="18">
        <v>-7.4142999999999999</v>
      </c>
      <c r="BA4" s="19">
        <v>1.5202</v>
      </c>
      <c r="BB4" s="19">
        <v>-7.4142999999999999</v>
      </c>
      <c r="BC4" s="19">
        <v>0.97409999999999997</v>
      </c>
      <c r="BD4" s="19">
        <v>-7.4142999999999999</v>
      </c>
      <c r="BE4" s="19">
        <v>-3.9350999999999998</v>
      </c>
      <c r="BF4" s="19">
        <v>1.0497000000000001</v>
      </c>
      <c r="BG4" s="19">
        <v>-4.2564000000000002</v>
      </c>
      <c r="BH4" s="19">
        <v>1.0497000000000001</v>
      </c>
      <c r="BI4" s="19">
        <v>-4.7644000000000002</v>
      </c>
      <c r="BJ4" s="19">
        <v>1.0497000000000001</v>
      </c>
      <c r="BK4" s="19">
        <v>-5.0387000000000004</v>
      </c>
      <c r="BL4" s="19">
        <v>1.0497000000000001</v>
      </c>
      <c r="BM4" s="19">
        <v>-0.61339999999999995</v>
      </c>
      <c r="BN4" s="19">
        <v>-7.4142999999999999</v>
      </c>
      <c r="BO4" s="19">
        <v>-1.2332000000000001</v>
      </c>
      <c r="BP4" s="19">
        <v>-7.4142999999999999</v>
      </c>
      <c r="BQ4" s="19">
        <v>-0.72389999999999999</v>
      </c>
      <c r="BR4" s="19">
        <v>-7.4142999999999999</v>
      </c>
      <c r="BS4" s="17">
        <v>0</v>
      </c>
      <c r="BT4" s="17">
        <v>0</v>
      </c>
      <c r="BU4" s="17">
        <v>0.22800000000000001</v>
      </c>
      <c r="BV4" s="17">
        <v>7.9458000000000002</v>
      </c>
      <c r="BW4" s="17">
        <v>1.8320000000000001</v>
      </c>
      <c r="BX4" s="17">
        <v>6.7907000000000002</v>
      </c>
      <c r="BY4" s="17">
        <v>3.8157000000000001</v>
      </c>
      <c r="BZ4" s="17">
        <v>3.8094000000000001</v>
      </c>
      <c r="CA4" s="17">
        <v>2.8149999999999999</v>
      </c>
      <c r="CB4" s="17">
        <v>-1.4218</v>
      </c>
      <c r="CC4" s="17">
        <v>0.84199999999999997</v>
      </c>
      <c r="CD4" s="17">
        <v>-1.4961</v>
      </c>
      <c r="CE4" s="12">
        <v>0.23749999999999999</v>
      </c>
      <c r="CF4" s="12">
        <v>-1.4878</v>
      </c>
      <c r="CG4" s="12">
        <v>1.5188999999999999</v>
      </c>
      <c r="CH4" s="12">
        <v>6.0000999999999998</v>
      </c>
      <c r="CI4" s="12">
        <v>0.94679999999999997</v>
      </c>
      <c r="CJ4" s="12">
        <v>-1.8897999999999999</v>
      </c>
      <c r="CK4" s="12">
        <v>1.0141</v>
      </c>
      <c r="CL4" s="12">
        <v>2.4022000000000001</v>
      </c>
      <c r="CM4" s="12">
        <v>0.74929999999999997</v>
      </c>
      <c r="CN4" s="12">
        <v>2.4022000000000001</v>
      </c>
      <c r="CO4" s="12">
        <v>0.60899999999999999</v>
      </c>
      <c r="CP4" s="12">
        <v>2.7019000000000002</v>
      </c>
      <c r="CQ4" s="12">
        <v>1.0401</v>
      </c>
      <c r="CR4" s="12">
        <v>-2.9622999999999999</v>
      </c>
      <c r="CS4" s="12">
        <v>0.90229999999999999</v>
      </c>
      <c r="CT4" s="12">
        <v>3.6360000000000001</v>
      </c>
      <c r="CU4" s="12">
        <v>0.83689999999999998</v>
      </c>
      <c r="CV4" s="12">
        <v>-0.81340000000000001</v>
      </c>
      <c r="CW4" s="12">
        <v>0.64710000000000001</v>
      </c>
      <c r="CX4" s="12">
        <v>-0.81340000000000001</v>
      </c>
      <c r="CY4" s="12">
        <v>0.57210000000000005</v>
      </c>
      <c r="CZ4" s="12">
        <v>-0.54290000000000005</v>
      </c>
      <c r="DA4" s="12">
        <v>-5.2317999999999998</v>
      </c>
      <c r="DB4" s="12">
        <v>-4.6622000000000003</v>
      </c>
      <c r="DC4" s="12">
        <v>2.7896000000000001</v>
      </c>
      <c r="DD4" s="12">
        <v>-8.6081000000000003</v>
      </c>
      <c r="DE4" s="12">
        <v>-1.1303000000000001</v>
      </c>
      <c r="DF4" s="12">
        <v>-1.8757999999999999</v>
      </c>
      <c r="DG4" s="12">
        <v>-1.3665</v>
      </c>
      <c r="DH4" s="12">
        <v>-1.8757999999999999</v>
      </c>
      <c r="DI4" s="12">
        <v>-1.1233</v>
      </c>
      <c r="DJ4" s="12">
        <v>-1.6847000000000001</v>
      </c>
      <c r="DK4" s="12">
        <v>-0.1003</v>
      </c>
      <c r="DL4" s="12">
        <v>-1.8364</v>
      </c>
      <c r="DM4" s="12">
        <v>1.0096000000000001</v>
      </c>
      <c r="DN4" s="12">
        <v>-3.1642000000000001</v>
      </c>
      <c r="DO4" s="12">
        <v>1.1462000000000001</v>
      </c>
      <c r="DP4" s="12">
        <v>-3.5484</v>
      </c>
    </row>
    <row r="5" spans="2:120" ht="16.899999999999999" customHeight="1" x14ac:dyDescent="0.2">
      <c r="B5" s="2" t="s">
        <v>794</v>
      </c>
      <c r="C5" s="2" t="s">
        <v>479</v>
      </c>
      <c r="D5" s="5">
        <f t="shared" si="0"/>
        <v>14.4488</v>
      </c>
      <c r="E5" s="5">
        <f t="shared" si="1"/>
        <v>11.4084</v>
      </c>
      <c r="F5" s="5">
        <f t="shared" si="2"/>
        <v>2.6295000000000002</v>
      </c>
      <c r="G5" s="5">
        <f t="shared" si="3"/>
        <v>0.73909999999999998</v>
      </c>
      <c r="H5" s="5">
        <f t="shared" si="4"/>
        <v>1.3335000000000001</v>
      </c>
      <c r="I5" s="5">
        <f t="shared" si="5"/>
        <v>0.67059999999999986</v>
      </c>
      <c r="J5" s="5">
        <f t="shared" si="6"/>
        <v>1.3836999999999997</v>
      </c>
      <c r="K5" s="5">
        <f t="shared" si="7"/>
        <v>1.016</v>
      </c>
      <c r="L5" s="5">
        <f t="shared" si="8"/>
        <v>6.3413959409581109</v>
      </c>
      <c r="M5" s="5">
        <f t="shared" si="9"/>
        <v>1.6556202765127037</v>
      </c>
      <c r="N5" s="5">
        <f t="shared" ref="N5:N12" si="28">((BW5-BY5)^2+(BX5-BZ5)^2)^0.5 + ((BY5-CA5)^2+(BZ5-CB5)^2)^0.5</f>
        <v>6.3046029097794891</v>
      </c>
      <c r="O5" s="5" t="s">
        <v>566</v>
      </c>
      <c r="P5" s="5">
        <f t="shared" si="16"/>
        <v>6.4190134148481111</v>
      </c>
      <c r="Q5" s="5">
        <f t="shared" si="10"/>
        <v>7.0984844875508459</v>
      </c>
      <c r="R5" s="5">
        <f t="shared" si="17"/>
        <v>4.6739427093194026</v>
      </c>
      <c r="S5" s="5">
        <f t="shared" si="18"/>
        <v>5.9590121035285701</v>
      </c>
      <c r="T5" s="5">
        <f t="shared" si="19"/>
        <v>6.4075518047066939</v>
      </c>
      <c r="U5" s="5">
        <f t="shared" si="20"/>
        <v>7.8909962520584189</v>
      </c>
      <c r="V5" s="5">
        <f t="shared" si="21"/>
        <v>1.0274967688513672</v>
      </c>
      <c r="W5" s="5">
        <f t="shared" si="22"/>
        <v>1.5526986185348399</v>
      </c>
      <c r="X5" s="5">
        <f t="shared" si="23"/>
        <v>0.49294544322876072</v>
      </c>
      <c r="Y5" s="5">
        <f t="shared" si="24"/>
        <v>1.0846</v>
      </c>
      <c r="Z5" s="5">
        <f t="shared" si="11"/>
        <v>0.57079999999999997</v>
      </c>
      <c r="AA5" s="5">
        <f t="shared" si="12"/>
        <v>1.4508999999999999</v>
      </c>
      <c r="AB5" s="5">
        <f t="shared" si="13"/>
        <v>2.4537</v>
      </c>
      <c r="AC5" s="6">
        <f t="shared" si="14"/>
        <v>1.7570999999999999</v>
      </c>
      <c r="AD5" s="6">
        <f t="shared" si="25"/>
        <v>0.21530000000000005</v>
      </c>
      <c r="AE5" s="6">
        <f t="shared" si="26"/>
        <v>0.24380000000000024</v>
      </c>
      <c r="AF5" s="6">
        <f t="shared" si="27"/>
        <v>0.25970000000000004</v>
      </c>
      <c r="AG5" s="9">
        <v>0</v>
      </c>
      <c r="AH5" s="9">
        <v>0</v>
      </c>
      <c r="AI5" s="9">
        <v>0</v>
      </c>
      <c r="AJ5" s="9">
        <v>-0.73909999999999998</v>
      </c>
      <c r="AK5" s="9">
        <v>0</v>
      </c>
      <c r="AL5" s="9">
        <v>-1.296</v>
      </c>
      <c r="AM5" s="9">
        <v>0</v>
      </c>
      <c r="AN5" s="9">
        <v>-2.6295000000000002</v>
      </c>
      <c r="AO5" s="9">
        <v>0</v>
      </c>
      <c r="AP5" s="9">
        <v>-3.3001</v>
      </c>
      <c r="AQ5" s="9">
        <v>0</v>
      </c>
      <c r="AR5" s="9">
        <v>-4.6837999999999997</v>
      </c>
      <c r="AS5" s="9">
        <v>0</v>
      </c>
      <c r="AT5" s="9">
        <v>-5.6997999999999998</v>
      </c>
      <c r="AU5" s="9">
        <v>0</v>
      </c>
      <c r="AV5" s="9">
        <v>-11.4084</v>
      </c>
      <c r="AW5" s="9">
        <v>0</v>
      </c>
      <c r="AX5" s="9">
        <v>-14.4488</v>
      </c>
      <c r="AY5" s="18">
        <v>1.1132</v>
      </c>
      <c r="AZ5" s="18">
        <v>-6.8631000000000002</v>
      </c>
      <c r="BA5" s="19">
        <v>1.1951000000000001</v>
      </c>
      <c r="BB5" s="19">
        <v>-6.8631000000000002</v>
      </c>
      <c r="BC5" s="19">
        <v>0.77339999999999998</v>
      </c>
      <c r="BD5" s="19">
        <v>-6.8631000000000002</v>
      </c>
      <c r="BE5" s="19">
        <v>0.66739999999999999</v>
      </c>
      <c r="BF5" s="19">
        <v>-6.8631000000000002</v>
      </c>
      <c r="BG5" s="19">
        <v>0.35620000000000002</v>
      </c>
      <c r="BH5" s="19">
        <v>-6.8631000000000002</v>
      </c>
      <c r="BI5" s="19">
        <v>-0.21460000000000001</v>
      </c>
      <c r="BJ5" s="19">
        <v>-6.8631000000000002</v>
      </c>
      <c r="BK5" s="19">
        <v>-0.41720000000000002</v>
      </c>
      <c r="BL5" s="19">
        <v>-6.8631000000000002</v>
      </c>
      <c r="BM5" s="19">
        <v>-0.67749999999999999</v>
      </c>
      <c r="BN5" s="19">
        <v>-6.8631000000000002</v>
      </c>
      <c r="BO5" s="19">
        <v>-1.2585999999999999</v>
      </c>
      <c r="BP5" s="19">
        <v>-6.8631000000000002</v>
      </c>
      <c r="BQ5" s="19">
        <v>-0.64390000000000003</v>
      </c>
      <c r="BR5" s="19">
        <v>-6.8631000000000002</v>
      </c>
      <c r="BS5" s="17">
        <v>0</v>
      </c>
      <c r="BT5" s="17">
        <v>0</v>
      </c>
      <c r="BU5" s="17">
        <v>-1.3602000000000001</v>
      </c>
      <c r="BV5" s="17">
        <v>6.1938000000000004</v>
      </c>
      <c r="BW5" s="17">
        <v>0.10730000000000001</v>
      </c>
      <c r="BX5" s="17">
        <v>5.4272999999999998</v>
      </c>
      <c r="BY5" s="17">
        <v>0.10730000000000001</v>
      </c>
      <c r="BZ5" s="17">
        <v>5.4272999999999998</v>
      </c>
      <c r="CA5" s="17">
        <v>4.4710000000000001</v>
      </c>
      <c r="CB5" s="17">
        <v>0.87690000000000001</v>
      </c>
      <c r="CC5" s="17">
        <v>4.4710000000000001</v>
      </c>
      <c r="CD5" s="17">
        <v>0.87690000000000001</v>
      </c>
      <c r="CE5" s="12">
        <v>4.1547999999999998</v>
      </c>
      <c r="CF5" s="12">
        <v>0.78990000000000005</v>
      </c>
      <c r="CG5" s="12">
        <v>1.3297000000000001</v>
      </c>
      <c r="CH5" s="12">
        <v>-4.9740000000000002</v>
      </c>
      <c r="CI5" s="12">
        <v>5.7047999999999996</v>
      </c>
      <c r="CJ5" s="12">
        <v>0.6159</v>
      </c>
      <c r="CK5" s="12">
        <v>3.0518000000000001</v>
      </c>
      <c r="CL5" s="12">
        <v>-1.8364</v>
      </c>
      <c r="CM5" s="12">
        <v>2.8365</v>
      </c>
      <c r="CN5" s="12">
        <v>-1.8364</v>
      </c>
      <c r="CO5" s="12">
        <v>3.0124</v>
      </c>
      <c r="CP5" s="12">
        <v>-1.6096999999999999</v>
      </c>
      <c r="CQ5" s="12">
        <v>-1.0553999999999999</v>
      </c>
      <c r="CR5" s="12">
        <v>-3.9116</v>
      </c>
      <c r="CS5" s="12">
        <v>3.1882999999999999</v>
      </c>
      <c r="CT5" s="12">
        <v>0.27179999999999999</v>
      </c>
      <c r="CU5" s="12">
        <v>1.1125</v>
      </c>
      <c r="CV5" s="12">
        <v>-2.8086000000000002</v>
      </c>
      <c r="CW5" s="12">
        <v>1.1125</v>
      </c>
      <c r="CX5" s="12">
        <v>-2.5648</v>
      </c>
      <c r="CY5" s="12">
        <v>1.6115999999999999</v>
      </c>
      <c r="CZ5" s="12">
        <v>-2.6435</v>
      </c>
      <c r="DA5" s="12">
        <v>-4.6031000000000004</v>
      </c>
      <c r="DB5" s="12">
        <v>-4.2037000000000004</v>
      </c>
      <c r="DC5" s="12">
        <v>2.8797000000000001</v>
      </c>
      <c r="DD5" s="12">
        <v>-1.6986000000000001</v>
      </c>
      <c r="DE5" s="12">
        <v>-0.91759999999999997</v>
      </c>
      <c r="DF5" s="12">
        <v>-3.2271000000000001</v>
      </c>
      <c r="DG5" s="12">
        <v>-0.91759999999999997</v>
      </c>
      <c r="DH5" s="12">
        <v>-2.9674</v>
      </c>
      <c r="DI5" s="12">
        <v>-1.0489999999999999</v>
      </c>
      <c r="DJ5" s="12">
        <v>-3.1158999999999999</v>
      </c>
      <c r="DK5" s="12">
        <v>-0.33460000000000001</v>
      </c>
      <c r="DL5" s="12">
        <v>-3.8544</v>
      </c>
      <c r="DM5" s="12">
        <v>-7.2400000000000006E-2</v>
      </c>
      <c r="DN5" s="12">
        <v>-5.3848000000000003</v>
      </c>
      <c r="DO5" s="12">
        <v>-0.16639999999999999</v>
      </c>
      <c r="DP5" s="12">
        <v>-5.8686999999999996</v>
      </c>
    </row>
    <row r="6" spans="2:120" ht="16.899999999999999" customHeight="1" x14ac:dyDescent="0.2">
      <c r="B6" s="2" t="s">
        <v>253</v>
      </c>
      <c r="C6" s="2" t="s">
        <v>479</v>
      </c>
      <c r="D6" s="5">
        <f t="shared" si="0"/>
        <v>13.917299999999999</v>
      </c>
      <c r="E6" s="5">
        <f t="shared" si="1"/>
        <v>10.555</v>
      </c>
      <c r="F6" s="5">
        <f t="shared" si="2"/>
        <v>2.4885999999999999</v>
      </c>
      <c r="G6" s="5">
        <f t="shared" si="3"/>
        <v>0.7087</v>
      </c>
      <c r="H6" s="5">
        <f t="shared" si="4"/>
        <v>1.2769999999999999</v>
      </c>
      <c r="I6" s="5">
        <f t="shared" si="5"/>
        <v>0.87939999999999996</v>
      </c>
      <c r="J6" s="5">
        <f t="shared" si="6"/>
        <v>1.3493999999999997</v>
      </c>
      <c r="K6" s="5">
        <f t="shared" si="7"/>
        <v>0.93850000000000033</v>
      </c>
      <c r="L6" s="5">
        <f t="shared" si="8"/>
        <v>6.3594244967606937</v>
      </c>
      <c r="M6" s="5">
        <f t="shared" si="9"/>
        <v>1.4459874204155443</v>
      </c>
      <c r="N6" s="5">
        <f t="shared" si="28"/>
        <v>7.9412787851660642</v>
      </c>
      <c r="O6" s="5" t="s">
        <v>566</v>
      </c>
      <c r="P6" s="5">
        <f>((CE6-CG6)^2+(CF6-CH6)^2)^0.5</f>
        <v>6.0427934144731443</v>
      </c>
      <c r="Q6" s="5">
        <f t="shared" si="10"/>
        <v>6.8389022839926588</v>
      </c>
      <c r="R6" s="5">
        <f t="shared" si="17"/>
        <v>4.379211310270378</v>
      </c>
      <c r="S6" s="5">
        <f t="shared" si="18"/>
        <v>5.5346860958865589</v>
      </c>
      <c r="T6" s="5">
        <f t="shared" si="19"/>
        <v>6.2491233537193045</v>
      </c>
      <c r="U6" s="5">
        <f t="shared" si="20"/>
        <v>7.8950570415925423</v>
      </c>
      <c r="V6" s="5">
        <f t="shared" si="21"/>
        <v>1.0070456196220705</v>
      </c>
      <c r="W6" s="5">
        <f t="shared" si="22"/>
        <v>1.489347138849771</v>
      </c>
      <c r="X6" s="5">
        <f t="shared" si="23"/>
        <v>0.31750177952257241</v>
      </c>
      <c r="Y6" s="5">
        <f t="shared" si="24"/>
        <v>1.1023999999999998</v>
      </c>
      <c r="Z6" s="5">
        <f t="shared" si="11"/>
        <v>0.64959999999999996</v>
      </c>
      <c r="AA6" s="5">
        <f t="shared" si="12"/>
        <v>1.3696999999999999</v>
      </c>
      <c r="AB6" s="5">
        <f t="shared" si="13"/>
        <v>2.4218999999999999</v>
      </c>
      <c r="AC6" s="6">
        <f t="shared" si="14"/>
        <v>1.6745000000000001</v>
      </c>
      <c r="AD6" s="6">
        <f t="shared" si="25"/>
        <v>0.20439999999999969</v>
      </c>
      <c r="AE6" s="6">
        <f t="shared" si="26"/>
        <v>0.25590000000000002</v>
      </c>
      <c r="AF6" s="6">
        <f t="shared" si="27"/>
        <v>0.24449999999999994</v>
      </c>
      <c r="AG6" s="9">
        <v>0</v>
      </c>
      <c r="AH6" s="9">
        <v>0</v>
      </c>
      <c r="AI6" s="9">
        <v>0</v>
      </c>
      <c r="AJ6" s="9">
        <v>-0.7087</v>
      </c>
      <c r="AK6" s="9">
        <v>0</v>
      </c>
      <c r="AL6" s="9">
        <v>-1.2116</v>
      </c>
      <c r="AM6" s="9">
        <v>0</v>
      </c>
      <c r="AN6" s="9">
        <v>-2.4885999999999999</v>
      </c>
      <c r="AO6" s="9">
        <v>0</v>
      </c>
      <c r="AP6" s="9">
        <v>-3.3679999999999999</v>
      </c>
      <c r="AQ6" s="9">
        <v>0</v>
      </c>
      <c r="AR6" s="9">
        <v>-4.7173999999999996</v>
      </c>
      <c r="AS6" s="9">
        <v>0</v>
      </c>
      <c r="AT6" s="9">
        <v>-5.6558999999999999</v>
      </c>
      <c r="AU6" s="9">
        <v>0</v>
      </c>
      <c r="AV6" s="9">
        <v>-10.555</v>
      </c>
      <c r="AW6" s="9">
        <v>0</v>
      </c>
      <c r="AX6" s="9">
        <v>-13.917299999999999</v>
      </c>
      <c r="AY6" s="18">
        <v>0.96519999999999995</v>
      </c>
      <c r="AZ6" s="18">
        <v>-4.8146000000000004</v>
      </c>
      <c r="BA6" s="19">
        <v>1.343</v>
      </c>
      <c r="BB6" s="19">
        <v>-4.8146000000000004</v>
      </c>
      <c r="BC6" s="19">
        <v>0.77029999999999998</v>
      </c>
      <c r="BD6" s="19">
        <v>-4.8146000000000004</v>
      </c>
      <c r="BE6" s="19">
        <v>0.56389999999999996</v>
      </c>
      <c r="BF6" s="19">
        <v>-4.8146000000000004</v>
      </c>
      <c r="BG6" s="19">
        <v>0.36509999999999998</v>
      </c>
      <c r="BH6" s="19">
        <v>-4.8146000000000004</v>
      </c>
      <c r="BI6" s="19">
        <v>-0.28449999999999998</v>
      </c>
      <c r="BJ6" s="19">
        <v>-4.8146000000000004</v>
      </c>
      <c r="BK6" s="19">
        <v>-0.53849999999999998</v>
      </c>
      <c r="BL6" s="19">
        <v>-4.8146000000000004</v>
      </c>
      <c r="BM6" s="19">
        <v>-0.59940000000000004</v>
      </c>
      <c r="BN6" s="19">
        <v>-4.8146000000000004</v>
      </c>
      <c r="BO6" s="19">
        <v>-1.0789</v>
      </c>
      <c r="BP6" s="19">
        <v>-4.8146000000000004</v>
      </c>
      <c r="BQ6" s="19">
        <v>-0.70930000000000004</v>
      </c>
      <c r="BR6" s="19">
        <v>-4.8146000000000004</v>
      </c>
      <c r="BS6" s="17">
        <v>0</v>
      </c>
      <c r="BT6" s="17">
        <v>0</v>
      </c>
      <c r="BU6" s="17">
        <v>4.6717000000000004</v>
      </c>
      <c r="BV6" s="17">
        <v>-4.3148</v>
      </c>
      <c r="BW6" s="17">
        <v>6.1176000000000004</v>
      </c>
      <c r="BX6" s="17">
        <v>-4.3307000000000002</v>
      </c>
      <c r="BY6" s="17">
        <v>10.858499999999999</v>
      </c>
      <c r="BZ6" s="17">
        <v>-2.9820000000000002</v>
      </c>
      <c r="CA6" s="17">
        <v>12.745100000000001</v>
      </c>
      <c r="CB6" s="17">
        <v>-0.63370000000000004</v>
      </c>
      <c r="CC6" s="17">
        <v>12.745100000000001</v>
      </c>
      <c r="CD6" s="17">
        <v>-0.63370000000000004</v>
      </c>
      <c r="CE6" s="12">
        <v>4.3979999999999997</v>
      </c>
      <c r="CF6" s="12">
        <v>-0.73470000000000002</v>
      </c>
      <c r="CG6" s="12">
        <v>4.3643999999999998</v>
      </c>
      <c r="CH6" s="12">
        <v>5.3079999999999998</v>
      </c>
      <c r="CI6" s="12">
        <v>9.8038000000000007</v>
      </c>
      <c r="CJ6" s="12">
        <v>1.1627000000000001</v>
      </c>
      <c r="CK6" s="12">
        <v>4.5274999999999999</v>
      </c>
      <c r="CL6" s="12">
        <v>1.9399</v>
      </c>
      <c r="CM6" s="12">
        <v>4.3231000000000002</v>
      </c>
      <c r="CN6" s="12">
        <v>1.9399</v>
      </c>
      <c r="CO6" s="12">
        <v>4.1269</v>
      </c>
      <c r="CP6" s="12">
        <v>2.6918000000000002</v>
      </c>
      <c r="CQ6" s="12">
        <v>0.56320000000000003</v>
      </c>
      <c r="CR6" s="12">
        <v>0.1467</v>
      </c>
      <c r="CS6" s="12">
        <v>6.0934999999999997</v>
      </c>
      <c r="CT6" s="12">
        <v>0.36699999999999999</v>
      </c>
      <c r="CU6" s="12">
        <v>2.4904999999999999</v>
      </c>
      <c r="CV6" s="12">
        <v>1.5462</v>
      </c>
      <c r="CW6" s="12">
        <v>2.4904999999999999</v>
      </c>
      <c r="CX6" s="12">
        <v>1.8021</v>
      </c>
      <c r="CY6" s="12">
        <v>3.1623000000000001</v>
      </c>
      <c r="CZ6" s="12">
        <v>4.6260000000000003</v>
      </c>
      <c r="DA6" s="12">
        <v>-2.6326999999999998</v>
      </c>
      <c r="DB6" s="12">
        <v>2.2873000000000001</v>
      </c>
      <c r="DC6" s="12">
        <v>4.6284999999999998</v>
      </c>
      <c r="DD6" s="12">
        <v>-0.81220000000000003</v>
      </c>
      <c r="DE6" s="12">
        <v>0.56259999999999999</v>
      </c>
      <c r="DF6" s="12">
        <v>3.5756999999999999</v>
      </c>
      <c r="DG6" s="12">
        <v>0.56259999999999999</v>
      </c>
      <c r="DH6" s="12">
        <v>3.8201999999999998</v>
      </c>
      <c r="DI6" s="12">
        <v>2.8136999999999999</v>
      </c>
      <c r="DJ6" s="12">
        <v>-3.8786</v>
      </c>
      <c r="DK6" s="12">
        <v>3.4455</v>
      </c>
      <c r="DL6" s="12">
        <v>-4.6627999999999998</v>
      </c>
      <c r="DM6" s="12">
        <v>3.6728000000000001</v>
      </c>
      <c r="DN6" s="12">
        <v>-6.1346999999999996</v>
      </c>
      <c r="DO6" s="12">
        <v>3.6011000000000002</v>
      </c>
      <c r="DP6" s="12">
        <v>-6.444</v>
      </c>
    </row>
    <row r="7" spans="2:120" ht="16.149999999999999" customHeight="1" x14ac:dyDescent="0.2">
      <c r="B7" s="2" t="s">
        <v>845</v>
      </c>
      <c r="C7" s="2" t="s">
        <v>698</v>
      </c>
      <c r="D7" s="5">
        <f t="shared" si="0"/>
        <v>12.839700000000001</v>
      </c>
      <c r="E7" s="5">
        <f t="shared" si="1"/>
        <v>9.5344999999999995</v>
      </c>
      <c r="F7" s="5">
        <f t="shared" si="2"/>
        <v>2.3285</v>
      </c>
      <c r="G7" s="5">
        <f t="shared" si="3"/>
        <v>0.7944</v>
      </c>
      <c r="H7" s="5">
        <f t="shared" si="4"/>
        <v>0.94930000000000003</v>
      </c>
      <c r="I7" s="5">
        <f t="shared" si="5"/>
        <v>0.67189999999999994</v>
      </c>
      <c r="J7" s="5">
        <f t="shared" si="6"/>
        <v>1.2496999999999998</v>
      </c>
      <c r="K7" s="5">
        <f t="shared" si="7"/>
        <v>0.83119999999999994</v>
      </c>
      <c r="L7" s="5">
        <f t="shared" si="8"/>
        <v>6.594017047293705</v>
      </c>
      <c r="M7" s="5">
        <f t="shared" si="9"/>
        <v>1.5542108608551157</v>
      </c>
      <c r="N7" s="5" t="s">
        <v>566</v>
      </c>
      <c r="O7" s="5" t="s">
        <v>566</v>
      </c>
      <c r="P7" s="5">
        <f t="shared" si="16"/>
        <v>6.358188704340253</v>
      </c>
      <c r="Q7" s="5">
        <f t="shared" si="10"/>
        <v>6.7855943365338298</v>
      </c>
      <c r="R7" s="5">
        <f t="shared" si="17"/>
        <v>4.7456255109310934</v>
      </c>
      <c r="S7" s="5">
        <f t="shared" si="18"/>
        <v>5.6270974978224784</v>
      </c>
      <c r="T7" s="5">
        <f t="shared" si="19"/>
        <v>5.9644408455445346</v>
      </c>
      <c r="U7" s="5">
        <f t="shared" si="20"/>
        <v>7.4029158208100672</v>
      </c>
      <c r="V7" s="5">
        <f t="shared" si="21"/>
        <v>0.97322626351737929</v>
      </c>
      <c r="W7" s="5">
        <f t="shared" si="22"/>
        <v>1.5909102834540985</v>
      </c>
      <c r="X7" s="5">
        <f t="shared" si="23"/>
        <v>0.38390395934400096</v>
      </c>
      <c r="Y7" s="5">
        <f t="shared" si="24"/>
        <v>1.1163000000000001</v>
      </c>
      <c r="Z7" s="5">
        <f t="shared" si="11"/>
        <v>0.5454</v>
      </c>
      <c r="AA7" s="5">
        <f t="shared" si="12"/>
        <v>1.3704000000000001</v>
      </c>
      <c r="AB7" s="5">
        <f t="shared" si="13"/>
        <v>2.3335999999999997</v>
      </c>
      <c r="AC7" s="6">
        <f t="shared" si="14"/>
        <v>1.7894999999999999</v>
      </c>
      <c r="AD7" s="6">
        <f t="shared" si="25"/>
        <v>0.22990000000000066</v>
      </c>
      <c r="AE7" s="6">
        <f t="shared" si="26"/>
        <v>0.22480000000000011</v>
      </c>
      <c r="AF7" s="6">
        <f t="shared" si="27"/>
        <v>0.23170000000000002</v>
      </c>
      <c r="AG7" s="9">
        <v>0</v>
      </c>
      <c r="AH7" s="9">
        <v>0</v>
      </c>
      <c r="AI7" s="9">
        <v>0</v>
      </c>
      <c r="AJ7" s="9">
        <v>-0.7944</v>
      </c>
      <c r="AK7" s="9">
        <v>0</v>
      </c>
      <c r="AL7" s="9">
        <v>-1.3792</v>
      </c>
      <c r="AM7" s="9">
        <v>0</v>
      </c>
      <c r="AN7" s="9">
        <v>-2.3285</v>
      </c>
      <c r="AO7" s="9">
        <v>0</v>
      </c>
      <c r="AP7" s="9">
        <v>-3.0004</v>
      </c>
      <c r="AQ7" s="9">
        <v>0</v>
      </c>
      <c r="AR7" s="9">
        <v>-4.2500999999999998</v>
      </c>
      <c r="AS7" s="9">
        <v>0</v>
      </c>
      <c r="AT7" s="9">
        <v>-5.0812999999999997</v>
      </c>
      <c r="AU7" s="9">
        <v>0</v>
      </c>
      <c r="AV7" s="9">
        <v>-9.5344999999999995</v>
      </c>
      <c r="AW7" s="9">
        <v>0</v>
      </c>
      <c r="AX7" s="9">
        <v>-12.839700000000001</v>
      </c>
      <c r="AY7" s="18">
        <v>0.71250000000000002</v>
      </c>
      <c r="AZ7" s="18">
        <v>-4.7492000000000001</v>
      </c>
      <c r="BA7" s="19">
        <v>1.1614</v>
      </c>
      <c r="BB7" s="19">
        <v>-4.7492000000000001</v>
      </c>
      <c r="BC7" s="19">
        <v>0.71060000000000001</v>
      </c>
      <c r="BD7" s="19">
        <v>-4.7492000000000001</v>
      </c>
      <c r="BE7" s="19">
        <v>0.73850000000000005</v>
      </c>
      <c r="BF7" s="19">
        <v>-4.7492000000000001</v>
      </c>
      <c r="BG7" s="19">
        <v>0.40889999999999999</v>
      </c>
      <c r="BH7" s="19">
        <v>-4.7492000000000001</v>
      </c>
      <c r="BI7" s="19">
        <v>-0.13650000000000001</v>
      </c>
      <c r="BJ7" s="19">
        <v>-4.7492000000000001</v>
      </c>
      <c r="BK7" s="19">
        <v>-0.37780000000000002</v>
      </c>
      <c r="BL7" s="19">
        <v>-4.7492000000000001</v>
      </c>
      <c r="BM7" s="19">
        <v>-0.65980000000000005</v>
      </c>
      <c r="BN7" s="19">
        <v>-4.7492000000000001</v>
      </c>
      <c r="BO7" s="19">
        <v>-1.1721999999999999</v>
      </c>
      <c r="BP7" s="19">
        <v>-4.7492000000000001</v>
      </c>
      <c r="BQ7" s="19">
        <v>-1.077</v>
      </c>
      <c r="BR7" s="19">
        <v>-4.7492000000000001</v>
      </c>
      <c r="BS7" s="17">
        <v>0</v>
      </c>
      <c r="BT7" s="17">
        <v>0</v>
      </c>
      <c r="BU7" s="17">
        <v>-6.2108999999999996</v>
      </c>
      <c r="BV7" s="17">
        <v>2.2149000000000001</v>
      </c>
      <c r="BW7" s="17">
        <v>-7.3240999999999996</v>
      </c>
      <c r="BX7" s="17">
        <v>3.2995000000000001</v>
      </c>
      <c r="BY7" s="17">
        <v>-7.3240999999999996</v>
      </c>
      <c r="BZ7" s="17">
        <v>3.2995000000000001</v>
      </c>
      <c r="CA7" s="17"/>
      <c r="CB7" s="17"/>
      <c r="CC7" s="17"/>
      <c r="CD7" s="17"/>
      <c r="CE7" s="12">
        <v>-7.2554999999999996</v>
      </c>
      <c r="CF7" s="12">
        <v>3.2290000000000001</v>
      </c>
      <c r="CG7" s="12">
        <v>-9.3020999999999994</v>
      </c>
      <c r="CH7" s="12">
        <v>9.2487999999999992</v>
      </c>
      <c r="CI7" s="12">
        <v>-6.6440000000000001</v>
      </c>
      <c r="CJ7" s="12">
        <v>3.0055000000000001</v>
      </c>
      <c r="CK7" s="12">
        <v>-8.1336999999999993</v>
      </c>
      <c r="CL7" s="12">
        <v>6.0655000000000001</v>
      </c>
      <c r="CM7" s="12">
        <v>-8.3635999999999999</v>
      </c>
      <c r="CN7" s="12">
        <v>6.0655000000000001</v>
      </c>
      <c r="CO7" s="12">
        <v>-8.3394999999999992</v>
      </c>
      <c r="CP7" s="12">
        <v>6.2889999999999997</v>
      </c>
      <c r="CQ7" s="12">
        <v>-11.904999999999999</v>
      </c>
      <c r="CR7" s="12">
        <v>3.1572</v>
      </c>
      <c r="CS7" s="12">
        <v>-7.3545999999999996</v>
      </c>
      <c r="CT7" s="12">
        <v>6.4675000000000002</v>
      </c>
      <c r="CU7" s="12">
        <v>-9.8285</v>
      </c>
      <c r="CV7" s="12">
        <v>4.9173999999999998</v>
      </c>
      <c r="CW7" s="12">
        <v>-10.0533</v>
      </c>
      <c r="CX7" s="12">
        <v>4.9173999999999998</v>
      </c>
      <c r="CY7" s="12">
        <v>-9.9453999999999994</v>
      </c>
      <c r="CZ7" s="12">
        <v>4.9473000000000003</v>
      </c>
      <c r="DA7" s="12">
        <v>-15.0222</v>
      </c>
      <c r="DB7" s="12">
        <v>1.8167</v>
      </c>
      <c r="DC7" s="12">
        <v>-7.9419000000000004</v>
      </c>
      <c r="DD7" s="12">
        <v>3.9782999999999999</v>
      </c>
      <c r="DE7" s="12">
        <v>-11.943099999999999</v>
      </c>
      <c r="DF7" s="12">
        <v>3.6297000000000001</v>
      </c>
      <c r="DG7" s="12">
        <v>-11.943099999999999</v>
      </c>
      <c r="DH7" s="12">
        <v>3.8614000000000002</v>
      </c>
      <c r="DI7" s="12">
        <v>-11.9831</v>
      </c>
      <c r="DJ7" s="12">
        <v>3.9026999999999998</v>
      </c>
      <c r="DK7" s="12">
        <v>-11.112500000000001</v>
      </c>
      <c r="DL7" s="12">
        <v>4.3376999999999999</v>
      </c>
      <c r="DM7" s="12">
        <v>-10.2438</v>
      </c>
      <c r="DN7" s="12">
        <v>5.6704999999999997</v>
      </c>
      <c r="DO7" s="12">
        <v>-10.1663</v>
      </c>
      <c r="DP7" s="12">
        <v>6.0465</v>
      </c>
    </row>
    <row r="8" spans="2:120" ht="16.149999999999999" customHeight="1" x14ac:dyDescent="0.2">
      <c r="B8" s="2" t="s">
        <v>913</v>
      </c>
      <c r="C8" s="2"/>
      <c r="D8" s="5">
        <f t="shared" si="0"/>
        <v>15.0749</v>
      </c>
      <c r="E8" s="5">
        <f t="shared" si="1"/>
        <v>11.6548</v>
      </c>
      <c r="F8" s="5">
        <f t="shared" si="2"/>
        <v>2.6269999999999998</v>
      </c>
      <c r="G8" s="5">
        <f t="shared" si="3"/>
        <v>0.68200000000000005</v>
      </c>
      <c r="H8" s="5">
        <f t="shared" si="4"/>
        <v>1.4452999999999998</v>
      </c>
      <c r="I8" s="5">
        <f t="shared" si="5"/>
        <v>0.76200000000000001</v>
      </c>
      <c r="J8" s="5">
        <f t="shared" si="6"/>
        <v>1.4274999999999998</v>
      </c>
      <c r="K8" s="5">
        <f t="shared" si="7"/>
        <v>1.0103000000000009</v>
      </c>
      <c r="L8" s="5">
        <v>6.7725423557184197</v>
      </c>
      <c r="M8" s="5">
        <v>1.6851729792516845</v>
      </c>
      <c r="N8" s="5">
        <v>8.4808946518578487</v>
      </c>
      <c r="O8" s="5">
        <v>1.1961694904987339</v>
      </c>
      <c r="P8" s="5">
        <f t="shared" si="16"/>
        <v>6.343797305242342</v>
      </c>
      <c r="Q8" s="5">
        <f t="shared" si="10"/>
        <v>6.9937740727020916</v>
      </c>
      <c r="R8" s="5">
        <f t="shared" si="17"/>
        <v>4.8896967288370758</v>
      </c>
      <c r="S8" s="5">
        <f t="shared" si="18"/>
        <v>5.8882268001496003</v>
      </c>
      <c r="T8" s="5">
        <f t="shared" si="19"/>
        <v>6.3558408177046104</v>
      </c>
      <c r="U8" s="5">
        <f t="shared" si="20"/>
        <v>7.5336037644675748</v>
      </c>
      <c r="V8" s="5">
        <f t="shared" si="21"/>
        <v>1.0271323673217587</v>
      </c>
      <c r="W8" s="5">
        <f t="shared" si="22"/>
        <v>1.7315705934208976</v>
      </c>
      <c r="X8" s="5">
        <f t="shared" si="23"/>
        <v>0.50302240506760765</v>
      </c>
      <c r="Y8" s="5">
        <f t="shared" si="24"/>
        <v>1.2141999999999999</v>
      </c>
      <c r="Z8" s="5">
        <f t="shared" si="11"/>
        <v>0.60830000000000006</v>
      </c>
      <c r="AA8" s="5">
        <f t="shared" si="12"/>
        <v>1.3526</v>
      </c>
      <c r="AB8" s="5">
        <f t="shared" si="13"/>
        <v>2.6307999999999998</v>
      </c>
      <c r="AC8" s="6">
        <f t="shared" si="14"/>
        <v>2.1292</v>
      </c>
      <c r="AD8" s="6">
        <f t="shared" si="25"/>
        <v>0.24579999999999999</v>
      </c>
      <c r="AE8" s="6">
        <f t="shared" si="26"/>
        <v>0.25519999999999998</v>
      </c>
      <c r="AF8" s="6">
        <f t="shared" si="27"/>
        <v>0.23809999999999998</v>
      </c>
      <c r="AG8" s="9">
        <v>0</v>
      </c>
      <c r="AH8" s="9">
        <v>0</v>
      </c>
      <c r="AI8" s="9">
        <v>0</v>
      </c>
      <c r="AJ8" s="9">
        <v>-0.68200000000000005</v>
      </c>
      <c r="AK8" s="9">
        <v>0</v>
      </c>
      <c r="AL8" s="9">
        <v>-1.1817</v>
      </c>
      <c r="AM8" s="9">
        <v>0</v>
      </c>
      <c r="AN8" s="9">
        <v>-2.6269999999999998</v>
      </c>
      <c r="AO8" s="9">
        <v>0</v>
      </c>
      <c r="AP8" s="9">
        <v>-3.3889999999999998</v>
      </c>
      <c r="AQ8" s="9">
        <v>0</v>
      </c>
      <c r="AR8" s="9">
        <v>-4.8164999999999996</v>
      </c>
      <c r="AS8" s="9">
        <v>0</v>
      </c>
      <c r="AT8" s="9">
        <v>-5.8268000000000004</v>
      </c>
      <c r="AU8" s="9">
        <v>0</v>
      </c>
      <c r="AV8" s="9">
        <v>-11.6548</v>
      </c>
      <c r="AW8" s="9">
        <v>0</v>
      </c>
      <c r="AX8" s="9">
        <v>-15.0749</v>
      </c>
      <c r="AY8" s="18">
        <v>1.0407999999999999</v>
      </c>
      <c r="AZ8" s="18">
        <v>-7.2111000000000001</v>
      </c>
      <c r="BA8" s="19">
        <v>1.2763</v>
      </c>
      <c r="BB8" s="19">
        <v>-7.2111000000000001</v>
      </c>
      <c r="BC8" s="19">
        <v>0.68140000000000001</v>
      </c>
      <c r="BD8" s="19">
        <v>-7.2111000000000001</v>
      </c>
      <c r="BE8" s="19">
        <v>0.41849999999999998</v>
      </c>
      <c r="BF8" s="19">
        <v>-7.2111000000000001</v>
      </c>
      <c r="BG8" s="19">
        <v>8.9499999999999996E-2</v>
      </c>
      <c r="BH8" s="19">
        <v>-7.2111000000000001</v>
      </c>
      <c r="BI8" s="19">
        <v>-0.51880000000000004</v>
      </c>
      <c r="BJ8" s="19">
        <v>-7.2111000000000001</v>
      </c>
      <c r="BK8" s="19">
        <v>-0.79569999999999996</v>
      </c>
      <c r="BL8" s="19">
        <v>-7.2111000000000001</v>
      </c>
      <c r="BM8" s="19">
        <v>-0.67120000000000002</v>
      </c>
      <c r="BN8" s="19">
        <v>-7.2111000000000001</v>
      </c>
      <c r="BO8" s="19">
        <v>-1.3545</v>
      </c>
      <c r="BP8" s="19">
        <v>-7.2111000000000001</v>
      </c>
      <c r="BQ8" s="19">
        <v>-1.0884</v>
      </c>
      <c r="BR8" s="19">
        <v>-7.2111000000000001</v>
      </c>
      <c r="BS8" s="17">
        <v>0</v>
      </c>
      <c r="BT8" s="17">
        <v>0</v>
      </c>
      <c r="BU8" s="17">
        <v>-4.0018000000000002</v>
      </c>
      <c r="BV8" s="17">
        <v>5.2920999999999996</v>
      </c>
      <c r="BW8" s="17">
        <v>-2.4708000000000001</v>
      </c>
      <c r="BX8" s="17">
        <v>5.8381999999999996</v>
      </c>
      <c r="BY8" s="17">
        <v>2.6118000000000001</v>
      </c>
      <c r="BZ8" s="17">
        <v>5.1886000000000001</v>
      </c>
      <c r="CA8" s="17">
        <v>3.5642999999999998</v>
      </c>
      <c r="CB8" s="17">
        <v>5.6990999999999996</v>
      </c>
      <c r="CC8" s="17">
        <v>3.0556000000000001</v>
      </c>
      <c r="CD8" s="17">
        <v>4.3116000000000003</v>
      </c>
      <c r="CE8" s="12">
        <v>1.5494000000000001</v>
      </c>
      <c r="CF8" s="12">
        <v>1.3613999999999999</v>
      </c>
      <c r="CG8" s="12">
        <v>-2.6886000000000001</v>
      </c>
      <c r="CH8" s="12">
        <v>-3.3591000000000002</v>
      </c>
      <c r="CI8" s="12">
        <v>4.1561000000000003</v>
      </c>
      <c r="CJ8" s="12">
        <v>-1.9228000000000001</v>
      </c>
      <c r="CK8" s="12">
        <v>-0.23300000000000001</v>
      </c>
      <c r="CL8" s="12">
        <v>-0.71819999999999995</v>
      </c>
      <c r="CM8" s="12">
        <v>-0.4788</v>
      </c>
      <c r="CN8" s="12">
        <v>-0.71819999999999995</v>
      </c>
      <c r="CO8" s="12">
        <v>-0.43120000000000003</v>
      </c>
      <c r="CP8" s="12">
        <v>-0.80840000000000001</v>
      </c>
      <c r="CQ8" s="12">
        <v>-5.0159000000000002</v>
      </c>
      <c r="CR8" s="12">
        <v>0.89149999999999996</v>
      </c>
      <c r="CS8" s="12">
        <v>0.50990000000000002</v>
      </c>
      <c r="CT8" s="12">
        <v>2.9253999999999998</v>
      </c>
      <c r="CU8" s="12">
        <v>-2.4638</v>
      </c>
      <c r="CV8" s="12">
        <v>-0.153</v>
      </c>
      <c r="CW8" s="12">
        <v>-2.4638</v>
      </c>
      <c r="CX8" s="12">
        <v>0.1022</v>
      </c>
      <c r="CY8" s="12">
        <v>-2.5228999999999999</v>
      </c>
      <c r="CZ8" s="12">
        <v>0.1016</v>
      </c>
      <c r="DA8" s="12">
        <v>-8.7420000000000009</v>
      </c>
      <c r="DB8" s="12">
        <v>1.4129</v>
      </c>
      <c r="DC8" s="12">
        <v>-3.1101999999999999</v>
      </c>
      <c r="DD8" s="12">
        <v>6.4166999999999996</v>
      </c>
      <c r="DE8" s="12">
        <v>-5.2991000000000001</v>
      </c>
      <c r="DF8" s="12">
        <v>0.66739999999999999</v>
      </c>
      <c r="DG8" s="12">
        <v>-5.2991000000000001</v>
      </c>
      <c r="DH8" s="12">
        <v>0.90549999999999997</v>
      </c>
      <c r="DI8" s="12">
        <v>-5.2991000000000001</v>
      </c>
      <c r="DJ8" s="12">
        <v>0.94810000000000005</v>
      </c>
      <c r="DK8" s="12">
        <v>-4.7237999999999998</v>
      </c>
      <c r="DL8" s="12">
        <v>1.7989999999999999</v>
      </c>
      <c r="DM8" s="12">
        <v>-4.5364000000000004</v>
      </c>
      <c r="DN8" s="12">
        <v>3.5204</v>
      </c>
      <c r="DO8" s="12">
        <v>-4.6036999999999999</v>
      </c>
      <c r="DP8" s="12">
        <v>4.0189000000000004</v>
      </c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28"/>
        <v>0</v>
      </c>
      <c r="O9" s="5">
        <f t="shared" si="15"/>
        <v>0</v>
      </c>
      <c r="P9" s="5">
        <f t="shared" si="16"/>
        <v>0</v>
      </c>
      <c r="Q9" s="5">
        <f t="shared" si="10"/>
        <v>0</v>
      </c>
      <c r="R9" s="5">
        <f t="shared" si="17"/>
        <v>0</v>
      </c>
      <c r="S9" s="5">
        <f t="shared" si="18"/>
        <v>0</v>
      </c>
      <c r="T9" s="5">
        <f t="shared" si="19"/>
        <v>0</v>
      </c>
      <c r="U9" s="5">
        <f t="shared" si="20"/>
        <v>0</v>
      </c>
      <c r="V9" s="5">
        <f t="shared" si="21"/>
        <v>0</v>
      </c>
      <c r="W9" s="5">
        <f t="shared" si="22"/>
        <v>0</v>
      </c>
      <c r="X9" s="5">
        <f t="shared" si="23"/>
        <v>0</v>
      </c>
      <c r="Y9" s="5">
        <f t="shared" si="24"/>
        <v>0</v>
      </c>
      <c r="Z9" s="5">
        <f t="shared" si="11"/>
        <v>0</v>
      </c>
      <c r="AA9" s="5">
        <f t="shared" si="12"/>
        <v>0</v>
      </c>
      <c r="AB9" s="5">
        <f t="shared" si="13"/>
        <v>0</v>
      </c>
      <c r="AC9" s="6">
        <f t="shared" si="14"/>
        <v>0</v>
      </c>
      <c r="AD9" s="6">
        <f t="shared" si="25"/>
        <v>0</v>
      </c>
      <c r="AE9" s="6">
        <f t="shared" si="26"/>
        <v>0</v>
      </c>
      <c r="AF9" s="6">
        <f t="shared" si="27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28"/>
        <v>0</v>
      </c>
      <c r="O10" s="5">
        <f t="shared" si="15"/>
        <v>0</v>
      </c>
      <c r="P10" s="5">
        <f t="shared" si="16"/>
        <v>0</v>
      </c>
      <c r="Q10" s="5">
        <f t="shared" si="10"/>
        <v>0</v>
      </c>
      <c r="R10" s="5">
        <f t="shared" si="17"/>
        <v>0</v>
      </c>
      <c r="S10" s="5">
        <f t="shared" si="18"/>
        <v>0</v>
      </c>
      <c r="T10" s="5">
        <f t="shared" si="19"/>
        <v>0</v>
      </c>
      <c r="U10" s="5">
        <f t="shared" si="20"/>
        <v>0</v>
      </c>
      <c r="V10" s="5">
        <f t="shared" si="21"/>
        <v>0</v>
      </c>
      <c r="W10" s="5">
        <f t="shared" si="22"/>
        <v>0</v>
      </c>
      <c r="X10" s="5">
        <f t="shared" si="23"/>
        <v>0</v>
      </c>
      <c r="Y10" s="5">
        <f t="shared" si="24"/>
        <v>0</v>
      </c>
      <c r="Z10" s="5">
        <f t="shared" si="11"/>
        <v>0</v>
      </c>
      <c r="AA10" s="5">
        <f t="shared" si="12"/>
        <v>0</v>
      </c>
      <c r="AB10" s="5">
        <f t="shared" si="13"/>
        <v>0</v>
      </c>
      <c r="AC10" s="6">
        <f t="shared" si="14"/>
        <v>0</v>
      </c>
      <c r="AD10" s="6">
        <f t="shared" si="25"/>
        <v>0</v>
      </c>
      <c r="AE10" s="6">
        <f t="shared" si="26"/>
        <v>0</v>
      </c>
      <c r="AF10" s="6">
        <f t="shared" si="27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28"/>
        <v>0</v>
      </c>
      <c r="O11" s="5">
        <f t="shared" si="15"/>
        <v>0</v>
      </c>
      <c r="P11" s="5">
        <f t="shared" si="16"/>
        <v>0</v>
      </c>
      <c r="Q11" s="5">
        <f t="shared" si="10"/>
        <v>0</v>
      </c>
      <c r="R11" s="5">
        <f t="shared" si="17"/>
        <v>0</v>
      </c>
      <c r="S11" s="5">
        <f t="shared" si="18"/>
        <v>0</v>
      </c>
      <c r="T11" s="5">
        <f t="shared" si="19"/>
        <v>0</v>
      </c>
      <c r="U11" s="5">
        <f t="shared" si="20"/>
        <v>0</v>
      </c>
      <c r="V11" s="5">
        <f t="shared" si="21"/>
        <v>0</v>
      </c>
      <c r="W11" s="5">
        <f t="shared" si="22"/>
        <v>0</v>
      </c>
      <c r="X11" s="5">
        <f t="shared" si="23"/>
        <v>0</v>
      </c>
      <c r="Y11" s="5">
        <f t="shared" si="24"/>
        <v>0</v>
      </c>
      <c r="Z11" s="5">
        <f t="shared" si="11"/>
        <v>0</v>
      </c>
      <c r="AA11" s="5">
        <f t="shared" si="12"/>
        <v>0</v>
      </c>
      <c r="AB11" s="5">
        <f t="shared" si="13"/>
        <v>0</v>
      </c>
      <c r="AC11" s="6">
        <f t="shared" si="14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>((AO12-AQ12)^2+(AP12-AR12)^2)^0.5</f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28"/>
        <v>0</v>
      </c>
      <c r="O12" s="5">
        <f t="shared" si="15"/>
        <v>0</v>
      </c>
      <c r="P12" s="5">
        <f t="shared" si="16"/>
        <v>0</v>
      </c>
      <c r="Q12" s="5">
        <f t="shared" si="10"/>
        <v>0</v>
      </c>
      <c r="R12" s="5">
        <f t="shared" si="17"/>
        <v>0</v>
      </c>
      <c r="S12" s="5">
        <f t="shared" si="18"/>
        <v>0</v>
      </c>
      <c r="T12" s="5">
        <f t="shared" si="19"/>
        <v>0</v>
      </c>
      <c r="U12" s="5">
        <f t="shared" si="20"/>
        <v>0</v>
      </c>
      <c r="V12" s="5">
        <f t="shared" si="21"/>
        <v>0</v>
      </c>
      <c r="W12" s="5">
        <f t="shared" si="22"/>
        <v>0</v>
      </c>
      <c r="X12" s="5">
        <f t="shared" si="23"/>
        <v>0</v>
      </c>
      <c r="Y12" s="5">
        <f t="shared" si="24"/>
        <v>0</v>
      </c>
      <c r="Z12" s="5">
        <f t="shared" si="11"/>
        <v>0</v>
      </c>
      <c r="AA12" s="5">
        <f t="shared" si="12"/>
        <v>0</v>
      </c>
      <c r="AB12" s="5">
        <f t="shared" si="13"/>
        <v>0</v>
      </c>
      <c r="AC12" s="6">
        <f t="shared" si="14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AVERAGE(D3:D8)</f>
        <v>14.103033333333331</v>
      </c>
      <c r="E13" s="14">
        <f t="shared" ref="E13:W13" si="29">AVERAGE(E3:E8)</f>
        <v>11.0289</v>
      </c>
      <c r="F13" s="14">
        <f t="shared" si="29"/>
        <v>2.5461333333333336</v>
      </c>
      <c r="G13" s="14">
        <f t="shared" si="29"/>
        <v>0.73355000000000004</v>
      </c>
      <c r="H13" s="14">
        <f t="shared" si="29"/>
        <v>1.24905</v>
      </c>
      <c r="I13" s="14">
        <f t="shared" si="29"/>
        <v>0.73024999999999984</v>
      </c>
      <c r="J13" s="14">
        <f t="shared" si="29"/>
        <v>1.407283333333333</v>
      </c>
      <c r="K13" s="14">
        <f t="shared" si="29"/>
        <v>0.97206666666666675</v>
      </c>
      <c r="L13" s="14">
        <f t="shared" si="29"/>
        <v>6.6414815694137452</v>
      </c>
      <c r="M13" s="14">
        <f t="shared" si="29"/>
        <v>1.6402206259906931</v>
      </c>
      <c r="N13" s="14">
        <f t="shared" si="29"/>
        <v>7.9084455860676952</v>
      </c>
      <c r="O13" s="14">
        <f t="shared" si="29"/>
        <v>1.5852840019853107</v>
      </c>
      <c r="P13" s="14">
        <f t="shared" si="29"/>
        <v>6.3295888565762999</v>
      </c>
      <c r="Q13" s="14">
        <f t="shared" si="29"/>
        <v>6.9971614037701118</v>
      </c>
      <c r="R13" s="14">
        <f t="shared" si="29"/>
        <v>4.8089580084521071</v>
      </c>
      <c r="S13" s="14">
        <f t="shared" si="29"/>
        <v>5.6713213650306367</v>
      </c>
      <c r="T13" s="14">
        <f t="shared" si="29"/>
        <v>6.3356613546098162</v>
      </c>
      <c r="U13" s="14">
        <f>AVERAGE(U3,U5:U8)</f>
        <v>7.6441288291188894</v>
      </c>
      <c r="V13" s="14">
        <f t="shared" si="29"/>
        <v>1.0039082447317469</v>
      </c>
      <c r="W13" s="14">
        <f t="shared" si="29"/>
        <v>1.5736829015047535</v>
      </c>
      <c r="X13" s="14">
        <f>AVERAGE(X3:X8)</f>
        <v>0.39906444527449003</v>
      </c>
      <c r="Y13" s="14">
        <f t="shared" ref="Y13:AF13" si="30">AVERAGE(Y3:Y8)</f>
        <v>1.1172</v>
      </c>
      <c r="Z13" s="14">
        <f t="shared" si="30"/>
        <v>0.56553333333333322</v>
      </c>
      <c r="AA13" s="14">
        <f t="shared" si="30"/>
        <v>1.4116166666666665</v>
      </c>
      <c r="AB13" s="14">
        <f t="shared" si="30"/>
        <v>2.4833833333333337</v>
      </c>
      <c r="AC13" s="14">
        <f t="shared" si="30"/>
        <v>1.8130666666666666</v>
      </c>
      <c r="AD13" s="14">
        <f t="shared" si="30"/>
        <v>0.23221666666666674</v>
      </c>
      <c r="AE13" s="14">
        <f t="shared" si="30"/>
        <v>0.23471666666666668</v>
      </c>
      <c r="AF13" s="14">
        <f t="shared" si="30"/>
        <v>0.24096666666666666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STDEV(D3:D8)</f>
        <v>1.1528552340457436</v>
      </c>
      <c r="E14" s="14">
        <f t="shared" ref="E14:W14" si="31">STDEV(E3:E8)</f>
        <v>0.93225351058604244</v>
      </c>
      <c r="F14" s="14">
        <f t="shared" si="31"/>
        <v>0.12255553299083101</v>
      </c>
      <c r="G14" s="14">
        <f t="shared" si="31"/>
        <v>4.2601819209982086E-2</v>
      </c>
      <c r="H14" s="14">
        <f t="shared" si="31"/>
        <v>0.17234613717748395</v>
      </c>
      <c r="I14" s="14">
        <f t="shared" si="31"/>
        <v>8.9283878723990448E-2</v>
      </c>
      <c r="J14" s="14">
        <f t="shared" si="31"/>
        <v>0.19239912075336235</v>
      </c>
      <c r="K14" s="14">
        <f t="shared" si="31"/>
        <v>0.12843383770123395</v>
      </c>
      <c r="L14" s="14">
        <f t="shared" si="31"/>
        <v>0.71461540828968939</v>
      </c>
      <c r="M14" s="14">
        <f t="shared" si="31"/>
        <v>0.18661791363542399</v>
      </c>
      <c r="N14" s="14">
        <f t="shared" si="31"/>
        <v>1.1399137653619633</v>
      </c>
      <c r="O14" s="14">
        <f t="shared" si="31"/>
        <v>0.55029101946049908</v>
      </c>
      <c r="P14" s="14">
        <f t="shared" si="31"/>
        <v>0.76613940640470768</v>
      </c>
      <c r="Q14" s="14">
        <f t="shared" si="31"/>
        <v>0.51499191402182565</v>
      </c>
      <c r="R14" s="14">
        <f t="shared" si="31"/>
        <v>0.46439610843892554</v>
      </c>
      <c r="S14" s="14">
        <f t="shared" si="31"/>
        <v>0.71837155668667751</v>
      </c>
      <c r="T14" s="14">
        <f t="shared" si="31"/>
        <v>0.4323178965118708</v>
      </c>
      <c r="U14" s="14">
        <f>STDEV(U3,U5:U8)</f>
        <v>0.23218570647615255</v>
      </c>
      <c r="V14" s="14">
        <f t="shared" si="31"/>
        <v>3.2919984683279772E-2</v>
      </c>
      <c r="W14" s="14">
        <f t="shared" si="31"/>
        <v>0.14750555451878927</v>
      </c>
      <c r="X14" s="14">
        <f>STDEV(X3:X8)</f>
        <v>8.7906360528213795E-2</v>
      </c>
      <c r="Y14" s="14">
        <f t="shared" ref="Y14:AF14" si="32">STDEV(Y3:Y8)</f>
        <v>4.9210933744443366E-2</v>
      </c>
      <c r="Z14" s="14">
        <f t="shared" si="32"/>
        <v>5.5861173158703585E-2</v>
      </c>
      <c r="AA14" s="14">
        <f t="shared" si="32"/>
        <v>9.4602693760096793E-2</v>
      </c>
      <c r="AB14" s="14">
        <f t="shared" si="32"/>
        <v>0.17486188168570846</v>
      </c>
      <c r="AC14" s="14">
        <f t="shared" si="32"/>
        <v>0.23263102687876192</v>
      </c>
      <c r="AD14" s="14">
        <f t="shared" si="32"/>
        <v>2.1504735912507029E-2</v>
      </c>
      <c r="AE14" s="14">
        <f t="shared" si="32"/>
        <v>2.4832753908229099E-2</v>
      </c>
      <c r="AF14" s="14">
        <f t="shared" si="32"/>
        <v>1.0089928972330136E-2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MAX(D3:D8)-MIN(D3:D8)</f>
        <v>2.8079000000000001</v>
      </c>
      <c r="E15" s="14">
        <f t="shared" ref="E15:W15" si="33">MAX(E3:E8)-MIN(E3:E8)</f>
        <v>2.6423000000000005</v>
      </c>
      <c r="F15" s="14">
        <f t="shared" si="33"/>
        <v>0.32200000000000006</v>
      </c>
      <c r="G15" s="14">
        <f t="shared" si="33"/>
        <v>0.11239999999999994</v>
      </c>
      <c r="H15" s="14">
        <f t="shared" si="33"/>
        <v>0.49599999999999977</v>
      </c>
      <c r="I15" s="14">
        <f t="shared" si="33"/>
        <v>0.24250000000000016</v>
      </c>
      <c r="J15" s="14">
        <f t="shared" si="33"/>
        <v>0.52390000000000025</v>
      </c>
      <c r="K15" s="14">
        <f t="shared" si="33"/>
        <v>0.35109999999999975</v>
      </c>
      <c r="L15" s="14">
        <f t="shared" si="33"/>
        <v>2.1166314023628479</v>
      </c>
      <c r="M15" s="14">
        <f t="shared" si="33"/>
        <v>0.53064406015942622</v>
      </c>
      <c r="N15" s="14">
        <f t="shared" si="33"/>
        <v>2.6024030876878887</v>
      </c>
      <c r="O15" s="14">
        <f t="shared" si="33"/>
        <v>0.77822902297315366</v>
      </c>
      <c r="P15" s="14">
        <f t="shared" si="33"/>
        <v>2.3797625700812546</v>
      </c>
      <c r="Q15" s="14">
        <f t="shared" si="33"/>
        <v>1.5550155878040721</v>
      </c>
      <c r="R15" s="14">
        <f t="shared" si="33"/>
        <v>1.3013704249042863</v>
      </c>
      <c r="S15" s="14">
        <f t="shared" si="33"/>
        <v>2.1805718317117018</v>
      </c>
      <c r="T15" s="14">
        <f t="shared" si="33"/>
        <v>1.197297627013306</v>
      </c>
      <c r="U15" s="14">
        <f>MAX(U3,U5:U8)-MIN(U3,U5:U8)</f>
        <v>0.49214122078247513</v>
      </c>
      <c r="V15" s="14">
        <f t="shared" si="33"/>
        <v>7.9824718413878615E-2</v>
      </c>
      <c r="W15" s="14">
        <f t="shared" si="33"/>
        <v>0.38458666998305624</v>
      </c>
      <c r="X15" s="14">
        <f>MAX(X3:X8)-MIN(X3:X8)</f>
        <v>0.21377052521200463</v>
      </c>
      <c r="Y15" s="14">
        <f t="shared" ref="Y15:AF15" si="34">MAX(Y3:Y8)-MIN(Y3:Y8)</f>
        <v>0.13209999999999988</v>
      </c>
      <c r="Z15" s="14">
        <f t="shared" si="34"/>
        <v>0.14159999999999995</v>
      </c>
      <c r="AA15" s="14">
        <f t="shared" si="34"/>
        <v>0.2488999999999999</v>
      </c>
      <c r="AB15" s="14">
        <f t="shared" si="34"/>
        <v>0.44650000000000034</v>
      </c>
      <c r="AC15" s="14">
        <f t="shared" si="34"/>
        <v>0.63250000000000006</v>
      </c>
      <c r="AD15" s="14">
        <f t="shared" si="34"/>
        <v>6.0400000000000342E-2</v>
      </c>
      <c r="AE15" s="14">
        <f t="shared" si="34"/>
        <v>6.6100000000000048E-2</v>
      </c>
      <c r="AF15" s="14">
        <f t="shared" si="34"/>
        <v>2.8000000000000025E-2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MIN(D3:D8)</f>
        <v>12.764799999999999</v>
      </c>
      <c r="E16" s="14">
        <f t="shared" ref="E16:W16" si="35">MIN(E3:E8)</f>
        <v>9.5344999999999995</v>
      </c>
      <c r="F16" s="14">
        <f t="shared" si="35"/>
        <v>2.3285</v>
      </c>
      <c r="G16" s="14">
        <f t="shared" si="35"/>
        <v>0.68200000000000005</v>
      </c>
      <c r="H16" s="14">
        <f t="shared" si="35"/>
        <v>0.94930000000000003</v>
      </c>
      <c r="I16" s="14">
        <f t="shared" si="35"/>
        <v>0.6368999999999998</v>
      </c>
      <c r="J16" s="14">
        <f t="shared" si="35"/>
        <v>1.2496999999999998</v>
      </c>
      <c r="K16" s="14">
        <f t="shared" si="35"/>
        <v>0.83119999999999994</v>
      </c>
      <c r="L16" s="14">
        <f t="shared" si="35"/>
        <v>5.8324390866943476</v>
      </c>
      <c r="M16" s="14">
        <f t="shared" si="35"/>
        <v>1.4459874204155443</v>
      </c>
      <c r="N16" s="14">
        <f t="shared" si="35"/>
        <v>6.3046029097794891</v>
      </c>
      <c r="O16" s="14">
        <f t="shared" si="35"/>
        <v>1.1961694904987339</v>
      </c>
      <c r="P16" s="14">
        <f t="shared" si="35"/>
        <v>5.2169888652363445</v>
      </c>
      <c r="Q16" s="14">
        <f t="shared" si="35"/>
        <v>6.3555988270185839</v>
      </c>
      <c r="R16" s="14">
        <f t="shared" si="35"/>
        <v>4.379211310270378</v>
      </c>
      <c r="S16" s="14">
        <f t="shared" si="35"/>
        <v>4.4191669305424526</v>
      </c>
      <c r="T16" s="14">
        <f t="shared" si="35"/>
        <v>5.9198568394852256</v>
      </c>
      <c r="U16" s="14">
        <f>MIN(U3,U5:U8)</f>
        <v>7.4029158208100672</v>
      </c>
      <c r="V16" s="14">
        <f t="shared" si="35"/>
        <v>0.95436186533201373</v>
      </c>
      <c r="W16" s="14">
        <f t="shared" si="35"/>
        <v>1.3469839234378413</v>
      </c>
      <c r="X16" s="14">
        <f>MIN(X3:X8)</f>
        <v>0.28925187985560302</v>
      </c>
      <c r="Y16" s="14">
        <f t="shared" ref="Y16:AF16" si="36">MIN(Y3:Y8)</f>
        <v>1.0821000000000001</v>
      </c>
      <c r="Z16" s="14">
        <f t="shared" si="36"/>
        <v>0.50800000000000001</v>
      </c>
      <c r="AA16" s="14">
        <f t="shared" si="36"/>
        <v>1.3386</v>
      </c>
      <c r="AB16" s="14">
        <f t="shared" si="36"/>
        <v>2.3068999999999997</v>
      </c>
      <c r="AC16" s="14">
        <f t="shared" si="36"/>
        <v>1.4966999999999999</v>
      </c>
      <c r="AD16" s="14">
        <f t="shared" si="36"/>
        <v>0.20439999999999969</v>
      </c>
      <c r="AE16" s="14">
        <f t="shared" si="36"/>
        <v>0.18979999999999997</v>
      </c>
      <c r="AF16" s="14">
        <f t="shared" si="36"/>
        <v>0.23170000000000002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MAX(D3:D8)</f>
        <v>15.572699999999999</v>
      </c>
      <c r="E17" s="14">
        <f t="shared" ref="E17:W17" si="37">MAX(E3:E8)</f>
        <v>12.1768</v>
      </c>
      <c r="F17" s="14">
        <f t="shared" si="37"/>
        <v>2.6505000000000001</v>
      </c>
      <c r="G17" s="14">
        <f t="shared" si="37"/>
        <v>0.7944</v>
      </c>
      <c r="H17" s="14">
        <f t="shared" si="37"/>
        <v>1.4452999999999998</v>
      </c>
      <c r="I17" s="14">
        <f t="shared" si="37"/>
        <v>0.87939999999999996</v>
      </c>
      <c r="J17" s="14">
        <f t="shared" si="37"/>
        <v>1.7736000000000001</v>
      </c>
      <c r="K17" s="14">
        <f t="shared" si="37"/>
        <v>1.1822999999999997</v>
      </c>
      <c r="L17" s="14">
        <f t="shared" si="37"/>
        <v>7.9490704890571955</v>
      </c>
      <c r="M17" s="14">
        <f t="shared" si="37"/>
        <v>1.9766314805749705</v>
      </c>
      <c r="N17" s="14">
        <f t="shared" si="37"/>
        <v>8.9070059974673779</v>
      </c>
      <c r="O17" s="14">
        <f t="shared" si="37"/>
        <v>1.9743985134718876</v>
      </c>
      <c r="P17" s="14">
        <f t="shared" si="37"/>
        <v>7.5967514353175991</v>
      </c>
      <c r="Q17" s="14">
        <f t="shared" si="37"/>
        <v>7.910614414822656</v>
      </c>
      <c r="R17" s="14">
        <f t="shared" si="37"/>
        <v>5.6805817351746644</v>
      </c>
      <c r="S17" s="14">
        <f t="shared" si="37"/>
        <v>6.5997387622541543</v>
      </c>
      <c r="T17" s="14">
        <f t="shared" si="37"/>
        <v>7.1171544664985316</v>
      </c>
      <c r="U17" s="14">
        <f>MAX(U3,U5:U8)</f>
        <v>7.8950570415925423</v>
      </c>
      <c r="V17" s="14">
        <f t="shared" si="37"/>
        <v>1.0341865837458923</v>
      </c>
      <c r="W17" s="14">
        <f t="shared" si="37"/>
        <v>1.7315705934208976</v>
      </c>
      <c r="X17" s="14">
        <f>MAX(X3:X8)</f>
        <v>0.50302240506760765</v>
      </c>
      <c r="Y17" s="14">
        <f t="shared" ref="Y17:AF17" si="38">MAX(Y3:Y8)</f>
        <v>1.2141999999999999</v>
      </c>
      <c r="Z17" s="14">
        <f t="shared" si="38"/>
        <v>0.64959999999999996</v>
      </c>
      <c r="AA17" s="14">
        <f t="shared" si="38"/>
        <v>1.5874999999999999</v>
      </c>
      <c r="AB17" s="14">
        <f t="shared" si="38"/>
        <v>2.7534000000000001</v>
      </c>
      <c r="AC17" s="14">
        <f t="shared" si="38"/>
        <v>2.1292</v>
      </c>
      <c r="AD17" s="14">
        <f t="shared" si="38"/>
        <v>0.26480000000000004</v>
      </c>
      <c r="AE17" s="14">
        <f t="shared" si="38"/>
        <v>0.25590000000000002</v>
      </c>
      <c r="AF17" s="14">
        <f t="shared" si="38"/>
        <v>0.25970000000000004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COUNT(D3:D8)</f>
        <v>6</v>
      </c>
      <c r="E18" s="15">
        <f t="shared" ref="E18:W18" si="39">COUNT(E3:E8)</f>
        <v>6</v>
      </c>
      <c r="F18" s="15">
        <f t="shared" si="39"/>
        <v>6</v>
      </c>
      <c r="G18" s="15">
        <f t="shared" si="39"/>
        <v>6</v>
      </c>
      <c r="H18" s="15">
        <f t="shared" si="39"/>
        <v>6</v>
      </c>
      <c r="I18" s="15">
        <f t="shared" si="39"/>
        <v>6</v>
      </c>
      <c r="J18" s="15">
        <f t="shared" si="39"/>
        <v>6</v>
      </c>
      <c r="K18" s="15">
        <f t="shared" si="39"/>
        <v>6</v>
      </c>
      <c r="L18" s="15">
        <f t="shared" si="39"/>
        <v>6</v>
      </c>
      <c r="M18" s="15">
        <f t="shared" si="39"/>
        <v>6</v>
      </c>
      <c r="N18" s="15">
        <f t="shared" si="39"/>
        <v>4</v>
      </c>
      <c r="O18" s="15">
        <f t="shared" si="39"/>
        <v>2</v>
      </c>
      <c r="P18" s="15">
        <f t="shared" si="39"/>
        <v>6</v>
      </c>
      <c r="Q18" s="15">
        <f t="shared" si="39"/>
        <v>6</v>
      </c>
      <c r="R18" s="15">
        <f t="shared" si="39"/>
        <v>6</v>
      </c>
      <c r="S18" s="15">
        <f t="shared" si="39"/>
        <v>6</v>
      </c>
      <c r="T18" s="15">
        <f t="shared" si="39"/>
        <v>6</v>
      </c>
      <c r="U18" s="15">
        <f>COUNT(U3,U5:U8)</f>
        <v>5</v>
      </c>
      <c r="V18" s="15">
        <f t="shared" si="39"/>
        <v>6</v>
      </c>
      <c r="W18" s="15">
        <f t="shared" si="39"/>
        <v>6</v>
      </c>
      <c r="X18" s="15">
        <f>COUNT(X3:X8)</f>
        <v>6</v>
      </c>
      <c r="Y18" s="15">
        <f t="shared" ref="Y18:AF18" si="40">COUNT(Y3:Y8)</f>
        <v>6</v>
      </c>
      <c r="Z18" s="15">
        <f t="shared" si="40"/>
        <v>6</v>
      </c>
      <c r="AA18" s="15">
        <f t="shared" si="40"/>
        <v>6</v>
      </c>
      <c r="AB18" s="15">
        <f t="shared" si="40"/>
        <v>6</v>
      </c>
      <c r="AC18" s="15">
        <f t="shared" si="40"/>
        <v>6</v>
      </c>
      <c r="AD18" s="15">
        <f t="shared" si="40"/>
        <v>6</v>
      </c>
      <c r="AE18" s="15">
        <f t="shared" si="40"/>
        <v>6</v>
      </c>
      <c r="AF18" s="15">
        <f t="shared" si="40"/>
        <v>6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381</v>
      </c>
      <c r="C23" s="1" t="s">
        <v>565</v>
      </c>
      <c r="D23" s="5">
        <f t="shared" ref="D23:D32" si="41">((AG23-AW23)^2+(AH23-AX23)^2)^0.5</f>
        <v>18.6874</v>
      </c>
      <c r="E23" s="5">
        <f t="shared" ref="E23:E32" si="42">((AG23-AU23)^2+(AH23-AV23)^2)^0.5</f>
        <v>14.399900000000001</v>
      </c>
      <c r="F23" s="5">
        <f t="shared" ref="F23:F32" si="43">((AG23-AM23)^2+(AH23-AN23)^2)^0.5</f>
        <v>2.9990999999999999</v>
      </c>
      <c r="G23" s="5">
        <f t="shared" ref="G23:G32" si="44">((AG23-AI23)^2+(AH23-AJ23)^2)^0.5</f>
        <v>0.86739999999999995</v>
      </c>
      <c r="H23" s="5">
        <f t="shared" ref="H23:H32" si="45">((AK23-AM23)^2+(AL23-AN23)^2)^0.5</f>
        <v>1.5296999999999998</v>
      </c>
      <c r="I23" s="5">
        <f t="shared" ref="I23:I32" si="46">((AM23-AO23)^2+(AN23-AP23)^2)^0.5</f>
        <v>0.90490000000000004</v>
      </c>
      <c r="J23" s="5">
        <f>((AO23-AQ23)^2+(AP23-AR23)^2)^0.5</f>
        <v>2.0770999999999997</v>
      </c>
      <c r="K23" s="5">
        <f t="shared" ref="K23:K32" si="47">((AQ23-AS23)^2+(AR23-AT23)^2)^0.5</f>
        <v>1.2369000000000003</v>
      </c>
      <c r="L23" s="5">
        <f t="shared" ref="L23:L32" si="48">((BS23-BU23)^2+(BT23-BV23)^2)^0.5</f>
        <v>7.2357022395894646</v>
      </c>
      <c r="M23" s="5">
        <f t="shared" ref="M23:M32" si="49">((BU23-BW23)^2+(BV23-BX23)^2)^0.5</f>
        <v>1.9908332049672071</v>
      </c>
      <c r="N23" s="5">
        <f t="shared" ref="N23:N32" si="50">((BW23-BY23)^2+(BX23-BZ23)^2)^0.5 + ((BY23-CA23)^2+(BZ23-CB23)^2)^0.5</f>
        <v>7.676695355872809</v>
      </c>
      <c r="O23" s="24">
        <f t="shared" ref="O23:O32" si="51">((CA23-CC23)^2+(CB23-CD23)^2)^0.5</f>
        <v>0.66339498038498912</v>
      </c>
      <c r="P23" s="5">
        <f>((CE23-CG23)^2+(CF23-CH23)^2)^0.5</f>
        <v>7.7249187989259802</v>
      </c>
      <c r="Q23" s="5">
        <f t="shared" ref="Q23:Q32" si="52">((CG23-CI23)^2+(CH23-CJ23)^2)^0.5</f>
        <v>8.4418104752475926</v>
      </c>
      <c r="R23" s="5">
        <f>((CO23-CQ23)^2+(CP23-CR23)^2)^0.5</f>
        <v>3.9360904918459383</v>
      </c>
      <c r="S23" s="5">
        <f>((CQ23-CS23)^2+(CR23-CT23)^2)^0.5</f>
        <v>5.6518865399085998</v>
      </c>
      <c r="T23" s="5" t="s">
        <v>566</v>
      </c>
      <c r="U23" s="5" t="s">
        <v>566</v>
      </c>
      <c r="V23" s="5">
        <f>((DI23-DK23)^2+(DJ23-DL23)^2)^0.5</f>
        <v>1.3186309908386036</v>
      </c>
      <c r="W23" s="5">
        <f>((DK23-DM23)^2+(DL23-DN23)^2)^0.5</f>
        <v>1.7157362413844386</v>
      </c>
      <c r="X23" s="5">
        <f>((DM23-DO23)^2+(DN23-DP23)^2)^0.5</f>
        <v>0.32162986490685264</v>
      </c>
      <c r="Y23" s="5">
        <f t="shared" ref="Y23:Y32" si="53">((BE23-BK23)^2+(BF23-BL23)^2)^0.5</f>
        <v>1.2713000000000001</v>
      </c>
      <c r="Z23" s="5">
        <f t="shared" ref="Z23:Z32" si="54">((BG23-BI23)^2+(BH23-BJ23)^2)^0.5</f>
        <v>0.5645</v>
      </c>
      <c r="AA23" s="5">
        <f t="shared" ref="AA23:AA32" si="55">((BC23-BM23)^2+(BD23-BN23)^2)^0.5</f>
        <v>1.9006000000000001</v>
      </c>
      <c r="AB23" s="5">
        <f t="shared" ref="AB23:AB32" si="56">((BA23-BO23)^2+(BB23-BP23)^2)^0.5</f>
        <v>3.3159999999999998</v>
      </c>
      <c r="AC23" s="6">
        <f t="shared" ref="AC23:AC32" si="57">((AY23-BQ23)^2+(AZ23-BR23)^2)^0.5</f>
        <v>3.7942</v>
      </c>
      <c r="AD23" s="6">
        <f>((CK23-CM23)^2+(CL23-CN23)^2)^0.5</f>
        <v>0.33589999999999987</v>
      </c>
      <c r="AE23" s="6">
        <f>((CU23-CW23)^2+(CV23-CX23)^2)^0.5</f>
        <v>0.31939999999999991</v>
      </c>
      <c r="AF23" s="6" t="s">
        <v>566</v>
      </c>
      <c r="AG23" s="9">
        <v>0</v>
      </c>
      <c r="AH23" s="9">
        <v>0</v>
      </c>
      <c r="AI23" s="9">
        <v>0</v>
      </c>
      <c r="AJ23" s="9">
        <v>-0.86739999999999995</v>
      </c>
      <c r="AK23" s="9">
        <v>0</v>
      </c>
      <c r="AL23" s="9">
        <v>-1.4694</v>
      </c>
      <c r="AM23" s="9">
        <v>0</v>
      </c>
      <c r="AN23" s="9">
        <v>-2.9990999999999999</v>
      </c>
      <c r="AO23" s="9">
        <v>0</v>
      </c>
      <c r="AP23" s="9">
        <v>-3.9039999999999999</v>
      </c>
      <c r="AQ23" s="9">
        <v>0</v>
      </c>
      <c r="AR23" s="9">
        <v>-5.9810999999999996</v>
      </c>
      <c r="AS23" s="9">
        <v>0</v>
      </c>
      <c r="AT23" s="9">
        <v>-7.218</v>
      </c>
      <c r="AU23" s="9">
        <v>0</v>
      </c>
      <c r="AV23" s="9">
        <v>-14.399900000000001</v>
      </c>
      <c r="AW23" s="9">
        <v>0</v>
      </c>
      <c r="AX23" s="9">
        <v>-18.6874</v>
      </c>
      <c r="AY23" s="18">
        <v>2.0529999999999999</v>
      </c>
      <c r="AZ23" s="18">
        <v>-7.8715000000000002</v>
      </c>
      <c r="BA23" s="19">
        <v>1.8211999999999999</v>
      </c>
      <c r="BB23" s="19">
        <v>-7.8715000000000002</v>
      </c>
      <c r="BC23" s="19">
        <v>1.0922000000000001</v>
      </c>
      <c r="BD23" s="19">
        <v>-7.8715000000000002</v>
      </c>
      <c r="BE23" s="19">
        <v>0.66420000000000001</v>
      </c>
      <c r="BF23" s="19">
        <v>-7.8715000000000002</v>
      </c>
      <c r="BG23" s="19">
        <v>0.26669999999999999</v>
      </c>
      <c r="BH23" s="19">
        <v>-7.8715000000000002</v>
      </c>
      <c r="BI23" s="19">
        <v>-0.29780000000000001</v>
      </c>
      <c r="BJ23" s="19">
        <v>-7.8715000000000002</v>
      </c>
      <c r="BK23" s="19">
        <v>-0.60709999999999997</v>
      </c>
      <c r="BL23" s="19">
        <v>-7.8715000000000002</v>
      </c>
      <c r="BM23" s="19">
        <v>-0.80840000000000001</v>
      </c>
      <c r="BN23" s="19">
        <v>-7.8715000000000002</v>
      </c>
      <c r="BO23" s="19">
        <v>-1.4947999999999999</v>
      </c>
      <c r="BP23" s="19">
        <v>-7.8715000000000002</v>
      </c>
      <c r="BQ23" s="19">
        <v>-1.7412000000000001</v>
      </c>
      <c r="BR23" s="19">
        <v>-7.8715000000000002</v>
      </c>
      <c r="BS23" s="17">
        <v>0</v>
      </c>
      <c r="BT23" s="17">
        <v>0</v>
      </c>
      <c r="BU23" s="17">
        <v>3.8881000000000001</v>
      </c>
      <c r="BV23" s="17">
        <v>6.1022999999999996</v>
      </c>
      <c r="BW23" s="17">
        <v>5.7163000000000004</v>
      </c>
      <c r="BX23" s="17">
        <v>6.8903999999999996</v>
      </c>
      <c r="BY23" s="17">
        <v>8.1806999999999999</v>
      </c>
      <c r="BZ23" s="17">
        <v>7.5819000000000001</v>
      </c>
      <c r="CA23" s="17">
        <v>11.686500000000001</v>
      </c>
      <c r="CB23" s="17">
        <v>3.8544</v>
      </c>
      <c r="CC23" s="17">
        <v>11.724600000000001</v>
      </c>
      <c r="CD23" s="17">
        <v>3.1920999999999999</v>
      </c>
      <c r="CE23" s="12">
        <v>1.0598000000000001</v>
      </c>
      <c r="CF23" s="12">
        <v>0.22289999999999999</v>
      </c>
      <c r="CG23" s="12">
        <v>1.4815</v>
      </c>
      <c r="CH23" s="12">
        <v>-7.4904999999999999</v>
      </c>
      <c r="CI23" s="12">
        <v>9.9103999999999992</v>
      </c>
      <c r="CJ23" s="12">
        <v>-7.9572000000000003</v>
      </c>
      <c r="CK23" s="12">
        <v>1.5024</v>
      </c>
      <c r="CL23" s="12">
        <v>-3.2201</v>
      </c>
      <c r="CM23" s="12">
        <v>1.1665000000000001</v>
      </c>
      <c r="CN23" s="12">
        <v>-3.2201</v>
      </c>
      <c r="CO23" s="12">
        <v>0.98109999999999997</v>
      </c>
      <c r="CP23" s="12">
        <v>-2.4581</v>
      </c>
      <c r="CQ23" s="12">
        <v>-2.7818999999999998</v>
      </c>
      <c r="CR23" s="12">
        <v>-3.6124999999999998</v>
      </c>
      <c r="CS23" s="12">
        <v>0.79759999999999998</v>
      </c>
      <c r="CT23" s="12">
        <v>0.76139999999999997</v>
      </c>
      <c r="CU23" s="12">
        <v>-0.3004</v>
      </c>
      <c r="CV23" s="12">
        <v>-2.9889000000000001</v>
      </c>
      <c r="CW23" s="12">
        <v>-0.3004</v>
      </c>
      <c r="CX23" s="12">
        <v>-2.6695000000000002</v>
      </c>
      <c r="DI23" s="12">
        <v>-2.1760999999999999</v>
      </c>
      <c r="DJ23" s="12">
        <v>-9.1256000000000004</v>
      </c>
      <c r="DK23" s="12">
        <v>-1.4224000000000001</v>
      </c>
      <c r="DL23" s="12">
        <v>-10.207599999999999</v>
      </c>
      <c r="DM23" s="12">
        <v>-1.331</v>
      </c>
      <c r="DN23" s="12">
        <v>-11.9209</v>
      </c>
      <c r="DO23" s="12">
        <v>-1.4446000000000001</v>
      </c>
      <c r="DP23" s="12">
        <v>-12.2218</v>
      </c>
    </row>
    <row r="24" spans="2:120" x14ac:dyDescent="0.2">
      <c r="B24" s="1" t="s">
        <v>671</v>
      </c>
      <c r="C24" s="1" t="s">
        <v>574</v>
      </c>
      <c r="D24" s="5">
        <f t="shared" si="41"/>
        <v>18.297499999999999</v>
      </c>
      <c r="E24" s="5">
        <f t="shared" si="42"/>
        <v>15.911799999999999</v>
      </c>
      <c r="F24" s="5">
        <f t="shared" si="43"/>
        <v>2.9013</v>
      </c>
      <c r="G24" s="5">
        <f t="shared" si="44"/>
        <v>0.78739999999999999</v>
      </c>
      <c r="H24" s="5">
        <f t="shared" si="45"/>
        <v>1.5791999999999999</v>
      </c>
      <c r="I24" s="5">
        <f t="shared" si="46"/>
        <v>0.76650000000000018</v>
      </c>
      <c r="J24" s="5">
        <f>((AO24-AQ24)^2+(AP24-AR24)^2)^0.5</f>
        <v>1.778</v>
      </c>
      <c r="K24" s="5">
        <f t="shared" si="47"/>
        <v>1.5899999999999999</v>
      </c>
      <c r="L24" s="5">
        <f t="shared" si="48"/>
        <v>7.8933808181285663</v>
      </c>
      <c r="M24" s="5" t="s">
        <v>566</v>
      </c>
      <c r="N24" s="5" t="s">
        <v>566</v>
      </c>
      <c r="O24" s="5" t="s">
        <v>566</v>
      </c>
      <c r="P24" s="5">
        <f t="shared" ref="P24:P32" si="58">((CE24-CG24)^2+(CF24-CH24)^2)^0.5</f>
        <v>7.9379913882543356</v>
      </c>
      <c r="Q24" s="5">
        <f t="shared" si="52"/>
        <v>8.1257165407119629</v>
      </c>
      <c r="R24" s="5">
        <f t="shared" ref="R24:R32" si="59">((CO24-CQ24)^2+(CP24-CR24)^2)^0.5</f>
        <v>5.7240728340928717</v>
      </c>
      <c r="S24" s="5">
        <f t="shared" ref="S24:S32" si="60">((CQ24-CS24)^2+(CR24-CT24)^2)^0.5</f>
        <v>6.8712837410486847</v>
      </c>
      <c r="T24" s="5">
        <f t="shared" ref="T24:T32" si="61">((CY24-DA24)^2+(CZ24-DB24)^2)^0.5</f>
        <v>7.6709193008400245</v>
      </c>
      <c r="U24" s="5">
        <f t="shared" ref="U24:U32" si="62">((DA24-DC24)^2+(DB24-DD24)^2)^0.5</f>
        <v>9.4355880219517854</v>
      </c>
      <c r="V24" s="5">
        <f>((DI24-DK24)^2+(DJ24-DL24)^2)^0.5</f>
        <v>1.3236341828466049</v>
      </c>
      <c r="W24" s="5">
        <f>((DK24-DM24)^2+(DL24-DN24)^2)^0.5</f>
        <v>1.8902869120850414</v>
      </c>
      <c r="X24" s="5">
        <f>((DM24-DO24)^2+(DN24-DP24)^2)^0.5</f>
        <v>0.56455955398877034</v>
      </c>
      <c r="Y24" s="5">
        <f t="shared" si="53"/>
        <v>1.3081</v>
      </c>
      <c r="Z24" s="5">
        <f t="shared" si="54"/>
        <v>0.58479999999999999</v>
      </c>
      <c r="AA24" s="5">
        <f t="shared" si="55"/>
        <v>1.63</v>
      </c>
      <c r="AB24" s="5">
        <f t="shared" si="56"/>
        <v>3.3990999999999998</v>
      </c>
      <c r="AC24" s="6">
        <f t="shared" si="57"/>
        <v>3.0543</v>
      </c>
      <c r="AD24" s="6">
        <f t="shared" ref="AD24:AD32" si="63">((CK24-CM24)^2+(CL24-CN24)^2)^0.5</f>
        <v>0.33460000000000001</v>
      </c>
      <c r="AE24" s="6">
        <f t="shared" ref="AE24:AE32" si="64">((CU24-CW24)^2+(CV24-CX24)^2)^0.5</f>
        <v>0.39239999999999986</v>
      </c>
      <c r="AF24" s="6">
        <f t="shared" ref="AF24:AF32" si="65">((DE24-DG24)^2+(DF24-DH24)^2)^0.5</f>
        <v>0.36260000000000003</v>
      </c>
      <c r="AG24" s="9">
        <v>0</v>
      </c>
      <c r="AH24" s="9">
        <v>0</v>
      </c>
      <c r="AI24" s="9">
        <v>0</v>
      </c>
      <c r="AJ24" s="9">
        <v>-0.78739999999999999</v>
      </c>
      <c r="AK24" s="9">
        <v>0</v>
      </c>
      <c r="AL24" s="9">
        <v>-1.3221000000000001</v>
      </c>
      <c r="AM24" s="9">
        <v>0</v>
      </c>
      <c r="AN24" s="9">
        <v>-2.9013</v>
      </c>
      <c r="AO24" s="9">
        <v>0</v>
      </c>
      <c r="AP24" s="9">
        <v>-3.6678000000000002</v>
      </c>
      <c r="AQ24" s="9">
        <v>0</v>
      </c>
      <c r="AR24" s="9">
        <v>-5.4458000000000002</v>
      </c>
      <c r="AS24" s="9">
        <v>0</v>
      </c>
      <c r="AT24" s="9">
        <v>-7.0358000000000001</v>
      </c>
      <c r="AU24" s="9">
        <v>0</v>
      </c>
      <c r="AV24" s="9">
        <v>-15.911799999999999</v>
      </c>
      <c r="AW24" s="9">
        <v>0</v>
      </c>
      <c r="AX24" s="9">
        <v>-18.297499999999999</v>
      </c>
      <c r="AY24" s="18">
        <v>1.5772999999999999</v>
      </c>
      <c r="AZ24" s="18">
        <v>-7.4326999999999996</v>
      </c>
      <c r="BA24" s="19">
        <v>1.6897</v>
      </c>
      <c r="BB24" s="19">
        <v>-7.4326999999999996</v>
      </c>
      <c r="BC24" s="19">
        <v>0.89149999999999996</v>
      </c>
      <c r="BD24" s="19">
        <v>-7.4326999999999996</v>
      </c>
      <c r="BE24" s="19">
        <v>0.71819999999999995</v>
      </c>
      <c r="BF24" s="19">
        <v>-7.4326999999999996</v>
      </c>
      <c r="BG24" s="19">
        <v>0.31430000000000002</v>
      </c>
      <c r="BH24" s="19">
        <v>-7.4326999999999996</v>
      </c>
      <c r="BI24" s="19">
        <v>-0.27050000000000002</v>
      </c>
      <c r="BJ24" s="19">
        <v>-7.4326999999999996</v>
      </c>
      <c r="BK24" s="19">
        <v>-0.58989999999999998</v>
      </c>
      <c r="BL24" s="19">
        <v>-7.4326999999999996</v>
      </c>
      <c r="BM24" s="19">
        <v>-0.73850000000000005</v>
      </c>
      <c r="BN24" s="19">
        <v>-7.4326999999999996</v>
      </c>
      <c r="BO24" s="19">
        <v>-1.7094</v>
      </c>
      <c r="BP24" s="19">
        <v>-7.4326999999999996</v>
      </c>
      <c r="BQ24" s="19">
        <v>-1.4770000000000001</v>
      </c>
      <c r="BR24" s="19">
        <v>-7.4326999999999996</v>
      </c>
      <c r="BS24" s="17">
        <v>0</v>
      </c>
      <c r="BT24" s="17">
        <v>0</v>
      </c>
      <c r="BU24" s="17">
        <v>-6.2643000000000004</v>
      </c>
      <c r="BV24" s="17">
        <v>4.8025000000000002</v>
      </c>
      <c r="BW24" s="17"/>
      <c r="BX24" s="17"/>
      <c r="BY24" s="17"/>
      <c r="BZ24" s="17"/>
      <c r="CA24" s="17"/>
      <c r="CB24" s="17"/>
      <c r="CC24" s="17"/>
      <c r="CD24" s="17"/>
      <c r="CE24" s="12">
        <v>-6.5518999999999998</v>
      </c>
      <c r="CF24" s="12">
        <v>4.8285</v>
      </c>
      <c r="CG24" s="12">
        <v>-0.94810000000000005</v>
      </c>
      <c r="CH24" s="12">
        <v>-0.79369999999999996</v>
      </c>
      <c r="CI24" s="12">
        <v>7.0979999999999999</v>
      </c>
      <c r="CJ24" s="12">
        <v>0.34100000000000003</v>
      </c>
      <c r="CK24" s="12">
        <v>-3.7770000000000001</v>
      </c>
      <c r="CL24" s="12">
        <v>1.9952000000000001</v>
      </c>
      <c r="CM24" s="12">
        <v>-3.7770000000000001</v>
      </c>
      <c r="CN24" s="12">
        <v>2.3298000000000001</v>
      </c>
      <c r="CO24" s="12">
        <v>-3.8620999999999999</v>
      </c>
      <c r="CP24" s="12">
        <v>2.2827999999999999</v>
      </c>
      <c r="CQ24" s="12">
        <v>-1.0629999999999999</v>
      </c>
      <c r="CR24" s="12">
        <v>7.2758000000000003</v>
      </c>
      <c r="CS24" s="12">
        <v>-1.2909999999999999</v>
      </c>
      <c r="CT24" s="12">
        <v>0.4083</v>
      </c>
      <c r="CU24" s="12">
        <v>-2.4054000000000002</v>
      </c>
      <c r="CV24" s="12">
        <v>4.4221000000000004</v>
      </c>
      <c r="CW24" s="12">
        <v>-2.7978000000000001</v>
      </c>
      <c r="CX24" s="12">
        <v>4.4221000000000004</v>
      </c>
      <c r="CY24" s="12">
        <v>-3.0676999999999999</v>
      </c>
      <c r="CZ24" s="12">
        <v>4.7784000000000004</v>
      </c>
      <c r="DA24" s="12">
        <v>1.5068999999999999</v>
      </c>
      <c r="DB24" s="12">
        <v>-1.3792</v>
      </c>
      <c r="DC24" s="12">
        <v>10.7163</v>
      </c>
      <c r="DD24" s="12">
        <v>0.6744</v>
      </c>
      <c r="DE24" s="12">
        <v>-0.98360000000000003</v>
      </c>
      <c r="DF24" s="12">
        <v>2.0922999999999998</v>
      </c>
      <c r="DG24" s="12">
        <v>-1.3462000000000001</v>
      </c>
      <c r="DH24" s="12">
        <v>2.0922999999999998</v>
      </c>
      <c r="DI24" s="12">
        <v>-1.4014</v>
      </c>
      <c r="DJ24" s="12">
        <v>2.0548999999999999</v>
      </c>
      <c r="DK24" s="12">
        <v>-0.21460000000000001</v>
      </c>
      <c r="DL24" s="12">
        <v>2.641</v>
      </c>
      <c r="DM24" s="12">
        <v>0.81850000000000001</v>
      </c>
      <c r="DN24" s="12">
        <v>4.2240000000000002</v>
      </c>
      <c r="DO24" s="12">
        <v>0.90300000000000002</v>
      </c>
      <c r="DP24" s="12">
        <v>4.7821999999999996</v>
      </c>
    </row>
    <row r="25" spans="2:120" x14ac:dyDescent="0.2">
      <c r="B25" s="1" t="s">
        <v>692</v>
      </c>
      <c r="C25" s="1"/>
      <c r="D25" s="5">
        <f>((AG25-AW25)^2+(AH25-AX25)^2)^0.5</f>
        <v>20.183499999999999</v>
      </c>
      <c r="E25" s="5">
        <f t="shared" si="42"/>
        <v>15.625400000000001</v>
      </c>
      <c r="F25" s="5">
        <f t="shared" si="43"/>
        <v>2.9615999999999998</v>
      </c>
      <c r="G25" s="5">
        <f t="shared" si="44"/>
        <v>0.87060000000000004</v>
      </c>
      <c r="H25" s="5">
        <f t="shared" si="45"/>
        <v>1.5016999999999998</v>
      </c>
      <c r="I25" s="5">
        <f t="shared" si="46"/>
        <v>0.88780000000000037</v>
      </c>
      <c r="J25" s="5">
        <f t="shared" ref="J25:J32" si="66">((AO25-AQ25)^2+(AP25-AR25)^2)^0.5</f>
        <v>1.992</v>
      </c>
      <c r="K25" s="5">
        <f t="shared" si="47"/>
        <v>1.5664999999999996</v>
      </c>
      <c r="L25" s="5">
        <v>8.5204581361567655</v>
      </c>
      <c r="M25" s="5">
        <v>2.0872129742793386</v>
      </c>
      <c r="N25" s="5">
        <v>7.9186739397749477</v>
      </c>
      <c r="O25" s="5">
        <v>2.0661038720257991</v>
      </c>
      <c r="P25" s="24">
        <f>((CE25-CG25)^2+(CF25-CH25)^2)^0.5</f>
        <v>9.0104143772636789</v>
      </c>
      <c r="Q25" s="5">
        <f t="shared" si="52"/>
        <v>9.4199966204877175</v>
      </c>
      <c r="R25" s="5">
        <f t="shared" si="59"/>
        <v>6.3256278937351347</v>
      </c>
      <c r="S25" s="5">
        <f t="shared" si="60"/>
        <v>7.6065642625300942</v>
      </c>
      <c r="T25" s="5">
        <f t="shared" si="61"/>
        <v>8.1546562435212451</v>
      </c>
      <c r="U25" s="5">
        <f t="shared" si="62"/>
        <v>10.149346927758456</v>
      </c>
      <c r="V25" s="5">
        <f t="shared" ref="V25:V32" si="67">((DI25-DK25)^2+(DJ25-DL25)^2)^0.5</f>
        <v>1.2300227518220952</v>
      </c>
      <c r="W25" s="5">
        <f t="shared" ref="W25:W32" si="68">((DK25-DM25)^2+(DL25-DN25)^2)^0.5</f>
        <v>1.9745429547112927</v>
      </c>
      <c r="X25" s="5">
        <f t="shared" ref="X25:X32" si="69">((DM25-DO25)^2+(DN25-DP25)^2)^0.5</f>
        <v>0.50548956467962769</v>
      </c>
      <c r="Y25" s="5">
        <f t="shared" si="53"/>
        <v>1.2561</v>
      </c>
      <c r="Z25" s="5">
        <f t="shared" si="54"/>
        <v>0.56899999999999995</v>
      </c>
      <c r="AA25" s="5">
        <f t="shared" si="55"/>
        <v>1.8904000000000001</v>
      </c>
      <c r="AB25" s="5">
        <f t="shared" si="56"/>
        <v>3.4068000000000001</v>
      </c>
      <c r="AC25" s="6">
        <f t="shared" si="57"/>
        <v>3.4181999999999997</v>
      </c>
      <c r="AD25" s="6">
        <f t="shared" si="63"/>
        <v>0.31300000000000061</v>
      </c>
      <c r="AE25" s="6">
        <f t="shared" si="64"/>
        <v>0.41529999999999934</v>
      </c>
      <c r="AF25" s="6">
        <f t="shared" si="65"/>
        <v>0.32259999999999955</v>
      </c>
      <c r="AG25" s="9">
        <v>0</v>
      </c>
      <c r="AH25" s="9">
        <v>0</v>
      </c>
      <c r="AI25" s="9">
        <v>0</v>
      </c>
      <c r="AJ25" s="9">
        <v>-0.87060000000000004</v>
      </c>
      <c r="AK25" s="9">
        <v>0</v>
      </c>
      <c r="AL25" s="9">
        <v>-1.4599</v>
      </c>
      <c r="AM25" s="9">
        <v>0</v>
      </c>
      <c r="AN25" s="9">
        <v>-2.9615999999999998</v>
      </c>
      <c r="AO25" s="9">
        <v>0</v>
      </c>
      <c r="AP25" s="9">
        <v>-3.8494000000000002</v>
      </c>
      <c r="AQ25" s="9">
        <v>0</v>
      </c>
      <c r="AR25" s="9">
        <v>-5.8414000000000001</v>
      </c>
      <c r="AS25" s="9">
        <v>0</v>
      </c>
      <c r="AT25" s="9">
        <v>-7.4078999999999997</v>
      </c>
      <c r="AU25" s="9">
        <v>0</v>
      </c>
      <c r="AV25" s="9">
        <v>-15.625400000000001</v>
      </c>
      <c r="AW25" s="9">
        <v>0</v>
      </c>
      <c r="AX25" s="9">
        <v>-20.183499999999999</v>
      </c>
      <c r="AY25" s="18">
        <v>2.0973999999999999</v>
      </c>
      <c r="AZ25" s="18">
        <v>-8.4906000000000006</v>
      </c>
      <c r="BA25" s="19">
        <v>1.9133</v>
      </c>
      <c r="BB25" s="19">
        <v>-8.4906000000000006</v>
      </c>
      <c r="BC25" s="19">
        <v>1.169</v>
      </c>
      <c r="BD25" s="19">
        <v>-8.4906000000000006</v>
      </c>
      <c r="BE25" s="19">
        <v>0.56010000000000004</v>
      </c>
      <c r="BF25" s="19">
        <v>-8.4906000000000006</v>
      </c>
      <c r="BG25" s="19">
        <v>0.25719999999999998</v>
      </c>
      <c r="BH25" s="19">
        <v>-8.4906000000000006</v>
      </c>
      <c r="BI25" s="19">
        <v>-0.31180000000000002</v>
      </c>
      <c r="BJ25" s="19">
        <v>-8.4906000000000006</v>
      </c>
      <c r="BK25" s="19">
        <v>-0.69599999999999995</v>
      </c>
      <c r="BL25" s="19">
        <v>-8.4906000000000006</v>
      </c>
      <c r="BM25" s="19">
        <v>-0.72140000000000004</v>
      </c>
      <c r="BN25" s="19">
        <v>-8.4906000000000006</v>
      </c>
      <c r="BO25" s="19">
        <v>-1.4935</v>
      </c>
      <c r="BP25" s="19">
        <v>-8.4906000000000006</v>
      </c>
      <c r="BQ25" s="19">
        <v>-1.3208</v>
      </c>
      <c r="BR25" s="19">
        <v>-8.4906000000000006</v>
      </c>
      <c r="BS25" s="17">
        <v>0</v>
      </c>
      <c r="BT25" s="17">
        <v>0</v>
      </c>
      <c r="BU25" s="17">
        <v>-6.3334999999999999</v>
      </c>
      <c r="BV25" s="17">
        <v>4.9009</v>
      </c>
      <c r="BW25" s="17">
        <v>-4.4112999999999998</v>
      </c>
      <c r="BX25" s="17">
        <v>5.327</v>
      </c>
      <c r="BY25" s="17">
        <v>0.08</v>
      </c>
      <c r="BZ25" s="17">
        <v>5.9690000000000003</v>
      </c>
      <c r="CA25" s="17">
        <v>-0.39689999999999998</v>
      </c>
      <c r="CB25" s="17">
        <v>2.7437999999999998</v>
      </c>
      <c r="CC25" s="17">
        <v>-2.1996000000000002</v>
      </c>
      <c r="CD25" s="17">
        <v>3.5230000000000001</v>
      </c>
      <c r="CE25" s="12">
        <v>-1.9500999999999999</v>
      </c>
      <c r="CF25" s="12">
        <v>3.6556999999999999</v>
      </c>
      <c r="CG25" s="12">
        <v>-8.8811</v>
      </c>
      <c r="CH25" s="12">
        <v>9.4131999999999998</v>
      </c>
      <c r="CI25" s="12">
        <v>0.43559999999999999</v>
      </c>
      <c r="CJ25" s="12">
        <v>8.0220000000000002</v>
      </c>
      <c r="CK25" s="12">
        <v>-5.6406999999999998</v>
      </c>
      <c r="CL25" s="12">
        <v>6.4966999999999997</v>
      </c>
      <c r="CM25" s="12">
        <v>-5.6406999999999998</v>
      </c>
      <c r="CN25" s="12">
        <v>6.8097000000000003</v>
      </c>
      <c r="CO25" s="12">
        <v>-5.0564999999999998</v>
      </c>
      <c r="CP25" s="12">
        <v>6.6675000000000004</v>
      </c>
      <c r="CQ25" s="12">
        <v>-11.3805</v>
      </c>
      <c r="CR25" s="12">
        <v>6.8109999999999999</v>
      </c>
      <c r="CS25" s="12">
        <v>-5.5092999999999996</v>
      </c>
      <c r="CT25" s="12">
        <v>11.6472</v>
      </c>
      <c r="CU25" s="12">
        <v>-8.0670000000000002</v>
      </c>
      <c r="CV25" s="12">
        <v>6.5875000000000004</v>
      </c>
      <c r="CW25" s="12">
        <v>-8.0670000000000002</v>
      </c>
      <c r="CX25" s="12">
        <v>7.0027999999999997</v>
      </c>
      <c r="CY25" s="12">
        <v>-7.8334000000000001</v>
      </c>
      <c r="CZ25" s="12">
        <v>7.3342000000000001</v>
      </c>
      <c r="DA25" s="12">
        <v>-15.549200000000001</v>
      </c>
      <c r="DB25" s="12">
        <v>9.9733000000000001</v>
      </c>
      <c r="DC25" s="12">
        <v>-6.8236999999999997</v>
      </c>
      <c r="DD25" s="12">
        <v>15.157400000000001</v>
      </c>
      <c r="DE25" s="12">
        <v>-11.3462</v>
      </c>
      <c r="DF25" s="12">
        <v>8.2988</v>
      </c>
      <c r="DG25" s="12">
        <v>-11.3462</v>
      </c>
      <c r="DH25" s="12">
        <v>8.6213999999999995</v>
      </c>
      <c r="DI25" s="12">
        <v>-11.196300000000001</v>
      </c>
      <c r="DJ25" s="12">
        <v>8.6524999999999999</v>
      </c>
      <c r="DK25" s="12">
        <v>-10.7912</v>
      </c>
      <c r="DL25" s="12">
        <v>7.4911000000000003</v>
      </c>
      <c r="DM25" s="12">
        <v>-10.827999999999999</v>
      </c>
      <c r="DN25" s="12">
        <v>5.5168999999999997</v>
      </c>
      <c r="DO25" s="12">
        <v>-10.934699999999999</v>
      </c>
      <c r="DP25" s="12">
        <v>5.0228000000000002</v>
      </c>
    </row>
    <row r="26" spans="2:120" x14ac:dyDescent="0.2">
      <c r="B26" s="1" t="s">
        <v>693</v>
      </c>
      <c r="C26" s="1" t="s">
        <v>479</v>
      </c>
      <c r="D26" s="5">
        <f t="shared" si="41"/>
        <v>18.704599999999999</v>
      </c>
      <c r="E26" s="5">
        <f t="shared" si="42"/>
        <v>14.464</v>
      </c>
      <c r="F26" s="5">
        <f t="shared" si="43"/>
        <v>2.7648000000000001</v>
      </c>
      <c r="G26" s="5">
        <f t="shared" si="44"/>
        <v>0.82989999999999997</v>
      </c>
      <c r="H26" s="5">
        <f t="shared" si="45"/>
        <v>1.3570000000000002</v>
      </c>
      <c r="I26" s="5">
        <f t="shared" si="46"/>
        <v>0.88450000000000006</v>
      </c>
      <c r="J26" s="5">
        <f t="shared" si="66"/>
        <v>1.9565000000000001</v>
      </c>
      <c r="K26" s="5">
        <f t="shared" si="47"/>
        <v>1.3296999999999999</v>
      </c>
      <c r="L26" s="5">
        <f t="shared" si="48"/>
        <v>7.5209792587135889</v>
      </c>
      <c r="M26" s="5">
        <f t="shared" si="49"/>
        <v>1.8196082215685883</v>
      </c>
      <c r="N26" s="5">
        <f t="shared" si="50"/>
        <v>7.234865909092675</v>
      </c>
      <c r="O26" s="5" t="s">
        <v>566</v>
      </c>
      <c r="P26" s="5">
        <f t="shared" si="58"/>
        <v>7.5453927359680888</v>
      </c>
      <c r="Q26" s="5">
        <f t="shared" si="52"/>
        <v>7.9941981386503054</v>
      </c>
      <c r="R26" s="5">
        <f t="shared" si="59"/>
        <v>4.4790761659074292</v>
      </c>
      <c r="S26" s="5">
        <f t="shared" si="60"/>
        <v>5.3279457598590465</v>
      </c>
      <c r="T26" s="5">
        <f t="shared" si="61"/>
        <v>7.3604348954392638</v>
      </c>
      <c r="U26" s="5">
        <f t="shared" si="62"/>
        <v>8.5458797768281283</v>
      </c>
      <c r="V26" s="5">
        <f t="shared" si="67"/>
        <v>1.2048027307405969</v>
      </c>
      <c r="W26" s="5">
        <f t="shared" si="68"/>
        <v>1.7494601824562916</v>
      </c>
      <c r="X26" s="5">
        <f t="shared" si="69"/>
        <v>0.42554812888790849</v>
      </c>
      <c r="Y26" s="5">
        <f t="shared" si="53"/>
        <v>1.2332000000000001</v>
      </c>
      <c r="Z26" s="5">
        <f t="shared" si="54"/>
        <v>0.61339999999999995</v>
      </c>
      <c r="AA26" s="5">
        <f t="shared" si="55"/>
        <v>1.6059000000000001</v>
      </c>
      <c r="AB26" s="5">
        <f t="shared" si="56"/>
        <v>3.2861000000000002</v>
      </c>
      <c r="AC26" s="6">
        <f t="shared" si="57"/>
        <v>3.1776</v>
      </c>
      <c r="AD26" s="6">
        <f t="shared" si="63"/>
        <v>0.32639999999999958</v>
      </c>
      <c r="AE26" s="6">
        <f t="shared" si="64"/>
        <v>0.38859999999999939</v>
      </c>
      <c r="AF26" s="6">
        <f t="shared" si="65"/>
        <v>0.31689999999999952</v>
      </c>
      <c r="AG26" s="9">
        <v>0</v>
      </c>
      <c r="AH26" s="9">
        <v>0</v>
      </c>
      <c r="AI26" s="9">
        <v>0</v>
      </c>
      <c r="AJ26" s="9">
        <v>-0.82989999999999997</v>
      </c>
      <c r="AK26" s="9">
        <v>0</v>
      </c>
      <c r="AL26" s="9">
        <v>-1.4077999999999999</v>
      </c>
      <c r="AM26" s="9">
        <v>0</v>
      </c>
      <c r="AN26" s="9">
        <v>-2.7648000000000001</v>
      </c>
      <c r="AO26" s="9">
        <v>0</v>
      </c>
      <c r="AP26" s="9">
        <v>-3.6493000000000002</v>
      </c>
      <c r="AQ26" s="9">
        <v>0</v>
      </c>
      <c r="AR26" s="9">
        <v>-5.6058000000000003</v>
      </c>
      <c r="AS26" s="9">
        <v>0</v>
      </c>
      <c r="AT26" s="9">
        <v>-6.9355000000000002</v>
      </c>
      <c r="AU26" s="9">
        <v>0</v>
      </c>
      <c r="AV26" s="9">
        <v>-14.464</v>
      </c>
      <c r="AW26" s="9">
        <v>0</v>
      </c>
      <c r="AX26" s="9">
        <v>-18.704599999999999</v>
      </c>
      <c r="AY26" s="18">
        <v>2.3673000000000002</v>
      </c>
      <c r="AZ26" s="18">
        <v>-9.9224999999999994</v>
      </c>
      <c r="BA26" s="19">
        <v>2.1196000000000002</v>
      </c>
      <c r="BB26" s="19">
        <v>-9.9224999999999994</v>
      </c>
      <c r="BC26" s="19">
        <v>1.2522</v>
      </c>
      <c r="BD26" s="19">
        <v>-9.9224999999999994</v>
      </c>
      <c r="BE26" s="19">
        <v>-9.5200000000000007E-2</v>
      </c>
      <c r="BF26" s="19">
        <v>-9.9224999999999994</v>
      </c>
      <c r="BG26" s="19">
        <v>-0.38929999999999998</v>
      </c>
      <c r="BH26" s="19">
        <v>-9.9224999999999994</v>
      </c>
      <c r="BI26" s="19">
        <v>-1.0026999999999999</v>
      </c>
      <c r="BJ26" s="19">
        <v>-9.9224999999999994</v>
      </c>
      <c r="BK26" s="19">
        <v>-1.3284</v>
      </c>
      <c r="BL26" s="19">
        <v>-9.9224999999999994</v>
      </c>
      <c r="BM26" s="19">
        <v>-0.35370000000000001</v>
      </c>
      <c r="BN26" s="19">
        <v>-9.9224999999999994</v>
      </c>
      <c r="BO26" s="19">
        <v>-1.1665000000000001</v>
      </c>
      <c r="BP26" s="19">
        <v>-9.9224999999999994</v>
      </c>
      <c r="BQ26" s="19">
        <v>-0.81030000000000002</v>
      </c>
      <c r="BR26" s="19">
        <v>-9.9224999999999994</v>
      </c>
      <c r="BS26" s="17">
        <v>0</v>
      </c>
      <c r="BT26" s="17">
        <v>0</v>
      </c>
      <c r="BU26" s="17">
        <v>2.9984999999999999</v>
      </c>
      <c r="BV26" s="17">
        <v>6.8974000000000002</v>
      </c>
      <c r="BW26" s="17">
        <v>4.4977</v>
      </c>
      <c r="BX26" s="17">
        <v>7.9286000000000003</v>
      </c>
      <c r="BY26" s="17">
        <v>10.2514</v>
      </c>
      <c r="BZ26" s="17">
        <v>8.7986000000000004</v>
      </c>
      <c r="CA26" s="17">
        <v>11.557600000000001</v>
      </c>
      <c r="CB26" s="17">
        <v>8.2524999999999995</v>
      </c>
      <c r="CC26" s="17">
        <v>11.557600000000001</v>
      </c>
      <c r="CD26" s="17">
        <v>8.2524999999999995</v>
      </c>
      <c r="CE26" s="12">
        <v>11.322699999999999</v>
      </c>
      <c r="CF26" s="12">
        <v>8.5439000000000007</v>
      </c>
      <c r="CG26" s="12">
        <v>12.34</v>
      </c>
      <c r="CH26" s="12">
        <v>1.0673999999999999</v>
      </c>
      <c r="CI26" s="12">
        <v>12.087199999999999</v>
      </c>
      <c r="CJ26" s="12">
        <v>9.0576000000000008</v>
      </c>
      <c r="CK26" s="12">
        <v>11.8123</v>
      </c>
      <c r="CL26" s="12">
        <v>5.3810000000000002</v>
      </c>
      <c r="CM26" s="12">
        <v>11.485900000000001</v>
      </c>
      <c r="CN26" s="12">
        <v>5.3810000000000002</v>
      </c>
      <c r="CO26" s="12">
        <v>11.180400000000001</v>
      </c>
      <c r="CP26" s="12">
        <v>6.1284000000000001</v>
      </c>
      <c r="CQ26" s="12">
        <v>7.2815000000000003</v>
      </c>
      <c r="CR26" s="12">
        <v>3.9237000000000002</v>
      </c>
      <c r="CS26" s="12">
        <v>12.5984</v>
      </c>
      <c r="CT26" s="12">
        <v>4.2666000000000004</v>
      </c>
      <c r="CU26" s="12">
        <v>9.8000000000000007</v>
      </c>
      <c r="CV26" s="12">
        <v>5.2057000000000002</v>
      </c>
      <c r="CW26" s="12">
        <v>9.8000000000000007</v>
      </c>
      <c r="CX26" s="12">
        <v>5.5942999999999996</v>
      </c>
      <c r="CY26" s="12">
        <v>9.8000000000000007</v>
      </c>
      <c r="CZ26" s="12">
        <v>5.407</v>
      </c>
      <c r="DA26" s="12">
        <v>3.9643000000000002</v>
      </c>
      <c r="DB26" s="12">
        <v>0.9214</v>
      </c>
      <c r="DC26" s="12">
        <v>11.729699999999999</v>
      </c>
      <c r="DD26" s="12">
        <v>4.4893999999999998</v>
      </c>
      <c r="DE26" s="12">
        <v>6.9322999999999997</v>
      </c>
      <c r="DF26" s="12">
        <v>3.0981999999999998</v>
      </c>
      <c r="DG26" s="12">
        <v>6.6154000000000002</v>
      </c>
      <c r="DH26" s="12">
        <v>3.0981999999999998</v>
      </c>
      <c r="DI26" s="12">
        <v>6.4775999999999998</v>
      </c>
      <c r="DJ26" s="12">
        <v>3.3096000000000001</v>
      </c>
      <c r="DK26" s="12">
        <v>7.3526999999999996</v>
      </c>
      <c r="DL26" s="12">
        <v>4.1376999999999997</v>
      </c>
      <c r="DM26" s="12">
        <v>7.6148999999999996</v>
      </c>
      <c r="DN26" s="12">
        <v>5.8673999999999999</v>
      </c>
      <c r="DO26" s="12">
        <v>7.4809000000000001</v>
      </c>
      <c r="DP26" s="12">
        <v>6.2713000000000001</v>
      </c>
    </row>
    <row r="27" spans="2:120" x14ac:dyDescent="0.2">
      <c r="B27" s="1"/>
      <c r="C27" s="1"/>
      <c r="D27" s="5">
        <f t="shared" si="41"/>
        <v>0</v>
      </c>
      <c r="E27" s="5">
        <f t="shared" si="42"/>
        <v>0</v>
      </c>
      <c r="F27" s="5">
        <f t="shared" si="43"/>
        <v>0</v>
      </c>
      <c r="G27" s="5">
        <f t="shared" si="44"/>
        <v>0</v>
      </c>
      <c r="H27" s="5">
        <f t="shared" si="45"/>
        <v>0</v>
      </c>
      <c r="I27" s="5">
        <f t="shared" si="46"/>
        <v>0</v>
      </c>
      <c r="J27" s="5">
        <f t="shared" si="66"/>
        <v>0</v>
      </c>
      <c r="K27" s="5">
        <f t="shared" si="47"/>
        <v>0</v>
      </c>
      <c r="L27" s="5">
        <f t="shared" si="48"/>
        <v>0</v>
      </c>
      <c r="M27" s="5">
        <f t="shared" si="49"/>
        <v>0</v>
      </c>
      <c r="N27" s="5">
        <f t="shared" si="50"/>
        <v>0</v>
      </c>
      <c r="O27" s="5">
        <f t="shared" si="51"/>
        <v>0</v>
      </c>
      <c r="P27" s="5">
        <f t="shared" si="58"/>
        <v>0</v>
      </c>
      <c r="Q27" s="5">
        <f t="shared" si="52"/>
        <v>0</v>
      </c>
      <c r="R27" s="5">
        <f t="shared" si="59"/>
        <v>0</v>
      </c>
      <c r="S27" s="5">
        <f t="shared" si="60"/>
        <v>0</v>
      </c>
      <c r="T27" s="5">
        <f t="shared" si="61"/>
        <v>0</v>
      </c>
      <c r="U27" s="5">
        <f t="shared" si="62"/>
        <v>0</v>
      </c>
      <c r="V27" s="5">
        <f t="shared" si="67"/>
        <v>0</v>
      </c>
      <c r="W27" s="5">
        <f t="shared" si="68"/>
        <v>0</v>
      </c>
      <c r="X27" s="5">
        <f t="shared" si="69"/>
        <v>0</v>
      </c>
      <c r="Y27" s="5">
        <f t="shared" si="53"/>
        <v>0</v>
      </c>
      <c r="Z27" s="5">
        <f t="shared" si="54"/>
        <v>0</v>
      </c>
      <c r="AA27" s="5">
        <f t="shared" si="55"/>
        <v>0</v>
      </c>
      <c r="AB27" s="5">
        <f t="shared" si="56"/>
        <v>0</v>
      </c>
      <c r="AC27" s="6">
        <f t="shared" si="57"/>
        <v>0</v>
      </c>
      <c r="AD27" s="6">
        <f t="shared" si="63"/>
        <v>0</v>
      </c>
      <c r="AE27" s="6">
        <f t="shared" si="64"/>
        <v>0</v>
      </c>
      <c r="AF27" s="6">
        <f t="shared" si="65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41"/>
        <v>0</v>
      </c>
      <c r="E28" s="5">
        <f t="shared" si="42"/>
        <v>0</v>
      </c>
      <c r="F28" s="5">
        <f t="shared" si="43"/>
        <v>0</v>
      </c>
      <c r="G28" s="5">
        <f t="shared" si="44"/>
        <v>0</v>
      </c>
      <c r="H28" s="5">
        <f t="shared" si="45"/>
        <v>0</v>
      </c>
      <c r="I28" s="5">
        <f t="shared" si="46"/>
        <v>0</v>
      </c>
      <c r="J28" s="5">
        <f t="shared" si="66"/>
        <v>0</v>
      </c>
      <c r="K28" s="5">
        <f t="shared" si="47"/>
        <v>0</v>
      </c>
      <c r="L28" s="5">
        <f t="shared" si="48"/>
        <v>0</v>
      </c>
      <c r="M28" s="5">
        <f t="shared" si="49"/>
        <v>0</v>
      </c>
      <c r="N28" s="5">
        <f t="shared" si="50"/>
        <v>0</v>
      </c>
      <c r="O28" s="5">
        <f t="shared" si="51"/>
        <v>0</v>
      </c>
      <c r="P28" s="5">
        <f t="shared" si="58"/>
        <v>0</v>
      </c>
      <c r="Q28" s="5">
        <f t="shared" si="52"/>
        <v>0</v>
      </c>
      <c r="R28" s="5">
        <f t="shared" si="59"/>
        <v>0</v>
      </c>
      <c r="S28" s="5">
        <f t="shared" si="60"/>
        <v>0</v>
      </c>
      <c r="T28" s="5">
        <f t="shared" si="61"/>
        <v>0</v>
      </c>
      <c r="U28" s="5">
        <f t="shared" si="62"/>
        <v>0</v>
      </c>
      <c r="V28" s="5">
        <f t="shared" si="67"/>
        <v>0</v>
      </c>
      <c r="W28" s="5">
        <f t="shared" si="68"/>
        <v>0</v>
      </c>
      <c r="X28" s="5">
        <f t="shared" si="69"/>
        <v>0</v>
      </c>
      <c r="Y28" s="5">
        <f t="shared" si="53"/>
        <v>0</v>
      </c>
      <c r="Z28" s="5">
        <f t="shared" si="54"/>
        <v>0</v>
      </c>
      <c r="AA28" s="5">
        <f t="shared" si="55"/>
        <v>0</v>
      </c>
      <c r="AB28" s="5">
        <f t="shared" si="56"/>
        <v>0</v>
      </c>
      <c r="AC28" s="6">
        <f t="shared" si="57"/>
        <v>0</v>
      </c>
      <c r="AD28" s="6">
        <f t="shared" si="63"/>
        <v>0</v>
      </c>
      <c r="AE28" s="6">
        <f t="shared" si="64"/>
        <v>0</v>
      </c>
      <c r="AF28" s="6">
        <f t="shared" si="65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41"/>
        <v>0</v>
      </c>
      <c r="E29" s="5">
        <f t="shared" si="42"/>
        <v>0</v>
      </c>
      <c r="F29" s="5">
        <f t="shared" si="43"/>
        <v>0</v>
      </c>
      <c r="G29" s="5">
        <f t="shared" si="44"/>
        <v>0</v>
      </c>
      <c r="H29" s="5">
        <f t="shared" si="45"/>
        <v>0</v>
      </c>
      <c r="I29" s="5">
        <f t="shared" si="46"/>
        <v>0</v>
      </c>
      <c r="J29" s="5">
        <f t="shared" si="66"/>
        <v>0</v>
      </c>
      <c r="K29" s="5">
        <f t="shared" si="47"/>
        <v>0</v>
      </c>
      <c r="L29" s="5">
        <f t="shared" si="48"/>
        <v>0</v>
      </c>
      <c r="M29" s="5">
        <f t="shared" si="49"/>
        <v>0</v>
      </c>
      <c r="N29" s="5">
        <f t="shared" si="50"/>
        <v>0</v>
      </c>
      <c r="O29" s="5">
        <f t="shared" si="51"/>
        <v>0</v>
      </c>
      <c r="P29" s="5">
        <f t="shared" si="58"/>
        <v>0</v>
      </c>
      <c r="Q29" s="5">
        <f t="shared" si="52"/>
        <v>0</v>
      </c>
      <c r="R29" s="5">
        <f t="shared" si="59"/>
        <v>0</v>
      </c>
      <c r="S29" s="5">
        <f t="shared" si="60"/>
        <v>0</v>
      </c>
      <c r="T29" s="5">
        <f t="shared" si="61"/>
        <v>0</v>
      </c>
      <c r="U29" s="5">
        <f t="shared" si="62"/>
        <v>0</v>
      </c>
      <c r="V29" s="5">
        <f t="shared" si="67"/>
        <v>0</v>
      </c>
      <c r="W29" s="5">
        <f t="shared" si="68"/>
        <v>0</v>
      </c>
      <c r="X29" s="5">
        <f t="shared" si="69"/>
        <v>0</v>
      </c>
      <c r="Y29" s="5">
        <f t="shared" si="53"/>
        <v>0</v>
      </c>
      <c r="Z29" s="5">
        <f t="shared" si="54"/>
        <v>0</v>
      </c>
      <c r="AA29" s="5">
        <f t="shared" si="55"/>
        <v>0</v>
      </c>
      <c r="AB29" s="5">
        <f t="shared" si="56"/>
        <v>0</v>
      </c>
      <c r="AC29" s="6">
        <f t="shared" si="57"/>
        <v>0</v>
      </c>
      <c r="AD29" s="6">
        <f t="shared" si="63"/>
        <v>0</v>
      </c>
      <c r="AE29" s="6">
        <f t="shared" si="64"/>
        <v>0</v>
      </c>
      <c r="AF29" s="6">
        <f t="shared" si="65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41"/>
        <v>0</v>
      </c>
      <c r="E30" s="5">
        <f t="shared" si="42"/>
        <v>0</v>
      </c>
      <c r="F30" s="5">
        <f t="shared" si="43"/>
        <v>0</v>
      </c>
      <c r="G30" s="5">
        <f t="shared" si="44"/>
        <v>0</v>
      </c>
      <c r="H30" s="5">
        <f t="shared" si="45"/>
        <v>0</v>
      </c>
      <c r="I30" s="5">
        <f t="shared" si="46"/>
        <v>0</v>
      </c>
      <c r="J30" s="5">
        <f t="shared" si="66"/>
        <v>0</v>
      </c>
      <c r="K30" s="5">
        <f t="shared" si="47"/>
        <v>0</v>
      </c>
      <c r="L30" s="5">
        <f t="shared" si="48"/>
        <v>0</v>
      </c>
      <c r="M30" s="5">
        <f t="shared" si="49"/>
        <v>0</v>
      </c>
      <c r="N30" s="5">
        <f t="shared" si="50"/>
        <v>0</v>
      </c>
      <c r="O30" s="5">
        <f t="shared" si="51"/>
        <v>0</v>
      </c>
      <c r="P30" s="5">
        <f t="shared" si="58"/>
        <v>0</v>
      </c>
      <c r="Q30" s="5">
        <f t="shared" si="52"/>
        <v>0</v>
      </c>
      <c r="R30" s="5">
        <f t="shared" si="59"/>
        <v>0</v>
      </c>
      <c r="S30" s="5">
        <f t="shared" si="60"/>
        <v>0</v>
      </c>
      <c r="T30" s="5">
        <f t="shared" si="61"/>
        <v>0</v>
      </c>
      <c r="U30" s="5">
        <f t="shared" si="62"/>
        <v>0</v>
      </c>
      <c r="V30" s="5">
        <f t="shared" si="67"/>
        <v>0</v>
      </c>
      <c r="W30" s="5">
        <f t="shared" si="68"/>
        <v>0</v>
      </c>
      <c r="X30" s="5">
        <f t="shared" si="69"/>
        <v>0</v>
      </c>
      <c r="Y30" s="5">
        <f t="shared" si="53"/>
        <v>0</v>
      </c>
      <c r="Z30" s="5">
        <f t="shared" si="54"/>
        <v>0</v>
      </c>
      <c r="AA30" s="5">
        <f t="shared" si="55"/>
        <v>0</v>
      </c>
      <c r="AB30" s="5">
        <f t="shared" si="56"/>
        <v>0</v>
      </c>
      <c r="AC30" s="6">
        <f t="shared" si="57"/>
        <v>0</v>
      </c>
      <c r="AD30" s="6">
        <f t="shared" si="63"/>
        <v>0</v>
      </c>
      <c r="AE30" s="6">
        <f t="shared" si="64"/>
        <v>0</v>
      </c>
      <c r="AF30" s="6">
        <f t="shared" si="65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41"/>
        <v>0</v>
      </c>
      <c r="E31" s="5">
        <f t="shared" si="42"/>
        <v>0</v>
      </c>
      <c r="F31" s="5">
        <f t="shared" si="43"/>
        <v>0</v>
      </c>
      <c r="G31" s="5">
        <f t="shared" si="44"/>
        <v>0</v>
      </c>
      <c r="H31" s="5">
        <f t="shared" si="45"/>
        <v>0</v>
      </c>
      <c r="I31" s="5">
        <f t="shared" si="46"/>
        <v>0</v>
      </c>
      <c r="J31" s="5">
        <f t="shared" si="66"/>
        <v>0</v>
      </c>
      <c r="K31" s="5">
        <f t="shared" si="47"/>
        <v>0</v>
      </c>
      <c r="L31" s="5">
        <f t="shared" si="48"/>
        <v>0</v>
      </c>
      <c r="M31" s="5">
        <f t="shared" si="49"/>
        <v>0</v>
      </c>
      <c r="N31" s="5">
        <f t="shared" si="50"/>
        <v>0</v>
      </c>
      <c r="O31" s="5">
        <f t="shared" si="51"/>
        <v>0</v>
      </c>
      <c r="P31" s="5">
        <f t="shared" si="58"/>
        <v>0</v>
      </c>
      <c r="Q31" s="5">
        <f t="shared" si="52"/>
        <v>0</v>
      </c>
      <c r="R31" s="5">
        <f t="shared" si="59"/>
        <v>0</v>
      </c>
      <c r="S31" s="5">
        <f t="shared" si="60"/>
        <v>0</v>
      </c>
      <c r="T31" s="5">
        <f t="shared" si="61"/>
        <v>0</v>
      </c>
      <c r="U31" s="5">
        <f t="shared" si="62"/>
        <v>0</v>
      </c>
      <c r="V31" s="5">
        <f t="shared" si="67"/>
        <v>0</v>
      </c>
      <c r="W31" s="5">
        <f t="shared" si="68"/>
        <v>0</v>
      </c>
      <c r="X31" s="5">
        <f t="shared" si="69"/>
        <v>0</v>
      </c>
      <c r="Y31" s="5">
        <f t="shared" si="53"/>
        <v>0</v>
      </c>
      <c r="Z31" s="5">
        <f t="shared" si="54"/>
        <v>0</v>
      </c>
      <c r="AA31" s="5">
        <f t="shared" si="55"/>
        <v>0</v>
      </c>
      <c r="AB31" s="5">
        <f t="shared" si="56"/>
        <v>0</v>
      </c>
      <c r="AC31" s="6">
        <f t="shared" si="57"/>
        <v>0</v>
      </c>
      <c r="AD31" s="6">
        <f t="shared" si="63"/>
        <v>0</v>
      </c>
      <c r="AE31" s="6">
        <f t="shared" si="64"/>
        <v>0</v>
      </c>
      <c r="AF31" s="6">
        <f t="shared" si="65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41"/>
        <v>0</v>
      </c>
      <c r="E32" s="5">
        <f t="shared" si="42"/>
        <v>0</v>
      </c>
      <c r="F32" s="5">
        <f t="shared" si="43"/>
        <v>0</v>
      </c>
      <c r="G32" s="5">
        <f t="shared" si="44"/>
        <v>0</v>
      </c>
      <c r="H32" s="5">
        <f t="shared" si="45"/>
        <v>0</v>
      </c>
      <c r="I32" s="5">
        <f t="shared" si="46"/>
        <v>0</v>
      </c>
      <c r="J32" s="5">
        <f t="shared" si="66"/>
        <v>0</v>
      </c>
      <c r="K32" s="5">
        <f t="shared" si="47"/>
        <v>0</v>
      </c>
      <c r="L32" s="5">
        <f t="shared" si="48"/>
        <v>0</v>
      </c>
      <c r="M32" s="5">
        <f t="shared" si="49"/>
        <v>0</v>
      </c>
      <c r="N32" s="5">
        <f t="shared" si="50"/>
        <v>0</v>
      </c>
      <c r="O32" s="5">
        <f t="shared" si="51"/>
        <v>0</v>
      </c>
      <c r="P32" s="5">
        <f t="shared" si="58"/>
        <v>0</v>
      </c>
      <c r="Q32" s="5">
        <f t="shared" si="52"/>
        <v>0</v>
      </c>
      <c r="R32" s="5">
        <f t="shared" si="59"/>
        <v>0</v>
      </c>
      <c r="S32" s="5">
        <f t="shared" si="60"/>
        <v>0</v>
      </c>
      <c r="T32" s="5">
        <f t="shared" si="61"/>
        <v>0</v>
      </c>
      <c r="U32" s="5">
        <f t="shared" si="62"/>
        <v>0</v>
      </c>
      <c r="V32" s="5">
        <f t="shared" si="67"/>
        <v>0</v>
      </c>
      <c r="W32" s="5">
        <f t="shared" si="68"/>
        <v>0</v>
      </c>
      <c r="X32" s="5">
        <f t="shared" si="69"/>
        <v>0</v>
      </c>
      <c r="Y32" s="5">
        <f t="shared" si="53"/>
        <v>0</v>
      </c>
      <c r="Z32" s="5">
        <f t="shared" si="54"/>
        <v>0</v>
      </c>
      <c r="AA32" s="5">
        <f t="shared" si="55"/>
        <v>0</v>
      </c>
      <c r="AB32" s="5">
        <f t="shared" si="56"/>
        <v>0</v>
      </c>
      <c r="AC32" s="6">
        <f t="shared" si="57"/>
        <v>0</v>
      </c>
      <c r="AD32" s="6">
        <f t="shared" si="63"/>
        <v>0</v>
      </c>
      <c r="AE32" s="6">
        <f t="shared" si="64"/>
        <v>0</v>
      </c>
      <c r="AF32" s="6">
        <f t="shared" si="65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>AVERAGE(D23:D26)</f>
        <v>18.968249999999998</v>
      </c>
      <c r="E33" s="14">
        <f t="shared" ref="E33:AF33" si="70">AVERAGE(E23:E26)</f>
        <v>15.100275</v>
      </c>
      <c r="F33" s="14">
        <f t="shared" si="70"/>
        <v>2.9066999999999998</v>
      </c>
      <c r="G33" s="14">
        <f t="shared" si="70"/>
        <v>0.83882499999999993</v>
      </c>
      <c r="H33" s="14">
        <f t="shared" si="70"/>
        <v>1.4919</v>
      </c>
      <c r="I33" s="14">
        <f t="shared" si="70"/>
        <v>0.86092500000000016</v>
      </c>
      <c r="J33" s="14">
        <f t="shared" si="70"/>
        <v>1.9508999999999999</v>
      </c>
      <c r="K33" s="14">
        <f t="shared" si="70"/>
        <v>1.4307749999999999</v>
      </c>
      <c r="L33" s="14">
        <f t="shared" si="70"/>
        <v>7.7926301131470961</v>
      </c>
      <c r="M33" s="14">
        <f t="shared" si="70"/>
        <v>1.9658848002717111</v>
      </c>
      <c r="N33" s="14">
        <f t="shared" si="70"/>
        <v>7.6100784015801439</v>
      </c>
      <c r="O33" s="14">
        <f>AVERAGE(O24:O26)</f>
        <v>2.0661038720257991</v>
      </c>
      <c r="P33" s="14">
        <f>AVERAGE(P23:P24,P26)</f>
        <v>7.7361009743828015</v>
      </c>
      <c r="Q33" s="14">
        <f t="shared" si="70"/>
        <v>8.4954304437743939</v>
      </c>
      <c r="R33" s="14">
        <f t="shared" si="70"/>
        <v>5.1162168463953437</v>
      </c>
      <c r="S33" s="14">
        <f t="shared" si="70"/>
        <v>6.3644200758366072</v>
      </c>
      <c r="T33" s="14">
        <f t="shared" si="70"/>
        <v>7.7286701466001775</v>
      </c>
      <c r="U33" s="14">
        <f t="shared" si="70"/>
        <v>9.376938242179456</v>
      </c>
      <c r="V33" s="14">
        <f t="shared" si="70"/>
        <v>1.2692726640619751</v>
      </c>
      <c r="W33" s="14">
        <f t="shared" si="70"/>
        <v>1.8325065726592662</v>
      </c>
      <c r="X33" s="14">
        <f t="shared" si="70"/>
        <v>0.45430677811578979</v>
      </c>
      <c r="Y33" s="14">
        <f t="shared" si="70"/>
        <v>1.2671749999999999</v>
      </c>
      <c r="Z33" s="14">
        <f t="shared" si="70"/>
        <v>0.58292499999999992</v>
      </c>
      <c r="AA33" s="14">
        <f t="shared" si="70"/>
        <v>1.7567249999999999</v>
      </c>
      <c r="AB33" s="14">
        <f t="shared" si="70"/>
        <v>3.3520000000000003</v>
      </c>
      <c r="AC33" s="14">
        <f t="shared" si="70"/>
        <v>3.361075</v>
      </c>
      <c r="AD33" s="14">
        <f t="shared" si="70"/>
        <v>0.32747500000000002</v>
      </c>
      <c r="AE33" s="14">
        <f t="shared" si="70"/>
        <v>0.37892499999999962</v>
      </c>
      <c r="AF33" s="14">
        <f t="shared" si="70"/>
        <v>0.33403333333333302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STDEV(D23:D26)</f>
        <v>0.83169028089387487</v>
      </c>
      <c r="E34" s="14">
        <f t="shared" ref="E34:AF34" si="71">STDEV(E23:E26)</f>
        <v>0.78096096946859828</v>
      </c>
      <c r="F34" s="14">
        <f t="shared" si="71"/>
        <v>0.10282110678260555</v>
      </c>
      <c r="G34" s="14">
        <f t="shared" si="71"/>
        <v>3.8945977541546793E-2</v>
      </c>
      <c r="H34" s="14">
        <f t="shared" si="71"/>
        <v>9.5471077644837754E-2</v>
      </c>
      <c r="I34" s="14">
        <f t="shared" si="71"/>
        <v>6.3581778050004215E-2</v>
      </c>
      <c r="J34" s="14">
        <f t="shared" si="71"/>
        <v>0.125885424096676</v>
      </c>
      <c r="K34" s="14">
        <f t="shared" si="71"/>
        <v>0.17471648224099143</v>
      </c>
      <c r="L34" s="14">
        <f t="shared" si="71"/>
        <v>0.55493158097562112</v>
      </c>
      <c r="M34" s="14">
        <f t="shared" si="71"/>
        <v>0.13553557869055319</v>
      </c>
      <c r="N34" s="14">
        <f t="shared" si="71"/>
        <v>0.34673724872850809</v>
      </c>
      <c r="O34" s="14" t="e">
        <f>STDEV(O24:O26)</f>
        <v>#DIV/0!</v>
      </c>
      <c r="P34" s="14">
        <f>STDEV(P23:P24,P26)</f>
        <v>0.19653805288087262</v>
      </c>
      <c r="Q34" s="14">
        <f t="shared" si="71"/>
        <v>0.64436529752534311</v>
      </c>
      <c r="R34" s="14">
        <f t="shared" si="71"/>
        <v>1.1001227874866106</v>
      </c>
      <c r="S34" s="14">
        <f t="shared" si="71"/>
        <v>1.0617306631394863</v>
      </c>
      <c r="T34" s="14">
        <f t="shared" si="71"/>
        <v>0.4002477452488642</v>
      </c>
      <c r="U34" s="14">
        <f t="shared" si="71"/>
        <v>0.80334088252040481</v>
      </c>
      <c r="V34" s="14">
        <f t="shared" si="71"/>
        <v>6.0795688059985899E-2</v>
      </c>
      <c r="W34" s="14">
        <f t="shared" si="71"/>
        <v>0.12116781013999375</v>
      </c>
      <c r="X34" s="14">
        <f t="shared" si="71"/>
        <v>0.10520705843272614</v>
      </c>
      <c r="Y34" s="14">
        <f t="shared" si="71"/>
        <v>3.1458054082645771E-2</v>
      </c>
      <c r="Z34" s="14">
        <f t="shared" si="71"/>
        <v>2.210299753427121E-2</v>
      </c>
      <c r="AA34" s="14">
        <f t="shared" si="71"/>
        <v>0.1605993228503782</v>
      </c>
      <c r="AB34" s="14">
        <f t="shared" si="71"/>
        <v>6.0167156046024441E-2</v>
      </c>
      <c r="AC34" s="14">
        <f t="shared" si="71"/>
        <v>0.32590106244073525</v>
      </c>
      <c r="AD34" s="14">
        <f t="shared" si="71"/>
        <v>1.0526593307744931E-2</v>
      </c>
      <c r="AE34" s="14">
        <f t="shared" si="71"/>
        <v>4.1398661411531763E-2</v>
      </c>
      <c r="AF34" s="14">
        <f t="shared" si="71"/>
        <v>2.4903078792256745E-2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MAX(D23:D26)-MIN(D23:D26)</f>
        <v>1.8859999999999992</v>
      </c>
      <c r="E35" s="14">
        <f t="shared" ref="E35:AF35" si="72">MAX(E23:E26)-MIN(E23:E26)</f>
        <v>1.5118999999999989</v>
      </c>
      <c r="F35" s="14">
        <f t="shared" si="72"/>
        <v>0.23429999999999973</v>
      </c>
      <c r="G35" s="14">
        <f t="shared" si="72"/>
        <v>8.3200000000000052E-2</v>
      </c>
      <c r="H35" s="14">
        <f t="shared" si="72"/>
        <v>0.22219999999999973</v>
      </c>
      <c r="I35" s="14">
        <f t="shared" si="72"/>
        <v>0.13839999999999986</v>
      </c>
      <c r="J35" s="14">
        <f t="shared" si="72"/>
        <v>0.2990999999999997</v>
      </c>
      <c r="K35" s="14">
        <f t="shared" si="72"/>
        <v>0.35309999999999953</v>
      </c>
      <c r="L35" s="14">
        <f t="shared" si="72"/>
        <v>1.2847558965673009</v>
      </c>
      <c r="M35" s="14">
        <f t="shared" si="72"/>
        <v>0.26760475271075035</v>
      </c>
      <c r="N35" s="14">
        <f t="shared" si="72"/>
        <v>0.68380803068227269</v>
      </c>
      <c r="O35" s="14">
        <f>MAX(O24:O26)-MIN(O24:O26)</f>
        <v>0</v>
      </c>
      <c r="P35" s="14">
        <f>MAX(P23:P24,P26)-MIN(P23:P24,P26)</f>
        <v>0.3925986522862468</v>
      </c>
      <c r="Q35" s="14">
        <f t="shared" si="72"/>
        <v>1.4257984818374121</v>
      </c>
      <c r="R35" s="14">
        <f t="shared" si="72"/>
        <v>2.3895374018891964</v>
      </c>
      <c r="S35" s="14">
        <f t="shared" si="72"/>
        <v>2.2786185026710477</v>
      </c>
      <c r="T35" s="14">
        <f t="shared" si="72"/>
        <v>0.7942213480819813</v>
      </c>
      <c r="U35" s="14">
        <f t="shared" si="72"/>
        <v>1.603467150930328</v>
      </c>
      <c r="V35" s="14">
        <f t="shared" si="72"/>
        <v>0.1188314521060081</v>
      </c>
      <c r="W35" s="14">
        <f t="shared" si="72"/>
        <v>0.25880671332685412</v>
      </c>
      <c r="X35" s="14">
        <f t="shared" si="72"/>
        <v>0.2429296890819177</v>
      </c>
      <c r="Y35" s="14">
        <f t="shared" si="72"/>
        <v>7.4899999999999967E-2</v>
      </c>
      <c r="Z35" s="14">
        <f t="shared" si="72"/>
        <v>4.8899999999999944E-2</v>
      </c>
      <c r="AA35" s="14">
        <f t="shared" si="72"/>
        <v>0.29469999999999996</v>
      </c>
      <c r="AB35" s="14">
        <f t="shared" si="72"/>
        <v>0.12069999999999981</v>
      </c>
      <c r="AC35" s="14">
        <f t="shared" si="72"/>
        <v>0.7399</v>
      </c>
      <c r="AD35" s="14">
        <f t="shared" si="72"/>
        <v>2.2899999999999254E-2</v>
      </c>
      <c r="AE35" s="14">
        <f t="shared" si="72"/>
        <v>9.589999999999943E-2</v>
      </c>
      <c r="AF35" s="14">
        <f t="shared" si="72"/>
        <v>4.5700000000000518E-2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>MIN(D23:D26)</f>
        <v>18.297499999999999</v>
      </c>
      <c r="E36" s="14">
        <f t="shared" ref="E36:AF36" si="73">MIN(E23:E26)</f>
        <v>14.399900000000001</v>
      </c>
      <c r="F36" s="14">
        <f t="shared" si="73"/>
        <v>2.7648000000000001</v>
      </c>
      <c r="G36" s="14">
        <f t="shared" si="73"/>
        <v>0.78739999999999999</v>
      </c>
      <c r="H36" s="14">
        <f t="shared" si="73"/>
        <v>1.3570000000000002</v>
      </c>
      <c r="I36" s="14">
        <f t="shared" si="73"/>
        <v>0.76650000000000018</v>
      </c>
      <c r="J36" s="14">
        <f t="shared" si="73"/>
        <v>1.778</v>
      </c>
      <c r="K36" s="14">
        <f t="shared" si="73"/>
        <v>1.2369000000000003</v>
      </c>
      <c r="L36" s="14">
        <f t="shared" si="73"/>
        <v>7.2357022395894646</v>
      </c>
      <c r="M36" s="14">
        <f t="shared" si="73"/>
        <v>1.8196082215685883</v>
      </c>
      <c r="N36" s="14">
        <f t="shared" si="73"/>
        <v>7.234865909092675</v>
      </c>
      <c r="O36" s="14">
        <f>MIN(O24:O26)</f>
        <v>2.0661038720257991</v>
      </c>
      <c r="P36" s="14">
        <f>MIN(P23:P24,P26)</f>
        <v>7.5453927359680888</v>
      </c>
      <c r="Q36" s="14">
        <f t="shared" si="73"/>
        <v>7.9941981386503054</v>
      </c>
      <c r="R36" s="14">
        <f t="shared" si="73"/>
        <v>3.9360904918459383</v>
      </c>
      <c r="S36" s="14">
        <f t="shared" si="73"/>
        <v>5.3279457598590465</v>
      </c>
      <c r="T36" s="14">
        <f t="shared" si="73"/>
        <v>7.3604348954392638</v>
      </c>
      <c r="U36" s="14">
        <f t="shared" si="73"/>
        <v>8.5458797768281283</v>
      </c>
      <c r="V36" s="14">
        <f t="shared" si="73"/>
        <v>1.2048027307405969</v>
      </c>
      <c r="W36" s="14">
        <f t="shared" si="73"/>
        <v>1.7157362413844386</v>
      </c>
      <c r="X36" s="14">
        <f t="shared" si="73"/>
        <v>0.32162986490685264</v>
      </c>
      <c r="Y36" s="14">
        <f t="shared" si="73"/>
        <v>1.2332000000000001</v>
      </c>
      <c r="Z36" s="14">
        <f t="shared" si="73"/>
        <v>0.5645</v>
      </c>
      <c r="AA36" s="14">
        <f t="shared" si="73"/>
        <v>1.6059000000000001</v>
      </c>
      <c r="AB36" s="14">
        <f t="shared" si="73"/>
        <v>3.2861000000000002</v>
      </c>
      <c r="AC36" s="14">
        <f t="shared" si="73"/>
        <v>3.0543</v>
      </c>
      <c r="AD36" s="14">
        <f t="shared" si="73"/>
        <v>0.31300000000000061</v>
      </c>
      <c r="AE36" s="14">
        <f t="shared" si="73"/>
        <v>0.31939999999999991</v>
      </c>
      <c r="AF36" s="14">
        <f t="shared" si="73"/>
        <v>0.31689999999999952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MAX(D23:D26)</f>
        <v>20.183499999999999</v>
      </c>
      <c r="E37" s="14">
        <f t="shared" ref="E37:AF37" si="74">MAX(E23:E26)</f>
        <v>15.911799999999999</v>
      </c>
      <c r="F37" s="14">
        <f t="shared" si="74"/>
        <v>2.9990999999999999</v>
      </c>
      <c r="G37" s="14">
        <f t="shared" si="74"/>
        <v>0.87060000000000004</v>
      </c>
      <c r="H37" s="14">
        <f t="shared" si="74"/>
        <v>1.5791999999999999</v>
      </c>
      <c r="I37" s="14">
        <f t="shared" si="74"/>
        <v>0.90490000000000004</v>
      </c>
      <c r="J37" s="14">
        <f t="shared" si="74"/>
        <v>2.0770999999999997</v>
      </c>
      <c r="K37" s="14">
        <f t="shared" si="74"/>
        <v>1.5899999999999999</v>
      </c>
      <c r="L37" s="14">
        <f t="shared" si="74"/>
        <v>8.5204581361567655</v>
      </c>
      <c r="M37" s="14">
        <f t="shared" si="74"/>
        <v>2.0872129742793386</v>
      </c>
      <c r="N37" s="14">
        <f t="shared" si="74"/>
        <v>7.9186739397749477</v>
      </c>
      <c r="O37" s="14">
        <f>MAX(O24:O26)</f>
        <v>2.0661038720257991</v>
      </c>
      <c r="P37" s="14">
        <f>MAX(P23:P24,P26)</f>
        <v>7.9379913882543356</v>
      </c>
      <c r="Q37" s="14">
        <f t="shared" si="74"/>
        <v>9.4199966204877175</v>
      </c>
      <c r="R37" s="14">
        <f t="shared" si="74"/>
        <v>6.3256278937351347</v>
      </c>
      <c r="S37" s="14">
        <f t="shared" si="74"/>
        <v>7.6065642625300942</v>
      </c>
      <c r="T37" s="14">
        <f t="shared" si="74"/>
        <v>8.1546562435212451</v>
      </c>
      <c r="U37" s="14">
        <f t="shared" si="74"/>
        <v>10.149346927758456</v>
      </c>
      <c r="V37" s="14">
        <f t="shared" si="74"/>
        <v>1.3236341828466049</v>
      </c>
      <c r="W37" s="14">
        <f t="shared" si="74"/>
        <v>1.9745429547112927</v>
      </c>
      <c r="X37" s="14">
        <f t="shared" si="74"/>
        <v>0.56455955398877034</v>
      </c>
      <c r="Y37" s="14">
        <f t="shared" si="74"/>
        <v>1.3081</v>
      </c>
      <c r="Z37" s="14">
        <f t="shared" si="74"/>
        <v>0.61339999999999995</v>
      </c>
      <c r="AA37" s="14">
        <f t="shared" si="74"/>
        <v>1.9006000000000001</v>
      </c>
      <c r="AB37" s="14">
        <f t="shared" si="74"/>
        <v>3.4068000000000001</v>
      </c>
      <c r="AC37" s="14">
        <f t="shared" si="74"/>
        <v>3.7942</v>
      </c>
      <c r="AD37" s="14">
        <f t="shared" si="74"/>
        <v>0.33589999999999987</v>
      </c>
      <c r="AE37" s="14">
        <f t="shared" si="74"/>
        <v>0.41529999999999934</v>
      </c>
      <c r="AF37" s="14">
        <f t="shared" si="74"/>
        <v>0.36260000000000003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COUNT(D23:D26)</f>
        <v>4</v>
      </c>
      <c r="E38" s="15">
        <f t="shared" ref="E38:AF38" si="75">COUNT(E23:E26)</f>
        <v>4</v>
      </c>
      <c r="F38" s="15">
        <f t="shared" si="75"/>
        <v>4</v>
      </c>
      <c r="G38" s="15">
        <f t="shared" si="75"/>
        <v>4</v>
      </c>
      <c r="H38" s="15">
        <f t="shared" si="75"/>
        <v>4</v>
      </c>
      <c r="I38" s="15">
        <f t="shared" si="75"/>
        <v>4</v>
      </c>
      <c r="J38" s="15">
        <f t="shared" si="75"/>
        <v>4</v>
      </c>
      <c r="K38" s="15">
        <f t="shared" si="75"/>
        <v>4</v>
      </c>
      <c r="L38" s="15">
        <f t="shared" si="75"/>
        <v>4</v>
      </c>
      <c r="M38" s="15">
        <f t="shared" si="75"/>
        <v>3</v>
      </c>
      <c r="N38" s="15">
        <f t="shared" si="75"/>
        <v>3</v>
      </c>
      <c r="O38" s="15">
        <f>COUNT(O24:O26)</f>
        <v>1</v>
      </c>
      <c r="P38" s="15">
        <f>COUNT(P23:P24,P26)</f>
        <v>3</v>
      </c>
      <c r="Q38" s="15">
        <f t="shared" si="75"/>
        <v>4</v>
      </c>
      <c r="R38" s="15">
        <f t="shared" si="75"/>
        <v>4</v>
      </c>
      <c r="S38" s="15">
        <f t="shared" si="75"/>
        <v>4</v>
      </c>
      <c r="T38" s="15">
        <f t="shared" si="75"/>
        <v>3</v>
      </c>
      <c r="U38" s="15">
        <f t="shared" si="75"/>
        <v>3</v>
      </c>
      <c r="V38" s="15">
        <f t="shared" si="75"/>
        <v>4</v>
      </c>
      <c r="W38" s="15">
        <f t="shared" si="75"/>
        <v>4</v>
      </c>
      <c r="X38" s="15">
        <f t="shared" si="75"/>
        <v>4</v>
      </c>
      <c r="Y38" s="15">
        <f t="shared" si="75"/>
        <v>4</v>
      </c>
      <c r="Z38" s="15">
        <f t="shared" si="75"/>
        <v>4</v>
      </c>
      <c r="AA38" s="15">
        <f t="shared" si="75"/>
        <v>4</v>
      </c>
      <c r="AB38" s="15">
        <f t="shared" si="75"/>
        <v>4</v>
      </c>
      <c r="AC38" s="15">
        <f t="shared" si="75"/>
        <v>4</v>
      </c>
      <c r="AD38" s="15">
        <f t="shared" si="75"/>
        <v>4</v>
      </c>
      <c r="AE38" s="15">
        <f t="shared" si="75"/>
        <v>4</v>
      </c>
      <c r="AF38" s="15">
        <f t="shared" si="75"/>
        <v>3</v>
      </c>
      <c r="AI38" s="12"/>
      <c r="AJ38" s="12"/>
      <c r="AK38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AB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269</v>
      </c>
      <c r="C3" s="1"/>
      <c r="D3" s="5">
        <f t="shared" ref="D3:D12" si="0">((AG3-AW3)^2+(AH3-AX3)^2)^0.5</f>
        <v>12.4352</v>
      </c>
      <c r="E3" s="5">
        <f t="shared" ref="E3:E12" si="1">((AG3-AU3)^2+(AH3-AV3)^2)^0.5</f>
        <v>11.501799999999999</v>
      </c>
      <c r="F3" s="5">
        <f t="shared" ref="F3:F12" si="2">((AG3-AM3)^2+(AH3-AN3)^2)^0.5</f>
        <v>2.6372</v>
      </c>
      <c r="G3" s="5">
        <f t="shared" ref="G3:G12" si="3">((AG3-AI3)^2+(AH3-AJ3)^2)^0.5</f>
        <v>0.87309999999999999</v>
      </c>
      <c r="H3" s="5">
        <f t="shared" ref="H3:H12" si="4">((AK3-AM3)^2+(AL3-AN3)^2)^0.5</f>
        <v>1.2758</v>
      </c>
      <c r="I3" s="5">
        <f t="shared" ref="I3:I12" si="5">((AM3-AO3)^2+(AN3-AP3)^2)^0.5</f>
        <v>0.65969999999999995</v>
      </c>
      <c r="J3" s="5">
        <f t="shared" ref="J3:J11" si="6">((AO3-AQ3)^2+(AP3-AR3)^2)^0.5</f>
        <v>1.6490999999999998</v>
      </c>
      <c r="K3" s="5">
        <f t="shared" ref="K3:K12" si="7">((AQ3-AS3)^2+(AR3-AT3)^2)^0.5</f>
        <v>0.98680000000000057</v>
      </c>
      <c r="L3" s="5">
        <f t="shared" ref="L3:L12" si="8">((BS3-BU3)^2+(BT3-BV3)^2)^0.5</f>
        <v>6.5507670466900292</v>
      </c>
      <c r="M3" s="5">
        <f t="shared" ref="M3:M12" si="9">((BU3-BW3)^2+(BV3-BX3)^2)^0.5</f>
        <v>1.6988638585831419</v>
      </c>
      <c r="N3" s="5">
        <f t="shared" ref="N3:N12" si="10">((BW3-BY3)^2+(BX3-BZ3)^2)^0.5 + ((BY3-CA3)^2+(BZ3-CB3)^2)^0.5</f>
        <v>6.8276965910913177</v>
      </c>
      <c r="O3" s="5">
        <f t="shared" ref="O3:O12" si="11">((CA3-CC3)^2+(CB3-CD3)^2)^0.5</f>
        <v>1.4592421389200627</v>
      </c>
      <c r="P3" s="5">
        <f>((CE3-CG3)^2+(CF3-CH3)^2)^0.5</f>
        <v>6.2771621135669271</v>
      </c>
      <c r="Q3" s="5">
        <f t="shared" ref="Q3:Q12" si="12">((CG3-CI3)^2+(CH3-CJ3)^2)^0.5</f>
        <v>6.4587122903873029</v>
      </c>
      <c r="R3" s="5">
        <f>((CO3-CQ3)^2+(CP3-CR3)^2)^0.5</f>
        <v>4.3909570494369454</v>
      </c>
      <c r="S3" s="5">
        <f>((CQ3-CS3)^2+(CR3-CT3)^2)^0.5</f>
        <v>5.6783290499934926</v>
      </c>
      <c r="T3" s="5">
        <f>((CY3-DA3)^2+(CZ3-DB3)^2)^0.5</f>
        <v>5.799090771836565</v>
      </c>
      <c r="U3" s="5">
        <f>((DA3-DC3)^2+(DB3-DD3)^2)^0.5</f>
        <v>6.9613570286259563</v>
      </c>
      <c r="V3" s="5">
        <f>((DI3-DK3)^2+(DJ3-DL3)^2)^0.5</f>
        <v>0.90540780314728886</v>
      </c>
      <c r="W3" s="5">
        <f>((DK3-DM3)^2+(DL3-DN3)^2)^0.5</f>
        <v>1.8056781994585851</v>
      </c>
      <c r="X3" s="5">
        <f>((DM3-DO3)^2+(DN3-DP3)^2)^0.5</f>
        <v>0.38170220067481936</v>
      </c>
      <c r="Y3" s="5">
        <f>((BE3-BK3)^2+(BF3-BL3)^2)^0.5</f>
        <v>1.1276999999999999</v>
      </c>
      <c r="Z3" s="5">
        <f t="shared" ref="Z3:Z12" si="13">((BG3-BI3)^2+(BH3-BJ3)^2)^0.5</f>
        <v>0.55309999999999993</v>
      </c>
      <c r="AA3" s="5">
        <f t="shared" ref="AA3:AA12" si="14">((BC3-BM3)^2+(BD3-BN3)^2)^0.5</f>
        <v>1.3443000000000001</v>
      </c>
      <c r="AB3" s="5">
        <f t="shared" ref="AB3:AB12" si="15">((BA3-BO3)^2+(BB3-BP3)^2)^0.5</f>
        <v>2.3875999999999999</v>
      </c>
      <c r="AC3" s="6">
        <f t="shared" ref="AC3:AC12" si="16">((AY3-BQ3)^2+(AZ3-BR3)^2)^0.5</f>
        <v>1.8561000000000001</v>
      </c>
      <c r="AD3" s="6">
        <f>((CK3-CM3)^2+(CL3-CN3)^2)^0.5</f>
        <v>0.18730000000000002</v>
      </c>
      <c r="AE3" s="6">
        <f>((CU3-CW3)^2+(CV3-CX3)^2)^0.5</f>
        <v>0.2349</v>
      </c>
      <c r="AF3" s="6">
        <f>((DE3-DG3)^2+(DF3-DH3)^2)^0.5</f>
        <v>0.21779999999999997</v>
      </c>
      <c r="AG3" s="9">
        <v>0</v>
      </c>
      <c r="AH3" s="9">
        <v>0</v>
      </c>
      <c r="AI3" s="9">
        <v>0</v>
      </c>
      <c r="AJ3" s="9">
        <v>-0.87309999999999999</v>
      </c>
      <c r="AK3" s="9">
        <v>0</v>
      </c>
      <c r="AL3" s="9">
        <v>-1.3613999999999999</v>
      </c>
      <c r="AM3" s="9">
        <v>0</v>
      </c>
      <c r="AN3" s="9">
        <v>-2.6372</v>
      </c>
      <c r="AO3" s="9">
        <v>0</v>
      </c>
      <c r="AP3" s="9">
        <v>-3.2968999999999999</v>
      </c>
      <c r="AQ3" s="9">
        <v>0</v>
      </c>
      <c r="AR3" s="9">
        <v>-4.9459999999999997</v>
      </c>
      <c r="AS3" s="9">
        <v>0</v>
      </c>
      <c r="AT3" s="9">
        <v>-5.9328000000000003</v>
      </c>
      <c r="AU3" s="9">
        <v>0</v>
      </c>
      <c r="AV3" s="9">
        <v>-11.501799999999999</v>
      </c>
      <c r="AW3" s="9">
        <v>0</v>
      </c>
      <c r="AX3" s="9">
        <v>-12.4352</v>
      </c>
      <c r="AY3" s="18">
        <v>1.0508999999999999</v>
      </c>
      <c r="AZ3" s="18">
        <v>-4.9397000000000002</v>
      </c>
      <c r="BA3" s="19">
        <v>1.1894</v>
      </c>
      <c r="BB3" s="19">
        <v>-4.9397000000000002</v>
      </c>
      <c r="BC3" s="19">
        <v>0.77280000000000004</v>
      </c>
      <c r="BD3" s="19">
        <v>-4.9397000000000002</v>
      </c>
      <c r="BE3" s="19">
        <v>0.68830000000000002</v>
      </c>
      <c r="BF3" s="19">
        <v>-4.9397000000000002</v>
      </c>
      <c r="BG3" s="19">
        <v>0.37969999999999998</v>
      </c>
      <c r="BH3" s="19">
        <v>-4.9397000000000002</v>
      </c>
      <c r="BI3" s="19">
        <v>-0.1734</v>
      </c>
      <c r="BJ3" s="19">
        <v>-4.9397000000000002</v>
      </c>
      <c r="BK3" s="19">
        <v>-0.43940000000000001</v>
      </c>
      <c r="BL3" s="19">
        <v>-4.9397000000000002</v>
      </c>
      <c r="BM3" s="19">
        <v>-0.57150000000000001</v>
      </c>
      <c r="BN3" s="19">
        <v>-4.9397000000000002</v>
      </c>
      <c r="BO3" s="19">
        <v>-1.1981999999999999</v>
      </c>
      <c r="BP3" s="19">
        <v>-4.9397000000000002</v>
      </c>
      <c r="BQ3" s="19">
        <v>-0.80520000000000003</v>
      </c>
      <c r="BR3" s="19">
        <v>-4.9397000000000002</v>
      </c>
      <c r="BS3" s="17">
        <v>0</v>
      </c>
      <c r="BT3" s="17">
        <v>0</v>
      </c>
      <c r="BU3" s="17">
        <v>-5.3657000000000004</v>
      </c>
      <c r="BV3" s="17">
        <v>3.7578999999999998</v>
      </c>
      <c r="BW3" s="17">
        <v>-3.7986</v>
      </c>
      <c r="BX3" s="17">
        <v>4.4138999999999999</v>
      </c>
      <c r="BY3" s="17">
        <v>-3.7986</v>
      </c>
      <c r="BZ3" s="17">
        <v>4.4138999999999999</v>
      </c>
      <c r="CA3" s="17">
        <v>2.9807000000000001</v>
      </c>
      <c r="CB3" s="17">
        <v>5.2253999999999996</v>
      </c>
      <c r="CC3" s="17">
        <v>3.7738</v>
      </c>
      <c r="CD3" s="17">
        <v>4.0004999999999997</v>
      </c>
      <c r="CE3" s="12">
        <v>3.5794999999999999</v>
      </c>
      <c r="CF3" s="12">
        <v>-0.46800000000000003</v>
      </c>
      <c r="CG3" s="12">
        <v>-2.2046999999999999</v>
      </c>
      <c r="CH3" s="12">
        <v>1.9703999999999999</v>
      </c>
      <c r="CI3" s="12">
        <v>3.2549999999999999</v>
      </c>
      <c r="CJ3" s="12">
        <v>5.4210000000000003</v>
      </c>
      <c r="CK3" s="12">
        <v>1.0585</v>
      </c>
      <c r="CL3" s="12">
        <v>0.59819999999999995</v>
      </c>
      <c r="CM3" s="12">
        <v>1.0585</v>
      </c>
      <c r="CN3" s="12">
        <v>0.78549999999999998</v>
      </c>
      <c r="CO3" s="12">
        <v>-0.3569</v>
      </c>
      <c r="CP3" s="12">
        <v>-0.68259999999999998</v>
      </c>
      <c r="CQ3" s="12">
        <v>-4.7003000000000004</v>
      </c>
      <c r="CR3" s="12">
        <v>-1.3270999999999999</v>
      </c>
      <c r="CS3" s="12">
        <v>-0.62990000000000002</v>
      </c>
      <c r="CT3" s="12">
        <v>2.6320999999999999</v>
      </c>
      <c r="CU3" s="12">
        <v>-2.2073</v>
      </c>
      <c r="CV3" s="12">
        <v>-0.88959999999999995</v>
      </c>
      <c r="CW3" s="12">
        <v>-2.2073</v>
      </c>
      <c r="CX3" s="12">
        <v>-0.65469999999999995</v>
      </c>
      <c r="CY3" s="12">
        <v>-1.7284999999999999</v>
      </c>
      <c r="CZ3" s="12">
        <v>-0.80959999999999999</v>
      </c>
      <c r="DA3" s="12">
        <v>-6.8028000000000004</v>
      </c>
      <c r="DB3" s="12">
        <v>1.9977</v>
      </c>
      <c r="DC3" s="12">
        <v>-2.74</v>
      </c>
      <c r="DD3" s="12">
        <v>7.6505000000000001</v>
      </c>
      <c r="DE3" s="12">
        <v>-4.0494000000000003</v>
      </c>
      <c r="DF3" s="12">
        <v>0.20830000000000001</v>
      </c>
      <c r="DG3" s="12">
        <v>-4.0494000000000003</v>
      </c>
      <c r="DH3" s="12">
        <v>0.42609999999999998</v>
      </c>
      <c r="DI3" s="12">
        <v>-3.2435999999999998</v>
      </c>
      <c r="DJ3" s="12">
        <v>-5.0114000000000001</v>
      </c>
      <c r="DK3" s="12">
        <v>-2.4759000000000002</v>
      </c>
      <c r="DL3" s="12">
        <v>-4.5313999999999997</v>
      </c>
      <c r="DM3" s="12">
        <v>-1.7335</v>
      </c>
      <c r="DN3" s="12">
        <v>-2.8854000000000002</v>
      </c>
      <c r="DO3" s="12">
        <v>-1.6834</v>
      </c>
      <c r="DP3" s="12">
        <v>-2.5070000000000001</v>
      </c>
    </row>
    <row r="4" spans="2:120" ht="14.45" customHeight="1" x14ac:dyDescent="0.2">
      <c r="B4" s="2" t="s">
        <v>270</v>
      </c>
      <c r="C4" s="2"/>
      <c r="D4" s="5">
        <f t="shared" si="0"/>
        <v>12.5806</v>
      </c>
      <c r="E4" s="5">
        <f t="shared" si="1"/>
        <v>11.447800000000001</v>
      </c>
      <c r="F4" s="5">
        <f t="shared" si="2"/>
        <v>2.7660999999999998</v>
      </c>
      <c r="G4" s="5">
        <f t="shared" si="3"/>
        <v>0.87250000000000005</v>
      </c>
      <c r="H4" s="5">
        <f t="shared" si="4"/>
        <v>1.2591999999999999</v>
      </c>
      <c r="I4" s="5">
        <f t="shared" si="5"/>
        <v>0.65910000000000002</v>
      </c>
      <c r="J4" s="5">
        <f t="shared" si="6"/>
        <v>1.5462000000000002</v>
      </c>
      <c r="K4" s="5">
        <f t="shared" si="7"/>
        <v>0.87889999999999979</v>
      </c>
      <c r="L4" s="5">
        <f t="shared" si="8"/>
        <v>6.976816457382264</v>
      </c>
      <c r="M4" s="5">
        <f t="shared" si="9"/>
        <v>1.7426994950363643</v>
      </c>
      <c r="N4" s="5">
        <f t="shared" si="10"/>
        <v>7.372278954299003</v>
      </c>
      <c r="O4" s="5">
        <f t="shared" si="11"/>
        <v>1.299227655185957</v>
      </c>
      <c r="P4" s="5">
        <f t="shared" ref="P4:P12" si="17">((CE4-CG4)^2+(CF4-CH4)^2)^0.5</f>
        <v>6.3713955402250768</v>
      </c>
      <c r="Q4" s="5">
        <f t="shared" si="12"/>
        <v>6.688608514481917</v>
      </c>
      <c r="R4" s="5">
        <f t="shared" ref="R4:R12" si="18">((CO4-CQ4)^2+(CP4-CR4)^2)^0.5</f>
        <v>4.4930246493870918</v>
      </c>
      <c r="S4" s="5">
        <f t="shared" ref="S4:S12" si="19">((CQ4-CS4)^2+(CR4-CT4)^2)^0.5</f>
        <v>5.8874020161697809</v>
      </c>
      <c r="T4" s="5">
        <f t="shared" ref="T4:T12" si="20">((CY4-DA4)^2+(CZ4-DB4)^2)^0.5</f>
        <v>5.9209331291613152</v>
      </c>
      <c r="U4" s="5">
        <f t="shared" ref="U4:U12" si="21">((DA4-DC4)^2+(DB4-DD4)^2)^0.5</f>
        <v>6.8992521696195457</v>
      </c>
      <c r="V4" s="5">
        <f t="shared" ref="V4:V12" si="22">((DI4-DK4)^2+(DJ4-DL4)^2)^0.5</f>
        <v>0.93424229191361274</v>
      </c>
      <c r="W4" s="5">
        <f t="shared" ref="W4:W12" si="23">((DK4-DM4)^2+(DL4-DN4)^2)^0.5</f>
        <v>1.878072408082287</v>
      </c>
      <c r="X4" s="5">
        <f t="shared" ref="X4:X12" si="24">((DM4-DO4)^2+(DN4-DP4)^2)^0.5</f>
        <v>0.37189822532515532</v>
      </c>
      <c r="Y4" s="5">
        <f t="shared" ref="Y4:Y12" si="25">((BE4-BK4)^2+(BF4-BL4)^2)^0.5</f>
        <v>1.1659000000000002</v>
      </c>
      <c r="Z4" s="5">
        <f t="shared" si="13"/>
        <v>0.54730000000000001</v>
      </c>
      <c r="AA4" s="5">
        <f t="shared" si="14"/>
        <v>1.4535</v>
      </c>
      <c r="AB4" s="5">
        <f t="shared" si="15"/>
        <v>2.3456999999999999</v>
      </c>
      <c r="AC4" s="6">
        <f t="shared" si="16"/>
        <v>1.8020999999999998</v>
      </c>
      <c r="AD4" s="6">
        <f t="shared" ref="AD4:AD12" si="26">((CK4-CM4)^2+(CL4-CN4)^2)^0.5</f>
        <v>0.19620000000000004</v>
      </c>
      <c r="AE4" s="6">
        <f t="shared" ref="AE4:AE12" si="27">((CU4-CW4)^2+(CV4-CX4)^2)^0.5</f>
        <v>0.23120000000000007</v>
      </c>
      <c r="AF4" s="6">
        <f t="shared" ref="AF4:AF12" si="28">((DE4-DG4)^2+(DF4-DH4)^2)^0.5</f>
        <v>0.19429999999999997</v>
      </c>
      <c r="AG4" s="9">
        <v>0</v>
      </c>
      <c r="AH4" s="9">
        <v>0</v>
      </c>
      <c r="AI4" s="9">
        <v>0</v>
      </c>
      <c r="AJ4" s="9">
        <v>-0.87250000000000005</v>
      </c>
      <c r="AK4" s="9">
        <v>0</v>
      </c>
      <c r="AL4" s="9">
        <v>-1.5068999999999999</v>
      </c>
      <c r="AM4" s="9">
        <v>0</v>
      </c>
      <c r="AN4" s="9">
        <v>-2.7660999999999998</v>
      </c>
      <c r="AO4" s="9">
        <v>0</v>
      </c>
      <c r="AP4" s="9">
        <v>-3.4251999999999998</v>
      </c>
      <c r="AQ4" s="9">
        <v>0</v>
      </c>
      <c r="AR4" s="9">
        <v>-4.9714</v>
      </c>
      <c r="AS4" s="9">
        <v>0</v>
      </c>
      <c r="AT4" s="9">
        <v>-5.8502999999999998</v>
      </c>
      <c r="AU4" s="9">
        <v>0</v>
      </c>
      <c r="AV4" s="9">
        <v>-11.447800000000001</v>
      </c>
      <c r="AW4" s="9">
        <v>0</v>
      </c>
      <c r="AX4" s="9">
        <v>-12.5806</v>
      </c>
      <c r="AY4" s="18">
        <v>0.90869999999999995</v>
      </c>
      <c r="AZ4" s="18">
        <v>-5.5334000000000003</v>
      </c>
      <c r="BA4" s="19">
        <v>1.0146999999999999</v>
      </c>
      <c r="BB4" s="19">
        <v>-5.5334000000000003</v>
      </c>
      <c r="BC4" s="19">
        <v>0.73340000000000005</v>
      </c>
      <c r="BD4" s="19">
        <v>-5.5334000000000003</v>
      </c>
      <c r="BE4" s="19">
        <v>0.64710000000000001</v>
      </c>
      <c r="BF4" s="19">
        <v>-5.5334000000000003</v>
      </c>
      <c r="BG4" s="19">
        <v>0.31619999999999998</v>
      </c>
      <c r="BH4" s="19">
        <v>-5.5334000000000003</v>
      </c>
      <c r="BI4" s="19">
        <v>-0.2311</v>
      </c>
      <c r="BJ4" s="19">
        <v>-5.5334000000000003</v>
      </c>
      <c r="BK4" s="19">
        <v>-0.51880000000000004</v>
      </c>
      <c r="BL4" s="19">
        <v>-5.5334000000000003</v>
      </c>
      <c r="BM4" s="19">
        <v>-0.72009999999999996</v>
      </c>
      <c r="BN4" s="19">
        <v>-5.5334000000000003</v>
      </c>
      <c r="BO4" s="19">
        <v>-1.331</v>
      </c>
      <c r="BP4" s="19">
        <v>-5.5334000000000003</v>
      </c>
      <c r="BQ4" s="19">
        <v>-0.89339999999999997</v>
      </c>
      <c r="BR4" s="19">
        <v>-5.5334000000000003</v>
      </c>
      <c r="BS4" s="17">
        <v>0</v>
      </c>
      <c r="BT4" s="17">
        <v>0</v>
      </c>
      <c r="BU4" s="17">
        <v>-2.6307999999999998</v>
      </c>
      <c r="BV4" s="17">
        <v>6.4618000000000002</v>
      </c>
      <c r="BW4" s="17">
        <v>-0.94359999999999999</v>
      </c>
      <c r="BX4" s="17">
        <v>6.0255000000000001</v>
      </c>
      <c r="BY4" s="17">
        <v>-0.94359999999999999</v>
      </c>
      <c r="BZ4" s="17">
        <v>6.0255000000000001</v>
      </c>
      <c r="CA4" s="17">
        <v>5.3796999999999997</v>
      </c>
      <c r="CB4" s="17">
        <v>2.2351999999999999</v>
      </c>
      <c r="CC4" s="17">
        <v>6.0743999999999998</v>
      </c>
      <c r="CD4" s="17">
        <v>1.1373</v>
      </c>
      <c r="CE4" s="12">
        <v>5.6959</v>
      </c>
      <c r="CF4" s="12">
        <v>-0.93789999999999996</v>
      </c>
      <c r="CG4" s="12">
        <v>0.76070000000000004</v>
      </c>
      <c r="CH4" s="12">
        <v>3.0918000000000001</v>
      </c>
      <c r="CI4" s="12">
        <v>7.4492000000000003</v>
      </c>
      <c r="CJ4" s="12">
        <v>3.0537000000000001</v>
      </c>
      <c r="CK4" s="12">
        <v>3.9662000000000002</v>
      </c>
      <c r="CL4" s="12">
        <v>0.7036</v>
      </c>
      <c r="CM4" s="12">
        <v>3.9662000000000002</v>
      </c>
      <c r="CN4" s="12">
        <v>0.89980000000000004</v>
      </c>
      <c r="CO4" s="12">
        <v>4.7332999999999998</v>
      </c>
      <c r="CP4" s="12">
        <v>2.4155000000000002</v>
      </c>
      <c r="CQ4" s="12">
        <v>0.51819999999999999</v>
      </c>
      <c r="CR4" s="12">
        <v>0.85980000000000001</v>
      </c>
      <c r="CS4" s="12">
        <v>6.0147000000000004</v>
      </c>
      <c r="CT4" s="12">
        <v>-1.2497</v>
      </c>
      <c r="CU4" s="12">
        <v>3.2467999999999999</v>
      </c>
      <c r="CV4" s="12">
        <v>1.7366999999999999</v>
      </c>
      <c r="CW4" s="12">
        <v>3.2467999999999999</v>
      </c>
      <c r="CX4" s="12">
        <v>1.9679</v>
      </c>
      <c r="CY4" s="12">
        <v>2.9864000000000002</v>
      </c>
      <c r="CZ4" s="12">
        <v>2.7869999999999999</v>
      </c>
      <c r="DA4" s="12">
        <v>-1.03</v>
      </c>
      <c r="DB4" s="12">
        <v>-1.5633999999999999</v>
      </c>
      <c r="DC4" s="12">
        <v>3.9643000000000002</v>
      </c>
      <c r="DD4" s="12">
        <v>-6.3232999999999997</v>
      </c>
      <c r="DE4" s="12">
        <v>0.55689999999999995</v>
      </c>
      <c r="DF4" s="12">
        <v>0.254</v>
      </c>
      <c r="DG4" s="12">
        <v>0.36259999999999998</v>
      </c>
      <c r="DH4" s="12">
        <v>0.254</v>
      </c>
      <c r="DI4" s="12">
        <v>-1.5881000000000001</v>
      </c>
      <c r="DJ4" s="12">
        <v>-2.5762</v>
      </c>
      <c r="DK4" s="12">
        <v>-0.77659999999999996</v>
      </c>
      <c r="DL4" s="12">
        <v>-2.1133000000000002</v>
      </c>
      <c r="DM4" s="12">
        <v>-9.5200000000000007E-2</v>
      </c>
      <c r="DN4" s="12">
        <v>-0.36320000000000002</v>
      </c>
      <c r="DO4" s="12">
        <v>-5.9700000000000003E-2</v>
      </c>
      <c r="DP4" s="12">
        <v>7.0000000000000001E-3</v>
      </c>
    </row>
    <row r="5" spans="2:120" ht="16.899999999999999" customHeight="1" x14ac:dyDescent="0.2">
      <c r="B5" s="2" t="s">
        <v>271</v>
      </c>
      <c r="C5" s="2"/>
      <c r="D5" s="5">
        <f t="shared" si="0"/>
        <v>12.604699999999999</v>
      </c>
      <c r="E5" s="5">
        <f t="shared" si="1"/>
        <v>11.162699999999999</v>
      </c>
      <c r="F5" s="5">
        <f t="shared" si="2"/>
        <v>2.5756000000000001</v>
      </c>
      <c r="G5" s="5">
        <f t="shared" si="3"/>
        <v>0.88770000000000004</v>
      </c>
      <c r="H5" s="5">
        <f t="shared" si="4"/>
        <v>1.1977000000000002</v>
      </c>
      <c r="I5" s="5">
        <f t="shared" si="5"/>
        <v>0.67689999999999984</v>
      </c>
      <c r="J5" s="5">
        <f t="shared" si="6"/>
        <v>1.6382999999999996</v>
      </c>
      <c r="K5" s="5">
        <f t="shared" si="7"/>
        <v>0.6388000000000007</v>
      </c>
      <c r="L5" s="5">
        <f t="shared" si="8"/>
        <v>6.3190313537756726</v>
      </c>
      <c r="M5" s="5">
        <f t="shared" si="9"/>
        <v>1.6917961165577844</v>
      </c>
      <c r="N5" s="5">
        <f t="shared" si="10"/>
        <v>6.9229238376979545</v>
      </c>
      <c r="O5" s="5">
        <f>((CA5-CC5)^2+(CB5-CD5)^2)^0.5</f>
        <v>1.1565112364348218</v>
      </c>
      <c r="P5" s="5">
        <f t="shared" si="17"/>
        <v>6.2285787664602905</v>
      </c>
      <c r="Q5" s="5">
        <f t="shared" si="12"/>
        <v>6.5662503516085948</v>
      </c>
      <c r="R5" s="5">
        <f t="shared" si="18"/>
        <v>4.4101314833006962</v>
      </c>
      <c r="S5" s="5">
        <f t="shared" si="19"/>
        <v>5.2577329762931093</v>
      </c>
      <c r="T5" s="5">
        <f t="shared" si="20"/>
        <v>6.1591273480907995</v>
      </c>
      <c r="U5" s="5">
        <f t="shared" si="21"/>
        <v>7.4643407994276361</v>
      </c>
      <c r="V5" s="5">
        <f t="shared" si="22"/>
        <v>0.91512177331762801</v>
      </c>
      <c r="W5" s="5">
        <f t="shared" si="23"/>
        <v>1.778350384485577</v>
      </c>
      <c r="X5" s="5">
        <f t="shared" si="24"/>
        <v>0.32532907954869311</v>
      </c>
      <c r="Y5" s="5">
        <f t="shared" si="25"/>
        <v>1.1233</v>
      </c>
      <c r="Z5" s="5">
        <f t="shared" si="13"/>
        <v>0.6109</v>
      </c>
      <c r="AA5" s="5">
        <f t="shared" si="14"/>
        <v>1.3042</v>
      </c>
      <c r="AB5" s="5">
        <f t="shared" si="15"/>
        <v>2.472</v>
      </c>
      <c r="AC5" s="6">
        <f t="shared" si="16"/>
        <v>1.7596000000000001</v>
      </c>
      <c r="AD5" s="6">
        <f t="shared" si="26"/>
        <v>0.20320000000000027</v>
      </c>
      <c r="AE5" s="6">
        <f t="shared" si="27"/>
        <v>0.22610000000000019</v>
      </c>
      <c r="AF5" s="6">
        <f t="shared" si="28"/>
        <v>0.24380000000000002</v>
      </c>
      <c r="AG5" s="9">
        <v>0</v>
      </c>
      <c r="AH5" s="9">
        <v>0</v>
      </c>
      <c r="AI5" s="9">
        <v>0</v>
      </c>
      <c r="AJ5" s="9">
        <v>-0.88770000000000004</v>
      </c>
      <c r="AK5" s="9">
        <v>0</v>
      </c>
      <c r="AL5" s="9">
        <v>-1.3778999999999999</v>
      </c>
      <c r="AM5" s="9">
        <v>0</v>
      </c>
      <c r="AN5" s="9">
        <v>-2.5756000000000001</v>
      </c>
      <c r="AO5" s="9">
        <v>0</v>
      </c>
      <c r="AP5" s="9">
        <v>-3.2524999999999999</v>
      </c>
      <c r="AQ5" s="9">
        <v>0</v>
      </c>
      <c r="AR5" s="9">
        <v>-4.8907999999999996</v>
      </c>
      <c r="AS5" s="9">
        <v>0</v>
      </c>
      <c r="AT5" s="9">
        <v>-5.5296000000000003</v>
      </c>
      <c r="AU5" s="9">
        <v>0</v>
      </c>
      <c r="AV5" s="9">
        <v>-11.162699999999999</v>
      </c>
      <c r="AW5" s="9">
        <v>0</v>
      </c>
      <c r="AX5" s="9">
        <v>-12.604699999999999</v>
      </c>
      <c r="AY5" s="18">
        <v>0.8992</v>
      </c>
      <c r="AZ5" s="18">
        <v>-5.1231999999999998</v>
      </c>
      <c r="BA5" s="19">
        <v>1.169</v>
      </c>
      <c r="BB5" s="19">
        <v>-5.1231999999999998</v>
      </c>
      <c r="BC5" s="19">
        <v>0.62480000000000002</v>
      </c>
      <c r="BD5" s="19">
        <v>-5.1231999999999998</v>
      </c>
      <c r="BE5" s="19">
        <v>0.67820000000000003</v>
      </c>
      <c r="BF5" s="19">
        <v>-5.1231999999999998</v>
      </c>
      <c r="BG5" s="19">
        <v>0.30990000000000001</v>
      </c>
      <c r="BH5" s="19">
        <v>-5.1231999999999998</v>
      </c>
      <c r="BI5" s="19">
        <v>-0.30099999999999999</v>
      </c>
      <c r="BJ5" s="19">
        <v>-5.1231999999999998</v>
      </c>
      <c r="BK5" s="19">
        <v>-0.4451</v>
      </c>
      <c r="BL5" s="19">
        <v>-5.1231999999999998</v>
      </c>
      <c r="BM5" s="19">
        <v>-0.6794</v>
      </c>
      <c r="BN5" s="19">
        <v>-5.1231999999999998</v>
      </c>
      <c r="BO5" s="19">
        <v>-1.3029999999999999</v>
      </c>
      <c r="BP5" s="19">
        <v>-5.1231999999999998</v>
      </c>
      <c r="BQ5" s="19">
        <v>-0.86040000000000005</v>
      </c>
      <c r="BR5" s="19">
        <v>-5.1231999999999998</v>
      </c>
      <c r="BS5" s="17">
        <v>0</v>
      </c>
      <c r="BT5" s="17">
        <v>0</v>
      </c>
      <c r="BU5" s="17">
        <v>-1.8274999999999999</v>
      </c>
      <c r="BV5" s="17">
        <v>-6.0490000000000004</v>
      </c>
      <c r="BW5" s="17">
        <v>-0.20319999999999999</v>
      </c>
      <c r="BX5" s="17">
        <v>-5.5758999999999999</v>
      </c>
      <c r="BY5" s="17">
        <v>4.4703999999999997</v>
      </c>
      <c r="BZ5" s="17">
        <v>-2.6372</v>
      </c>
      <c r="CA5" s="17">
        <v>4.9516999999999998</v>
      </c>
      <c r="CB5" s="17">
        <v>-1.3202</v>
      </c>
      <c r="CC5" s="17">
        <v>4.5884999999999998</v>
      </c>
      <c r="CD5" s="17">
        <v>-0.22220000000000001</v>
      </c>
      <c r="CE5" s="12">
        <v>3.3788</v>
      </c>
      <c r="CF5" s="12">
        <v>-0.22220000000000001</v>
      </c>
      <c r="CG5" s="12">
        <v>0.29149999999999998</v>
      </c>
      <c r="CH5" s="12">
        <v>-5.6318000000000001</v>
      </c>
      <c r="CI5" s="12">
        <v>6.7626999999999997</v>
      </c>
      <c r="CJ5" s="12">
        <v>-6.7450000000000001</v>
      </c>
      <c r="CK5" s="12">
        <v>2.3279000000000001</v>
      </c>
      <c r="CL5" s="12">
        <v>-2.2827999999999999</v>
      </c>
      <c r="CM5" s="12">
        <v>2.1246999999999998</v>
      </c>
      <c r="CN5" s="12">
        <v>-2.2827999999999999</v>
      </c>
      <c r="CO5" s="12">
        <v>2.1996000000000002</v>
      </c>
      <c r="CP5" s="12">
        <v>-2.1425000000000001</v>
      </c>
      <c r="CQ5" s="12">
        <v>-1.8274999999999999</v>
      </c>
      <c r="CR5" s="12">
        <v>-0.3448</v>
      </c>
      <c r="CS5" s="12">
        <v>2.5063</v>
      </c>
      <c r="CT5" s="12">
        <v>2.6320999999999999</v>
      </c>
      <c r="CU5" s="12">
        <v>0.29720000000000002</v>
      </c>
      <c r="CV5" s="12">
        <v>-1.2573000000000001</v>
      </c>
      <c r="CW5" s="12">
        <v>0.29720000000000002</v>
      </c>
      <c r="CX5" s="12">
        <v>-1.0311999999999999</v>
      </c>
      <c r="CY5" s="12">
        <v>0.68830000000000002</v>
      </c>
      <c r="CZ5" s="12">
        <v>-1.0127999999999999</v>
      </c>
      <c r="DA5" s="12">
        <v>-5.4705000000000004</v>
      </c>
      <c r="DB5" s="12">
        <v>-1.0763</v>
      </c>
      <c r="DC5" s="12">
        <v>-3.2505999999999999</v>
      </c>
      <c r="DD5" s="12">
        <v>6.0503</v>
      </c>
      <c r="DE5" s="12">
        <v>-2.8498999999999999</v>
      </c>
      <c r="DF5" s="12">
        <v>-1.0744</v>
      </c>
      <c r="DG5" s="12">
        <v>-2.8498999999999999</v>
      </c>
      <c r="DH5" s="12">
        <v>-0.8306</v>
      </c>
      <c r="DI5" s="12">
        <v>-0.49719999999999998</v>
      </c>
      <c r="DJ5" s="12">
        <v>6.1600000000000002E-2</v>
      </c>
      <c r="DK5" s="12">
        <v>0.36130000000000001</v>
      </c>
      <c r="DL5" s="12">
        <v>-0.25530000000000003</v>
      </c>
      <c r="DM5" s="12">
        <v>1.3913</v>
      </c>
      <c r="DN5" s="12">
        <v>-1.7050000000000001</v>
      </c>
      <c r="DO5" s="12">
        <v>1.4903</v>
      </c>
      <c r="DP5" s="12">
        <v>-2.0148999999999999</v>
      </c>
    </row>
    <row r="6" spans="2:120" ht="15" customHeight="1" x14ac:dyDescent="0.2">
      <c r="B6" s="2" t="s">
        <v>382</v>
      </c>
      <c r="C6" s="2"/>
      <c r="D6" s="5">
        <f t="shared" si="0"/>
        <v>12.0726</v>
      </c>
      <c r="E6" s="5">
        <f t="shared" si="1"/>
        <v>10.938499999999999</v>
      </c>
      <c r="F6" s="5">
        <f t="shared" si="2"/>
        <v>2.5196999999999998</v>
      </c>
      <c r="G6" s="24">
        <f t="shared" si="3"/>
        <v>0.68579999999999997</v>
      </c>
      <c r="H6" s="5">
        <f t="shared" si="4"/>
        <v>1.3493999999999999</v>
      </c>
      <c r="I6" s="24">
        <f t="shared" si="5"/>
        <v>0.75750000000000028</v>
      </c>
      <c r="J6" s="5">
        <f t="shared" si="6"/>
        <v>1.3290999999999999</v>
      </c>
      <c r="K6" s="5">
        <f t="shared" si="7"/>
        <v>0.88389999999999969</v>
      </c>
      <c r="L6" s="5">
        <f t="shared" si="8"/>
        <v>6.9374166517515725</v>
      </c>
      <c r="M6" s="5">
        <f t="shared" si="9"/>
        <v>1.78371233387001</v>
      </c>
      <c r="N6" s="5">
        <f t="shared" si="10"/>
        <v>7.5987546380969562</v>
      </c>
      <c r="O6" s="24">
        <f t="shared" si="11"/>
        <v>2.3105082492819626</v>
      </c>
      <c r="P6" s="5">
        <f t="shared" si="17"/>
        <v>6.1109621051026002</v>
      </c>
      <c r="Q6" s="5">
        <f t="shared" si="12"/>
        <v>6.5062965518027225</v>
      </c>
      <c r="R6" s="5">
        <f t="shared" si="18"/>
        <v>4.5278072949276451</v>
      </c>
      <c r="S6" s="5">
        <f t="shared" si="19"/>
        <v>5.453231486925894</v>
      </c>
      <c r="T6" s="5">
        <f t="shared" si="20"/>
        <v>6.0582136657598999</v>
      </c>
      <c r="U6" s="5">
        <f t="shared" si="21"/>
        <v>7.1672524198607652</v>
      </c>
      <c r="V6" s="5">
        <f t="shared" si="22"/>
        <v>0.92509195759124363</v>
      </c>
      <c r="W6" s="5">
        <f t="shared" si="23"/>
        <v>1.7819541632713229</v>
      </c>
      <c r="X6" s="5">
        <f t="shared" si="24"/>
        <v>0.33070763523087893</v>
      </c>
      <c r="Y6" s="5">
        <f t="shared" si="25"/>
        <v>1.1595</v>
      </c>
      <c r="Z6" s="24">
        <f t="shared" si="13"/>
        <v>0.38159999999999994</v>
      </c>
      <c r="AA6" s="5">
        <f t="shared" si="14"/>
        <v>1.2357</v>
      </c>
      <c r="AB6" s="5">
        <f t="shared" si="15"/>
        <v>2.1012</v>
      </c>
      <c r="AC6" s="6">
        <f t="shared" si="16"/>
        <v>1.4998</v>
      </c>
      <c r="AD6" s="6">
        <f t="shared" si="26"/>
        <v>0.16640000000000033</v>
      </c>
      <c r="AE6" s="6">
        <f t="shared" si="27"/>
        <v>0.2121000000000004</v>
      </c>
      <c r="AF6" s="6">
        <f t="shared" si="28"/>
        <v>0.19179999999999975</v>
      </c>
      <c r="AG6" s="9">
        <v>0</v>
      </c>
      <c r="AH6" s="9">
        <v>0</v>
      </c>
      <c r="AI6" s="9">
        <v>0</v>
      </c>
      <c r="AJ6" s="9">
        <v>-0.68579999999999997</v>
      </c>
      <c r="AK6" s="9">
        <v>0</v>
      </c>
      <c r="AL6" s="9">
        <v>-1.1702999999999999</v>
      </c>
      <c r="AM6" s="9">
        <v>0</v>
      </c>
      <c r="AN6" s="9">
        <v>-2.5196999999999998</v>
      </c>
      <c r="AO6" s="9">
        <v>0</v>
      </c>
      <c r="AP6" s="9">
        <v>-3.2772000000000001</v>
      </c>
      <c r="AQ6" s="9">
        <v>0</v>
      </c>
      <c r="AR6" s="9">
        <v>-4.6063000000000001</v>
      </c>
      <c r="AS6" s="9">
        <v>0</v>
      </c>
      <c r="AT6" s="9">
        <v>-5.4901999999999997</v>
      </c>
      <c r="AU6" s="9">
        <v>0</v>
      </c>
      <c r="AV6" s="9">
        <v>-10.938499999999999</v>
      </c>
      <c r="AW6" s="9">
        <v>0</v>
      </c>
      <c r="AX6" s="9">
        <v>-12.0726</v>
      </c>
      <c r="AY6" s="18">
        <v>0.69720000000000004</v>
      </c>
      <c r="AZ6" s="18">
        <v>-4.5936000000000003</v>
      </c>
      <c r="BA6" s="19">
        <v>0.83499999999999996</v>
      </c>
      <c r="BB6" s="19">
        <v>-4.5936000000000003</v>
      </c>
      <c r="BC6" s="19">
        <v>0.49399999999999999</v>
      </c>
      <c r="BD6" s="19">
        <v>-4.5936000000000003</v>
      </c>
      <c r="BE6" s="19">
        <v>-7.0499999999999993E-2</v>
      </c>
      <c r="BF6" s="19">
        <v>-4.5936000000000003</v>
      </c>
      <c r="BG6" s="19">
        <v>-0.54800000000000004</v>
      </c>
      <c r="BH6" s="19">
        <v>-4.5936000000000003</v>
      </c>
      <c r="BI6" s="19">
        <v>-0.92959999999999998</v>
      </c>
      <c r="BJ6" s="19">
        <v>-4.5936000000000003</v>
      </c>
      <c r="BK6" s="19">
        <v>-1.23</v>
      </c>
      <c r="BL6" s="19">
        <v>-4.5936000000000003</v>
      </c>
      <c r="BM6" s="19">
        <v>-0.74170000000000003</v>
      </c>
      <c r="BN6" s="19">
        <v>-4.5936000000000003</v>
      </c>
      <c r="BO6" s="19">
        <v>-1.2662</v>
      </c>
      <c r="BP6" s="19">
        <v>-4.5936000000000003</v>
      </c>
      <c r="BQ6" s="19">
        <v>-0.80259999999999998</v>
      </c>
      <c r="BR6" s="19">
        <v>-4.5936000000000003</v>
      </c>
      <c r="BS6" s="17">
        <v>0</v>
      </c>
      <c r="BT6" s="17">
        <v>0</v>
      </c>
      <c r="BU6" s="23">
        <v>-1.52E-2</v>
      </c>
      <c r="BV6" s="17">
        <v>6.9374000000000002</v>
      </c>
      <c r="BW6" s="17">
        <v>1.4053</v>
      </c>
      <c r="BX6" s="17">
        <v>8.0161999999999995</v>
      </c>
      <c r="BY6" s="17">
        <v>1.4053</v>
      </c>
      <c r="BZ6" s="17">
        <v>8.0161999999999995</v>
      </c>
      <c r="CA6" s="17">
        <v>8.5014000000000003</v>
      </c>
      <c r="CB6" s="17">
        <v>10.734</v>
      </c>
      <c r="CC6" s="17">
        <v>10.026</v>
      </c>
      <c r="CD6" s="17">
        <v>8.9978999999999996</v>
      </c>
      <c r="CE6" s="12">
        <v>6.2541000000000002</v>
      </c>
      <c r="CF6" s="12">
        <v>7.8100000000000003E-2</v>
      </c>
      <c r="CG6" s="12">
        <v>5.36</v>
      </c>
      <c r="CH6" s="12">
        <v>6.1233000000000004</v>
      </c>
      <c r="CI6" s="12">
        <v>11.7919</v>
      </c>
      <c r="CJ6" s="12">
        <v>5.1421999999999999</v>
      </c>
      <c r="CK6" s="12">
        <v>5.8185000000000002</v>
      </c>
      <c r="CL6" s="12">
        <v>3.7229999999999999</v>
      </c>
      <c r="CM6" s="12">
        <v>5.6520999999999999</v>
      </c>
      <c r="CN6" s="12">
        <v>3.7229999999999999</v>
      </c>
      <c r="CO6" s="12">
        <v>5.2876000000000003</v>
      </c>
      <c r="CP6" s="12">
        <v>3.5649000000000002</v>
      </c>
      <c r="CQ6" s="12">
        <v>5.7385000000000002</v>
      </c>
      <c r="CR6" s="12">
        <v>8.0701999999999998</v>
      </c>
      <c r="CS6" s="12">
        <v>9.5071999999999992</v>
      </c>
      <c r="CT6" s="12">
        <v>4.1288</v>
      </c>
      <c r="CU6" s="12">
        <v>5.7582000000000004</v>
      </c>
      <c r="CV6" s="12">
        <v>5.5220000000000002</v>
      </c>
      <c r="CW6" s="12">
        <v>5.5461</v>
      </c>
      <c r="CX6" s="12">
        <v>5.5220000000000002</v>
      </c>
      <c r="CY6" s="12">
        <v>5.2603</v>
      </c>
      <c r="CZ6" s="12">
        <v>5.9950000000000001</v>
      </c>
      <c r="DA6" s="12">
        <v>8.4003999999999994</v>
      </c>
      <c r="DB6" s="12">
        <v>0.81410000000000005</v>
      </c>
      <c r="DC6" s="12">
        <v>6.6954000000000002</v>
      </c>
      <c r="DD6" s="12">
        <v>7.7755999999999998</v>
      </c>
      <c r="DE6" s="22">
        <v>7.34</v>
      </c>
      <c r="DF6" s="12">
        <v>2.7241</v>
      </c>
      <c r="DG6" s="12">
        <v>7.1482000000000001</v>
      </c>
      <c r="DH6" s="12">
        <v>2.7241</v>
      </c>
      <c r="DI6" s="12">
        <v>-1.3138000000000001</v>
      </c>
      <c r="DJ6" s="12">
        <v>-12.094200000000001</v>
      </c>
      <c r="DK6" s="12">
        <v>-0.68259999999999998</v>
      </c>
      <c r="DL6" s="12">
        <v>-12.7705</v>
      </c>
      <c r="DM6" s="12">
        <v>-0.29459999999999997</v>
      </c>
      <c r="DN6" s="12">
        <v>-14.5097</v>
      </c>
      <c r="DO6" s="12">
        <v>-0.33910000000000001</v>
      </c>
      <c r="DP6" s="25">
        <v>-14.837400000000001</v>
      </c>
    </row>
    <row r="7" spans="2:120" ht="16.149999999999999" customHeight="1" x14ac:dyDescent="0.2">
      <c r="B7" s="2" t="s">
        <v>383</v>
      </c>
      <c r="C7" s="2" t="s">
        <v>563</v>
      </c>
      <c r="D7" s="5">
        <f t="shared" si="0"/>
        <v>12.7698</v>
      </c>
      <c r="E7" s="5">
        <f t="shared" si="1"/>
        <v>11.7532</v>
      </c>
      <c r="F7" s="5">
        <f t="shared" si="2"/>
        <v>2.7305000000000001</v>
      </c>
      <c r="G7" s="5">
        <f t="shared" si="3"/>
        <v>0.85980000000000001</v>
      </c>
      <c r="H7" s="5">
        <f t="shared" si="4"/>
        <v>1.3595000000000002</v>
      </c>
      <c r="I7" s="5">
        <f t="shared" si="5"/>
        <v>0.68140000000000001</v>
      </c>
      <c r="J7" s="5">
        <f t="shared" si="6"/>
        <v>1.5321999999999996</v>
      </c>
      <c r="K7" s="5">
        <f t="shared" si="7"/>
        <v>0.53910000000000036</v>
      </c>
      <c r="L7" s="5">
        <f t="shared" si="8"/>
        <v>6.8544272882568382</v>
      </c>
      <c r="M7" s="5">
        <f t="shared" si="9"/>
        <v>1.6858478371430798</v>
      </c>
      <c r="N7" s="5">
        <f t="shared" si="10"/>
        <v>7.1927201934093112</v>
      </c>
      <c r="O7" s="5">
        <f t="shared" si="11"/>
        <v>1.6511306732054853</v>
      </c>
      <c r="P7" s="5">
        <f t="shared" si="17"/>
        <v>5.6811719864830703</v>
      </c>
      <c r="Q7" s="5">
        <f t="shared" si="12"/>
        <v>6.1143343587016901</v>
      </c>
      <c r="R7" s="5" t="s">
        <v>566</v>
      </c>
      <c r="S7" s="5" t="s">
        <v>566</v>
      </c>
      <c r="T7" s="5">
        <f t="shared" si="20"/>
        <v>6.0795647056347715</v>
      </c>
      <c r="U7" s="5">
        <f t="shared" si="21"/>
        <v>6.6231917992762366</v>
      </c>
      <c r="V7" s="5">
        <f t="shared" si="22"/>
        <v>0.8540460701859125</v>
      </c>
      <c r="W7" s="5">
        <f t="shared" si="23"/>
        <v>1.7984116686676612</v>
      </c>
      <c r="X7" s="5">
        <f t="shared" si="24"/>
        <v>0.38789309094130681</v>
      </c>
      <c r="Y7" s="5">
        <f t="shared" si="25"/>
        <v>1.1924999999999999</v>
      </c>
      <c r="Z7" s="5">
        <f t="shared" si="13"/>
        <v>0.56320000000000003</v>
      </c>
      <c r="AA7" s="5">
        <f t="shared" si="14"/>
        <v>1.3792</v>
      </c>
      <c r="AB7" s="5">
        <f t="shared" si="15"/>
        <v>2.2479</v>
      </c>
      <c r="AC7" s="6">
        <f t="shared" si="16"/>
        <v>1.7988999999999999</v>
      </c>
      <c r="AD7" s="6">
        <f t="shared" si="26"/>
        <v>0.25330000000000003</v>
      </c>
      <c r="AE7" s="6" t="s">
        <v>566</v>
      </c>
      <c r="AF7" s="6">
        <f t="shared" si="28"/>
        <v>0.22089999999999999</v>
      </c>
      <c r="AG7" s="9">
        <v>0</v>
      </c>
      <c r="AH7" s="9">
        <v>0</v>
      </c>
      <c r="AI7" s="9">
        <v>0</v>
      </c>
      <c r="AJ7" s="9">
        <v>-0.85980000000000001</v>
      </c>
      <c r="AK7" s="9">
        <v>0</v>
      </c>
      <c r="AL7" s="9">
        <v>-1.371</v>
      </c>
      <c r="AM7" s="9">
        <v>0</v>
      </c>
      <c r="AN7" s="9">
        <v>-2.7305000000000001</v>
      </c>
      <c r="AO7" s="9">
        <v>0</v>
      </c>
      <c r="AP7" s="9">
        <v>-3.4119000000000002</v>
      </c>
      <c r="AQ7" s="9">
        <v>0</v>
      </c>
      <c r="AR7" s="9">
        <v>-4.9440999999999997</v>
      </c>
      <c r="AS7" s="9">
        <v>0</v>
      </c>
      <c r="AT7" s="9">
        <v>-5.4832000000000001</v>
      </c>
      <c r="AU7" s="9">
        <v>0</v>
      </c>
      <c r="AV7" s="9">
        <v>-11.7532</v>
      </c>
      <c r="AW7" s="9">
        <v>0</v>
      </c>
      <c r="AX7" s="9">
        <v>-12.7698</v>
      </c>
      <c r="AY7" s="18">
        <v>0.98929999999999996</v>
      </c>
      <c r="AZ7" s="18">
        <v>-4.5726000000000004</v>
      </c>
      <c r="BA7" s="19">
        <v>1.2109000000000001</v>
      </c>
      <c r="BB7" s="19">
        <v>-4.5726000000000004</v>
      </c>
      <c r="BC7" s="19">
        <v>0.77529999999999999</v>
      </c>
      <c r="BD7" s="19">
        <v>-4.5726000000000004</v>
      </c>
      <c r="BE7" s="19">
        <v>0.66930000000000001</v>
      </c>
      <c r="BF7" s="19">
        <v>-4.5726000000000004</v>
      </c>
      <c r="BG7" s="19">
        <v>0.27110000000000001</v>
      </c>
      <c r="BH7" s="19">
        <v>-4.5726000000000004</v>
      </c>
      <c r="BI7" s="19">
        <v>-0.29210000000000003</v>
      </c>
      <c r="BJ7" s="19">
        <v>-4.5726000000000004</v>
      </c>
      <c r="BK7" s="19">
        <v>-0.5232</v>
      </c>
      <c r="BL7" s="19">
        <v>-4.5726000000000004</v>
      </c>
      <c r="BM7" s="19">
        <v>-0.60389999999999999</v>
      </c>
      <c r="BN7" s="19">
        <v>-4.5726000000000004</v>
      </c>
      <c r="BO7" s="19">
        <v>-1.0369999999999999</v>
      </c>
      <c r="BP7" s="19">
        <v>-4.5726000000000004</v>
      </c>
      <c r="BQ7" s="19">
        <v>-0.80959999999999999</v>
      </c>
      <c r="BR7" s="19">
        <v>-4.5726000000000004</v>
      </c>
      <c r="BS7" s="17">
        <v>0</v>
      </c>
      <c r="BT7" s="17">
        <v>0</v>
      </c>
      <c r="BU7" s="17">
        <v>-3.2023000000000001</v>
      </c>
      <c r="BV7" s="17">
        <v>-6.0603999999999996</v>
      </c>
      <c r="BW7" s="17">
        <v>-1.5176000000000001</v>
      </c>
      <c r="BX7" s="17">
        <v>-5.9981999999999998</v>
      </c>
      <c r="BY7" s="17">
        <v>3.7172999999999998</v>
      </c>
      <c r="BZ7" s="17">
        <v>-4.3274999999999997</v>
      </c>
      <c r="CA7" s="17">
        <v>4.5326000000000004</v>
      </c>
      <c r="CB7" s="17">
        <v>-2.8384</v>
      </c>
      <c r="CC7" s="17">
        <v>4.8830999999999998</v>
      </c>
      <c r="CD7" s="17">
        <v>-1.2249000000000001</v>
      </c>
      <c r="CE7" s="12">
        <v>4.2157999999999998</v>
      </c>
      <c r="CF7" s="12">
        <v>-0.66990000000000005</v>
      </c>
      <c r="CG7" s="12">
        <v>-1.4307000000000001</v>
      </c>
      <c r="CH7" s="12">
        <v>-4.3200000000000002E-2</v>
      </c>
      <c r="CI7" s="12">
        <v>3.1617000000000002</v>
      </c>
      <c r="CJ7" s="12">
        <v>3.9935</v>
      </c>
      <c r="CK7" s="12">
        <v>2.6854</v>
      </c>
      <c r="CL7" s="12">
        <v>-0.59050000000000002</v>
      </c>
      <c r="CM7" s="12">
        <v>2.6854</v>
      </c>
      <c r="CN7" s="12">
        <v>-0.3372</v>
      </c>
      <c r="CY7" s="12">
        <v>2.4803000000000002</v>
      </c>
      <c r="CZ7" s="12">
        <v>0.15110000000000001</v>
      </c>
      <c r="DA7" s="12">
        <v>-1.9722999999999999</v>
      </c>
      <c r="DB7" s="12">
        <v>-3.9883999999999999</v>
      </c>
      <c r="DC7" s="12">
        <v>4.1045999999999996</v>
      </c>
      <c r="DD7" s="12">
        <v>-6.6223999999999998</v>
      </c>
      <c r="DE7" s="12">
        <v>-0.38929999999999998</v>
      </c>
      <c r="DF7" s="12">
        <v>-2.5495000000000001</v>
      </c>
      <c r="DG7" s="12">
        <v>-0.61019999999999996</v>
      </c>
      <c r="DH7" s="12">
        <v>-2.5495000000000001</v>
      </c>
      <c r="DI7" s="12">
        <v>-0.20760000000000001</v>
      </c>
      <c r="DJ7" s="12">
        <v>-14.5802</v>
      </c>
      <c r="DK7" s="12">
        <v>0.47370000000000001</v>
      </c>
      <c r="DL7" s="12">
        <v>-15.0952</v>
      </c>
      <c r="DM7" s="12">
        <v>1.077</v>
      </c>
      <c r="DN7" s="12">
        <v>-16.789400000000001</v>
      </c>
      <c r="DO7" s="12">
        <v>1.1073999999999999</v>
      </c>
      <c r="DP7" s="12">
        <v>-17.176100000000002</v>
      </c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11"/>
        <v>0</v>
      </c>
      <c r="P8" s="5">
        <f t="shared" si="17"/>
        <v>0</v>
      </c>
      <c r="Q8" s="5">
        <f t="shared" si="12"/>
        <v>0</v>
      </c>
      <c r="R8" s="5">
        <f t="shared" si="18"/>
        <v>0</v>
      </c>
      <c r="S8" s="5">
        <f t="shared" si="19"/>
        <v>0</v>
      </c>
      <c r="T8" s="5">
        <f t="shared" si="20"/>
        <v>0</v>
      </c>
      <c r="U8" s="5">
        <f t="shared" si="21"/>
        <v>0</v>
      </c>
      <c r="V8" s="5">
        <f t="shared" si="22"/>
        <v>0</v>
      </c>
      <c r="W8" s="5">
        <f t="shared" si="23"/>
        <v>0</v>
      </c>
      <c r="X8" s="5">
        <f t="shared" si="24"/>
        <v>0</v>
      </c>
      <c r="Y8" s="5">
        <f t="shared" si="25"/>
        <v>0</v>
      </c>
      <c r="Z8" s="5">
        <f t="shared" si="13"/>
        <v>0</v>
      </c>
      <c r="AA8" s="5">
        <f t="shared" si="14"/>
        <v>0</v>
      </c>
      <c r="AB8" s="5">
        <f t="shared" si="15"/>
        <v>0</v>
      </c>
      <c r="AC8" s="6">
        <f t="shared" si="16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11"/>
        <v>0</v>
      </c>
      <c r="P9" s="5">
        <f t="shared" si="17"/>
        <v>0</v>
      </c>
      <c r="Q9" s="5">
        <f t="shared" si="12"/>
        <v>0</v>
      </c>
      <c r="R9" s="5">
        <f t="shared" si="18"/>
        <v>0</v>
      </c>
      <c r="S9" s="5">
        <f t="shared" si="19"/>
        <v>0</v>
      </c>
      <c r="T9" s="5">
        <f t="shared" si="20"/>
        <v>0</v>
      </c>
      <c r="U9" s="5">
        <f t="shared" si="21"/>
        <v>0</v>
      </c>
      <c r="V9" s="5">
        <f t="shared" si="22"/>
        <v>0</v>
      </c>
      <c r="W9" s="5">
        <f t="shared" si="23"/>
        <v>0</v>
      </c>
      <c r="X9" s="5">
        <f t="shared" si="24"/>
        <v>0</v>
      </c>
      <c r="Y9" s="5">
        <f t="shared" si="25"/>
        <v>0</v>
      </c>
      <c r="Z9" s="5">
        <f t="shared" si="13"/>
        <v>0</v>
      </c>
      <c r="AA9" s="5">
        <f t="shared" si="14"/>
        <v>0</v>
      </c>
      <c r="AB9" s="5">
        <f t="shared" si="15"/>
        <v>0</v>
      </c>
      <c r="AC9" s="6">
        <f t="shared" si="16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1"/>
        <v>0</v>
      </c>
      <c r="P10" s="5">
        <f t="shared" si="17"/>
        <v>0</v>
      </c>
      <c r="Q10" s="5">
        <f t="shared" si="12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25"/>
        <v>0</v>
      </c>
      <c r="Z10" s="5">
        <f t="shared" si="13"/>
        <v>0</v>
      </c>
      <c r="AA10" s="5">
        <f t="shared" si="14"/>
        <v>0</v>
      </c>
      <c r="AB10" s="5">
        <f t="shared" si="15"/>
        <v>0</v>
      </c>
      <c r="AC10" s="6">
        <f t="shared" si="16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1"/>
        <v>0</v>
      </c>
      <c r="P11" s="5">
        <f t="shared" si="17"/>
        <v>0</v>
      </c>
      <c r="Q11" s="5">
        <f t="shared" si="12"/>
        <v>0</v>
      </c>
      <c r="R11" s="5">
        <f t="shared" si="18"/>
        <v>0</v>
      </c>
      <c r="S11" s="5">
        <f t="shared" si="19"/>
        <v>0</v>
      </c>
      <c r="T11" s="5">
        <f t="shared" si="20"/>
        <v>0</v>
      </c>
      <c r="U11" s="5">
        <f t="shared" si="21"/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25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 t="shared" si="26"/>
        <v>0</v>
      </c>
      <c r="AE11" s="6">
        <f t="shared" si="27"/>
        <v>0</v>
      </c>
      <c r="AF11" s="6">
        <f t="shared" si="28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>((AO12-AQ12)^2+(AP12-AR12)^2)^0.5</f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10"/>
        <v>0</v>
      </c>
      <c r="O12" s="5">
        <f t="shared" si="11"/>
        <v>0</v>
      </c>
      <c r="P12" s="5">
        <f t="shared" si="17"/>
        <v>0</v>
      </c>
      <c r="Q12" s="5">
        <f t="shared" si="12"/>
        <v>0</v>
      </c>
      <c r="R12" s="5">
        <f t="shared" si="18"/>
        <v>0</v>
      </c>
      <c r="S12" s="5">
        <f t="shared" si="19"/>
        <v>0</v>
      </c>
      <c r="T12" s="5">
        <f t="shared" si="20"/>
        <v>0</v>
      </c>
      <c r="U12" s="5">
        <f t="shared" si="21"/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25"/>
        <v>0</v>
      </c>
      <c r="Z12" s="5">
        <f t="shared" si="13"/>
        <v>0</v>
      </c>
      <c r="AA12" s="5">
        <f t="shared" si="14"/>
        <v>0</v>
      </c>
      <c r="AB12" s="5">
        <f t="shared" si="15"/>
        <v>0</v>
      </c>
      <c r="AC12" s="6">
        <f t="shared" si="16"/>
        <v>0</v>
      </c>
      <c r="AD12" s="6">
        <f t="shared" si="26"/>
        <v>0</v>
      </c>
      <c r="AE12" s="6">
        <f t="shared" si="27"/>
        <v>0</v>
      </c>
      <c r="AF12" s="6">
        <f t="shared" si="28"/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AVERAGE(D3:D7)</f>
        <v>12.49258</v>
      </c>
      <c r="E13" s="14">
        <f t="shared" ref="E13:AF13" si="29">AVERAGE(E3:E7)</f>
        <v>11.360799999999999</v>
      </c>
      <c r="F13" s="14">
        <f t="shared" si="29"/>
        <v>2.6458199999999996</v>
      </c>
      <c r="G13" s="14">
        <f>AVERAGE(G3:G5,G7)</f>
        <v>0.87327500000000002</v>
      </c>
      <c r="H13" s="14">
        <f t="shared" si="29"/>
        <v>1.2883200000000001</v>
      </c>
      <c r="I13" s="14">
        <f>AVERAGE(I3:I5,I7)</f>
        <v>0.66927499999999995</v>
      </c>
      <c r="J13" s="14">
        <f t="shared" si="29"/>
        <v>1.5389799999999998</v>
      </c>
      <c r="K13" s="14">
        <f t="shared" si="29"/>
        <v>0.7855000000000002</v>
      </c>
      <c r="L13" s="14">
        <f t="shared" si="29"/>
        <v>6.7276917595712762</v>
      </c>
      <c r="M13" s="14">
        <f t="shared" si="29"/>
        <v>1.7205839282380762</v>
      </c>
      <c r="N13" s="14">
        <f t="shared" si="29"/>
        <v>7.1828748429189089</v>
      </c>
      <c r="O13" s="14">
        <f>AVERAGE(O3:O5,O7)</f>
        <v>1.3915279259365818</v>
      </c>
      <c r="P13" s="14">
        <f t="shared" si="29"/>
        <v>6.133854102367593</v>
      </c>
      <c r="Q13" s="14">
        <f t="shared" si="29"/>
        <v>6.4668404133964454</v>
      </c>
      <c r="R13" s="14">
        <f>AVERAGE(R3:R7)</f>
        <v>4.4554801192630942</v>
      </c>
      <c r="S13" s="14">
        <f t="shared" si="29"/>
        <v>5.5691738823455692</v>
      </c>
      <c r="T13" s="14">
        <f t="shared" si="29"/>
        <v>6.0033859240966709</v>
      </c>
      <c r="U13" s="14">
        <f t="shared" si="29"/>
        <v>7.0230788433620273</v>
      </c>
      <c r="V13" s="14">
        <f t="shared" si="29"/>
        <v>0.90678197923113724</v>
      </c>
      <c r="W13" s="14">
        <f t="shared" si="29"/>
        <v>1.8084933647930868</v>
      </c>
      <c r="X13" s="14">
        <f t="shared" si="29"/>
        <v>0.35950604634417072</v>
      </c>
      <c r="Y13" s="14">
        <f t="shared" si="29"/>
        <v>1.1537799999999998</v>
      </c>
      <c r="Z13" s="14">
        <f>AVERAGE(Z3:Z5,Z7)</f>
        <v>0.56862500000000005</v>
      </c>
      <c r="AA13" s="14">
        <f t="shared" si="29"/>
        <v>1.34338</v>
      </c>
      <c r="AB13" s="14">
        <f t="shared" si="29"/>
        <v>2.31088</v>
      </c>
      <c r="AC13" s="14">
        <f t="shared" si="29"/>
        <v>1.7433000000000001</v>
      </c>
      <c r="AD13" s="14">
        <f t="shared" si="29"/>
        <v>0.20128000000000013</v>
      </c>
      <c r="AE13" s="14">
        <f t="shared" si="29"/>
        <v>0.22607500000000016</v>
      </c>
      <c r="AF13" s="14">
        <f t="shared" si="29"/>
        <v>0.21371999999999991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 t="shared" ref="D14:AF14" si="30">STDEV(D3:D7)</f>
        <v>0.26308031473297289</v>
      </c>
      <c r="E14" s="14">
        <f t="shared" si="30"/>
        <v>0.31583566138104185</v>
      </c>
      <c r="F14" s="14">
        <f t="shared" si="30"/>
        <v>0.10313751499818095</v>
      </c>
      <c r="G14" s="14">
        <f>STDEV(G3:G5,G7)</f>
        <v>1.1405956046440546E-2</v>
      </c>
      <c r="H14" s="14">
        <f t="shared" si="30"/>
        <v>6.7108248375292848E-2</v>
      </c>
      <c r="I14" s="14">
        <f>STDEV(I3:I5,I7)</f>
        <v>1.1552308571594368E-2</v>
      </c>
      <c r="J14" s="14">
        <f t="shared" si="30"/>
        <v>0.12858711832839237</v>
      </c>
      <c r="K14" s="14">
        <f t="shared" si="30"/>
        <v>0.18785743264507787</v>
      </c>
      <c r="L14" s="14">
        <f t="shared" si="30"/>
        <v>0.28302615646959245</v>
      </c>
      <c r="M14" s="14">
        <f t="shared" si="30"/>
        <v>4.1777354643857449E-2</v>
      </c>
      <c r="N14" s="14">
        <f t="shared" si="30"/>
        <v>0.31727471064441343</v>
      </c>
      <c r="O14" s="14">
        <f>STDEV(O3:O5,O7)</f>
        <v>0.21270557534969795</v>
      </c>
      <c r="P14" s="14">
        <f t="shared" si="30"/>
        <v>0.26989860334079752</v>
      </c>
      <c r="Q14" s="14">
        <f t="shared" si="30"/>
        <v>0.2150272065997976</v>
      </c>
      <c r="R14" s="14">
        <f t="shared" si="30"/>
        <v>6.547400859700675E-2</v>
      </c>
      <c r="S14" s="14">
        <f t="shared" si="30"/>
        <v>0.27302141112613376</v>
      </c>
      <c r="T14" s="14">
        <f t="shared" si="30"/>
        <v>0.14282826382571315</v>
      </c>
      <c r="U14" s="14">
        <f t="shared" si="30"/>
        <v>0.31406623887461887</v>
      </c>
      <c r="V14" s="14">
        <f t="shared" si="30"/>
        <v>3.1392040027320593E-2</v>
      </c>
      <c r="W14" s="14">
        <f t="shared" si="30"/>
        <v>4.0508448183366998E-2</v>
      </c>
      <c r="X14" s="14">
        <f t="shared" si="30"/>
        <v>2.9366108058082319E-2</v>
      </c>
      <c r="Y14" s="14">
        <f t="shared" si="30"/>
        <v>2.8670751646931066E-2</v>
      </c>
      <c r="Z14" s="14">
        <f>STDEV(Z3:Z5,Z7)</f>
        <v>2.8938944348403595E-2</v>
      </c>
      <c r="AA14" s="14">
        <f t="shared" si="30"/>
        <v>8.1456104743597935E-2</v>
      </c>
      <c r="AB14" s="14">
        <f t="shared" si="30"/>
        <v>0.14229391062164254</v>
      </c>
      <c r="AC14" s="14">
        <f t="shared" si="30"/>
        <v>0.14038392001935263</v>
      </c>
      <c r="AD14" s="14">
        <f t="shared" si="30"/>
        <v>3.2201040355864338E-2</v>
      </c>
      <c r="AE14" s="14">
        <f t="shared" si="30"/>
        <v>9.9907874230878244E-3</v>
      </c>
      <c r="AF14" s="14">
        <f t="shared" si="30"/>
        <v>2.1392919389368135E-2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 t="shared" ref="D15:AF15" si="31">MAX(D3:D7)-MIN(D3:D7)</f>
        <v>0.69720000000000049</v>
      </c>
      <c r="E15" s="14">
        <f t="shared" si="31"/>
        <v>0.8147000000000002</v>
      </c>
      <c r="F15" s="14">
        <f t="shared" si="31"/>
        <v>0.24639999999999995</v>
      </c>
      <c r="G15" s="14">
        <f>MAX(G3:G5,G7)-MIN(G3:G5,G7)</f>
        <v>2.7900000000000036E-2</v>
      </c>
      <c r="H15" s="14">
        <f t="shared" si="31"/>
        <v>0.16179999999999994</v>
      </c>
      <c r="I15" s="14">
        <f>MAX(I3:I5,I7)-MIN(I3:I5,I7)</f>
        <v>2.2299999999999986E-2</v>
      </c>
      <c r="J15" s="14">
        <f t="shared" si="31"/>
        <v>0.31999999999999984</v>
      </c>
      <c r="K15" s="14">
        <f t="shared" si="31"/>
        <v>0.44770000000000021</v>
      </c>
      <c r="L15" s="14">
        <f t="shared" si="31"/>
        <v>0.65778510360659137</v>
      </c>
      <c r="M15" s="14">
        <f t="shared" si="31"/>
        <v>9.7864496726930206E-2</v>
      </c>
      <c r="N15" s="14">
        <f t="shared" si="31"/>
        <v>0.77105804700563851</v>
      </c>
      <c r="O15" s="14">
        <f>MAX(O3:O5,O7)-MIN(O3:O5,O7)</f>
        <v>0.49461943677066356</v>
      </c>
      <c r="P15" s="14">
        <f t="shared" si="31"/>
        <v>0.6902235537420065</v>
      </c>
      <c r="Q15" s="14">
        <f t="shared" si="31"/>
        <v>0.57427415578022689</v>
      </c>
      <c r="R15" s="14">
        <f t="shared" si="31"/>
        <v>0.13685024549069968</v>
      </c>
      <c r="S15" s="14">
        <f t="shared" si="31"/>
        <v>0.62966903987667155</v>
      </c>
      <c r="T15" s="14">
        <f t="shared" si="31"/>
        <v>0.36003657625423457</v>
      </c>
      <c r="U15" s="14">
        <f t="shared" si="31"/>
        <v>0.84114900015139948</v>
      </c>
      <c r="V15" s="14">
        <f t="shared" si="31"/>
        <v>8.0196221727700245E-2</v>
      </c>
      <c r="W15" s="14">
        <f t="shared" si="31"/>
        <v>9.9722023596710008E-2</v>
      </c>
      <c r="X15" s="14">
        <f t="shared" si="31"/>
        <v>6.2564011392613694E-2</v>
      </c>
      <c r="Y15" s="14">
        <f t="shared" si="31"/>
        <v>6.9199999999999928E-2</v>
      </c>
      <c r="Z15" s="14">
        <f>MAX(Z3:Z5,Z7)-MIN(Z3:Z5,Z7)</f>
        <v>6.359999999999999E-2</v>
      </c>
      <c r="AA15" s="14">
        <f t="shared" si="31"/>
        <v>0.21779999999999999</v>
      </c>
      <c r="AB15" s="14">
        <f t="shared" si="31"/>
        <v>0.37080000000000002</v>
      </c>
      <c r="AC15" s="14">
        <f t="shared" si="31"/>
        <v>0.35630000000000006</v>
      </c>
      <c r="AD15" s="14">
        <f t="shared" si="31"/>
        <v>8.68999999999997E-2</v>
      </c>
      <c r="AE15" s="14">
        <f t="shared" si="31"/>
        <v>2.2799999999999598E-2</v>
      </c>
      <c r="AF15" s="14">
        <f t="shared" si="31"/>
        <v>5.2000000000000268E-2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 t="shared" ref="D16:AF16" si="32">MIN(D3:D7)</f>
        <v>12.0726</v>
      </c>
      <c r="E16" s="14">
        <f t="shared" si="32"/>
        <v>10.938499999999999</v>
      </c>
      <c r="F16" s="14">
        <f t="shared" si="32"/>
        <v>2.5196999999999998</v>
      </c>
      <c r="G16" s="14">
        <f>MIN(G3:G5,G7)</f>
        <v>0.85980000000000001</v>
      </c>
      <c r="H16" s="14">
        <f t="shared" si="32"/>
        <v>1.1977000000000002</v>
      </c>
      <c r="I16" s="14">
        <f>MIN(I3:I5,I7)</f>
        <v>0.65910000000000002</v>
      </c>
      <c r="J16" s="14">
        <f t="shared" si="32"/>
        <v>1.3290999999999999</v>
      </c>
      <c r="K16" s="14">
        <f t="shared" si="32"/>
        <v>0.53910000000000036</v>
      </c>
      <c r="L16" s="14">
        <f t="shared" si="32"/>
        <v>6.3190313537756726</v>
      </c>
      <c r="M16" s="14">
        <f t="shared" si="32"/>
        <v>1.6858478371430798</v>
      </c>
      <c r="N16" s="14">
        <f t="shared" si="32"/>
        <v>6.8276965910913177</v>
      </c>
      <c r="O16" s="14">
        <f>MIN(O3:O5,O7)</f>
        <v>1.1565112364348218</v>
      </c>
      <c r="P16" s="14">
        <f t="shared" si="32"/>
        <v>5.6811719864830703</v>
      </c>
      <c r="Q16" s="14">
        <f t="shared" si="32"/>
        <v>6.1143343587016901</v>
      </c>
      <c r="R16" s="14">
        <f t="shared" si="32"/>
        <v>4.3909570494369454</v>
      </c>
      <c r="S16" s="14">
        <f t="shared" si="32"/>
        <v>5.2577329762931093</v>
      </c>
      <c r="T16" s="14">
        <f t="shared" si="32"/>
        <v>5.799090771836565</v>
      </c>
      <c r="U16" s="14">
        <f t="shared" si="32"/>
        <v>6.6231917992762366</v>
      </c>
      <c r="V16" s="14">
        <f t="shared" si="32"/>
        <v>0.8540460701859125</v>
      </c>
      <c r="W16" s="14">
        <f t="shared" si="32"/>
        <v>1.778350384485577</v>
      </c>
      <c r="X16" s="14">
        <f t="shared" si="32"/>
        <v>0.32532907954869311</v>
      </c>
      <c r="Y16" s="14">
        <f t="shared" si="32"/>
        <v>1.1233</v>
      </c>
      <c r="Z16" s="14">
        <f>MIN(Z3:Z5,Z7)</f>
        <v>0.54730000000000001</v>
      </c>
      <c r="AA16" s="14">
        <f t="shared" si="32"/>
        <v>1.2357</v>
      </c>
      <c r="AB16" s="14">
        <f t="shared" si="32"/>
        <v>2.1012</v>
      </c>
      <c r="AC16" s="14">
        <f t="shared" si="32"/>
        <v>1.4998</v>
      </c>
      <c r="AD16" s="14">
        <f t="shared" si="32"/>
        <v>0.16640000000000033</v>
      </c>
      <c r="AE16" s="14">
        <f t="shared" si="32"/>
        <v>0.2121000000000004</v>
      </c>
      <c r="AF16" s="14">
        <f t="shared" si="32"/>
        <v>0.19179999999999975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 t="shared" ref="D17:AF17" si="33">MAX(D3:D7)</f>
        <v>12.7698</v>
      </c>
      <c r="E17" s="14">
        <f t="shared" si="33"/>
        <v>11.7532</v>
      </c>
      <c r="F17" s="14">
        <f t="shared" si="33"/>
        <v>2.7660999999999998</v>
      </c>
      <c r="G17" s="14">
        <f>MAX(G3:G5,G7)</f>
        <v>0.88770000000000004</v>
      </c>
      <c r="H17" s="14">
        <f t="shared" si="33"/>
        <v>1.3595000000000002</v>
      </c>
      <c r="I17" s="14">
        <f>MAX(I3:I5,I7)</f>
        <v>0.68140000000000001</v>
      </c>
      <c r="J17" s="14">
        <f t="shared" si="33"/>
        <v>1.6490999999999998</v>
      </c>
      <c r="K17" s="14">
        <f t="shared" si="33"/>
        <v>0.98680000000000057</v>
      </c>
      <c r="L17" s="14">
        <f t="shared" si="33"/>
        <v>6.976816457382264</v>
      </c>
      <c r="M17" s="14">
        <f t="shared" si="33"/>
        <v>1.78371233387001</v>
      </c>
      <c r="N17" s="14">
        <f t="shared" si="33"/>
        <v>7.5987546380969562</v>
      </c>
      <c r="O17" s="14">
        <f>MAX(O3:O5,O7)</f>
        <v>1.6511306732054853</v>
      </c>
      <c r="P17" s="14">
        <f t="shared" si="33"/>
        <v>6.3713955402250768</v>
      </c>
      <c r="Q17" s="14">
        <f t="shared" si="33"/>
        <v>6.688608514481917</v>
      </c>
      <c r="R17" s="14">
        <f t="shared" si="33"/>
        <v>4.5278072949276451</v>
      </c>
      <c r="S17" s="14">
        <f t="shared" si="33"/>
        <v>5.8874020161697809</v>
      </c>
      <c r="T17" s="14">
        <f t="shared" si="33"/>
        <v>6.1591273480907995</v>
      </c>
      <c r="U17" s="14">
        <f t="shared" si="33"/>
        <v>7.4643407994276361</v>
      </c>
      <c r="V17" s="14">
        <f t="shared" si="33"/>
        <v>0.93424229191361274</v>
      </c>
      <c r="W17" s="14">
        <f t="shared" si="33"/>
        <v>1.878072408082287</v>
      </c>
      <c r="X17" s="14">
        <f t="shared" si="33"/>
        <v>0.38789309094130681</v>
      </c>
      <c r="Y17" s="14">
        <f t="shared" si="33"/>
        <v>1.1924999999999999</v>
      </c>
      <c r="Z17" s="14">
        <f>MAX(Z3:Z5,Z7)</f>
        <v>0.6109</v>
      </c>
      <c r="AA17" s="14">
        <f t="shared" si="33"/>
        <v>1.4535</v>
      </c>
      <c r="AB17" s="14">
        <f t="shared" si="33"/>
        <v>2.472</v>
      </c>
      <c r="AC17" s="14">
        <f t="shared" si="33"/>
        <v>1.8561000000000001</v>
      </c>
      <c r="AD17" s="14">
        <f t="shared" si="33"/>
        <v>0.25330000000000003</v>
      </c>
      <c r="AE17" s="14">
        <f t="shared" si="33"/>
        <v>0.2349</v>
      </c>
      <c r="AF17" s="14">
        <f t="shared" si="33"/>
        <v>0.24380000000000002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 t="shared" ref="D18:AF18" si="34">COUNT(D3:D7)</f>
        <v>5</v>
      </c>
      <c r="E18" s="15">
        <f t="shared" si="34"/>
        <v>5</v>
      </c>
      <c r="F18" s="15">
        <f t="shared" si="34"/>
        <v>5</v>
      </c>
      <c r="G18" s="15">
        <f>COUNT(G3:G5,G7)</f>
        <v>4</v>
      </c>
      <c r="H18" s="15">
        <f t="shared" si="34"/>
        <v>5</v>
      </c>
      <c r="I18" s="15">
        <f>COUNT(I3:I5,I7)</f>
        <v>4</v>
      </c>
      <c r="J18" s="15">
        <f t="shared" si="34"/>
        <v>5</v>
      </c>
      <c r="K18" s="15">
        <f t="shared" si="34"/>
        <v>5</v>
      </c>
      <c r="L18" s="15">
        <f t="shared" si="34"/>
        <v>5</v>
      </c>
      <c r="M18" s="15">
        <f t="shared" si="34"/>
        <v>5</v>
      </c>
      <c r="N18" s="15">
        <f t="shared" si="34"/>
        <v>5</v>
      </c>
      <c r="O18" s="15">
        <f>COUNT(O3:O5,O7)</f>
        <v>4</v>
      </c>
      <c r="P18" s="15">
        <f t="shared" si="34"/>
        <v>5</v>
      </c>
      <c r="Q18" s="15">
        <f t="shared" si="34"/>
        <v>5</v>
      </c>
      <c r="R18" s="15">
        <f t="shared" si="34"/>
        <v>4</v>
      </c>
      <c r="S18" s="15">
        <f t="shared" si="34"/>
        <v>4</v>
      </c>
      <c r="T18" s="15">
        <f t="shared" si="34"/>
        <v>5</v>
      </c>
      <c r="U18" s="15">
        <f t="shared" si="34"/>
        <v>5</v>
      </c>
      <c r="V18" s="15">
        <f t="shared" si="34"/>
        <v>5</v>
      </c>
      <c r="W18" s="15">
        <f t="shared" si="34"/>
        <v>5</v>
      </c>
      <c r="X18" s="15">
        <f t="shared" si="34"/>
        <v>5</v>
      </c>
      <c r="Y18" s="15">
        <f t="shared" si="34"/>
        <v>5</v>
      </c>
      <c r="Z18" s="15">
        <f>COUNT(Z3:Z5,Z7)</f>
        <v>4</v>
      </c>
      <c r="AA18" s="15">
        <f t="shared" si="34"/>
        <v>5</v>
      </c>
      <c r="AB18" s="15">
        <f t="shared" si="34"/>
        <v>5</v>
      </c>
      <c r="AC18" s="15">
        <f t="shared" si="34"/>
        <v>5</v>
      </c>
      <c r="AD18" s="15">
        <f t="shared" si="34"/>
        <v>5</v>
      </c>
      <c r="AE18" s="15">
        <f t="shared" si="34"/>
        <v>4</v>
      </c>
      <c r="AF18" s="15">
        <f t="shared" si="34"/>
        <v>5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272</v>
      </c>
      <c r="C23" s="1" t="s">
        <v>567</v>
      </c>
      <c r="D23" s="5">
        <f t="shared" ref="D23:D32" si="35">((AG23-AW23)^2+(AH23-AX23)^2)^0.5</f>
        <v>17.470099999999999</v>
      </c>
      <c r="E23" s="5">
        <f t="shared" ref="E23:E32" si="36">((AG23-AU23)^2+(AH23-AV23)^2)^0.5</f>
        <v>15.880100000000001</v>
      </c>
      <c r="F23" s="5">
        <f t="shared" ref="F23:F32" si="37">((AG23-AM23)^2+(AH23-AN23)^2)^0.5</f>
        <v>3.2334000000000001</v>
      </c>
      <c r="G23" s="5">
        <f t="shared" ref="G23:G32" si="38">((AG23-AI23)^2+(AH23-AJ23)^2)^0.5</f>
        <v>1.0274000000000001</v>
      </c>
      <c r="H23" s="5">
        <f t="shared" ref="H23:H32" si="39">((AK23-AM23)^2+(AL23-AN23)^2)^0.5</f>
        <v>1.6015000000000001</v>
      </c>
      <c r="I23" s="5">
        <f t="shared" ref="I23:I32" si="40">((AM23-AO23)^2+(AN23-AP23)^2)^0.5</f>
        <v>0.76960000000000006</v>
      </c>
      <c r="J23" s="5">
        <f t="shared" ref="J23:J32" si="41">((AO23-AQ23)^2+(AP23-AR23)^2)^0.5</f>
        <v>2.0846999999999998</v>
      </c>
      <c r="K23" s="5">
        <f t="shared" ref="K23:K32" si="42">((AQ23-AS23)^2+(AR23-AT23)^2)^0.5</f>
        <v>1.0084</v>
      </c>
      <c r="L23" s="5">
        <v>8.1141498692099585</v>
      </c>
      <c r="M23" s="5">
        <v>2.0277090644370066</v>
      </c>
      <c r="N23" s="5">
        <v>7.1105778334091951</v>
      </c>
      <c r="O23" s="5">
        <v>1.9762951619555742</v>
      </c>
      <c r="P23" s="5">
        <f>((CE23-CG23)^2+(CF23-CH23)^2)^0.5</f>
        <v>7.6260536334332194</v>
      </c>
      <c r="Q23" s="5">
        <f t="shared" ref="Q23:Q32" si="43">((CG23-CI23)^2+(CH23-CJ23)^2)^0.5</f>
        <v>8.0520393006989224</v>
      </c>
      <c r="R23" s="5">
        <f>((CO23-CQ23)^2+(CP23-CR23)^2)^0.5</f>
        <v>5.7539951555419311</v>
      </c>
      <c r="S23" s="5">
        <f>((CQ23-CS23)^2+(CR23-CT23)^2)^0.5</f>
        <v>7.2736682629880782</v>
      </c>
      <c r="T23" s="5">
        <f>((CY23-DA23)^2+(CZ23-DB23)^2)^0.5</f>
        <v>7.0168329843313213</v>
      </c>
      <c r="U23" s="5">
        <f>((DA23-DC23)^2+(DB23-DD23)^2)^0.5</f>
        <v>9.3782004094602289</v>
      </c>
      <c r="V23" s="5">
        <f>((DI23-DK23)^2+(DJ23-DL23)^2)^0.5</f>
        <v>1.1386607220765981</v>
      </c>
      <c r="W23" s="5">
        <f>((DK23-DM23)^2+(DL23-DN23)^2)^0.5</f>
        <v>2.1974470278029457</v>
      </c>
      <c r="X23" s="5">
        <f>((DM23-DO23)^2+(DN23-DP23)^2)^0.5</f>
        <v>0.3625827353860081</v>
      </c>
      <c r="Y23" s="5">
        <f t="shared" ref="Y23:Y32" si="44">((BE23-BK23)^2+(BF23-BL23)^2)^0.5</f>
        <v>1.3391999999999999</v>
      </c>
      <c r="Z23" s="5">
        <f t="shared" ref="Z23:Z32" si="45">((BG23-BI23)^2+(BH23-BJ23)^2)^0.5</f>
        <v>0.77029999999999998</v>
      </c>
      <c r="AA23" s="5">
        <f t="shared" ref="AA23:AA32" si="46">((BC23-BM23)^2+(BD23-BN23)^2)^0.5</f>
        <v>1.8853</v>
      </c>
      <c r="AB23" s="5">
        <f t="shared" ref="AB23:AB32" si="47">((BA23-BO23)^2+(BB23-BP23)^2)^0.5</f>
        <v>3.2606999999999999</v>
      </c>
      <c r="AC23" s="6">
        <f t="shared" ref="AC23:AC32" si="48">((AY23-BQ23)^2+(AZ23-BR23)^2)^0.5</f>
        <v>2.9527000000000001</v>
      </c>
      <c r="AD23" s="6">
        <f>((CK23-CM23)^2+(CL23-CN23)^2)^0.5</f>
        <v>0.30479999999999929</v>
      </c>
      <c r="AE23" s="6">
        <f>((CU23-CW23)^2+(CV23-CX23)^2)^0.5</f>
        <v>0.40070000000000006</v>
      </c>
      <c r="AF23" s="6">
        <f>((DE23-DG23)^2+(DF23-DH23)^2)^0.5</f>
        <v>0.32760000000000011</v>
      </c>
      <c r="AG23" s="9">
        <v>0</v>
      </c>
      <c r="AH23" s="9">
        <v>0</v>
      </c>
      <c r="AI23" s="9">
        <v>0</v>
      </c>
      <c r="AJ23" s="9">
        <v>-1.0274000000000001</v>
      </c>
      <c r="AK23" s="9">
        <v>0</v>
      </c>
      <c r="AL23" s="9">
        <v>-1.6318999999999999</v>
      </c>
      <c r="AM23" s="9">
        <v>0</v>
      </c>
      <c r="AN23" s="9">
        <v>-3.2334000000000001</v>
      </c>
      <c r="AO23" s="9">
        <v>0</v>
      </c>
      <c r="AP23" s="9">
        <v>-4.0030000000000001</v>
      </c>
      <c r="AQ23" s="9">
        <v>0</v>
      </c>
      <c r="AR23" s="9">
        <v>-6.0876999999999999</v>
      </c>
      <c r="AS23" s="9">
        <v>0</v>
      </c>
      <c r="AT23" s="9">
        <v>-7.0960999999999999</v>
      </c>
      <c r="AU23" s="9">
        <v>0</v>
      </c>
      <c r="AV23" s="9">
        <v>-15.880100000000001</v>
      </c>
      <c r="AW23" s="9">
        <v>0</v>
      </c>
      <c r="AX23" s="9">
        <v>-17.470099999999999</v>
      </c>
      <c r="AY23" s="18">
        <v>1.5767</v>
      </c>
      <c r="AZ23" s="18">
        <v>-8.4137000000000004</v>
      </c>
      <c r="BA23" s="19">
        <v>1.5443</v>
      </c>
      <c r="BB23" s="19">
        <v>-8.4137000000000004</v>
      </c>
      <c r="BC23" s="19">
        <v>0.96960000000000002</v>
      </c>
      <c r="BD23" s="19">
        <v>-8.4137000000000004</v>
      </c>
      <c r="BE23" s="19">
        <v>0.62480000000000002</v>
      </c>
      <c r="BF23" s="19">
        <v>-8.4137000000000004</v>
      </c>
      <c r="BG23" s="19">
        <v>0.30230000000000001</v>
      </c>
      <c r="BH23" s="19">
        <v>-8.4137000000000004</v>
      </c>
      <c r="BI23" s="19">
        <v>-0.46800000000000003</v>
      </c>
      <c r="BJ23" s="19">
        <v>-8.4137000000000004</v>
      </c>
      <c r="BK23" s="19">
        <v>-0.71440000000000003</v>
      </c>
      <c r="BL23" s="19">
        <v>-8.4137000000000004</v>
      </c>
      <c r="BM23" s="19">
        <v>-0.91569999999999996</v>
      </c>
      <c r="BN23" s="19">
        <v>-8.4137000000000004</v>
      </c>
      <c r="BO23" s="19">
        <v>-1.7163999999999999</v>
      </c>
      <c r="BP23" s="19">
        <v>-8.4137000000000004</v>
      </c>
      <c r="BQ23" s="19">
        <v>-1.3759999999999999</v>
      </c>
      <c r="BR23" s="19">
        <v>-8.4137000000000004</v>
      </c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2">
        <v>-3.5528</v>
      </c>
      <c r="CF23" s="12">
        <v>-0.67249999999999999</v>
      </c>
      <c r="CG23" s="12">
        <v>-7.3489000000000004</v>
      </c>
      <c r="CH23" s="12">
        <v>-7.2866</v>
      </c>
      <c r="CI23" s="12">
        <v>-0.71120000000000005</v>
      </c>
      <c r="CJ23" s="12">
        <v>-11.8447</v>
      </c>
      <c r="CK23" s="12">
        <v>-5.0978000000000003</v>
      </c>
      <c r="CL23" s="12">
        <v>-3.6518999999999999</v>
      </c>
      <c r="CM23" s="12">
        <v>-5.4025999999999996</v>
      </c>
      <c r="CN23" s="12">
        <v>-3.6518999999999999</v>
      </c>
      <c r="CO23" s="12">
        <v>-4.2290999999999999</v>
      </c>
      <c r="CP23" s="12">
        <v>-3.6017000000000001</v>
      </c>
      <c r="CQ23" s="12">
        <v>-9.9784000000000006</v>
      </c>
      <c r="CR23" s="12">
        <v>-3.3693</v>
      </c>
      <c r="CS23" s="12">
        <v>-9.6234000000000002</v>
      </c>
      <c r="CT23" s="12">
        <v>3.8957000000000002</v>
      </c>
      <c r="CU23" s="12">
        <v>-7.0617999999999999</v>
      </c>
      <c r="CV23" s="12">
        <v>-3.5306000000000002</v>
      </c>
      <c r="CW23" s="12">
        <v>-7.0617999999999999</v>
      </c>
      <c r="CX23" s="12">
        <v>-3.1299000000000001</v>
      </c>
      <c r="CY23" s="12">
        <v>0.35560000000000003</v>
      </c>
      <c r="CZ23" s="12">
        <v>-1.4661999999999999</v>
      </c>
      <c r="DA23" s="12">
        <v>-6.6611000000000002</v>
      </c>
      <c r="DB23" s="12">
        <v>-1.423</v>
      </c>
      <c r="DC23" s="12">
        <v>-9.5884999999999998</v>
      </c>
      <c r="DD23" s="12">
        <v>7.4866000000000001</v>
      </c>
      <c r="DE23" s="12">
        <v>-2.6364999999999998</v>
      </c>
      <c r="DF23" s="12">
        <v>-1.51</v>
      </c>
      <c r="DG23" s="12">
        <v>-2.6364999999999998</v>
      </c>
      <c r="DH23" s="12">
        <v>-1.1823999999999999</v>
      </c>
      <c r="DI23" s="12">
        <v>3.2715000000000001</v>
      </c>
      <c r="DJ23" s="12">
        <v>-1.9177</v>
      </c>
      <c r="DK23" s="12">
        <v>4.2145000000000001</v>
      </c>
      <c r="DL23" s="12">
        <v>-1.2795000000000001</v>
      </c>
      <c r="DM23" s="12">
        <v>4.7084999999999999</v>
      </c>
      <c r="DN23" s="12">
        <v>0.86170000000000002</v>
      </c>
      <c r="DO23" s="12">
        <v>4.6653000000000002</v>
      </c>
      <c r="DP23" s="12">
        <v>1.2217</v>
      </c>
    </row>
    <row r="24" spans="2:120" x14ac:dyDescent="0.2">
      <c r="B24" s="1" t="s">
        <v>273</v>
      </c>
      <c r="C24" s="1" t="s">
        <v>479</v>
      </c>
      <c r="D24" s="5">
        <f t="shared" si="35"/>
        <v>18.900099999999998</v>
      </c>
      <c r="E24" s="5">
        <f t="shared" si="36"/>
        <v>17.386299999999999</v>
      </c>
      <c r="F24" s="5">
        <f t="shared" si="37"/>
        <v>3.4131</v>
      </c>
      <c r="G24" s="5">
        <f t="shared" si="38"/>
        <v>0.97540000000000004</v>
      </c>
      <c r="H24" s="5">
        <f t="shared" si="39"/>
        <v>1.8192999999999999</v>
      </c>
      <c r="I24" s="5">
        <f t="shared" si="40"/>
        <v>0.75499999999999989</v>
      </c>
      <c r="J24" s="5">
        <f t="shared" si="41"/>
        <v>2.3235000000000001</v>
      </c>
      <c r="K24" s="5">
        <f t="shared" si="42"/>
        <v>1.2470999999999997</v>
      </c>
      <c r="L24" s="5">
        <f t="shared" ref="L24:L32" si="49">((BS24-BU24)^2+(BT24-BV24)^2)^0.5</f>
        <v>8.9884229862640534</v>
      </c>
      <c r="M24" s="5">
        <f t="shared" ref="M24:M32" si="50">((BU24-BW24)^2+(BV24-BX24)^2)^0.5</f>
        <v>2.3001521623579597</v>
      </c>
      <c r="N24" s="5">
        <f>((BW24-BY24)^2+(BX24-BZ24)^2)^0.5 + ((BY24-CA24)^2+(BZ24-CB24)^2)^0.5</f>
        <v>6.7540204554536736</v>
      </c>
      <c r="O24" s="5" t="s">
        <v>566</v>
      </c>
      <c r="P24" s="5">
        <f t="shared" ref="P24:P32" si="51">((CE24-CG24)^2+(CF24-CH24)^2)^0.5</f>
        <v>7.9020414735687128</v>
      </c>
      <c r="Q24" s="5">
        <f t="shared" si="43"/>
        <v>8.7027402879782638</v>
      </c>
      <c r="R24" s="5">
        <f t="shared" ref="R24:R32" si="52">((CO24-CQ24)^2+(CP24-CR24)^2)^0.5</f>
        <v>6.1817823748495053</v>
      </c>
      <c r="S24" s="5">
        <f t="shared" ref="S24:S32" si="53">((CQ24-CS24)^2+(CR24-CT24)^2)^0.5</f>
        <v>7.6863780085291138</v>
      </c>
      <c r="T24" s="5">
        <f t="shared" ref="T24:T32" si="54">((CY24-DA24)^2+(CZ24-DB24)^2)^0.5</f>
        <v>8.2014128325551336</v>
      </c>
      <c r="U24" s="5">
        <f>((DA24-DC24)^2+(DB24-DD24)^2)^0.5</f>
        <v>10.592049530190085</v>
      </c>
      <c r="V24" s="5">
        <f t="shared" ref="V24:V32" si="55">((DI24-DK24)^2+(DJ24-DL24)^2)^0.5</f>
        <v>1.0231386318578732</v>
      </c>
      <c r="W24" s="5">
        <f t="shared" ref="W24:W32" si="56">((DK24-DM24)^2+(DL24-DN24)^2)^0.5</f>
        <v>2.3823729514918526</v>
      </c>
      <c r="X24" s="5">
        <f t="shared" ref="X24:X32" si="57">((DM24-DO24)^2+(DN24-DP24)^2)^0.5</f>
        <v>0.60125299999251547</v>
      </c>
      <c r="Y24" s="5">
        <f t="shared" si="44"/>
        <v>1.3208</v>
      </c>
      <c r="Z24" s="5">
        <f t="shared" si="45"/>
        <v>0.63119999999999998</v>
      </c>
      <c r="AA24" s="5">
        <f t="shared" si="46"/>
        <v>1.9209000000000001</v>
      </c>
      <c r="AB24" s="5">
        <f t="shared" si="47"/>
        <v>4.3421000000000003</v>
      </c>
      <c r="AC24" s="6">
        <f t="shared" si="48"/>
        <v>3.3331</v>
      </c>
      <c r="AD24" s="6">
        <f t="shared" ref="AD24:AD32" si="58">((CK24-CM24)^2+(CL24-CN24)^2)^0.5</f>
        <v>0.31559999999999988</v>
      </c>
      <c r="AE24" s="6">
        <f t="shared" ref="AE24:AE32" si="59">((CU24-CW24)^2+(CV24-CX24)^2)^0.5</f>
        <v>0.36699999999999999</v>
      </c>
      <c r="AF24" s="6">
        <f t="shared" ref="AF24:AF32" si="60">((DE24-DG24)^2+(DF24-DH24)^2)^0.5</f>
        <v>0.30100000000000016</v>
      </c>
      <c r="AG24" s="9">
        <v>0</v>
      </c>
      <c r="AH24" s="9">
        <v>0</v>
      </c>
      <c r="AI24" s="9">
        <v>0</v>
      </c>
      <c r="AJ24" s="9">
        <v>-0.97540000000000004</v>
      </c>
      <c r="AK24" s="9">
        <v>0</v>
      </c>
      <c r="AL24" s="9">
        <v>-1.5938000000000001</v>
      </c>
      <c r="AM24" s="9">
        <v>0</v>
      </c>
      <c r="AN24" s="9">
        <v>-3.4131</v>
      </c>
      <c r="AO24" s="9">
        <v>0</v>
      </c>
      <c r="AP24" s="9">
        <v>-4.1680999999999999</v>
      </c>
      <c r="AQ24" s="9">
        <v>0</v>
      </c>
      <c r="AR24" s="9">
        <v>-6.4916</v>
      </c>
      <c r="AS24" s="9">
        <v>0</v>
      </c>
      <c r="AT24" s="9">
        <v>-7.7386999999999997</v>
      </c>
      <c r="AU24" s="9">
        <v>0</v>
      </c>
      <c r="AV24" s="9">
        <v>-17.386299999999999</v>
      </c>
      <c r="AW24" s="9">
        <v>0</v>
      </c>
      <c r="AX24" s="9">
        <v>-18.900099999999998</v>
      </c>
      <c r="AY24" s="18">
        <v>1.8955</v>
      </c>
      <c r="AZ24" s="18">
        <v>-7.8657000000000004</v>
      </c>
      <c r="BA24" s="19">
        <v>2.2370999999999999</v>
      </c>
      <c r="BB24" s="19">
        <v>-7.8657000000000004</v>
      </c>
      <c r="BC24" s="19">
        <v>1.1062000000000001</v>
      </c>
      <c r="BD24" s="19">
        <v>-7.8657000000000004</v>
      </c>
      <c r="BE24" s="19">
        <v>0.62290000000000001</v>
      </c>
      <c r="BF24" s="19">
        <v>-7.8657000000000004</v>
      </c>
      <c r="BG24" s="19">
        <v>0.25719999999999998</v>
      </c>
      <c r="BH24" s="19">
        <v>-7.8657000000000004</v>
      </c>
      <c r="BI24" s="19">
        <v>-0.374</v>
      </c>
      <c r="BJ24" s="19">
        <v>-7.8657000000000004</v>
      </c>
      <c r="BK24" s="19">
        <v>-0.69789999999999996</v>
      </c>
      <c r="BL24" s="19">
        <v>-7.8657000000000004</v>
      </c>
      <c r="BM24" s="19">
        <v>-0.81469999999999998</v>
      </c>
      <c r="BN24" s="19">
        <v>-7.8657000000000004</v>
      </c>
      <c r="BO24" s="19">
        <v>-2.105</v>
      </c>
      <c r="BP24" s="19">
        <v>-7.8657000000000004</v>
      </c>
      <c r="BQ24" s="19">
        <v>-1.4376</v>
      </c>
      <c r="BR24" s="19">
        <v>-7.8657000000000004</v>
      </c>
      <c r="BS24" s="17">
        <v>0</v>
      </c>
      <c r="BT24" s="17">
        <v>0</v>
      </c>
      <c r="BU24" s="17">
        <v>0.32069999999999999</v>
      </c>
      <c r="BV24" s="17">
        <v>8.9826999999999995</v>
      </c>
      <c r="BW24" s="17">
        <v>2.1652999999999998</v>
      </c>
      <c r="BX24" s="17">
        <v>7.6086</v>
      </c>
      <c r="BY24" s="17">
        <v>4.2119999999999997</v>
      </c>
      <c r="BZ24" s="17">
        <v>4.9447000000000001</v>
      </c>
      <c r="CA24" s="17">
        <v>4.4196</v>
      </c>
      <c r="CB24" s="17">
        <v>1.5564</v>
      </c>
      <c r="CC24" s="17">
        <v>4.4196</v>
      </c>
      <c r="CD24" s="17">
        <v>1.5564</v>
      </c>
      <c r="CE24" s="12">
        <v>2.8593999999999999</v>
      </c>
      <c r="CF24" s="12">
        <v>1.7031000000000001</v>
      </c>
      <c r="CG24" s="12">
        <v>1.0922000000000001</v>
      </c>
      <c r="CH24" s="12">
        <v>9.4049999999999994</v>
      </c>
      <c r="CI24" s="12">
        <v>5.4248000000000003</v>
      </c>
      <c r="CJ24" s="12">
        <v>1.8573999999999999</v>
      </c>
      <c r="CK24" s="12">
        <v>2.5253999999999999</v>
      </c>
      <c r="CL24" s="12">
        <v>5.0971000000000002</v>
      </c>
      <c r="CM24" s="12">
        <v>2.2098</v>
      </c>
      <c r="CN24" s="12">
        <v>5.0971000000000002</v>
      </c>
      <c r="CO24" s="12">
        <v>1.7431000000000001</v>
      </c>
      <c r="CP24" s="12">
        <v>5.4882999999999997</v>
      </c>
      <c r="CQ24" s="12">
        <v>3.8988999999999998</v>
      </c>
      <c r="CR24" s="12">
        <v>-0.3054</v>
      </c>
      <c r="CS24" s="12">
        <v>2.8123999999999998</v>
      </c>
      <c r="CT24" s="12">
        <v>7.3037999999999998</v>
      </c>
      <c r="CU24" s="12">
        <v>2.7456999999999998</v>
      </c>
      <c r="CV24" s="12">
        <v>3.1928000000000001</v>
      </c>
      <c r="CW24" s="12">
        <v>2.3786999999999998</v>
      </c>
      <c r="CX24" s="12">
        <v>3.1928000000000001</v>
      </c>
      <c r="CY24" s="12">
        <v>-0.64200000000000002</v>
      </c>
      <c r="CZ24" s="12">
        <v>4.8482000000000003</v>
      </c>
      <c r="DA24" s="12">
        <v>3.2625999999999999</v>
      </c>
      <c r="DB24" s="12">
        <v>-2.3641000000000001</v>
      </c>
      <c r="DC24" s="12">
        <v>4.0518999999999998</v>
      </c>
      <c r="DD24" s="12">
        <v>8.1984999999999992</v>
      </c>
      <c r="DE24" s="12">
        <v>1.9831000000000001</v>
      </c>
      <c r="DF24" s="12">
        <v>4.6399999999999997E-2</v>
      </c>
      <c r="DG24" s="12">
        <v>1.6820999999999999</v>
      </c>
      <c r="DH24" s="12">
        <v>4.6399999999999997E-2</v>
      </c>
      <c r="DI24" s="12">
        <v>1.665</v>
      </c>
      <c r="DJ24" s="12">
        <v>-2.1996000000000002</v>
      </c>
      <c r="DK24" s="12">
        <v>2.4079000000000002</v>
      </c>
      <c r="DL24" s="12">
        <v>-1.4961</v>
      </c>
      <c r="DM24" s="12">
        <v>2.6320999999999999</v>
      </c>
      <c r="DN24" s="12">
        <v>0.87570000000000003</v>
      </c>
      <c r="DO24" s="12">
        <v>2.42</v>
      </c>
      <c r="DP24" s="12">
        <v>1.4382999999999999</v>
      </c>
    </row>
    <row r="25" spans="2:120" x14ac:dyDescent="0.2">
      <c r="B25" s="1" t="s">
        <v>274</v>
      </c>
      <c r="C25" s="1" t="s">
        <v>479</v>
      </c>
      <c r="D25" s="5">
        <f>((AG25-AW25)^2+(AH25-AX25)^2)^0.5</f>
        <v>19.058900000000001</v>
      </c>
      <c r="E25" s="5">
        <f t="shared" si="36"/>
        <v>17.136099999999999</v>
      </c>
      <c r="F25" s="5">
        <f t="shared" si="37"/>
        <v>3.3915000000000002</v>
      </c>
      <c r="G25" s="5">
        <f t="shared" si="38"/>
        <v>1.0572999999999999</v>
      </c>
      <c r="H25" s="5">
        <f t="shared" si="39"/>
        <v>1.7278000000000002</v>
      </c>
      <c r="I25" s="5">
        <f t="shared" si="40"/>
        <v>0.8839999999999999</v>
      </c>
      <c r="J25" s="5">
        <f t="shared" si="41"/>
        <v>2.2859999999999996</v>
      </c>
      <c r="K25" s="5">
        <f t="shared" si="42"/>
        <v>0.84510000000000041</v>
      </c>
      <c r="L25" s="5">
        <f t="shared" si="49"/>
        <v>8.5358230423316535</v>
      </c>
      <c r="M25" s="5">
        <f t="shared" si="50"/>
        <v>2.168648632213158</v>
      </c>
      <c r="N25" s="5">
        <f t="shared" ref="N25:N32" si="61">((BW25-BY25)^2+(BX25-BZ25)^2)^0.5 + ((BY25-CA25)^2+(BZ25-CB25)^2)^0.5</f>
        <v>7.2399462143981506</v>
      </c>
      <c r="O25" s="5" t="s">
        <v>566</v>
      </c>
      <c r="P25" s="5">
        <f t="shared" si="51"/>
        <v>7.8419762847129304</v>
      </c>
      <c r="Q25" s="5">
        <f t="shared" si="43"/>
        <v>8.4084613586553392</v>
      </c>
      <c r="R25" s="5">
        <f t="shared" si="52"/>
        <v>5.4387432996970917</v>
      </c>
      <c r="S25" s="5">
        <f t="shared" si="53"/>
        <v>6.7178212130124457</v>
      </c>
      <c r="T25" s="5">
        <f t="shared" si="54"/>
        <v>8.1384866166874055</v>
      </c>
      <c r="U25" s="5">
        <f t="shared" ref="U25:U32" si="62">((DA25-DC25)^2+(DB25-DD25)^2)^0.5</f>
        <v>9.5812898761074958</v>
      </c>
      <c r="V25" s="5">
        <f t="shared" si="55"/>
        <v>1.1240439537669333</v>
      </c>
      <c r="W25" s="5">
        <f t="shared" si="56"/>
        <v>2.3115611002091208</v>
      </c>
      <c r="X25" s="5">
        <f t="shared" si="57"/>
        <v>0.56546140451846927</v>
      </c>
      <c r="Y25" s="5">
        <f t="shared" si="44"/>
        <v>1.3075000000000001</v>
      </c>
      <c r="Z25" s="5">
        <f t="shared" si="45"/>
        <v>0.60959999999999992</v>
      </c>
      <c r="AA25" s="5">
        <f t="shared" si="46"/>
        <v>1.9005000000000001</v>
      </c>
      <c r="AB25" s="5">
        <f t="shared" si="47"/>
        <v>4.2964000000000002</v>
      </c>
      <c r="AC25" s="6">
        <f t="shared" si="48"/>
        <v>2.9807000000000001</v>
      </c>
      <c r="AD25" s="6">
        <f t="shared" si="58"/>
        <v>0.2876000000000003</v>
      </c>
      <c r="AE25" s="6">
        <f t="shared" si="59"/>
        <v>0.36770000000000003</v>
      </c>
      <c r="AF25" s="6">
        <f t="shared" si="60"/>
        <v>0.28200000000000003</v>
      </c>
      <c r="AG25" s="9">
        <v>0</v>
      </c>
      <c r="AH25" s="9">
        <v>0</v>
      </c>
      <c r="AI25" s="9">
        <v>0</v>
      </c>
      <c r="AJ25" s="9">
        <v>-1.0572999999999999</v>
      </c>
      <c r="AK25" s="9">
        <v>0</v>
      </c>
      <c r="AL25" s="9">
        <v>-1.6637</v>
      </c>
      <c r="AM25" s="9">
        <v>0</v>
      </c>
      <c r="AN25" s="9">
        <v>-3.3915000000000002</v>
      </c>
      <c r="AO25" s="9">
        <v>0</v>
      </c>
      <c r="AP25" s="9">
        <v>-4.2755000000000001</v>
      </c>
      <c r="AQ25" s="9">
        <v>0</v>
      </c>
      <c r="AR25" s="9">
        <v>-6.5614999999999997</v>
      </c>
      <c r="AS25" s="9">
        <v>0</v>
      </c>
      <c r="AT25" s="9">
        <v>-7.4066000000000001</v>
      </c>
      <c r="AU25" s="9">
        <v>0</v>
      </c>
      <c r="AV25" s="9">
        <v>-17.136099999999999</v>
      </c>
      <c r="AW25" s="9">
        <v>0</v>
      </c>
      <c r="AX25" s="9">
        <v>-19.058900000000001</v>
      </c>
      <c r="AY25" s="18">
        <v>1.7513000000000001</v>
      </c>
      <c r="AZ25" s="18">
        <v>-8.2898999999999994</v>
      </c>
      <c r="BA25" s="19">
        <v>2.2040999999999999</v>
      </c>
      <c r="BB25" s="19">
        <v>-8.2898999999999994</v>
      </c>
      <c r="BC25" s="19">
        <v>0.85850000000000004</v>
      </c>
      <c r="BD25" s="19">
        <v>-8.2898999999999994</v>
      </c>
      <c r="BE25" s="19">
        <v>0.1429</v>
      </c>
      <c r="BF25" s="19">
        <v>-8.2898999999999994</v>
      </c>
      <c r="BG25" s="19">
        <v>-0.30480000000000002</v>
      </c>
      <c r="BH25" s="19">
        <v>-8.2898999999999994</v>
      </c>
      <c r="BI25" s="19">
        <v>-0.91439999999999999</v>
      </c>
      <c r="BJ25" s="19">
        <v>-8.2898999999999994</v>
      </c>
      <c r="BK25" s="19">
        <v>-1.1646000000000001</v>
      </c>
      <c r="BL25" s="19">
        <v>-8.2898999999999994</v>
      </c>
      <c r="BM25" s="19">
        <v>-1.042</v>
      </c>
      <c r="BN25" s="19">
        <v>-8.2898999999999994</v>
      </c>
      <c r="BO25" s="19">
        <v>-2.0922999999999998</v>
      </c>
      <c r="BP25" s="19">
        <v>-8.2898999999999994</v>
      </c>
      <c r="BQ25" s="19">
        <v>-1.2294</v>
      </c>
      <c r="BR25" s="19">
        <v>-8.2898999999999994</v>
      </c>
      <c r="BS25" s="17">
        <v>0</v>
      </c>
      <c r="BT25" s="17">
        <v>0</v>
      </c>
      <c r="BU25" s="17">
        <v>2.0701000000000001</v>
      </c>
      <c r="BV25" s="17">
        <v>8.2810000000000006</v>
      </c>
      <c r="BW25" s="17">
        <v>3.4176000000000002</v>
      </c>
      <c r="BX25" s="17">
        <v>6.5818000000000003</v>
      </c>
      <c r="BY25" s="17">
        <v>4.6830999999999996</v>
      </c>
      <c r="BZ25" s="17">
        <v>2.7584</v>
      </c>
      <c r="CA25" s="17">
        <v>2.3494999999999999</v>
      </c>
      <c r="CB25" s="17">
        <v>0.55049999999999999</v>
      </c>
      <c r="CC25" s="17">
        <v>2.3494999999999999</v>
      </c>
      <c r="CD25" s="17">
        <v>0.55049999999999999</v>
      </c>
      <c r="CE25" s="12">
        <v>1.6231</v>
      </c>
      <c r="CF25" s="12">
        <v>1.0089999999999999</v>
      </c>
      <c r="CG25" s="12">
        <v>2.6118000000000001</v>
      </c>
      <c r="CH25" s="12">
        <v>-6.7704000000000004</v>
      </c>
      <c r="CI25" s="12">
        <v>5.4806999999999997</v>
      </c>
      <c r="CJ25" s="12">
        <v>1.1335</v>
      </c>
      <c r="CK25" s="12">
        <v>2.1996000000000002</v>
      </c>
      <c r="CL25" s="12">
        <v>-1.9805999999999999</v>
      </c>
      <c r="CM25" s="12">
        <v>1.9119999999999999</v>
      </c>
      <c r="CN25" s="12">
        <v>-1.9805999999999999</v>
      </c>
      <c r="CO25" s="12">
        <v>2.1114000000000002</v>
      </c>
      <c r="CP25" s="12">
        <v>-1.6027</v>
      </c>
      <c r="CQ25" s="12">
        <v>-2.2238000000000002</v>
      </c>
      <c r="CR25" s="12">
        <v>1.6815</v>
      </c>
      <c r="CS25" s="12">
        <v>4.4017999999999997</v>
      </c>
      <c r="CT25" s="12">
        <v>2.7907999999999999</v>
      </c>
      <c r="CU25" s="12">
        <v>1.4E-2</v>
      </c>
      <c r="CV25" s="12">
        <v>-0.14860000000000001</v>
      </c>
      <c r="CW25" s="12">
        <v>1.4E-2</v>
      </c>
      <c r="CX25" s="12">
        <v>0.21909999999999999</v>
      </c>
      <c r="CY25" s="12">
        <v>-0.47749999999999998</v>
      </c>
      <c r="CZ25" s="12">
        <v>4.0818000000000003</v>
      </c>
      <c r="DA25" s="12">
        <v>-7.3354999999999997</v>
      </c>
      <c r="DB25" s="12">
        <v>8.4639000000000006</v>
      </c>
      <c r="DC25" s="12">
        <v>-8.9499999999999996E-2</v>
      </c>
      <c r="DD25" s="12">
        <v>14.7326</v>
      </c>
      <c r="DE25" s="12">
        <v>-4.3612000000000002</v>
      </c>
      <c r="DF25" s="12">
        <v>6.3436000000000003</v>
      </c>
      <c r="DG25" s="12">
        <v>-4.3612000000000002</v>
      </c>
      <c r="DH25" s="12">
        <v>6.6256000000000004</v>
      </c>
      <c r="DI25" s="12">
        <v>2.2168000000000001</v>
      </c>
      <c r="DJ25" s="12">
        <v>1.3983000000000001</v>
      </c>
      <c r="DK25" s="12">
        <v>3.1476999999999999</v>
      </c>
      <c r="DL25" s="12">
        <v>0.76829999999999998</v>
      </c>
      <c r="DM25" s="12">
        <v>3.4352999999999998</v>
      </c>
      <c r="DN25" s="12">
        <v>-1.5253000000000001</v>
      </c>
      <c r="DO25" s="12">
        <v>3.2816999999999998</v>
      </c>
      <c r="DP25" s="12">
        <v>-2.0695000000000001</v>
      </c>
    </row>
    <row r="26" spans="2:120" x14ac:dyDescent="0.2">
      <c r="B26" s="1" t="s">
        <v>275</v>
      </c>
      <c r="C26" s="1"/>
      <c r="D26" s="5">
        <f t="shared" si="35"/>
        <v>17.3444</v>
      </c>
      <c r="E26" s="5">
        <f t="shared" si="36"/>
        <v>15.3835</v>
      </c>
      <c r="F26" s="5">
        <f t="shared" si="37"/>
        <v>3.2652000000000001</v>
      </c>
      <c r="G26" s="5">
        <f t="shared" si="38"/>
        <v>1.0127999999999999</v>
      </c>
      <c r="H26" s="5">
        <f t="shared" si="39"/>
        <v>1.6968000000000001</v>
      </c>
      <c r="I26" s="5">
        <f t="shared" si="40"/>
        <v>0.78230000000000022</v>
      </c>
      <c r="J26" s="5">
        <f t="shared" si="41"/>
        <v>2.1792999999999996</v>
      </c>
      <c r="K26" s="5">
        <f t="shared" si="42"/>
        <v>1.0986000000000002</v>
      </c>
      <c r="L26" s="5">
        <f t="shared" si="49"/>
        <v>7.6437037514545265</v>
      </c>
      <c r="M26" s="5">
        <f t="shared" si="50"/>
        <v>1.975967631313833</v>
      </c>
      <c r="N26" s="5">
        <f t="shared" si="61"/>
        <v>7.8530010957005718</v>
      </c>
      <c r="O26" s="5">
        <f t="shared" ref="O26:O32" si="63">((CA26-CC26)^2+(CB26-CD26)^2)^0.5</f>
        <v>2.5689645073453233</v>
      </c>
      <c r="P26" s="5">
        <f t="shared" si="51"/>
        <v>7.0476350104130665</v>
      </c>
      <c r="Q26" s="5">
        <f t="shared" si="43"/>
        <v>7.6529245527445253</v>
      </c>
      <c r="R26" s="5">
        <f t="shared" si="52"/>
        <v>5.3500812947094554</v>
      </c>
      <c r="S26" s="5">
        <f t="shared" si="53"/>
        <v>6.8178274457483896</v>
      </c>
      <c r="T26" s="5">
        <f t="shared" si="54"/>
        <v>7.2382102166212334</v>
      </c>
      <c r="U26" s="5">
        <f t="shared" si="62"/>
        <v>8.8055654020624932</v>
      </c>
      <c r="V26" s="5">
        <f t="shared" si="55"/>
        <v>1.1813325061133293</v>
      </c>
      <c r="W26" s="5">
        <f t="shared" si="56"/>
        <v>2.2186702796945745</v>
      </c>
      <c r="X26" s="5">
        <f t="shared" si="57"/>
        <v>0.42753705102598938</v>
      </c>
      <c r="Y26" s="5">
        <f t="shared" si="44"/>
        <v>1.4053</v>
      </c>
      <c r="Z26" s="5">
        <f t="shared" si="45"/>
        <v>0.63559999999999994</v>
      </c>
      <c r="AA26" s="5">
        <f t="shared" si="46"/>
        <v>1.7094</v>
      </c>
      <c r="AB26" s="5">
        <f t="shared" si="47"/>
        <v>3.5127999999999999</v>
      </c>
      <c r="AC26" s="6">
        <f t="shared" si="48"/>
        <v>2.9101999999999997</v>
      </c>
      <c r="AD26" s="6">
        <f t="shared" si="58"/>
        <v>0.28699999999999992</v>
      </c>
      <c r="AE26" s="6">
        <f t="shared" si="59"/>
        <v>0.33720000000000017</v>
      </c>
      <c r="AF26" s="6">
        <f t="shared" si="60"/>
        <v>0.33020000000000005</v>
      </c>
      <c r="AG26" s="9">
        <v>0</v>
      </c>
      <c r="AH26" s="9">
        <v>0</v>
      </c>
      <c r="AI26" s="9">
        <v>0</v>
      </c>
      <c r="AJ26" s="9">
        <v>-1.0127999999999999</v>
      </c>
      <c r="AK26" s="9">
        <v>0</v>
      </c>
      <c r="AL26" s="9">
        <v>-1.5684</v>
      </c>
      <c r="AM26" s="9">
        <v>0</v>
      </c>
      <c r="AN26" s="9">
        <v>-3.2652000000000001</v>
      </c>
      <c r="AO26" s="9">
        <v>0</v>
      </c>
      <c r="AP26" s="9">
        <v>-4.0475000000000003</v>
      </c>
      <c r="AQ26" s="9">
        <v>0</v>
      </c>
      <c r="AR26" s="9">
        <v>-6.2267999999999999</v>
      </c>
      <c r="AS26" s="9">
        <v>0</v>
      </c>
      <c r="AT26" s="9">
        <v>-7.3254000000000001</v>
      </c>
      <c r="AU26" s="9">
        <v>0</v>
      </c>
      <c r="AV26" s="9">
        <v>-15.3835</v>
      </c>
      <c r="AW26" s="9">
        <v>0</v>
      </c>
      <c r="AX26" s="9">
        <v>-17.3444</v>
      </c>
      <c r="AY26" s="18">
        <v>1.4382999999999999</v>
      </c>
      <c r="AZ26" s="18">
        <v>-8.1826000000000008</v>
      </c>
      <c r="BA26" s="19">
        <v>1.637</v>
      </c>
      <c r="BB26" s="19">
        <v>-8.1826000000000008</v>
      </c>
      <c r="BC26" s="19">
        <v>0.78800000000000003</v>
      </c>
      <c r="BD26" s="19">
        <v>-8.1826000000000008</v>
      </c>
      <c r="BE26" s="19">
        <v>0.57979999999999998</v>
      </c>
      <c r="BF26" s="19">
        <v>-8.1826000000000008</v>
      </c>
      <c r="BG26" s="19">
        <v>0.27239999999999998</v>
      </c>
      <c r="BH26" s="19">
        <v>-8.1826000000000008</v>
      </c>
      <c r="BI26" s="19">
        <v>-0.36320000000000002</v>
      </c>
      <c r="BJ26" s="19">
        <v>-8.1826000000000008</v>
      </c>
      <c r="BK26" s="19">
        <v>-0.82550000000000001</v>
      </c>
      <c r="BL26" s="19">
        <v>-8.1826000000000008</v>
      </c>
      <c r="BM26" s="19">
        <v>-0.9214</v>
      </c>
      <c r="BN26" s="19">
        <v>-8.1826000000000008</v>
      </c>
      <c r="BO26" s="19">
        <v>-1.8757999999999999</v>
      </c>
      <c r="BP26" s="19">
        <v>-8.1826000000000008</v>
      </c>
      <c r="BQ26" s="19">
        <v>-1.4719</v>
      </c>
      <c r="BR26" s="19">
        <v>-8.1826000000000008</v>
      </c>
      <c r="BS26" s="17">
        <v>0</v>
      </c>
      <c r="BT26" s="17">
        <v>0</v>
      </c>
      <c r="BU26" s="17">
        <v>-3.3820000000000001</v>
      </c>
      <c r="BV26" s="17">
        <v>6.8548</v>
      </c>
      <c r="BW26" s="17">
        <v>-4.8037999999999998</v>
      </c>
      <c r="BX26" s="17">
        <v>5.4825999999999997</v>
      </c>
      <c r="BY26" s="17">
        <v>-7.3018999999999998</v>
      </c>
      <c r="BZ26" s="17">
        <v>0.63690000000000002</v>
      </c>
      <c r="CA26" s="17">
        <v>-8.6798000000000002</v>
      </c>
      <c r="CB26" s="17">
        <v>-1.3297000000000001</v>
      </c>
      <c r="CC26" s="17">
        <v>-9.1839999999999993</v>
      </c>
      <c r="CD26" s="17">
        <v>-3.8487</v>
      </c>
      <c r="CE26" s="12">
        <v>2.8956</v>
      </c>
      <c r="CF26" s="12">
        <v>-2.5546000000000002</v>
      </c>
      <c r="CG26" s="12">
        <v>-2.6663999999999999</v>
      </c>
      <c r="CH26" s="12">
        <v>-6.8827999999999996</v>
      </c>
      <c r="CI26" s="12">
        <v>4.8170999999999999</v>
      </c>
      <c r="CJ26" s="12">
        <v>-8.4841999999999995</v>
      </c>
      <c r="CK26" s="12">
        <v>0.58740000000000003</v>
      </c>
      <c r="CL26" s="12">
        <v>-4.6291000000000002</v>
      </c>
      <c r="CM26" s="12">
        <v>0.58740000000000003</v>
      </c>
      <c r="CN26" s="12">
        <v>-4.3421000000000003</v>
      </c>
      <c r="CO26" s="12">
        <v>0.66990000000000005</v>
      </c>
      <c r="CP26" s="12">
        <v>-4.0252999999999997</v>
      </c>
      <c r="CQ26" s="12">
        <v>-4.5536000000000003</v>
      </c>
      <c r="CR26" s="12">
        <v>-5.1821999999999999</v>
      </c>
      <c r="CS26" s="12">
        <v>8.7599999999999997E-2</v>
      </c>
      <c r="CT26" s="12">
        <v>-0.188</v>
      </c>
      <c r="CU26" s="12">
        <v>-1.2522</v>
      </c>
      <c r="CV26" s="12">
        <v>-4.7206000000000001</v>
      </c>
      <c r="CW26" s="12">
        <v>-1.2522</v>
      </c>
      <c r="CX26" s="12">
        <v>-4.3834</v>
      </c>
      <c r="CY26" s="12">
        <v>-1.1449</v>
      </c>
      <c r="CZ26" s="12">
        <v>-4.5072000000000001</v>
      </c>
      <c r="DA26" s="12">
        <v>-7.6016000000000004</v>
      </c>
      <c r="DB26" s="12">
        <v>-1.2357</v>
      </c>
      <c r="DC26" s="12">
        <v>-3.3115000000000001</v>
      </c>
      <c r="DD26" s="12">
        <v>6.4541000000000004</v>
      </c>
      <c r="DE26" s="12">
        <v>-3.9813999999999998</v>
      </c>
      <c r="DF26" s="12">
        <v>-3.4074</v>
      </c>
      <c r="DG26" s="12">
        <v>-3.9813999999999998</v>
      </c>
      <c r="DH26" s="12">
        <v>-3.0771999999999999</v>
      </c>
      <c r="DI26" s="12">
        <v>4.2126000000000001</v>
      </c>
      <c r="DJ26" s="12">
        <v>1.5550999999999999</v>
      </c>
      <c r="DK26" s="12">
        <v>5.1205999999999996</v>
      </c>
      <c r="DL26" s="12">
        <v>2.3108</v>
      </c>
      <c r="DM26" s="12">
        <v>5.6235999999999997</v>
      </c>
      <c r="DN26" s="12">
        <v>4.4717000000000002</v>
      </c>
      <c r="DO26" s="12">
        <v>5.5753000000000004</v>
      </c>
      <c r="DP26" s="12">
        <v>4.8964999999999996</v>
      </c>
    </row>
    <row r="27" spans="2:120" x14ac:dyDescent="0.2">
      <c r="B27" s="1" t="s">
        <v>276</v>
      </c>
      <c r="C27" s="1"/>
      <c r="D27" s="5">
        <f t="shared" si="35"/>
        <v>16.847200000000001</v>
      </c>
      <c r="E27" s="5">
        <f t="shared" si="36"/>
        <v>15.6877</v>
      </c>
      <c r="F27" s="5">
        <f t="shared" si="37"/>
        <v>3.2715000000000001</v>
      </c>
      <c r="G27" s="5">
        <f t="shared" si="38"/>
        <v>1.0662</v>
      </c>
      <c r="H27" s="5">
        <f t="shared" si="39"/>
        <v>1.6973</v>
      </c>
      <c r="I27" s="5">
        <f t="shared" si="40"/>
        <v>0.65470000000000006</v>
      </c>
      <c r="J27" s="5">
        <f t="shared" si="41"/>
        <v>2.1838000000000002</v>
      </c>
      <c r="K27" s="5">
        <f t="shared" si="42"/>
        <v>0.72639999999999993</v>
      </c>
      <c r="L27" s="5">
        <f t="shared" si="49"/>
        <v>8.1659491854897066</v>
      </c>
      <c r="M27" s="5">
        <f t="shared" si="50"/>
        <v>2.107599966786867</v>
      </c>
      <c r="N27" s="5">
        <f t="shared" si="61"/>
        <v>7.7029372224132402</v>
      </c>
      <c r="O27" s="5">
        <f t="shared" si="63"/>
        <v>1.2659037601650447</v>
      </c>
      <c r="P27" s="5">
        <f t="shared" si="51"/>
        <v>7.387721993280473</v>
      </c>
      <c r="Q27" s="5">
        <f t="shared" si="43"/>
        <v>7.9139058100283197</v>
      </c>
      <c r="R27" s="5">
        <f t="shared" si="52"/>
        <v>5.5327852813930889</v>
      </c>
      <c r="S27" s="5">
        <f t="shared" si="53"/>
        <v>6.8668569644343105</v>
      </c>
      <c r="T27" s="5">
        <f t="shared" si="54"/>
        <v>7.2085542753037508</v>
      </c>
      <c r="U27" s="5">
        <f t="shared" si="62"/>
        <v>9.1400713312315016</v>
      </c>
      <c r="V27" s="5">
        <f t="shared" si="55"/>
        <v>1.1492670707890313</v>
      </c>
      <c r="W27" s="5">
        <f t="shared" si="56"/>
        <v>2.1730684871858039</v>
      </c>
      <c r="X27" s="5">
        <f t="shared" si="57"/>
        <v>0.47849371991699124</v>
      </c>
      <c r="Y27" s="5">
        <f t="shared" si="44"/>
        <v>1.3856000000000002</v>
      </c>
      <c r="Z27" s="5">
        <f t="shared" si="45"/>
        <v>0.6966</v>
      </c>
      <c r="AA27" s="5">
        <f t="shared" si="46"/>
        <v>1.7932000000000001</v>
      </c>
      <c r="AB27" s="5">
        <f t="shared" si="47"/>
        <v>3.5979000000000001</v>
      </c>
      <c r="AC27" s="6">
        <f t="shared" si="48"/>
        <v>2.956</v>
      </c>
      <c r="AD27" s="6">
        <f t="shared" si="58"/>
        <v>0.26859999999999973</v>
      </c>
      <c r="AE27" s="6">
        <f t="shared" si="59"/>
        <v>0.38230000000000008</v>
      </c>
      <c r="AF27" s="6">
        <f t="shared" si="60"/>
        <v>0.32520000000000016</v>
      </c>
      <c r="AG27" s="9">
        <v>0</v>
      </c>
      <c r="AH27" s="9">
        <v>0</v>
      </c>
      <c r="AI27" s="9">
        <v>0</v>
      </c>
      <c r="AJ27" s="9">
        <v>-1.0662</v>
      </c>
      <c r="AK27" s="9">
        <v>0</v>
      </c>
      <c r="AL27" s="9">
        <v>-1.5742</v>
      </c>
      <c r="AM27" s="9">
        <v>0</v>
      </c>
      <c r="AN27" s="9">
        <v>-3.2715000000000001</v>
      </c>
      <c r="AO27" s="9">
        <v>0</v>
      </c>
      <c r="AP27" s="9">
        <v>-3.9262000000000001</v>
      </c>
      <c r="AQ27" s="9">
        <v>0</v>
      </c>
      <c r="AR27" s="9">
        <v>-6.11</v>
      </c>
      <c r="AS27" s="9">
        <v>0</v>
      </c>
      <c r="AT27" s="9">
        <v>-6.8364000000000003</v>
      </c>
      <c r="AU27" s="9">
        <v>0</v>
      </c>
      <c r="AV27" s="9">
        <v>-15.6877</v>
      </c>
      <c r="AW27" s="9">
        <v>0</v>
      </c>
      <c r="AX27" s="9">
        <v>-16.847200000000001</v>
      </c>
      <c r="AY27" s="18">
        <v>1.3691</v>
      </c>
      <c r="AZ27" s="18">
        <v>-7.1017999999999999</v>
      </c>
      <c r="BA27" s="19">
        <v>1.5481</v>
      </c>
      <c r="BB27" s="19">
        <v>-7.1017999999999999</v>
      </c>
      <c r="BC27" s="19">
        <v>0.80579999999999996</v>
      </c>
      <c r="BD27" s="19">
        <v>-7.1017999999999999</v>
      </c>
      <c r="BE27" s="19">
        <v>0.70740000000000003</v>
      </c>
      <c r="BF27" s="19">
        <v>-7.1017999999999999</v>
      </c>
      <c r="BG27" s="19">
        <v>0.36320000000000002</v>
      </c>
      <c r="BH27" s="19">
        <v>-7.1017999999999999</v>
      </c>
      <c r="BI27" s="19">
        <v>-0.33339999999999997</v>
      </c>
      <c r="BJ27" s="19">
        <v>-7.1017999999999999</v>
      </c>
      <c r="BK27" s="19">
        <v>-0.67820000000000003</v>
      </c>
      <c r="BL27" s="19">
        <v>-7.1017999999999999</v>
      </c>
      <c r="BM27" s="19">
        <v>-0.98740000000000006</v>
      </c>
      <c r="BN27" s="19">
        <v>-7.1017999999999999</v>
      </c>
      <c r="BO27" s="19">
        <v>-2.0497999999999998</v>
      </c>
      <c r="BP27" s="19">
        <v>-7.1017999999999999</v>
      </c>
      <c r="BQ27" s="19">
        <v>-1.5869</v>
      </c>
      <c r="BR27" s="19">
        <v>-7.1017999999999999</v>
      </c>
      <c r="BS27" s="17">
        <v>0</v>
      </c>
      <c r="BT27" s="17">
        <v>0</v>
      </c>
      <c r="BU27" s="17">
        <v>-4.0037000000000003</v>
      </c>
      <c r="BV27" s="17">
        <v>-7.1170999999999998</v>
      </c>
      <c r="BW27" s="17">
        <v>-1.9017999999999999</v>
      </c>
      <c r="BX27" s="17">
        <v>-7.2720000000000002</v>
      </c>
      <c r="BY27" s="17">
        <v>3.7382</v>
      </c>
      <c r="BZ27" s="17">
        <v>-6.1074000000000002</v>
      </c>
      <c r="CA27" s="17">
        <v>4.7625000000000002</v>
      </c>
      <c r="CB27" s="17">
        <v>-4.4551999999999996</v>
      </c>
      <c r="CC27" s="17">
        <v>3.8938000000000001</v>
      </c>
      <c r="CD27" s="17">
        <v>-3.5344000000000002</v>
      </c>
      <c r="CE27" s="12">
        <v>0.45079999999999998</v>
      </c>
      <c r="CF27" s="12">
        <v>3.9432999999999998</v>
      </c>
      <c r="CG27" s="12">
        <v>-5.5537000000000001</v>
      </c>
      <c r="CH27" s="12">
        <v>-0.36070000000000002</v>
      </c>
      <c r="CI27" s="12">
        <v>2.2008999999999999</v>
      </c>
      <c r="CJ27" s="12">
        <v>-1.9406000000000001</v>
      </c>
      <c r="CK27" s="12">
        <v>-1.9882</v>
      </c>
      <c r="CL27" s="12">
        <v>1.9609000000000001</v>
      </c>
      <c r="CM27" s="12">
        <v>-1.9882</v>
      </c>
      <c r="CN27" s="12">
        <v>2.2294999999999998</v>
      </c>
      <c r="CO27" s="12">
        <v>-2.0211999999999999</v>
      </c>
      <c r="CP27" s="12">
        <v>2.0287999999999999</v>
      </c>
      <c r="CQ27" s="12">
        <v>-7.5202999999999998</v>
      </c>
      <c r="CR27" s="12">
        <v>1.4192</v>
      </c>
      <c r="CS27" s="12">
        <v>-2.8618999999999999</v>
      </c>
      <c r="CT27" s="12">
        <v>6.4642999999999997</v>
      </c>
      <c r="CU27" s="12">
        <v>-4.7396000000000003</v>
      </c>
      <c r="CV27" s="12">
        <v>1.5786</v>
      </c>
      <c r="CW27" s="12">
        <v>-4.7396000000000003</v>
      </c>
      <c r="CX27" s="12">
        <v>1.9609000000000001</v>
      </c>
      <c r="CY27" s="12">
        <v>-4.7053000000000003</v>
      </c>
      <c r="CZ27" s="12">
        <v>2.0059999999999998</v>
      </c>
      <c r="DA27" s="12">
        <v>-11.386799999999999</v>
      </c>
      <c r="DB27" s="12">
        <v>4.7117000000000004</v>
      </c>
      <c r="DC27" s="12">
        <v>-6.7112999999999996</v>
      </c>
      <c r="DD27" s="12">
        <v>12.5654</v>
      </c>
      <c r="DE27" s="12">
        <v>-8.3051999999999992</v>
      </c>
      <c r="DF27" s="12">
        <v>3.2155999999999998</v>
      </c>
      <c r="DG27" s="12">
        <v>-8.3051999999999992</v>
      </c>
      <c r="DH27" s="12">
        <v>3.5407999999999999</v>
      </c>
      <c r="DI27" s="12">
        <v>0.93279999999999996</v>
      </c>
      <c r="DJ27" s="12">
        <v>-4.1973000000000003</v>
      </c>
      <c r="DK27" s="12">
        <v>1.7926</v>
      </c>
      <c r="DL27" s="12">
        <v>-3.4346999999999999</v>
      </c>
      <c r="DM27" s="12">
        <v>2.0707</v>
      </c>
      <c r="DN27" s="12">
        <v>-1.2795000000000001</v>
      </c>
      <c r="DO27" s="12">
        <v>1.9424999999999999</v>
      </c>
      <c r="DP27" s="12">
        <v>-0.81850000000000001</v>
      </c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9"/>
        <v>0</v>
      </c>
      <c r="M28" s="5">
        <f t="shared" si="50"/>
        <v>0</v>
      </c>
      <c r="N28" s="5">
        <f t="shared" si="61"/>
        <v>0</v>
      </c>
      <c r="O28" s="5">
        <f t="shared" si="63"/>
        <v>0</v>
      </c>
      <c r="P28" s="5">
        <f t="shared" si="51"/>
        <v>0</v>
      </c>
      <c r="Q28" s="5">
        <f t="shared" si="43"/>
        <v>0</v>
      </c>
      <c r="R28" s="5">
        <f t="shared" si="52"/>
        <v>0</v>
      </c>
      <c r="S28" s="5">
        <f t="shared" si="53"/>
        <v>0</v>
      </c>
      <c r="T28" s="5">
        <f t="shared" si="54"/>
        <v>0</v>
      </c>
      <c r="U28" s="5">
        <f t="shared" si="62"/>
        <v>0</v>
      </c>
      <c r="V28" s="5">
        <f t="shared" si="55"/>
        <v>0</v>
      </c>
      <c r="W28" s="5">
        <f t="shared" si="56"/>
        <v>0</v>
      </c>
      <c r="X28" s="5">
        <f t="shared" si="57"/>
        <v>0</v>
      </c>
      <c r="Y28" s="5">
        <f t="shared" si="44"/>
        <v>0</v>
      </c>
      <c r="Z28" s="5">
        <f t="shared" si="45"/>
        <v>0</v>
      </c>
      <c r="AA28" s="5">
        <f t="shared" si="46"/>
        <v>0</v>
      </c>
      <c r="AB28" s="5">
        <f t="shared" si="47"/>
        <v>0</v>
      </c>
      <c r="AC28" s="6">
        <f t="shared" si="48"/>
        <v>0</v>
      </c>
      <c r="AD28" s="6">
        <f t="shared" si="58"/>
        <v>0</v>
      </c>
      <c r="AE28" s="6">
        <f t="shared" si="59"/>
        <v>0</v>
      </c>
      <c r="AF28" s="6">
        <f t="shared" si="60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9"/>
        <v>0</v>
      </c>
      <c r="M29" s="5">
        <f t="shared" si="50"/>
        <v>0</v>
      </c>
      <c r="N29" s="5">
        <f t="shared" si="61"/>
        <v>0</v>
      </c>
      <c r="O29" s="5">
        <f t="shared" si="63"/>
        <v>0</v>
      </c>
      <c r="P29" s="5">
        <f t="shared" si="51"/>
        <v>0</v>
      </c>
      <c r="Q29" s="5">
        <f t="shared" si="43"/>
        <v>0</v>
      </c>
      <c r="R29" s="5">
        <f t="shared" si="52"/>
        <v>0</v>
      </c>
      <c r="S29" s="5">
        <f t="shared" si="53"/>
        <v>0</v>
      </c>
      <c r="T29" s="5">
        <f t="shared" si="54"/>
        <v>0</v>
      </c>
      <c r="U29" s="5">
        <f t="shared" si="62"/>
        <v>0</v>
      </c>
      <c r="V29" s="5">
        <f t="shared" si="55"/>
        <v>0</v>
      </c>
      <c r="W29" s="5">
        <f t="shared" si="56"/>
        <v>0</v>
      </c>
      <c r="X29" s="5">
        <f t="shared" si="57"/>
        <v>0</v>
      </c>
      <c r="Y29" s="5">
        <f t="shared" si="44"/>
        <v>0</v>
      </c>
      <c r="Z29" s="5">
        <f t="shared" si="45"/>
        <v>0</v>
      </c>
      <c r="AA29" s="5">
        <f t="shared" si="46"/>
        <v>0</v>
      </c>
      <c r="AB29" s="5">
        <f t="shared" si="47"/>
        <v>0</v>
      </c>
      <c r="AC29" s="6">
        <f t="shared" si="48"/>
        <v>0</v>
      </c>
      <c r="AD29" s="6">
        <f t="shared" si="58"/>
        <v>0</v>
      </c>
      <c r="AE29" s="6">
        <f t="shared" si="59"/>
        <v>0</v>
      </c>
      <c r="AF29" s="6">
        <f t="shared" si="60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9"/>
        <v>0</v>
      </c>
      <c r="M30" s="5">
        <f t="shared" si="50"/>
        <v>0</v>
      </c>
      <c r="N30" s="5">
        <f t="shared" si="61"/>
        <v>0</v>
      </c>
      <c r="O30" s="5">
        <f t="shared" si="63"/>
        <v>0</v>
      </c>
      <c r="P30" s="5">
        <f t="shared" si="51"/>
        <v>0</v>
      </c>
      <c r="Q30" s="5">
        <f t="shared" si="43"/>
        <v>0</v>
      </c>
      <c r="R30" s="5">
        <f t="shared" si="52"/>
        <v>0</v>
      </c>
      <c r="S30" s="5">
        <f t="shared" si="53"/>
        <v>0</v>
      </c>
      <c r="T30" s="5">
        <f t="shared" si="54"/>
        <v>0</v>
      </c>
      <c r="U30" s="5">
        <f t="shared" si="62"/>
        <v>0</v>
      </c>
      <c r="V30" s="5">
        <f t="shared" si="55"/>
        <v>0</v>
      </c>
      <c r="W30" s="5">
        <f t="shared" si="56"/>
        <v>0</v>
      </c>
      <c r="X30" s="5">
        <f t="shared" si="57"/>
        <v>0</v>
      </c>
      <c r="Y30" s="5">
        <f t="shared" si="44"/>
        <v>0</v>
      </c>
      <c r="Z30" s="5">
        <f t="shared" si="45"/>
        <v>0</v>
      </c>
      <c r="AA30" s="5">
        <f t="shared" si="46"/>
        <v>0</v>
      </c>
      <c r="AB30" s="5">
        <f t="shared" si="47"/>
        <v>0</v>
      </c>
      <c r="AC30" s="6">
        <f t="shared" si="48"/>
        <v>0</v>
      </c>
      <c r="AD30" s="6">
        <f t="shared" si="58"/>
        <v>0</v>
      </c>
      <c r="AE30" s="6">
        <f t="shared" si="59"/>
        <v>0</v>
      </c>
      <c r="AF30" s="6">
        <f t="shared" si="60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9"/>
        <v>0</v>
      </c>
      <c r="M31" s="5">
        <f t="shared" si="50"/>
        <v>0</v>
      </c>
      <c r="N31" s="5">
        <f t="shared" si="61"/>
        <v>0</v>
      </c>
      <c r="O31" s="5">
        <f t="shared" si="63"/>
        <v>0</v>
      </c>
      <c r="P31" s="5">
        <f t="shared" si="51"/>
        <v>0</v>
      </c>
      <c r="Q31" s="5">
        <f t="shared" si="43"/>
        <v>0</v>
      </c>
      <c r="R31" s="5">
        <f t="shared" si="52"/>
        <v>0</v>
      </c>
      <c r="S31" s="5">
        <f t="shared" si="53"/>
        <v>0</v>
      </c>
      <c r="T31" s="5">
        <f t="shared" si="54"/>
        <v>0</v>
      </c>
      <c r="U31" s="5">
        <f t="shared" si="62"/>
        <v>0</v>
      </c>
      <c r="V31" s="5">
        <f t="shared" si="55"/>
        <v>0</v>
      </c>
      <c r="W31" s="5">
        <f t="shared" si="56"/>
        <v>0</v>
      </c>
      <c r="X31" s="5">
        <f t="shared" si="57"/>
        <v>0</v>
      </c>
      <c r="Y31" s="5">
        <f t="shared" si="44"/>
        <v>0</v>
      </c>
      <c r="Z31" s="5">
        <f t="shared" si="45"/>
        <v>0</v>
      </c>
      <c r="AA31" s="5">
        <f t="shared" si="46"/>
        <v>0</v>
      </c>
      <c r="AB31" s="5">
        <f t="shared" si="47"/>
        <v>0</v>
      </c>
      <c r="AC31" s="6">
        <f t="shared" si="48"/>
        <v>0</v>
      </c>
      <c r="AD31" s="6">
        <f t="shared" si="58"/>
        <v>0</v>
      </c>
      <c r="AE31" s="6">
        <f t="shared" si="59"/>
        <v>0</v>
      </c>
      <c r="AF31" s="6">
        <f t="shared" si="60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35"/>
        <v>0</v>
      </c>
      <c r="E32" s="5">
        <f t="shared" si="36"/>
        <v>0</v>
      </c>
      <c r="F32" s="5">
        <f t="shared" si="37"/>
        <v>0</v>
      </c>
      <c r="G32" s="5">
        <f t="shared" si="38"/>
        <v>0</v>
      </c>
      <c r="H32" s="5">
        <f t="shared" si="39"/>
        <v>0</v>
      </c>
      <c r="I32" s="5">
        <f t="shared" si="40"/>
        <v>0</v>
      </c>
      <c r="J32" s="5">
        <f t="shared" si="41"/>
        <v>0</v>
      </c>
      <c r="K32" s="5">
        <f t="shared" si="42"/>
        <v>0</v>
      </c>
      <c r="L32" s="5">
        <f t="shared" si="49"/>
        <v>0</v>
      </c>
      <c r="M32" s="5">
        <f t="shared" si="50"/>
        <v>0</v>
      </c>
      <c r="N32" s="5">
        <f t="shared" si="61"/>
        <v>0</v>
      </c>
      <c r="O32" s="5">
        <f t="shared" si="63"/>
        <v>0</v>
      </c>
      <c r="P32" s="5">
        <f t="shared" si="51"/>
        <v>0</v>
      </c>
      <c r="Q32" s="5">
        <f t="shared" si="43"/>
        <v>0</v>
      </c>
      <c r="R32" s="5">
        <f t="shared" si="52"/>
        <v>0</v>
      </c>
      <c r="S32" s="5">
        <f t="shared" si="53"/>
        <v>0</v>
      </c>
      <c r="T32" s="5">
        <f t="shared" si="54"/>
        <v>0</v>
      </c>
      <c r="U32" s="5">
        <f t="shared" si="62"/>
        <v>0</v>
      </c>
      <c r="V32" s="5">
        <f t="shared" si="55"/>
        <v>0</v>
      </c>
      <c r="W32" s="5">
        <f t="shared" si="56"/>
        <v>0</v>
      </c>
      <c r="X32" s="5">
        <f t="shared" si="57"/>
        <v>0</v>
      </c>
      <c r="Y32" s="5">
        <f t="shared" si="44"/>
        <v>0</v>
      </c>
      <c r="Z32" s="5">
        <f t="shared" si="45"/>
        <v>0</v>
      </c>
      <c r="AA32" s="5">
        <f t="shared" si="46"/>
        <v>0</v>
      </c>
      <c r="AB32" s="5">
        <f t="shared" si="47"/>
        <v>0</v>
      </c>
      <c r="AC32" s="6">
        <f t="shared" si="48"/>
        <v>0</v>
      </c>
      <c r="AD32" s="6">
        <f t="shared" si="58"/>
        <v>0</v>
      </c>
      <c r="AE32" s="6">
        <f t="shared" si="59"/>
        <v>0</v>
      </c>
      <c r="AF32" s="6">
        <f t="shared" si="60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>AVERAGE(D23:D27)</f>
        <v>17.924140000000001</v>
      </c>
      <c r="E33" s="14">
        <f t="shared" ref="E33:AF33" si="64">AVERAGE(E23:E27)</f>
        <v>16.294740000000001</v>
      </c>
      <c r="F33" s="14">
        <f t="shared" si="64"/>
        <v>3.31494</v>
      </c>
      <c r="G33" s="14">
        <f t="shared" si="64"/>
        <v>1.0278200000000002</v>
      </c>
      <c r="H33" s="14">
        <f t="shared" si="64"/>
        <v>1.7085399999999999</v>
      </c>
      <c r="I33" s="14">
        <f t="shared" si="64"/>
        <v>0.76912000000000003</v>
      </c>
      <c r="J33" s="14">
        <f t="shared" si="64"/>
        <v>2.2114599999999998</v>
      </c>
      <c r="K33" s="14">
        <f t="shared" si="64"/>
        <v>0.98512</v>
      </c>
      <c r="L33" s="14">
        <f t="shared" si="64"/>
        <v>8.2896097669499795</v>
      </c>
      <c r="M33" s="14">
        <f t="shared" si="64"/>
        <v>2.116015491421765</v>
      </c>
      <c r="N33" s="14">
        <f t="shared" si="64"/>
        <v>7.3320965642749654</v>
      </c>
      <c r="O33" s="14">
        <f t="shared" si="64"/>
        <v>1.9370544764886473</v>
      </c>
      <c r="P33" s="14">
        <f t="shared" si="64"/>
        <v>7.5610856790816809</v>
      </c>
      <c r="Q33" s="14">
        <f t="shared" si="64"/>
        <v>8.1460142620210725</v>
      </c>
      <c r="R33" s="14">
        <f t="shared" si="64"/>
        <v>5.6514774812382145</v>
      </c>
      <c r="S33" s="14">
        <f t="shared" si="64"/>
        <v>7.0725103789424679</v>
      </c>
      <c r="T33" s="14">
        <f t="shared" si="64"/>
        <v>7.5606993850997695</v>
      </c>
      <c r="U33" s="14">
        <f t="shared" si="64"/>
        <v>9.4994353098103623</v>
      </c>
      <c r="V33" s="14">
        <f t="shared" si="64"/>
        <v>1.123288576920753</v>
      </c>
      <c r="W33" s="14">
        <f t="shared" si="64"/>
        <v>2.2566239692768595</v>
      </c>
      <c r="X33" s="14">
        <f t="shared" si="64"/>
        <v>0.48706558216799467</v>
      </c>
      <c r="Y33" s="14">
        <f t="shared" si="64"/>
        <v>1.35168</v>
      </c>
      <c r="Z33" s="14">
        <f t="shared" si="64"/>
        <v>0.66866000000000003</v>
      </c>
      <c r="AA33" s="14">
        <f t="shared" si="64"/>
        <v>1.8418600000000001</v>
      </c>
      <c r="AB33" s="14">
        <f t="shared" si="64"/>
        <v>3.8019800000000004</v>
      </c>
      <c r="AC33" s="14">
        <f t="shared" si="64"/>
        <v>3.0265399999999998</v>
      </c>
      <c r="AD33" s="14">
        <f t="shared" si="64"/>
        <v>0.29271999999999981</v>
      </c>
      <c r="AE33" s="14">
        <f t="shared" si="64"/>
        <v>0.37098000000000009</v>
      </c>
      <c r="AF33" s="14">
        <f t="shared" si="64"/>
        <v>0.31320000000000009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STDEV(D23:D27)</f>
        <v>0.99275232711890415</v>
      </c>
      <c r="E34" s="14">
        <f t="shared" ref="E34:AF34" si="65">STDEV(E23:E27)</f>
        <v>0.9041808602265361</v>
      </c>
      <c r="F34" s="14">
        <f t="shared" si="65"/>
        <v>8.1404379489066814E-2</v>
      </c>
      <c r="G34" s="14">
        <f t="shared" si="65"/>
        <v>3.6454519610056565E-2</v>
      </c>
      <c r="H34" s="14">
        <f t="shared" si="65"/>
        <v>7.803917605920753E-2</v>
      </c>
      <c r="I34" s="14">
        <f t="shared" si="65"/>
        <v>8.1643536180153256E-2</v>
      </c>
      <c r="J34" s="14">
        <f t="shared" si="65"/>
        <v>9.4837508402530329E-2</v>
      </c>
      <c r="K34" s="14">
        <f t="shared" si="65"/>
        <v>0.20530150267350689</v>
      </c>
      <c r="L34" s="14">
        <f t="shared" si="65"/>
        <v>0.50304910009797155</v>
      </c>
      <c r="M34" s="14">
        <f t="shared" si="65"/>
        <v>0.12664794739309532</v>
      </c>
      <c r="N34" s="14">
        <f t="shared" si="65"/>
        <v>0.44738086327114124</v>
      </c>
      <c r="O34" s="14">
        <f t="shared" si="65"/>
        <v>0.6524160492028408</v>
      </c>
      <c r="P34" s="14">
        <f t="shared" si="65"/>
        <v>0.35109036512329134</v>
      </c>
      <c r="Q34" s="14">
        <f t="shared" si="65"/>
        <v>0.41372256245769484</v>
      </c>
      <c r="R34" s="14">
        <f t="shared" si="65"/>
        <v>0.33238399678942526</v>
      </c>
      <c r="S34" s="14">
        <f t="shared" si="65"/>
        <v>0.40319321942319813</v>
      </c>
      <c r="T34" s="14">
        <f t="shared" si="65"/>
        <v>0.56306036771377732</v>
      </c>
      <c r="U34" s="14">
        <f t="shared" si="65"/>
        <v>0.67561117213243516</v>
      </c>
      <c r="V34" s="14">
        <f t="shared" si="65"/>
        <v>5.9814013401432393E-2</v>
      </c>
      <c r="W34" s="14">
        <f t="shared" si="65"/>
        <v>8.7685241668366345E-2</v>
      </c>
      <c r="X34" s="14">
        <f t="shared" si="65"/>
        <v>9.7849084483148774E-2</v>
      </c>
      <c r="Y34" s="14">
        <f t="shared" si="65"/>
        <v>4.2091768791534541E-2</v>
      </c>
      <c r="Z34" s="14">
        <f t="shared" si="65"/>
        <v>6.5375132887054266E-2</v>
      </c>
      <c r="AA34" s="14">
        <f t="shared" si="65"/>
        <v>8.8722111111041529E-2</v>
      </c>
      <c r="AB34" s="14">
        <f t="shared" si="65"/>
        <v>0.488476843872865</v>
      </c>
      <c r="AC34" s="14">
        <f t="shared" si="65"/>
        <v>0.17323652328536268</v>
      </c>
      <c r="AD34" s="14">
        <f t="shared" si="65"/>
        <v>1.8097845175600247E-2</v>
      </c>
      <c r="AE34" s="14">
        <f t="shared" si="65"/>
        <v>2.3340458435943335E-2</v>
      </c>
      <c r="AF34" s="14">
        <f t="shared" si="65"/>
        <v>2.0991903200996347E-2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MAX(D23:D27)-MIN(D23:D27)</f>
        <v>2.2117000000000004</v>
      </c>
      <c r="E35" s="14">
        <f t="shared" ref="E35:AF35" si="66">MAX(E23:E27)-MIN(E23:E27)</f>
        <v>2.0027999999999988</v>
      </c>
      <c r="F35" s="14">
        <f t="shared" si="66"/>
        <v>0.17969999999999997</v>
      </c>
      <c r="G35" s="14">
        <f t="shared" si="66"/>
        <v>9.0799999999999992E-2</v>
      </c>
      <c r="H35" s="14">
        <f t="shared" si="66"/>
        <v>0.21779999999999977</v>
      </c>
      <c r="I35" s="14">
        <f t="shared" si="66"/>
        <v>0.22929999999999984</v>
      </c>
      <c r="J35" s="14">
        <f t="shared" si="66"/>
        <v>0.23880000000000035</v>
      </c>
      <c r="K35" s="14">
        <f t="shared" si="66"/>
        <v>0.52069999999999972</v>
      </c>
      <c r="L35" s="14">
        <f t="shared" si="66"/>
        <v>1.3447192348095269</v>
      </c>
      <c r="M35" s="14">
        <f t="shared" si="66"/>
        <v>0.3241845310441267</v>
      </c>
      <c r="N35" s="14">
        <f t="shared" si="66"/>
        <v>1.0989806402468982</v>
      </c>
      <c r="O35" s="14">
        <f t="shared" si="66"/>
        <v>1.3030607471802786</v>
      </c>
      <c r="P35" s="14">
        <f t="shared" si="66"/>
        <v>0.85440646315564628</v>
      </c>
      <c r="Q35" s="14">
        <f t="shared" si="66"/>
        <v>1.0498157352337385</v>
      </c>
      <c r="R35" s="14">
        <f t="shared" si="66"/>
        <v>0.83170108014004995</v>
      </c>
      <c r="S35" s="14">
        <f t="shared" si="66"/>
        <v>0.96855679551666807</v>
      </c>
      <c r="T35" s="14">
        <f t="shared" si="66"/>
        <v>1.1845798482238123</v>
      </c>
      <c r="U35" s="14">
        <f t="shared" si="66"/>
        <v>1.7864841281275918</v>
      </c>
      <c r="V35" s="14">
        <f t="shared" si="66"/>
        <v>0.15819387425545606</v>
      </c>
      <c r="W35" s="14">
        <f t="shared" si="66"/>
        <v>0.20930446430604865</v>
      </c>
      <c r="X35" s="14">
        <f t="shared" si="66"/>
        <v>0.23867026460650737</v>
      </c>
      <c r="Y35" s="14">
        <f t="shared" si="66"/>
        <v>9.7799999999999887E-2</v>
      </c>
      <c r="Z35" s="14">
        <f t="shared" si="66"/>
        <v>0.16070000000000007</v>
      </c>
      <c r="AA35" s="14">
        <f t="shared" si="66"/>
        <v>0.21150000000000002</v>
      </c>
      <c r="AB35" s="14">
        <f t="shared" si="66"/>
        <v>1.0814000000000004</v>
      </c>
      <c r="AC35" s="14">
        <f t="shared" si="66"/>
        <v>0.42290000000000028</v>
      </c>
      <c r="AD35" s="14">
        <f t="shared" si="66"/>
        <v>4.7000000000000153E-2</v>
      </c>
      <c r="AE35" s="14">
        <f t="shared" si="66"/>
        <v>6.349999999999989E-2</v>
      </c>
      <c r="AF35" s="14">
        <f t="shared" si="66"/>
        <v>4.8200000000000021E-2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>MIN(D23:D27)</f>
        <v>16.847200000000001</v>
      </c>
      <c r="E36" s="14">
        <f t="shared" ref="E36:AF36" si="67">MIN(E23:E27)</f>
        <v>15.3835</v>
      </c>
      <c r="F36" s="14">
        <f t="shared" si="67"/>
        <v>3.2334000000000001</v>
      </c>
      <c r="G36" s="14">
        <f t="shared" si="67"/>
        <v>0.97540000000000004</v>
      </c>
      <c r="H36" s="14">
        <f t="shared" si="67"/>
        <v>1.6015000000000001</v>
      </c>
      <c r="I36" s="14">
        <f t="shared" si="67"/>
        <v>0.65470000000000006</v>
      </c>
      <c r="J36" s="14">
        <f t="shared" si="67"/>
        <v>2.0846999999999998</v>
      </c>
      <c r="K36" s="14">
        <f t="shared" si="67"/>
        <v>0.72639999999999993</v>
      </c>
      <c r="L36" s="14">
        <f t="shared" si="67"/>
        <v>7.6437037514545265</v>
      </c>
      <c r="M36" s="14">
        <f t="shared" si="67"/>
        <v>1.975967631313833</v>
      </c>
      <c r="N36" s="14">
        <f t="shared" si="67"/>
        <v>6.7540204554536736</v>
      </c>
      <c r="O36" s="14">
        <f t="shared" si="67"/>
        <v>1.2659037601650447</v>
      </c>
      <c r="P36" s="14">
        <f t="shared" si="67"/>
        <v>7.0476350104130665</v>
      </c>
      <c r="Q36" s="14">
        <f t="shared" si="67"/>
        <v>7.6529245527445253</v>
      </c>
      <c r="R36" s="14">
        <f t="shared" si="67"/>
        <v>5.3500812947094554</v>
      </c>
      <c r="S36" s="14">
        <f t="shared" si="67"/>
        <v>6.7178212130124457</v>
      </c>
      <c r="T36" s="14">
        <f t="shared" si="67"/>
        <v>7.0168329843313213</v>
      </c>
      <c r="U36" s="14">
        <f t="shared" si="67"/>
        <v>8.8055654020624932</v>
      </c>
      <c r="V36" s="14">
        <f t="shared" si="67"/>
        <v>1.0231386318578732</v>
      </c>
      <c r="W36" s="14">
        <f t="shared" si="67"/>
        <v>2.1730684871858039</v>
      </c>
      <c r="X36" s="14">
        <f t="shared" si="67"/>
        <v>0.3625827353860081</v>
      </c>
      <c r="Y36" s="14">
        <f t="shared" si="67"/>
        <v>1.3075000000000001</v>
      </c>
      <c r="Z36" s="14">
        <f t="shared" si="67"/>
        <v>0.60959999999999992</v>
      </c>
      <c r="AA36" s="14">
        <f t="shared" si="67"/>
        <v>1.7094</v>
      </c>
      <c r="AB36" s="14">
        <f t="shared" si="67"/>
        <v>3.2606999999999999</v>
      </c>
      <c r="AC36" s="14">
        <f t="shared" si="67"/>
        <v>2.9101999999999997</v>
      </c>
      <c r="AD36" s="14">
        <f t="shared" si="67"/>
        <v>0.26859999999999973</v>
      </c>
      <c r="AE36" s="14">
        <f t="shared" si="67"/>
        <v>0.33720000000000017</v>
      </c>
      <c r="AF36" s="14">
        <f t="shared" si="67"/>
        <v>0.28200000000000003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MAX(D23:D27)</f>
        <v>19.058900000000001</v>
      </c>
      <c r="E37" s="14">
        <f t="shared" ref="E37:AF37" si="68">MAX(E23:E27)</f>
        <v>17.386299999999999</v>
      </c>
      <c r="F37" s="14">
        <f t="shared" si="68"/>
        <v>3.4131</v>
      </c>
      <c r="G37" s="14">
        <f t="shared" si="68"/>
        <v>1.0662</v>
      </c>
      <c r="H37" s="14">
        <f t="shared" si="68"/>
        <v>1.8192999999999999</v>
      </c>
      <c r="I37" s="14">
        <f t="shared" si="68"/>
        <v>0.8839999999999999</v>
      </c>
      <c r="J37" s="14">
        <f t="shared" si="68"/>
        <v>2.3235000000000001</v>
      </c>
      <c r="K37" s="14">
        <f t="shared" si="68"/>
        <v>1.2470999999999997</v>
      </c>
      <c r="L37" s="14">
        <f t="shared" si="68"/>
        <v>8.9884229862640534</v>
      </c>
      <c r="M37" s="14">
        <f t="shared" si="68"/>
        <v>2.3001521623579597</v>
      </c>
      <c r="N37" s="14">
        <f t="shared" si="68"/>
        <v>7.8530010957005718</v>
      </c>
      <c r="O37" s="14">
        <f t="shared" si="68"/>
        <v>2.5689645073453233</v>
      </c>
      <c r="P37" s="14">
        <f t="shared" si="68"/>
        <v>7.9020414735687128</v>
      </c>
      <c r="Q37" s="14">
        <f t="shared" si="68"/>
        <v>8.7027402879782638</v>
      </c>
      <c r="R37" s="14">
        <f t="shared" si="68"/>
        <v>6.1817823748495053</v>
      </c>
      <c r="S37" s="14">
        <f t="shared" si="68"/>
        <v>7.6863780085291138</v>
      </c>
      <c r="T37" s="14">
        <f t="shared" si="68"/>
        <v>8.2014128325551336</v>
      </c>
      <c r="U37" s="14">
        <f t="shared" si="68"/>
        <v>10.592049530190085</v>
      </c>
      <c r="V37" s="14">
        <f t="shared" si="68"/>
        <v>1.1813325061133293</v>
      </c>
      <c r="W37" s="14">
        <f t="shared" si="68"/>
        <v>2.3823729514918526</v>
      </c>
      <c r="X37" s="14">
        <f t="shared" si="68"/>
        <v>0.60125299999251547</v>
      </c>
      <c r="Y37" s="14">
        <f t="shared" si="68"/>
        <v>1.4053</v>
      </c>
      <c r="Z37" s="14">
        <f t="shared" si="68"/>
        <v>0.77029999999999998</v>
      </c>
      <c r="AA37" s="14">
        <f t="shared" si="68"/>
        <v>1.9209000000000001</v>
      </c>
      <c r="AB37" s="14">
        <f t="shared" si="68"/>
        <v>4.3421000000000003</v>
      </c>
      <c r="AC37" s="14">
        <f t="shared" si="68"/>
        <v>3.3331</v>
      </c>
      <c r="AD37" s="14">
        <f t="shared" si="68"/>
        <v>0.31559999999999988</v>
      </c>
      <c r="AE37" s="14">
        <f t="shared" si="68"/>
        <v>0.40070000000000006</v>
      </c>
      <c r="AF37" s="14">
        <f t="shared" si="68"/>
        <v>0.33020000000000005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COUNT(D23:D27)</f>
        <v>5</v>
      </c>
      <c r="E38" s="15">
        <f t="shared" ref="E38:AF38" si="69">COUNT(E23:E27)</f>
        <v>5</v>
      </c>
      <c r="F38" s="15">
        <f t="shared" si="69"/>
        <v>5</v>
      </c>
      <c r="G38" s="15">
        <f t="shared" si="69"/>
        <v>5</v>
      </c>
      <c r="H38" s="15">
        <f t="shared" si="69"/>
        <v>5</v>
      </c>
      <c r="I38" s="15">
        <f t="shared" si="69"/>
        <v>5</v>
      </c>
      <c r="J38" s="15">
        <f t="shared" si="69"/>
        <v>5</v>
      </c>
      <c r="K38" s="15">
        <f t="shared" si="69"/>
        <v>5</v>
      </c>
      <c r="L38" s="15">
        <f t="shared" si="69"/>
        <v>5</v>
      </c>
      <c r="M38" s="15">
        <f t="shared" si="69"/>
        <v>5</v>
      </c>
      <c r="N38" s="15">
        <f t="shared" si="69"/>
        <v>5</v>
      </c>
      <c r="O38" s="15">
        <f t="shared" si="69"/>
        <v>3</v>
      </c>
      <c r="P38" s="15">
        <f t="shared" si="69"/>
        <v>5</v>
      </c>
      <c r="Q38" s="15">
        <f t="shared" si="69"/>
        <v>5</v>
      </c>
      <c r="R38" s="15">
        <f t="shared" si="69"/>
        <v>5</v>
      </c>
      <c r="S38" s="15">
        <f t="shared" si="69"/>
        <v>5</v>
      </c>
      <c r="T38" s="15">
        <f t="shared" si="69"/>
        <v>5</v>
      </c>
      <c r="U38" s="15">
        <f t="shared" si="69"/>
        <v>5</v>
      </c>
      <c r="V38" s="15">
        <f t="shared" si="69"/>
        <v>5</v>
      </c>
      <c r="W38" s="15">
        <f t="shared" si="69"/>
        <v>5</v>
      </c>
      <c r="X38" s="15">
        <f t="shared" si="69"/>
        <v>5</v>
      </c>
      <c r="Y38" s="15">
        <f t="shared" si="69"/>
        <v>5</v>
      </c>
      <c r="Z38" s="15">
        <f t="shared" si="69"/>
        <v>5</v>
      </c>
      <c r="AA38" s="15">
        <f t="shared" si="69"/>
        <v>5</v>
      </c>
      <c r="AB38" s="15">
        <f t="shared" si="69"/>
        <v>5</v>
      </c>
      <c r="AC38" s="15">
        <f t="shared" si="69"/>
        <v>5</v>
      </c>
      <c r="AD38" s="15">
        <f t="shared" si="69"/>
        <v>5</v>
      </c>
      <c r="AE38" s="15">
        <f t="shared" si="69"/>
        <v>5</v>
      </c>
      <c r="AF38" s="15">
        <f t="shared" si="69"/>
        <v>5</v>
      </c>
      <c r="AI38" s="12"/>
      <c r="AJ38" s="12"/>
      <c r="AK38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AA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341</v>
      </c>
      <c r="C3" s="1"/>
      <c r="D3" s="5">
        <f t="shared" ref="D3:D12" si="0">((AG3-AW3)^2+(AH3-AX3)^2)^0.5</f>
        <v>16.394400000000001</v>
      </c>
      <c r="E3" s="5">
        <f t="shared" ref="E3:E12" si="1">((AG3-AU3)^2+(AH3-AV3)^2)^0.5</f>
        <v>15.0038</v>
      </c>
      <c r="F3" s="5">
        <f t="shared" ref="F3:F12" si="2">((AG3-AM3)^2+(AH3-AN3)^2)^0.5</f>
        <v>2.9235000000000002</v>
      </c>
      <c r="G3" s="5">
        <f t="shared" ref="G3:G12" si="3">((AG3-AI3)^2+(AH3-AJ3)^2)^0.5</f>
        <v>0.87690000000000001</v>
      </c>
      <c r="H3" s="5">
        <f t="shared" ref="H3:H12" si="4">((AK3-AM3)^2+(AL3-AN3)^2)^0.5</f>
        <v>1.5563000000000002</v>
      </c>
      <c r="I3" s="5">
        <f t="shared" ref="I3:I12" si="5">((AM3-AO3)^2+(AN3-AP3)^2)^0.5</f>
        <v>0.8649</v>
      </c>
      <c r="J3" s="5">
        <f t="shared" ref="J3:J12" si="6">((AO3-AQ3)^2+(AP3-AR3)^2)^0.5</f>
        <v>2.0015000000000001</v>
      </c>
      <c r="K3" s="5">
        <f t="shared" ref="K3:K12" si="7">((AQ3-AS3)^2+(AR3-AT3)^2)^0.5</f>
        <v>1.2147999999999994</v>
      </c>
      <c r="L3" s="5">
        <f t="shared" ref="L3:L12" si="8">((BS3-BU3)^2+(BT3-BV3)^2)^0.5</f>
        <v>7.2476682850417484</v>
      </c>
      <c r="M3" s="5">
        <f t="shared" ref="M3:M12" si="9">((BU3-BW3)^2+(BV3-BX3)^2)^0.5</f>
        <v>2.0642485315484667</v>
      </c>
      <c r="N3" s="5">
        <f t="shared" ref="N3:N12" si="10">((BW3-BY3)^2+(BX3-BZ3)^2)^0.5 + ((BY3-CA3)^2+(BZ3-CB3)^2)^0.5</f>
        <v>6.5997273845872533</v>
      </c>
      <c r="O3" s="5">
        <f t="shared" ref="O3:O12" si="11">((CA3-CC3)^2+(CB3-CD3)^2)^0.5</f>
        <v>2.2766505946236033</v>
      </c>
      <c r="P3" s="5">
        <f>((CE3-CG3)^2+(CF3-CH3)^2)^0.5</f>
        <v>6.9157620809278857</v>
      </c>
      <c r="Q3" s="5">
        <f t="shared" ref="Q3:Q12" si="12">((CG3-CI3)^2+(CH3-CJ3)^2)^0.5</f>
        <v>7.756606707833007</v>
      </c>
      <c r="R3" s="5">
        <f>((CO3-CQ3)^2+(CP3-CR3)^2)^0.5</f>
        <v>4.8772713734218236</v>
      </c>
      <c r="S3" s="5">
        <f>((CQ3-CS3)^2+(CR3-CT3)^2)^0.5</f>
        <v>6.1226641464316831</v>
      </c>
      <c r="T3" s="5">
        <f>((CY3-DA3)^2+(CZ3-DB3)^2)^0.5</f>
        <v>6.3585752783151035</v>
      </c>
      <c r="U3" s="5">
        <f>((DA3-DC3)^2+(DB3-DD3)^2)^0.5</f>
        <v>7.9899707039512977</v>
      </c>
      <c r="V3" s="5">
        <f>((DI3-DK3)^2+(DJ3-DL3)^2)^0.5</f>
        <v>1.0571722281634151</v>
      </c>
      <c r="W3" s="5">
        <f>((DK3-DM3)^2+(DL3-DN3)^2)^0.5</f>
        <v>1.8715864634047772</v>
      </c>
      <c r="X3" s="5">
        <f>((DM3-DO3)^2+(DN3-DP3)^2)^0.5</f>
        <v>0.39139182413535401</v>
      </c>
      <c r="Y3" s="5">
        <f>((BE3-BK3)^2+(BF3-BL3)^2)^0.5</f>
        <v>1.2484</v>
      </c>
      <c r="Z3" s="5">
        <f t="shared" ref="Z3:Z12" si="13">((BG3-BI3)^2+(BH3-BJ3)^2)^0.5</f>
        <v>0.62609999999999999</v>
      </c>
      <c r="AA3" s="5">
        <f t="shared" ref="AA3:AA12" si="14">((BC3-BM3)^2+(BD3-BN3)^2)^0.5</f>
        <v>1.6382999999999999</v>
      </c>
      <c r="AB3" s="5">
        <f t="shared" ref="AB3:AB12" si="15">((BA3-BO3)^2+(BB3-BP3)^2)^0.5</f>
        <v>3.5065</v>
      </c>
      <c r="AC3" s="6">
        <f t="shared" ref="AC3:AC12" si="16">((AY3-BQ3)^2+(AZ3-BR3)^2)^0.5</f>
        <v>2.2867000000000002</v>
      </c>
      <c r="AD3" s="6">
        <f>((CK3-CM3)^2+(CL3-CN3)^2)^0.5</f>
        <v>0.34540000000000015</v>
      </c>
      <c r="AE3" s="6">
        <f>((CU3-CW3)^2+(CV3-CX3)^2)^0.5</f>
        <v>0.36640000000000006</v>
      </c>
      <c r="AF3" s="6">
        <f>((DE3-DG3)^2+(DF3-DH3)^2)^0.5</f>
        <v>0.31180000000000008</v>
      </c>
      <c r="AG3" s="9">
        <v>0</v>
      </c>
      <c r="AH3" s="9">
        <v>0</v>
      </c>
      <c r="AI3" s="9">
        <v>0</v>
      </c>
      <c r="AJ3" s="9">
        <v>-0.87690000000000001</v>
      </c>
      <c r="AK3" s="9">
        <v>0</v>
      </c>
      <c r="AL3" s="9">
        <v>-1.3672</v>
      </c>
      <c r="AM3" s="9">
        <v>0</v>
      </c>
      <c r="AN3" s="9">
        <v>-2.9235000000000002</v>
      </c>
      <c r="AO3" s="9">
        <v>0</v>
      </c>
      <c r="AP3" s="9">
        <v>-3.7884000000000002</v>
      </c>
      <c r="AQ3" s="9">
        <v>0</v>
      </c>
      <c r="AR3" s="9">
        <v>-5.7899000000000003</v>
      </c>
      <c r="AS3" s="9">
        <v>0</v>
      </c>
      <c r="AT3" s="9">
        <v>-7.0046999999999997</v>
      </c>
      <c r="AU3" s="9">
        <v>0</v>
      </c>
      <c r="AV3" s="9">
        <v>-15.0038</v>
      </c>
      <c r="AW3" s="9">
        <v>0</v>
      </c>
      <c r="AX3" s="9">
        <v>-16.394400000000001</v>
      </c>
      <c r="AY3" s="18">
        <v>0.84140000000000004</v>
      </c>
      <c r="AZ3" s="18">
        <v>-6.5945</v>
      </c>
      <c r="BA3" s="19">
        <v>1.5468999999999999</v>
      </c>
      <c r="BB3" s="19">
        <v>-6.5945</v>
      </c>
      <c r="BC3" s="19">
        <v>0.59119999999999995</v>
      </c>
      <c r="BD3" s="19">
        <v>-6.5945</v>
      </c>
      <c r="BE3" s="19">
        <v>0.61339999999999995</v>
      </c>
      <c r="BF3" s="19">
        <v>-6.5945</v>
      </c>
      <c r="BG3" s="19">
        <v>0.27879999999999999</v>
      </c>
      <c r="BH3" s="19">
        <v>-6.5945</v>
      </c>
      <c r="BI3" s="19">
        <v>-0.3473</v>
      </c>
      <c r="BJ3" s="19">
        <v>-6.5945</v>
      </c>
      <c r="BK3" s="19">
        <v>-0.63500000000000001</v>
      </c>
      <c r="BL3" s="19">
        <v>-6.5945</v>
      </c>
      <c r="BM3" s="19">
        <v>-1.0470999999999999</v>
      </c>
      <c r="BN3" s="19">
        <v>-6.5945</v>
      </c>
      <c r="BO3" s="19">
        <v>-1.9596</v>
      </c>
      <c r="BP3" s="19">
        <v>-6.5945</v>
      </c>
      <c r="BQ3" s="19">
        <v>-1.4453</v>
      </c>
      <c r="BR3" s="19">
        <v>-6.5945</v>
      </c>
      <c r="BS3" s="17">
        <v>0</v>
      </c>
      <c r="BT3" s="17">
        <v>0</v>
      </c>
      <c r="BU3" s="17">
        <v>5.1605999999999996</v>
      </c>
      <c r="BV3" s="17">
        <v>5.0888999999999998</v>
      </c>
      <c r="BW3" s="17">
        <v>6.5640000000000001</v>
      </c>
      <c r="BX3" s="17">
        <v>6.6026999999999996</v>
      </c>
      <c r="BY3" s="17">
        <v>9.9054000000000002</v>
      </c>
      <c r="BZ3" s="17">
        <v>8.8551000000000002</v>
      </c>
      <c r="CA3" s="17">
        <v>10.386100000000001</v>
      </c>
      <c r="CB3" s="17">
        <v>11.379799999999999</v>
      </c>
      <c r="CC3" s="17">
        <v>8.7598000000000003</v>
      </c>
      <c r="CD3" s="17">
        <v>12.973000000000001</v>
      </c>
      <c r="CE3" s="12">
        <v>3.0714999999999999</v>
      </c>
      <c r="CF3" s="12">
        <v>-1.1932</v>
      </c>
      <c r="CG3" s="12">
        <v>2.1419000000000001</v>
      </c>
      <c r="CH3" s="12">
        <v>5.6597999999999997</v>
      </c>
      <c r="CI3" s="12">
        <v>4.7389999999999999</v>
      </c>
      <c r="CJ3" s="12">
        <v>-1.6491</v>
      </c>
      <c r="CK3" s="12">
        <v>3.0613000000000001</v>
      </c>
      <c r="CL3" s="12">
        <v>1.4186000000000001</v>
      </c>
      <c r="CM3" s="12">
        <v>2.7159</v>
      </c>
      <c r="CN3" s="12">
        <v>1.4186000000000001</v>
      </c>
      <c r="CO3" s="12">
        <v>4.5917000000000003</v>
      </c>
      <c r="CP3" s="12">
        <v>1.4864999999999999</v>
      </c>
      <c r="CQ3" s="12">
        <v>-0.27239999999999998</v>
      </c>
      <c r="CR3" s="12">
        <v>1.8447</v>
      </c>
      <c r="CS3" s="12">
        <v>5.8356000000000003</v>
      </c>
      <c r="CT3" s="12">
        <v>2.2682000000000002</v>
      </c>
      <c r="CU3" s="12">
        <v>2.827</v>
      </c>
      <c r="CV3" s="12">
        <v>1.7018</v>
      </c>
      <c r="CW3" s="12">
        <v>2.827</v>
      </c>
      <c r="CX3" s="12">
        <v>2.0682</v>
      </c>
      <c r="CY3" s="12">
        <v>3.3814000000000002</v>
      </c>
      <c r="CZ3" s="12">
        <v>-1.3798999999999999</v>
      </c>
      <c r="DA3" s="12">
        <v>-2.9032</v>
      </c>
      <c r="DB3" s="12">
        <v>-2.347</v>
      </c>
      <c r="DC3" s="12">
        <v>5.0857000000000001</v>
      </c>
      <c r="DD3" s="12">
        <v>-2.4777999999999998</v>
      </c>
      <c r="DE3" s="12">
        <v>0.88900000000000001</v>
      </c>
      <c r="DF3" s="12">
        <v>-1.724</v>
      </c>
      <c r="DG3" s="12">
        <v>0.88900000000000001</v>
      </c>
      <c r="DH3" s="12">
        <v>-1.4121999999999999</v>
      </c>
      <c r="DI3" s="12">
        <v>4.4355000000000002</v>
      </c>
      <c r="DJ3" s="12">
        <v>1.7431000000000001</v>
      </c>
      <c r="DK3" s="12">
        <v>5.0278999999999998</v>
      </c>
      <c r="DL3" s="12">
        <v>2.6187</v>
      </c>
      <c r="DM3" s="12">
        <v>5.2121000000000004</v>
      </c>
      <c r="DN3" s="12">
        <v>4.4812000000000003</v>
      </c>
      <c r="DO3" s="12">
        <v>5.1250999999999998</v>
      </c>
      <c r="DP3" s="12">
        <v>4.8628</v>
      </c>
    </row>
    <row r="4" spans="2:120" ht="14.45" customHeight="1" x14ac:dyDescent="0.2">
      <c r="B4" s="2" t="s">
        <v>342</v>
      </c>
      <c r="C4" s="2"/>
      <c r="D4" s="5">
        <f t="shared" si="0"/>
        <v>13.893800000000001</v>
      </c>
      <c r="E4" s="5">
        <f t="shared" si="1"/>
        <v>12.924200000000001</v>
      </c>
      <c r="F4" s="5">
        <f t="shared" si="2"/>
        <v>2.5768</v>
      </c>
      <c r="G4" s="5">
        <f t="shared" si="3"/>
        <v>0.87060000000000004</v>
      </c>
      <c r="H4" s="5">
        <f t="shared" si="4"/>
        <v>1.1696</v>
      </c>
      <c r="I4" s="5">
        <f t="shared" si="5"/>
        <v>0.86299999999999999</v>
      </c>
      <c r="J4" s="5">
        <f t="shared" si="6"/>
        <v>1.5570000000000004</v>
      </c>
      <c r="K4" s="5">
        <f t="shared" si="7"/>
        <v>0.94809999999999928</v>
      </c>
      <c r="L4" s="5" t="s">
        <v>566</v>
      </c>
      <c r="M4" s="5" t="s">
        <v>566</v>
      </c>
      <c r="N4" s="5" t="s">
        <v>566</v>
      </c>
      <c r="O4" s="5" t="s">
        <v>566</v>
      </c>
      <c r="P4" s="5" t="s">
        <v>566</v>
      </c>
      <c r="Q4" s="5" t="s">
        <v>566</v>
      </c>
      <c r="R4" s="5" t="s">
        <v>566</v>
      </c>
      <c r="S4" s="5" t="s">
        <v>566</v>
      </c>
      <c r="T4" s="5" t="s">
        <v>566</v>
      </c>
      <c r="U4" s="5" t="s">
        <v>566</v>
      </c>
      <c r="V4" s="5" t="s">
        <v>566</v>
      </c>
      <c r="W4" s="5" t="s">
        <v>566</v>
      </c>
      <c r="X4" s="5" t="s">
        <v>566</v>
      </c>
      <c r="Y4" s="5">
        <f t="shared" ref="Y4:Y12" si="17">((BE4-BK4)^2+(BF4-BL4)^2)^0.5</f>
        <v>1.1335000000000002</v>
      </c>
      <c r="Z4" s="5">
        <f t="shared" si="13"/>
        <v>0.60649999999999993</v>
      </c>
      <c r="AA4" s="5">
        <f t="shared" si="14"/>
        <v>1.4483999999999999</v>
      </c>
      <c r="AB4" s="5">
        <f t="shared" si="15"/>
        <v>3.2225999999999999</v>
      </c>
      <c r="AC4" s="6">
        <f t="shared" si="16"/>
        <v>1.6663000000000001</v>
      </c>
      <c r="AD4" s="5" t="s">
        <v>566</v>
      </c>
      <c r="AE4" s="5" t="s">
        <v>566</v>
      </c>
      <c r="AF4" s="5" t="s">
        <v>566</v>
      </c>
      <c r="AG4" s="9">
        <v>0</v>
      </c>
      <c r="AH4" s="9">
        <v>0</v>
      </c>
      <c r="AI4" s="9">
        <v>0</v>
      </c>
      <c r="AJ4" s="9">
        <v>-0.87060000000000004</v>
      </c>
      <c r="AK4" s="9">
        <v>0</v>
      </c>
      <c r="AL4" s="9">
        <v>-1.4072</v>
      </c>
      <c r="AM4" s="9">
        <v>0</v>
      </c>
      <c r="AN4" s="9">
        <v>-2.5768</v>
      </c>
      <c r="AO4" s="9">
        <v>0</v>
      </c>
      <c r="AP4" s="9">
        <v>-3.4398</v>
      </c>
      <c r="AQ4" s="9">
        <v>0</v>
      </c>
      <c r="AR4" s="9">
        <v>-4.9968000000000004</v>
      </c>
      <c r="AS4" s="9">
        <v>0</v>
      </c>
      <c r="AT4" s="9">
        <v>-5.9448999999999996</v>
      </c>
      <c r="AU4" s="9">
        <v>0</v>
      </c>
      <c r="AV4" s="9">
        <v>-12.924200000000001</v>
      </c>
      <c r="AW4" s="9">
        <v>0</v>
      </c>
      <c r="AX4" s="9">
        <v>-13.893800000000001</v>
      </c>
      <c r="AY4" s="18">
        <v>0.91</v>
      </c>
      <c r="AZ4" s="18">
        <v>-5.5092999999999996</v>
      </c>
      <c r="BA4" s="19">
        <v>1.651</v>
      </c>
      <c r="BB4" s="19">
        <v>-5.5092999999999996</v>
      </c>
      <c r="BC4" s="19">
        <v>0.67120000000000002</v>
      </c>
      <c r="BD4" s="19">
        <v>-5.5092999999999996</v>
      </c>
      <c r="BE4" s="19">
        <v>0.84330000000000005</v>
      </c>
      <c r="BF4" s="19">
        <v>-5.5092999999999996</v>
      </c>
      <c r="BG4" s="19">
        <v>0.60519999999999996</v>
      </c>
      <c r="BH4" s="19">
        <v>-5.5092999999999996</v>
      </c>
      <c r="BI4" s="19">
        <v>-1.2999999999999999E-3</v>
      </c>
      <c r="BJ4" s="19">
        <v>-5.5092999999999996</v>
      </c>
      <c r="BK4" s="19">
        <v>-0.29020000000000001</v>
      </c>
      <c r="BL4" s="19">
        <v>-5.5092999999999996</v>
      </c>
      <c r="BM4" s="19">
        <v>-0.7772</v>
      </c>
      <c r="BN4" s="19">
        <v>-5.5092999999999996</v>
      </c>
      <c r="BO4" s="19">
        <v>-1.5716000000000001</v>
      </c>
      <c r="BP4" s="19">
        <v>-5.5092999999999996</v>
      </c>
      <c r="BQ4" s="19">
        <v>-0.75629999999999997</v>
      </c>
      <c r="BR4" s="19">
        <v>-5.5092999999999996</v>
      </c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 t="s">
        <v>672</v>
      </c>
      <c r="C5" s="2" t="s">
        <v>823</v>
      </c>
      <c r="D5" s="5">
        <f t="shared" si="0"/>
        <v>16.409700000000001</v>
      </c>
      <c r="E5" s="5">
        <f t="shared" si="1"/>
        <v>14.808199999999999</v>
      </c>
      <c r="F5" s="5">
        <f t="shared" si="2"/>
        <v>2.9394</v>
      </c>
      <c r="G5" s="5">
        <f t="shared" si="3"/>
        <v>0.99439999999999995</v>
      </c>
      <c r="H5" s="5">
        <f t="shared" si="4"/>
        <v>1.4414</v>
      </c>
      <c r="I5" s="5">
        <f t="shared" si="5"/>
        <v>0.72389999999999999</v>
      </c>
      <c r="J5" s="5">
        <f t="shared" si="6"/>
        <v>1.8491000000000004</v>
      </c>
      <c r="K5" s="5">
        <f t="shared" si="7"/>
        <v>1.7279</v>
      </c>
      <c r="L5" s="5">
        <f t="shared" si="8"/>
        <v>6.013758556011374</v>
      </c>
      <c r="M5" s="5" t="s">
        <v>566</v>
      </c>
      <c r="N5" s="5" t="s">
        <v>566</v>
      </c>
      <c r="O5" s="5" t="s">
        <v>566</v>
      </c>
      <c r="P5" s="5">
        <f t="shared" ref="P5:P12" si="18">((CE5-CG5)^2+(CF5-CH5)^2)^0.5</f>
        <v>6.1986941826484712</v>
      </c>
      <c r="Q5" s="5">
        <f t="shared" si="12"/>
        <v>6.7250554235634361</v>
      </c>
      <c r="R5" s="5" t="s">
        <v>566</v>
      </c>
      <c r="S5" s="5" t="s">
        <v>566</v>
      </c>
      <c r="T5" s="5">
        <f t="shared" ref="T5:T12" si="19">((CY5-DA5)^2+(CZ5-DB5)^2)^0.5</f>
        <v>6.3836195759145919</v>
      </c>
      <c r="U5" s="5">
        <f t="shared" ref="U5:U12" si="20">((DA5-DC5)^2+(DB5-DD5)^2)^0.5</f>
        <v>6.5975725270738783</v>
      </c>
      <c r="V5" s="5">
        <f t="shared" ref="V5:V12" si="21">((DI5-DK5)^2+(DJ5-DL5)^2)^0.5</f>
        <v>0.85886541436944575</v>
      </c>
      <c r="W5" s="5">
        <f t="shared" ref="W5:W12" si="22">((DK5-DM5)^2+(DL5-DN5)^2)^0.5</f>
        <v>1.7553031020310994</v>
      </c>
      <c r="X5" s="5">
        <f t="shared" ref="X5:X12" si="23">((DM5-DO5)^2+(DN5-DP5)^2)^0.5</f>
        <v>0.43879902005360039</v>
      </c>
      <c r="Y5" s="5">
        <f t="shared" si="17"/>
        <v>1.2256</v>
      </c>
      <c r="Z5" s="5">
        <f t="shared" si="13"/>
        <v>0.58919999999999995</v>
      </c>
      <c r="AA5" s="5">
        <f t="shared" si="14"/>
        <v>1.4535</v>
      </c>
      <c r="AB5" s="5">
        <f t="shared" si="15"/>
        <v>3.4708999999999999</v>
      </c>
      <c r="AC5" s="6">
        <f t="shared" si="16"/>
        <v>2.1412</v>
      </c>
      <c r="AD5" s="6">
        <f t="shared" ref="AD5:AD10" si="24">((CK5-CM5)^2+(CL5-CN5)^2)^0.5</f>
        <v>0.30860000000000021</v>
      </c>
      <c r="AE5" s="5" t="s">
        <v>566</v>
      </c>
      <c r="AF5" s="6">
        <f t="shared" ref="AF5:AF10" si="25">((DE5-DG5)^2+(DF5-DH5)^2)^0.5</f>
        <v>0.28760000000000008</v>
      </c>
      <c r="AG5" s="9">
        <v>0</v>
      </c>
      <c r="AH5" s="9">
        <v>0</v>
      </c>
      <c r="AI5" s="9">
        <v>0</v>
      </c>
      <c r="AJ5" s="9">
        <v>-0.99439999999999995</v>
      </c>
      <c r="AK5" s="9">
        <v>0</v>
      </c>
      <c r="AL5" s="9">
        <v>-1.498</v>
      </c>
      <c r="AM5" s="9">
        <v>0</v>
      </c>
      <c r="AN5" s="9">
        <v>-2.9394</v>
      </c>
      <c r="AO5" s="9">
        <v>0</v>
      </c>
      <c r="AP5" s="9">
        <v>-3.6633</v>
      </c>
      <c r="AQ5" s="9">
        <v>0</v>
      </c>
      <c r="AR5" s="9">
        <v>-5.5124000000000004</v>
      </c>
      <c r="AS5" s="9">
        <v>0</v>
      </c>
      <c r="AT5" s="9">
        <v>-7.2403000000000004</v>
      </c>
      <c r="AU5" s="9">
        <v>0</v>
      </c>
      <c r="AV5" s="9">
        <v>-14.808199999999999</v>
      </c>
      <c r="AW5" s="9">
        <v>0</v>
      </c>
      <c r="AX5" s="9">
        <v>-16.409700000000001</v>
      </c>
      <c r="AY5" s="18">
        <v>1.2788999999999999</v>
      </c>
      <c r="AZ5" s="18">
        <v>-6.6707000000000001</v>
      </c>
      <c r="BA5" s="19">
        <v>1.9646999999999999</v>
      </c>
      <c r="BB5" s="19">
        <v>-6.6707000000000001</v>
      </c>
      <c r="BC5" s="19">
        <v>0.89149999999999996</v>
      </c>
      <c r="BD5" s="19">
        <v>-6.6707000000000001</v>
      </c>
      <c r="BE5" s="19">
        <v>0.58169999999999999</v>
      </c>
      <c r="BF5" s="19">
        <v>-6.6707000000000001</v>
      </c>
      <c r="BG5" s="19">
        <v>0.2165</v>
      </c>
      <c r="BH5" s="19">
        <v>-6.6707000000000001</v>
      </c>
      <c r="BI5" s="19">
        <v>-0.37269999999999998</v>
      </c>
      <c r="BJ5" s="19">
        <v>-6.6707000000000001</v>
      </c>
      <c r="BK5" s="19">
        <v>-0.64390000000000003</v>
      </c>
      <c r="BL5" s="19">
        <v>-6.6707000000000001</v>
      </c>
      <c r="BM5" s="19">
        <v>-0.56200000000000006</v>
      </c>
      <c r="BN5" s="19">
        <v>-6.6707000000000001</v>
      </c>
      <c r="BO5" s="19">
        <v>-1.5062</v>
      </c>
      <c r="BP5" s="19">
        <v>-6.6707000000000001</v>
      </c>
      <c r="BQ5" s="19">
        <v>-0.86229999999999996</v>
      </c>
      <c r="BR5" s="19">
        <v>-6.6707000000000001</v>
      </c>
      <c r="BS5" s="17">
        <v>0</v>
      </c>
      <c r="BT5" s="17">
        <v>0</v>
      </c>
      <c r="BU5" s="17">
        <v>0.18540000000000001</v>
      </c>
      <c r="BV5" s="17">
        <v>6.0109000000000004</v>
      </c>
      <c r="BW5" s="17"/>
      <c r="BX5" s="17"/>
      <c r="BY5" s="17"/>
      <c r="BZ5" s="17"/>
      <c r="CA5" s="17"/>
      <c r="CB5" s="17"/>
      <c r="CC5" s="17"/>
      <c r="CD5" s="17"/>
      <c r="CE5" s="12">
        <v>0.58289999999999997</v>
      </c>
      <c r="CF5" s="12">
        <v>2.8441999999999998</v>
      </c>
      <c r="CG5" s="12">
        <v>-3.1711999999999998</v>
      </c>
      <c r="CH5" s="12">
        <v>7.7767999999999997</v>
      </c>
      <c r="CI5" s="12">
        <v>1.6974</v>
      </c>
      <c r="CJ5" s="12">
        <v>3.1375000000000002</v>
      </c>
      <c r="CK5" s="12">
        <v>-1.1378999999999999</v>
      </c>
      <c r="CL5" s="12">
        <v>5.0114000000000001</v>
      </c>
      <c r="CM5" s="12">
        <v>-1.1378999999999999</v>
      </c>
      <c r="CN5" s="12">
        <v>5.32</v>
      </c>
      <c r="CY5" s="12">
        <v>-2.2149000000000001</v>
      </c>
      <c r="CZ5" s="12">
        <v>5.4279999999999999</v>
      </c>
      <c r="DA5" s="12">
        <v>-1.9774</v>
      </c>
      <c r="DB5" s="12">
        <v>-0.95120000000000005</v>
      </c>
      <c r="DC5" s="12">
        <v>3.2435999999999998</v>
      </c>
      <c r="DD5" s="12">
        <v>3.0823</v>
      </c>
      <c r="DE5" s="12">
        <v>-1.8244</v>
      </c>
      <c r="DF5" s="12">
        <v>3.0823</v>
      </c>
      <c r="DG5" s="12">
        <v>-2.1120000000000001</v>
      </c>
      <c r="DH5" s="12">
        <v>3.0823</v>
      </c>
      <c r="DI5" s="12">
        <v>-1.9539</v>
      </c>
      <c r="DJ5" s="12">
        <v>2.7038000000000002</v>
      </c>
      <c r="DK5" s="12">
        <v>-1.2605</v>
      </c>
      <c r="DL5" s="12">
        <v>3.2105999999999999</v>
      </c>
      <c r="DM5" s="12">
        <v>-0.50480000000000003</v>
      </c>
      <c r="DN5" s="12">
        <v>4.7949000000000002</v>
      </c>
      <c r="DO5" s="12">
        <v>-0.43809999999999999</v>
      </c>
      <c r="DP5" s="12">
        <v>5.2286000000000001</v>
      </c>
    </row>
    <row r="6" spans="2:120" ht="15" customHeight="1" x14ac:dyDescent="0.2">
      <c r="B6" s="2" t="s">
        <v>850</v>
      </c>
      <c r="C6" s="2" t="s">
        <v>851</v>
      </c>
      <c r="D6" s="5">
        <f t="shared" si="0"/>
        <v>14.119899999999999</v>
      </c>
      <c r="E6" s="5">
        <f t="shared" si="1"/>
        <v>13.7027</v>
      </c>
      <c r="F6" s="5">
        <f t="shared" si="2"/>
        <v>2.4384000000000001</v>
      </c>
      <c r="G6" s="5">
        <f t="shared" si="3"/>
        <v>0.70420000000000005</v>
      </c>
      <c r="H6" s="5">
        <f t="shared" si="4"/>
        <v>1.3106000000000002</v>
      </c>
      <c r="I6" s="5">
        <f t="shared" si="5"/>
        <v>0.79249999999999998</v>
      </c>
      <c r="J6" s="5">
        <f t="shared" si="6"/>
        <v>1.7176999999999998</v>
      </c>
      <c r="K6" s="5">
        <f t="shared" si="7"/>
        <v>1.3384999999999998</v>
      </c>
      <c r="L6" s="5">
        <f t="shared" si="8"/>
        <v>5.927823384683454</v>
      </c>
      <c r="M6" s="5">
        <f t="shared" si="9"/>
        <v>1.7243256102024351</v>
      </c>
      <c r="N6" s="5">
        <f t="shared" si="10"/>
        <v>5.4557684967381084</v>
      </c>
      <c r="O6" s="5" t="s">
        <v>566</v>
      </c>
      <c r="P6" s="5">
        <f t="shared" si="18"/>
        <v>5.4672228343099389</v>
      </c>
      <c r="Q6" s="5">
        <f t="shared" si="12"/>
        <v>6.3390928830551143</v>
      </c>
      <c r="R6" s="5">
        <f t="shared" ref="R6:R12" si="26">((CO6-CQ6)^2+(CP6-CR6)^2)^0.5</f>
        <v>4.0558426461094372</v>
      </c>
      <c r="S6" s="5">
        <f t="shared" ref="S6:S12" si="27">((CQ6-CS6)^2+(CR6-CT6)^2)^0.5</f>
        <v>5.0750195319821181</v>
      </c>
      <c r="T6" s="5" t="s">
        <v>566</v>
      </c>
      <c r="U6" s="5" t="s">
        <v>566</v>
      </c>
      <c r="V6" s="5">
        <f t="shared" si="21"/>
        <v>0.89070602333205329</v>
      </c>
      <c r="W6" s="5">
        <f t="shared" si="22"/>
        <v>1.6827175401712553</v>
      </c>
      <c r="X6" s="5">
        <f t="shared" si="23"/>
        <v>0.43387244669372571</v>
      </c>
      <c r="Y6" s="5">
        <f t="shared" si="17"/>
        <v>1.0979000000000001</v>
      </c>
      <c r="Z6" s="5">
        <f t="shared" si="13"/>
        <v>0.53279999999999994</v>
      </c>
      <c r="AA6" s="5">
        <f t="shared" si="14"/>
        <v>1.3868</v>
      </c>
      <c r="AB6" s="5">
        <f t="shared" si="15"/>
        <v>2.9222999999999999</v>
      </c>
      <c r="AC6" s="6">
        <f t="shared" si="16"/>
        <v>2.2568000000000001</v>
      </c>
      <c r="AD6" s="6">
        <f t="shared" si="24"/>
        <v>0.26989999999999981</v>
      </c>
      <c r="AE6" s="6">
        <f t="shared" ref="AE6:AE12" si="28">((CU6-CW6)^2+(CV6-CX6)^2)^0.5</f>
        <v>0.2831999999999999</v>
      </c>
      <c r="AF6" s="6" t="s">
        <v>566</v>
      </c>
      <c r="AG6" s="9">
        <v>0</v>
      </c>
      <c r="AH6" s="9">
        <v>0</v>
      </c>
      <c r="AI6" s="9">
        <v>0</v>
      </c>
      <c r="AJ6" s="9">
        <v>-0.70420000000000005</v>
      </c>
      <c r="AK6" s="9">
        <v>0</v>
      </c>
      <c r="AL6" s="9">
        <v>-1.1277999999999999</v>
      </c>
      <c r="AM6" s="9">
        <v>0</v>
      </c>
      <c r="AN6" s="9">
        <v>-2.4384000000000001</v>
      </c>
      <c r="AO6" s="9">
        <v>0</v>
      </c>
      <c r="AP6" s="9">
        <v>-3.2309000000000001</v>
      </c>
      <c r="AQ6" s="9">
        <v>0</v>
      </c>
      <c r="AR6" s="9">
        <v>-4.9485999999999999</v>
      </c>
      <c r="AS6" s="9">
        <v>0</v>
      </c>
      <c r="AT6" s="9">
        <v>-6.2870999999999997</v>
      </c>
      <c r="AU6" s="9">
        <v>0</v>
      </c>
      <c r="AV6" s="9">
        <v>-13.7027</v>
      </c>
      <c r="AW6" s="9">
        <v>0</v>
      </c>
      <c r="AX6" s="9">
        <v>-14.119899999999999</v>
      </c>
      <c r="AY6" s="18">
        <v>1.5024</v>
      </c>
      <c r="AZ6" s="18">
        <v>-6.4947999999999997</v>
      </c>
      <c r="BA6" s="19">
        <v>1.1957</v>
      </c>
      <c r="BB6" s="19">
        <v>-6.4947999999999997</v>
      </c>
      <c r="BC6" s="19">
        <v>0.63119999999999998</v>
      </c>
      <c r="BD6" s="19">
        <v>-6.4947999999999997</v>
      </c>
      <c r="BE6" s="19">
        <v>0.29210000000000003</v>
      </c>
      <c r="BF6" s="19">
        <v>-6.4947999999999997</v>
      </c>
      <c r="BG6" s="19">
        <v>-5.5199999999999999E-2</v>
      </c>
      <c r="BH6" s="19">
        <v>-6.4947999999999997</v>
      </c>
      <c r="BI6" s="19">
        <v>-0.58799999999999997</v>
      </c>
      <c r="BJ6" s="19">
        <v>-6.4947999999999997</v>
      </c>
      <c r="BK6" s="19">
        <v>-0.80579999999999996</v>
      </c>
      <c r="BL6" s="19">
        <v>-6.4947999999999997</v>
      </c>
      <c r="BM6" s="19">
        <v>-0.75560000000000005</v>
      </c>
      <c r="BN6" s="19">
        <v>-6.4947999999999997</v>
      </c>
      <c r="BO6" s="19">
        <v>-1.7265999999999999</v>
      </c>
      <c r="BP6" s="19">
        <v>-6.4947999999999997</v>
      </c>
      <c r="BQ6" s="19">
        <v>-0.75439999999999996</v>
      </c>
      <c r="BR6" s="19">
        <v>-6.4947999999999997</v>
      </c>
      <c r="BS6" s="17">
        <v>0</v>
      </c>
      <c r="BT6" s="17">
        <v>0</v>
      </c>
      <c r="BU6" s="23">
        <v>1.3468</v>
      </c>
      <c r="BV6" s="17">
        <v>5.7728000000000002</v>
      </c>
      <c r="BW6" s="17">
        <v>1.9748000000000001</v>
      </c>
      <c r="BX6" s="17">
        <v>7.3787000000000003</v>
      </c>
      <c r="BY6" s="17">
        <v>1.9748000000000001</v>
      </c>
      <c r="BZ6" s="17">
        <v>7.3787000000000003</v>
      </c>
      <c r="CA6" s="17">
        <v>5.0190000000000001</v>
      </c>
      <c r="CB6" s="17">
        <v>11.9062</v>
      </c>
      <c r="CC6" s="17">
        <v>5.0190000000000001</v>
      </c>
      <c r="CD6" s="17">
        <v>11.9062</v>
      </c>
      <c r="CE6" s="12">
        <v>5.0330000000000004</v>
      </c>
      <c r="CF6" s="12">
        <v>-1.1709000000000001</v>
      </c>
      <c r="CG6" s="12">
        <v>3.1463999999999999</v>
      </c>
      <c r="CH6" s="12">
        <v>3.9605000000000001</v>
      </c>
      <c r="CI6" s="12">
        <v>6.4541000000000004</v>
      </c>
      <c r="CJ6" s="12">
        <v>-1.4472</v>
      </c>
      <c r="CK6" s="12">
        <v>4.2817999999999996</v>
      </c>
      <c r="CL6" s="12">
        <v>1.0566</v>
      </c>
      <c r="CM6" s="12">
        <v>4.0118999999999998</v>
      </c>
      <c r="CN6" s="12">
        <v>1.0566</v>
      </c>
      <c r="CO6" s="12">
        <v>4.13</v>
      </c>
      <c r="CP6" s="12">
        <v>0.72960000000000003</v>
      </c>
      <c r="CQ6" s="12">
        <v>0.28189999999999998</v>
      </c>
      <c r="CR6" s="12">
        <v>2.0110000000000001</v>
      </c>
      <c r="CS6" s="12">
        <v>5.3029000000000002</v>
      </c>
      <c r="CT6" s="12">
        <v>2.7494999999999998</v>
      </c>
      <c r="CU6" s="12">
        <v>2.6048</v>
      </c>
      <c r="CV6" s="12">
        <v>1.2116</v>
      </c>
      <c r="CW6" s="12">
        <v>2.6048</v>
      </c>
      <c r="CX6" s="12">
        <v>1.4947999999999999</v>
      </c>
      <c r="DE6" s="22"/>
      <c r="DI6" s="12">
        <v>2.5571000000000002</v>
      </c>
      <c r="DJ6" s="12">
        <v>1.4744999999999999</v>
      </c>
      <c r="DK6" s="12">
        <v>2.6669999999999998</v>
      </c>
      <c r="DL6" s="12">
        <v>2.3584000000000001</v>
      </c>
      <c r="DM6" s="12">
        <v>1.8224</v>
      </c>
      <c r="DN6" s="12">
        <v>3.8138000000000001</v>
      </c>
      <c r="DO6" s="12">
        <v>1.5081</v>
      </c>
      <c r="DP6" s="12">
        <v>4.1128999999999998</v>
      </c>
    </row>
    <row r="7" spans="2:120" ht="16.149999999999999" customHeight="1" x14ac:dyDescent="0.2">
      <c r="B7" s="2" t="s">
        <v>852</v>
      </c>
      <c r="C7" s="2" t="s">
        <v>585</v>
      </c>
      <c r="D7" s="5">
        <f t="shared" si="0"/>
        <v>13.792199999999999</v>
      </c>
      <c r="E7" s="5">
        <f t="shared" si="1"/>
        <v>12.4689</v>
      </c>
      <c r="F7" s="5">
        <f t="shared" si="2"/>
        <v>2.5013000000000001</v>
      </c>
      <c r="G7" s="5">
        <f t="shared" si="3"/>
        <v>0.68769999999999998</v>
      </c>
      <c r="H7" s="5">
        <f t="shared" si="4"/>
        <v>1.3024</v>
      </c>
      <c r="I7" s="5">
        <f t="shared" si="5"/>
        <v>0.70350000000000001</v>
      </c>
      <c r="J7" s="5">
        <f t="shared" si="6"/>
        <v>1.4377</v>
      </c>
      <c r="K7" s="5">
        <f t="shared" si="7"/>
        <v>1.0731000000000002</v>
      </c>
      <c r="L7" s="5">
        <f t="shared" si="8"/>
        <v>5.2958634801135114</v>
      </c>
      <c r="M7" s="5" t="s">
        <v>566</v>
      </c>
      <c r="N7" s="5" t="s">
        <v>566</v>
      </c>
      <c r="O7" s="5" t="s">
        <v>566</v>
      </c>
      <c r="P7" s="5">
        <f t="shared" si="18"/>
        <v>5.3449491391406143</v>
      </c>
      <c r="Q7" s="5">
        <f t="shared" si="12"/>
        <v>5.9932599109332809</v>
      </c>
      <c r="R7" s="5">
        <f t="shared" si="26"/>
        <v>3.9119910275970722</v>
      </c>
      <c r="S7" s="5">
        <f t="shared" si="27"/>
        <v>5.0158707738537283</v>
      </c>
      <c r="T7" s="5">
        <f t="shared" si="19"/>
        <v>5.1878140676011135</v>
      </c>
      <c r="U7" s="5">
        <f t="shared" si="20"/>
        <v>6.4981496943360728</v>
      </c>
      <c r="V7" s="5">
        <f t="shared" si="21"/>
        <v>0.99532690609668506</v>
      </c>
      <c r="W7" s="5">
        <f t="shared" si="22"/>
        <v>1.5158927732527789</v>
      </c>
      <c r="X7" s="5">
        <f t="shared" si="23"/>
        <v>0.44661895391933409</v>
      </c>
      <c r="Y7" s="5">
        <f t="shared" si="17"/>
        <v>1.0979000000000001</v>
      </c>
      <c r="Z7" s="5">
        <f t="shared" si="13"/>
        <v>0.58679999999999999</v>
      </c>
      <c r="AA7" s="5">
        <f t="shared" si="14"/>
        <v>1.5748</v>
      </c>
      <c r="AB7" s="5">
        <f t="shared" si="15"/>
        <v>3.2530999999999999</v>
      </c>
      <c r="AC7" s="6">
        <f t="shared" si="16"/>
        <v>1.6580000000000001</v>
      </c>
      <c r="AD7" s="6">
        <f t="shared" si="24"/>
        <v>0.26869999999999994</v>
      </c>
      <c r="AE7" s="6">
        <f t="shared" si="28"/>
        <v>0.29719999999999924</v>
      </c>
      <c r="AF7" s="6">
        <f t="shared" si="25"/>
        <v>0.25909999999999922</v>
      </c>
      <c r="AG7" s="9">
        <v>0</v>
      </c>
      <c r="AH7" s="9">
        <v>0</v>
      </c>
      <c r="AI7" s="9">
        <v>0</v>
      </c>
      <c r="AJ7" s="9">
        <v>-0.68769999999999998</v>
      </c>
      <c r="AK7" s="9">
        <v>0</v>
      </c>
      <c r="AL7" s="9">
        <v>-1.1989000000000001</v>
      </c>
      <c r="AM7" s="9">
        <v>0</v>
      </c>
      <c r="AN7" s="9">
        <v>-2.5013000000000001</v>
      </c>
      <c r="AO7" s="9">
        <v>0</v>
      </c>
      <c r="AP7" s="9">
        <v>-3.2048000000000001</v>
      </c>
      <c r="AQ7" s="9">
        <v>0</v>
      </c>
      <c r="AR7" s="9">
        <v>-4.6425000000000001</v>
      </c>
      <c r="AS7" s="9">
        <v>0</v>
      </c>
      <c r="AT7" s="9">
        <v>-5.7156000000000002</v>
      </c>
      <c r="AU7" s="9">
        <v>0</v>
      </c>
      <c r="AV7" s="9">
        <v>-12.4689</v>
      </c>
      <c r="AW7" s="9">
        <v>0</v>
      </c>
      <c r="AX7" s="9">
        <v>-13.792199999999999</v>
      </c>
      <c r="AY7" s="18">
        <v>1.8301000000000001</v>
      </c>
      <c r="AZ7" s="18">
        <v>-6.1715999999999998</v>
      </c>
      <c r="BA7" s="19">
        <v>1.7887999999999999</v>
      </c>
      <c r="BB7" s="19">
        <v>-6.1715999999999998</v>
      </c>
      <c r="BC7" s="19">
        <v>0.995</v>
      </c>
      <c r="BD7" s="19">
        <v>-6.1715999999999998</v>
      </c>
      <c r="BE7" s="19">
        <v>0.63819999999999999</v>
      </c>
      <c r="BF7" s="19">
        <v>-6.1715999999999998</v>
      </c>
      <c r="BG7" s="19">
        <v>0.36259999999999998</v>
      </c>
      <c r="BH7" s="19">
        <v>-6.1715999999999998</v>
      </c>
      <c r="BI7" s="19">
        <v>-0.22420000000000001</v>
      </c>
      <c r="BJ7" s="19">
        <v>-6.1715999999999998</v>
      </c>
      <c r="BK7" s="19">
        <v>-0.4597</v>
      </c>
      <c r="BL7" s="19">
        <v>-6.1715999999999998</v>
      </c>
      <c r="BM7" s="19">
        <v>-0.57979999999999998</v>
      </c>
      <c r="BN7" s="19">
        <v>-6.1715999999999998</v>
      </c>
      <c r="BO7" s="19">
        <v>-1.4642999999999999</v>
      </c>
      <c r="BP7" s="19">
        <v>-6.1715999999999998</v>
      </c>
      <c r="BQ7" s="19">
        <v>0.1721</v>
      </c>
      <c r="BR7" s="19">
        <v>-6.1715999999999998</v>
      </c>
      <c r="BS7" s="17">
        <v>0</v>
      </c>
      <c r="BT7" s="17">
        <v>0</v>
      </c>
      <c r="BU7" s="17">
        <v>2.5038</v>
      </c>
      <c r="BV7" s="17">
        <v>4.6665999999999999</v>
      </c>
      <c r="BW7" s="17"/>
      <c r="BX7" s="17"/>
      <c r="BY7" s="17"/>
      <c r="BZ7" s="17"/>
      <c r="CA7" s="17"/>
      <c r="CB7" s="17"/>
      <c r="CC7" s="17"/>
      <c r="CD7" s="17"/>
      <c r="CE7" s="12">
        <v>2.5413000000000001</v>
      </c>
      <c r="CF7" s="12">
        <v>4.8609</v>
      </c>
      <c r="CG7" s="12">
        <v>4.3979999999999997</v>
      </c>
      <c r="CH7" s="12">
        <v>9.8729999999999993</v>
      </c>
      <c r="CI7" s="12">
        <v>9.9789999999999992</v>
      </c>
      <c r="CJ7" s="12">
        <v>7.6886000000000001</v>
      </c>
      <c r="CK7" s="12">
        <v>3.6023999999999998</v>
      </c>
      <c r="CL7" s="12">
        <v>6.9196</v>
      </c>
      <c r="CM7" s="12">
        <v>3.3336999999999999</v>
      </c>
      <c r="CN7" s="12">
        <v>6.9196</v>
      </c>
      <c r="CO7" s="12">
        <v>3.4468000000000001</v>
      </c>
      <c r="CP7" s="12">
        <v>6.9093999999999998</v>
      </c>
      <c r="CQ7" s="12">
        <v>5.4063999999999997</v>
      </c>
      <c r="CR7" s="12">
        <v>3.5236000000000001</v>
      </c>
      <c r="CS7" s="12">
        <v>8.6022999999999996</v>
      </c>
      <c r="CT7" s="12">
        <v>7.3895</v>
      </c>
      <c r="CU7" s="12">
        <v>4.4932999999999996</v>
      </c>
      <c r="CV7" s="12">
        <v>5.3943000000000003</v>
      </c>
      <c r="CW7" s="12">
        <v>4.1961000000000004</v>
      </c>
      <c r="CX7" s="12">
        <v>5.3943000000000003</v>
      </c>
      <c r="CY7" s="12">
        <v>4.3738999999999999</v>
      </c>
      <c r="CZ7" s="12">
        <v>5.4019000000000004</v>
      </c>
      <c r="DA7" s="12">
        <v>3.4352999999999998</v>
      </c>
      <c r="DB7" s="12">
        <v>0.29970000000000002</v>
      </c>
      <c r="DC7" s="12">
        <v>9.9314</v>
      </c>
      <c r="DD7" s="12">
        <v>0.46289999999999998</v>
      </c>
      <c r="DE7" s="12">
        <v>4.2760999999999996</v>
      </c>
      <c r="DF7" s="12">
        <v>3.2625999999999999</v>
      </c>
      <c r="DG7" s="12">
        <v>4.0170000000000003</v>
      </c>
      <c r="DH7" s="12">
        <v>3.2625999999999999</v>
      </c>
      <c r="DI7" s="12">
        <v>4.1376999999999997</v>
      </c>
      <c r="DJ7" s="12">
        <v>3.3871000000000002</v>
      </c>
      <c r="DK7" s="12">
        <v>4.4526000000000003</v>
      </c>
      <c r="DL7" s="12">
        <v>4.3312999999999997</v>
      </c>
      <c r="DM7" s="12">
        <v>3.9935</v>
      </c>
      <c r="DN7" s="12">
        <v>5.7759999999999998</v>
      </c>
      <c r="DO7" s="12">
        <v>3.7166999999999999</v>
      </c>
      <c r="DP7" s="12">
        <v>6.1265000000000001</v>
      </c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11"/>
        <v>0</v>
      </c>
      <c r="P8" s="5">
        <f t="shared" si="18"/>
        <v>0</v>
      </c>
      <c r="Q8" s="5">
        <f t="shared" si="12"/>
        <v>0</v>
      </c>
      <c r="R8" s="5">
        <f t="shared" si="26"/>
        <v>0</v>
      </c>
      <c r="S8" s="5">
        <f t="shared" si="27"/>
        <v>0</v>
      </c>
      <c r="T8" s="5">
        <f t="shared" si="19"/>
        <v>0</v>
      </c>
      <c r="U8" s="5">
        <f t="shared" si="20"/>
        <v>0</v>
      </c>
      <c r="V8" s="5">
        <f t="shared" si="21"/>
        <v>0</v>
      </c>
      <c r="W8" s="5">
        <f t="shared" si="22"/>
        <v>0</v>
      </c>
      <c r="X8" s="5">
        <f t="shared" si="23"/>
        <v>0</v>
      </c>
      <c r="Y8" s="5">
        <f t="shared" si="17"/>
        <v>0</v>
      </c>
      <c r="Z8" s="5">
        <f t="shared" si="13"/>
        <v>0</v>
      </c>
      <c r="AA8" s="5">
        <f t="shared" si="14"/>
        <v>0</v>
      </c>
      <c r="AB8" s="5">
        <f t="shared" si="15"/>
        <v>0</v>
      </c>
      <c r="AC8" s="6">
        <f t="shared" si="16"/>
        <v>0</v>
      </c>
      <c r="AD8" s="6">
        <f t="shared" si="24"/>
        <v>0</v>
      </c>
      <c r="AE8" s="6">
        <f t="shared" si="28"/>
        <v>0</v>
      </c>
      <c r="AF8" s="6">
        <f t="shared" si="25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11"/>
        <v>0</v>
      </c>
      <c r="P9" s="5">
        <f t="shared" si="18"/>
        <v>0</v>
      </c>
      <c r="Q9" s="5">
        <f t="shared" si="12"/>
        <v>0</v>
      </c>
      <c r="R9" s="5">
        <f t="shared" si="26"/>
        <v>0</v>
      </c>
      <c r="S9" s="5">
        <f t="shared" si="27"/>
        <v>0</v>
      </c>
      <c r="T9" s="5">
        <f t="shared" si="19"/>
        <v>0</v>
      </c>
      <c r="U9" s="5">
        <f t="shared" si="20"/>
        <v>0</v>
      </c>
      <c r="V9" s="5">
        <f t="shared" si="21"/>
        <v>0</v>
      </c>
      <c r="W9" s="5">
        <f t="shared" si="22"/>
        <v>0</v>
      </c>
      <c r="X9" s="5">
        <f t="shared" si="23"/>
        <v>0</v>
      </c>
      <c r="Y9" s="5">
        <f t="shared" si="17"/>
        <v>0</v>
      </c>
      <c r="Z9" s="5">
        <f t="shared" si="13"/>
        <v>0</v>
      </c>
      <c r="AA9" s="5">
        <f t="shared" si="14"/>
        <v>0</v>
      </c>
      <c r="AB9" s="5">
        <f t="shared" si="15"/>
        <v>0</v>
      </c>
      <c r="AC9" s="6">
        <f t="shared" si="16"/>
        <v>0</v>
      </c>
      <c r="AD9" s="6">
        <f t="shared" si="24"/>
        <v>0</v>
      </c>
      <c r="AE9" s="6">
        <f t="shared" si="28"/>
        <v>0</v>
      </c>
      <c r="AF9" s="6">
        <f t="shared" si="25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1"/>
        <v>0</v>
      </c>
      <c r="P10" s="5">
        <f t="shared" si="18"/>
        <v>0</v>
      </c>
      <c r="Q10" s="5">
        <f t="shared" si="12"/>
        <v>0</v>
      </c>
      <c r="R10" s="5">
        <f t="shared" si="26"/>
        <v>0</v>
      </c>
      <c r="S10" s="5">
        <f t="shared" si="27"/>
        <v>0</v>
      </c>
      <c r="T10" s="5">
        <f t="shared" si="19"/>
        <v>0</v>
      </c>
      <c r="U10" s="5">
        <f t="shared" si="20"/>
        <v>0</v>
      </c>
      <c r="V10" s="5">
        <f t="shared" si="21"/>
        <v>0</v>
      </c>
      <c r="W10" s="5">
        <f t="shared" si="22"/>
        <v>0</v>
      </c>
      <c r="X10" s="5">
        <f t="shared" si="23"/>
        <v>0</v>
      </c>
      <c r="Y10" s="5">
        <f t="shared" si="17"/>
        <v>0</v>
      </c>
      <c r="Z10" s="5">
        <f t="shared" si="13"/>
        <v>0</v>
      </c>
      <c r="AA10" s="5">
        <f t="shared" si="14"/>
        <v>0</v>
      </c>
      <c r="AB10" s="5">
        <f t="shared" si="15"/>
        <v>0</v>
      </c>
      <c r="AC10" s="6">
        <f t="shared" si="16"/>
        <v>0</v>
      </c>
      <c r="AD10" s="6">
        <f t="shared" si="24"/>
        <v>0</v>
      </c>
      <c r="AE10" s="6">
        <f t="shared" si="28"/>
        <v>0</v>
      </c>
      <c r="AF10" s="6">
        <f t="shared" si="25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1"/>
        <v>0</v>
      </c>
      <c r="P11" s="5">
        <f t="shared" si="18"/>
        <v>0</v>
      </c>
      <c r="Q11" s="5">
        <f t="shared" si="12"/>
        <v>0</v>
      </c>
      <c r="R11" s="5">
        <f t="shared" si="26"/>
        <v>0</v>
      </c>
      <c r="S11" s="5">
        <f t="shared" si="27"/>
        <v>0</v>
      </c>
      <c r="T11" s="5">
        <f t="shared" si="19"/>
        <v>0</v>
      </c>
      <c r="U11" s="5">
        <f t="shared" si="20"/>
        <v>0</v>
      </c>
      <c r="V11" s="5">
        <f t="shared" si="21"/>
        <v>0</v>
      </c>
      <c r="W11" s="5">
        <f t="shared" si="22"/>
        <v>0</v>
      </c>
      <c r="X11" s="5">
        <f t="shared" si="23"/>
        <v>0</v>
      </c>
      <c r="Y11" s="5">
        <f t="shared" si="17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>((CK11-CM11)^2+(CL11-CN11)^2)^0.5</f>
        <v>0</v>
      </c>
      <c r="AE11" s="6">
        <f t="shared" si="28"/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10"/>
        <v>0</v>
      </c>
      <c r="O12" s="5">
        <f t="shared" si="11"/>
        <v>0</v>
      </c>
      <c r="P12" s="5">
        <f t="shared" si="18"/>
        <v>0</v>
      </c>
      <c r="Q12" s="5">
        <f t="shared" si="12"/>
        <v>0</v>
      </c>
      <c r="R12" s="5">
        <f t="shared" si="26"/>
        <v>0</v>
      </c>
      <c r="S12" s="5">
        <f t="shared" si="27"/>
        <v>0</v>
      </c>
      <c r="T12" s="5">
        <f t="shared" si="19"/>
        <v>0</v>
      </c>
      <c r="U12" s="5">
        <f t="shared" si="20"/>
        <v>0</v>
      </c>
      <c r="V12" s="5">
        <f t="shared" si="21"/>
        <v>0</v>
      </c>
      <c r="W12" s="5">
        <f t="shared" si="22"/>
        <v>0</v>
      </c>
      <c r="X12" s="5">
        <f t="shared" si="23"/>
        <v>0</v>
      </c>
      <c r="Y12" s="5">
        <f t="shared" si="17"/>
        <v>0</v>
      </c>
      <c r="Z12" s="5">
        <f t="shared" si="13"/>
        <v>0</v>
      </c>
      <c r="AA12" s="5">
        <f t="shared" si="14"/>
        <v>0</v>
      </c>
      <c r="AB12" s="5">
        <f t="shared" si="15"/>
        <v>0</v>
      </c>
      <c r="AC12" s="6">
        <f t="shared" si="16"/>
        <v>0</v>
      </c>
      <c r="AD12" s="6">
        <f>((CK12-CM12)^2+(CL12-CN12)^2)^0.5</f>
        <v>0</v>
      </c>
      <c r="AE12" s="6">
        <f t="shared" si="28"/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AVERAGE(D3:D7)</f>
        <v>14.922000000000001</v>
      </c>
      <c r="E13" s="14">
        <f t="shared" ref="E13:AF13" si="29">AVERAGE(E3:E7)</f>
        <v>13.781559999999999</v>
      </c>
      <c r="F13" s="14">
        <f t="shared" si="29"/>
        <v>2.6758800000000003</v>
      </c>
      <c r="G13" s="14">
        <f t="shared" si="29"/>
        <v>0.82676000000000016</v>
      </c>
      <c r="H13" s="14">
        <f t="shared" si="29"/>
        <v>1.35606</v>
      </c>
      <c r="I13" s="14">
        <f t="shared" si="29"/>
        <v>0.78956000000000004</v>
      </c>
      <c r="J13" s="14">
        <f t="shared" si="29"/>
        <v>1.7126000000000001</v>
      </c>
      <c r="K13" s="14">
        <f t="shared" si="29"/>
        <v>1.2604799999999998</v>
      </c>
      <c r="L13" s="14">
        <f t="shared" si="29"/>
        <v>6.1212784264625215</v>
      </c>
      <c r="M13" s="14">
        <f t="shared" si="29"/>
        <v>1.8942870708754509</v>
      </c>
      <c r="N13" s="14">
        <f t="shared" si="29"/>
        <v>6.0277479406626808</v>
      </c>
      <c r="O13" s="14">
        <f t="shared" si="29"/>
        <v>2.2766505946236033</v>
      </c>
      <c r="P13" s="14">
        <f t="shared" si="29"/>
        <v>5.9816570592567277</v>
      </c>
      <c r="Q13" s="14">
        <f t="shared" si="29"/>
        <v>6.7035037313462098</v>
      </c>
      <c r="R13" s="14">
        <f t="shared" si="29"/>
        <v>4.2817016823761103</v>
      </c>
      <c r="S13" s="14">
        <f t="shared" si="29"/>
        <v>5.4045181507558437</v>
      </c>
      <c r="T13" s="14">
        <f t="shared" si="29"/>
        <v>5.9766696406102691</v>
      </c>
      <c r="U13" s="14">
        <f t="shared" si="29"/>
        <v>7.0285643084537499</v>
      </c>
      <c r="V13" s="14">
        <f t="shared" si="29"/>
        <v>0.95051764299039987</v>
      </c>
      <c r="W13" s="14">
        <f t="shared" si="29"/>
        <v>1.7063749697149777</v>
      </c>
      <c r="X13" s="14">
        <f t="shared" si="29"/>
        <v>0.42767056120050356</v>
      </c>
      <c r="Y13" s="14">
        <f t="shared" si="29"/>
        <v>1.16066</v>
      </c>
      <c r="Z13" s="14">
        <f t="shared" si="29"/>
        <v>0.58827999999999991</v>
      </c>
      <c r="AA13" s="14">
        <f t="shared" si="29"/>
        <v>1.5003599999999999</v>
      </c>
      <c r="AB13" s="14">
        <f t="shared" si="29"/>
        <v>3.27508</v>
      </c>
      <c r="AC13" s="14">
        <f t="shared" si="29"/>
        <v>2.0018000000000002</v>
      </c>
      <c r="AD13" s="14">
        <f t="shared" si="29"/>
        <v>0.29815000000000003</v>
      </c>
      <c r="AE13" s="14">
        <f t="shared" si="29"/>
        <v>0.31559999999999971</v>
      </c>
      <c r="AF13" s="14">
        <f t="shared" si="29"/>
        <v>0.28616666666666646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STDEV(D3:D7)</f>
        <v>1.356302025730258</v>
      </c>
      <c r="E14" s="14">
        <f t="shared" ref="E14:AF14" si="30">STDEV(E3:E7)</f>
        <v>1.1193995770054586</v>
      </c>
      <c r="F14" s="14">
        <f t="shared" si="30"/>
        <v>0.23845871131078436</v>
      </c>
      <c r="G14" s="14">
        <f t="shared" si="30"/>
        <v>0.12932301805942994</v>
      </c>
      <c r="H14" s="14">
        <f t="shared" si="30"/>
        <v>0.14755703304146509</v>
      </c>
      <c r="I14" s="14">
        <f t="shared" si="30"/>
        <v>7.5491310758258795E-2</v>
      </c>
      <c r="J14" s="14">
        <f t="shared" si="30"/>
        <v>0.22466799950148603</v>
      </c>
      <c r="K14" s="14">
        <f t="shared" si="30"/>
        <v>0.29972811346285194</v>
      </c>
      <c r="L14" s="14">
        <f t="shared" si="30"/>
        <v>0.81630250171082608</v>
      </c>
      <c r="M14" s="14">
        <f t="shared" si="30"/>
        <v>0.24036180276452032</v>
      </c>
      <c r="N14" s="14">
        <f t="shared" si="30"/>
        <v>0.80890108699675156</v>
      </c>
      <c r="O14" s="14" t="e">
        <f t="shared" si="30"/>
        <v>#DIV/0!</v>
      </c>
      <c r="P14" s="14">
        <f t="shared" si="30"/>
        <v>0.72794158460154124</v>
      </c>
      <c r="Q14" s="14">
        <f t="shared" si="30"/>
        <v>0.76304912583436524</v>
      </c>
      <c r="R14" s="14">
        <f t="shared" si="30"/>
        <v>0.520769396860425</v>
      </c>
      <c r="S14" s="14">
        <f t="shared" si="30"/>
        <v>0.6226354448840552</v>
      </c>
      <c r="T14" s="14">
        <f t="shared" si="30"/>
        <v>0.68328371889813533</v>
      </c>
      <c r="U14" s="14">
        <f t="shared" si="30"/>
        <v>0.83408507833139733</v>
      </c>
      <c r="V14" s="14">
        <f t="shared" si="30"/>
        <v>9.1943155365871942E-2</v>
      </c>
      <c r="W14" s="14">
        <f t="shared" si="30"/>
        <v>0.14892049435950541</v>
      </c>
      <c r="X14" s="14">
        <f t="shared" si="30"/>
        <v>2.4748699156288294E-2</v>
      </c>
      <c r="Y14" s="14">
        <f t="shared" si="30"/>
        <v>7.1642885201532683E-2</v>
      </c>
      <c r="Z14" s="14">
        <f t="shared" si="30"/>
        <v>3.4797226901004639E-2</v>
      </c>
      <c r="AA14" s="14">
        <f t="shared" si="30"/>
        <v>0.10290812893061456</v>
      </c>
      <c r="AB14" s="14">
        <f t="shared" si="30"/>
        <v>0.23430305589129649</v>
      </c>
      <c r="AC14" s="14">
        <f t="shared" si="30"/>
        <v>0.31479519532546973</v>
      </c>
      <c r="AD14" s="14">
        <f t="shared" si="30"/>
        <v>3.6547366526194842E-2</v>
      </c>
      <c r="AE14" s="14">
        <f t="shared" si="30"/>
        <v>4.4547502735844111E-2</v>
      </c>
      <c r="AF14" s="14">
        <f t="shared" si="30"/>
        <v>2.6379221621066769E-2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MAX(D3:D7)-MIN(D3:D7)</f>
        <v>2.6175000000000015</v>
      </c>
      <c r="E15" s="14">
        <f t="shared" ref="E15:AF15" si="31">MAX(E3:E7)-MIN(E3:E7)</f>
        <v>2.5349000000000004</v>
      </c>
      <c r="F15" s="14">
        <f t="shared" si="31"/>
        <v>0.50099999999999989</v>
      </c>
      <c r="G15" s="14">
        <f t="shared" si="31"/>
        <v>0.30669999999999997</v>
      </c>
      <c r="H15" s="14">
        <f t="shared" si="31"/>
        <v>0.38670000000000027</v>
      </c>
      <c r="I15" s="14">
        <f t="shared" si="31"/>
        <v>0.16139999999999999</v>
      </c>
      <c r="J15" s="14">
        <f t="shared" si="31"/>
        <v>0.56380000000000008</v>
      </c>
      <c r="K15" s="14">
        <f t="shared" si="31"/>
        <v>0.77980000000000071</v>
      </c>
      <c r="L15" s="14">
        <f t="shared" si="31"/>
        <v>1.951804804928237</v>
      </c>
      <c r="M15" s="14">
        <f t="shared" si="31"/>
        <v>0.33992292134603153</v>
      </c>
      <c r="N15" s="14">
        <f t="shared" si="31"/>
        <v>1.1439588878491449</v>
      </c>
      <c r="O15" s="14">
        <f t="shared" si="31"/>
        <v>0</v>
      </c>
      <c r="P15" s="14">
        <f t="shared" si="31"/>
        <v>1.5708129417872714</v>
      </c>
      <c r="Q15" s="14">
        <f t="shared" si="31"/>
        <v>1.7633467968997261</v>
      </c>
      <c r="R15" s="14">
        <f t="shared" si="31"/>
        <v>0.96528034582475142</v>
      </c>
      <c r="S15" s="14">
        <f t="shared" si="31"/>
        <v>1.1067933725779548</v>
      </c>
      <c r="T15" s="14">
        <f t="shared" si="31"/>
        <v>1.1958055083134784</v>
      </c>
      <c r="U15" s="14">
        <f t="shared" si="31"/>
        <v>1.4918210096152249</v>
      </c>
      <c r="V15" s="14">
        <f t="shared" si="31"/>
        <v>0.19830681379396931</v>
      </c>
      <c r="W15" s="14">
        <f t="shared" si="31"/>
        <v>0.35569369015199825</v>
      </c>
      <c r="X15" s="14">
        <f t="shared" si="31"/>
        <v>5.5227129783980089E-2</v>
      </c>
      <c r="Y15" s="14">
        <f t="shared" si="31"/>
        <v>0.15049999999999986</v>
      </c>
      <c r="Z15" s="14">
        <f t="shared" si="31"/>
        <v>9.330000000000005E-2</v>
      </c>
      <c r="AA15" s="14">
        <f t="shared" si="31"/>
        <v>0.25149999999999983</v>
      </c>
      <c r="AB15" s="14">
        <f t="shared" si="31"/>
        <v>0.58420000000000005</v>
      </c>
      <c r="AC15" s="14">
        <f t="shared" si="31"/>
        <v>0.62870000000000004</v>
      </c>
      <c r="AD15" s="14">
        <f t="shared" si="31"/>
        <v>7.6700000000000212E-2</v>
      </c>
      <c r="AE15" s="14">
        <f t="shared" si="31"/>
        <v>8.3200000000000163E-2</v>
      </c>
      <c r="AF15" s="14">
        <f t="shared" si="31"/>
        <v>5.2700000000000857E-2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MIN(D3:D7)</f>
        <v>13.792199999999999</v>
      </c>
      <c r="E16" s="14">
        <f t="shared" ref="E16:AF16" si="32">MIN(E3:E7)</f>
        <v>12.4689</v>
      </c>
      <c r="F16" s="14">
        <f t="shared" si="32"/>
        <v>2.4384000000000001</v>
      </c>
      <c r="G16" s="14">
        <f t="shared" si="32"/>
        <v>0.68769999999999998</v>
      </c>
      <c r="H16" s="14">
        <f t="shared" si="32"/>
        <v>1.1696</v>
      </c>
      <c r="I16" s="14">
        <f t="shared" si="32"/>
        <v>0.70350000000000001</v>
      </c>
      <c r="J16" s="14">
        <f t="shared" si="32"/>
        <v>1.4377</v>
      </c>
      <c r="K16" s="14">
        <f t="shared" si="32"/>
        <v>0.94809999999999928</v>
      </c>
      <c r="L16" s="14">
        <f t="shared" si="32"/>
        <v>5.2958634801135114</v>
      </c>
      <c r="M16" s="14">
        <f t="shared" si="32"/>
        <v>1.7243256102024351</v>
      </c>
      <c r="N16" s="14">
        <f t="shared" si="32"/>
        <v>5.4557684967381084</v>
      </c>
      <c r="O16" s="14">
        <f t="shared" si="32"/>
        <v>2.2766505946236033</v>
      </c>
      <c r="P16" s="14">
        <f t="shared" si="32"/>
        <v>5.3449491391406143</v>
      </c>
      <c r="Q16" s="14">
        <f t="shared" si="32"/>
        <v>5.9932599109332809</v>
      </c>
      <c r="R16" s="14">
        <f t="shared" si="32"/>
        <v>3.9119910275970722</v>
      </c>
      <c r="S16" s="14">
        <f t="shared" si="32"/>
        <v>5.0158707738537283</v>
      </c>
      <c r="T16" s="14">
        <f t="shared" si="32"/>
        <v>5.1878140676011135</v>
      </c>
      <c r="U16" s="14">
        <f t="shared" si="32"/>
        <v>6.4981496943360728</v>
      </c>
      <c r="V16" s="14">
        <f t="shared" si="32"/>
        <v>0.85886541436944575</v>
      </c>
      <c r="W16" s="14">
        <f t="shared" si="32"/>
        <v>1.5158927732527789</v>
      </c>
      <c r="X16" s="14">
        <f t="shared" si="32"/>
        <v>0.39139182413535401</v>
      </c>
      <c r="Y16" s="14">
        <f t="shared" si="32"/>
        <v>1.0979000000000001</v>
      </c>
      <c r="Z16" s="14">
        <f t="shared" si="32"/>
        <v>0.53279999999999994</v>
      </c>
      <c r="AA16" s="14">
        <f t="shared" si="32"/>
        <v>1.3868</v>
      </c>
      <c r="AB16" s="14">
        <f t="shared" si="32"/>
        <v>2.9222999999999999</v>
      </c>
      <c r="AC16" s="14">
        <f t="shared" si="32"/>
        <v>1.6580000000000001</v>
      </c>
      <c r="AD16" s="14">
        <f t="shared" si="32"/>
        <v>0.26869999999999994</v>
      </c>
      <c r="AE16" s="14">
        <f t="shared" si="32"/>
        <v>0.2831999999999999</v>
      </c>
      <c r="AF16" s="14">
        <f t="shared" si="32"/>
        <v>0.25909999999999922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MAX(D3:D7)</f>
        <v>16.409700000000001</v>
      </c>
      <c r="E17" s="14">
        <f t="shared" ref="E17:AF17" si="33">MAX(E3:E7)</f>
        <v>15.0038</v>
      </c>
      <c r="F17" s="14">
        <f t="shared" si="33"/>
        <v>2.9394</v>
      </c>
      <c r="G17" s="14">
        <f t="shared" si="33"/>
        <v>0.99439999999999995</v>
      </c>
      <c r="H17" s="14">
        <f t="shared" si="33"/>
        <v>1.5563000000000002</v>
      </c>
      <c r="I17" s="14">
        <f t="shared" si="33"/>
        <v>0.8649</v>
      </c>
      <c r="J17" s="14">
        <f t="shared" si="33"/>
        <v>2.0015000000000001</v>
      </c>
      <c r="K17" s="14">
        <f t="shared" si="33"/>
        <v>1.7279</v>
      </c>
      <c r="L17" s="14">
        <f t="shared" si="33"/>
        <v>7.2476682850417484</v>
      </c>
      <c r="M17" s="14">
        <f t="shared" si="33"/>
        <v>2.0642485315484667</v>
      </c>
      <c r="N17" s="14">
        <f t="shared" si="33"/>
        <v>6.5997273845872533</v>
      </c>
      <c r="O17" s="14">
        <f t="shared" si="33"/>
        <v>2.2766505946236033</v>
      </c>
      <c r="P17" s="14">
        <f t="shared" si="33"/>
        <v>6.9157620809278857</v>
      </c>
      <c r="Q17" s="14">
        <f t="shared" si="33"/>
        <v>7.756606707833007</v>
      </c>
      <c r="R17" s="14">
        <f t="shared" si="33"/>
        <v>4.8772713734218236</v>
      </c>
      <c r="S17" s="14">
        <f t="shared" si="33"/>
        <v>6.1226641464316831</v>
      </c>
      <c r="T17" s="14">
        <f t="shared" si="33"/>
        <v>6.3836195759145919</v>
      </c>
      <c r="U17" s="14">
        <f t="shared" si="33"/>
        <v>7.9899707039512977</v>
      </c>
      <c r="V17" s="14">
        <f t="shared" si="33"/>
        <v>1.0571722281634151</v>
      </c>
      <c r="W17" s="14">
        <f t="shared" si="33"/>
        <v>1.8715864634047772</v>
      </c>
      <c r="X17" s="14">
        <f t="shared" si="33"/>
        <v>0.44661895391933409</v>
      </c>
      <c r="Y17" s="14">
        <f t="shared" si="33"/>
        <v>1.2484</v>
      </c>
      <c r="Z17" s="14">
        <f t="shared" si="33"/>
        <v>0.62609999999999999</v>
      </c>
      <c r="AA17" s="14">
        <f t="shared" si="33"/>
        <v>1.6382999999999999</v>
      </c>
      <c r="AB17" s="14">
        <f t="shared" si="33"/>
        <v>3.5065</v>
      </c>
      <c r="AC17" s="14">
        <f t="shared" si="33"/>
        <v>2.2867000000000002</v>
      </c>
      <c r="AD17" s="14">
        <f t="shared" si="33"/>
        <v>0.34540000000000015</v>
      </c>
      <c r="AE17" s="14">
        <f t="shared" si="33"/>
        <v>0.36640000000000006</v>
      </c>
      <c r="AF17" s="14">
        <f t="shared" si="33"/>
        <v>0.31180000000000008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COUNT(D3:D7)</f>
        <v>5</v>
      </c>
      <c r="E18" s="15">
        <f t="shared" ref="E18:AF18" si="34">COUNT(E3:E7)</f>
        <v>5</v>
      </c>
      <c r="F18" s="15">
        <f t="shared" si="34"/>
        <v>5</v>
      </c>
      <c r="G18" s="15">
        <f t="shared" si="34"/>
        <v>5</v>
      </c>
      <c r="H18" s="15">
        <f t="shared" si="34"/>
        <v>5</v>
      </c>
      <c r="I18" s="15">
        <f t="shared" si="34"/>
        <v>5</v>
      </c>
      <c r="J18" s="15">
        <f t="shared" si="34"/>
        <v>5</v>
      </c>
      <c r="K18" s="15">
        <f t="shared" si="34"/>
        <v>5</v>
      </c>
      <c r="L18" s="15">
        <f t="shared" si="34"/>
        <v>4</v>
      </c>
      <c r="M18" s="15">
        <f t="shared" si="34"/>
        <v>2</v>
      </c>
      <c r="N18" s="15">
        <f t="shared" si="34"/>
        <v>2</v>
      </c>
      <c r="O18" s="15">
        <f t="shared" si="34"/>
        <v>1</v>
      </c>
      <c r="P18" s="15">
        <f t="shared" si="34"/>
        <v>4</v>
      </c>
      <c r="Q18" s="15">
        <f t="shared" si="34"/>
        <v>4</v>
      </c>
      <c r="R18" s="15">
        <f t="shared" si="34"/>
        <v>3</v>
      </c>
      <c r="S18" s="15">
        <f t="shared" si="34"/>
        <v>3</v>
      </c>
      <c r="T18" s="15">
        <f t="shared" si="34"/>
        <v>3</v>
      </c>
      <c r="U18" s="15">
        <f t="shared" si="34"/>
        <v>3</v>
      </c>
      <c r="V18" s="15">
        <f t="shared" si="34"/>
        <v>4</v>
      </c>
      <c r="W18" s="15">
        <f t="shared" si="34"/>
        <v>4</v>
      </c>
      <c r="X18" s="15">
        <f t="shared" si="34"/>
        <v>4</v>
      </c>
      <c r="Y18" s="15">
        <f t="shared" si="34"/>
        <v>5</v>
      </c>
      <c r="Z18" s="15">
        <f t="shared" si="34"/>
        <v>5</v>
      </c>
      <c r="AA18" s="15">
        <f t="shared" si="34"/>
        <v>5</v>
      </c>
      <c r="AB18" s="15">
        <f t="shared" si="34"/>
        <v>5</v>
      </c>
      <c r="AC18" s="15">
        <f t="shared" si="34"/>
        <v>5</v>
      </c>
      <c r="AD18" s="15">
        <f t="shared" si="34"/>
        <v>4</v>
      </c>
      <c r="AE18" s="15">
        <f t="shared" si="34"/>
        <v>3</v>
      </c>
      <c r="AF18" s="15">
        <f t="shared" si="34"/>
        <v>3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343</v>
      </c>
      <c r="C23" s="1"/>
      <c r="D23" s="5">
        <f t="shared" ref="D23:D32" si="35">((AG23-AW23)^2+(AH23-AX23)^2)^0.5</f>
        <v>15.1244</v>
      </c>
      <c r="E23" s="5">
        <f t="shared" ref="E23:E32" si="36">((AG23-AU23)^2+(AH23-AV23)^2)^0.5</f>
        <v>13.041600000000001</v>
      </c>
      <c r="F23" s="5">
        <f t="shared" ref="F23:F32" si="37">((AG23-AM23)^2+(AH23-AN23)^2)^0.5</f>
        <v>2.681</v>
      </c>
      <c r="G23" s="5">
        <f t="shared" ref="G23:G32" si="38">((AG23-AI23)^2+(AH23-AJ23)^2)^0.5</f>
        <v>0.85409999999999997</v>
      </c>
      <c r="H23" s="5">
        <f t="shared" ref="H23:H32" si="39">((AK23-AM23)^2+(AL23-AN23)^2)^0.5</f>
        <v>1.4002000000000001</v>
      </c>
      <c r="I23" s="24">
        <f t="shared" ref="I23:I32" si="40">((AM23-AO23)^2+(AN23-AP23)^2)^0.5</f>
        <v>0.77210000000000001</v>
      </c>
      <c r="J23" s="5">
        <f t="shared" ref="J23:J32" si="41">((AO23-AQ23)^2+(AP23-AR23)^2)^0.5</f>
        <v>1.5913000000000004</v>
      </c>
      <c r="K23" s="5">
        <f t="shared" ref="K23:K32" si="42">((AQ23-AS23)^2+(AR23-AT23)^2)^0.5</f>
        <v>1.2325999999999997</v>
      </c>
      <c r="L23" s="5">
        <f t="shared" ref="L23:L32" si="43">((BS23-BU23)^2+(BT23-BV23)^2)^0.5</f>
        <v>6.2972374085784635</v>
      </c>
      <c r="M23" s="5">
        <f t="shared" ref="M23:M32" si="44">((BU23-BW23)^2+(BV23-BX23)^2)^0.5</f>
        <v>1.6904085452931195</v>
      </c>
      <c r="N23" s="5">
        <f t="shared" ref="N23:N32" si="45">((BW23-BY23)^2+(BX23-BZ23)^2)^0.5 + ((BY23-CA23)^2+(BZ23-CB23)^2)^0.5</f>
        <v>6.0839990170939382</v>
      </c>
      <c r="O23" s="24">
        <f t="shared" ref="O23:O32" si="46">((CA23-CC23)^2+(CB23-CD23)^2)^0.5</f>
        <v>0.86511236264429825</v>
      </c>
      <c r="P23" s="5">
        <f>((CE23-CG23)^2+(CF23-CH23)^2)^0.5</f>
        <v>6.0632662625024141</v>
      </c>
      <c r="Q23" s="5">
        <f t="shared" ref="Q23:Q32" si="47">((CG23-CI23)^2+(CH23-CJ23)^2)^0.5</f>
        <v>6.9608293198440077</v>
      </c>
      <c r="R23" s="5">
        <f>((CO23-CQ23)^2+(CP23-CR23)^2)^0.5</f>
        <v>4.7352393740971532</v>
      </c>
      <c r="S23" s="5">
        <f>((CQ23-CS23)^2+(CR23-CT23)^2)^0.5</f>
        <v>5.8843706146027204</v>
      </c>
      <c r="T23" s="5">
        <f>((CY23-DA23)^2+(CZ23-DB23)^2)^0.5</f>
        <v>6.2687372253110114</v>
      </c>
      <c r="U23" s="5">
        <f>((DA23-DC23)^2+(DB23-DD23)^2)^0.5</f>
        <v>7.7745396571115384</v>
      </c>
      <c r="V23" s="5">
        <f>((DI23-DK23)^2+(DJ23-DL23)^2)^0.5</f>
        <v>0.89004863912035748</v>
      </c>
      <c r="W23" s="5">
        <f>((DK23-DM23)^2+(DL23-DN23)^2)^0.5</f>
        <v>1.5381591595150355</v>
      </c>
      <c r="X23" s="5">
        <f>((DM23-DO23)^2+(DN23-DP23)^2)^0.5</f>
        <v>0.42351119229602413</v>
      </c>
      <c r="Y23" s="5">
        <f t="shared" ref="Y23:Y32" si="48">((BE23-BK23)^2+(BF23-BL23)^2)^0.5</f>
        <v>1.1315</v>
      </c>
      <c r="Z23" s="5">
        <f t="shared" ref="Z23:Z32" si="49">((BG23-BI23)^2+(BH23-BJ23)^2)^0.5</f>
        <v>0.58289999999999997</v>
      </c>
      <c r="AA23" s="5">
        <f t="shared" ref="AA23:AA32" si="50">((BC23-BM23)^2+(BD23-BN23)^2)^0.5</f>
        <v>1.6122999999999998</v>
      </c>
      <c r="AB23" s="5">
        <f t="shared" ref="AB23:AB32" si="51">((BA23-BO23)^2+(BB23-BP23)^2)^0.5</f>
        <v>3.2454000000000001</v>
      </c>
      <c r="AC23" s="6">
        <f t="shared" ref="AC23:AC32" si="52">((AY23-BQ23)^2+(AZ23-BR23)^2)^0.5</f>
        <v>2.7736999999999998</v>
      </c>
      <c r="AD23" s="6">
        <f>((CK23-CM23)^2+(CL23-CN23)^2)^0.5</f>
        <v>0.3448</v>
      </c>
      <c r="AE23" s="6">
        <f>((CU23-CW23)^2+(CV23-CX23)^2)^0.5</f>
        <v>0.31999999999999995</v>
      </c>
      <c r="AF23" s="6">
        <f>((DE23-DG23)^2+(DF23-DH23)^2)^0.5</f>
        <v>0.29589999999999994</v>
      </c>
      <c r="AG23" s="9">
        <v>0</v>
      </c>
      <c r="AH23" s="9">
        <v>0</v>
      </c>
      <c r="AI23" s="9">
        <v>0</v>
      </c>
      <c r="AJ23" s="9">
        <v>-0.85409999999999997</v>
      </c>
      <c r="AK23" s="9">
        <v>0</v>
      </c>
      <c r="AL23" s="9">
        <v>-1.2807999999999999</v>
      </c>
      <c r="AM23" s="9">
        <v>0</v>
      </c>
      <c r="AN23" s="9">
        <v>-2.681</v>
      </c>
      <c r="AO23" s="9">
        <v>0</v>
      </c>
      <c r="AP23" s="9">
        <v>-3.4531000000000001</v>
      </c>
      <c r="AQ23" s="9">
        <v>0</v>
      </c>
      <c r="AR23" s="9">
        <v>-5.0444000000000004</v>
      </c>
      <c r="AS23" s="9">
        <v>0</v>
      </c>
      <c r="AT23" s="9">
        <v>-6.2770000000000001</v>
      </c>
      <c r="AU23" s="9">
        <v>0</v>
      </c>
      <c r="AV23" s="9">
        <v>-13.041600000000001</v>
      </c>
      <c r="AW23" s="9">
        <v>0</v>
      </c>
      <c r="AX23" s="9">
        <v>-15.1244</v>
      </c>
      <c r="AY23" s="18">
        <v>1.2928999999999999</v>
      </c>
      <c r="AZ23" s="18">
        <v>-6.0179</v>
      </c>
      <c r="BA23" s="19">
        <v>1.5646</v>
      </c>
      <c r="BB23" s="19">
        <v>-6.0179</v>
      </c>
      <c r="BC23" s="19">
        <v>0.73089999999999999</v>
      </c>
      <c r="BD23" s="19">
        <v>-6.0179</v>
      </c>
      <c r="BE23" s="19">
        <v>0.50290000000000001</v>
      </c>
      <c r="BF23" s="19">
        <v>-6.0179</v>
      </c>
      <c r="BG23" s="19">
        <v>0.22670000000000001</v>
      </c>
      <c r="BH23" s="19">
        <v>-6.0179</v>
      </c>
      <c r="BI23" s="19">
        <v>-0.35620000000000002</v>
      </c>
      <c r="BJ23" s="19">
        <v>-6.0179</v>
      </c>
      <c r="BK23" s="19">
        <v>-0.62860000000000005</v>
      </c>
      <c r="BL23" s="19">
        <v>-6.0179</v>
      </c>
      <c r="BM23" s="19">
        <v>-0.88139999999999996</v>
      </c>
      <c r="BN23" s="19">
        <v>-6.0179</v>
      </c>
      <c r="BO23" s="19">
        <v>-1.6808000000000001</v>
      </c>
      <c r="BP23" s="19">
        <v>-6.0179</v>
      </c>
      <c r="BQ23" s="19">
        <v>-1.4807999999999999</v>
      </c>
      <c r="BR23" s="19">
        <v>-6.0179</v>
      </c>
      <c r="BS23" s="17">
        <v>0</v>
      </c>
      <c r="BT23" s="17">
        <v>0</v>
      </c>
      <c r="BU23" s="17">
        <v>-5.3067000000000002</v>
      </c>
      <c r="BV23" s="17">
        <v>-3.3902999999999999</v>
      </c>
      <c r="BW23" s="17">
        <v>-5.0990000000000002</v>
      </c>
      <c r="BX23" s="17">
        <v>-5.0678999999999998</v>
      </c>
      <c r="BY23" s="17">
        <v>-5.0990000000000002</v>
      </c>
      <c r="BZ23" s="17">
        <v>-5.0678999999999998</v>
      </c>
      <c r="CA23" s="17">
        <v>-4.1840000000000002</v>
      </c>
      <c r="CB23" s="17">
        <v>-11.082700000000001</v>
      </c>
      <c r="CC23" s="17">
        <v>-3.3572000000000002</v>
      </c>
      <c r="CD23" s="17">
        <v>-11.337300000000001</v>
      </c>
      <c r="CE23" s="12">
        <v>9.4999999999999998E-3</v>
      </c>
      <c r="CF23" s="12">
        <v>0.6179</v>
      </c>
      <c r="CG23" s="12">
        <v>0.3639</v>
      </c>
      <c r="CH23" s="12">
        <v>-5.4349999999999996</v>
      </c>
      <c r="CI23" s="12">
        <v>6.2629999999999999</v>
      </c>
      <c r="CJ23" s="12">
        <v>-1.7399</v>
      </c>
      <c r="CK23" s="12">
        <v>0.3931</v>
      </c>
      <c r="CL23" s="12">
        <v>-2.2219000000000002</v>
      </c>
      <c r="CM23" s="12">
        <v>4.8300000000000003E-2</v>
      </c>
      <c r="CN23" s="12">
        <v>-2.2219000000000002</v>
      </c>
      <c r="CO23" s="12">
        <v>0.36070000000000002</v>
      </c>
      <c r="CP23" s="12">
        <v>-2.7113999999999998</v>
      </c>
      <c r="CQ23" s="12">
        <v>-2.0676000000000001</v>
      </c>
      <c r="CR23" s="12">
        <v>1.3537999999999999</v>
      </c>
      <c r="CS23" s="12">
        <v>3.1711999999999998</v>
      </c>
      <c r="CT23" s="12">
        <v>-1.3259000000000001</v>
      </c>
      <c r="CU23" s="12">
        <v>-0.72899999999999998</v>
      </c>
      <c r="CV23" s="12">
        <v>-0.88390000000000002</v>
      </c>
      <c r="CW23" s="12">
        <v>-1.0489999999999999</v>
      </c>
      <c r="CX23" s="12">
        <v>-0.88390000000000002</v>
      </c>
      <c r="CY23" s="12">
        <v>-1.1697</v>
      </c>
      <c r="CZ23" s="12">
        <v>-1.1220000000000001</v>
      </c>
      <c r="DA23" s="12">
        <v>-1.4928999999999999</v>
      </c>
      <c r="DB23" s="12">
        <v>5.1383999999999999</v>
      </c>
      <c r="DC23" s="12">
        <v>2.4359000000000002</v>
      </c>
      <c r="DD23" s="12">
        <v>-1.5704</v>
      </c>
      <c r="DE23" s="12">
        <v>-0.87819999999999998</v>
      </c>
      <c r="DF23" s="12">
        <v>2.4155000000000002</v>
      </c>
      <c r="DG23" s="12">
        <v>-1.1740999999999999</v>
      </c>
      <c r="DH23" s="12">
        <v>2.4155000000000002</v>
      </c>
      <c r="DI23" s="12">
        <v>4.6692</v>
      </c>
      <c r="DJ23" s="12">
        <v>4.6069000000000004</v>
      </c>
      <c r="DK23" s="12">
        <v>5.1974999999999998</v>
      </c>
      <c r="DL23" s="12">
        <v>3.8906000000000001</v>
      </c>
      <c r="DM23" s="12">
        <v>5.2991000000000001</v>
      </c>
      <c r="DN23" s="12">
        <v>2.3557999999999999</v>
      </c>
      <c r="DO23" s="12">
        <v>5.1714000000000002</v>
      </c>
      <c r="DP23" s="12">
        <v>1.952</v>
      </c>
    </row>
    <row r="24" spans="2:120" x14ac:dyDescent="0.2">
      <c r="B24" s="1" t="s">
        <v>344</v>
      </c>
      <c r="C24" s="1" t="s">
        <v>543</v>
      </c>
      <c r="D24" s="5">
        <f t="shared" si="35"/>
        <v>18.350899999999999</v>
      </c>
      <c r="E24" s="5">
        <f t="shared" si="36"/>
        <v>17.040900000000001</v>
      </c>
      <c r="F24" s="5">
        <f t="shared" si="37"/>
        <v>3.0238999999999998</v>
      </c>
      <c r="G24" s="5">
        <f t="shared" si="38"/>
        <v>0.88070000000000004</v>
      </c>
      <c r="H24" s="5">
        <f t="shared" si="39"/>
        <v>1.5601999999999998</v>
      </c>
      <c r="I24" s="5">
        <f t="shared" si="40"/>
        <v>1.129</v>
      </c>
      <c r="J24" s="5">
        <f t="shared" si="41"/>
        <v>2.0403000000000002</v>
      </c>
      <c r="K24" s="5">
        <f t="shared" si="42"/>
        <v>1.5163000000000002</v>
      </c>
      <c r="L24" s="5">
        <f t="shared" si="43"/>
        <v>7.7233290963159149</v>
      </c>
      <c r="M24" s="5">
        <f t="shared" si="44"/>
        <v>2.4930269172233186</v>
      </c>
      <c r="N24" s="5">
        <f t="shared" si="45"/>
        <v>5.4964663667587743</v>
      </c>
      <c r="O24" s="5">
        <f t="shared" si="46"/>
        <v>1.5576009309190848</v>
      </c>
      <c r="P24" s="5">
        <f t="shared" ref="P24:P32" si="53">((CE24-CG24)^2+(CF24-CH24)^2)^0.5</f>
        <v>7.2541117995244599</v>
      </c>
      <c r="Q24" s="5">
        <f t="shared" si="47"/>
        <v>8.3222842423219365</v>
      </c>
      <c r="R24" s="5">
        <f t="shared" ref="R24:R32" si="54">((CO24-CQ24)^2+(CP24-CR24)^2)^0.5</f>
        <v>5.3472677668132533</v>
      </c>
      <c r="S24" s="5">
        <f t="shared" ref="S24:S32" si="55">((CQ24-CS24)^2+(CR24-CT24)^2)^0.5</f>
        <v>6.7212882768112241</v>
      </c>
      <c r="T24" s="5" t="s">
        <v>566</v>
      </c>
      <c r="U24" s="5" t="s">
        <v>566</v>
      </c>
      <c r="V24" s="5">
        <f t="shared" ref="V24:V32" si="56">((DI24-DK24)^2+(DJ24-DL24)^2)^0.5</f>
        <v>1.2159569893709232</v>
      </c>
      <c r="W24" s="5">
        <f t="shared" ref="W24:W32" si="57">((DK24-DM24)^2+(DL24-DN24)^2)^0.5</f>
        <v>2.0356851156306077</v>
      </c>
      <c r="X24" s="5">
        <f t="shared" ref="X24:X32" si="58">((DM24-DO24)^2+(DN24-DP24)^2)^0.5</f>
        <v>0.36233234743809456</v>
      </c>
      <c r="Y24" s="5">
        <f t="shared" si="48"/>
        <v>1.3018000000000001</v>
      </c>
      <c r="Z24" s="5">
        <f t="shared" si="49"/>
        <v>0.7944</v>
      </c>
      <c r="AA24" s="5">
        <f t="shared" si="50"/>
        <v>1.8872</v>
      </c>
      <c r="AB24" s="5">
        <f t="shared" si="51"/>
        <v>4.2639999999999993</v>
      </c>
      <c r="AC24" s="6">
        <f t="shared" si="52"/>
        <v>2.7729999999999997</v>
      </c>
      <c r="AD24" s="6">
        <f t="shared" ref="AD24:AD32" si="59">((CK24-CM24)^2+(CL24-CN24)^2)^0.5</f>
        <v>0.36010000000000009</v>
      </c>
      <c r="AE24" s="6">
        <f t="shared" ref="AE24:AE32" si="60">((CU24-CW24)^2+(CV24-CX24)^2)^0.5</f>
        <v>0.41720000000000002</v>
      </c>
      <c r="AF24" s="6" t="s">
        <v>566</v>
      </c>
      <c r="AG24" s="9">
        <v>0</v>
      </c>
      <c r="AH24" s="9">
        <v>0</v>
      </c>
      <c r="AI24" s="9">
        <v>0</v>
      </c>
      <c r="AJ24" s="9">
        <v>-0.88070000000000004</v>
      </c>
      <c r="AK24" s="9">
        <v>0</v>
      </c>
      <c r="AL24" s="9">
        <v>-1.4637</v>
      </c>
      <c r="AM24" s="9">
        <v>0</v>
      </c>
      <c r="AN24" s="9">
        <v>-3.0238999999999998</v>
      </c>
      <c r="AO24" s="9">
        <v>0</v>
      </c>
      <c r="AP24" s="9">
        <v>-4.1528999999999998</v>
      </c>
      <c r="AQ24" s="9">
        <v>0</v>
      </c>
      <c r="AR24" s="9">
        <v>-6.1932</v>
      </c>
      <c r="AS24" s="9">
        <v>0</v>
      </c>
      <c r="AT24" s="9">
        <v>-7.7095000000000002</v>
      </c>
      <c r="AU24" s="9">
        <v>0</v>
      </c>
      <c r="AV24" s="9">
        <v>-17.040900000000001</v>
      </c>
      <c r="AW24" s="9">
        <v>0</v>
      </c>
      <c r="AX24" s="9">
        <v>-18.350899999999999</v>
      </c>
      <c r="AY24" s="18">
        <v>1.2648999999999999</v>
      </c>
      <c r="AZ24" s="18">
        <v>-8.2752999999999997</v>
      </c>
      <c r="BA24" s="19">
        <v>2.0249999999999999</v>
      </c>
      <c r="BB24" s="19">
        <v>-8.2752999999999997</v>
      </c>
      <c r="BC24" s="19">
        <v>0.88009999999999999</v>
      </c>
      <c r="BD24" s="19">
        <v>-8.2752999999999997</v>
      </c>
      <c r="BE24" s="19">
        <v>0.74170000000000003</v>
      </c>
      <c r="BF24" s="19">
        <v>-8.2752999999999997</v>
      </c>
      <c r="BG24" s="19">
        <v>0.41909999999999997</v>
      </c>
      <c r="BH24" s="19">
        <v>-8.2752999999999997</v>
      </c>
      <c r="BI24" s="19">
        <v>-0.37530000000000002</v>
      </c>
      <c r="BJ24" s="19">
        <v>-8.2752999999999997</v>
      </c>
      <c r="BK24" s="19">
        <v>-0.56010000000000004</v>
      </c>
      <c r="BL24" s="19">
        <v>-8.2752999999999997</v>
      </c>
      <c r="BM24" s="19">
        <v>-1.0071000000000001</v>
      </c>
      <c r="BN24" s="19">
        <v>-8.2752999999999997</v>
      </c>
      <c r="BO24" s="19">
        <v>-2.2389999999999999</v>
      </c>
      <c r="BP24" s="19">
        <v>-8.2752999999999997</v>
      </c>
      <c r="BQ24" s="19">
        <v>-1.5081</v>
      </c>
      <c r="BR24" s="19">
        <v>-8.2752999999999997</v>
      </c>
      <c r="BS24" s="17">
        <v>0</v>
      </c>
      <c r="BT24" s="17">
        <v>0</v>
      </c>
      <c r="BU24" s="17">
        <v>3.6532</v>
      </c>
      <c r="BV24" s="17">
        <v>6.8047000000000004</v>
      </c>
      <c r="BW24" s="17">
        <v>3.9992000000000001</v>
      </c>
      <c r="BX24" s="17">
        <v>4.3357999999999999</v>
      </c>
      <c r="BY24" s="17">
        <v>4.2380000000000004</v>
      </c>
      <c r="BZ24" s="17">
        <v>0.39240000000000003</v>
      </c>
      <c r="CA24" s="17">
        <v>3.2949999999999999</v>
      </c>
      <c r="CB24" s="17">
        <v>-0.83250000000000002</v>
      </c>
      <c r="CC24" s="17">
        <v>2.0129000000000001</v>
      </c>
      <c r="CD24" s="17">
        <v>-1.7170000000000001</v>
      </c>
      <c r="CE24" s="12">
        <v>1.8809</v>
      </c>
      <c r="CF24" s="12">
        <v>0.29780000000000001</v>
      </c>
      <c r="CG24" s="12">
        <v>1.7539</v>
      </c>
      <c r="CH24" s="12">
        <v>7.5507999999999997</v>
      </c>
      <c r="CI24" s="12">
        <v>7.8829000000000002</v>
      </c>
      <c r="CJ24" s="12">
        <v>1.9209000000000001</v>
      </c>
      <c r="CK24" s="12">
        <v>2.2949000000000002</v>
      </c>
      <c r="CL24" s="12">
        <v>4.2812000000000001</v>
      </c>
      <c r="CM24" s="12">
        <v>1.9348000000000001</v>
      </c>
      <c r="CN24" s="12">
        <v>4.2812000000000001</v>
      </c>
      <c r="CO24" s="12">
        <v>1.5176000000000001</v>
      </c>
      <c r="CP24" s="12">
        <v>3.4321999999999999</v>
      </c>
      <c r="CQ24" s="12">
        <v>1.8472</v>
      </c>
      <c r="CR24" s="12">
        <v>8.7692999999999994</v>
      </c>
      <c r="CS24" s="12">
        <v>6.4318999999999997</v>
      </c>
      <c r="CT24" s="12">
        <v>3.8544</v>
      </c>
      <c r="CU24" s="12">
        <v>1.992</v>
      </c>
      <c r="CV24" s="12">
        <v>5.9785000000000004</v>
      </c>
      <c r="CW24" s="12">
        <v>1.5748</v>
      </c>
      <c r="CX24" s="12">
        <v>5.9785000000000004</v>
      </c>
      <c r="DI24" s="12">
        <v>4.8285</v>
      </c>
      <c r="DJ24" s="12">
        <v>1.952</v>
      </c>
      <c r="DK24" s="12">
        <v>5.5282999999999998</v>
      </c>
      <c r="DL24" s="12">
        <v>0.95760000000000001</v>
      </c>
      <c r="DM24" s="12">
        <v>5.32</v>
      </c>
      <c r="DN24" s="12">
        <v>-1.0673999999999999</v>
      </c>
      <c r="DO24" s="12">
        <v>5.1092000000000004</v>
      </c>
      <c r="DP24" s="12">
        <v>-1.3621000000000001</v>
      </c>
    </row>
    <row r="25" spans="2:120" x14ac:dyDescent="0.2">
      <c r="B25" s="1" t="s">
        <v>345</v>
      </c>
      <c r="C25" s="1"/>
      <c r="D25" s="5">
        <f t="shared" si="35"/>
        <v>16.450299999999999</v>
      </c>
      <c r="E25" s="5">
        <f t="shared" si="36"/>
        <v>16.056000000000001</v>
      </c>
      <c r="F25" s="5">
        <f t="shared" si="37"/>
        <v>2.9083000000000001</v>
      </c>
      <c r="G25" s="5">
        <f t="shared" si="38"/>
        <v>0.93220000000000003</v>
      </c>
      <c r="H25" s="5">
        <f t="shared" si="39"/>
        <v>1.4637</v>
      </c>
      <c r="I25" s="5">
        <f t="shared" si="40"/>
        <v>0.89469999999999983</v>
      </c>
      <c r="J25" s="5">
        <f t="shared" si="41"/>
        <v>1.5938999999999997</v>
      </c>
      <c r="K25" s="5">
        <f t="shared" si="42"/>
        <v>1.5602</v>
      </c>
      <c r="L25" s="5" t="s">
        <v>566</v>
      </c>
      <c r="M25" s="5" t="s">
        <v>566</v>
      </c>
      <c r="N25" s="5" t="s">
        <v>566</v>
      </c>
      <c r="O25" s="5" t="s">
        <v>566</v>
      </c>
      <c r="P25" s="5" t="s">
        <v>566</v>
      </c>
      <c r="Q25" s="5" t="s">
        <v>566</v>
      </c>
      <c r="R25" s="5" t="s">
        <v>566</v>
      </c>
      <c r="S25" s="5" t="s">
        <v>566</v>
      </c>
      <c r="T25" s="5" t="s">
        <v>566</v>
      </c>
      <c r="U25" s="5" t="s">
        <v>566</v>
      </c>
      <c r="V25" s="5" t="s">
        <v>566</v>
      </c>
      <c r="W25" s="5" t="s">
        <v>566</v>
      </c>
      <c r="X25" s="5" t="s">
        <v>566</v>
      </c>
      <c r="Y25" s="5">
        <f t="shared" si="48"/>
        <v>1.1543999999999999</v>
      </c>
      <c r="Z25" s="5">
        <f t="shared" si="49"/>
        <v>0.64510000000000001</v>
      </c>
      <c r="AA25" s="5">
        <f t="shared" si="50"/>
        <v>1.6808999999999998</v>
      </c>
      <c r="AB25" s="5">
        <f t="shared" si="51"/>
        <v>3.6252</v>
      </c>
      <c r="AC25" s="6">
        <f t="shared" si="52"/>
        <v>2.9291999999999998</v>
      </c>
      <c r="AD25" s="6" t="s">
        <v>566</v>
      </c>
      <c r="AE25" s="6" t="s">
        <v>566</v>
      </c>
      <c r="AF25" s="6" t="s">
        <v>566</v>
      </c>
      <c r="AG25" s="9">
        <v>0</v>
      </c>
      <c r="AH25" s="9">
        <v>0</v>
      </c>
      <c r="AI25" s="9">
        <v>0</v>
      </c>
      <c r="AJ25" s="9">
        <v>-0.93220000000000003</v>
      </c>
      <c r="AK25" s="9">
        <v>0</v>
      </c>
      <c r="AL25" s="9">
        <v>-1.4446000000000001</v>
      </c>
      <c r="AM25" s="9">
        <v>0</v>
      </c>
      <c r="AN25" s="9">
        <v>-2.9083000000000001</v>
      </c>
      <c r="AO25" s="9">
        <v>0</v>
      </c>
      <c r="AP25" s="9">
        <v>-3.8029999999999999</v>
      </c>
      <c r="AQ25" s="9">
        <v>0</v>
      </c>
      <c r="AR25" s="9">
        <v>-5.3968999999999996</v>
      </c>
      <c r="AS25" s="9">
        <v>0</v>
      </c>
      <c r="AT25" s="9">
        <v>-6.9570999999999996</v>
      </c>
      <c r="AU25" s="9">
        <v>0</v>
      </c>
      <c r="AV25" s="9">
        <v>-16.056000000000001</v>
      </c>
      <c r="AW25" s="9">
        <v>0</v>
      </c>
      <c r="AX25" s="9">
        <v>-16.450299999999999</v>
      </c>
      <c r="AY25" s="18">
        <v>1.4611000000000001</v>
      </c>
      <c r="AZ25" s="18">
        <v>-6.8478000000000003</v>
      </c>
      <c r="BA25" s="19">
        <v>1.6637</v>
      </c>
      <c r="BB25" s="19">
        <v>-6.8478000000000003</v>
      </c>
      <c r="BC25" s="19">
        <v>0.82169999999999999</v>
      </c>
      <c r="BD25" s="19">
        <v>-6.8478000000000003</v>
      </c>
      <c r="BE25" s="19">
        <v>0.66739999999999999</v>
      </c>
      <c r="BF25" s="19">
        <v>-6.8478000000000003</v>
      </c>
      <c r="BG25" s="19">
        <v>0.41210000000000002</v>
      </c>
      <c r="BH25" s="19">
        <v>-6.8478000000000003</v>
      </c>
      <c r="BI25" s="19">
        <v>-0.23300000000000001</v>
      </c>
      <c r="BJ25" s="19">
        <v>-6.8478000000000003</v>
      </c>
      <c r="BK25" s="19">
        <v>-0.48699999999999999</v>
      </c>
      <c r="BL25" s="19">
        <v>-6.8478000000000003</v>
      </c>
      <c r="BM25" s="19">
        <v>-0.85919999999999996</v>
      </c>
      <c r="BN25" s="19">
        <v>-6.8478000000000003</v>
      </c>
      <c r="BO25" s="19">
        <v>-1.9615</v>
      </c>
      <c r="BP25" s="19">
        <v>-6.8478000000000003</v>
      </c>
      <c r="BQ25" s="19">
        <v>-1.4681</v>
      </c>
      <c r="BR25" s="19">
        <v>-6.8478000000000003</v>
      </c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 t="s">
        <v>673</v>
      </c>
      <c r="C26" s="1" t="s">
        <v>484</v>
      </c>
      <c r="D26" s="5">
        <f t="shared" si="35"/>
        <v>19.358000000000001</v>
      </c>
      <c r="E26" s="5">
        <f t="shared" si="36"/>
        <v>18.738800000000001</v>
      </c>
      <c r="F26" s="5">
        <f t="shared" si="37"/>
        <v>3.4245999999999999</v>
      </c>
      <c r="G26" s="5">
        <f t="shared" si="38"/>
        <v>1.2083999999999999</v>
      </c>
      <c r="H26" s="24">
        <f t="shared" si="39"/>
        <v>1.6967999999999999</v>
      </c>
      <c r="I26" s="5">
        <f t="shared" si="40"/>
        <v>1.1404000000000005</v>
      </c>
      <c r="J26" s="5">
        <f t="shared" si="41"/>
        <v>2.3907999999999996</v>
      </c>
      <c r="K26" s="5">
        <f t="shared" si="42"/>
        <v>1.8161000000000005</v>
      </c>
      <c r="L26" s="5" t="s">
        <v>566</v>
      </c>
      <c r="M26" s="5" t="s">
        <v>566</v>
      </c>
      <c r="N26" s="5" t="s">
        <v>566</v>
      </c>
      <c r="O26" s="5" t="s">
        <v>566</v>
      </c>
      <c r="P26" s="5">
        <f t="shared" si="53"/>
        <v>7.7161090200955567</v>
      </c>
      <c r="Q26" s="5">
        <f t="shared" si="47"/>
        <v>8.7026297416355707</v>
      </c>
      <c r="R26" s="5">
        <f t="shared" si="54"/>
        <v>5.9041604356589081</v>
      </c>
      <c r="S26" s="5">
        <f t="shared" si="55"/>
        <v>7.1440718256467717</v>
      </c>
      <c r="T26" s="5">
        <f t="shared" ref="T26:T32" si="61">((CY26-DA26)^2+(CZ26-DB26)^2)^0.5</f>
        <v>8.3023385651272967</v>
      </c>
      <c r="U26" s="5">
        <f t="shared" ref="U26:U32" si="62">((DA26-DC26)^2+(DB26-DD26)^2)^0.5</f>
        <v>9.7541041413345599</v>
      </c>
      <c r="V26" s="5">
        <f t="shared" si="56"/>
        <v>1.311756837222509</v>
      </c>
      <c r="W26" s="5">
        <f t="shared" si="57"/>
        <v>2.0142902521732067</v>
      </c>
      <c r="X26" s="5">
        <f t="shared" si="58"/>
        <v>0.60774878033608581</v>
      </c>
      <c r="Y26" s="5">
        <f t="shared" si="48"/>
        <v>1.4541999999999999</v>
      </c>
      <c r="Z26" s="5">
        <f t="shared" si="49"/>
        <v>0.77659999999999996</v>
      </c>
      <c r="AA26" s="24">
        <f t="shared" si="50"/>
        <v>2.4352999999999998</v>
      </c>
      <c r="AB26" s="5">
        <f t="shared" si="51"/>
        <v>5.1607000000000003</v>
      </c>
      <c r="AC26" s="6">
        <f t="shared" si="52"/>
        <v>3.4347000000000003</v>
      </c>
      <c r="AD26" s="6">
        <f t="shared" si="59"/>
        <v>0.47119999999999962</v>
      </c>
      <c r="AE26" s="6">
        <f t="shared" si="60"/>
        <v>0.47880000000000011</v>
      </c>
      <c r="AF26" s="6">
        <f t="shared" ref="AF26:AF32" si="63">((DE26-DG26)^2+(DF26-DH26)^2)^0.5</f>
        <v>0.40760000000000041</v>
      </c>
      <c r="AG26" s="9">
        <v>0</v>
      </c>
      <c r="AH26" s="9">
        <v>0</v>
      </c>
      <c r="AI26" s="9">
        <v>0</v>
      </c>
      <c r="AJ26" s="9">
        <v>-1.2083999999999999</v>
      </c>
      <c r="AK26" s="9">
        <v>0</v>
      </c>
      <c r="AL26" s="9">
        <v>-1.7278</v>
      </c>
      <c r="AM26" s="9">
        <v>0</v>
      </c>
      <c r="AN26" s="9">
        <v>-3.4245999999999999</v>
      </c>
      <c r="AO26" s="9">
        <v>0</v>
      </c>
      <c r="AP26" s="9">
        <v>-4.5650000000000004</v>
      </c>
      <c r="AQ26" s="9">
        <v>0</v>
      </c>
      <c r="AR26" s="9">
        <v>-6.9558</v>
      </c>
      <c r="AS26" s="9">
        <v>0</v>
      </c>
      <c r="AT26" s="9">
        <v>-8.7719000000000005</v>
      </c>
      <c r="AU26" s="9">
        <v>0</v>
      </c>
      <c r="AV26" s="9">
        <v>-18.738800000000001</v>
      </c>
      <c r="AW26" s="9">
        <v>0</v>
      </c>
      <c r="AX26" s="9">
        <v>-19.358000000000001</v>
      </c>
      <c r="AY26" s="18">
        <v>1.7894000000000001</v>
      </c>
      <c r="AZ26" s="18">
        <v>-8.5280000000000005</v>
      </c>
      <c r="BA26" s="19">
        <v>3.0150000000000001</v>
      </c>
      <c r="BB26" s="19">
        <v>-8.5280000000000005</v>
      </c>
      <c r="BC26" s="19">
        <v>1.5488</v>
      </c>
      <c r="BD26" s="19">
        <v>-8.5280000000000005</v>
      </c>
      <c r="BE26" s="19">
        <v>1.0465</v>
      </c>
      <c r="BF26" s="19">
        <v>-8.5280000000000005</v>
      </c>
      <c r="BG26" s="19">
        <v>0.67630000000000001</v>
      </c>
      <c r="BH26" s="19">
        <v>-8.5280000000000005</v>
      </c>
      <c r="BI26" s="19">
        <v>-0.1003</v>
      </c>
      <c r="BJ26" s="19">
        <v>-8.5280000000000005</v>
      </c>
      <c r="BK26" s="19">
        <v>-0.40770000000000001</v>
      </c>
      <c r="BL26" s="19">
        <v>-8.5280000000000005</v>
      </c>
      <c r="BM26" s="19">
        <v>-0.88649999999999995</v>
      </c>
      <c r="BN26" s="19">
        <v>-8.5280000000000005</v>
      </c>
      <c r="BO26" s="19">
        <v>-2.1457000000000002</v>
      </c>
      <c r="BP26" s="19">
        <v>-8.5280000000000005</v>
      </c>
      <c r="BQ26" s="19">
        <v>-1.6453</v>
      </c>
      <c r="BR26" s="19">
        <v>-8.5280000000000005</v>
      </c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2">
        <v>-1.4642999999999999</v>
      </c>
      <c r="CF26" s="12">
        <v>-5.8807</v>
      </c>
      <c r="CG26" s="12">
        <v>-8.6722000000000001</v>
      </c>
      <c r="CH26" s="12">
        <v>-3.1267</v>
      </c>
      <c r="CI26" s="12">
        <v>-0.92330000000000001</v>
      </c>
      <c r="CJ26" s="12">
        <v>0.83440000000000003</v>
      </c>
      <c r="CK26" s="12">
        <v>-5.0006000000000004</v>
      </c>
      <c r="CL26" s="12">
        <v>-4.5370999999999997</v>
      </c>
      <c r="CM26" s="12">
        <v>-5.0006000000000004</v>
      </c>
      <c r="CN26" s="12">
        <v>-4.0659000000000001</v>
      </c>
      <c r="CO26" s="12">
        <v>-4.5129000000000001</v>
      </c>
      <c r="CP26" s="12">
        <v>-4.1294000000000004</v>
      </c>
      <c r="CQ26" s="12">
        <v>-10.264799999999999</v>
      </c>
      <c r="CR26" s="12">
        <v>-2.7972000000000001</v>
      </c>
      <c r="CS26" s="12">
        <v>-3.4575999999999998</v>
      </c>
      <c r="CT26" s="12">
        <v>-0.62929999999999997</v>
      </c>
      <c r="CU26" s="12">
        <v>-7.0688000000000004</v>
      </c>
      <c r="CV26" s="12">
        <v>-3.7065000000000001</v>
      </c>
      <c r="CW26" s="12">
        <v>-7.0688000000000004</v>
      </c>
      <c r="CX26" s="12">
        <v>-3.2277</v>
      </c>
      <c r="CY26" s="12">
        <v>-6.8478000000000003</v>
      </c>
      <c r="CZ26" s="12">
        <v>-2.7280000000000002</v>
      </c>
      <c r="DA26" s="12">
        <v>-13.622</v>
      </c>
      <c r="DB26" s="12">
        <v>-7.5278999999999998</v>
      </c>
      <c r="DC26" s="12">
        <v>-3.9077999999999999</v>
      </c>
      <c r="DD26" s="12">
        <v>-8.4093</v>
      </c>
      <c r="DE26" s="12">
        <v>-9.7738999999999994</v>
      </c>
      <c r="DF26" s="12">
        <v>-5.2057000000000002</v>
      </c>
      <c r="DG26" s="12">
        <v>-9.7738999999999994</v>
      </c>
      <c r="DH26" s="12">
        <v>-4.7980999999999998</v>
      </c>
      <c r="DI26" s="12">
        <v>-9.9631000000000007</v>
      </c>
      <c r="DJ26" s="12">
        <v>-4.8297999999999996</v>
      </c>
      <c r="DK26" s="12">
        <v>-9.0189000000000004</v>
      </c>
      <c r="DL26" s="12">
        <v>-3.9192</v>
      </c>
      <c r="DM26" s="12">
        <v>-8.6658000000000008</v>
      </c>
      <c r="DN26" s="12">
        <v>-1.9360999999999999</v>
      </c>
      <c r="DO26" s="12">
        <v>-8.6735000000000007</v>
      </c>
      <c r="DP26" s="12">
        <v>-1.3284</v>
      </c>
    </row>
    <row r="27" spans="2:120" x14ac:dyDescent="0.2">
      <c r="B27" s="1" t="s">
        <v>674</v>
      </c>
      <c r="C27" s="1"/>
      <c r="D27" s="5">
        <f t="shared" si="35"/>
        <v>15.739100000000001</v>
      </c>
      <c r="E27" s="5">
        <f t="shared" si="36"/>
        <v>15.6273</v>
      </c>
      <c r="F27" s="5">
        <f t="shared" si="37"/>
        <v>2.9571999999999998</v>
      </c>
      <c r="G27" s="5">
        <f t="shared" si="38"/>
        <v>0.98299999999999998</v>
      </c>
      <c r="H27" s="5">
        <f t="shared" si="39"/>
        <v>1.4179999999999999</v>
      </c>
      <c r="I27" s="5">
        <f t="shared" si="40"/>
        <v>0.97660000000000036</v>
      </c>
      <c r="J27" s="5">
        <f t="shared" si="41"/>
        <v>1.7487999999999997</v>
      </c>
      <c r="K27" s="5">
        <f t="shared" si="42"/>
        <v>1.2858999999999998</v>
      </c>
      <c r="L27" s="5">
        <f t="shared" si="43"/>
        <v>6.6918557523305902</v>
      </c>
      <c r="M27" s="5">
        <f t="shared" si="44"/>
        <v>1.8637657578140019</v>
      </c>
      <c r="N27" s="5">
        <f t="shared" si="45"/>
        <v>5.8733512845329265</v>
      </c>
      <c r="O27" s="5">
        <f t="shared" si="46"/>
        <v>1.435545864819372</v>
      </c>
      <c r="P27" s="5">
        <f t="shared" si="53"/>
        <v>6.5581269826071527</v>
      </c>
      <c r="Q27" s="5">
        <f t="shared" si="47"/>
        <v>7.1173534891840236</v>
      </c>
      <c r="R27" s="5">
        <f t="shared" si="54"/>
        <v>4.793049935062224</v>
      </c>
      <c r="S27" s="5">
        <f t="shared" si="55"/>
        <v>5.9020609527520129</v>
      </c>
      <c r="T27" s="5">
        <f t="shared" si="61"/>
        <v>6.6105454933764731</v>
      </c>
      <c r="U27" s="5">
        <f t="shared" si="62"/>
        <v>8.258128759591969</v>
      </c>
      <c r="V27" s="5">
        <f t="shared" si="56"/>
        <v>0.99060036846348865</v>
      </c>
      <c r="W27" s="5">
        <f t="shared" si="57"/>
        <v>1.9101822530847683</v>
      </c>
      <c r="X27" s="5">
        <f t="shared" si="58"/>
        <v>0.50177011668691407</v>
      </c>
      <c r="Y27" s="5">
        <f t="shared" si="48"/>
        <v>1.1778999999999999</v>
      </c>
      <c r="Z27" s="5">
        <f t="shared" si="49"/>
        <v>0.59749999999999992</v>
      </c>
      <c r="AA27" s="5">
        <f t="shared" si="50"/>
        <v>1.8452999999999999</v>
      </c>
      <c r="AB27" s="5">
        <f t="shared" si="51"/>
        <v>3.5471000000000004</v>
      </c>
      <c r="AC27" s="6">
        <f t="shared" si="52"/>
        <v>3.5775999999999999</v>
      </c>
      <c r="AD27" s="6">
        <f t="shared" si="59"/>
        <v>0.37219999999999986</v>
      </c>
      <c r="AE27" s="6">
        <f t="shared" si="60"/>
        <v>0.38979999999999992</v>
      </c>
      <c r="AF27" s="6">
        <f t="shared" si="63"/>
        <v>0.3169000000000004</v>
      </c>
      <c r="AG27" s="9">
        <v>0</v>
      </c>
      <c r="AH27" s="9">
        <v>0</v>
      </c>
      <c r="AI27" s="9">
        <v>0</v>
      </c>
      <c r="AJ27" s="9">
        <v>-0.98299999999999998</v>
      </c>
      <c r="AK27" s="9">
        <v>0</v>
      </c>
      <c r="AL27" s="9">
        <v>-1.5391999999999999</v>
      </c>
      <c r="AM27" s="9">
        <v>0</v>
      </c>
      <c r="AN27" s="9">
        <v>-2.9571999999999998</v>
      </c>
      <c r="AO27" s="9">
        <v>0</v>
      </c>
      <c r="AP27" s="9">
        <v>-3.9338000000000002</v>
      </c>
      <c r="AQ27" s="9">
        <v>0</v>
      </c>
      <c r="AR27" s="9">
        <v>-5.6825999999999999</v>
      </c>
      <c r="AS27" s="9">
        <v>0</v>
      </c>
      <c r="AT27" s="9">
        <v>-6.9684999999999997</v>
      </c>
      <c r="AU27" s="9">
        <v>0</v>
      </c>
      <c r="AV27" s="9">
        <v>-15.6273</v>
      </c>
      <c r="AW27" s="9">
        <v>0</v>
      </c>
      <c r="AX27" s="9">
        <v>-15.739100000000001</v>
      </c>
      <c r="AY27" s="18">
        <v>2.0821999999999998</v>
      </c>
      <c r="AZ27" s="18">
        <v>-7.6936999999999998</v>
      </c>
      <c r="BA27" s="19">
        <v>1.9431</v>
      </c>
      <c r="BB27" s="19">
        <v>-7.6936999999999998</v>
      </c>
      <c r="BC27" s="19">
        <v>0.90300000000000002</v>
      </c>
      <c r="BD27" s="19">
        <v>-7.6936999999999998</v>
      </c>
      <c r="BE27" s="19">
        <v>0.5766</v>
      </c>
      <c r="BF27" s="19">
        <v>-7.6936999999999998</v>
      </c>
      <c r="BG27" s="19">
        <v>0.30349999999999999</v>
      </c>
      <c r="BH27" s="19">
        <v>-7.6936999999999998</v>
      </c>
      <c r="BI27" s="19">
        <v>-0.29399999999999998</v>
      </c>
      <c r="BJ27" s="19">
        <v>-7.6936999999999998</v>
      </c>
      <c r="BK27" s="19">
        <v>-0.60129999999999995</v>
      </c>
      <c r="BL27" s="19">
        <v>-7.6936999999999998</v>
      </c>
      <c r="BM27" s="19">
        <v>-0.94230000000000003</v>
      </c>
      <c r="BN27" s="19">
        <v>-7.6936999999999998</v>
      </c>
      <c r="BO27" s="19">
        <v>-1.6040000000000001</v>
      </c>
      <c r="BP27" s="19">
        <v>-7.6936999999999998</v>
      </c>
      <c r="BQ27" s="19">
        <v>-1.4954000000000001</v>
      </c>
      <c r="BR27" s="19">
        <v>-7.6936999999999998</v>
      </c>
      <c r="BS27" s="17">
        <v>0</v>
      </c>
      <c r="BT27" s="17">
        <v>0</v>
      </c>
      <c r="BU27" s="17">
        <v>-6.5830000000000002</v>
      </c>
      <c r="BV27" s="17">
        <v>-1.2020999999999999</v>
      </c>
      <c r="BW27" s="17">
        <v>-6.1003999999999996</v>
      </c>
      <c r="BX27" s="17">
        <v>-3.0023</v>
      </c>
      <c r="BY27" s="17">
        <v>-4.0284000000000004</v>
      </c>
      <c r="BZ27" s="17">
        <v>-5.3777999999999997</v>
      </c>
      <c r="CA27" s="17">
        <v>-1.3169999999999999</v>
      </c>
      <c r="CB27" s="17">
        <v>-5.6082999999999998</v>
      </c>
      <c r="CC27" s="17">
        <v>-0.78869999999999996</v>
      </c>
      <c r="CD27" s="17">
        <v>-4.2735000000000003</v>
      </c>
      <c r="CE27" s="12">
        <v>-0.52259999999999995</v>
      </c>
      <c r="CF27" s="12">
        <v>-4.4341999999999997</v>
      </c>
      <c r="CG27" s="12">
        <v>-4.718</v>
      </c>
      <c r="CH27" s="12">
        <v>0.60640000000000005</v>
      </c>
      <c r="CI27" s="12">
        <v>1.5907</v>
      </c>
      <c r="CJ27" s="12">
        <v>3.9014000000000002</v>
      </c>
      <c r="CK27" s="12">
        <v>-2.5844</v>
      </c>
      <c r="CL27" s="12">
        <v>-1.6586000000000001</v>
      </c>
      <c r="CM27" s="12">
        <v>-2.9565999999999999</v>
      </c>
      <c r="CN27" s="12">
        <v>-1.6586000000000001</v>
      </c>
      <c r="CO27" s="12">
        <v>-2.9902000000000002</v>
      </c>
      <c r="CP27" s="12">
        <v>-1.7163999999999999</v>
      </c>
      <c r="CQ27" s="12">
        <v>-7.7114000000000003</v>
      </c>
      <c r="CR27" s="12">
        <v>-0.88959999999999995</v>
      </c>
      <c r="CS27" s="12">
        <v>-1.8421000000000001</v>
      </c>
      <c r="CT27" s="12">
        <v>-0.26860000000000001</v>
      </c>
      <c r="CU27" s="12">
        <v>-4.9644000000000004</v>
      </c>
      <c r="CV27" s="12">
        <v>-1.4776</v>
      </c>
      <c r="CW27" s="12">
        <v>-4.9644000000000004</v>
      </c>
      <c r="CX27" s="12">
        <v>-1.0878000000000001</v>
      </c>
      <c r="CY27" s="12">
        <v>-4.9180999999999999</v>
      </c>
      <c r="CZ27" s="12">
        <v>-0.96199999999999997</v>
      </c>
      <c r="DA27" s="12">
        <v>-7.4764999999999997</v>
      </c>
      <c r="DB27" s="12">
        <v>-7.0574000000000003</v>
      </c>
      <c r="DC27" s="12">
        <v>0.72199999999999998</v>
      </c>
      <c r="DD27" s="12">
        <v>-6.0667999999999997</v>
      </c>
      <c r="DE27" s="12">
        <v>-5.7333999999999996</v>
      </c>
      <c r="DF27" s="12">
        <v>-3.5337999999999998</v>
      </c>
      <c r="DG27" s="12">
        <v>-6.0503</v>
      </c>
      <c r="DH27" s="12">
        <v>-3.5337999999999998</v>
      </c>
      <c r="DI27" s="12">
        <v>-6.0503</v>
      </c>
      <c r="DJ27" s="12">
        <v>-3.5585</v>
      </c>
      <c r="DK27" s="12">
        <v>-5.1333000000000002</v>
      </c>
      <c r="DL27" s="12">
        <v>-3.9331999999999998</v>
      </c>
      <c r="DM27" s="12">
        <v>-4.6615000000000002</v>
      </c>
      <c r="DN27" s="12">
        <v>-5.7842000000000002</v>
      </c>
      <c r="DO27" s="12">
        <v>-4.7625000000000002</v>
      </c>
      <c r="DP27" s="12">
        <v>-6.2756999999999996</v>
      </c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3"/>
        <v>0</v>
      </c>
      <c r="Q28" s="5">
        <f t="shared" si="47"/>
        <v>0</v>
      </c>
      <c r="R28" s="5">
        <f t="shared" si="54"/>
        <v>0</v>
      </c>
      <c r="S28" s="5">
        <f t="shared" si="55"/>
        <v>0</v>
      </c>
      <c r="T28" s="5">
        <f t="shared" si="61"/>
        <v>0</v>
      </c>
      <c r="U28" s="5">
        <f t="shared" si="62"/>
        <v>0</v>
      </c>
      <c r="V28" s="5">
        <f t="shared" si="56"/>
        <v>0</v>
      </c>
      <c r="W28" s="5">
        <f t="shared" si="57"/>
        <v>0</v>
      </c>
      <c r="X28" s="5">
        <f t="shared" si="58"/>
        <v>0</v>
      </c>
      <c r="Y28" s="5">
        <f t="shared" si="48"/>
        <v>0</v>
      </c>
      <c r="Z28" s="5">
        <f t="shared" si="49"/>
        <v>0</v>
      </c>
      <c r="AA28" s="5">
        <f t="shared" si="50"/>
        <v>0</v>
      </c>
      <c r="AB28" s="5">
        <f t="shared" si="51"/>
        <v>0</v>
      </c>
      <c r="AC28" s="6">
        <f t="shared" si="52"/>
        <v>0</v>
      </c>
      <c r="AD28" s="6">
        <f t="shared" si="59"/>
        <v>0</v>
      </c>
      <c r="AE28" s="6">
        <f t="shared" si="60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61"/>
        <v>0</v>
      </c>
      <c r="U29" s="5">
        <f t="shared" si="62"/>
        <v>0</v>
      </c>
      <c r="V29" s="5">
        <f t="shared" si="56"/>
        <v>0</v>
      </c>
      <c r="W29" s="5">
        <f t="shared" si="57"/>
        <v>0</v>
      </c>
      <c r="X29" s="5">
        <f t="shared" si="58"/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59"/>
        <v>0</v>
      </c>
      <c r="AE29" s="6">
        <f t="shared" si="60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61"/>
        <v>0</v>
      </c>
      <c r="U30" s="5">
        <f t="shared" si="62"/>
        <v>0</v>
      </c>
      <c r="V30" s="5">
        <f t="shared" si="56"/>
        <v>0</v>
      </c>
      <c r="W30" s="5">
        <f t="shared" si="57"/>
        <v>0</v>
      </c>
      <c r="X30" s="5">
        <f t="shared" si="58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59"/>
        <v>0</v>
      </c>
      <c r="AE30" s="6">
        <f t="shared" si="60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3"/>
        <v>0</v>
      </c>
      <c r="Q31" s="5">
        <f t="shared" si="47"/>
        <v>0</v>
      </c>
      <c r="R31" s="5">
        <f t="shared" si="54"/>
        <v>0</v>
      </c>
      <c r="S31" s="5">
        <f t="shared" si="55"/>
        <v>0</v>
      </c>
      <c r="T31" s="5">
        <f t="shared" si="61"/>
        <v>0</v>
      </c>
      <c r="U31" s="5">
        <f t="shared" si="62"/>
        <v>0</v>
      </c>
      <c r="V31" s="5">
        <f t="shared" si="56"/>
        <v>0</v>
      </c>
      <c r="W31" s="5">
        <f t="shared" si="57"/>
        <v>0</v>
      </c>
      <c r="X31" s="5">
        <f t="shared" si="58"/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59"/>
        <v>0</v>
      </c>
      <c r="AE31" s="6">
        <f t="shared" si="60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35"/>
        <v>0</v>
      </c>
      <c r="E32" s="5">
        <f t="shared" si="36"/>
        <v>0</v>
      </c>
      <c r="F32" s="5">
        <f t="shared" si="37"/>
        <v>0</v>
      </c>
      <c r="G32" s="5">
        <f t="shared" si="38"/>
        <v>0</v>
      </c>
      <c r="H32" s="5">
        <f t="shared" si="39"/>
        <v>0</v>
      </c>
      <c r="I32" s="5">
        <f t="shared" si="40"/>
        <v>0</v>
      </c>
      <c r="J32" s="5">
        <f t="shared" si="41"/>
        <v>0</v>
      </c>
      <c r="K32" s="5">
        <f t="shared" si="42"/>
        <v>0</v>
      </c>
      <c r="L32" s="5">
        <f t="shared" si="43"/>
        <v>0</v>
      </c>
      <c r="M32" s="5">
        <f t="shared" si="44"/>
        <v>0</v>
      </c>
      <c r="N32" s="5">
        <f t="shared" si="45"/>
        <v>0</v>
      </c>
      <c r="O32" s="5">
        <f t="shared" si="46"/>
        <v>0</v>
      </c>
      <c r="P32" s="5">
        <f t="shared" si="53"/>
        <v>0</v>
      </c>
      <c r="Q32" s="5">
        <f t="shared" si="47"/>
        <v>0</v>
      </c>
      <c r="R32" s="5">
        <f t="shared" si="54"/>
        <v>0</v>
      </c>
      <c r="S32" s="5">
        <f t="shared" si="55"/>
        <v>0</v>
      </c>
      <c r="T32" s="5">
        <f t="shared" si="61"/>
        <v>0</v>
      </c>
      <c r="U32" s="5">
        <f t="shared" si="62"/>
        <v>0</v>
      </c>
      <c r="V32" s="5">
        <f t="shared" si="56"/>
        <v>0</v>
      </c>
      <c r="W32" s="5">
        <f t="shared" si="57"/>
        <v>0</v>
      </c>
      <c r="X32" s="5">
        <f t="shared" si="58"/>
        <v>0</v>
      </c>
      <c r="Y32" s="5">
        <f t="shared" si="48"/>
        <v>0</v>
      </c>
      <c r="Z32" s="5">
        <f t="shared" si="49"/>
        <v>0</v>
      </c>
      <c r="AA32" s="5">
        <f t="shared" si="50"/>
        <v>0</v>
      </c>
      <c r="AB32" s="5">
        <f t="shared" si="51"/>
        <v>0</v>
      </c>
      <c r="AC32" s="6">
        <f t="shared" si="52"/>
        <v>0</v>
      </c>
      <c r="AD32" s="6">
        <f t="shared" si="59"/>
        <v>0</v>
      </c>
      <c r="AE32" s="6">
        <f t="shared" si="60"/>
        <v>0</v>
      </c>
      <c r="AF32" s="6">
        <f t="shared" si="63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 t="shared" ref="D33:AF33" si="64">AVERAGE(D23:D27)</f>
        <v>17.004539999999999</v>
      </c>
      <c r="E33" s="14">
        <f t="shared" si="64"/>
        <v>16.100920000000002</v>
      </c>
      <c r="F33" s="14">
        <f t="shared" si="64"/>
        <v>2.9990000000000001</v>
      </c>
      <c r="G33" s="14">
        <f t="shared" si="64"/>
        <v>0.97167999999999988</v>
      </c>
      <c r="H33" s="14">
        <f>AVERAGE(H23:H25,H27)</f>
        <v>1.4605250000000001</v>
      </c>
      <c r="I33" s="14">
        <f>AVERAGE(I24:I27)</f>
        <v>1.0351750000000002</v>
      </c>
      <c r="J33" s="14">
        <f t="shared" si="64"/>
        <v>1.8730199999999999</v>
      </c>
      <c r="K33" s="14">
        <f t="shared" si="64"/>
        <v>1.4822200000000001</v>
      </c>
      <c r="L33" s="14">
        <f t="shared" si="64"/>
        <v>6.9041407524083231</v>
      </c>
      <c r="M33" s="14">
        <f t="shared" si="64"/>
        <v>2.0157337401101465</v>
      </c>
      <c r="N33" s="14">
        <f t="shared" si="64"/>
        <v>5.8179388894618791</v>
      </c>
      <c r="O33" s="14">
        <f>AVERAGE(O24:O27)</f>
        <v>1.4965733978692284</v>
      </c>
      <c r="P33" s="14">
        <f t="shared" si="64"/>
        <v>6.8979035161823958</v>
      </c>
      <c r="Q33" s="14">
        <f t="shared" si="64"/>
        <v>7.7757741982463839</v>
      </c>
      <c r="R33" s="14">
        <f t="shared" si="64"/>
        <v>5.1949293779078847</v>
      </c>
      <c r="S33" s="14">
        <f t="shared" si="64"/>
        <v>6.4129479174531827</v>
      </c>
      <c r="T33" s="14">
        <f t="shared" si="64"/>
        <v>7.0605404279382604</v>
      </c>
      <c r="U33" s="14">
        <f t="shared" si="64"/>
        <v>8.5955908526793561</v>
      </c>
      <c r="V33" s="14">
        <f t="shared" si="64"/>
        <v>1.1020907085443197</v>
      </c>
      <c r="W33" s="14">
        <f t="shared" si="64"/>
        <v>1.8745791951009045</v>
      </c>
      <c r="X33" s="14">
        <f t="shared" si="64"/>
        <v>0.47384060918927962</v>
      </c>
      <c r="Y33" s="14">
        <f t="shared" si="64"/>
        <v>1.24396</v>
      </c>
      <c r="Z33" s="14">
        <f t="shared" si="64"/>
        <v>0.67930000000000013</v>
      </c>
      <c r="AA33" s="14">
        <f>AVERAGE(AA23:AA25,AA27)</f>
        <v>1.7564249999999999</v>
      </c>
      <c r="AB33" s="14">
        <f t="shared" si="64"/>
        <v>3.9684799999999996</v>
      </c>
      <c r="AC33" s="14">
        <f t="shared" si="64"/>
        <v>3.0976399999999997</v>
      </c>
      <c r="AD33" s="14">
        <f t="shared" si="64"/>
        <v>0.38707499999999989</v>
      </c>
      <c r="AE33" s="14">
        <f t="shared" si="64"/>
        <v>0.40145000000000003</v>
      </c>
      <c r="AF33" s="14">
        <f t="shared" si="64"/>
        <v>0.34013333333333362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 t="shared" ref="D34:AF34" si="65">STDEV(D23:D27)</f>
        <v>1.7884983933456582</v>
      </c>
      <c r="E34" s="14">
        <f t="shared" si="65"/>
        <v>2.0873275897663905</v>
      </c>
      <c r="F34" s="14">
        <f t="shared" si="65"/>
        <v>0.27057951696312854</v>
      </c>
      <c r="G34" s="14">
        <f t="shared" si="65"/>
        <v>0.14126711223777483</v>
      </c>
      <c r="H34" s="14">
        <f>STDEV(H23:H25,H27)</f>
        <v>7.1630225231159583E-2</v>
      </c>
      <c r="I34" s="14">
        <f>STDEV(I24:I27)</f>
        <v>0.11977713679997547</v>
      </c>
      <c r="J34" s="14">
        <f t="shared" si="65"/>
        <v>0.34233881900830282</v>
      </c>
      <c r="K34" s="14">
        <f t="shared" si="65"/>
        <v>0.23429141469546033</v>
      </c>
      <c r="L34" s="14">
        <f t="shared" si="65"/>
        <v>0.73636476450327615</v>
      </c>
      <c r="M34" s="14">
        <f t="shared" si="65"/>
        <v>0.42233844659507747</v>
      </c>
      <c r="N34" s="14">
        <f t="shared" si="65"/>
        <v>0.29766013160666616</v>
      </c>
      <c r="O34" s="14">
        <f>STDEV(O24:O27)</f>
        <v>8.6305964917279238E-2</v>
      </c>
      <c r="P34" s="14">
        <f t="shared" si="65"/>
        <v>0.73221400008334547</v>
      </c>
      <c r="Q34" s="14">
        <f t="shared" si="65"/>
        <v>0.86706159172674924</v>
      </c>
      <c r="R34" s="14">
        <f t="shared" si="65"/>
        <v>0.54742964972629671</v>
      </c>
      <c r="S34" s="14">
        <f t="shared" si="65"/>
        <v>0.62450391035113018</v>
      </c>
      <c r="T34" s="14">
        <f t="shared" si="65"/>
        <v>1.0889238647279684</v>
      </c>
      <c r="U34" s="14">
        <f t="shared" si="65"/>
        <v>1.0320268334701765</v>
      </c>
      <c r="V34" s="14">
        <f t="shared" si="65"/>
        <v>0.19520702733347556</v>
      </c>
      <c r="W34" s="14">
        <f t="shared" si="65"/>
        <v>0.23088259294815205</v>
      </c>
      <c r="X34" s="14">
        <f t="shared" si="65"/>
        <v>0.10595376087792391</v>
      </c>
      <c r="Y34" s="14">
        <f t="shared" si="65"/>
        <v>0.13470197845614595</v>
      </c>
      <c r="Z34" s="14">
        <f t="shared" si="65"/>
        <v>9.9836290996810226E-2</v>
      </c>
      <c r="AA34" s="14">
        <f>STDEV(AA23:AA25,AA27)</f>
        <v>0.13099224849840041</v>
      </c>
      <c r="AB34" s="14">
        <f t="shared" si="65"/>
        <v>0.76272005808160259</v>
      </c>
      <c r="AC34" s="14">
        <f t="shared" si="65"/>
        <v>0.38166455559823859</v>
      </c>
      <c r="AD34" s="14">
        <f t="shared" si="65"/>
        <v>5.7192970139111392E-2</v>
      </c>
      <c r="AE34" s="14">
        <f t="shared" si="65"/>
        <v>6.5830362802180256E-2</v>
      </c>
      <c r="AF34" s="14">
        <f t="shared" si="65"/>
        <v>5.9363821754780069E-2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 t="shared" ref="D35:AF35" si="66">MAX(D23:D27)-MIN(D23:D27)</f>
        <v>4.2336000000000009</v>
      </c>
      <c r="E35" s="14">
        <f t="shared" si="66"/>
        <v>5.6972000000000005</v>
      </c>
      <c r="F35" s="14">
        <f t="shared" si="66"/>
        <v>0.74359999999999982</v>
      </c>
      <c r="G35" s="14">
        <f t="shared" si="66"/>
        <v>0.35429999999999995</v>
      </c>
      <c r="H35" s="14">
        <f>MAX(H23:H25,H27)-MIN(H23:H25,H27)</f>
        <v>0.1599999999999997</v>
      </c>
      <c r="I35" s="14">
        <f>MAX(I24:I27)-MIN(I24:I27)</f>
        <v>0.2457000000000007</v>
      </c>
      <c r="J35" s="14">
        <f t="shared" si="66"/>
        <v>0.79949999999999921</v>
      </c>
      <c r="K35" s="14">
        <f t="shared" si="66"/>
        <v>0.5835000000000008</v>
      </c>
      <c r="L35" s="14">
        <f t="shared" si="66"/>
        <v>1.4260916877374514</v>
      </c>
      <c r="M35" s="14">
        <f t="shared" si="66"/>
        <v>0.80261837193019914</v>
      </c>
      <c r="N35" s="14">
        <f t="shared" si="66"/>
        <v>0.58753265033516389</v>
      </c>
      <c r="O35" s="14">
        <f>MAX(O24:O27)-MIN(O24:O27)</f>
        <v>0.12205506609971284</v>
      </c>
      <c r="P35" s="14">
        <f t="shared" si="66"/>
        <v>1.6528427575931426</v>
      </c>
      <c r="Q35" s="14">
        <f t="shared" si="66"/>
        <v>1.741800421791563</v>
      </c>
      <c r="R35" s="14">
        <f t="shared" si="66"/>
        <v>1.1689210615617549</v>
      </c>
      <c r="S35" s="14">
        <f t="shared" si="66"/>
        <v>1.2597012110440513</v>
      </c>
      <c r="T35" s="14">
        <f t="shared" si="66"/>
        <v>2.0336013398162853</v>
      </c>
      <c r="U35" s="14">
        <f t="shared" si="66"/>
        <v>1.9795644842230216</v>
      </c>
      <c r="V35" s="14">
        <f t="shared" si="66"/>
        <v>0.42170819810215154</v>
      </c>
      <c r="W35" s="14">
        <f t="shared" si="66"/>
        <v>0.49752595611557227</v>
      </c>
      <c r="X35" s="14">
        <f t="shared" si="66"/>
        <v>0.24541643289799125</v>
      </c>
      <c r="Y35" s="14">
        <f t="shared" si="66"/>
        <v>0.32269999999999999</v>
      </c>
      <c r="Z35" s="14">
        <f t="shared" si="66"/>
        <v>0.21150000000000002</v>
      </c>
      <c r="AA35" s="14">
        <f>MAX(AA23:AA25,AA27)-MIN(AA23:AA25,AA27)</f>
        <v>0.27490000000000014</v>
      </c>
      <c r="AB35" s="14">
        <f t="shared" si="66"/>
        <v>1.9153000000000002</v>
      </c>
      <c r="AC35" s="14">
        <f t="shared" si="66"/>
        <v>0.8046000000000002</v>
      </c>
      <c r="AD35" s="14">
        <f t="shared" si="66"/>
        <v>0.12639999999999962</v>
      </c>
      <c r="AE35" s="14">
        <f t="shared" si="66"/>
        <v>0.15880000000000016</v>
      </c>
      <c r="AF35" s="14">
        <f t="shared" si="66"/>
        <v>0.11170000000000047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 t="shared" ref="D36:AF36" si="67">MIN(D23:D27)</f>
        <v>15.1244</v>
      </c>
      <c r="E36" s="14">
        <f t="shared" si="67"/>
        <v>13.041600000000001</v>
      </c>
      <c r="F36" s="14">
        <f t="shared" si="67"/>
        <v>2.681</v>
      </c>
      <c r="G36" s="14">
        <f t="shared" si="67"/>
        <v>0.85409999999999997</v>
      </c>
      <c r="H36" s="14">
        <f>MIN(H23:H25,H27)</f>
        <v>1.4002000000000001</v>
      </c>
      <c r="I36" s="14">
        <f>MIN(I24:I27)</f>
        <v>0.89469999999999983</v>
      </c>
      <c r="J36" s="14">
        <f t="shared" si="67"/>
        <v>1.5913000000000004</v>
      </c>
      <c r="K36" s="14">
        <f t="shared" si="67"/>
        <v>1.2325999999999997</v>
      </c>
      <c r="L36" s="14">
        <f t="shared" si="67"/>
        <v>6.2972374085784635</v>
      </c>
      <c r="M36" s="14">
        <f t="shared" si="67"/>
        <v>1.6904085452931195</v>
      </c>
      <c r="N36" s="14">
        <f t="shared" si="67"/>
        <v>5.4964663667587743</v>
      </c>
      <c r="O36" s="14">
        <f>MIN(O24:O27)</f>
        <v>1.435545864819372</v>
      </c>
      <c r="P36" s="14">
        <f t="shared" si="67"/>
        <v>6.0632662625024141</v>
      </c>
      <c r="Q36" s="14">
        <f t="shared" si="67"/>
        <v>6.9608293198440077</v>
      </c>
      <c r="R36" s="14">
        <f t="shared" si="67"/>
        <v>4.7352393740971532</v>
      </c>
      <c r="S36" s="14">
        <f t="shared" si="67"/>
        <v>5.8843706146027204</v>
      </c>
      <c r="T36" s="14">
        <f t="shared" si="67"/>
        <v>6.2687372253110114</v>
      </c>
      <c r="U36" s="14">
        <f t="shared" si="67"/>
        <v>7.7745396571115384</v>
      </c>
      <c r="V36" s="14">
        <f t="shared" si="67"/>
        <v>0.89004863912035748</v>
      </c>
      <c r="W36" s="14">
        <f t="shared" si="67"/>
        <v>1.5381591595150355</v>
      </c>
      <c r="X36" s="14">
        <f t="shared" si="67"/>
        <v>0.36233234743809456</v>
      </c>
      <c r="Y36" s="14">
        <f t="shared" si="67"/>
        <v>1.1315</v>
      </c>
      <c r="Z36" s="14">
        <f t="shared" si="67"/>
        <v>0.58289999999999997</v>
      </c>
      <c r="AA36" s="14">
        <f>MIN(AA23:AA25,AA27)</f>
        <v>1.6122999999999998</v>
      </c>
      <c r="AB36" s="14">
        <f t="shared" si="67"/>
        <v>3.2454000000000001</v>
      </c>
      <c r="AC36" s="14">
        <f t="shared" si="67"/>
        <v>2.7729999999999997</v>
      </c>
      <c r="AD36" s="14">
        <f t="shared" si="67"/>
        <v>0.3448</v>
      </c>
      <c r="AE36" s="14">
        <f t="shared" si="67"/>
        <v>0.31999999999999995</v>
      </c>
      <c r="AF36" s="14">
        <f t="shared" si="67"/>
        <v>0.29589999999999994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 t="shared" ref="D37:AF37" si="68">MAX(D23:D27)</f>
        <v>19.358000000000001</v>
      </c>
      <c r="E37" s="14">
        <f t="shared" si="68"/>
        <v>18.738800000000001</v>
      </c>
      <c r="F37" s="14">
        <f t="shared" si="68"/>
        <v>3.4245999999999999</v>
      </c>
      <c r="G37" s="14">
        <f t="shared" si="68"/>
        <v>1.2083999999999999</v>
      </c>
      <c r="H37" s="14">
        <f>MAX(H23:H25,H27)</f>
        <v>1.5601999999999998</v>
      </c>
      <c r="I37" s="14">
        <f>MAX(I24:I27)</f>
        <v>1.1404000000000005</v>
      </c>
      <c r="J37" s="14">
        <f t="shared" si="68"/>
        <v>2.3907999999999996</v>
      </c>
      <c r="K37" s="14">
        <f t="shared" si="68"/>
        <v>1.8161000000000005</v>
      </c>
      <c r="L37" s="14">
        <f t="shared" si="68"/>
        <v>7.7233290963159149</v>
      </c>
      <c r="M37" s="14">
        <f t="shared" si="68"/>
        <v>2.4930269172233186</v>
      </c>
      <c r="N37" s="14">
        <f t="shared" si="68"/>
        <v>6.0839990170939382</v>
      </c>
      <c r="O37" s="14">
        <f>MAX(O24:O27)</f>
        <v>1.5576009309190848</v>
      </c>
      <c r="P37" s="14">
        <f t="shared" si="68"/>
        <v>7.7161090200955567</v>
      </c>
      <c r="Q37" s="14">
        <f t="shared" si="68"/>
        <v>8.7026297416355707</v>
      </c>
      <c r="R37" s="14">
        <f t="shared" si="68"/>
        <v>5.9041604356589081</v>
      </c>
      <c r="S37" s="14">
        <f t="shared" si="68"/>
        <v>7.1440718256467717</v>
      </c>
      <c r="T37" s="14">
        <f t="shared" si="68"/>
        <v>8.3023385651272967</v>
      </c>
      <c r="U37" s="14">
        <f t="shared" si="68"/>
        <v>9.7541041413345599</v>
      </c>
      <c r="V37" s="14">
        <f t="shared" si="68"/>
        <v>1.311756837222509</v>
      </c>
      <c r="W37" s="14">
        <f t="shared" si="68"/>
        <v>2.0356851156306077</v>
      </c>
      <c r="X37" s="14">
        <f t="shared" si="68"/>
        <v>0.60774878033608581</v>
      </c>
      <c r="Y37" s="14">
        <f t="shared" si="68"/>
        <v>1.4541999999999999</v>
      </c>
      <c r="Z37" s="14">
        <f t="shared" si="68"/>
        <v>0.7944</v>
      </c>
      <c r="AA37" s="14">
        <f>MAX(AA23:AA25,AA27)</f>
        <v>1.8872</v>
      </c>
      <c r="AB37" s="14">
        <f t="shared" si="68"/>
        <v>5.1607000000000003</v>
      </c>
      <c r="AC37" s="14">
        <f t="shared" si="68"/>
        <v>3.5775999999999999</v>
      </c>
      <c r="AD37" s="14">
        <f t="shared" si="68"/>
        <v>0.47119999999999962</v>
      </c>
      <c r="AE37" s="14">
        <f t="shared" si="68"/>
        <v>0.47880000000000011</v>
      </c>
      <c r="AF37" s="14">
        <f t="shared" si="68"/>
        <v>0.40760000000000041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 t="shared" ref="D38:AF38" si="69">COUNT(D23:D27)</f>
        <v>5</v>
      </c>
      <c r="E38" s="15">
        <f t="shared" si="69"/>
        <v>5</v>
      </c>
      <c r="F38" s="15">
        <f t="shared" si="69"/>
        <v>5</v>
      </c>
      <c r="G38" s="15">
        <f t="shared" si="69"/>
        <v>5</v>
      </c>
      <c r="H38" s="15">
        <f>COUNT(H23:H25,H27)</f>
        <v>4</v>
      </c>
      <c r="I38" s="15">
        <f>COUNT(I24:I27)</f>
        <v>4</v>
      </c>
      <c r="J38" s="15">
        <f t="shared" si="69"/>
        <v>5</v>
      </c>
      <c r="K38" s="15">
        <f t="shared" si="69"/>
        <v>5</v>
      </c>
      <c r="L38" s="15">
        <f t="shared" si="69"/>
        <v>3</v>
      </c>
      <c r="M38" s="15">
        <f t="shared" si="69"/>
        <v>3</v>
      </c>
      <c r="N38" s="15">
        <f t="shared" si="69"/>
        <v>3</v>
      </c>
      <c r="O38" s="15">
        <f>COUNT(O24:O27)</f>
        <v>2</v>
      </c>
      <c r="P38" s="15">
        <f t="shared" si="69"/>
        <v>4</v>
      </c>
      <c r="Q38" s="15">
        <f t="shared" si="69"/>
        <v>4</v>
      </c>
      <c r="R38" s="15">
        <f t="shared" si="69"/>
        <v>4</v>
      </c>
      <c r="S38" s="15">
        <f t="shared" si="69"/>
        <v>4</v>
      </c>
      <c r="T38" s="15">
        <f t="shared" si="69"/>
        <v>3</v>
      </c>
      <c r="U38" s="15">
        <f t="shared" si="69"/>
        <v>3</v>
      </c>
      <c r="V38" s="15">
        <f t="shared" si="69"/>
        <v>4</v>
      </c>
      <c r="W38" s="15">
        <f t="shared" si="69"/>
        <v>4</v>
      </c>
      <c r="X38" s="15">
        <f t="shared" si="69"/>
        <v>4</v>
      </c>
      <c r="Y38" s="15">
        <f t="shared" si="69"/>
        <v>5</v>
      </c>
      <c r="Z38" s="15">
        <f t="shared" si="69"/>
        <v>5</v>
      </c>
      <c r="AA38" s="15">
        <f>COUNT(AA23:AA25,AA27)</f>
        <v>4</v>
      </c>
      <c r="AB38" s="15">
        <f t="shared" si="69"/>
        <v>5</v>
      </c>
      <c r="AC38" s="15">
        <f t="shared" si="69"/>
        <v>5</v>
      </c>
      <c r="AD38" s="15">
        <f t="shared" si="69"/>
        <v>4</v>
      </c>
      <c r="AE38" s="15">
        <f t="shared" si="69"/>
        <v>4</v>
      </c>
      <c r="AF38" s="15">
        <f t="shared" si="69"/>
        <v>3</v>
      </c>
      <c r="AI38" s="12"/>
      <c r="AJ38" s="12"/>
      <c r="AK38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topLeftCell="A8" workbookViewId="0">
      <selection activeCell="D49" sqref="D49"/>
    </sheetView>
  </sheetViews>
  <sheetFormatPr defaultColWidth="8.85546875" defaultRowHeight="12.75" x14ac:dyDescent="0.2"/>
  <cols>
    <col min="1" max="1" width="17.28515625" style="64" bestFit="1" customWidth="1"/>
    <col min="2" max="16384" width="8.85546875" style="64"/>
  </cols>
  <sheetData>
    <row r="1" spans="1:2" ht="15.75" x14ac:dyDescent="0.2">
      <c r="A1" s="63" t="s">
        <v>1058</v>
      </c>
      <c r="B1" s="62"/>
    </row>
    <row r="2" spans="1:2" ht="15.75" x14ac:dyDescent="0.2">
      <c r="A2" s="65" t="s">
        <v>1122</v>
      </c>
      <c r="B2" s="62"/>
    </row>
    <row r="3" spans="1:2" ht="15.75" x14ac:dyDescent="0.2">
      <c r="A3" s="65" t="s">
        <v>1123</v>
      </c>
      <c r="B3" s="62"/>
    </row>
    <row r="4" spans="1:2" x14ac:dyDescent="0.2">
      <c r="A4" s="69" t="s">
        <v>1059</v>
      </c>
      <c r="B4" s="66"/>
    </row>
    <row r="5" spans="1:2" x14ac:dyDescent="0.2">
      <c r="A5" s="69" t="s">
        <v>1061</v>
      </c>
      <c r="B5" s="66"/>
    </row>
    <row r="6" spans="1:2" x14ac:dyDescent="0.2">
      <c r="A6" s="69" t="s">
        <v>1063</v>
      </c>
      <c r="B6" s="66"/>
    </row>
    <row r="7" spans="1:2" x14ac:dyDescent="0.2">
      <c r="A7" s="69" t="s">
        <v>1065</v>
      </c>
      <c r="B7" s="66"/>
    </row>
    <row r="8" spans="1:2" x14ac:dyDescent="0.2">
      <c r="A8" s="69" t="s">
        <v>1067</v>
      </c>
      <c r="B8" s="66"/>
    </row>
    <row r="9" spans="1:2" x14ac:dyDescent="0.2">
      <c r="A9" s="69" t="s">
        <v>1069</v>
      </c>
      <c r="B9" s="66"/>
    </row>
    <row r="10" spans="1:2" x14ac:dyDescent="0.2">
      <c r="A10" s="69" t="s">
        <v>1071</v>
      </c>
      <c r="B10" s="66"/>
    </row>
    <row r="11" spans="1:2" x14ac:dyDescent="0.2">
      <c r="A11" s="69" t="s">
        <v>1124</v>
      </c>
      <c r="B11" s="66"/>
    </row>
    <row r="12" spans="1:2" x14ac:dyDescent="0.2">
      <c r="A12" s="69" t="s">
        <v>1074</v>
      </c>
      <c r="B12" s="66"/>
    </row>
    <row r="13" spans="1:2" ht="15.75" x14ac:dyDescent="0.2">
      <c r="A13" s="67" t="s">
        <v>1076</v>
      </c>
      <c r="B13" s="66"/>
    </row>
    <row r="14" spans="1:2" ht="15.75" x14ac:dyDescent="0.2">
      <c r="A14" s="67" t="s">
        <v>1078</v>
      </c>
      <c r="B14" s="66"/>
    </row>
    <row r="15" spans="1:2" x14ac:dyDescent="0.2">
      <c r="A15" s="69" t="s">
        <v>1080</v>
      </c>
      <c r="B15" s="66"/>
    </row>
    <row r="16" spans="1:2" ht="15.75" x14ac:dyDescent="0.2">
      <c r="A16" s="67" t="s">
        <v>1082</v>
      </c>
      <c r="B16" s="66"/>
    </row>
    <row r="17" spans="1:2" x14ac:dyDescent="0.2">
      <c r="A17" s="69" t="s">
        <v>966</v>
      </c>
      <c r="B17" s="66"/>
    </row>
    <row r="18" spans="1:2" x14ac:dyDescent="0.2">
      <c r="A18" s="69" t="s">
        <v>967</v>
      </c>
      <c r="B18" s="66"/>
    </row>
    <row r="19" spans="1:2" ht="15.75" x14ac:dyDescent="0.2">
      <c r="A19" s="67" t="s">
        <v>1086</v>
      </c>
      <c r="B19" s="66"/>
    </row>
    <row r="20" spans="1:2" x14ac:dyDescent="0.2">
      <c r="A20" s="69" t="s">
        <v>968</v>
      </c>
      <c r="B20" s="66"/>
    </row>
    <row r="21" spans="1:2" x14ac:dyDescent="0.2">
      <c r="A21" s="69" t="s">
        <v>1089</v>
      </c>
      <c r="B21" s="66"/>
    </row>
    <row r="22" spans="1:2" x14ac:dyDescent="0.2">
      <c r="A22" s="69" t="s">
        <v>1091</v>
      </c>
      <c r="B22" s="66"/>
    </row>
    <row r="23" spans="1:2" x14ac:dyDescent="0.2">
      <c r="A23" s="69" t="s">
        <v>1093</v>
      </c>
      <c r="B23" s="66"/>
    </row>
    <row r="24" spans="1:2" x14ac:dyDescent="0.2">
      <c r="A24" s="69" t="s">
        <v>1095</v>
      </c>
      <c r="B24" s="66"/>
    </row>
    <row r="25" spans="1:2" x14ac:dyDescent="0.2">
      <c r="A25" s="69" t="s">
        <v>1097</v>
      </c>
      <c r="B25" s="66"/>
    </row>
    <row r="26" spans="1:2" x14ac:dyDescent="0.2">
      <c r="A26" s="69" t="s">
        <v>1099</v>
      </c>
      <c r="B26" s="66"/>
    </row>
    <row r="27" spans="1:2" x14ac:dyDescent="0.2">
      <c r="A27" s="69" t="s">
        <v>1101</v>
      </c>
      <c r="B27" s="66"/>
    </row>
    <row r="28" spans="1:2" x14ac:dyDescent="0.2">
      <c r="A28" s="69" t="s">
        <v>1103</v>
      </c>
      <c r="B28" s="66"/>
    </row>
    <row r="29" spans="1:2" x14ac:dyDescent="0.2">
      <c r="A29" s="69" t="s">
        <v>1105</v>
      </c>
      <c r="B29" s="66"/>
    </row>
    <row r="30" spans="1:2" ht="15.75" x14ac:dyDescent="0.25">
      <c r="A30" s="69" t="s">
        <v>1120</v>
      </c>
      <c r="B30" s="68"/>
    </row>
    <row r="31" spans="1:2" ht="15.75" x14ac:dyDescent="0.25">
      <c r="A31" s="69" t="s">
        <v>1107</v>
      </c>
      <c r="B31" s="68"/>
    </row>
    <row r="32" spans="1:2" ht="15.75" x14ac:dyDescent="0.25">
      <c r="A32" s="69" t="s">
        <v>1108</v>
      </c>
      <c r="B32" s="68"/>
    </row>
    <row r="33" spans="1:2" ht="15.75" x14ac:dyDescent="0.25">
      <c r="A33" s="69" t="s">
        <v>1109</v>
      </c>
      <c r="B33" s="68"/>
    </row>
    <row r="34" spans="1:2" ht="15.75" x14ac:dyDescent="0.25">
      <c r="A34" s="69" t="s">
        <v>1110</v>
      </c>
      <c r="B34" s="68"/>
    </row>
    <row r="35" spans="1:2" ht="15.75" x14ac:dyDescent="0.25">
      <c r="A35" s="69" t="s">
        <v>1111</v>
      </c>
      <c r="B35" s="68"/>
    </row>
    <row r="36" spans="1:2" ht="15.75" x14ac:dyDescent="0.25">
      <c r="A36" s="69" t="s">
        <v>1126</v>
      </c>
      <c r="B36" s="68"/>
    </row>
    <row r="37" spans="1:2" ht="15.75" x14ac:dyDescent="0.25">
      <c r="A37" s="69" t="s">
        <v>1112</v>
      </c>
      <c r="B37" s="68"/>
    </row>
    <row r="38" spans="1:2" ht="15.75" x14ac:dyDescent="0.25">
      <c r="A38" s="69" t="s">
        <v>1113</v>
      </c>
      <c r="B38" s="68"/>
    </row>
    <row r="39" spans="1:2" ht="15.75" x14ac:dyDescent="0.25">
      <c r="A39" s="69" t="s">
        <v>1114</v>
      </c>
      <c r="B39" s="68"/>
    </row>
    <row r="40" spans="1:2" ht="15.75" x14ac:dyDescent="0.25">
      <c r="A40" s="69" t="s">
        <v>1115</v>
      </c>
      <c r="B40" s="68"/>
    </row>
    <row r="41" spans="1:2" ht="15.75" x14ac:dyDescent="0.25">
      <c r="A41" s="69" t="s">
        <v>1125</v>
      </c>
      <c r="B41" s="68"/>
    </row>
    <row r="42" spans="1:2" ht="15.75" x14ac:dyDescent="0.25">
      <c r="A42" s="69" t="s">
        <v>1116</v>
      </c>
      <c r="B42" s="68"/>
    </row>
    <row r="43" spans="1:2" ht="15.75" x14ac:dyDescent="0.25">
      <c r="A43" s="69" t="s">
        <v>1117</v>
      </c>
      <c r="B43" s="68"/>
    </row>
    <row r="44" spans="1:2" ht="15.75" x14ac:dyDescent="0.25">
      <c r="A44" s="69" t="s">
        <v>1118</v>
      </c>
      <c r="B44" s="68"/>
    </row>
    <row r="45" spans="1:2" ht="15.75" x14ac:dyDescent="0.25">
      <c r="A45" s="69" t="s">
        <v>1121</v>
      </c>
      <c r="B45" s="68"/>
    </row>
    <row r="46" spans="1:2" ht="15.75" x14ac:dyDescent="0.25">
      <c r="A46" s="69" t="s">
        <v>1119</v>
      </c>
      <c r="B46" s="68"/>
    </row>
    <row r="47" spans="1:2" x14ac:dyDescent="0.2">
      <c r="A47" s="69" t="s">
        <v>1060</v>
      </c>
      <c r="B47" s="66"/>
    </row>
    <row r="48" spans="1:2" x14ac:dyDescent="0.2">
      <c r="A48" s="69" t="s">
        <v>1062</v>
      </c>
      <c r="B48" s="66"/>
    </row>
    <row r="49" spans="1:2" x14ac:dyDescent="0.2">
      <c r="A49" s="69" t="s">
        <v>1064</v>
      </c>
      <c r="B49" s="66"/>
    </row>
    <row r="50" spans="1:2" x14ac:dyDescent="0.2">
      <c r="A50" s="69" t="s">
        <v>1066</v>
      </c>
      <c r="B50" s="66"/>
    </row>
    <row r="51" spans="1:2" x14ac:dyDescent="0.2">
      <c r="A51" s="69" t="s">
        <v>1068</v>
      </c>
      <c r="B51" s="66"/>
    </row>
    <row r="52" spans="1:2" x14ac:dyDescent="0.2">
      <c r="A52" s="69" t="s">
        <v>1070</v>
      </c>
      <c r="B52" s="66"/>
    </row>
    <row r="53" spans="1:2" x14ac:dyDescent="0.2">
      <c r="A53" s="69" t="s">
        <v>1072</v>
      </c>
      <c r="B53" s="66"/>
    </row>
    <row r="54" spans="1:2" x14ac:dyDescent="0.2">
      <c r="A54" s="69" t="s">
        <v>1073</v>
      </c>
      <c r="B54" s="66"/>
    </row>
    <row r="55" spans="1:2" x14ac:dyDescent="0.2">
      <c r="A55" s="69" t="s">
        <v>1075</v>
      </c>
      <c r="B55" s="66"/>
    </row>
    <row r="56" spans="1:2" x14ac:dyDescent="0.2">
      <c r="A56" s="69" t="s">
        <v>1077</v>
      </c>
      <c r="B56" s="66"/>
    </row>
    <row r="57" spans="1:2" x14ac:dyDescent="0.2">
      <c r="A57" s="69" t="s">
        <v>1079</v>
      </c>
      <c r="B57" s="66"/>
    </row>
    <row r="58" spans="1:2" x14ac:dyDescent="0.2">
      <c r="A58" s="69" t="s">
        <v>1081</v>
      </c>
      <c r="B58" s="66"/>
    </row>
    <row r="59" spans="1:2" x14ac:dyDescent="0.2">
      <c r="A59" s="69" t="s">
        <v>1083</v>
      </c>
      <c r="B59" s="66"/>
    </row>
    <row r="60" spans="1:2" x14ac:dyDescent="0.2">
      <c r="A60" s="69" t="s">
        <v>1084</v>
      </c>
      <c r="B60" s="66"/>
    </row>
    <row r="61" spans="1:2" x14ac:dyDescent="0.2">
      <c r="A61" s="69" t="s">
        <v>1085</v>
      </c>
      <c r="B61" s="66"/>
    </row>
    <row r="62" spans="1:2" x14ac:dyDescent="0.2">
      <c r="A62" s="69" t="s">
        <v>1087</v>
      </c>
      <c r="B62" s="66"/>
    </row>
    <row r="63" spans="1:2" x14ac:dyDescent="0.2">
      <c r="A63" s="69" t="s">
        <v>1088</v>
      </c>
      <c r="B63" s="66"/>
    </row>
    <row r="64" spans="1:2" x14ac:dyDescent="0.2">
      <c r="A64" s="69" t="s">
        <v>1090</v>
      </c>
      <c r="B64" s="66"/>
    </row>
    <row r="65" spans="1:2" x14ac:dyDescent="0.2">
      <c r="A65" s="69" t="s">
        <v>1092</v>
      </c>
      <c r="B65" s="66"/>
    </row>
    <row r="66" spans="1:2" x14ac:dyDescent="0.2">
      <c r="A66" s="65" t="s">
        <v>1136</v>
      </c>
      <c r="B66" s="66"/>
    </row>
    <row r="67" spans="1:2" x14ac:dyDescent="0.2">
      <c r="A67" s="69" t="s">
        <v>1094</v>
      </c>
      <c r="B67" s="66"/>
    </row>
    <row r="68" spans="1:2" x14ac:dyDescent="0.2">
      <c r="A68" s="69" t="s">
        <v>1096</v>
      </c>
      <c r="B68" s="66"/>
    </row>
    <row r="69" spans="1:2" x14ac:dyDescent="0.2">
      <c r="A69" s="69" t="s">
        <v>1098</v>
      </c>
      <c r="B69" s="66"/>
    </row>
    <row r="70" spans="1:2" x14ac:dyDescent="0.2">
      <c r="A70" s="69" t="s">
        <v>1100</v>
      </c>
      <c r="B70" s="66"/>
    </row>
    <row r="71" spans="1:2" x14ac:dyDescent="0.2">
      <c r="A71" s="69" t="s">
        <v>1102</v>
      </c>
      <c r="B71" s="66"/>
    </row>
    <row r="72" spans="1:2" x14ac:dyDescent="0.2">
      <c r="A72" s="69" t="s">
        <v>1104</v>
      </c>
      <c r="B72" s="66"/>
    </row>
    <row r="73" spans="1:2" x14ac:dyDescent="0.2">
      <c r="A73" s="69" t="s">
        <v>1106</v>
      </c>
      <c r="B73" s="66"/>
    </row>
    <row r="74" spans="1:2" x14ac:dyDescent="0.2">
      <c r="A74" s="70" t="s">
        <v>1127</v>
      </c>
    </row>
  </sheetData>
  <hyperlinks>
    <hyperlink ref="A4" location="aithaleos!A1" display="aithaleos"/>
    <hyperlink ref="A5" location="amblycephalus!A1" display="amblycephalus"/>
    <hyperlink ref="A6" location="ambulans!A1" display="ambulans"/>
    <hyperlink ref="A2" location="Combined!A1" display="COMBINED"/>
    <hyperlink ref="A3" location="Analysis!A1" display="ANALYSIS"/>
    <hyperlink ref="A7" location="annulosus!A1" display="annulosus"/>
    <hyperlink ref="A8" location="antiguensis!A1" display="antiguensis"/>
    <hyperlink ref="A9" location="armillatus!A1" display="armillatus"/>
    <hyperlink ref="A10" location="auralanus!A1" display="auralanus"/>
    <hyperlink ref="A11" location="bahiaensis!A1" display="bahiaensis"/>
    <hyperlink ref="A12" location="banksi!A1" display="banksi"/>
    <hyperlink ref="A15" location="cervicalis!A1" display="cervicalis"/>
    <hyperlink ref="A17" location="chamaeleon!A1" display="chamaeleon"/>
    <hyperlink ref="A18" location="championi!A1" display="championi"/>
    <hyperlink ref="A20" location="conjungens!A1" display="conjungens"/>
    <hyperlink ref="A21" location="cordazulus!A1" display="cordazulus"/>
    <hyperlink ref="A22" location="errans!A1" display="errans"/>
    <hyperlink ref="A23" location="erythrocephalus!A1" display="erythrocephalus"/>
    <hyperlink ref="A24" location="exsanguis!A1" display="exsanguis"/>
    <hyperlink ref="A25" location="fasciatus!A1" display="fasciatus"/>
    <hyperlink ref="A26" location="filicauda!A1" display="filicauda"/>
    <hyperlink ref="A27" location="fuliginatus!A1" display="fuliginatus"/>
    <hyperlink ref="A28" location="gilboventris!A1" display="gilboventris"/>
    <hyperlink ref="A29" location="gracilipes!A1" display="gracilipes"/>
    <hyperlink ref="A30" location="grandoculus!A1" display="grandoculus"/>
    <hyperlink ref="A31" location="grassans!A1" display="grassans"/>
    <hyperlink ref="A32" location="illotus!A1" display="illotus"/>
    <hyperlink ref="A33" location="impar!A1" display="impar"/>
    <hyperlink ref="A34" location="inconstans!A1" display="inconstans"/>
    <hyperlink ref="A35" location="janus!A1" display="janus"/>
    <hyperlink ref="A37" location="kartabensis!A1" display="kartabensis"/>
    <hyperlink ref="A36" location="kartabenoides!A1" display="kartabenoides"/>
    <hyperlink ref="A38" location="korystos!A1" display="korystos"/>
    <hyperlink ref="A39" location="laticornis!A1" display="laticornis"/>
    <hyperlink ref="A40" location="leucogrammus!A1" display="leucogrammus"/>
    <hyperlink ref="A41" location="lewisi!A1" display="lewisi"/>
    <hyperlink ref="A42" location="litigiosus!A1" display="litigiosus"/>
    <hyperlink ref="A43" location="longipes!A1" display="longipes"/>
    <hyperlink ref="A44" location="luridus!A1" display="luridus"/>
    <hyperlink ref="A45" location="mattogrossensis!A1" display="mattogrossensis"/>
    <hyperlink ref="A46" location="means!A1" display="means"/>
    <hyperlink ref="A47" location="mimus!A1" display="mimus"/>
    <hyperlink ref="A48" location="minutus!A1" display="minutus"/>
    <hyperlink ref="A49" location="nigromaculatus!A1" display="nigromaculatus"/>
    <hyperlink ref="A50" location="nugax!A1" display="nugax"/>
    <hyperlink ref="A51" location="panamensis!A1" display="panamensis"/>
    <hyperlink ref="A52" location="paracephalus!A1" display="paracephalus"/>
    <hyperlink ref="A53" location="pedestris!A1" display="pedestris"/>
    <hyperlink ref="A54" location="plagiatus!A1" display="plagiatus"/>
    <hyperlink ref="A55" location="prolixus!A1" display="prolixus"/>
    <hyperlink ref="A56" location="puertoricensis!A1" display="puertoricensis"/>
    <hyperlink ref="A57" location="renardii!A1" display="renardii"/>
    <hyperlink ref="A58" location="ruficeps!A1" display="ruficeps"/>
    <hyperlink ref="A59" location="russulumus!A1" display="russulumus"/>
    <hyperlink ref="A60" location="spatulosus!A1" display="spatulosus"/>
    <hyperlink ref="A61" location="sphegeus!A1" display="sphegeus"/>
    <hyperlink ref="A62" location="subimpressus!A1" display="subimpressus"/>
    <hyperlink ref="A63" location="sulcicollis!A1" display="sulcicollis"/>
    <hyperlink ref="A64" location="tetracanthus!A1" display="tetracanthus"/>
    <hyperlink ref="A65" location="truxali!A1" display="truxali"/>
    <hyperlink ref="A67" location="umbraculus!A1" display="umbraculus"/>
    <hyperlink ref="A68" location="vagans!A1" display="vagans"/>
    <hyperlink ref="A69" location="varius!A1" display="varius"/>
    <hyperlink ref="A70" location="versicolor!A1" display="versicolor"/>
    <hyperlink ref="A71" location="vespiformis!A1" display="vespiformis"/>
    <hyperlink ref="A72" location="Directory!A1" display="xouthos"/>
    <hyperlink ref="A73" location="zayasi!A1" display="zayasi"/>
    <hyperlink ref="A74" location="'sp-band'!A1" display="sp_band"/>
    <hyperlink ref="A66" location="umbraculoides!A1" display="umbraculoides"/>
  </hyperlinks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6"/>
  <sheetViews>
    <sheetView workbookViewId="0">
      <pane xSplit="3" topLeftCell="AF1" activePane="topRight" state="frozen"/>
      <selection pane="topRight" activeCell="B31" sqref="B31:AF36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/>
      <c r="C3" s="1"/>
      <c r="D3" s="5">
        <f t="shared" ref="D3:D12" si="0">((AG3-AW3)^2+(AH3-AX3)^2)^0.5</f>
        <v>0</v>
      </c>
      <c r="E3" s="5">
        <f t="shared" ref="E3:E12" si="1">((AG3-AU3)^2+(AH3-AV3)^2)^0.5</f>
        <v>0</v>
      </c>
      <c r="F3" s="5">
        <f t="shared" ref="F3:F12" si="2">((AG3-AM3)^2+(AH3-AN3)^2)^0.5</f>
        <v>0</v>
      </c>
      <c r="G3" s="5">
        <f t="shared" ref="G3:G12" si="3">((AG3-AI3)^2+(AH3-AJ3)^2)^0.5</f>
        <v>0</v>
      </c>
      <c r="H3" s="5">
        <f t="shared" ref="H3:H12" si="4">((AK3-AM3)^2+(AL3-AN3)^2)^0.5</f>
        <v>0</v>
      </c>
      <c r="I3" s="5">
        <f t="shared" ref="I3:I12" si="5">((AM3-AO3)^2+(AN3-AP3)^2)^0.5</f>
        <v>0</v>
      </c>
      <c r="J3" s="5">
        <f t="shared" ref="J3:J12" si="6">((AO3-AQ3)^2+(AP3-AR3)^2)^0.5</f>
        <v>0</v>
      </c>
      <c r="K3" s="5">
        <f t="shared" ref="K3:K12" si="7">((AQ3-AS3)^2+(AR3-AT3)^2)^0.5</f>
        <v>0</v>
      </c>
      <c r="L3" s="5">
        <f t="shared" ref="L3:L12" si="8">((BS3-BU3)^2+(BT3-BV3)^2)^0.5</f>
        <v>0</v>
      </c>
      <c r="M3" s="5">
        <f t="shared" ref="M3:M12" si="9">((BU3-BW3)^2+(BV3-BX3)^2)^0.5</f>
        <v>0</v>
      </c>
      <c r="N3" s="5">
        <f t="shared" ref="N3:N11" si="10">((BW3-BY3)^2+(BX3-BZ3)^2)^0.5 + ((BY3-CA3)^2+(BZ3-CB3)^2)^0.5</f>
        <v>0</v>
      </c>
      <c r="O3" s="5">
        <f t="shared" ref="O3:O11" si="11">((CA3-CC3)^2+(CB3-CD3)^2)^0.5</f>
        <v>0</v>
      </c>
      <c r="P3" s="5">
        <f>((CE3-CG3)^2+(CF3-CH3)^2)^0.5</f>
        <v>0</v>
      </c>
      <c r="Q3" s="5">
        <f t="shared" ref="Q3:Q11" si="12">((CG3-CI3)^2+(CH3-CJ3)^2)^0.5</f>
        <v>0</v>
      </c>
      <c r="R3" s="5">
        <f>((CO3-CQ3)^2+(CP3-CR3)^2)^0.5</f>
        <v>0</v>
      </c>
      <c r="S3" s="5">
        <f>((CQ3-CS3)^2+(CR3-CT3)^2)^0.5</f>
        <v>0</v>
      </c>
      <c r="T3" s="5">
        <f>((CY3-DA3)^2+(CZ3-DB3)^2)^0.5</f>
        <v>0</v>
      </c>
      <c r="U3" s="5">
        <f>((DA3-DC3)^2+(DB3-DD3)^2)^0.5</f>
        <v>0</v>
      </c>
      <c r="V3" s="5">
        <f>((DI3-DK3)^2+(DJ3-DL3)^2)^0.5</f>
        <v>0</v>
      </c>
      <c r="W3" s="5">
        <f>((DK3-DM3)^2+(DL3-DN3)^2)^0.5</f>
        <v>0</v>
      </c>
      <c r="X3" s="5">
        <f>((DM3-DO3)^2+(DN3-DP3)^2)^0.5</f>
        <v>0</v>
      </c>
      <c r="Y3" s="5">
        <f t="shared" ref="Y3:Y12" si="13">((BE3-BK3)^2+(BF3-BL3)^2)^0.5</f>
        <v>0</v>
      </c>
      <c r="Z3" s="5">
        <f t="shared" ref="Z3:Z12" si="14">((BG3-BI3)^2+(BH3-BJ3)^2)^0.5</f>
        <v>0</v>
      </c>
      <c r="AA3" s="5">
        <f t="shared" ref="AA3:AA12" si="15">((BC3-BM3)^2+(BD3-BN3)^2)^0.5</f>
        <v>0</v>
      </c>
      <c r="AB3" s="5">
        <f t="shared" ref="AB3:AB12" si="16">((BA3-BO3)^2+(BB3-BP3)^2)^0.5</f>
        <v>0</v>
      </c>
      <c r="AC3" s="6">
        <f t="shared" ref="AC3:AC12" si="17">((AY3-BQ3)^2+(AZ3-BR3)^2)^0.5</f>
        <v>0</v>
      </c>
      <c r="AD3" s="6">
        <f>((CK3-CM3)^2+(CL3-CN3)^2)^0.5</f>
        <v>0</v>
      </c>
      <c r="AE3" s="6">
        <f>((CU3-CW3)^2+(CV3-CX3)^2)^0.5</f>
        <v>0</v>
      </c>
      <c r="AF3" s="6">
        <f>((DE3-DG3)^2+(DF3-DH3)^2)^0.5</f>
        <v>0</v>
      </c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18"/>
      <c r="AZ3" s="18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</row>
    <row r="4" spans="2:120" ht="14.45" customHeight="1" x14ac:dyDescent="0.2">
      <c r="B4" s="2"/>
      <c r="C4" s="2"/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 s="5">
        <f t="shared" si="4"/>
        <v>0</v>
      </c>
      <c r="I4" s="5">
        <f t="shared" si="5"/>
        <v>0</v>
      </c>
      <c r="J4" s="5">
        <f t="shared" si="6"/>
        <v>0</v>
      </c>
      <c r="K4" s="5">
        <f t="shared" si="7"/>
        <v>0</v>
      </c>
      <c r="L4" s="5">
        <f t="shared" si="8"/>
        <v>0</v>
      </c>
      <c r="M4" s="5">
        <f t="shared" si="9"/>
        <v>0</v>
      </c>
      <c r="N4" s="5">
        <f t="shared" si="10"/>
        <v>0</v>
      </c>
      <c r="O4" s="5">
        <f t="shared" si="11"/>
        <v>0</v>
      </c>
      <c r="P4" s="5">
        <f t="shared" ref="P4:P11" si="18">((CE4-CG4)^2+(CF4-CH4)^2)^0.5</f>
        <v>0</v>
      </c>
      <c r="Q4" s="5">
        <f t="shared" si="12"/>
        <v>0</v>
      </c>
      <c r="R4" s="5">
        <f t="shared" ref="R4:R11" si="19">((CO4-CQ4)^2+(CP4-CR4)^2)^0.5</f>
        <v>0</v>
      </c>
      <c r="S4" s="5">
        <f t="shared" ref="S4:S11" si="20">((CQ4-CS4)^2+(CR4-CT4)^2)^0.5</f>
        <v>0</v>
      </c>
      <c r="T4" s="5">
        <f t="shared" ref="T4:T11" si="21">((CY4-DA4)^2+(CZ4-DB4)^2)^0.5</f>
        <v>0</v>
      </c>
      <c r="U4" s="5">
        <f t="shared" ref="U4:U11" si="22">((DA4-DC4)^2+(DB4-DD4)^2)^0.5</f>
        <v>0</v>
      </c>
      <c r="V4" s="5">
        <f t="shared" ref="V4:V12" si="23">((DI4-DK4)^2+(DJ4-DL4)^2)^0.5</f>
        <v>0</v>
      </c>
      <c r="W4" s="5">
        <f t="shared" ref="W4:W12" si="24">((DK4-DM4)^2+(DL4-DN4)^2)^0.5</f>
        <v>0</v>
      </c>
      <c r="X4" s="5">
        <f t="shared" ref="X4:X12" si="25">((DM4-DO4)^2+(DN4-DP4)^2)^0.5</f>
        <v>0</v>
      </c>
      <c r="Y4" s="5">
        <f t="shared" si="13"/>
        <v>0</v>
      </c>
      <c r="Z4" s="5">
        <f t="shared" si="14"/>
        <v>0</v>
      </c>
      <c r="AA4" s="5">
        <f t="shared" si="15"/>
        <v>0</v>
      </c>
      <c r="AB4" s="5">
        <f t="shared" si="16"/>
        <v>0</v>
      </c>
      <c r="AC4" s="6">
        <f t="shared" si="17"/>
        <v>0</v>
      </c>
      <c r="AD4" s="6">
        <f t="shared" ref="AD4:AD10" si="26">((CK4-CM4)^2+(CL4-CN4)^2)^0.5</f>
        <v>0</v>
      </c>
      <c r="AE4" s="6">
        <f t="shared" ref="AE4:AE10" si="27">((CU4-CW4)^2+(CV4-CX4)^2)^0.5</f>
        <v>0</v>
      </c>
      <c r="AF4" s="6">
        <f t="shared" ref="AF4:AF10" si="28">((DE4-DG4)^2+(DF4-DH4)^2)^0.5</f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si="10"/>
        <v>0</v>
      </c>
      <c r="O5" s="5">
        <f>((CA5-CC5)^2+(CB5-CD5)^2)^0.5</f>
        <v>0</v>
      </c>
      <c r="P5" s="5">
        <f t="shared" si="18"/>
        <v>0</v>
      </c>
      <c r="Q5" s="5">
        <f t="shared" si="12"/>
        <v>0</v>
      </c>
      <c r="R5" s="5">
        <f t="shared" si="19"/>
        <v>0</v>
      </c>
      <c r="S5" s="5">
        <f t="shared" si="20"/>
        <v>0</v>
      </c>
      <c r="T5" s="5">
        <f t="shared" si="21"/>
        <v>0</v>
      </c>
      <c r="U5" s="5">
        <f t="shared" si="22"/>
        <v>0</v>
      </c>
      <c r="V5" s="5">
        <f t="shared" si="23"/>
        <v>0</v>
      </c>
      <c r="W5" s="5">
        <f t="shared" si="24"/>
        <v>0</v>
      </c>
      <c r="X5" s="5">
        <f t="shared" si="25"/>
        <v>0</v>
      </c>
      <c r="Y5" s="5">
        <f t="shared" si="13"/>
        <v>0</v>
      </c>
      <c r="Z5" s="5">
        <f t="shared" si="14"/>
        <v>0</v>
      </c>
      <c r="AA5" s="5">
        <f t="shared" si="15"/>
        <v>0</v>
      </c>
      <c r="AB5" s="5">
        <f t="shared" si="16"/>
        <v>0</v>
      </c>
      <c r="AC5" s="6">
        <f t="shared" si="17"/>
        <v>0</v>
      </c>
      <c r="AD5" s="6">
        <f t="shared" si="26"/>
        <v>0</v>
      </c>
      <c r="AE5" s="6">
        <f t="shared" si="27"/>
        <v>0</v>
      </c>
      <c r="AF5" s="6">
        <f t="shared" si="28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0"/>
        <v>0</v>
      </c>
      <c r="O6" s="5">
        <f t="shared" si="11"/>
        <v>0</v>
      </c>
      <c r="P6" s="5">
        <f t="shared" si="18"/>
        <v>0</v>
      </c>
      <c r="Q6" s="5">
        <f t="shared" si="12"/>
        <v>0</v>
      </c>
      <c r="R6" s="5">
        <f t="shared" si="19"/>
        <v>0</v>
      </c>
      <c r="S6" s="5">
        <f t="shared" si="20"/>
        <v>0</v>
      </c>
      <c r="T6" s="5">
        <f t="shared" si="21"/>
        <v>0</v>
      </c>
      <c r="U6" s="5">
        <f t="shared" si="22"/>
        <v>0</v>
      </c>
      <c r="V6" s="5">
        <f t="shared" si="23"/>
        <v>0</v>
      </c>
      <c r="W6" s="5">
        <f t="shared" si="24"/>
        <v>0</v>
      </c>
      <c r="X6" s="5">
        <f t="shared" si="25"/>
        <v>0</v>
      </c>
      <c r="Y6" s="5">
        <f t="shared" si="13"/>
        <v>0</v>
      </c>
      <c r="Z6" s="5">
        <f t="shared" si="14"/>
        <v>0</v>
      </c>
      <c r="AA6" s="5">
        <f t="shared" si="15"/>
        <v>0</v>
      </c>
      <c r="AB6" s="5">
        <f t="shared" si="16"/>
        <v>0</v>
      </c>
      <c r="AC6" s="6">
        <f t="shared" si="17"/>
        <v>0</v>
      </c>
      <c r="AD6" s="6">
        <f t="shared" si="26"/>
        <v>0</v>
      </c>
      <c r="AE6" s="6">
        <f t="shared" si="27"/>
        <v>0</v>
      </c>
      <c r="AF6" s="6">
        <f t="shared" si="28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11"/>
        <v>0</v>
      </c>
      <c r="P7" s="5">
        <f t="shared" si="18"/>
        <v>0</v>
      </c>
      <c r="Q7" s="5">
        <f t="shared" si="12"/>
        <v>0</v>
      </c>
      <c r="R7" s="5">
        <f t="shared" si="19"/>
        <v>0</v>
      </c>
      <c r="S7" s="5">
        <f t="shared" si="20"/>
        <v>0</v>
      </c>
      <c r="T7" s="5">
        <f t="shared" si="21"/>
        <v>0</v>
      </c>
      <c r="U7" s="5">
        <f t="shared" si="22"/>
        <v>0</v>
      </c>
      <c r="V7" s="5">
        <f t="shared" si="23"/>
        <v>0</v>
      </c>
      <c r="W7" s="5">
        <f t="shared" si="24"/>
        <v>0</v>
      </c>
      <c r="X7" s="5">
        <f t="shared" si="25"/>
        <v>0</v>
      </c>
      <c r="Y7" s="5">
        <f t="shared" si="13"/>
        <v>0</v>
      </c>
      <c r="Z7" s="5">
        <f t="shared" si="14"/>
        <v>0</v>
      </c>
      <c r="AA7" s="5">
        <f t="shared" si="15"/>
        <v>0</v>
      </c>
      <c r="AB7" s="5">
        <f t="shared" si="16"/>
        <v>0</v>
      </c>
      <c r="AC7" s="6">
        <f t="shared" si="17"/>
        <v>0</v>
      </c>
      <c r="AD7" s="6">
        <f t="shared" si="26"/>
        <v>0</v>
      </c>
      <c r="AE7" s="6">
        <f t="shared" si="27"/>
        <v>0</v>
      </c>
      <c r="AF7" s="6">
        <f t="shared" si="28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11"/>
        <v>0</v>
      </c>
      <c r="P8" s="5">
        <f t="shared" si="18"/>
        <v>0</v>
      </c>
      <c r="Q8" s="5">
        <f t="shared" si="12"/>
        <v>0</v>
      </c>
      <c r="R8" s="5">
        <f t="shared" si="19"/>
        <v>0</v>
      </c>
      <c r="S8" s="5">
        <f t="shared" si="20"/>
        <v>0</v>
      </c>
      <c r="T8" s="5">
        <f t="shared" si="21"/>
        <v>0</v>
      </c>
      <c r="U8" s="5">
        <f t="shared" si="22"/>
        <v>0</v>
      </c>
      <c r="V8" s="5">
        <f t="shared" si="23"/>
        <v>0</v>
      </c>
      <c r="W8" s="5">
        <f t="shared" si="24"/>
        <v>0</v>
      </c>
      <c r="X8" s="5">
        <f t="shared" si="25"/>
        <v>0</v>
      </c>
      <c r="Y8" s="5">
        <f t="shared" si="13"/>
        <v>0</v>
      </c>
      <c r="Z8" s="5">
        <f t="shared" si="14"/>
        <v>0</v>
      </c>
      <c r="AA8" s="5">
        <f t="shared" si="15"/>
        <v>0</v>
      </c>
      <c r="AB8" s="5">
        <f t="shared" si="16"/>
        <v>0</v>
      </c>
      <c r="AC8" s="6">
        <f t="shared" si="17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11"/>
        <v>0</v>
      </c>
      <c r="P9" s="5">
        <f t="shared" si="18"/>
        <v>0</v>
      </c>
      <c r="Q9" s="5">
        <f t="shared" si="12"/>
        <v>0</v>
      </c>
      <c r="R9" s="5">
        <f t="shared" si="19"/>
        <v>0</v>
      </c>
      <c r="S9" s="5">
        <f t="shared" si="20"/>
        <v>0</v>
      </c>
      <c r="T9" s="5">
        <f t="shared" si="21"/>
        <v>0</v>
      </c>
      <c r="U9" s="5">
        <f t="shared" si="22"/>
        <v>0</v>
      </c>
      <c r="V9" s="5">
        <f t="shared" si="23"/>
        <v>0</v>
      </c>
      <c r="W9" s="5">
        <f t="shared" si="24"/>
        <v>0</v>
      </c>
      <c r="X9" s="5">
        <f t="shared" si="25"/>
        <v>0</v>
      </c>
      <c r="Y9" s="5">
        <f t="shared" si="13"/>
        <v>0</v>
      </c>
      <c r="Z9" s="5">
        <f t="shared" si="14"/>
        <v>0</v>
      </c>
      <c r="AA9" s="5">
        <f t="shared" si="15"/>
        <v>0</v>
      </c>
      <c r="AB9" s="5">
        <f t="shared" si="16"/>
        <v>0</v>
      </c>
      <c r="AC9" s="6">
        <f t="shared" si="17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1"/>
        <v>0</v>
      </c>
      <c r="P10" s="5">
        <f t="shared" si="18"/>
        <v>0</v>
      </c>
      <c r="Q10" s="5">
        <f t="shared" si="12"/>
        <v>0</v>
      </c>
      <c r="R10" s="5">
        <f t="shared" si="19"/>
        <v>0</v>
      </c>
      <c r="S10" s="5">
        <f t="shared" si="20"/>
        <v>0</v>
      </c>
      <c r="T10" s="5">
        <f t="shared" si="21"/>
        <v>0</v>
      </c>
      <c r="U10" s="5">
        <f t="shared" si="22"/>
        <v>0</v>
      </c>
      <c r="V10" s="5">
        <f t="shared" si="23"/>
        <v>0</v>
      </c>
      <c r="W10" s="5">
        <f t="shared" si="24"/>
        <v>0</v>
      </c>
      <c r="X10" s="5">
        <f t="shared" si="25"/>
        <v>0</v>
      </c>
      <c r="Y10" s="5">
        <f t="shared" si="13"/>
        <v>0</v>
      </c>
      <c r="Z10" s="5">
        <f t="shared" si="14"/>
        <v>0</v>
      </c>
      <c r="AA10" s="5">
        <f t="shared" si="15"/>
        <v>0</v>
      </c>
      <c r="AB10" s="5">
        <f t="shared" si="16"/>
        <v>0</v>
      </c>
      <c r="AC10" s="6">
        <f t="shared" si="17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1"/>
        <v>0</v>
      </c>
      <c r="P11" s="5">
        <f t="shared" si="18"/>
        <v>0</v>
      </c>
      <c r="Q11" s="5">
        <f t="shared" si="12"/>
        <v>0</v>
      </c>
      <c r="R11" s="5">
        <f t="shared" si="19"/>
        <v>0</v>
      </c>
      <c r="S11" s="5">
        <f t="shared" si="20"/>
        <v>0</v>
      </c>
      <c r="T11" s="5">
        <f t="shared" si="21"/>
        <v>0</v>
      </c>
      <c r="U11" s="5">
        <f t="shared" si="22"/>
        <v>0</v>
      </c>
      <c r="V11" s="5">
        <f t="shared" si="23"/>
        <v>0</v>
      </c>
      <c r="W11" s="5">
        <f t="shared" si="24"/>
        <v>0</v>
      </c>
      <c r="X11" s="5">
        <f t="shared" si="25"/>
        <v>0</v>
      </c>
      <c r="Y11" s="5">
        <f t="shared" si="13"/>
        <v>0</v>
      </c>
      <c r="Z11" s="5">
        <f t="shared" si="14"/>
        <v>0</v>
      </c>
      <c r="AA11" s="5">
        <f t="shared" si="15"/>
        <v>0</v>
      </c>
      <c r="AB11" s="5">
        <f t="shared" si="16"/>
        <v>0</v>
      </c>
      <c r="AC11" s="6">
        <f t="shared" si="17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((CI12-CK12)^2+(CJ12-CL12)^2)^0.5</f>
        <v>0</v>
      </c>
      <c r="R12" s="5">
        <f>((CQ12-CS12)^2+(CR12-CT12)^2)^0.5</f>
        <v>0</v>
      </c>
      <c r="S12" s="5">
        <f>((CS12-CU12)^2+(CT12-CV12)^2)^0.5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3"/>
        <v>0</v>
      </c>
      <c r="W12" s="5">
        <f t="shared" si="24"/>
        <v>0</v>
      </c>
      <c r="X12" s="5">
        <f t="shared" si="25"/>
        <v>0</v>
      </c>
      <c r="Y12" s="5">
        <f t="shared" si="13"/>
        <v>0</v>
      </c>
      <c r="Z12" s="5">
        <f t="shared" si="14"/>
        <v>0</v>
      </c>
      <c r="AA12" s="5">
        <f t="shared" si="15"/>
        <v>0</v>
      </c>
      <c r="AB12" s="5">
        <f t="shared" si="16"/>
        <v>0</v>
      </c>
      <c r="AC12" s="6">
        <f t="shared" si="17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AVERAGE(D3:D12)</f>
        <v>0</v>
      </c>
      <c r="E13" s="14">
        <f t="shared" ref="E13:AF13" si="29">AVERAGE(E3:E12)</f>
        <v>0</v>
      </c>
      <c r="F13" s="14">
        <f t="shared" si="29"/>
        <v>0</v>
      </c>
      <c r="G13" s="14">
        <f t="shared" si="29"/>
        <v>0</v>
      </c>
      <c r="H13" s="14">
        <f t="shared" si="29"/>
        <v>0</v>
      </c>
      <c r="I13" s="14">
        <f t="shared" si="29"/>
        <v>0</v>
      </c>
      <c r="J13" s="14">
        <f t="shared" si="29"/>
        <v>0</v>
      </c>
      <c r="K13" s="14">
        <f t="shared" si="29"/>
        <v>0</v>
      </c>
      <c r="L13" s="14">
        <f t="shared" si="29"/>
        <v>0</v>
      </c>
      <c r="M13" s="14">
        <f t="shared" si="29"/>
        <v>0</v>
      </c>
      <c r="N13" s="14">
        <f t="shared" si="29"/>
        <v>0</v>
      </c>
      <c r="O13" s="14">
        <f t="shared" si="29"/>
        <v>0</v>
      </c>
      <c r="P13" s="14">
        <f t="shared" si="29"/>
        <v>0</v>
      </c>
      <c r="Q13" s="14">
        <f t="shared" si="29"/>
        <v>0</v>
      </c>
      <c r="R13" s="14">
        <f t="shared" si="29"/>
        <v>0</v>
      </c>
      <c r="S13" s="14">
        <f t="shared" si="29"/>
        <v>0</v>
      </c>
      <c r="T13" s="14">
        <f t="shared" si="29"/>
        <v>0</v>
      </c>
      <c r="U13" s="14">
        <f t="shared" si="29"/>
        <v>0</v>
      </c>
      <c r="V13" s="14">
        <f t="shared" si="29"/>
        <v>0</v>
      </c>
      <c r="W13" s="14">
        <f t="shared" si="29"/>
        <v>0</v>
      </c>
      <c r="X13" s="14">
        <f t="shared" si="29"/>
        <v>0</v>
      </c>
      <c r="Y13" s="14">
        <f t="shared" si="29"/>
        <v>0</v>
      </c>
      <c r="Z13" s="14">
        <f t="shared" si="29"/>
        <v>0</v>
      </c>
      <c r="AA13" s="14">
        <f t="shared" si="29"/>
        <v>0</v>
      </c>
      <c r="AB13" s="14">
        <f t="shared" si="29"/>
        <v>0</v>
      </c>
      <c r="AC13" s="14">
        <f t="shared" si="29"/>
        <v>0</v>
      </c>
      <c r="AD13" s="14">
        <f t="shared" si="29"/>
        <v>0</v>
      </c>
      <c r="AE13" s="14">
        <f t="shared" si="29"/>
        <v>0</v>
      </c>
      <c r="AF13" s="14">
        <f t="shared" si="29"/>
        <v>0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STDEV(D3:D12)</f>
        <v>0</v>
      </c>
      <c r="E14" s="14">
        <f t="shared" ref="E14:AF14" si="30">STDEV(E3:E12)</f>
        <v>0</v>
      </c>
      <c r="F14" s="14">
        <f t="shared" si="30"/>
        <v>0</v>
      </c>
      <c r="G14" s="14">
        <f t="shared" si="30"/>
        <v>0</v>
      </c>
      <c r="H14" s="14">
        <f t="shared" si="30"/>
        <v>0</v>
      </c>
      <c r="I14" s="14">
        <f t="shared" si="30"/>
        <v>0</v>
      </c>
      <c r="J14" s="14">
        <f t="shared" si="30"/>
        <v>0</v>
      </c>
      <c r="K14" s="14">
        <f t="shared" si="30"/>
        <v>0</v>
      </c>
      <c r="L14" s="14">
        <f t="shared" si="30"/>
        <v>0</v>
      </c>
      <c r="M14" s="14">
        <f t="shared" si="30"/>
        <v>0</v>
      </c>
      <c r="N14" s="14">
        <f t="shared" si="30"/>
        <v>0</v>
      </c>
      <c r="O14" s="14">
        <f t="shared" si="30"/>
        <v>0</v>
      </c>
      <c r="P14" s="14">
        <f t="shared" si="30"/>
        <v>0</v>
      </c>
      <c r="Q14" s="14">
        <f t="shared" si="30"/>
        <v>0</v>
      </c>
      <c r="R14" s="14">
        <f t="shared" si="30"/>
        <v>0</v>
      </c>
      <c r="S14" s="14">
        <f t="shared" si="30"/>
        <v>0</v>
      </c>
      <c r="T14" s="14">
        <f t="shared" si="30"/>
        <v>0</v>
      </c>
      <c r="U14" s="14">
        <f t="shared" si="30"/>
        <v>0</v>
      </c>
      <c r="V14" s="14">
        <f t="shared" si="30"/>
        <v>0</v>
      </c>
      <c r="W14" s="14">
        <f t="shared" si="30"/>
        <v>0</v>
      </c>
      <c r="X14" s="14">
        <f t="shared" si="30"/>
        <v>0</v>
      </c>
      <c r="Y14" s="14">
        <f t="shared" si="30"/>
        <v>0</v>
      </c>
      <c r="Z14" s="14">
        <f t="shared" si="30"/>
        <v>0</v>
      </c>
      <c r="AA14" s="14">
        <f t="shared" si="30"/>
        <v>0</v>
      </c>
      <c r="AB14" s="14">
        <f t="shared" si="30"/>
        <v>0</v>
      </c>
      <c r="AC14" s="14">
        <f t="shared" si="30"/>
        <v>0</v>
      </c>
      <c r="AD14" s="14">
        <f t="shared" si="30"/>
        <v>0</v>
      </c>
      <c r="AE14" s="14">
        <f t="shared" si="30"/>
        <v>0</v>
      </c>
      <c r="AF14" s="14">
        <f t="shared" si="30"/>
        <v>0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MAX(D3:D12)-MIN(D3:D12)</f>
        <v>0</v>
      </c>
      <c r="E15" s="14">
        <f t="shared" ref="E15:AF15" si="31">MAX(E3:E12)-MIN(E3:E12)</f>
        <v>0</v>
      </c>
      <c r="F15" s="14">
        <f t="shared" si="31"/>
        <v>0</v>
      </c>
      <c r="G15" s="14">
        <f t="shared" si="31"/>
        <v>0</v>
      </c>
      <c r="H15" s="14">
        <f t="shared" si="31"/>
        <v>0</v>
      </c>
      <c r="I15" s="14">
        <f t="shared" si="31"/>
        <v>0</v>
      </c>
      <c r="J15" s="14">
        <f t="shared" si="31"/>
        <v>0</v>
      </c>
      <c r="K15" s="14">
        <f t="shared" si="31"/>
        <v>0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</v>
      </c>
      <c r="S15" s="14">
        <f t="shared" si="31"/>
        <v>0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0</v>
      </c>
      <c r="Z15" s="14">
        <f t="shared" si="31"/>
        <v>0</v>
      </c>
      <c r="AA15" s="14">
        <f t="shared" si="31"/>
        <v>0</v>
      </c>
      <c r="AB15" s="14">
        <f t="shared" si="31"/>
        <v>0</v>
      </c>
      <c r="AC15" s="14">
        <f t="shared" si="31"/>
        <v>0</v>
      </c>
      <c r="AD15" s="14">
        <f t="shared" si="31"/>
        <v>0</v>
      </c>
      <c r="AE15" s="14">
        <f t="shared" si="31"/>
        <v>0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MIN(D3:D12)</f>
        <v>0</v>
      </c>
      <c r="E16" s="14">
        <f t="shared" ref="E16:AF16" si="32">MIN(E3:E12)</f>
        <v>0</v>
      </c>
      <c r="F16" s="14">
        <f t="shared" si="32"/>
        <v>0</v>
      </c>
      <c r="G16" s="14">
        <f t="shared" si="32"/>
        <v>0</v>
      </c>
      <c r="H16" s="14">
        <f t="shared" si="32"/>
        <v>0</v>
      </c>
      <c r="I16" s="14">
        <f t="shared" si="32"/>
        <v>0</v>
      </c>
      <c r="J16" s="14">
        <f t="shared" si="32"/>
        <v>0</v>
      </c>
      <c r="K16" s="14">
        <f t="shared" si="32"/>
        <v>0</v>
      </c>
      <c r="L16" s="14">
        <f t="shared" si="32"/>
        <v>0</v>
      </c>
      <c r="M16" s="14">
        <f t="shared" si="32"/>
        <v>0</v>
      </c>
      <c r="N16" s="14">
        <f t="shared" si="32"/>
        <v>0</v>
      </c>
      <c r="O16" s="14">
        <f t="shared" si="32"/>
        <v>0</v>
      </c>
      <c r="P16" s="14">
        <f t="shared" si="32"/>
        <v>0</v>
      </c>
      <c r="Q16" s="14">
        <f t="shared" si="32"/>
        <v>0</v>
      </c>
      <c r="R16" s="14">
        <f t="shared" si="32"/>
        <v>0</v>
      </c>
      <c r="S16" s="14">
        <f t="shared" si="32"/>
        <v>0</v>
      </c>
      <c r="T16" s="14">
        <f t="shared" si="32"/>
        <v>0</v>
      </c>
      <c r="U16" s="14">
        <f t="shared" si="32"/>
        <v>0</v>
      </c>
      <c r="V16" s="14">
        <f t="shared" si="32"/>
        <v>0</v>
      </c>
      <c r="W16" s="14">
        <f t="shared" si="32"/>
        <v>0</v>
      </c>
      <c r="X16" s="14">
        <f t="shared" si="32"/>
        <v>0</v>
      </c>
      <c r="Y16" s="14">
        <f t="shared" si="32"/>
        <v>0</v>
      </c>
      <c r="Z16" s="14">
        <f t="shared" si="32"/>
        <v>0</v>
      </c>
      <c r="AA16" s="14">
        <f t="shared" si="32"/>
        <v>0</v>
      </c>
      <c r="AB16" s="14">
        <f t="shared" si="32"/>
        <v>0</v>
      </c>
      <c r="AC16" s="14">
        <f t="shared" si="32"/>
        <v>0</v>
      </c>
      <c r="AD16" s="14">
        <f t="shared" si="32"/>
        <v>0</v>
      </c>
      <c r="AE16" s="14">
        <f t="shared" si="32"/>
        <v>0</v>
      </c>
      <c r="AF16" s="14">
        <f t="shared" si="32"/>
        <v>0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MAX(D3:D12)</f>
        <v>0</v>
      </c>
      <c r="E17" s="14">
        <f t="shared" ref="E17:AF17" si="33">MAX(E3:E12)</f>
        <v>0</v>
      </c>
      <c r="F17" s="14">
        <f t="shared" si="33"/>
        <v>0</v>
      </c>
      <c r="G17" s="14">
        <f t="shared" si="33"/>
        <v>0</v>
      </c>
      <c r="H17" s="14">
        <f t="shared" si="33"/>
        <v>0</v>
      </c>
      <c r="I17" s="14">
        <f t="shared" si="33"/>
        <v>0</v>
      </c>
      <c r="J17" s="14">
        <f t="shared" si="33"/>
        <v>0</v>
      </c>
      <c r="K17" s="14">
        <f t="shared" si="33"/>
        <v>0</v>
      </c>
      <c r="L17" s="14">
        <f t="shared" si="33"/>
        <v>0</v>
      </c>
      <c r="M17" s="14">
        <f t="shared" si="33"/>
        <v>0</v>
      </c>
      <c r="N17" s="14">
        <f t="shared" si="33"/>
        <v>0</v>
      </c>
      <c r="O17" s="14">
        <f t="shared" si="33"/>
        <v>0</v>
      </c>
      <c r="P17" s="14">
        <f t="shared" si="33"/>
        <v>0</v>
      </c>
      <c r="Q17" s="14">
        <f t="shared" si="33"/>
        <v>0</v>
      </c>
      <c r="R17" s="14">
        <f t="shared" si="33"/>
        <v>0</v>
      </c>
      <c r="S17" s="14">
        <f t="shared" si="33"/>
        <v>0</v>
      </c>
      <c r="T17" s="14">
        <f t="shared" si="33"/>
        <v>0</v>
      </c>
      <c r="U17" s="14">
        <f t="shared" si="33"/>
        <v>0</v>
      </c>
      <c r="V17" s="14">
        <f t="shared" si="33"/>
        <v>0</v>
      </c>
      <c r="W17" s="14">
        <f t="shared" si="33"/>
        <v>0</v>
      </c>
      <c r="X17" s="14">
        <f t="shared" si="33"/>
        <v>0</v>
      </c>
      <c r="Y17" s="14">
        <f t="shared" si="33"/>
        <v>0</v>
      </c>
      <c r="Z17" s="14">
        <f t="shared" si="33"/>
        <v>0</v>
      </c>
      <c r="AA17" s="14">
        <f t="shared" si="33"/>
        <v>0</v>
      </c>
      <c r="AB17" s="14">
        <f t="shared" si="33"/>
        <v>0</v>
      </c>
      <c r="AC17" s="14">
        <f t="shared" si="33"/>
        <v>0</v>
      </c>
      <c r="AD17" s="14">
        <f t="shared" si="33"/>
        <v>0</v>
      </c>
      <c r="AE17" s="14">
        <f t="shared" si="33"/>
        <v>0</v>
      </c>
      <c r="AF17" s="14">
        <f t="shared" si="33"/>
        <v>0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COUNT(D3:D12)</f>
        <v>10</v>
      </c>
      <c r="E18" s="15">
        <f t="shared" ref="E18:AF18" si="34">COUNT(E3:E12)</f>
        <v>10</v>
      </c>
      <c r="F18" s="15">
        <f t="shared" si="34"/>
        <v>10</v>
      </c>
      <c r="G18" s="15">
        <f t="shared" si="34"/>
        <v>10</v>
      </c>
      <c r="H18" s="15">
        <f t="shared" si="34"/>
        <v>10</v>
      </c>
      <c r="I18" s="15">
        <f t="shared" si="34"/>
        <v>10</v>
      </c>
      <c r="J18" s="15">
        <f t="shared" si="34"/>
        <v>10</v>
      </c>
      <c r="K18" s="15">
        <f t="shared" si="34"/>
        <v>10</v>
      </c>
      <c r="L18" s="15">
        <f t="shared" si="34"/>
        <v>10</v>
      </c>
      <c r="M18" s="15">
        <f t="shared" si="34"/>
        <v>10</v>
      </c>
      <c r="N18" s="15">
        <f t="shared" si="34"/>
        <v>10</v>
      </c>
      <c r="O18" s="15">
        <f t="shared" si="34"/>
        <v>10</v>
      </c>
      <c r="P18" s="15">
        <f t="shared" si="34"/>
        <v>10</v>
      </c>
      <c r="Q18" s="15">
        <f t="shared" si="34"/>
        <v>10</v>
      </c>
      <c r="R18" s="15">
        <f t="shared" si="34"/>
        <v>10</v>
      </c>
      <c r="S18" s="15">
        <f t="shared" si="34"/>
        <v>10</v>
      </c>
      <c r="T18" s="15">
        <f t="shared" si="34"/>
        <v>10</v>
      </c>
      <c r="U18" s="15">
        <f t="shared" si="34"/>
        <v>10</v>
      </c>
      <c r="V18" s="15">
        <f t="shared" si="34"/>
        <v>10</v>
      </c>
      <c r="W18" s="15">
        <f t="shared" si="34"/>
        <v>10</v>
      </c>
      <c r="X18" s="15">
        <f t="shared" si="34"/>
        <v>10</v>
      </c>
      <c r="Y18" s="15">
        <f t="shared" si="34"/>
        <v>10</v>
      </c>
      <c r="Z18" s="15">
        <f t="shared" si="34"/>
        <v>10</v>
      </c>
      <c r="AA18" s="15">
        <f t="shared" si="34"/>
        <v>10</v>
      </c>
      <c r="AB18" s="15">
        <f t="shared" si="34"/>
        <v>10</v>
      </c>
      <c r="AC18" s="15">
        <f t="shared" si="34"/>
        <v>10</v>
      </c>
      <c r="AD18" s="15">
        <f t="shared" si="34"/>
        <v>10</v>
      </c>
      <c r="AE18" s="15">
        <f t="shared" si="34"/>
        <v>10</v>
      </c>
      <c r="AF18" s="15">
        <f t="shared" si="34"/>
        <v>10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263</v>
      </c>
      <c r="C23" s="1"/>
      <c r="D23" s="5">
        <f t="shared" ref="D23:D30" si="35">((AG23-AW23)^2+(AH23-AX23)^2)^0.5</f>
        <v>15.2082</v>
      </c>
      <c r="E23" s="5">
        <f t="shared" ref="E23:E30" si="36">((AG23-AU23)^2+(AH23-AV23)^2)^0.5</f>
        <v>14.163</v>
      </c>
      <c r="F23" s="5">
        <f>((AG23-AM23)^2+(AH23-AN23)^2)^0.5</f>
        <v>3.1432000000000002</v>
      </c>
      <c r="G23" s="5">
        <f>((AG23-AI23)^2+(AH23-AJ23)^2)^0.5</f>
        <v>1.0255000000000001</v>
      </c>
      <c r="H23" s="5">
        <f>((AK23-AM23)^2+(AL23-AN23)^2)^0.5</f>
        <v>1.6103000000000003</v>
      </c>
      <c r="I23" s="5">
        <f>((AM23-AO23)^2+(AN23-AP23)^2)^0.5</f>
        <v>0.63889999999999958</v>
      </c>
      <c r="J23" s="5">
        <f>((AO23-AQ23)^2+(AP23-AR23)^2)^0.5</f>
        <v>1.8249000000000004</v>
      </c>
      <c r="K23" s="24">
        <f>((AQ23-AS23)^2+(AR23-AT23)^2)^0.5</f>
        <v>1.4447000000000001</v>
      </c>
      <c r="L23" s="5">
        <f t="shared" ref="L23:L30" si="37">((BS23-BU23)^2+(BT23-BV23)^2)^0.5</f>
        <v>7.1290375240981865</v>
      </c>
      <c r="M23" s="5">
        <f t="shared" ref="M23:M30" si="38">((BU23-BW23)^2+(BV23-BX23)^2)^0.5</f>
        <v>2.0180439167669268</v>
      </c>
      <c r="N23" s="5">
        <f t="shared" ref="N23:N30" si="39">((BW23-BY23)^2+(BX23-BZ23)^2)^0.5 + ((BY23-CA23)^2+(BZ23-CB23)^2)^0.5</f>
        <v>6.8938939250615112</v>
      </c>
      <c r="O23" s="5">
        <f t="shared" ref="O23:O30" si="40">((CA23-CC23)^2+(CB23-CD23)^2)^0.5</f>
        <v>2.0993348970566839</v>
      </c>
      <c r="P23" s="5">
        <f>((CE23-CG23)^2+(CF23-CH23)^2)^0.5</f>
        <v>6.8484510109951131</v>
      </c>
      <c r="Q23" s="5">
        <f>((CG23-CI23)^2+(CH23-CJ23)^2)^0.5</f>
        <v>7.2684814541966052</v>
      </c>
      <c r="R23" s="5">
        <f>((CO23-CQ23)^2+(CP23-CR23)^2)^0.5</f>
        <v>4.7439034138565681</v>
      </c>
      <c r="S23" s="5">
        <f>((CQ23-CS23)^2+(CR23-CT23)^2)^0.5</f>
        <v>6.0786541931582185</v>
      </c>
      <c r="T23" s="5">
        <f>((CY23-DA23)^2+(CZ23-DB23)^2)^0.5</f>
        <v>6.2094240006622199</v>
      </c>
      <c r="U23" s="5">
        <f>((DA23-DC23)^2+(DB23-DD23)^2)^0.5</f>
        <v>7.5634982514706781</v>
      </c>
      <c r="V23" s="5">
        <f>((DI23-DK23)^2+(DJ23-DL23)^2)^0.5</f>
        <v>0.98025758349527725</v>
      </c>
      <c r="W23" s="5">
        <f>((DK23-DM23)^2+(DL23-DN23)^2)^0.5</f>
        <v>2.0851863465887166</v>
      </c>
      <c r="X23" s="5">
        <f>((DM23-DO23)^2+(DN23-DP23)^2)^0.5</f>
        <v>0.43477686230985191</v>
      </c>
      <c r="Y23" s="24">
        <f>((BE23-BK23)^2+(BF23-BL23)^2)^0.5</f>
        <v>1.1404000000000001</v>
      </c>
      <c r="Z23" s="5">
        <f>((BG23-BI23)^2+(BH23-BJ23)^2)^0.5</f>
        <v>0.62670000000000003</v>
      </c>
      <c r="AA23" s="5">
        <f>((BC23-BM23)^2+(BD23-BN23)^2)^0.5</f>
        <v>1.6255999999999999</v>
      </c>
      <c r="AB23" s="5">
        <f>((BA23-BO23)^2+(BB23-BP23)^2)^0.5</f>
        <v>3.4957000000000003</v>
      </c>
      <c r="AC23" s="6">
        <f>((AY23-BQ23)^2+(AZ23-BR23)^2)^0.5</f>
        <v>2.4142999999999999</v>
      </c>
      <c r="AD23" s="6">
        <f>((CK23-CM23)^2+(CL23-CN23)^2)^0.5</f>
        <v>0.22029999999999994</v>
      </c>
      <c r="AE23" s="6">
        <f>((CU23-CW23)^2+(CV23-CX23)^2)^0.5</f>
        <v>0.29649999999999999</v>
      </c>
      <c r="AF23" s="6">
        <f>((DE23-DG23)^2+(DF23-DH23)^2)^0.5</f>
        <v>0.22739999999999938</v>
      </c>
      <c r="AG23" s="9">
        <v>0</v>
      </c>
      <c r="AH23" s="9">
        <v>0</v>
      </c>
      <c r="AI23" s="9">
        <v>0</v>
      </c>
      <c r="AJ23" s="9">
        <v>-1.0255000000000001</v>
      </c>
      <c r="AK23" s="9">
        <v>0</v>
      </c>
      <c r="AL23" s="9">
        <v>-1.5328999999999999</v>
      </c>
      <c r="AM23" s="9">
        <v>0</v>
      </c>
      <c r="AN23" s="9">
        <v>-3.1432000000000002</v>
      </c>
      <c r="AO23" s="9">
        <v>0</v>
      </c>
      <c r="AP23" s="9">
        <v>-3.7820999999999998</v>
      </c>
      <c r="AQ23" s="9">
        <v>0</v>
      </c>
      <c r="AR23" s="9">
        <v>-5.6070000000000002</v>
      </c>
      <c r="AS23" s="9">
        <v>0</v>
      </c>
      <c r="AT23" s="9">
        <v>-7.0517000000000003</v>
      </c>
      <c r="AU23" s="9">
        <v>0</v>
      </c>
      <c r="AV23" s="9">
        <v>-14.163</v>
      </c>
      <c r="AW23" s="9">
        <v>0</v>
      </c>
      <c r="AX23" s="9">
        <v>-15.2082</v>
      </c>
      <c r="AY23" s="18">
        <v>1.4008</v>
      </c>
      <c r="AZ23" s="18">
        <v>-6.4173</v>
      </c>
      <c r="BA23" s="19">
        <v>1.7736000000000001</v>
      </c>
      <c r="BB23" s="19">
        <v>-6.4173</v>
      </c>
      <c r="BC23" s="19">
        <v>0.9677</v>
      </c>
      <c r="BD23" s="19">
        <v>-6.4173</v>
      </c>
      <c r="BE23" s="19">
        <v>0.72070000000000001</v>
      </c>
      <c r="BF23" s="19">
        <v>-6.4173</v>
      </c>
      <c r="BG23" s="19">
        <v>0.47560000000000002</v>
      </c>
      <c r="BH23" s="19">
        <v>-6.4173</v>
      </c>
      <c r="BI23" s="19">
        <v>-0.15110000000000001</v>
      </c>
      <c r="BJ23" s="19">
        <v>-6.4173</v>
      </c>
      <c r="BK23" s="19">
        <v>-0.41970000000000002</v>
      </c>
      <c r="BL23" s="19">
        <v>-6.4173</v>
      </c>
      <c r="BM23" s="19">
        <v>-0.65790000000000004</v>
      </c>
      <c r="BN23" s="19">
        <v>-6.4173</v>
      </c>
      <c r="BO23" s="19">
        <v>-1.7221</v>
      </c>
      <c r="BP23" s="19">
        <v>-6.4173</v>
      </c>
      <c r="BQ23" s="19">
        <v>-1.0135000000000001</v>
      </c>
      <c r="BR23" s="19">
        <v>-6.4173</v>
      </c>
      <c r="BS23" s="17">
        <v>0</v>
      </c>
      <c r="BT23" s="17">
        <v>0</v>
      </c>
      <c r="BU23" s="17">
        <v>-0.71689999999999998</v>
      </c>
      <c r="BV23" s="17">
        <v>7.0929000000000002</v>
      </c>
      <c r="BW23" s="17">
        <v>1.2402</v>
      </c>
      <c r="BX23" s="17">
        <v>7.5850999999999997</v>
      </c>
      <c r="BY23" s="17">
        <v>1.2402</v>
      </c>
      <c r="BZ23" s="17">
        <v>7.5850999999999997</v>
      </c>
      <c r="CA23" s="17">
        <v>8.1178000000000008</v>
      </c>
      <c r="CB23" s="17">
        <v>8.0587999999999997</v>
      </c>
      <c r="CC23" s="17">
        <v>9.4062999999999999</v>
      </c>
      <c r="CD23" s="17">
        <v>6.4013999999999998</v>
      </c>
      <c r="CE23" s="12">
        <v>8.6728000000000005</v>
      </c>
      <c r="CF23" s="12">
        <v>-0.30230000000000001</v>
      </c>
      <c r="CG23" s="12">
        <v>12.9026</v>
      </c>
      <c r="CH23" s="12">
        <v>5.0838000000000001</v>
      </c>
      <c r="CI23" s="12">
        <v>11.565300000000001</v>
      </c>
      <c r="CJ23" s="12">
        <v>-2.0606</v>
      </c>
      <c r="CK23" s="12">
        <v>11.005800000000001</v>
      </c>
      <c r="CL23" s="12">
        <v>2.4727000000000001</v>
      </c>
      <c r="CM23" s="12">
        <v>10.785500000000001</v>
      </c>
      <c r="CN23" s="12">
        <v>2.4727000000000001</v>
      </c>
      <c r="CO23" s="12">
        <v>9.9757999999999996</v>
      </c>
      <c r="CP23" s="12">
        <v>3.2315</v>
      </c>
      <c r="CQ23" s="12">
        <v>10.32</v>
      </c>
      <c r="CR23" s="12">
        <v>-1.4999</v>
      </c>
      <c r="CS23" s="12">
        <v>12.4308</v>
      </c>
      <c r="CT23" s="12">
        <v>4.2004999999999999</v>
      </c>
      <c r="CU23" s="12">
        <v>10.3035</v>
      </c>
      <c r="CV23" s="12">
        <v>1.2851999999999999</v>
      </c>
      <c r="CW23" s="12">
        <v>10.007</v>
      </c>
      <c r="CX23" s="12">
        <v>1.2851999999999999</v>
      </c>
      <c r="CY23" s="12">
        <v>9.6850000000000005</v>
      </c>
      <c r="CZ23" s="12">
        <v>1.2851999999999999</v>
      </c>
      <c r="DA23" s="12">
        <v>12.200900000000001</v>
      </c>
      <c r="DB23" s="12">
        <v>-4.3917000000000002</v>
      </c>
      <c r="DC23" s="12">
        <v>11.892300000000001</v>
      </c>
      <c r="DD23" s="12">
        <v>3.1655000000000002</v>
      </c>
      <c r="DE23" s="12">
        <v>10.923299999999999</v>
      </c>
      <c r="DF23" s="12">
        <v>-1.0801000000000001</v>
      </c>
      <c r="DG23" s="12">
        <v>10.6959</v>
      </c>
      <c r="DH23" s="12">
        <v>-1.0801000000000001</v>
      </c>
      <c r="DI23" s="12">
        <v>2.0255999999999998</v>
      </c>
      <c r="DJ23" s="12">
        <v>-1.0045999999999999</v>
      </c>
      <c r="DK23" s="12">
        <v>2.6949000000000001</v>
      </c>
      <c r="DL23" s="12">
        <v>-1.7208000000000001</v>
      </c>
      <c r="DM23" s="12">
        <v>2.7622</v>
      </c>
      <c r="DN23" s="12">
        <v>-3.8048999999999999</v>
      </c>
      <c r="DO23" s="12">
        <v>2.6377999999999999</v>
      </c>
      <c r="DP23" s="12">
        <v>-4.2214999999999998</v>
      </c>
    </row>
    <row r="24" spans="2:120" x14ac:dyDescent="0.2">
      <c r="B24" s="1" t="s">
        <v>264</v>
      </c>
      <c r="C24" s="1"/>
      <c r="D24" s="5">
        <f t="shared" si="35"/>
        <v>15.332100000000001</v>
      </c>
      <c r="E24" s="5">
        <f t="shared" si="36"/>
        <v>13.7446</v>
      </c>
      <c r="F24" s="5">
        <f>((AG24-AM24)^2+(AH24-AN24)^2)^0.5</f>
        <v>2.9775</v>
      </c>
      <c r="G24" s="5">
        <f>((AG24-AI24)^2+(AH24-AJ24)^2)^0.5</f>
        <v>1.0311999999999999</v>
      </c>
      <c r="H24" s="5">
        <f>((AK24-AM24)^2+(AL24-AN24)^2)^0.5</f>
        <v>1.4243000000000001</v>
      </c>
      <c r="I24" s="5">
        <f>((AM24-AO24)^2+(AN24-AP24)^2)^0.5</f>
        <v>0.77470000000000017</v>
      </c>
      <c r="J24" s="5">
        <f>((AO24-AQ24)^2+(AP24-AR24)^2)^0.5</f>
        <v>2.0732999999999997</v>
      </c>
      <c r="K24" s="5">
        <f>((AQ24-AS24)^2+(AR24-AT24)^2)^0.5</f>
        <v>1.1322000000000001</v>
      </c>
      <c r="L24" s="5">
        <f t="shared" si="37"/>
        <v>6.7284957196984223</v>
      </c>
      <c r="M24" s="5">
        <f t="shared" si="38"/>
        <v>1.8804201684729931</v>
      </c>
      <c r="N24" s="5">
        <f t="shared" si="39"/>
        <v>6.8825422337970448</v>
      </c>
      <c r="O24" s="5">
        <f t="shared" si="40"/>
        <v>2.4905549783130665</v>
      </c>
      <c r="P24" s="5">
        <f>((CE24-CG24)^2+(CF24-CH24)^2)^0.5</f>
        <v>6.4361217305144249</v>
      </c>
      <c r="Q24" s="5">
        <f>((CG24-CI24)^2+(CH24-CJ24)^2)^0.5</f>
        <v>6.5952683531453058</v>
      </c>
      <c r="R24" s="5">
        <f>((CO24-CQ24)^2+(CP24-CR24)^2)^0.5</f>
        <v>4.6163849449542225</v>
      </c>
      <c r="S24" s="5">
        <f>((CQ24-CS24)^2+(CR24-CT24)^2)^0.5</f>
        <v>5.8131519204300872</v>
      </c>
      <c r="T24" s="5">
        <f>((CY24-DA24)^2+(CZ24-DB24)^2)^0.5</f>
        <v>6.1574257811198994</v>
      </c>
      <c r="U24" s="5">
        <f>((DA24-DC24)^2+(DB24-DD24)^2)^0.5</f>
        <v>6.2345164688209787</v>
      </c>
      <c r="V24" s="5">
        <f>((DI24-DK24)^2+(DJ24-DL24)^2)^0.5</f>
        <v>1.1348304278613612</v>
      </c>
      <c r="W24" s="5">
        <f>((DK24-DM24)^2+(DL24-DN24)^2)^0.5</f>
        <v>1.9972541350564277</v>
      </c>
      <c r="X24" s="5">
        <f>((DM24-DO24)^2+(DN24-DP24)^2)^0.5</f>
        <v>0.28860436587134303</v>
      </c>
      <c r="Y24" s="5">
        <f>((BE24-BK24)^2+(BF24-BL24)^2)^0.5</f>
        <v>1.2802</v>
      </c>
      <c r="Z24" s="5">
        <f>((BG24-BI24)^2+(BH24-BJ24)^2)^0.5</f>
        <v>0.6331</v>
      </c>
      <c r="AA24" s="5">
        <f>((BC24-BM24)^2+(BD24-BN24)^2)^0.5</f>
        <v>1.7793000000000001</v>
      </c>
      <c r="AB24" s="5">
        <f>((BA24-BO24)^2+(BB24-BP24)^2)^0.5</f>
        <v>4.0734999999999992</v>
      </c>
      <c r="AC24" s="6">
        <f>((AY24-BQ24)^2+(AZ24-BR24)^2)^0.5</f>
        <v>3.0956999999999999</v>
      </c>
      <c r="AD24" s="6">
        <f>((CK24-CM24)^2+(CL24-CN24)^2)^0.5</f>
        <v>0.22920000000000007</v>
      </c>
      <c r="AE24" s="6">
        <f>((CU24-CW24)^2+(CV24-CX24)^2)^0.5</f>
        <v>0.30039999999999978</v>
      </c>
      <c r="AF24" s="6">
        <f>((DE24-DG24)^2+(DF24-DH24)^2)^0.5</f>
        <v>0.23300000000000054</v>
      </c>
      <c r="AG24" s="9">
        <v>0</v>
      </c>
      <c r="AH24" s="9">
        <v>0</v>
      </c>
      <c r="AI24" s="9">
        <v>0</v>
      </c>
      <c r="AJ24" s="9">
        <v>-1.0311999999999999</v>
      </c>
      <c r="AK24" s="9">
        <v>0</v>
      </c>
      <c r="AL24" s="9">
        <v>-1.5531999999999999</v>
      </c>
      <c r="AM24" s="9">
        <v>0</v>
      </c>
      <c r="AN24" s="9">
        <v>-2.9775</v>
      </c>
      <c r="AO24" s="9">
        <v>0</v>
      </c>
      <c r="AP24" s="9">
        <v>-3.7522000000000002</v>
      </c>
      <c r="AQ24" s="9">
        <v>0</v>
      </c>
      <c r="AR24" s="9">
        <v>-5.8254999999999999</v>
      </c>
      <c r="AS24" s="9">
        <v>0</v>
      </c>
      <c r="AT24" s="9">
        <v>-6.9577</v>
      </c>
      <c r="AU24" s="9">
        <v>0</v>
      </c>
      <c r="AV24" s="9">
        <v>-13.7446</v>
      </c>
      <c r="AW24" s="9">
        <v>0</v>
      </c>
      <c r="AX24" s="9">
        <v>-15.332100000000001</v>
      </c>
      <c r="AY24" s="18">
        <v>1.5488</v>
      </c>
      <c r="AZ24" s="18">
        <v>-6.5189000000000004</v>
      </c>
      <c r="BA24" s="19">
        <v>2.0516999999999999</v>
      </c>
      <c r="BB24" s="19">
        <v>-6.5189000000000004</v>
      </c>
      <c r="BC24" s="19">
        <v>0.96650000000000003</v>
      </c>
      <c r="BD24" s="19">
        <v>-6.5189000000000004</v>
      </c>
      <c r="BE24" s="19">
        <v>0.71440000000000003</v>
      </c>
      <c r="BF24" s="19">
        <v>-6.5189000000000004</v>
      </c>
      <c r="BG24" s="19">
        <v>0.38800000000000001</v>
      </c>
      <c r="BH24" s="19">
        <v>-6.5189000000000004</v>
      </c>
      <c r="BI24" s="19">
        <v>-0.24510000000000001</v>
      </c>
      <c r="BJ24" s="19">
        <v>-6.5189000000000004</v>
      </c>
      <c r="BK24" s="19">
        <v>-0.56579999999999997</v>
      </c>
      <c r="BL24" s="19">
        <v>-6.5189000000000004</v>
      </c>
      <c r="BM24" s="19">
        <v>-0.81279999999999997</v>
      </c>
      <c r="BN24" s="19">
        <v>-6.5189000000000004</v>
      </c>
      <c r="BO24" s="19">
        <v>-2.0217999999999998</v>
      </c>
      <c r="BP24" s="19">
        <v>-6.5189000000000004</v>
      </c>
      <c r="BQ24" s="19">
        <v>-1.5468999999999999</v>
      </c>
      <c r="BR24" s="19">
        <v>-6.5189000000000004</v>
      </c>
      <c r="BS24" s="17">
        <v>0</v>
      </c>
      <c r="BT24" s="17">
        <v>0</v>
      </c>
      <c r="BU24" s="17">
        <v>2.6802999999999999</v>
      </c>
      <c r="BV24" s="17">
        <v>6.1715999999999998</v>
      </c>
      <c r="BW24" s="17">
        <v>3.7338</v>
      </c>
      <c r="BX24" s="17">
        <v>7.7291999999999996</v>
      </c>
      <c r="BY24" s="17">
        <v>3.7338</v>
      </c>
      <c r="BZ24" s="17">
        <v>7.7291999999999996</v>
      </c>
      <c r="CA24" s="17">
        <v>7.6231999999999998</v>
      </c>
      <c r="CB24" s="17">
        <v>13.407400000000001</v>
      </c>
      <c r="CC24" s="17">
        <v>9.2030999999999992</v>
      </c>
      <c r="CD24" s="17">
        <v>15.332700000000001</v>
      </c>
      <c r="CE24" s="12">
        <v>1.1335</v>
      </c>
      <c r="CF24" s="12">
        <v>-0.5766</v>
      </c>
      <c r="CG24" s="12">
        <v>4.5568</v>
      </c>
      <c r="CH24" s="12">
        <v>4.8735999999999997</v>
      </c>
      <c r="CI24" s="12">
        <v>10.4216</v>
      </c>
      <c r="CJ24" s="12">
        <v>1.8567</v>
      </c>
      <c r="CK24" s="12">
        <v>3.1394000000000002</v>
      </c>
      <c r="CL24" s="12">
        <v>2.2092000000000001</v>
      </c>
      <c r="CM24" s="12">
        <v>2.9102000000000001</v>
      </c>
      <c r="CN24" s="12">
        <v>2.2092000000000001</v>
      </c>
      <c r="CO24" s="12">
        <v>2.6956000000000002</v>
      </c>
      <c r="CP24" s="12">
        <v>1.55</v>
      </c>
      <c r="CQ24" s="12">
        <v>3.0842000000000001</v>
      </c>
      <c r="CR24" s="12">
        <v>6.15</v>
      </c>
      <c r="CS24" s="12">
        <v>8.7795000000000005</v>
      </c>
      <c r="CT24" s="12">
        <v>7.3146000000000004</v>
      </c>
      <c r="CU24" s="12">
        <v>3.1038999999999999</v>
      </c>
      <c r="CV24" s="12">
        <v>3.9535</v>
      </c>
      <c r="CW24" s="12">
        <v>2.8035000000000001</v>
      </c>
      <c r="CX24" s="12">
        <v>3.9535</v>
      </c>
      <c r="CY24" s="12">
        <v>2.5691999999999999</v>
      </c>
      <c r="CZ24" s="12">
        <v>3.8995000000000002</v>
      </c>
      <c r="DA24" s="12">
        <v>5.5804</v>
      </c>
      <c r="DB24" s="12">
        <v>9.2704000000000004</v>
      </c>
      <c r="DC24" s="12">
        <v>11.8078</v>
      </c>
      <c r="DD24" s="12">
        <v>9.5681999999999992</v>
      </c>
      <c r="DE24" s="12">
        <v>4.2697000000000003</v>
      </c>
      <c r="DF24" s="12">
        <v>6.3646000000000003</v>
      </c>
      <c r="DG24" s="12">
        <v>4.0366999999999997</v>
      </c>
      <c r="DH24" s="12">
        <v>6.3646000000000003</v>
      </c>
      <c r="DI24" s="12">
        <v>2.3557999999999999</v>
      </c>
      <c r="DJ24" s="12">
        <v>-4.1585999999999999</v>
      </c>
      <c r="DK24" s="12">
        <v>3.1229</v>
      </c>
      <c r="DL24" s="12">
        <v>-3.3222999999999998</v>
      </c>
      <c r="DM24" s="12">
        <v>3.1991000000000001</v>
      </c>
      <c r="DN24" s="12">
        <v>-1.3265</v>
      </c>
      <c r="DO24" s="12">
        <v>3.0562999999999998</v>
      </c>
      <c r="DP24" s="12">
        <v>-1.0757000000000001</v>
      </c>
    </row>
    <row r="25" spans="2:120" x14ac:dyDescent="0.2">
      <c r="B25" s="1" t="s">
        <v>265</v>
      </c>
      <c r="C25" s="1" t="s">
        <v>569</v>
      </c>
      <c r="D25" s="5">
        <f t="shared" si="35"/>
        <v>15.218400000000001</v>
      </c>
      <c r="E25" s="5">
        <f t="shared" si="36"/>
        <v>14.259600000000001</v>
      </c>
      <c r="F25" s="5">
        <f>((AG25-AM25)^2+(AH25-AN25)^2)^0.5</f>
        <v>3.1032000000000002</v>
      </c>
      <c r="G25" s="5">
        <f>((AG25-AI25)^2+(AH25-AJ25)^2)^0.5</f>
        <v>0.97660000000000002</v>
      </c>
      <c r="H25" s="5">
        <f>((AK25-AM25)^2+(AL25-AN25)^2)^0.5</f>
        <v>1.5963000000000003</v>
      </c>
      <c r="I25" s="5">
        <f>((AM25-AO25)^2+(AN25-AP25)^2)^0.5</f>
        <v>0.71</v>
      </c>
      <c r="J25" s="5">
        <f>((AO25-AQ25)^2+(AP25-AR25)^2)^0.5</f>
        <v>2.1354999999999995</v>
      </c>
      <c r="K25" s="5">
        <f>((AQ25-AS25)^2+(AR25-AT25)^2)^0.5</f>
        <v>1.1030000000000006</v>
      </c>
      <c r="L25" s="5">
        <f t="shared" si="37"/>
        <v>7.5174203354608284</v>
      </c>
      <c r="M25" s="5">
        <f t="shared" si="38"/>
        <v>2.0112572809066469</v>
      </c>
      <c r="N25" s="5" t="s">
        <v>566</v>
      </c>
      <c r="O25" s="5" t="s">
        <v>566</v>
      </c>
      <c r="P25" s="5">
        <f>((CE25-CG25)^2+(CF25-CH25)^2)^0.5</f>
        <v>7.0108573298848409</v>
      </c>
      <c r="Q25" s="5">
        <f>((CG25-CI25)^2+(CH25-CJ25)^2)^0.5</f>
        <v>7.2835721922693955</v>
      </c>
      <c r="R25" s="5">
        <f>((CO25-CQ25)^2+(CP25-CR25)^2)^0.5</f>
        <v>5.0382552714208524</v>
      </c>
      <c r="S25" s="5">
        <f>((CQ25-CS25)^2+(CR25-CT25)^2)^0.5</f>
        <v>6.0127410920477864</v>
      </c>
      <c r="T25" s="5">
        <f>((CY25-DA25)^2+(CZ25-DB25)^2)^0.5</f>
        <v>6.4251376242069709</v>
      </c>
      <c r="U25" s="5">
        <f>((DA25-DC25)^2+(DB25-DD25)^2)^0.5</f>
        <v>7.4548633475067803</v>
      </c>
      <c r="V25" s="5">
        <f>((DI25-DK25)^2+(DJ25-DL25)^2)^0.5</f>
        <v>1.0969545660600535</v>
      </c>
      <c r="W25" s="24">
        <f>((DK25-DM25)^2+(DL25-DN25)^2)^0.5</f>
        <v>1.6566241335921679</v>
      </c>
      <c r="X25" s="5">
        <f>((DM25-DO25)^2+(DN25-DP25)^2)^0.5</f>
        <v>0.32995905806630033</v>
      </c>
      <c r="Y25" s="5">
        <f>((BE25-BK25)^2+(BF25-BL25)^2)^0.5</f>
        <v>1.2788999999999999</v>
      </c>
      <c r="Z25" s="5">
        <f>((BG25-BI25)^2+(BH25-BJ25)^2)^0.5</f>
        <v>0.64129999999999998</v>
      </c>
      <c r="AA25" s="5">
        <f>((BC25-BM25)^2+(BD25-BN25)^2)^0.5</f>
        <v>1.7322</v>
      </c>
      <c r="AB25" s="5">
        <f>((BA25-BO25)^2+(BB25-BP25)^2)^0.5</f>
        <v>3.5617000000000001</v>
      </c>
      <c r="AC25" s="6">
        <f>((AY25-BQ25)^2+(AZ25-BR25)^2)^0.5</f>
        <v>2.7450999999999999</v>
      </c>
      <c r="AD25" s="6">
        <f>((CK25-CM25)^2+(CL25-CN25)^2)^0.5</f>
        <v>0.27179999999999982</v>
      </c>
      <c r="AE25" s="6">
        <f>((CU25-CW25)^2+(CV25-CX25)^2)^0.5</f>
        <v>0.29089999999999971</v>
      </c>
      <c r="AF25" s="6">
        <f>((DE25-DG25)^2+(DF25-DH25)^2)^0.5</f>
        <v>0.23490000000000055</v>
      </c>
      <c r="AG25" s="9">
        <v>0</v>
      </c>
      <c r="AH25" s="9">
        <v>0</v>
      </c>
      <c r="AI25" s="9">
        <v>0</v>
      </c>
      <c r="AJ25" s="9">
        <v>-0.97660000000000002</v>
      </c>
      <c r="AK25" s="9">
        <v>0</v>
      </c>
      <c r="AL25" s="9">
        <v>-1.5068999999999999</v>
      </c>
      <c r="AM25" s="9">
        <v>0</v>
      </c>
      <c r="AN25" s="9">
        <v>-3.1032000000000002</v>
      </c>
      <c r="AO25" s="9">
        <v>0</v>
      </c>
      <c r="AP25" s="9">
        <v>-3.8132000000000001</v>
      </c>
      <c r="AQ25" s="9">
        <v>0</v>
      </c>
      <c r="AR25" s="9">
        <v>-5.9486999999999997</v>
      </c>
      <c r="AS25" s="21">
        <v>0</v>
      </c>
      <c r="AT25" s="9">
        <v>-7.0517000000000003</v>
      </c>
      <c r="AU25" s="9">
        <v>0</v>
      </c>
      <c r="AV25" s="9">
        <v>-14.259600000000001</v>
      </c>
      <c r="AW25" s="9">
        <v>0</v>
      </c>
      <c r="AX25" s="9">
        <v>-15.218400000000001</v>
      </c>
      <c r="AY25" s="18">
        <v>1.3989</v>
      </c>
      <c r="AZ25" s="18">
        <v>-7.0503999999999998</v>
      </c>
      <c r="BA25" s="19">
        <v>1.752</v>
      </c>
      <c r="BB25" s="19">
        <v>-7.0503999999999998</v>
      </c>
      <c r="BC25" s="19">
        <v>0.76829999999999998</v>
      </c>
      <c r="BD25" s="19">
        <v>-7.0503999999999998</v>
      </c>
      <c r="BE25" s="19">
        <v>0.59819999999999995</v>
      </c>
      <c r="BF25" s="19">
        <v>-7.0503999999999998</v>
      </c>
      <c r="BG25" s="19">
        <v>0.29399999999999998</v>
      </c>
      <c r="BH25" s="19">
        <v>-7.0503999999999998</v>
      </c>
      <c r="BI25" s="19">
        <v>-0.3473</v>
      </c>
      <c r="BJ25" s="19">
        <v>-7.0503999999999998</v>
      </c>
      <c r="BK25" s="19">
        <v>-0.68069999999999997</v>
      </c>
      <c r="BL25" s="19">
        <v>-7.0503999999999998</v>
      </c>
      <c r="BM25" s="19">
        <v>-0.96389999999999998</v>
      </c>
      <c r="BN25" s="19">
        <v>-7.0503999999999998</v>
      </c>
      <c r="BO25" s="19">
        <v>-1.8097000000000001</v>
      </c>
      <c r="BP25" s="19">
        <v>-7.0503999999999998</v>
      </c>
      <c r="BQ25" s="19">
        <v>-1.3462000000000001</v>
      </c>
      <c r="BR25" s="19">
        <v>-7.0503999999999998</v>
      </c>
      <c r="BS25" s="17">
        <v>0</v>
      </c>
      <c r="BT25" s="17">
        <v>0</v>
      </c>
      <c r="BU25" s="17">
        <v>-1.4599</v>
      </c>
      <c r="BV25" s="17">
        <v>-7.3742999999999999</v>
      </c>
      <c r="BW25" s="17">
        <v>-9.2700000000000005E-2</v>
      </c>
      <c r="BX25" s="17">
        <v>-8.8493999999999993</v>
      </c>
      <c r="BY25" s="17">
        <v>-9.2700000000000005E-2</v>
      </c>
      <c r="BZ25" s="17">
        <v>-8.8493999999999993</v>
      </c>
      <c r="CA25" s="17">
        <v>2.0230999999999999</v>
      </c>
      <c r="CB25" s="17">
        <v>-10.812799999999999</v>
      </c>
      <c r="CC25" s="17"/>
      <c r="CD25" s="17"/>
      <c r="CE25" s="12">
        <v>2.0916999999999999</v>
      </c>
      <c r="CF25" s="12">
        <v>-7.6799999999999993E-2</v>
      </c>
      <c r="CG25" s="12">
        <v>-3.3521999999999998</v>
      </c>
      <c r="CH25" s="12">
        <v>4.3409000000000004</v>
      </c>
      <c r="CI25" s="12">
        <v>3.8570000000000002</v>
      </c>
      <c r="CJ25" s="12">
        <v>5.3791000000000002</v>
      </c>
      <c r="CK25" s="12">
        <v>-0.95879999999999999</v>
      </c>
      <c r="CL25" s="12">
        <v>2.3609</v>
      </c>
      <c r="CM25" s="12">
        <v>-0.95879999999999999</v>
      </c>
      <c r="CN25" s="12">
        <v>2.6326999999999998</v>
      </c>
      <c r="CO25" s="12">
        <v>-0.88649999999999995</v>
      </c>
      <c r="CP25" s="12">
        <v>3.2906</v>
      </c>
      <c r="CQ25" s="12">
        <v>-5.7442000000000002</v>
      </c>
      <c r="CR25" s="12">
        <v>1.9539</v>
      </c>
      <c r="CS25" s="12">
        <v>-0.14799999999999999</v>
      </c>
      <c r="CT25" s="12">
        <v>-0.24510000000000001</v>
      </c>
      <c r="CU25" s="12">
        <v>-3.1934</v>
      </c>
      <c r="CV25" s="12">
        <v>2.4828000000000001</v>
      </c>
      <c r="CW25" s="12">
        <v>-3.1934</v>
      </c>
      <c r="CX25" s="12">
        <v>2.7736999999999998</v>
      </c>
      <c r="CY25" s="12">
        <v>-3.2854999999999999</v>
      </c>
      <c r="CZ25" s="12">
        <v>-0.77280000000000004</v>
      </c>
      <c r="DA25" s="12">
        <v>-7.9279999999999999</v>
      </c>
      <c r="DB25" s="12">
        <v>-5.2145999999999999</v>
      </c>
      <c r="DC25" s="12">
        <v>-1.2948</v>
      </c>
      <c r="DD25" s="12">
        <v>-8.6168999999999993</v>
      </c>
      <c r="DE25" s="12">
        <v>-5.2012999999999998</v>
      </c>
      <c r="DF25" s="12">
        <v>-2.8517999999999999</v>
      </c>
      <c r="DG25" s="12">
        <v>-5.4362000000000004</v>
      </c>
      <c r="DH25" s="12">
        <v>-2.8517999999999999</v>
      </c>
      <c r="DI25" s="12">
        <v>3.3388</v>
      </c>
      <c r="DJ25" s="12">
        <v>-0.87880000000000003</v>
      </c>
      <c r="DK25" s="12">
        <v>4.2824</v>
      </c>
      <c r="DL25" s="12">
        <v>-0.31940000000000002</v>
      </c>
      <c r="DM25" s="12">
        <v>4.6660000000000004</v>
      </c>
      <c r="DN25" s="12">
        <v>1.2922</v>
      </c>
      <c r="DO25" s="12">
        <v>4.5636999999999999</v>
      </c>
      <c r="DP25" s="12">
        <v>1.6059000000000001</v>
      </c>
    </row>
    <row r="26" spans="2:120" x14ac:dyDescent="0.2">
      <c r="B26" s="1" t="s">
        <v>266</v>
      </c>
      <c r="C26" s="1" t="s">
        <v>570</v>
      </c>
      <c r="D26" s="5">
        <f t="shared" si="35"/>
        <v>15.5518</v>
      </c>
      <c r="E26" s="5">
        <f t="shared" si="36"/>
        <v>14.3802</v>
      </c>
      <c r="F26" s="5">
        <f>((AG26-AM26)^2+(AH26-AN26)^2)^0.5</f>
        <v>3.2549999999999999</v>
      </c>
      <c r="G26" s="5">
        <f>((AG26-AI26)^2+(AH26-AJ26)^2)^0.5</f>
        <v>1.0338000000000001</v>
      </c>
      <c r="H26" s="5">
        <f>((AK26-AM26)^2+(AL26-AN26)^2)^0.5</f>
        <v>1.6522999999999999</v>
      </c>
      <c r="I26" s="5">
        <f>((AM26-AO26)^2+(AN26-AP26)^2)^0.5</f>
        <v>0.84140000000000015</v>
      </c>
      <c r="J26" s="5">
        <f>((AO26-AQ26)^2+(AP26-AR26)^2)^0.5</f>
        <v>2.0160999999999998</v>
      </c>
      <c r="K26" s="5">
        <f>((AQ26-AS26)^2+(AR26-AT26)^2)^0.5</f>
        <v>0.77409999999999979</v>
      </c>
      <c r="L26" s="5">
        <f t="shared" si="37"/>
        <v>3.7500965760897413</v>
      </c>
      <c r="M26" s="5" t="s">
        <v>566</v>
      </c>
      <c r="N26" s="5" t="s">
        <v>566</v>
      </c>
      <c r="O26" s="5" t="s">
        <v>566</v>
      </c>
      <c r="P26" s="5">
        <f>((CE26-CG26)^2+(CF26-CH26)^2)^0.5</f>
        <v>6.7389998404807816</v>
      </c>
      <c r="Q26" s="5">
        <f>((CG26-CI26)^2+(CH26-CJ26)^2)^0.5</f>
        <v>7.5199612133308236</v>
      </c>
      <c r="R26" s="5">
        <f>((CO26-CQ26)^2+(CP26-CR26)^2)^0.5</f>
        <v>5.1918243469901793</v>
      </c>
      <c r="S26" s="5">
        <f>((CQ26-CS26)^2+(CR26-CT26)^2)^0.5</f>
        <v>6.0486400719500573</v>
      </c>
      <c r="T26" s="5" t="s">
        <v>566</v>
      </c>
      <c r="U26" s="5" t="s">
        <v>566</v>
      </c>
      <c r="V26" s="5">
        <f>((DI26-DK26)^2+(DJ26-DL26)^2)^0.5</f>
        <v>1.0723404729842099</v>
      </c>
      <c r="W26" s="5">
        <f>((DK26-DM26)^2+(DL26-DN26)^2)^0.5</f>
        <v>2.1260017521159291</v>
      </c>
      <c r="X26" s="5">
        <f>((DM26-DO26)^2+(DN26-DP26)^2)^0.5</f>
        <v>0.29934176120280948</v>
      </c>
      <c r="Y26" s="5">
        <f>((BE26-BK26)^2+(BF26-BL26)^2)^0.5</f>
        <v>1.2763</v>
      </c>
      <c r="Z26" s="5">
        <f>((BG26-BI26)^2+(BH26-BJ26)^2)^0.5</f>
        <v>0.66739999999999999</v>
      </c>
      <c r="AA26" s="5">
        <f>((BC26-BM26)^2+(BD26-BN26)^2)^0.5</f>
        <v>1.6402000000000001</v>
      </c>
      <c r="AB26" s="5">
        <f>((BA26-BO26)^2+(BB26-BP26)^2)^0.5</f>
        <v>3.5979000000000001</v>
      </c>
      <c r="AC26" s="6">
        <f>((AY26-BQ26)^2+(AZ26-BR26)^2)^0.5</f>
        <v>3.3058000000000001</v>
      </c>
      <c r="AD26" s="6">
        <f>((CK26-CM26)^2+(CL26-CN26)^2)^0.5</f>
        <v>0.28449999999999998</v>
      </c>
      <c r="AE26" s="6">
        <f>((CU26-CW26)^2+(CV26-CX26)^2)^0.5</f>
        <v>0.33910000000000018</v>
      </c>
      <c r="AF26" s="6" t="s">
        <v>566</v>
      </c>
      <c r="AG26" s="9">
        <v>0</v>
      </c>
      <c r="AH26" s="9">
        <v>0</v>
      </c>
      <c r="AI26" s="9">
        <v>0</v>
      </c>
      <c r="AJ26" s="9">
        <v>-1.0338000000000001</v>
      </c>
      <c r="AK26" s="9">
        <v>0</v>
      </c>
      <c r="AL26" s="9">
        <v>-1.6027</v>
      </c>
      <c r="AM26" s="9">
        <v>0</v>
      </c>
      <c r="AN26" s="9">
        <v>-3.2549999999999999</v>
      </c>
      <c r="AO26" s="9">
        <v>0</v>
      </c>
      <c r="AP26" s="9">
        <v>-4.0964</v>
      </c>
      <c r="AQ26" s="9">
        <v>0</v>
      </c>
      <c r="AR26" s="9">
        <v>-6.1124999999999998</v>
      </c>
      <c r="AS26" s="9">
        <v>0</v>
      </c>
      <c r="AT26" s="9">
        <v>-6.8865999999999996</v>
      </c>
      <c r="AU26" s="9">
        <v>0</v>
      </c>
      <c r="AV26" s="9">
        <v>-14.3802</v>
      </c>
      <c r="AW26" s="9">
        <v>0</v>
      </c>
      <c r="AX26" s="9">
        <v>-15.5518</v>
      </c>
      <c r="AY26" s="18">
        <v>1.4478</v>
      </c>
      <c r="AZ26" s="18">
        <v>-5.5111999999999997</v>
      </c>
      <c r="BA26" s="19">
        <v>1.9500999999999999</v>
      </c>
      <c r="BB26" s="19">
        <v>-5.5111999999999997</v>
      </c>
      <c r="BC26" s="19">
        <v>1.0306</v>
      </c>
      <c r="BD26" s="19">
        <v>-5.5111999999999997</v>
      </c>
      <c r="BE26" s="19">
        <v>0.84260000000000002</v>
      </c>
      <c r="BF26" s="19">
        <v>-5.5111999999999997</v>
      </c>
      <c r="BG26" s="19">
        <v>0.51370000000000005</v>
      </c>
      <c r="BH26" s="19">
        <v>-5.5111999999999997</v>
      </c>
      <c r="BI26" s="19">
        <v>-0.1537</v>
      </c>
      <c r="BJ26" s="19">
        <v>-5.5111999999999997</v>
      </c>
      <c r="BK26" s="19">
        <v>-0.43369999999999997</v>
      </c>
      <c r="BL26" s="19">
        <v>-5.5111999999999997</v>
      </c>
      <c r="BM26" s="19">
        <v>-0.60960000000000003</v>
      </c>
      <c r="BN26" s="19">
        <v>-5.5111999999999997</v>
      </c>
      <c r="BO26" s="19">
        <v>-1.6477999999999999</v>
      </c>
      <c r="BP26" s="19">
        <v>-5.5111999999999997</v>
      </c>
      <c r="BQ26" s="19">
        <v>-1.8580000000000001</v>
      </c>
      <c r="BR26" s="19">
        <v>-5.5111999999999997</v>
      </c>
      <c r="BS26" s="17">
        <v>0</v>
      </c>
      <c r="BT26" s="17">
        <v>0</v>
      </c>
      <c r="BU26" s="17">
        <v>-2.6137000000000001</v>
      </c>
      <c r="BV26" s="17">
        <v>2.6892</v>
      </c>
      <c r="BW26" s="17"/>
      <c r="BX26" s="17"/>
      <c r="BY26" s="17"/>
      <c r="BZ26" s="17"/>
      <c r="CA26" s="17"/>
      <c r="CB26" s="17"/>
      <c r="CC26" s="17"/>
      <c r="CD26" s="17"/>
      <c r="CE26" s="12">
        <v>0</v>
      </c>
      <c r="CF26" s="12">
        <v>0</v>
      </c>
      <c r="CG26" s="12">
        <v>-4.8018999999999998</v>
      </c>
      <c r="CH26" s="12">
        <v>-4.7282000000000002</v>
      </c>
      <c r="CI26" s="12">
        <v>2.4009</v>
      </c>
      <c r="CJ26" s="12">
        <v>-2.5672999999999999</v>
      </c>
      <c r="CK26" s="12">
        <v>-2.1577000000000002</v>
      </c>
      <c r="CL26" s="12">
        <v>-2.347</v>
      </c>
      <c r="CM26" s="12">
        <v>-2.4422000000000001</v>
      </c>
      <c r="CN26" s="12">
        <v>-2.347</v>
      </c>
      <c r="CO26" s="12">
        <v>-2.4872999999999998</v>
      </c>
      <c r="CP26" s="12">
        <v>-2.1044</v>
      </c>
      <c r="CQ26" s="12">
        <v>-7.6791</v>
      </c>
      <c r="CR26" s="12">
        <v>-2.1202999999999999</v>
      </c>
      <c r="CS26" s="12">
        <v>-1.9615</v>
      </c>
      <c r="CT26" s="12">
        <v>-0.1467</v>
      </c>
      <c r="CU26" s="12">
        <v>-4.5796000000000001</v>
      </c>
      <c r="CV26" s="12">
        <v>-2.347</v>
      </c>
      <c r="CW26" s="12">
        <v>-4.5796000000000001</v>
      </c>
      <c r="CX26" s="12">
        <v>-2.0078999999999998</v>
      </c>
      <c r="DI26" s="12">
        <v>4.7460000000000004</v>
      </c>
      <c r="DJ26" s="12">
        <v>1.7182999999999999</v>
      </c>
      <c r="DK26" s="12">
        <v>5.5644999999999998</v>
      </c>
      <c r="DL26" s="12">
        <v>2.4110999999999998</v>
      </c>
      <c r="DM26" s="12">
        <v>5.8343999999999996</v>
      </c>
      <c r="DN26" s="12">
        <v>4.5198999999999998</v>
      </c>
      <c r="DO26" s="12">
        <v>5.7239000000000004</v>
      </c>
      <c r="DP26" s="12">
        <v>4.7980999999999998</v>
      </c>
    </row>
    <row r="27" spans="2:120" x14ac:dyDescent="0.2">
      <c r="B27" s="1" t="s">
        <v>610</v>
      </c>
      <c r="C27" s="1" t="s">
        <v>550</v>
      </c>
      <c r="D27" s="5">
        <f t="shared" si="35"/>
        <v>15.036199999999999</v>
      </c>
      <c r="E27" s="5">
        <f t="shared" si="36"/>
        <v>14.088100000000001</v>
      </c>
      <c r="F27" s="5">
        <f>((AG27-AM27)^2+(AH27-AN27)^2)^0.5</f>
        <v>3.2168999999999999</v>
      </c>
      <c r="G27" s="5">
        <f>((AG27-AI27)^2+(AH27-AJ27)^2)^0.5</f>
        <v>1.0045999999999999</v>
      </c>
      <c r="H27" s="5">
        <f>((AK27-AM27)^2+(AL27-AN27)^2)^0.5</f>
        <v>1.5798999999999999</v>
      </c>
      <c r="I27" s="5">
        <f>((AM27-AO27)^2+(AN27-AP27)^2)^0.5</f>
        <v>0.76200000000000001</v>
      </c>
      <c r="J27" s="5">
        <f>((AO27-AQ27)^2+(AP27-AR27)^2)^0.5</f>
        <v>1.9234000000000004</v>
      </c>
      <c r="K27" s="5">
        <f>((AQ27-AS27)^2+(AR27-AT27)^2)^0.5</f>
        <v>0.67379999999999995</v>
      </c>
      <c r="L27" s="5">
        <f t="shared" si="37"/>
        <v>7.3728917318783411</v>
      </c>
      <c r="M27" s="5">
        <f t="shared" si="38"/>
        <v>2.0268208504946856</v>
      </c>
      <c r="N27" s="24">
        <f t="shared" si="39"/>
        <v>9.8463483117200195</v>
      </c>
      <c r="O27" s="5" t="s">
        <v>566</v>
      </c>
      <c r="P27" s="5">
        <f>((CE27-CG27)^2+(CF27-CH27)^2)^0.5</f>
        <v>6.778977660385082</v>
      </c>
      <c r="Q27" s="5">
        <f>((CG27-CI27)^2+(CH27-CJ27)^2)^0.5</f>
        <v>7.5873994471096626</v>
      </c>
      <c r="R27" s="5">
        <f>((CO27-CQ27)^2+(CP27-CR27)^2)^0.5</f>
        <v>5.1669458870787484</v>
      </c>
      <c r="S27" s="5">
        <f>((CQ27-CS27)^2+(CR27-CT27)^2)^0.5</f>
        <v>5.9754015931985691</v>
      </c>
      <c r="T27" s="5">
        <f>((CY27-DA27)^2+(CZ27-DB27)^2)^0.5</f>
        <v>6.5103246124905318</v>
      </c>
      <c r="U27" s="5">
        <f>((DA27-DC27)^2+(DB27-DD27)^2)^0.5</f>
        <v>8.1395787765706888</v>
      </c>
      <c r="V27" s="5">
        <f>((DI27-DK27)^2+(DJ27-DL27)^2)^0.5</f>
        <v>1.0573970351764754</v>
      </c>
      <c r="W27" s="5">
        <f>((DK27-DM27)^2+(DL27-DN27)^2)^0.5</f>
        <v>2.2531338198163016</v>
      </c>
      <c r="X27" s="24">
        <f>((DM27-DO27)^2+(DN27-DP27)^2)^0.5</f>
        <v>0.49931018415409872</v>
      </c>
      <c r="Y27" s="5">
        <f>((BE27-BK27)^2+(BF27-BL27)^2)^0.5</f>
        <v>1.2751000000000001</v>
      </c>
      <c r="Z27" s="5">
        <f>((BG27-BI27)^2+(BH27-BJ27)^2)^0.5</f>
        <v>0.5575</v>
      </c>
      <c r="AA27" s="5">
        <f>((BC27-BM27)^2+(BD27-BN27)^2)^0.5</f>
        <v>1.6332</v>
      </c>
      <c r="AB27" s="5">
        <f>((BA27-BO27)^2+(BB27-BP27)^2)^0.5</f>
        <v>3.2353000000000001</v>
      </c>
      <c r="AC27" s="6">
        <f>((AY27-BQ27)^2+(AZ27-BR27)^2)^0.5</f>
        <v>2.8924000000000003</v>
      </c>
      <c r="AD27" s="6">
        <f>((CK27-CM27)^2+(CL27-CN27)^2)^0.5</f>
        <v>0.26540000000000052</v>
      </c>
      <c r="AE27" s="6">
        <f>((CU27-CW27)^2+(CV27-CX27)^2)^0.5</f>
        <v>0.30159999999999965</v>
      </c>
      <c r="AF27" s="6">
        <f>((DE27-DG27)^2+(DF27-DH27)^2)^0.5</f>
        <v>0.25399999999999956</v>
      </c>
      <c r="AG27" s="9">
        <v>0</v>
      </c>
      <c r="AH27" s="9">
        <v>0</v>
      </c>
      <c r="AI27" s="9">
        <v>0</v>
      </c>
      <c r="AJ27" s="9">
        <v>-1.0045999999999999</v>
      </c>
      <c r="AK27" s="9">
        <v>0</v>
      </c>
      <c r="AL27" s="9">
        <v>-1.637</v>
      </c>
      <c r="AM27" s="9">
        <v>0</v>
      </c>
      <c r="AN27" s="9">
        <v>-3.2168999999999999</v>
      </c>
      <c r="AO27" s="9">
        <v>0</v>
      </c>
      <c r="AP27" s="9">
        <v>-3.9788999999999999</v>
      </c>
      <c r="AQ27" s="9">
        <v>0</v>
      </c>
      <c r="AR27" s="9">
        <v>-5.9023000000000003</v>
      </c>
      <c r="AS27" s="9">
        <v>0</v>
      </c>
      <c r="AT27" s="9">
        <v>-6.5761000000000003</v>
      </c>
      <c r="AU27" s="9">
        <v>0</v>
      </c>
      <c r="AV27" s="9">
        <v>-14.088100000000001</v>
      </c>
      <c r="AW27" s="9">
        <v>0</v>
      </c>
      <c r="AX27" s="9">
        <v>-15.036199999999999</v>
      </c>
      <c r="AY27" s="18">
        <v>1.6815</v>
      </c>
      <c r="AZ27" s="18">
        <v>-6.0603999999999996</v>
      </c>
      <c r="BA27" s="19">
        <v>1.5373000000000001</v>
      </c>
      <c r="BB27" s="19">
        <v>-6.0603999999999996</v>
      </c>
      <c r="BC27" s="19">
        <v>0.83499999999999996</v>
      </c>
      <c r="BD27" s="19">
        <v>-6.0603999999999996</v>
      </c>
      <c r="BE27" s="19">
        <v>0.68710000000000004</v>
      </c>
      <c r="BF27" s="19">
        <v>-6.0603999999999996</v>
      </c>
      <c r="BG27" s="19">
        <v>0.39429999999999998</v>
      </c>
      <c r="BH27" s="19">
        <v>-6.0603999999999996</v>
      </c>
      <c r="BI27" s="19">
        <v>-0.16320000000000001</v>
      </c>
      <c r="BJ27" s="19">
        <v>-6.0603999999999996</v>
      </c>
      <c r="BK27" s="19">
        <v>-0.58799999999999997</v>
      </c>
      <c r="BL27" s="19">
        <v>-6.0603999999999996</v>
      </c>
      <c r="BM27" s="19">
        <v>-0.79820000000000002</v>
      </c>
      <c r="BN27" s="19">
        <v>-6.0603999999999996</v>
      </c>
      <c r="BO27" s="19">
        <v>-1.698</v>
      </c>
      <c r="BP27" s="19">
        <v>-6.0603999999999996</v>
      </c>
      <c r="BQ27" s="19">
        <v>-1.2109000000000001</v>
      </c>
      <c r="BR27" s="19">
        <v>-6.0603999999999996</v>
      </c>
      <c r="BS27" s="17">
        <v>0</v>
      </c>
      <c r="BT27" s="17">
        <v>0</v>
      </c>
      <c r="BU27" s="17">
        <v>-5.1859999999999999</v>
      </c>
      <c r="BV27" s="17">
        <v>5.2407000000000004</v>
      </c>
      <c r="BW27" s="17">
        <v>-4.7135999999999996</v>
      </c>
      <c r="BX27" s="17">
        <v>7.2117000000000004</v>
      </c>
      <c r="BY27" s="17">
        <v>-3.0861000000000001</v>
      </c>
      <c r="BZ27" s="17">
        <v>11.1455</v>
      </c>
      <c r="CA27" s="17">
        <v>2.3489</v>
      </c>
      <c r="CB27" s="17">
        <v>12.449199999999999</v>
      </c>
      <c r="CC27" s="17">
        <v>2.3489</v>
      </c>
      <c r="CD27" s="17">
        <v>12.449199999999999</v>
      </c>
      <c r="CE27" s="12">
        <v>1.4782999999999999</v>
      </c>
      <c r="CF27" s="12">
        <v>4.8863000000000003</v>
      </c>
      <c r="CG27" s="12">
        <v>-4.3021000000000003</v>
      </c>
      <c r="CH27" s="12">
        <v>8.4276999999999997</v>
      </c>
      <c r="CI27" s="12">
        <v>0.83250000000000002</v>
      </c>
      <c r="CJ27" s="12">
        <v>14.0138</v>
      </c>
      <c r="CK27" s="12">
        <v>-1.4376</v>
      </c>
      <c r="CL27" s="12">
        <v>6.5747999999999998</v>
      </c>
      <c r="CM27" s="12">
        <v>-1.4376</v>
      </c>
      <c r="CN27" s="12">
        <v>6.8402000000000003</v>
      </c>
      <c r="CO27" s="12">
        <v>-1.1119000000000001</v>
      </c>
      <c r="CP27" s="12">
        <v>7.0617999999999999</v>
      </c>
      <c r="CQ27" s="12">
        <v>-6.0984999999999996</v>
      </c>
      <c r="CR27" s="12">
        <v>5.7085999999999997</v>
      </c>
      <c r="CS27" s="12">
        <v>-2.5958999999999999</v>
      </c>
      <c r="CT27" s="12">
        <v>0.86739999999999995</v>
      </c>
      <c r="CU27" s="12">
        <v>-3.9350999999999998</v>
      </c>
      <c r="CV27" s="12">
        <v>6.3075000000000001</v>
      </c>
      <c r="CW27" s="12">
        <v>-3.9350999999999998</v>
      </c>
      <c r="CX27" s="12">
        <v>6.6090999999999998</v>
      </c>
      <c r="CY27" s="12">
        <v>-4.6253000000000002</v>
      </c>
      <c r="CZ27" s="12">
        <v>7.0910000000000002</v>
      </c>
      <c r="DA27" s="12">
        <v>-9.7052999999999994</v>
      </c>
      <c r="DB27" s="12">
        <v>3.0194000000000001</v>
      </c>
      <c r="DC27" s="12">
        <v>-3.5998000000000001</v>
      </c>
      <c r="DD27" s="12">
        <v>-2.3635000000000002</v>
      </c>
      <c r="DE27" s="12">
        <v>-6.9640000000000004</v>
      </c>
      <c r="DF27" s="12">
        <v>5.0114000000000001</v>
      </c>
      <c r="DG27" s="12">
        <v>-6.9640000000000004</v>
      </c>
      <c r="DH27" s="12">
        <v>5.2653999999999996</v>
      </c>
      <c r="DI27" s="12">
        <v>-7.0250000000000004</v>
      </c>
      <c r="DJ27" s="12">
        <v>5.2095000000000002</v>
      </c>
      <c r="DK27" s="12">
        <v>-6.1043000000000003</v>
      </c>
      <c r="DL27" s="12">
        <v>4.6894999999999998</v>
      </c>
      <c r="DM27" s="12">
        <v>-5.3193999999999999</v>
      </c>
      <c r="DN27" s="12">
        <v>2.5775000000000001</v>
      </c>
      <c r="DO27" s="12">
        <v>-5.2819000000000003</v>
      </c>
      <c r="DP27" s="12">
        <v>2.0796000000000001</v>
      </c>
    </row>
    <row r="28" spans="2:120" x14ac:dyDescent="0.2">
      <c r="B28" s="1" t="s">
        <v>877</v>
      </c>
      <c r="C28" s="1" t="s">
        <v>878</v>
      </c>
      <c r="D28" s="5">
        <f t="shared" si="35"/>
        <v>15.557499999999999</v>
      </c>
      <c r="E28" s="5">
        <f t="shared" si="36"/>
        <v>14.4437</v>
      </c>
      <c r="F28" s="5" t="s">
        <v>566</v>
      </c>
      <c r="G28" s="5" t="s">
        <v>566</v>
      </c>
      <c r="H28" s="5" t="s">
        <v>566</v>
      </c>
      <c r="I28" s="5" t="s">
        <v>566</v>
      </c>
      <c r="J28" s="5" t="s">
        <v>566</v>
      </c>
      <c r="K28" s="5" t="s">
        <v>566</v>
      </c>
      <c r="L28" s="5">
        <f t="shared" si="37"/>
        <v>7.4285809607219058</v>
      </c>
      <c r="M28" s="5">
        <f t="shared" si="38"/>
        <v>1.9172970479297162</v>
      </c>
      <c r="N28" s="5">
        <f t="shared" si="39"/>
        <v>7.291678633894942</v>
      </c>
      <c r="O28" s="5">
        <f t="shared" si="40"/>
        <v>2.3535700223277827</v>
      </c>
      <c r="P28" s="5" t="s">
        <v>566</v>
      </c>
      <c r="Q28" s="5" t="s">
        <v>566</v>
      </c>
      <c r="R28" s="5" t="s">
        <v>566</v>
      </c>
      <c r="S28" s="5" t="s">
        <v>566</v>
      </c>
      <c r="T28" s="5" t="s">
        <v>566</v>
      </c>
      <c r="U28" s="5" t="s">
        <v>566</v>
      </c>
      <c r="V28" s="5" t="s">
        <v>566</v>
      </c>
      <c r="W28" s="5" t="s">
        <v>566</v>
      </c>
      <c r="X28" s="5" t="s">
        <v>566</v>
      </c>
      <c r="Y28" s="5" t="s">
        <v>566</v>
      </c>
      <c r="Z28" s="5" t="s">
        <v>566</v>
      </c>
      <c r="AA28" s="5" t="s">
        <v>566</v>
      </c>
      <c r="AB28" s="5" t="s">
        <v>566</v>
      </c>
      <c r="AC28" s="5" t="s">
        <v>566</v>
      </c>
      <c r="AD28" s="5" t="s">
        <v>566</v>
      </c>
      <c r="AE28" s="5" t="s">
        <v>566</v>
      </c>
      <c r="AF28" s="5" t="s">
        <v>566</v>
      </c>
      <c r="AG28" s="9">
        <v>0</v>
      </c>
      <c r="AH28" s="9">
        <v>0</v>
      </c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>
        <v>0</v>
      </c>
      <c r="AV28" s="9">
        <v>-14.4437</v>
      </c>
      <c r="AW28" s="9">
        <v>0</v>
      </c>
      <c r="AX28" s="9">
        <v>-15.557499999999999</v>
      </c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>
        <v>0</v>
      </c>
      <c r="BT28" s="17">
        <v>0</v>
      </c>
      <c r="BU28" s="17">
        <v>-0.62549999999999994</v>
      </c>
      <c r="BV28" s="17">
        <v>7.4021999999999997</v>
      </c>
      <c r="BW28" s="17">
        <v>-0.82489999999999997</v>
      </c>
      <c r="BX28" s="17">
        <v>9.3091000000000008</v>
      </c>
      <c r="BY28" s="17">
        <v>-0.82489999999999997</v>
      </c>
      <c r="BZ28" s="17">
        <v>9.3091000000000008</v>
      </c>
      <c r="CA28" s="17">
        <v>-3.8E-3</v>
      </c>
      <c r="CB28" s="17">
        <v>16.554400000000001</v>
      </c>
      <c r="CC28" s="17">
        <v>1.7355</v>
      </c>
      <c r="CD28" s="17">
        <v>18.14</v>
      </c>
    </row>
    <row r="29" spans="2:120" x14ac:dyDescent="0.2">
      <c r="B29" s="1" t="s">
        <v>879</v>
      </c>
      <c r="C29" s="1" t="s">
        <v>878</v>
      </c>
      <c r="D29" s="5">
        <f t="shared" si="35"/>
        <v>14.917400000000001</v>
      </c>
      <c r="E29" s="5">
        <f t="shared" si="36"/>
        <v>14.1929</v>
      </c>
      <c r="F29" s="5" t="s">
        <v>566</v>
      </c>
      <c r="G29" s="5" t="s">
        <v>566</v>
      </c>
      <c r="H29" s="5" t="s">
        <v>566</v>
      </c>
      <c r="I29" s="5" t="s">
        <v>566</v>
      </c>
      <c r="J29" s="5" t="s">
        <v>566</v>
      </c>
      <c r="K29" s="5" t="s">
        <v>566</v>
      </c>
      <c r="L29" s="5">
        <f t="shared" si="37"/>
        <v>6.8635663397391298</v>
      </c>
      <c r="M29" s="5">
        <f t="shared" si="38"/>
        <v>1.8775171929971777</v>
      </c>
      <c r="N29" s="5">
        <f t="shared" si="39"/>
        <v>6.4023614198218333</v>
      </c>
      <c r="O29" s="5">
        <f t="shared" si="40"/>
        <v>1.8045707412013532</v>
      </c>
      <c r="P29" s="5" t="s">
        <v>566</v>
      </c>
      <c r="Q29" s="5" t="s">
        <v>566</v>
      </c>
      <c r="R29" s="5" t="s">
        <v>566</v>
      </c>
      <c r="S29" s="5" t="s">
        <v>566</v>
      </c>
      <c r="T29" s="5" t="s">
        <v>566</v>
      </c>
      <c r="U29" s="5" t="s">
        <v>566</v>
      </c>
      <c r="V29" s="5" t="s">
        <v>566</v>
      </c>
      <c r="W29" s="5" t="s">
        <v>566</v>
      </c>
      <c r="X29" s="5" t="s">
        <v>566</v>
      </c>
      <c r="Y29" s="5" t="s">
        <v>566</v>
      </c>
      <c r="Z29" s="5" t="s">
        <v>566</v>
      </c>
      <c r="AA29" s="5" t="s">
        <v>566</v>
      </c>
      <c r="AB29" s="5" t="s">
        <v>566</v>
      </c>
      <c r="AC29" s="5" t="s">
        <v>566</v>
      </c>
      <c r="AD29" s="5" t="s">
        <v>566</v>
      </c>
      <c r="AE29" s="5" t="s">
        <v>566</v>
      </c>
      <c r="AF29" s="5" t="s">
        <v>566</v>
      </c>
      <c r="AG29" s="9">
        <v>0</v>
      </c>
      <c r="AH29" s="9">
        <v>0</v>
      </c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>
        <v>0</v>
      </c>
      <c r="AV29" s="9">
        <v>-14.1929</v>
      </c>
      <c r="AW29" s="9">
        <v>0</v>
      </c>
      <c r="AX29" s="9">
        <v>-14.917400000000001</v>
      </c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>
        <v>0</v>
      </c>
      <c r="BT29" s="17">
        <v>0</v>
      </c>
      <c r="BU29" s="17">
        <v>-0.3931</v>
      </c>
      <c r="BV29" s="17">
        <v>6.8522999999999996</v>
      </c>
      <c r="BW29" s="17">
        <v>1.2788999999999999</v>
      </c>
      <c r="BX29" s="17">
        <v>7.7064000000000004</v>
      </c>
      <c r="BY29" s="17">
        <v>5.6959</v>
      </c>
      <c r="BZ29" s="17">
        <v>9.6615000000000002</v>
      </c>
      <c r="CA29" s="17">
        <v>7.2377000000000002</v>
      </c>
      <c r="CB29" s="17">
        <v>9.3547999999999991</v>
      </c>
      <c r="CC29" s="17">
        <v>8.8411000000000008</v>
      </c>
      <c r="CD29" s="17">
        <v>8.5267999999999997</v>
      </c>
    </row>
    <row r="30" spans="2:120" x14ac:dyDescent="0.2">
      <c r="B30" s="1" t="s">
        <v>880</v>
      </c>
      <c r="C30" s="1" t="s">
        <v>878</v>
      </c>
      <c r="D30" s="5">
        <f t="shared" si="35"/>
        <v>15.1752</v>
      </c>
      <c r="E30" s="5">
        <f t="shared" si="36"/>
        <v>14.1472</v>
      </c>
      <c r="F30" s="5" t="s">
        <v>566</v>
      </c>
      <c r="G30" s="5" t="s">
        <v>566</v>
      </c>
      <c r="H30" s="5" t="s">
        <v>566</v>
      </c>
      <c r="I30" s="5" t="s">
        <v>566</v>
      </c>
      <c r="J30" s="5" t="s">
        <v>566</v>
      </c>
      <c r="K30" s="5" t="s">
        <v>566</v>
      </c>
      <c r="L30" s="5">
        <f t="shared" si="37"/>
        <v>6.8125179632790696</v>
      </c>
      <c r="M30" s="5">
        <f t="shared" si="38"/>
        <v>1.8872661947907616</v>
      </c>
      <c r="N30" s="5">
        <f t="shared" si="39"/>
        <v>8.1563405967382216</v>
      </c>
      <c r="O30" s="5">
        <f t="shared" si="40"/>
        <v>2.5269566082542836</v>
      </c>
      <c r="P30" s="5" t="s">
        <v>566</v>
      </c>
      <c r="Q30" s="5" t="s">
        <v>566</v>
      </c>
      <c r="R30" s="5" t="s">
        <v>566</v>
      </c>
      <c r="S30" s="5" t="s">
        <v>566</v>
      </c>
      <c r="T30" s="5" t="s">
        <v>566</v>
      </c>
      <c r="U30" s="5" t="s">
        <v>566</v>
      </c>
      <c r="V30" s="5" t="s">
        <v>566</v>
      </c>
      <c r="W30" s="5" t="s">
        <v>566</v>
      </c>
      <c r="X30" s="5" t="s">
        <v>566</v>
      </c>
      <c r="Y30" s="5" t="s">
        <v>566</v>
      </c>
      <c r="Z30" s="5" t="s">
        <v>566</v>
      </c>
      <c r="AA30" s="5" t="s">
        <v>566</v>
      </c>
      <c r="AB30" s="5" t="s">
        <v>566</v>
      </c>
      <c r="AC30" s="5" t="s">
        <v>566</v>
      </c>
      <c r="AD30" s="5" t="s">
        <v>566</v>
      </c>
      <c r="AE30" s="5" t="s">
        <v>566</v>
      </c>
      <c r="AF30" s="5" t="s">
        <v>566</v>
      </c>
      <c r="AG30" s="9">
        <v>0</v>
      </c>
      <c r="AH30" s="9">
        <v>0</v>
      </c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>
        <v>0</v>
      </c>
      <c r="AV30" s="9">
        <v>-14.1472</v>
      </c>
      <c r="AW30" s="9">
        <v>0</v>
      </c>
      <c r="AX30" s="9">
        <v>-15.1752</v>
      </c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>
        <v>0</v>
      </c>
      <c r="BT30" s="17">
        <v>0</v>
      </c>
      <c r="BU30" s="17">
        <v>0.39939999999999998</v>
      </c>
      <c r="BV30" s="17">
        <v>6.8007999999999997</v>
      </c>
      <c r="BW30" s="17">
        <v>-1.3443000000000001</v>
      </c>
      <c r="BX30" s="17">
        <v>7.5228000000000002</v>
      </c>
      <c r="BY30" s="17">
        <v>-1.3443000000000001</v>
      </c>
      <c r="BZ30" s="17">
        <v>7.5228000000000002</v>
      </c>
      <c r="CA30" s="17">
        <v>-9.3510000000000009</v>
      </c>
      <c r="CB30" s="17">
        <v>9.0779999999999994</v>
      </c>
      <c r="CC30" s="17">
        <v>-10.097099999999999</v>
      </c>
      <c r="CD30" s="17">
        <v>6.6637000000000004</v>
      </c>
    </row>
    <row r="31" spans="2:120" x14ac:dyDescent="0.2">
      <c r="B31" s="13" t="s">
        <v>3</v>
      </c>
      <c r="C31" s="13"/>
      <c r="D31" s="14">
        <f>AVERAGE(D23:D30)</f>
        <v>15.249600000000001</v>
      </c>
      <c r="E31" s="14">
        <f t="shared" ref="E31:V31" si="41">AVERAGE(E23:E30)</f>
        <v>14.177412500000001</v>
      </c>
      <c r="F31" s="14">
        <f t="shared" si="41"/>
        <v>3.1391599999999995</v>
      </c>
      <c r="G31" s="14">
        <f t="shared" si="41"/>
        <v>1.01434</v>
      </c>
      <c r="H31" s="14">
        <f t="shared" si="41"/>
        <v>1.5726200000000001</v>
      </c>
      <c r="I31" s="14">
        <f t="shared" si="41"/>
        <v>0.74539999999999995</v>
      </c>
      <c r="J31" s="14">
        <f t="shared" si="41"/>
        <v>1.99464</v>
      </c>
      <c r="K31" s="14">
        <f>AVERAGE(K24:K30)</f>
        <v>0.92077500000000012</v>
      </c>
      <c r="L31" s="14">
        <f t="shared" si="41"/>
        <v>6.7003258938707031</v>
      </c>
      <c r="M31" s="14">
        <f t="shared" si="41"/>
        <v>1.9455175217655583</v>
      </c>
      <c r="N31" s="14">
        <f>AVERAGE(N23:N26,N28:N30)</f>
        <v>7.1253633618627106</v>
      </c>
      <c r="O31" s="14">
        <f t="shared" si="41"/>
        <v>2.254997449430634</v>
      </c>
      <c r="P31" s="14">
        <f t="shared" si="41"/>
        <v>6.7626815144520478</v>
      </c>
      <c r="Q31" s="14">
        <f t="shared" si="41"/>
        <v>7.2509365320103587</v>
      </c>
      <c r="R31" s="14">
        <f t="shared" si="41"/>
        <v>4.9514627728601139</v>
      </c>
      <c r="S31" s="14">
        <f t="shared" si="41"/>
        <v>5.9857177741569441</v>
      </c>
      <c r="T31" s="14">
        <f t="shared" si="41"/>
        <v>6.3255780046199055</v>
      </c>
      <c r="U31" s="14">
        <f t="shared" si="41"/>
        <v>7.3481142110922821</v>
      </c>
      <c r="V31" s="14">
        <f t="shared" si="41"/>
        <v>1.0683560171154753</v>
      </c>
      <c r="W31" s="14">
        <f>AVERAGE(W23:W24,W26:W30)</f>
        <v>2.1153940133943436</v>
      </c>
      <c r="X31" s="14">
        <f>AVERAGE(X23:X26,X28:X30)</f>
        <v>0.33817051186257618</v>
      </c>
      <c r="Y31" s="14">
        <f>AVERAGE(Y24:Y30)</f>
        <v>1.277625</v>
      </c>
      <c r="Z31" s="14">
        <f t="shared" ref="Z31:AF31" si="42">AVERAGE(Z23:Z30)</f>
        <v>0.62520000000000009</v>
      </c>
      <c r="AA31" s="14">
        <f t="shared" si="42"/>
        <v>1.6821000000000002</v>
      </c>
      <c r="AB31" s="14">
        <f t="shared" si="42"/>
        <v>3.5928199999999997</v>
      </c>
      <c r="AC31" s="14">
        <f t="shared" si="42"/>
        <v>2.8906599999999996</v>
      </c>
      <c r="AD31" s="14">
        <f t="shared" si="42"/>
        <v>0.25424000000000008</v>
      </c>
      <c r="AE31" s="14">
        <f t="shared" si="42"/>
        <v>0.30569999999999986</v>
      </c>
      <c r="AF31" s="14">
        <f t="shared" si="42"/>
        <v>0.23732500000000001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7"/>
      <c r="BT31" s="7"/>
      <c r="BU31" s="7"/>
      <c r="BV31" s="7"/>
      <c r="BW31" s="7"/>
      <c r="BX31" s="7"/>
      <c r="BY31" s="7"/>
      <c r="BZ31" s="7"/>
    </row>
    <row r="32" spans="2:120" x14ac:dyDescent="0.2">
      <c r="B32" s="13" t="s">
        <v>4</v>
      </c>
      <c r="C32" s="13"/>
      <c r="D32" s="14">
        <f>STDEV(D23:D30)</f>
        <v>0.22584845108422327</v>
      </c>
      <c r="E32" s="14">
        <f t="shared" ref="E32:V32" si="43">STDEV(E23:E30)</f>
        <v>0.21228362050736335</v>
      </c>
      <c r="F32" s="14">
        <f t="shared" si="43"/>
        <v>0.10828874826130358</v>
      </c>
      <c r="G32" s="14">
        <f t="shared" si="43"/>
        <v>2.4013912634137734E-2</v>
      </c>
      <c r="H32" s="14">
        <f t="shared" si="43"/>
        <v>8.7151087199185268E-2</v>
      </c>
      <c r="I32" s="14">
        <f t="shared" si="43"/>
        <v>7.5738794550745475E-2</v>
      </c>
      <c r="J32" s="14">
        <f t="shared" si="43"/>
        <v>0.12285791793775402</v>
      </c>
      <c r="K32" s="14">
        <f>STDEV(K24:K30)</f>
        <v>0.23124063044081777</v>
      </c>
      <c r="L32" s="14">
        <f t="shared" si="43"/>
        <v>1.2292865705304736</v>
      </c>
      <c r="M32" s="14">
        <f t="shared" si="43"/>
        <v>6.9813259870419614E-2</v>
      </c>
      <c r="N32" s="14">
        <f>STDEV(N23:N26,N28:N30)</f>
        <v>0.65685744974570714</v>
      </c>
      <c r="O32" s="14">
        <f t="shared" si="43"/>
        <v>0.30260565729455158</v>
      </c>
      <c r="P32" s="14">
        <f t="shared" si="43"/>
        <v>0.2100091191131481</v>
      </c>
      <c r="Q32" s="14">
        <f t="shared" si="43"/>
        <v>0.39270066328820313</v>
      </c>
      <c r="R32" s="14">
        <f t="shared" si="43"/>
        <v>0.25840744711702524</v>
      </c>
      <c r="S32" s="14">
        <f t="shared" si="43"/>
        <v>0.10393754219267944</v>
      </c>
      <c r="T32" s="14">
        <f t="shared" si="43"/>
        <v>0.16912554496135132</v>
      </c>
      <c r="U32" s="14">
        <f t="shared" si="43"/>
        <v>0.80089569711555475</v>
      </c>
      <c r="V32" s="14">
        <f t="shared" si="43"/>
        <v>5.7301905434701407E-2</v>
      </c>
      <c r="W32" s="14">
        <f>STDEV(W23:W24,W26:W30)</f>
        <v>0.10638657869844491</v>
      </c>
      <c r="X32" s="14">
        <f>STDEV(X23:X26,X28:X30)</f>
        <v>6.6745011365177076E-2</v>
      </c>
      <c r="Y32" s="14">
        <f>STDEV(Y24:Y30)</f>
        <v>2.3371991785039949E-3</v>
      </c>
      <c r="Z32" s="14">
        <f t="shared" ref="Z32:AF32" si="44">STDEV(Z23:Z30)</f>
        <v>4.0890096600521744E-2</v>
      </c>
      <c r="AA32" s="14">
        <f t="shared" si="44"/>
        <v>6.9456677144821746E-2</v>
      </c>
      <c r="AB32" s="14">
        <f t="shared" si="44"/>
        <v>0.30385044347507512</v>
      </c>
      <c r="AC32" s="14">
        <f t="shared" si="44"/>
        <v>0.34003389978059828</v>
      </c>
      <c r="AD32" s="14">
        <f t="shared" si="44"/>
        <v>2.7961992060652637E-2</v>
      </c>
      <c r="AE32" s="14">
        <f t="shared" si="44"/>
        <v>1.9132041187495036E-2</v>
      </c>
      <c r="AF32" s="14">
        <f t="shared" si="44"/>
        <v>1.1563556258060496E-2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5</v>
      </c>
      <c r="C33" s="13"/>
      <c r="D33" s="14">
        <f>MAX(D23:D30)-MIN(D23:D30)</f>
        <v>0.64009999999999856</v>
      </c>
      <c r="E33" s="14">
        <f t="shared" ref="E33:V33" si="45">MAX(E23:E30)-MIN(E23:E30)</f>
        <v>0.69909999999999961</v>
      </c>
      <c r="F33" s="14">
        <f t="shared" si="45"/>
        <v>0.27749999999999986</v>
      </c>
      <c r="G33" s="14">
        <f t="shared" si="45"/>
        <v>5.7200000000000029E-2</v>
      </c>
      <c r="H33" s="14">
        <f t="shared" si="45"/>
        <v>0.22799999999999976</v>
      </c>
      <c r="I33" s="14">
        <f t="shared" si="45"/>
        <v>0.20250000000000057</v>
      </c>
      <c r="J33" s="14">
        <f t="shared" si="45"/>
        <v>0.3105999999999991</v>
      </c>
      <c r="K33" s="14">
        <f>MAX(K24:K30)-MIN(K24:K30)</f>
        <v>0.45840000000000014</v>
      </c>
      <c r="L33" s="14">
        <f t="shared" si="45"/>
        <v>3.7673237593710871</v>
      </c>
      <c r="M33" s="14">
        <f t="shared" si="45"/>
        <v>0.14930365749750796</v>
      </c>
      <c r="N33" s="14">
        <f>MAX(N23:N26,N28:N30)-MIN(N23:N26,N28:N30)</f>
        <v>1.7539791769163884</v>
      </c>
      <c r="O33" s="14">
        <f t="shared" si="45"/>
        <v>0.7223858670529304</v>
      </c>
      <c r="P33" s="14">
        <f t="shared" si="45"/>
        <v>0.57473559937041596</v>
      </c>
      <c r="Q33" s="14">
        <f t="shared" si="45"/>
        <v>0.99213109396435684</v>
      </c>
      <c r="R33" s="14">
        <f t="shared" si="45"/>
        <v>0.57543940203595678</v>
      </c>
      <c r="S33" s="14">
        <f t="shared" si="45"/>
        <v>0.26550227272813132</v>
      </c>
      <c r="T33" s="14">
        <f t="shared" si="45"/>
        <v>0.35289883137063249</v>
      </c>
      <c r="U33" s="14">
        <f t="shared" si="45"/>
        <v>1.9050623077497102</v>
      </c>
      <c r="V33" s="14">
        <f t="shared" si="45"/>
        <v>0.15457284436608398</v>
      </c>
      <c r="W33" s="14">
        <f>MAX(W23:W24,W26:W30)-MIN(W23:W24,W26:W30)</f>
        <v>0.25587968475987388</v>
      </c>
      <c r="X33" s="14">
        <f>MAX(X23:X26,X28:X30)-MIN(X23:X26,X28:X30)</f>
        <v>0.14617249643850888</v>
      </c>
      <c r="Y33" s="14">
        <f>MAX(Y24:Y30)-MIN(Y24:Y30)</f>
        <v>5.0999999999998824E-3</v>
      </c>
      <c r="Z33" s="14">
        <f t="shared" ref="Z33:AF33" si="46">MAX(Z23:Z30)-MIN(Z23:Z30)</f>
        <v>0.1099</v>
      </c>
      <c r="AA33" s="14">
        <f t="shared" si="46"/>
        <v>0.15370000000000017</v>
      </c>
      <c r="AB33" s="14">
        <f t="shared" si="46"/>
        <v>0.83819999999999917</v>
      </c>
      <c r="AC33" s="14">
        <f t="shared" si="46"/>
        <v>0.89150000000000018</v>
      </c>
      <c r="AD33" s="14">
        <f t="shared" si="46"/>
        <v>6.4200000000000035E-2</v>
      </c>
      <c r="AE33" s="14">
        <f t="shared" si="46"/>
        <v>4.8200000000000465E-2</v>
      </c>
      <c r="AF33" s="14">
        <f t="shared" si="46"/>
        <v>2.6600000000000179E-2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6</v>
      </c>
      <c r="C34" s="13"/>
      <c r="D34" s="14">
        <f>MIN(D23:D30)</f>
        <v>14.917400000000001</v>
      </c>
      <c r="E34" s="14">
        <f t="shared" ref="E34:V34" si="47">MIN(E23:E30)</f>
        <v>13.7446</v>
      </c>
      <c r="F34" s="14">
        <f t="shared" si="47"/>
        <v>2.9775</v>
      </c>
      <c r="G34" s="14">
        <f t="shared" si="47"/>
        <v>0.97660000000000002</v>
      </c>
      <c r="H34" s="14">
        <f t="shared" si="47"/>
        <v>1.4243000000000001</v>
      </c>
      <c r="I34" s="14">
        <f t="shared" si="47"/>
        <v>0.63889999999999958</v>
      </c>
      <c r="J34" s="14">
        <f t="shared" si="47"/>
        <v>1.8249000000000004</v>
      </c>
      <c r="K34" s="14">
        <f>MIN(K24:K30)</f>
        <v>0.67379999999999995</v>
      </c>
      <c r="L34" s="14">
        <f t="shared" si="47"/>
        <v>3.7500965760897413</v>
      </c>
      <c r="M34" s="14">
        <f t="shared" si="47"/>
        <v>1.8775171929971777</v>
      </c>
      <c r="N34" s="14">
        <f>MIN(N23:N26,N28:N30)</f>
        <v>6.4023614198218333</v>
      </c>
      <c r="O34" s="14">
        <f t="shared" si="47"/>
        <v>1.8045707412013532</v>
      </c>
      <c r="P34" s="14">
        <f t="shared" si="47"/>
        <v>6.4361217305144249</v>
      </c>
      <c r="Q34" s="14">
        <f t="shared" si="47"/>
        <v>6.5952683531453058</v>
      </c>
      <c r="R34" s="14">
        <f t="shared" si="47"/>
        <v>4.6163849449542225</v>
      </c>
      <c r="S34" s="14">
        <f t="shared" si="47"/>
        <v>5.8131519204300872</v>
      </c>
      <c r="T34" s="14">
        <f t="shared" si="47"/>
        <v>6.1574257811198994</v>
      </c>
      <c r="U34" s="14">
        <f t="shared" si="47"/>
        <v>6.2345164688209787</v>
      </c>
      <c r="V34" s="14">
        <f t="shared" si="47"/>
        <v>0.98025758349527725</v>
      </c>
      <c r="W34" s="14">
        <f>MIN(W23:W24,W26:W30)</f>
        <v>1.9972541350564277</v>
      </c>
      <c r="X34" s="14">
        <f>MIN(X23:X26,X28:X30)</f>
        <v>0.28860436587134303</v>
      </c>
      <c r="Y34" s="14">
        <f>MIN(Y24:Y30)</f>
        <v>1.2751000000000001</v>
      </c>
      <c r="Z34" s="14">
        <f t="shared" ref="Z34:AF34" si="48">MIN(Z23:Z30)</f>
        <v>0.5575</v>
      </c>
      <c r="AA34" s="14">
        <f t="shared" si="48"/>
        <v>1.6255999999999999</v>
      </c>
      <c r="AB34" s="14">
        <f t="shared" si="48"/>
        <v>3.2353000000000001</v>
      </c>
      <c r="AC34" s="14">
        <f t="shared" si="48"/>
        <v>2.4142999999999999</v>
      </c>
      <c r="AD34" s="14">
        <f t="shared" si="48"/>
        <v>0.22029999999999994</v>
      </c>
      <c r="AE34" s="14">
        <f t="shared" si="48"/>
        <v>0.29089999999999971</v>
      </c>
      <c r="AF34" s="14">
        <f t="shared" si="48"/>
        <v>0.22739999999999938</v>
      </c>
      <c r="AI34" s="12"/>
      <c r="AJ34" s="12"/>
      <c r="AK34" s="12"/>
    </row>
    <row r="35" spans="2:78" x14ac:dyDescent="0.2">
      <c r="B35" s="13" t="s">
        <v>7</v>
      </c>
      <c r="C35" s="13"/>
      <c r="D35" s="14">
        <f>MAX(D23:D30)</f>
        <v>15.557499999999999</v>
      </c>
      <c r="E35" s="14">
        <f t="shared" ref="E35:V35" si="49">MAX(E23:E30)</f>
        <v>14.4437</v>
      </c>
      <c r="F35" s="14">
        <f t="shared" si="49"/>
        <v>3.2549999999999999</v>
      </c>
      <c r="G35" s="14">
        <f t="shared" si="49"/>
        <v>1.0338000000000001</v>
      </c>
      <c r="H35" s="14">
        <f t="shared" si="49"/>
        <v>1.6522999999999999</v>
      </c>
      <c r="I35" s="14">
        <f t="shared" si="49"/>
        <v>0.84140000000000015</v>
      </c>
      <c r="J35" s="14">
        <f t="shared" si="49"/>
        <v>2.1354999999999995</v>
      </c>
      <c r="K35" s="14">
        <f>MAX(K24:K30)</f>
        <v>1.1322000000000001</v>
      </c>
      <c r="L35" s="14">
        <f t="shared" si="49"/>
        <v>7.5174203354608284</v>
      </c>
      <c r="M35" s="14">
        <f t="shared" si="49"/>
        <v>2.0268208504946856</v>
      </c>
      <c r="N35" s="14">
        <f>MAX(N23:N26,N28:N30)</f>
        <v>8.1563405967382216</v>
      </c>
      <c r="O35" s="14">
        <f t="shared" si="49"/>
        <v>2.5269566082542836</v>
      </c>
      <c r="P35" s="14">
        <f t="shared" si="49"/>
        <v>7.0108573298848409</v>
      </c>
      <c r="Q35" s="14">
        <f t="shared" si="49"/>
        <v>7.5873994471096626</v>
      </c>
      <c r="R35" s="14">
        <f t="shared" si="49"/>
        <v>5.1918243469901793</v>
      </c>
      <c r="S35" s="14">
        <f t="shared" si="49"/>
        <v>6.0786541931582185</v>
      </c>
      <c r="T35" s="14">
        <f t="shared" si="49"/>
        <v>6.5103246124905318</v>
      </c>
      <c r="U35" s="14">
        <f t="shared" si="49"/>
        <v>8.1395787765706888</v>
      </c>
      <c r="V35" s="14">
        <f t="shared" si="49"/>
        <v>1.1348304278613612</v>
      </c>
      <c r="W35" s="14">
        <f>MAX(W23:W24,W26:W30)</f>
        <v>2.2531338198163016</v>
      </c>
      <c r="X35" s="14">
        <f>MAX(X23:X26,X28:X30)</f>
        <v>0.43477686230985191</v>
      </c>
      <c r="Y35" s="14">
        <f>MAX(Y24:Y30)</f>
        <v>1.2802</v>
      </c>
      <c r="Z35" s="14">
        <f t="shared" ref="Z35:AF35" si="50">MAX(Z23:Z30)</f>
        <v>0.66739999999999999</v>
      </c>
      <c r="AA35" s="14">
        <f t="shared" si="50"/>
        <v>1.7793000000000001</v>
      </c>
      <c r="AB35" s="14">
        <f t="shared" si="50"/>
        <v>4.0734999999999992</v>
      </c>
      <c r="AC35" s="14">
        <f t="shared" si="50"/>
        <v>3.3058000000000001</v>
      </c>
      <c r="AD35" s="14">
        <f t="shared" si="50"/>
        <v>0.28449999999999998</v>
      </c>
      <c r="AE35" s="14">
        <f t="shared" si="50"/>
        <v>0.33910000000000018</v>
      </c>
      <c r="AF35" s="14">
        <f t="shared" si="50"/>
        <v>0.25399999999999956</v>
      </c>
      <c r="AI35" s="12"/>
      <c r="AJ35" s="12"/>
      <c r="AK35" s="12"/>
    </row>
    <row r="36" spans="2:78" x14ac:dyDescent="0.2">
      <c r="B36" s="13" t="s">
        <v>56</v>
      </c>
      <c r="C36" s="13"/>
      <c r="D36" s="15">
        <f>COUNT(D23:D30)</f>
        <v>8</v>
      </c>
      <c r="E36" s="15">
        <f t="shared" ref="E36:V36" si="51">COUNT(E23:E30)</f>
        <v>8</v>
      </c>
      <c r="F36" s="15">
        <f t="shared" si="51"/>
        <v>5</v>
      </c>
      <c r="G36" s="15">
        <f t="shared" si="51"/>
        <v>5</v>
      </c>
      <c r="H36" s="15">
        <f t="shared" si="51"/>
        <v>5</v>
      </c>
      <c r="I36" s="15">
        <f t="shared" si="51"/>
        <v>5</v>
      </c>
      <c r="J36" s="15">
        <f t="shared" si="51"/>
        <v>5</v>
      </c>
      <c r="K36" s="15">
        <f>COUNT(K24:K30)</f>
        <v>4</v>
      </c>
      <c r="L36" s="15">
        <f t="shared" si="51"/>
        <v>8</v>
      </c>
      <c r="M36" s="15">
        <f t="shared" si="51"/>
        <v>7</v>
      </c>
      <c r="N36" s="15">
        <f>COUNT(N23:N26,N28:N30)</f>
        <v>5</v>
      </c>
      <c r="O36" s="15">
        <f t="shared" si="51"/>
        <v>5</v>
      </c>
      <c r="P36" s="15">
        <f t="shared" si="51"/>
        <v>5</v>
      </c>
      <c r="Q36" s="15">
        <f t="shared" si="51"/>
        <v>5</v>
      </c>
      <c r="R36" s="15">
        <f t="shared" si="51"/>
        <v>5</v>
      </c>
      <c r="S36" s="15">
        <f t="shared" si="51"/>
        <v>5</v>
      </c>
      <c r="T36" s="15">
        <f t="shared" si="51"/>
        <v>4</v>
      </c>
      <c r="U36" s="15">
        <f t="shared" si="51"/>
        <v>4</v>
      </c>
      <c r="V36" s="15">
        <f t="shared" si="51"/>
        <v>5</v>
      </c>
      <c r="W36" s="15">
        <f>COUNT(W23:W24,W26:W30)</f>
        <v>4</v>
      </c>
      <c r="X36" s="15">
        <f>COUNT(X23:X26,X28:X30)</f>
        <v>4</v>
      </c>
      <c r="Y36" s="15">
        <f>COUNT(Y24:Y30)</f>
        <v>4</v>
      </c>
      <c r="Z36" s="15">
        <f t="shared" ref="Z36:AF36" si="52">COUNT(Z23:Z30)</f>
        <v>5</v>
      </c>
      <c r="AA36" s="15">
        <f t="shared" si="52"/>
        <v>5</v>
      </c>
      <c r="AB36" s="15">
        <f t="shared" si="52"/>
        <v>5</v>
      </c>
      <c r="AC36" s="15">
        <f t="shared" si="52"/>
        <v>5</v>
      </c>
      <c r="AD36" s="15">
        <f t="shared" si="52"/>
        <v>5</v>
      </c>
      <c r="AE36" s="15">
        <f t="shared" si="52"/>
        <v>5</v>
      </c>
      <c r="AF36" s="15">
        <f t="shared" si="52"/>
        <v>4</v>
      </c>
      <c r="AI36" s="12"/>
      <c r="AJ36" s="12"/>
      <c r="AK36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6"/>
  <sheetViews>
    <sheetView topLeftCell="Z1" workbookViewId="0">
      <selection activeCell="B12" sqref="B12:AF17"/>
    </sheetView>
  </sheetViews>
  <sheetFormatPr defaultRowHeight="12.75" x14ac:dyDescent="0.2"/>
  <cols>
    <col min="1" max="1" width="9.140625" style="12"/>
    <col min="2" max="2" width="27.140625" style="11" customWidth="1"/>
    <col min="3" max="3" width="10.7109375" style="11" bestFit="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724</v>
      </c>
      <c r="C3" s="1" t="s">
        <v>484</v>
      </c>
      <c r="D3" s="5">
        <f t="shared" ref="D3:D11" si="0">((AG3-AW3)^2+(AH3-AX3)^2)^0.5</f>
        <v>12.706300000000001</v>
      </c>
      <c r="E3" s="5">
        <f t="shared" ref="E3:E11" si="1">((AG3-AU3)^2+(AH3-AV3)^2)^0.5</f>
        <v>11.3697</v>
      </c>
      <c r="F3" s="5">
        <f t="shared" ref="F3:F11" si="2">((AG3-AM3)^2+(AH3-AN3)^2)^0.5</f>
        <v>2.4276</v>
      </c>
      <c r="G3" s="5">
        <f t="shared" ref="G3:G11" si="3">((AG3-AI3)^2+(AH3-AJ3)^2)^0.5</f>
        <v>0.7087</v>
      </c>
      <c r="H3" s="5">
        <f t="shared" ref="H3:H11" si="4">((AK3-AM3)^2+(AL3-AN3)^2)^0.5</f>
        <v>1.2192000000000001</v>
      </c>
      <c r="I3" s="5">
        <f t="shared" ref="I3:I11" si="5">((AM3-AO3)^2+(AN3-AP3)^2)^0.5</f>
        <v>0.65470000000000006</v>
      </c>
      <c r="J3" s="5">
        <f t="shared" ref="J3:J11" si="6">((AO3-AQ3)^2+(AP3-AR3)^2)^0.5</f>
        <v>1.7335000000000003</v>
      </c>
      <c r="K3" s="5">
        <f t="shared" ref="K3:K11" si="7">((AQ3-AS3)^2+(AR3-AT3)^2)^0.5</f>
        <v>0.94559999999999977</v>
      </c>
      <c r="L3" s="5" t="s">
        <v>566</v>
      </c>
      <c r="M3" s="5" t="s">
        <v>566</v>
      </c>
      <c r="N3" s="5" t="s">
        <v>566</v>
      </c>
      <c r="O3" s="5" t="s">
        <v>566</v>
      </c>
      <c r="P3" s="5">
        <f>((CE3-CG3)^2+(CF3-CH3)^2)^0.5</f>
        <v>4.7652528212047676</v>
      </c>
      <c r="Q3" s="5">
        <f t="shared" ref="Q3:Q10" si="8">((CG3-CI3)^2+(CH3-CJ3)^2)^0.5</f>
        <v>5.1826888002271554</v>
      </c>
      <c r="R3" s="5">
        <f>((CO3-CQ3)^2+(CP3-CR3)^2)^0.5</f>
        <v>3.9449104273734785</v>
      </c>
      <c r="S3" s="5">
        <f>((CQ3-CS3)^2+(CR3-CT3)^2)^0.5</f>
        <v>5.1214149373000426</v>
      </c>
      <c r="T3" s="5">
        <f>((CY3-DA3)^2+(CZ3-DB3)^2)^0.5</f>
        <v>5.5110660493229435</v>
      </c>
      <c r="U3" s="5">
        <f>((DA3-DC3)^2+(DB3-DD3)^2)^0.5</f>
        <v>6.6467032429618822</v>
      </c>
      <c r="V3" s="5">
        <f>((DI3-DK3)^2+(DJ3-DL3)^2)^0.5</f>
        <v>0.93832187441197357</v>
      </c>
      <c r="W3" s="5">
        <f>((DK3-DM3)^2+(DL3-DN3)^2)^0.5</f>
        <v>1.6285614296058957</v>
      </c>
      <c r="X3" s="5">
        <f>((DM3-DO3)^2+(DN3-DP3)^2)^0.5</f>
        <v>0.28058305365791492</v>
      </c>
      <c r="Y3" s="5">
        <f t="shared" ref="Y3:Y11" si="9">((BE3-BK3)^2+(BF3-BL3)^2)^0.5</f>
        <v>1.1962999999999999</v>
      </c>
      <c r="Z3" s="5">
        <f t="shared" ref="Z3:Z11" si="10">((BG3-BI3)^2+(BH3-BJ3)^2)^0.5</f>
        <v>0.47939999999999994</v>
      </c>
      <c r="AA3" s="5">
        <f t="shared" ref="AA3:AA11" si="11">((BC3-BM3)^2+(BD3-BN3)^2)^0.5</f>
        <v>1.4224000000000001</v>
      </c>
      <c r="AB3" s="5">
        <f t="shared" ref="AB3:AB11" si="12">((BA3-BO3)^2+(BB3-BP3)^2)^0.5</f>
        <v>3.1248</v>
      </c>
      <c r="AC3" s="6">
        <f t="shared" ref="AC3:AC11" si="13">((AY3-BQ3)^2+(AZ3-BR3)^2)^0.5</f>
        <v>1.7900999999999998</v>
      </c>
      <c r="AD3" s="6">
        <f>((CK3-CM3)^2+(CL3-CN3)^2)^0.5</f>
        <v>0.22610000000000002</v>
      </c>
      <c r="AE3" s="6">
        <f>((CU3-CW3)^2+(CV3-CX3)^2)^0.5</f>
        <v>0.20260000000000011</v>
      </c>
      <c r="AF3" s="6">
        <f>((DE3-DG3)^2+(DF3-DH3)^2)^0.5</f>
        <v>0.22220000000000018</v>
      </c>
      <c r="AG3" s="9">
        <v>0</v>
      </c>
      <c r="AH3" s="9">
        <v>0</v>
      </c>
      <c r="AI3" s="9">
        <v>0</v>
      </c>
      <c r="AJ3" s="9">
        <v>-0.7087</v>
      </c>
      <c r="AK3" s="9">
        <v>0</v>
      </c>
      <c r="AL3" s="9">
        <v>-1.2083999999999999</v>
      </c>
      <c r="AM3" s="9">
        <v>0</v>
      </c>
      <c r="AN3" s="9">
        <v>-2.4276</v>
      </c>
      <c r="AO3" s="9">
        <v>0</v>
      </c>
      <c r="AP3" s="9">
        <v>-3.0823</v>
      </c>
      <c r="AQ3" s="9">
        <v>0</v>
      </c>
      <c r="AR3" s="9">
        <v>-4.8158000000000003</v>
      </c>
      <c r="AS3" s="9">
        <v>0</v>
      </c>
      <c r="AT3" s="9">
        <v>-5.7614000000000001</v>
      </c>
      <c r="AU3" s="9">
        <v>0</v>
      </c>
      <c r="AV3" s="9">
        <v>-11.3697</v>
      </c>
      <c r="AW3" s="9">
        <v>0</v>
      </c>
      <c r="AX3" s="9">
        <v>-12.706300000000001</v>
      </c>
      <c r="AY3" s="18">
        <v>1.0369999999999999</v>
      </c>
      <c r="AZ3" s="18">
        <v>-6.2351000000000001</v>
      </c>
      <c r="BA3" s="19">
        <v>1.5494000000000001</v>
      </c>
      <c r="BB3" s="19">
        <v>-6.2351000000000001</v>
      </c>
      <c r="BC3" s="19">
        <v>0.83689999999999998</v>
      </c>
      <c r="BD3" s="19">
        <v>-6.2351000000000001</v>
      </c>
      <c r="BE3" s="19">
        <v>0.66290000000000004</v>
      </c>
      <c r="BF3" s="19">
        <v>-6.2351000000000001</v>
      </c>
      <c r="BG3" s="19">
        <v>0.25779999999999997</v>
      </c>
      <c r="BH3" s="19">
        <v>-6.2351000000000001</v>
      </c>
      <c r="BI3" s="19">
        <v>-0.22159999999999999</v>
      </c>
      <c r="BJ3" s="19">
        <v>-6.2351000000000001</v>
      </c>
      <c r="BK3" s="19">
        <v>-0.53339999999999999</v>
      </c>
      <c r="BL3" s="19">
        <v>-6.2351000000000001</v>
      </c>
      <c r="BM3" s="19">
        <v>-0.58550000000000002</v>
      </c>
      <c r="BN3" s="19">
        <v>-6.2351000000000001</v>
      </c>
      <c r="BO3" s="19">
        <v>-1.5753999999999999</v>
      </c>
      <c r="BP3" s="19">
        <v>-6.2351000000000001</v>
      </c>
      <c r="BQ3" s="19">
        <v>-0.75309999999999999</v>
      </c>
      <c r="BR3" s="19">
        <v>-6.2351000000000001</v>
      </c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2">
        <v>-0.84519999999999995</v>
      </c>
      <c r="CF3" s="12">
        <v>-6.2534999999999998</v>
      </c>
      <c r="CG3" s="12">
        <v>1.6420999999999999</v>
      </c>
      <c r="CH3" s="12">
        <v>-10.318099999999999</v>
      </c>
      <c r="CI3" s="12">
        <v>1.8529</v>
      </c>
      <c r="CJ3" s="12">
        <v>-5.1397000000000004</v>
      </c>
      <c r="CK3" s="12">
        <v>0.19750000000000001</v>
      </c>
      <c r="CL3" s="12">
        <v>-7.7457000000000003</v>
      </c>
      <c r="CM3" s="12">
        <v>-2.86E-2</v>
      </c>
      <c r="CN3" s="12">
        <v>-7.7457000000000003</v>
      </c>
      <c r="CO3" s="12">
        <v>-0.1226</v>
      </c>
      <c r="CP3" s="12">
        <v>-7.6562000000000001</v>
      </c>
      <c r="CQ3" s="12">
        <v>-3.3317999999999999</v>
      </c>
      <c r="CR3" s="12">
        <v>-9.9504000000000001</v>
      </c>
      <c r="CS3" s="12">
        <v>1.7132000000000001</v>
      </c>
      <c r="CT3" s="12">
        <v>-10.831799999999999</v>
      </c>
      <c r="CU3" s="12">
        <v>-1.5386</v>
      </c>
      <c r="CV3" s="12">
        <v>-8.6137999999999995</v>
      </c>
      <c r="CW3" s="12">
        <v>-1.7412000000000001</v>
      </c>
      <c r="CX3" s="12">
        <v>-8.6137999999999995</v>
      </c>
      <c r="CY3" s="12">
        <v>-1.7487999999999999</v>
      </c>
      <c r="CZ3" s="12">
        <v>-8.4214000000000002</v>
      </c>
      <c r="DA3" s="12">
        <v>-2.7584</v>
      </c>
      <c r="DB3" s="12">
        <v>-13.8392</v>
      </c>
      <c r="DC3" s="12">
        <v>1.0267999999999999</v>
      </c>
      <c r="DD3" s="12">
        <v>-8.3756000000000004</v>
      </c>
      <c r="DE3" s="12">
        <v>-1.9736</v>
      </c>
      <c r="DF3" s="12">
        <v>-10.0419</v>
      </c>
      <c r="DG3" s="12">
        <v>-2.1958000000000002</v>
      </c>
      <c r="DH3" s="12">
        <v>-10.0419</v>
      </c>
      <c r="DI3" s="12">
        <v>-2.2219000000000002</v>
      </c>
      <c r="DJ3" s="12">
        <v>-10.0787</v>
      </c>
      <c r="DK3" s="12">
        <v>-1.7964</v>
      </c>
      <c r="DL3" s="12">
        <v>-9.2423999999999999</v>
      </c>
      <c r="DM3" s="12">
        <v>-2.0396000000000001</v>
      </c>
      <c r="DN3" s="12">
        <v>-7.6321000000000003</v>
      </c>
      <c r="DO3" s="12">
        <v>-2.1977000000000002</v>
      </c>
      <c r="DP3" s="12">
        <v>-7.4002999999999997</v>
      </c>
    </row>
    <row r="4" spans="2:120" ht="16.899999999999999" customHeight="1" x14ac:dyDescent="0.2">
      <c r="B4" s="2"/>
      <c r="C4" s="2"/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 s="5">
        <f t="shared" si="4"/>
        <v>0</v>
      </c>
      <c r="I4" s="5">
        <f t="shared" si="5"/>
        <v>0</v>
      </c>
      <c r="J4" s="5">
        <f t="shared" si="6"/>
        <v>0</v>
      </c>
      <c r="K4" s="5">
        <f t="shared" si="7"/>
        <v>0</v>
      </c>
      <c r="L4" s="5">
        <f t="shared" ref="L4:L11" si="14">((BS4-BU4)^2+(BT4-BV4)^2)^0.5</f>
        <v>0</v>
      </c>
      <c r="M4" s="5">
        <f t="shared" ref="M4:M11" si="15">((BU4-BW4)^2+(BV4-BX4)^2)^0.5</f>
        <v>0</v>
      </c>
      <c r="N4" s="5">
        <f t="shared" ref="N4:N10" si="16">((BW4-BY4)^2+(BX4-BZ4)^2)^0.5 + ((BY4-CA4)^2+(BZ4-CB4)^2)^0.5</f>
        <v>0</v>
      </c>
      <c r="O4" s="5">
        <f>((CA4-CC4)^2+(CB4-CD4)^2)^0.5</f>
        <v>0</v>
      </c>
      <c r="P4" s="5">
        <f t="shared" ref="P4:P10" si="17">((CE4-CG4)^2+(CF4-CH4)^2)^0.5</f>
        <v>0</v>
      </c>
      <c r="Q4" s="5">
        <f t="shared" si="8"/>
        <v>0</v>
      </c>
      <c r="R4" s="5">
        <f t="shared" ref="R4:R10" si="18">((CO4-CQ4)^2+(CP4-CR4)^2)^0.5</f>
        <v>0</v>
      </c>
      <c r="S4" s="5">
        <f t="shared" ref="S4:S10" si="19">((CQ4-CS4)^2+(CR4-CT4)^2)^0.5</f>
        <v>0</v>
      </c>
      <c r="T4" s="5">
        <f t="shared" ref="T4:T10" si="20">((CY4-DA4)^2+(CZ4-DB4)^2)^0.5</f>
        <v>0</v>
      </c>
      <c r="U4" s="5">
        <f t="shared" ref="U4:U10" si="21">((DA4-DC4)^2+(DB4-DD4)^2)^0.5</f>
        <v>0</v>
      </c>
      <c r="V4" s="5">
        <f t="shared" ref="V4:V11" si="22">((DI4-DK4)^2+(DJ4-DL4)^2)^0.5</f>
        <v>0</v>
      </c>
      <c r="W4" s="5">
        <f t="shared" ref="W4:W11" si="23">((DK4-DM4)^2+(DL4-DN4)^2)^0.5</f>
        <v>0</v>
      </c>
      <c r="X4" s="5">
        <f t="shared" ref="X4:X11" si="24">((DM4-DO4)^2+(DN4-DP4)^2)^0.5</f>
        <v>0</v>
      </c>
      <c r="Y4" s="5">
        <f t="shared" si="9"/>
        <v>0</v>
      </c>
      <c r="Z4" s="5">
        <f t="shared" si="10"/>
        <v>0</v>
      </c>
      <c r="AA4" s="5">
        <f t="shared" si="11"/>
        <v>0</v>
      </c>
      <c r="AB4" s="5">
        <f t="shared" si="12"/>
        <v>0</v>
      </c>
      <c r="AC4" s="6">
        <f t="shared" si="13"/>
        <v>0</v>
      </c>
      <c r="AD4" s="6">
        <f t="shared" ref="AD4:AD9" si="25">((CK4-CM4)^2+(CL4-CN4)^2)^0.5</f>
        <v>0</v>
      </c>
      <c r="AE4" s="6">
        <f t="shared" ref="AE4:AE9" si="26">((CU4-CW4)^2+(CV4-CX4)^2)^0.5</f>
        <v>0</v>
      </c>
      <c r="AF4" s="6">
        <f t="shared" ref="AF4:AF9" si="27">((DE4-DG4)^2+(DF4-DH4)^2)^0.5</f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5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14"/>
        <v>0</v>
      </c>
      <c r="M5" s="5">
        <f t="shared" si="15"/>
        <v>0</v>
      </c>
      <c r="N5" s="5">
        <f t="shared" si="16"/>
        <v>0</v>
      </c>
      <c r="O5" s="5">
        <f t="shared" ref="O5:O10" si="28">((CA5-CC5)^2+(CB5-CD5)^2)^0.5</f>
        <v>0</v>
      </c>
      <c r="P5" s="5">
        <f t="shared" si="17"/>
        <v>0</v>
      </c>
      <c r="Q5" s="5">
        <f t="shared" si="8"/>
        <v>0</v>
      </c>
      <c r="R5" s="5">
        <f t="shared" si="18"/>
        <v>0</v>
      </c>
      <c r="S5" s="5">
        <f t="shared" si="19"/>
        <v>0</v>
      </c>
      <c r="T5" s="5">
        <f t="shared" si="20"/>
        <v>0</v>
      </c>
      <c r="U5" s="5">
        <f t="shared" si="21"/>
        <v>0</v>
      </c>
      <c r="V5" s="5">
        <f t="shared" si="22"/>
        <v>0</v>
      </c>
      <c r="W5" s="5">
        <f t="shared" si="23"/>
        <v>0</v>
      </c>
      <c r="X5" s="5">
        <f t="shared" si="24"/>
        <v>0</v>
      </c>
      <c r="Y5" s="5">
        <f t="shared" si="9"/>
        <v>0</v>
      </c>
      <c r="Z5" s="5">
        <f t="shared" si="10"/>
        <v>0</v>
      </c>
      <c r="AA5" s="5">
        <f t="shared" si="11"/>
        <v>0</v>
      </c>
      <c r="AB5" s="5">
        <f t="shared" si="12"/>
        <v>0</v>
      </c>
      <c r="AC5" s="6">
        <f t="shared" si="13"/>
        <v>0</v>
      </c>
      <c r="AD5" s="6">
        <f t="shared" si="25"/>
        <v>0</v>
      </c>
      <c r="AE5" s="6">
        <f t="shared" si="26"/>
        <v>0</v>
      </c>
      <c r="AF5" s="6">
        <f t="shared" si="27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6.149999999999999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14"/>
        <v>0</v>
      </c>
      <c r="M6" s="5">
        <f t="shared" si="15"/>
        <v>0</v>
      </c>
      <c r="N6" s="5">
        <f t="shared" si="16"/>
        <v>0</v>
      </c>
      <c r="O6" s="5">
        <f t="shared" si="28"/>
        <v>0</v>
      </c>
      <c r="P6" s="5">
        <f t="shared" si="17"/>
        <v>0</v>
      </c>
      <c r="Q6" s="5">
        <f t="shared" si="8"/>
        <v>0</v>
      </c>
      <c r="R6" s="5">
        <f t="shared" si="18"/>
        <v>0</v>
      </c>
      <c r="S6" s="5">
        <f t="shared" si="19"/>
        <v>0</v>
      </c>
      <c r="T6" s="5">
        <f t="shared" si="20"/>
        <v>0</v>
      </c>
      <c r="U6" s="5">
        <f t="shared" si="21"/>
        <v>0</v>
      </c>
      <c r="V6" s="5">
        <f t="shared" si="22"/>
        <v>0</v>
      </c>
      <c r="W6" s="5">
        <f t="shared" si="23"/>
        <v>0</v>
      </c>
      <c r="X6" s="5">
        <f t="shared" si="24"/>
        <v>0</v>
      </c>
      <c r="Y6" s="5">
        <f t="shared" si="9"/>
        <v>0</v>
      </c>
      <c r="Z6" s="5">
        <f t="shared" si="10"/>
        <v>0</v>
      </c>
      <c r="AA6" s="5">
        <f t="shared" si="11"/>
        <v>0</v>
      </c>
      <c r="AB6" s="5">
        <f t="shared" si="12"/>
        <v>0</v>
      </c>
      <c r="AC6" s="6">
        <f t="shared" si="13"/>
        <v>0</v>
      </c>
      <c r="AD6" s="6">
        <f t="shared" si="25"/>
        <v>0</v>
      </c>
      <c r="AE6" s="6">
        <f t="shared" si="26"/>
        <v>0</v>
      </c>
      <c r="AF6" s="6">
        <f t="shared" si="27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14"/>
        <v>0</v>
      </c>
      <c r="M7" s="5">
        <f t="shared" si="15"/>
        <v>0</v>
      </c>
      <c r="N7" s="5">
        <f t="shared" si="16"/>
        <v>0</v>
      </c>
      <c r="O7" s="5">
        <f t="shared" si="28"/>
        <v>0</v>
      </c>
      <c r="P7" s="5">
        <f t="shared" si="17"/>
        <v>0</v>
      </c>
      <c r="Q7" s="5">
        <f t="shared" si="8"/>
        <v>0</v>
      </c>
      <c r="R7" s="5">
        <f t="shared" si="18"/>
        <v>0</v>
      </c>
      <c r="S7" s="5">
        <f t="shared" si="19"/>
        <v>0</v>
      </c>
      <c r="T7" s="5">
        <f t="shared" si="20"/>
        <v>0</v>
      </c>
      <c r="U7" s="5">
        <f t="shared" si="21"/>
        <v>0</v>
      </c>
      <c r="V7" s="5">
        <f t="shared" si="22"/>
        <v>0</v>
      </c>
      <c r="W7" s="5">
        <f t="shared" si="23"/>
        <v>0</v>
      </c>
      <c r="X7" s="5">
        <f t="shared" si="24"/>
        <v>0</v>
      </c>
      <c r="Y7" s="5">
        <f t="shared" si="9"/>
        <v>0</v>
      </c>
      <c r="Z7" s="5">
        <f t="shared" si="10"/>
        <v>0</v>
      </c>
      <c r="AA7" s="5">
        <f t="shared" si="11"/>
        <v>0</v>
      </c>
      <c r="AB7" s="5">
        <f t="shared" si="12"/>
        <v>0</v>
      </c>
      <c r="AC7" s="6">
        <f t="shared" si="13"/>
        <v>0</v>
      </c>
      <c r="AD7" s="6">
        <f t="shared" si="25"/>
        <v>0</v>
      </c>
      <c r="AE7" s="6">
        <f t="shared" si="26"/>
        <v>0</v>
      </c>
      <c r="AF7" s="6">
        <f t="shared" si="27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14"/>
        <v>0</v>
      </c>
      <c r="M8" s="5">
        <f t="shared" si="15"/>
        <v>0</v>
      </c>
      <c r="N8" s="5">
        <f t="shared" si="16"/>
        <v>0</v>
      </c>
      <c r="O8" s="5">
        <f t="shared" si="28"/>
        <v>0</v>
      </c>
      <c r="P8" s="5">
        <f t="shared" si="17"/>
        <v>0</v>
      </c>
      <c r="Q8" s="5">
        <f t="shared" si="8"/>
        <v>0</v>
      </c>
      <c r="R8" s="5">
        <f t="shared" si="18"/>
        <v>0</v>
      </c>
      <c r="S8" s="5">
        <f t="shared" si="19"/>
        <v>0</v>
      </c>
      <c r="T8" s="5">
        <f t="shared" si="20"/>
        <v>0</v>
      </c>
      <c r="U8" s="5">
        <f t="shared" si="21"/>
        <v>0</v>
      </c>
      <c r="V8" s="5">
        <f t="shared" si="22"/>
        <v>0</v>
      </c>
      <c r="W8" s="5">
        <f t="shared" si="23"/>
        <v>0</v>
      </c>
      <c r="X8" s="5">
        <f t="shared" si="24"/>
        <v>0</v>
      </c>
      <c r="Y8" s="5">
        <f t="shared" si="9"/>
        <v>0</v>
      </c>
      <c r="Z8" s="5">
        <f t="shared" si="10"/>
        <v>0</v>
      </c>
      <c r="AA8" s="5">
        <f t="shared" si="11"/>
        <v>0</v>
      </c>
      <c r="AB8" s="5">
        <f t="shared" si="12"/>
        <v>0</v>
      </c>
      <c r="AC8" s="6">
        <f t="shared" si="13"/>
        <v>0</v>
      </c>
      <c r="AD8" s="6">
        <f t="shared" si="25"/>
        <v>0</v>
      </c>
      <c r="AE8" s="6">
        <f t="shared" si="26"/>
        <v>0</v>
      </c>
      <c r="AF8" s="6">
        <f t="shared" si="27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14"/>
        <v>0</v>
      </c>
      <c r="M9" s="5">
        <f t="shared" si="15"/>
        <v>0</v>
      </c>
      <c r="N9" s="5">
        <f t="shared" si="16"/>
        <v>0</v>
      </c>
      <c r="O9" s="5">
        <f t="shared" si="28"/>
        <v>0</v>
      </c>
      <c r="P9" s="5">
        <f t="shared" si="17"/>
        <v>0</v>
      </c>
      <c r="Q9" s="5">
        <f t="shared" si="8"/>
        <v>0</v>
      </c>
      <c r="R9" s="5">
        <f t="shared" si="18"/>
        <v>0</v>
      </c>
      <c r="S9" s="5">
        <f t="shared" si="19"/>
        <v>0</v>
      </c>
      <c r="T9" s="5">
        <f t="shared" si="20"/>
        <v>0</v>
      </c>
      <c r="U9" s="5">
        <f t="shared" si="21"/>
        <v>0</v>
      </c>
      <c r="V9" s="5">
        <f t="shared" si="22"/>
        <v>0</v>
      </c>
      <c r="W9" s="5">
        <f t="shared" si="23"/>
        <v>0</v>
      </c>
      <c r="X9" s="5">
        <f t="shared" si="24"/>
        <v>0</v>
      </c>
      <c r="Y9" s="5">
        <f t="shared" si="9"/>
        <v>0</v>
      </c>
      <c r="Z9" s="5">
        <f t="shared" si="10"/>
        <v>0</v>
      </c>
      <c r="AA9" s="5">
        <f t="shared" si="11"/>
        <v>0</v>
      </c>
      <c r="AB9" s="5">
        <f t="shared" si="12"/>
        <v>0</v>
      </c>
      <c r="AC9" s="6">
        <f t="shared" si="13"/>
        <v>0</v>
      </c>
      <c r="AD9" s="6">
        <f t="shared" si="25"/>
        <v>0</v>
      </c>
      <c r="AE9" s="6">
        <f t="shared" si="26"/>
        <v>0</v>
      </c>
      <c r="AF9" s="6">
        <f t="shared" si="27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14"/>
        <v>0</v>
      </c>
      <c r="M10" s="5">
        <f t="shared" si="15"/>
        <v>0</v>
      </c>
      <c r="N10" s="5">
        <f t="shared" si="16"/>
        <v>0</v>
      </c>
      <c r="O10" s="5">
        <f t="shared" si="28"/>
        <v>0</v>
      </c>
      <c r="P10" s="5">
        <f t="shared" si="17"/>
        <v>0</v>
      </c>
      <c r="Q10" s="5">
        <f t="shared" si="8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9"/>
        <v>0</v>
      </c>
      <c r="Z10" s="5">
        <f t="shared" si="10"/>
        <v>0</v>
      </c>
      <c r="AA10" s="5">
        <f t="shared" si="11"/>
        <v>0</v>
      </c>
      <c r="AB10" s="5">
        <f t="shared" si="12"/>
        <v>0</v>
      </c>
      <c r="AC10" s="6">
        <f t="shared" si="13"/>
        <v>0</v>
      </c>
      <c r="AD10" s="6">
        <f>((CK10-CM10)^2+(CL10-CN10)^2)^0.5</f>
        <v>0</v>
      </c>
      <c r="AE10" s="6">
        <f>((CU10-CW10)^2+(CV10-CX10)^2)^0.5</f>
        <v>0</v>
      </c>
      <c r="AF10" s="6">
        <f>((DE10-DG10)^2+(DF10-DH10)^2)^0.5</f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14"/>
        <v>0</v>
      </c>
      <c r="M11" s="5">
        <f t="shared" si="15"/>
        <v>0</v>
      </c>
      <c r="N11" s="5">
        <f>((BW11-CA11)^2+(BX11-CB11)^2)^0.5 + ((CA11-CC11)^2+(CB11-CD11)^2)^0.5</f>
        <v>0</v>
      </c>
      <c r="O11" s="5">
        <f>((CC11-CE11)^2+(CD11-CF11)^2)^0.5</f>
        <v>0</v>
      </c>
      <c r="P11" s="5">
        <f>((CG11-CI11)^2+(CH11-CJ11)^2)^0.5</f>
        <v>0</v>
      </c>
      <c r="Q11" s="5">
        <f>((CI11-CK11)^2+(CJ11-CL11)^2)^0.5</f>
        <v>0</v>
      </c>
      <c r="R11" s="5">
        <f>((CQ11-CS11)^2+(CR11-CT11)^2)^0.5</f>
        <v>0</v>
      </c>
      <c r="S11" s="5">
        <f>((CS11-CU11)^2+(CT11-CV11)^2)^0.5</f>
        <v>0</v>
      </c>
      <c r="T11" s="5">
        <f>((DA11-DC11)^2+(DB11-DD11)^2)^0.5</f>
        <v>0</v>
      </c>
      <c r="U11" s="5">
        <f>((DC11-DE11)^2+(DD11-DF11)^2)^0.5</f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9"/>
        <v>0</v>
      </c>
      <c r="Z11" s="5">
        <f t="shared" si="10"/>
        <v>0</v>
      </c>
      <c r="AA11" s="5">
        <f t="shared" si="11"/>
        <v>0</v>
      </c>
      <c r="AB11" s="5">
        <f t="shared" si="12"/>
        <v>0</v>
      </c>
      <c r="AC11" s="6">
        <f t="shared" si="13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x14ac:dyDescent="0.2">
      <c r="B12" s="13" t="s">
        <v>3</v>
      </c>
      <c r="C12" s="13"/>
      <c r="D12" s="14">
        <f t="shared" ref="D12:AF12" si="29">AVERAGE(D3:D3)</f>
        <v>12.706300000000001</v>
      </c>
      <c r="E12" s="14">
        <f t="shared" si="29"/>
        <v>11.3697</v>
      </c>
      <c r="F12" s="14">
        <f t="shared" si="29"/>
        <v>2.4276</v>
      </c>
      <c r="G12" s="14">
        <f t="shared" si="29"/>
        <v>0.7087</v>
      </c>
      <c r="H12" s="14">
        <f t="shared" si="29"/>
        <v>1.2192000000000001</v>
      </c>
      <c r="I12" s="14">
        <f t="shared" si="29"/>
        <v>0.65470000000000006</v>
      </c>
      <c r="J12" s="14">
        <f t="shared" si="29"/>
        <v>1.7335000000000003</v>
      </c>
      <c r="K12" s="14">
        <f t="shared" si="29"/>
        <v>0.94559999999999977</v>
      </c>
      <c r="L12" s="14" t="e">
        <f t="shared" si="29"/>
        <v>#DIV/0!</v>
      </c>
      <c r="M12" s="14" t="e">
        <f t="shared" si="29"/>
        <v>#DIV/0!</v>
      </c>
      <c r="N12" s="14" t="e">
        <f t="shared" si="29"/>
        <v>#DIV/0!</v>
      </c>
      <c r="O12" s="14" t="e">
        <f t="shared" si="29"/>
        <v>#DIV/0!</v>
      </c>
      <c r="P12" s="14">
        <f t="shared" si="29"/>
        <v>4.7652528212047676</v>
      </c>
      <c r="Q12" s="14">
        <f t="shared" si="29"/>
        <v>5.1826888002271554</v>
      </c>
      <c r="R12" s="14">
        <f t="shared" si="29"/>
        <v>3.9449104273734785</v>
      </c>
      <c r="S12" s="14">
        <f t="shared" si="29"/>
        <v>5.1214149373000426</v>
      </c>
      <c r="T12" s="14">
        <f t="shared" si="29"/>
        <v>5.5110660493229435</v>
      </c>
      <c r="U12" s="14">
        <f t="shared" si="29"/>
        <v>6.6467032429618822</v>
      </c>
      <c r="V12" s="14">
        <f t="shared" si="29"/>
        <v>0.93832187441197357</v>
      </c>
      <c r="W12" s="14">
        <f t="shared" si="29"/>
        <v>1.6285614296058957</v>
      </c>
      <c r="X12" s="14">
        <f t="shared" si="29"/>
        <v>0.28058305365791492</v>
      </c>
      <c r="Y12" s="14">
        <f t="shared" si="29"/>
        <v>1.1962999999999999</v>
      </c>
      <c r="Z12" s="14">
        <f t="shared" si="29"/>
        <v>0.47939999999999994</v>
      </c>
      <c r="AA12" s="14">
        <f t="shared" si="29"/>
        <v>1.4224000000000001</v>
      </c>
      <c r="AB12" s="14">
        <f t="shared" si="29"/>
        <v>3.1248</v>
      </c>
      <c r="AC12" s="14">
        <f t="shared" si="29"/>
        <v>1.7900999999999998</v>
      </c>
      <c r="AD12" s="14">
        <f t="shared" si="29"/>
        <v>0.22610000000000002</v>
      </c>
      <c r="AE12" s="14">
        <f t="shared" si="29"/>
        <v>0.20260000000000011</v>
      </c>
      <c r="AF12" s="14">
        <f t="shared" si="29"/>
        <v>0.22220000000000018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4</v>
      </c>
      <c r="C13" s="13"/>
      <c r="D13" s="14" t="e">
        <f t="shared" ref="D13:AF13" si="30">STDEV(D3:D3)</f>
        <v>#DIV/0!</v>
      </c>
      <c r="E13" s="14" t="e">
        <f t="shared" si="30"/>
        <v>#DIV/0!</v>
      </c>
      <c r="F13" s="14" t="e">
        <f t="shared" si="30"/>
        <v>#DIV/0!</v>
      </c>
      <c r="G13" s="14" t="e">
        <f t="shared" si="30"/>
        <v>#DIV/0!</v>
      </c>
      <c r="H13" s="14" t="e">
        <f t="shared" si="30"/>
        <v>#DIV/0!</v>
      </c>
      <c r="I13" s="14" t="e">
        <f t="shared" si="30"/>
        <v>#DIV/0!</v>
      </c>
      <c r="J13" s="14" t="e">
        <f t="shared" si="30"/>
        <v>#DIV/0!</v>
      </c>
      <c r="K13" s="14" t="e">
        <f t="shared" si="30"/>
        <v>#DIV/0!</v>
      </c>
      <c r="L13" s="14" t="e">
        <f t="shared" si="30"/>
        <v>#DIV/0!</v>
      </c>
      <c r="M13" s="14" t="e">
        <f t="shared" si="30"/>
        <v>#DIV/0!</v>
      </c>
      <c r="N13" s="14" t="e">
        <f t="shared" si="30"/>
        <v>#DIV/0!</v>
      </c>
      <c r="O13" s="14" t="e">
        <f t="shared" si="30"/>
        <v>#DIV/0!</v>
      </c>
      <c r="P13" s="14" t="e">
        <f t="shared" si="30"/>
        <v>#DIV/0!</v>
      </c>
      <c r="Q13" s="14" t="e">
        <f t="shared" si="30"/>
        <v>#DIV/0!</v>
      </c>
      <c r="R13" s="14" t="e">
        <f t="shared" si="30"/>
        <v>#DIV/0!</v>
      </c>
      <c r="S13" s="14" t="e">
        <f t="shared" si="30"/>
        <v>#DIV/0!</v>
      </c>
      <c r="T13" s="14" t="e">
        <f t="shared" si="30"/>
        <v>#DIV/0!</v>
      </c>
      <c r="U13" s="14" t="e">
        <f t="shared" si="30"/>
        <v>#DIV/0!</v>
      </c>
      <c r="V13" s="14" t="e">
        <f t="shared" si="30"/>
        <v>#DIV/0!</v>
      </c>
      <c r="W13" s="14" t="e">
        <f t="shared" si="30"/>
        <v>#DIV/0!</v>
      </c>
      <c r="X13" s="14" t="e">
        <f t="shared" si="30"/>
        <v>#DIV/0!</v>
      </c>
      <c r="Y13" s="14" t="e">
        <f t="shared" si="30"/>
        <v>#DIV/0!</v>
      </c>
      <c r="Z13" s="14" t="e">
        <f t="shared" si="30"/>
        <v>#DIV/0!</v>
      </c>
      <c r="AA13" s="14" t="e">
        <f t="shared" si="30"/>
        <v>#DIV/0!</v>
      </c>
      <c r="AB13" s="14" t="e">
        <f t="shared" si="30"/>
        <v>#DIV/0!</v>
      </c>
      <c r="AC13" s="14" t="e">
        <f t="shared" si="30"/>
        <v>#DIV/0!</v>
      </c>
      <c r="AD13" s="14" t="e">
        <f t="shared" si="30"/>
        <v>#DIV/0!</v>
      </c>
      <c r="AE13" s="14" t="e">
        <f t="shared" si="30"/>
        <v>#DIV/0!</v>
      </c>
      <c r="AF13" s="14" t="e">
        <f t="shared" si="30"/>
        <v>#DIV/0!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5</v>
      </c>
      <c r="C14" s="13"/>
      <c r="D14" s="14">
        <f t="shared" ref="D14:AF14" si="31">MAX(D3:D3)-MIN(D3:D3)</f>
        <v>0</v>
      </c>
      <c r="E14" s="14">
        <f t="shared" si="31"/>
        <v>0</v>
      </c>
      <c r="F14" s="14">
        <f t="shared" si="31"/>
        <v>0</v>
      </c>
      <c r="G14" s="14">
        <f t="shared" si="31"/>
        <v>0</v>
      </c>
      <c r="H14" s="14">
        <f t="shared" si="31"/>
        <v>0</v>
      </c>
      <c r="I14" s="14">
        <f t="shared" si="31"/>
        <v>0</v>
      </c>
      <c r="J14" s="14">
        <f t="shared" si="31"/>
        <v>0</v>
      </c>
      <c r="K14" s="14">
        <f t="shared" si="31"/>
        <v>0</v>
      </c>
      <c r="L14" s="14">
        <f t="shared" si="31"/>
        <v>0</v>
      </c>
      <c r="M14" s="14">
        <f t="shared" si="31"/>
        <v>0</v>
      </c>
      <c r="N14" s="14">
        <f t="shared" si="31"/>
        <v>0</v>
      </c>
      <c r="O14" s="14">
        <f t="shared" si="31"/>
        <v>0</v>
      </c>
      <c r="P14" s="14">
        <f t="shared" si="31"/>
        <v>0</v>
      </c>
      <c r="Q14" s="14">
        <f t="shared" si="31"/>
        <v>0</v>
      </c>
      <c r="R14" s="14">
        <f t="shared" si="31"/>
        <v>0</v>
      </c>
      <c r="S14" s="14">
        <f t="shared" si="31"/>
        <v>0</v>
      </c>
      <c r="T14" s="14">
        <f t="shared" si="31"/>
        <v>0</v>
      </c>
      <c r="U14" s="14">
        <f t="shared" si="31"/>
        <v>0</v>
      </c>
      <c r="V14" s="14">
        <f t="shared" si="31"/>
        <v>0</v>
      </c>
      <c r="W14" s="14">
        <f t="shared" si="31"/>
        <v>0</v>
      </c>
      <c r="X14" s="14">
        <f t="shared" si="31"/>
        <v>0</v>
      </c>
      <c r="Y14" s="14">
        <f t="shared" si="31"/>
        <v>0</v>
      </c>
      <c r="Z14" s="14">
        <f t="shared" si="31"/>
        <v>0</v>
      </c>
      <c r="AA14" s="14">
        <f t="shared" si="31"/>
        <v>0</v>
      </c>
      <c r="AB14" s="14">
        <f t="shared" si="31"/>
        <v>0</v>
      </c>
      <c r="AC14" s="14">
        <f t="shared" si="31"/>
        <v>0</v>
      </c>
      <c r="AD14" s="14">
        <f t="shared" si="31"/>
        <v>0</v>
      </c>
      <c r="AE14" s="14">
        <f t="shared" si="31"/>
        <v>0</v>
      </c>
      <c r="AF14" s="14">
        <f t="shared" si="31"/>
        <v>0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 t="s">
        <v>55</v>
      </c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6</v>
      </c>
      <c r="C15" s="13"/>
      <c r="D15" s="14">
        <f t="shared" ref="D15:AF15" si="32">MIN(D3:D3)</f>
        <v>12.706300000000001</v>
      </c>
      <c r="E15" s="14">
        <f t="shared" si="32"/>
        <v>11.3697</v>
      </c>
      <c r="F15" s="14">
        <f t="shared" si="32"/>
        <v>2.4276</v>
      </c>
      <c r="G15" s="14">
        <f t="shared" si="32"/>
        <v>0.7087</v>
      </c>
      <c r="H15" s="14">
        <f t="shared" si="32"/>
        <v>1.2192000000000001</v>
      </c>
      <c r="I15" s="14">
        <f t="shared" si="32"/>
        <v>0.65470000000000006</v>
      </c>
      <c r="J15" s="14">
        <f t="shared" si="32"/>
        <v>1.7335000000000003</v>
      </c>
      <c r="K15" s="14">
        <f t="shared" si="32"/>
        <v>0.94559999999999977</v>
      </c>
      <c r="L15" s="14">
        <f t="shared" si="32"/>
        <v>0</v>
      </c>
      <c r="M15" s="14">
        <f t="shared" si="32"/>
        <v>0</v>
      </c>
      <c r="N15" s="14">
        <f t="shared" si="32"/>
        <v>0</v>
      </c>
      <c r="O15" s="14">
        <f t="shared" si="32"/>
        <v>0</v>
      </c>
      <c r="P15" s="14">
        <f t="shared" si="32"/>
        <v>4.7652528212047676</v>
      </c>
      <c r="Q15" s="14">
        <f t="shared" si="32"/>
        <v>5.1826888002271554</v>
      </c>
      <c r="R15" s="14">
        <f t="shared" si="32"/>
        <v>3.9449104273734785</v>
      </c>
      <c r="S15" s="14">
        <f t="shared" si="32"/>
        <v>5.1214149373000426</v>
      </c>
      <c r="T15" s="14">
        <f t="shared" si="32"/>
        <v>5.5110660493229435</v>
      </c>
      <c r="U15" s="14">
        <f t="shared" si="32"/>
        <v>6.6467032429618822</v>
      </c>
      <c r="V15" s="14">
        <f t="shared" si="32"/>
        <v>0.93832187441197357</v>
      </c>
      <c r="W15" s="14">
        <f t="shared" si="32"/>
        <v>1.6285614296058957</v>
      </c>
      <c r="X15" s="14">
        <f t="shared" si="32"/>
        <v>0.28058305365791492</v>
      </c>
      <c r="Y15" s="14">
        <f t="shared" si="32"/>
        <v>1.1962999999999999</v>
      </c>
      <c r="Z15" s="14">
        <f t="shared" si="32"/>
        <v>0.47939999999999994</v>
      </c>
      <c r="AA15" s="14">
        <f t="shared" si="32"/>
        <v>1.4224000000000001</v>
      </c>
      <c r="AB15" s="14">
        <f t="shared" si="32"/>
        <v>3.1248</v>
      </c>
      <c r="AC15" s="14">
        <f t="shared" si="32"/>
        <v>1.7900999999999998</v>
      </c>
      <c r="AD15" s="14">
        <f t="shared" si="32"/>
        <v>0.22610000000000002</v>
      </c>
      <c r="AE15" s="14">
        <f t="shared" si="32"/>
        <v>0.20260000000000011</v>
      </c>
      <c r="AF15" s="14">
        <f t="shared" si="32"/>
        <v>0.22220000000000018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7</v>
      </c>
      <c r="C16" s="13"/>
      <c r="D16" s="14">
        <f t="shared" ref="D16:AF16" si="33">MAX(D3:D3)</f>
        <v>12.706300000000001</v>
      </c>
      <c r="E16" s="14">
        <f t="shared" si="33"/>
        <v>11.3697</v>
      </c>
      <c r="F16" s="14">
        <f t="shared" si="33"/>
        <v>2.4276</v>
      </c>
      <c r="G16" s="14">
        <f t="shared" si="33"/>
        <v>0.7087</v>
      </c>
      <c r="H16" s="14">
        <f t="shared" si="33"/>
        <v>1.2192000000000001</v>
      </c>
      <c r="I16" s="14">
        <f t="shared" si="33"/>
        <v>0.65470000000000006</v>
      </c>
      <c r="J16" s="14">
        <f t="shared" si="33"/>
        <v>1.7335000000000003</v>
      </c>
      <c r="K16" s="14">
        <f t="shared" si="33"/>
        <v>0.94559999999999977</v>
      </c>
      <c r="L16" s="14">
        <f t="shared" si="33"/>
        <v>0</v>
      </c>
      <c r="M16" s="14">
        <f t="shared" si="33"/>
        <v>0</v>
      </c>
      <c r="N16" s="14">
        <f t="shared" si="33"/>
        <v>0</v>
      </c>
      <c r="O16" s="14">
        <f t="shared" si="33"/>
        <v>0</v>
      </c>
      <c r="P16" s="14">
        <f t="shared" si="33"/>
        <v>4.7652528212047676</v>
      </c>
      <c r="Q16" s="14">
        <f t="shared" si="33"/>
        <v>5.1826888002271554</v>
      </c>
      <c r="R16" s="14">
        <f t="shared" si="33"/>
        <v>3.9449104273734785</v>
      </c>
      <c r="S16" s="14">
        <f t="shared" si="33"/>
        <v>5.1214149373000426</v>
      </c>
      <c r="T16" s="14">
        <f t="shared" si="33"/>
        <v>5.5110660493229435</v>
      </c>
      <c r="U16" s="14">
        <f t="shared" si="33"/>
        <v>6.6467032429618822</v>
      </c>
      <c r="V16" s="14">
        <f t="shared" si="33"/>
        <v>0.93832187441197357</v>
      </c>
      <c r="W16" s="14">
        <f t="shared" si="33"/>
        <v>1.6285614296058957</v>
      </c>
      <c r="X16" s="14">
        <f t="shared" si="33"/>
        <v>0.28058305365791492</v>
      </c>
      <c r="Y16" s="14">
        <f t="shared" si="33"/>
        <v>1.1962999999999999</v>
      </c>
      <c r="Z16" s="14">
        <f t="shared" si="33"/>
        <v>0.47939999999999994</v>
      </c>
      <c r="AA16" s="14">
        <f t="shared" si="33"/>
        <v>1.4224000000000001</v>
      </c>
      <c r="AB16" s="14">
        <f t="shared" si="33"/>
        <v>3.1248</v>
      </c>
      <c r="AC16" s="14">
        <f t="shared" si="33"/>
        <v>1.7900999999999998</v>
      </c>
      <c r="AD16" s="14">
        <f t="shared" si="33"/>
        <v>0.22610000000000002</v>
      </c>
      <c r="AE16" s="14">
        <f t="shared" si="33"/>
        <v>0.20260000000000011</v>
      </c>
      <c r="AF16" s="14">
        <f t="shared" si="33"/>
        <v>0.22220000000000018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56</v>
      </c>
      <c r="C17" s="13"/>
      <c r="D17" s="15">
        <f t="shared" ref="D17:AF17" si="34">COUNT(D3:D3)</f>
        <v>1</v>
      </c>
      <c r="E17" s="15">
        <f t="shared" si="34"/>
        <v>1</v>
      </c>
      <c r="F17" s="15">
        <f t="shared" si="34"/>
        <v>1</v>
      </c>
      <c r="G17" s="15">
        <f t="shared" si="34"/>
        <v>1</v>
      </c>
      <c r="H17" s="15">
        <f t="shared" si="34"/>
        <v>1</v>
      </c>
      <c r="I17" s="15">
        <f t="shared" si="34"/>
        <v>1</v>
      </c>
      <c r="J17" s="15">
        <f t="shared" si="34"/>
        <v>1</v>
      </c>
      <c r="K17" s="15">
        <f t="shared" si="34"/>
        <v>1</v>
      </c>
      <c r="L17" s="15">
        <f t="shared" si="34"/>
        <v>0</v>
      </c>
      <c r="M17" s="15">
        <f t="shared" si="34"/>
        <v>0</v>
      </c>
      <c r="N17" s="15">
        <f t="shared" si="34"/>
        <v>0</v>
      </c>
      <c r="O17" s="15">
        <f t="shared" si="34"/>
        <v>0</v>
      </c>
      <c r="P17" s="15">
        <f t="shared" si="34"/>
        <v>1</v>
      </c>
      <c r="Q17" s="15">
        <f t="shared" si="34"/>
        <v>1</v>
      </c>
      <c r="R17" s="15">
        <f t="shared" si="34"/>
        <v>1</v>
      </c>
      <c r="S17" s="15">
        <f t="shared" si="34"/>
        <v>1</v>
      </c>
      <c r="T17" s="15">
        <f t="shared" si="34"/>
        <v>1</v>
      </c>
      <c r="U17" s="15">
        <f t="shared" si="34"/>
        <v>1</v>
      </c>
      <c r="V17" s="15">
        <f t="shared" si="34"/>
        <v>1</v>
      </c>
      <c r="W17" s="15">
        <f t="shared" si="34"/>
        <v>1</v>
      </c>
      <c r="X17" s="15">
        <f t="shared" si="34"/>
        <v>1</v>
      </c>
      <c r="Y17" s="15">
        <f t="shared" si="34"/>
        <v>1</v>
      </c>
      <c r="Z17" s="15">
        <f t="shared" si="34"/>
        <v>1</v>
      </c>
      <c r="AA17" s="15">
        <f t="shared" si="34"/>
        <v>1</v>
      </c>
      <c r="AB17" s="15">
        <f t="shared" si="34"/>
        <v>1</v>
      </c>
      <c r="AC17" s="15">
        <f t="shared" si="34"/>
        <v>1</v>
      </c>
      <c r="AD17" s="15">
        <f t="shared" si="34"/>
        <v>1</v>
      </c>
      <c r="AE17" s="15">
        <f t="shared" si="34"/>
        <v>1</v>
      </c>
      <c r="AF17" s="15">
        <f t="shared" si="34"/>
        <v>1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s="20" customFormat="1" x14ac:dyDescent="0.2">
      <c r="B20" s="1" t="s">
        <v>57</v>
      </c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86">
        <v>1</v>
      </c>
      <c r="AH20" s="86"/>
      <c r="AI20" s="87">
        <v>2</v>
      </c>
      <c r="AJ20" s="87"/>
      <c r="AK20" s="87">
        <v>3</v>
      </c>
      <c r="AL20" s="87"/>
      <c r="AM20" s="86">
        <v>4</v>
      </c>
      <c r="AN20" s="86"/>
      <c r="AO20" s="86">
        <v>5</v>
      </c>
      <c r="AP20" s="86"/>
      <c r="AQ20" s="86">
        <v>6</v>
      </c>
      <c r="AR20" s="86"/>
      <c r="AS20" s="86">
        <v>7</v>
      </c>
      <c r="AT20" s="86"/>
      <c r="AU20" s="86">
        <v>8</v>
      </c>
      <c r="AV20" s="86"/>
      <c r="AW20" s="86">
        <v>9</v>
      </c>
      <c r="AX20" s="86"/>
      <c r="AY20" s="86">
        <v>10</v>
      </c>
      <c r="AZ20" s="86"/>
      <c r="BA20" s="86">
        <v>11</v>
      </c>
      <c r="BB20" s="86"/>
      <c r="BC20" s="86">
        <v>12</v>
      </c>
      <c r="BD20" s="86"/>
      <c r="BE20" s="86">
        <v>13</v>
      </c>
      <c r="BF20" s="86"/>
      <c r="BG20" s="86">
        <v>14</v>
      </c>
      <c r="BH20" s="86"/>
      <c r="BI20" s="86">
        <v>15</v>
      </c>
      <c r="BJ20" s="86"/>
      <c r="BK20" s="86">
        <v>16</v>
      </c>
      <c r="BL20" s="86"/>
      <c r="BM20" s="86">
        <v>17</v>
      </c>
      <c r="BN20" s="86"/>
      <c r="BO20" s="86">
        <v>18</v>
      </c>
      <c r="BP20" s="86"/>
      <c r="BQ20" s="86">
        <v>19</v>
      </c>
      <c r="BR20" s="86"/>
      <c r="BS20" s="86">
        <v>20</v>
      </c>
      <c r="BT20" s="86"/>
      <c r="BU20" s="86">
        <v>21</v>
      </c>
      <c r="BV20" s="86"/>
      <c r="BW20" s="86">
        <v>22</v>
      </c>
      <c r="BX20" s="86"/>
      <c r="BY20" s="3"/>
      <c r="BZ20" s="3"/>
    </row>
    <row r="21" spans="2:120" s="20" customFormat="1" x14ac:dyDescent="0.2">
      <c r="B21" s="1" t="s">
        <v>9</v>
      </c>
      <c r="C21" s="1"/>
      <c r="D21" s="2" t="s">
        <v>10</v>
      </c>
      <c r="E21" s="2" t="s">
        <v>64</v>
      </c>
      <c r="F21" s="2" t="s">
        <v>11</v>
      </c>
      <c r="G21" s="2" t="s">
        <v>76</v>
      </c>
      <c r="H21" s="2" t="s">
        <v>77</v>
      </c>
      <c r="I21" s="2" t="s">
        <v>68</v>
      </c>
      <c r="J21" s="2" t="s">
        <v>69</v>
      </c>
      <c r="K21" s="2" t="s">
        <v>12</v>
      </c>
      <c r="L21" s="2" t="s">
        <v>74</v>
      </c>
      <c r="M21" s="2" t="s">
        <v>75</v>
      </c>
      <c r="N21" s="2" t="s">
        <v>145</v>
      </c>
      <c r="O21" s="2" t="s">
        <v>144</v>
      </c>
      <c r="P21" s="2" t="s">
        <v>167</v>
      </c>
      <c r="Q21" s="2" t="s">
        <v>168</v>
      </c>
      <c r="R21" s="2" t="s">
        <v>169</v>
      </c>
      <c r="S21" s="2" t="s">
        <v>170</v>
      </c>
      <c r="T21" s="2" t="s">
        <v>171</v>
      </c>
      <c r="U21" s="2" t="s">
        <v>172</v>
      </c>
      <c r="V21" s="2" t="s">
        <v>600</v>
      </c>
      <c r="W21" s="2" t="s">
        <v>601</v>
      </c>
      <c r="X21" s="2" t="s">
        <v>602</v>
      </c>
      <c r="Y21" s="2" t="s">
        <v>13</v>
      </c>
      <c r="Z21" s="2" t="s">
        <v>14</v>
      </c>
      <c r="AA21" s="2" t="s">
        <v>78</v>
      </c>
      <c r="AB21" s="20" t="s">
        <v>79</v>
      </c>
      <c r="AC21" s="1" t="s">
        <v>80</v>
      </c>
      <c r="AD21" s="1" t="s">
        <v>501</v>
      </c>
      <c r="AE21" s="1" t="s">
        <v>502</v>
      </c>
      <c r="AF21" s="1" t="s">
        <v>503</v>
      </c>
      <c r="AG21" s="3" t="s">
        <v>15</v>
      </c>
      <c r="AH21" s="3" t="s">
        <v>16</v>
      </c>
      <c r="AI21" s="4" t="s">
        <v>17</v>
      </c>
      <c r="AJ21" s="4" t="s">
        <v>18</v>
      </c>
      <c r="AK21" s="4" t="s">
        <v>19</v>
      </c>
      <c r="AL21" s="3" t="s">
        <v>20</v>
      </c>
      <c r="AM21" s="3" t="s">
        <v>21</v>
      </c>
      <c r="AN21" s="3" t="s">
        <v>22</v>
      </c>
      <c r="AO21" s="3" t="s">
        <v>23</v>
      </c>
      <c r="AP21" s="3" t="s">
        <v>24</v>
      </c>
      <c r="AQ21" s="3" t="s">
        <v>25</v>
      </c>
      <c r="AR21" s="3" t="s">
        <v>26</v>
      </c>
      <c r="AS21" s="3" t="s">
        <v>27</v>
      </c>
      <c r="AT21" s="3" t="s">
        <v>28</v>
      </c>
      <c r="AU21" s="3" t="s">
        <v>29</v>
      </c>
      <c r="AV21" s="3" t="s">
        <v>30</v>
      </c>
      <c r="AW21" s="3" t="s">
        <v>31</v>
      </c>
      <c r="AX21" s="3" t="s">
        <v>32</v>
      </c>
      <c r="AY21" s="3" t="s">
        <v>43</v>
      </c>
      <c r="AZ21" s="3" t="s">
        <v>44</v>
      </c>
      <c r="BA21" s="3" t="s">
        <v>45</v>
      </c>
      <c r="BB21" s="3" t="s">
        <v>46</v>
      </c>
      <c r="BC21" s="3" t="s">
        <v>47</v>
      </c>
      <c r="BD21" s="3" t="s">
        <v>48</v>
      </c>
      <c r="BE21" s="3" t="s">
        <v>49</v>
      </c>
      <c r="BF21" s="3" t="s">
        <v>50</v>
      </c>
      <c r="BG21" s="3" t="s">
        <v>51</v>
      </c>
      <c r="BH21" s="3" t="s">
        <v>52</v>
      </c>
      <c r="BI21" s="3" t="s">
        <v>53</v>
      </c>
      <c r="BJ21" s="3" t="s">
        <v>54</v>
      </c>
      <c r="BK21" s="3" t="s">
        <v>70</v>
      </c>
      <c r="BL21" s="3" t="s">
        <v>71</v>
      </c>
      <c r="BM21" s="3" t="s">
        <v>72</v>
      </c>
      <c r="BN21" s="3" t="s">
        <v>73</v>
      </c>
      <c r="BO21" s="3" t="s">
        <v>81</v>
      </c>
      <c r="BP21" s="3" t="s">
        <v>82</v>
      </c>
      <c r="BQ21" s="3" t="s">
        <v>83</v>
      </c>
      <c r="BR21" s="3" t="s">
        <v>84</v>
      </c>
      <c r="BS21" s="3" t="s">
        <v>33</v>
      </c>
      <c r="BT21" s="3" t="s">
        <v>34</v>
      </c>
      <c r="BU21" s="3" t="s">
        <v>35</v>
      </c>
      <c r="BV21" s="3" t="s">
        <v>36</v>
      </c>
      <c r="BW21" s="3" t="s">
        <v>37</v>
      </c>
      <c r="BX21" s="3" t="s">
        <v>38</v>
      </c>
      <c r="BY21" s="3" t="s">
        <v>147</v>
      </c>
      <c r="BZ21" s="3" t="s">
        <v>148</v>
      </c>
      <c r="CA21" s="3" t="s">
        <v>39</v>
      </c>
      <c r="CB21" s="3" t="s">
        <v>40</v>
      </c>
      <c r="CC21" s="3" t="s">
        <v>41</v>
      </c>
      <c r="CD21" s="3" t="s">
        <v>42</v>
      </c>
      <c r="CE21" s="20" t="s">
        <v>149</v>
      </c>
      <c r="CF21" s="20" t="s">
        <v>150</v>
      </c>
      <c r="CG21" s="20" t="s">
        <v>151</v>
      </c>
      <c r="CH21" s="20" t="s">
        <v>152</v>
      </c>
      <c r="CI21" s="20" t="s">
        <v>153</v>
      </c>
      <c r="CJ21" s="20" t="s">
        <v>154</v>
      </c>
      <c r="CK21" s="20" t="s">
        <v>500</v>
      </c>
      <c r="CL21" s="20" t="s">
        <v>505</v>
      </c>
      <c r="CM21" s="20" t="s">
        <v>506</v>
      </c>
      <c r="CN21" s="20" t="s">
        <v>507</v>
      </c>
      <c r="CO21" s="20" t="s">
        <v>155</v>
      </c>
      <c r="CP21" s="20" t="s">
        <v>156</v>
      </c>
      <c r="CQ21" s="20" t="s">
        <v>157</v>
      </c>
      <c r="CR21" s="20" t="s">
        <v>158</v>
      </c>
      <c r="CS21" s="20" t="s">
        <v>159</v>
      </c>
      <c r="CT21" s="20" t="s">
        <v>160</v>
      </c>
      <c r="CU21" s="20" t="s">
        <v>504</v>
      </c>
      <c r="CV21" s="20" t="s">
        <v>508</v>
      </c>
      <c r="CW21" s="20" t="s">
        <v>509</v>
      </c>
      <c r="CX21" s="20" t="s">
        <v>510</v>
      </c>
      <c r="CY21" s="20" t="s">
        <v>161</v>
      </c>
      <c r="CZ21" s="20" t="s">
        <v>165</v>
      </c>
      <c r="DA21" s="20" t="s">
        <v>166</v>
      </c>
      <c r="DB21" s="20" t="s">
        <v>162</v>
      </c>
      <c r="DC21" s="20" t="s">
        <v>163</v>
      </c>
      <c r="DD21" s="20" t="s">
        <v>164</v>
      </c>
      <c r="DE21" s="20" t="s">
        <v>511</v>
      </c>
      <c r="DF21" s="20" t="s">
        <v>512</v>
      </c>
      <c r="DG21" s="20" t="s">
        <v>513</v>
      </c>
      <c r="DH21" s="20" t="s">
        <v>514</v>
      </c>
      <c r="DI21" s="20" t="s">
        <v>592</v>
      </c>
      <c r="DJ21" s="20" t="s">
        <v>593</v>
      </c>
      <c r="DK21" s="20" t="s">
        <v>595</v>
      </c>
      <c r="DL21" s="20" t="s">
        <v>594</v>
      </c>
      <c r="DM21" s="20" t="s">
        <v>596</v>
      </c>
      <c r="DN21" s="20" t="s">
        <v>597</v>
      </c>
      <c r="DO21" s="20" t="s">
        <v>598</v>
      </c>
      <c r="DP21" s="20" t="s">
        <v>599</v>
      </c>
    </row>
    <row r="22" spans="2:120" x14ac:dyDescent="0.2">
      <c r="B22" s="1"/>
      <c r="C22" s="1"/>
      <c r="D22" s="5">
        <f t="shared" ref="D22:D30" si="35">((AG22-AW22)^2+(AH22-AX22)^2)^0.5</f>
        <v>0</v>
      </c>
      <c r="E22" s="5">
        <f t="shared" ref="E22:E30" si="36">((AG22-AU22)^2+(AH22-AV22)^2)^0.5</f>
        <v>0</v>
      </c>
      <c r="F22" s="5">
        <f t="shared" ref="F22:F30" si="37">((AG22-AM22)^2+(AH22-AN22)^2)^0.5</f>
        <v>0</v>
      </c>
      <c r="G22" s="5">
        <f t="shared" ref="G22:G30" si="38">((AG22-AI22)^2+(AH22-AJ22)^2)^0.5</f>
        <v>0</v>
      </c>
      <c r="H22" s="5">
        <f t="shared" ref="H22:H30" si="39">((AK22-AM22)^2+(AL22-AN22)^2)^0.5</f>
        <v>0</v>
      </c>
      <c r="I22" s="5">
        <f t="shared" ref="I22:I30" si="40">((AM22-AO22)^2+(AN22-AP22)^2)^0.5</f>
        <v>0</v>
      </c>
      <c r="J22" s="5">
        <f t="shared" ref="J22:J30" si="41">((AO22-AQ22)^2+(AP22-AR22)^2)^0.5</f>
        <v>0</v>
      </c>
      <c r="K22" s="5">
        <f t="shared" ref="K22:K30" si="42">((AQ22-AS22)^2+(AR22-AT22)^2)^0.5</f>
        <v>0</v>
      </c>
      <c r="L22" s="5">
        <f t="shared" ref="L22:L30" si="43">((BS22-BU22)^2+(BT22-BV22)^2)^0.5</f>
        <v>0</v>
      </c>
      <c r="M22" s="5">
        <f t="shared" ref="M22:M30" si="44">((BU22-BW22)^2+(BV22-BX22)^2)^0.5</f>
        <v>0</v>
      </c>
      <c r="N22" s="5">
        <f t="shared" ref="N22:N30" si="45">((BW22-BY22)^2+(BX22-BZ22)^2)^0.5 + ((BY22-CA22)^2+(BZ22-CB22)^2)^0.5</f>
        <v>0</v>
      </c>
      <c r="O22" s="5">
        <f t="shared" ref="O22:O30" si="46">((CA22-CC22)^2+(CB22-CD22)^2)^0.5</f>
        <v>0</v>
      </c>
      <c r="P22" s="5">
        <f>((CE22-CG22)^2+(CF22-CH22)^2)^0.5</f>
        <v>0</v>
      </c>
      <c r="Q22" s="5">
        <f t="shared" ref="Q22:Q30" si="47">((CG22-CI22)^2+(CH22-CJ22)^2)^0.5</f>
        <v>0</v>
      </c>
      <c r="R22" s="5">
        <f>((CO22-CQ22)^2+(CP22-CR22)^2)^0.5</f>
        <v>0</v>
      </c>
      <c r="S22" s="5">
        <f>((CQ22-CS22)^2+(CR22-CT22)^2)^0.5</f>
        <v>0</v>
      </c>
      <c r="T22" s="5">
        <f>((CY22-DA22)^2+(CZ22-DB22)^2)^0.5</f>
        <v>0</v>
      </c>
      <c r="U22" s="5">
        <f>((DA22-DC22)^2+(DB22-DD22)^2)^0.5</f>
        <v>0</v>
      </c>
      <c r="V22" s="5">
        <f>((DI22-DK22)^2+(DJ22-DL22)^2)^0.5</f>
        <v>0</v>
      </c>
      <c r="W22" s="5">
        <f>((DK22-DM22)^2+(DL22-DN22)^2)^0.5</f>
        <v>0</v>
      </c>
      <c r="X22" s="5">
        <f>((DM22-DO22)^2+(DN22-DP22)^2)^0.5</f>
        <v>0</v>
      </c>
      <c r="Y22" s="5">
        <f t="shared" ref="Y22:Y30" si="48">((BE22-BK22)^2+(BF22-BL22)^2)^0.5</f>
        <v>0</v>
      </c>
      <c r="Z22" s="5">
        <f t="shared" ref="Z22:Z30" si="49">((BG22-BI22)^2+(BH22-BJ22)^2)^0.5</f>
        <v>0</v>
      </c>
      <c r="AA22" s="5">
        <f t="shared" ref="AA22:AA30" si="50">((BC22-BM22)^2+(BD22-BN22)^2)^0.5</f>
        <v>0</v>
      </c>
      <c r="AB22" s="5">
        <f t="shared" ref="AB22:AB30" si="51">((BA22-BO22)^2+(BB22-BP22)^2)^0.5</f>
        <v>0</v>
      </c>
      <c r="AC22" s="6">
        <f t="shared" ref="AC22:AC30" si="52">((AY22-BQ22)^2+(AZ22-BR22)^2)^0.5</f>
        <v>0</v>
      </c>
      <c r="AD22" s="6">
        <f>((CK22-CM22)^2+(CL22-CN22)^2)^0.5</f>
        <v>0</v>
      </c>
      <c r="AE22" s="6">
        <f>((CU22-CW22)^2+(CV22-CX22)^2)^0.5</f>
        <v>0</v>
      </c>
      <c r="AF22" s="6">
        <f>((DE22-DG22)^2+(DF22-DH22)^2)^0.5</f>
        <v>0</v>
      </c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18"/>
      <c r="AZ22" s="18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</row>
    <row r="23" spans="2:120" x14ac:dyDescent="0.2">
      <c r="B23" s="1"/>
      <c r="C23" s="1"/>
      <c r="D23" s="5">
        <f t="shared" si="35"/>
        <v>0</v>
      </c>
      <c r="E23" s="5">
        <f t="shared" si="36"/>
        <v>0</v>
      </c>
      <c r="F23" s="5">
        <f t="shared" si="37"/>
        <v>0</v>
      </c>
      <c r="G23" s="5">
        <f t="shared" si="38"/>
        <v>0</v>
      </c>
      <c r="H23" s="5">
        <f t="shared" si="39"/>
        <v>0</v>
      </c>
      <c r="I23" s="5">
        <f t="shared" si="40"/>
        <v>0</v>
      </c>
      <c r="J23" s="5">
        <f t="shared" si="41"/>
        <v>0</v>
      </c>
      <c r="K23" s="5">
        <f t="shared" si="42"/>
        <v>0</v>
      </c>
      <c r="L23" s="5">
        <f t="shared" si="43"/>
        <v>0</v>
      </c>
      <c r="M23" s="5">
        <f t="shared" si="44"/>
        <v>0</v>
      </c>
      <c r="N23" s="5">
        <f t="shared" si="45"/>
        <v>0</v>
      </c>
      <c r="O23" s="5">
        <f t="shared" si="46"/>
        <v>0</v>
      </c>
      <c r="P23" s="5">
        <f t="shared" ref="P23:P30" si="53">((CE23-CG23)^2+(CF23-CH23)^2)^0.5</f>
        <v>0</v>
      </c>
      <c r="Q23" s="5">
        <f t="shared" si="47"/>
        <v>0</v>
      </c>
      <c r="R23" s="5">
        <f t="shared" ref="R23:R30" si="54">((CO23-CQ23)^2+(CP23-CR23)^2)^0.5</f>
        <v>0</v>
      </c>
      <c r="S23" s="5">
        <f t="shared" ref="S23:S30" si="55">((CQ23-CS23)^2+(CR23-CT23)^2)^0.5</f>
        <v>0</v>
      </c>
      <c r="T23" s="5">
        <f t="shared" ref="T23:T30" si="56">((CY23-DA23)^2+(CZ23-DB23)^2)^0.5</f>
        <v>0</v>
      </c>
      <c r="U23" s="5">
        <f t="shared" ref="U23:U30" si="57">((DA23-DC23)^2+(DB23-DD23)^2)^0.5</f>
        <v>0</v>
      </c>
      <c r="V23" s="5">
        <f t="shared" ref="V23:V30" si="58">((DI23-DK23)^2+(DJ23-DL23)^2)^0.5</f>
        <v>0</v>
      </c>
      <c r="W23" s="5">
        <f t="shared" ref="W23:W30" si="59">((DK23-DM23)^2+(DL23-DN23)^2)^0.5</f>
        <v>0</v>
      </c>
      <c r="X23" s="5">
        <f t="shared" ref="X23:X30" si="60">((DM23-DO23)^2+(DN23-DP23)^2)^0.5</f>
        <v>0</v>
      </c>
      <c r="Y23" s="5">
        <f t="shared" si="48"/>
        <v>0</v>
      </c>
      <c r="Z23" s="5">
        <f t="shared" si="49"/>
        <v>0</v>
      </c>
      <c r="AA23" s="5">
        <f t="shared" si="50"/>
        <v>0</v>
      </c>
      <c r="AB23" s="5">
        <f t="shared" si="51"/>
        <v>0</v>
      </c>
      <c r="AC23" s="6">
        <f t="shared" si="52"/>
        <v>0</v>
      </c>
      <c r="AD23" s="6">
        <f t="shared" ref="AD23:AD30" si="61">((CK23-CM23)^2+(CL23-CN23)^2)^0.5</f>
        <v>0</v>
      </c>
      <c r="AE23" s="6">
        <f t="shared" ref="AE23:AE30" si="62">((CU23-CW23)^2+(CV23-CX23)^2)^0.5</f>
        <v>0</v>
      </c>
      <c r="AF23" s="6">
        <f t="shared" ref="AF23:AF30" si="63">((DE23-DG23)^2+(DF23-DH23)^2)^0.5</f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35"/>
        <v>0</v>
      </c>
      <c r="E24" s="5">
        <f t="shared" si="36"/>
        <v>0</v>
      </c>
      <c r="F24" s="5">
        <f t="shared" si="37"/>
        <v>0</v>
      </c>
      <c r="G24" s="5">
        <f t="shared" si="38"/>
        <v>0</v>
      </c>
      <c r="H24" s="5">
        <f t="shared" si="39"/>
        <v>0</v>
      </c>
      <c r="I24" s="5">
        <f t="shared" si="40"/>
        <v>0</v>
      </c>
      <c r="J24" s="5">
        <f t="shared" si="41"/>
        <v>0</v>
      </c>
      <c r="K24" s="5">
        <f t="shared" si="42"/>
        <v>0</v>
      </c>
      <c r="L24" s="5">
        <f t="shared" si="43"/>
        <v>0</v>
      </c>
      <c r="M24" s="5">
        <f t="shared" si="44"/>
        <v>0</v>
      </c>
      <c r="N24" s="5">
        <f t="shared" si="45"/>
        <v>0</v>
      </c>
      <c r="O24" s="5">
        <f>((CA24-CC24)^2+(CB24-CD24)^2)^0.5</f>
        <v>0</v>
      </c>
      <c r="P24" s="5">
        <f t="shared" si="53"/>
        <v>0</v>
      </c>
      <c r="Q24" s="5">
        <f t="shared" si="47"/>
        <v>0</v>
      </c>
      <c r="R24" s="5">
        <f t="shared" si="54"/>
        <v>0</v>
      </c>
      <c r="S24" s="5">
        <f t="shared" si="55"/>
        <v>0</v>
      </c>
      <c r="T24" s="5">
        <f t="shared" si="56"/>
        <v>0</v>
      </c>
      <c r="U24" s="5">
        <f t="shared" si="57"/>
        <v>0</v>
      </c>
      <c r="V24" s="5">
        <f t="shared" si="58"/>
        <v>0</v>
      </c>
      <c r="W24" s="5">
        <f t="shared" si="59"/>
        <v>0</v>
      </c>
      <c r="X24" s="5">
        <f t="shared" si="60"/>
        <v>0</v>
      </c>
      <c r="Y24" s="5">
        <f t="shared" si="48"/>
        <v>0</v>
      </c>
      <c r="Z24" s="5">
        <f t="shared" si="49"/>
        <v>0</v>
      </c>
      <c r="AA24" s="5">
        <f t="shared" si="50"/>
        <v>0</v>
      </c>
      <c r="AB24" s="5">
        <f t="shared" si="51"/>
        <v>0</v>
      </c>
      <c r="AC24" s="6">
        <f t="shared" si="52"/>
        <v>0</v>
      </c>
      <c r="AD24" s="6">
        <f t="shared" si="61"/>
        <v>0</v>
      </c>
      <c r="AE24" s="6">
        <f t="shared" si="62"/>
        <v>0</v>
      </c>
      <c r="AF24" s="6">
        <f t="shared" si="63"/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21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35"/>
        <v>0</v>
      </c>
      <c r="E25" s="5">
        <f t="shared" si="36"/>
        <v>0</v>
      </c>
      <c r="F25" s="5">
        <f t="shared" si="37"/>
        <v>0</v>
      </c>
      <c r="G25" s="5">
        <f t="shared" si="38"/>
        <v>0</v>
      </c>
      <c r="H25" s="5">
        <f t="shared" si="39"/>
        <v>0</v>
      </c>
      <c r="I25" s="5">
        <f t="shared" si="40"/>
        <v>0</v>
      </c>
      <c r="J25" s="5">
        <f t="shared" si="41"/>
        <v>0</v>
      </c>
      <c r="K25" s="5">
        <f t="shared" si="42"/>
        <v>0</v>
      </c>
      <c r="L25" s="5">
        <f t="shared" si="43"/>
        <v>0</v>
      </c>
      <c r="M25" s="5">
        <f t="shared" si="44"/>
        <v>0</v>
      </c>
      <c r="N25" s="5">
        <f t="shared" si="45"/>
        <v>0</v>
      </c>
      <c r="O25" s="5">
        <f t="shared" si="46"/>
        <v>0</v>
      </c>
      <c r="P25" s="5">
        <f t="shared" si="53"/>
        <v>0</v>
      </c>
      <c r="Q25" s="5">
        <f t="shared" si="47"/>
        <v>0</v>
      </c>
      <c r="R25" s="5">
        <f t="shared" si="54"/>
        <v>0</v>
      </c>
      <c r="S25" s="5">
        <f t="shared" si="55"/>
        <v>0</v>
      </c>
      <c r="T25" s="5">
        <f t="shared" si="56"/>
        <v>0</v>
      </c>
      <c r="U25" s="5">
        <f t="shared" si="57"/>
        <v>0</v>
      </c>
      <c r="V25" s="5">
        <f t="shared" si="58"/>
        <v>0</v>
      </c>
      <c r="W25" s="5">
        <f t="shared" si="59"/>
        <v>0</v>
      </c>
      <c r="X25" s="5">
        <f t="shared" si="60"/>
        <v>0</v>
      </c>
      <c r="Y25" s="5">
        <f t="shared" si="48"/>
        <v>0</v>
      </c>
      <c r="Z25" s="5">
        <f t="shared" si="49"/>
        <v>0</v>
      </c>
      <c r="AA25" s="5">
        <f t="shared" si="50"/>
        <v>0</v>
      </c>
      <c r="AB25" s="5">
        <f t="shared" si="51"/>
        <v>0</v>
      </c>
      <c r="AC25" s="6">
        <f t="shared" si="52"/>
        <v>0</v>
      </c>
      <c r="AD25" s="6">
        <f t="shared" si="61"/>
        <v>0</v>
      </c>
      <c r="AE25" s="6">
        <f t="shared" si="62"/>
        <v>0</v>
      </c>
      <c r="AF25" s="6">
        <f t="shared" si="63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3"/>
        <v>0</v>
      </c>
      <c r="M26" s="5">
        <f t="shared" si="44"/>
        <v>0</v>
      </c>
      <c r="N26" s="5">
        <f t="shared" si="45"/>
        <v>0</v>
      </c>
      <c r="O26" s="5">
        <f t="shared" si="46"/>
        <v>0</v>
      </c>
      <c r="P26" s="5">
        <f t="shared" si="53"/>
        <v>0</v>
      </c>
      <c r="Q26" s="5">
        <f t="shared" si="47"/>
        <v>0</v>
      </c>
      <c r="R26" s="5">
        <f t="shared" si="54"/>
        <v>0</v>
      </c>
      <c r="S26" s="5">
        <f t="shared" si="55"/>
        <v>0</v>
      </c>
      <c r="T26" s="5">
        <f t="shared" si="56"/>
        <v>0</v>
      </c>
      <c r="U26" s="5">
        <f t="shared" si="57"/>
        <v>0</v>
      </c>
      <c r="V26" s="5">
        <f t="shared" si="58"/>
        <v>0</v>
      </c>
      <c r="W26" s="5">
        <f t="shared" si="59"/>
        <v>0</v>
      </c>
      <c r="X26" s="5">
        <f t="shared" si="60"/>
        <v>0</v>
      </c>
      <c r="Y26" s="5">
        <f t="shared" si="48"/>
        <v>0</v>
      </c>
      <c r="Z26" s="5">
        <f t="shared" si="49"/>
        <v>0</v>
      </c>
      <c r="AA26" s="5">
        <f t="shared" si="50"/>
        <v>0</v>
      </c>
      <c r="AB26" s="5">
        <f t="shared" si="51"/>
        <v>0</v>
      </c>
      <c r="AC26" s="6">
        <f t="shared" si="52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3"/>
        <v>0</v>
      </c>
      <c r="M27" s="5">
        <f t="shared" si="44"/>
        <v>0</v>
      </c>
      <c r="N27" s="5">
        <f t="shared" si="45"/>
        <v>0</v>
      </c>
      <c r="O27" s="5">
        <f t="shared" si="46"/>
        <v>0</v>
      </c>
      <c r="P27" s="5">
        <f t="shared" si="53"/>
        <v>0</v>
      </c>
      <c r="Q27" s="5">
        <f t="shared" si="47"/>
        <v>0</v>
      </c>
      <c r="R27" s="5">
        <f t="shared" si="54"/>
        <v>0</v>
      </c>
      <c r="S27" s="5">
        <f t="shared" si="55"/>
        <v>0</v>
      </c>
      <c r="T27" s="5">
        <f t="shared" si="56"/>
        <v>0</v>
      </c>
      <c r="U27" s="5">
        <f t="shared" si="57"/>
        <v>0</v>
      </c>
      <c r="V27" s="5">
        <f t="shared" si="58"/>
        <v>0</v>
      </c>
      <c r="W27" s="5">
        <f t="shared" si="59"/>
        <v>0</v>
      </c>
      <c r="X27" s="5">
        <f t="shared" si="60"/>
        <v>0</v>
      </c>
      <c r="Y27" s="5">
        <f t="shared" si="48"/>
        <v>0</v>
      </c>
      <c r="Z27" s="5">
        <f t="shared" si="49"/>
        <v>0</v>
      </c>
      <c r="AA27" s="5">
        <f t="shared" si="50"/>
        <v>0</v>
      </c>
      <c r="AB27" s="5">
        <f t="shared" si="51"/>
        <v>0</v>
      </c>
      <c r="AC27" s="6">
        <f t="shared" si="52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3"/>
        <v>0</v>
      </c>
      <c r="Q28" s="5">
        <f t="shared" si="47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8"/>
        <v>0</v>
      </c>
      <c r="Z28" s="5">
        <f t="shared" si="49"/>
        <v>0</v>
      </c>
      <c r="AA28" s="5">
        <f t="shared" si="50"/>
        <v>0</v>
      </c>
      <c r="AB28" s="5">
        <f t="shared" si="51"/>
        <v>0</v>
      </c>
      <c r="AC28" s="6">
        <f t="shared" si="52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3" t="s">
        <v>3</v>
      </c>
      <c r="C31" s="13"/>
      <c r="D31" s="14">
        <f>AVERAGE(D22:D30)</f>
        <v>0</v>
      </c>
      <c r="E31" s="14">
        <f t="shared" ref="E31:AF31" si="64">AVERAGE(E22:E30)</f>
        <v>0</v>
      </c>
      <c r="F31" s="14">
        <f t="shared" si="64"/>
        <v>0</v>
      </c>
      <c r="G31" s="14">
        <f t="shared" si="64"/>
        <v>0</v>
      </c>
      <c r="H31" s="14">
        <f t="shared" si="64"/>
        <v>0</v>
      </c>
      <c r="I31" s="14">
        <f t="shared" si="64"/>
        <v>0</v>
      </c>
      <c r="J31" s="14">
        <f t="shared" si="64"/>
        <v>0</v>
      </c>
      <c r="K31" s="14">
        <f t="shared" si="64"/>
        <v>0</v>
      </c>
      <c r="L31" s="14">
        <f t="shared" si="64"/>
        <v>0</v>
      </c>
      <c r="M31" s="14">
        <f t="shared" si="64"/>
        <v>0</v>
      </c>
      <c r="N31" s="14">
        <f t="shared" si="64"/>
        <v>0</v>
      </c>
      <c r="O31" s="14">
        <f t="shared" si="64"/>
        <v>0</v>
      </c>
      <c r="P31" s="14">
        <f t="shared" si="64"/>
        <v>0</v>
      </c>
      <c r="Q31" s="14">
        <f t="shared" si="64"/>
        <v>0</v>
      </c>
      <c r="R31" s="14">
        <f t="shared" si="64"/>
        <v>0</v>
      </c>
      <c r="S31" s="14">
        <f t="shared" si="64"/>
        <v>0</v>
      </c>
      <c r="T31" s="14">
        <f t="shared" si="64"/>
        <v>0</v>
      </c>
      <c r="U31" s="14">
        <f t="shared" si="64"/>
        <v>0</v>
      </c>
      <c r="V31" s="14">
        <f t="shared" si="64"/>
        <v>0</v>
      </c>
      <c r="W31" s="14">
        <f t="shared" si="64"/>
        <v>0</v>
      </c>
      <c r="X31" s="14">
        <f t="shared" si="64"/>
        <v>0</v>
      </c>
      <c r="Y31" s="14">
        <f t="shared" si="64"/>
        <v>0</v>
      </c>
      <c r="Z31" s="14">
        <f t="shared" si="64"/>
        <v>0</v>
      </c>
      <c r="AA31" s="14">
        <f t="shared" si="64"/>
        <v>0</v>
      </c>
      <c r="AB31" s="14">
        <f t="shared" si="64"/>
        <v>0</v>
      </c>
      <c r="AC31" s="14">
        <f t="shared" si="64"/>
        <v>0</v>
      </c>
      <c r="AD31" s="14">
        <f t="shared" si="64"/>
        <v>0</v>
      </c>
      <c r="AE31" s="14">
        <f t="shared" si="64"/>
        <v>0</v>
      </c>
      <c r="AF31" s="14">
        <f t="shared" si="64"/>
        <v>0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7"/>
      <c r="BT31" s="7"/>
      <c r="BU31" s="7"/>
      <c r="BV31" s="7"/>
      <c r="BW31" s="7"/>
      <c r="BX31" s="7"/>
      <c r="BY31" s="7"/>
      <c r="BZ31" s="7"/>
    </row>
    <row r="32" spans="2:120" x14ac:dyDescent="0.2">
      <c r="B32" s="13" t="s">
        <v>4</v>
      </c>
      <c r="C32" s="13"/>
      <c r="D32" s="14">
        <f>STDEV(D22:D30)</f>
        <v>0</v>
      </c>
      <c r="E32" s="14">
        <f t="shared" ref="E32:AF32" si="65">STDEV(E22:E30)</f>
        <v>0</v>
      </c>
      <c r="F32" s="14">
        <f t="shared" si="65"/>
        <v>0</v>
      </c>
      <c r="G32" s="14">
        <f t="shared" si="65"/>
        <v>0</v>
      </c>
      <c r="H32" s="14">
        <f t="shared" si="65"/>
        <v>0</v>
      </c>
      <c r="I32" s="14">
        <f t="shared" si="65"/>
        <v>0</v>
      </c>
      <c r="J32" s="14">
        <f t="shared" si="65"/>
        <v>0</v>
      </c>
      <c r="K32" s="14">
        <f t="shared" si="65"/>
        <v>0</v>
      </c>
      <c r="L32" s="14">
        <f t="shared" si="65"/>
        <v>0</v>
      </c>
      <c r="M32" s="14">
        <f t="shared" si="65"/>
        <v>0</v>
      </c>
      <c r="N32" s="14">
        <f t="shared" si="65"/>
        <v>0</v>
      </c>
      <c r="O32" s="14">
        <f t="shared" si="65"/>
        <v>0</v>
      </c>
      <c r="P32" s="14">
        <f t="shared" si="65"/>
        <v>0</v>
      </c>
      <c r="Q32" s="14">
        <f t="shared" si="65"/>
        <v>0</v>
      </c>
      <c r="R32" s="14">
        <f t="shared" si="65"/>
        <v>0</v>
      </c>
      <c r="S32" s="14">
        <f t="shared" si="65"/>
        <v>0</v>
      </c>
      <c r="T32" s="14">
        <f t="shared" si="65"/>
        <v>0</v>
      </c>
      <c r="U32" s="14">
        <f t="shared" si="65"/>
        <v>0</v>
      </c>
      <c r="V32" s="14">
        <f t="shared" si="65"/>
        <v>0</v>
      </c>
      <c r="W32" s="14">
        <f t="shared" si="65"/>
        <v>0</v>
      </c>
      <c r="X32" s="14">
        <f t="shared" si="65"/>
        <v>0</v>
      </c>
      <c r="Y32" s="14">
        <f t="shared" si="65"/>
        <v>0</v>
      </c>
      <c r="Z32" s="14">
        <f t="shared" si="65"/>
        <v>0</v>
      </c>
      <c r="AA32" s="14">
        <f t="shared" si="65"/>
        <v>0</v>
      </c>
      <c r="AB32" s="14">
        <f t="shared" si="65"/>
        <v>0</v>
      </c>
      <c r="AC32" s="14">
        <f t="shared" si="65"/>
        <v>0</v>
      </c>
      <c r="AD32" s="14">
        <f t="shared" si="65"/>
        <v>0</v>
      </c>
      <c r="AE32" s="14">
        <f t="shared" si="65"/>
        <v>0</v>
      </c>
      <c r="AF32" s="14">
        <f t="shared" si="65"/>
        <v>0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5</v>
      </c>
      <c r="C33" s="13"/>
      <c r="D33" s="14">
        <f>MAX(D22:D30)-MIN(D22:D30)</f>
        <v>0</v>
      </c>
      <c r="E33" s="14">
        <f t="shared" ref="E33:AF33" si="66">MAX(E22:E30)-MIN(E22:E30)</f>
        <v>0</v>
      </c>
      <c r="F33" s="14">
        <f t="shared" si="66"/>
        <v>0</v>
      </c>
      <c r="G33" s="14">
        <f t="shared" si="66"/>
        <v>0</v>
      </c>
      <c r="H33" s="14">
        <f t="shared" si="66"/>
        <v>0</v>
      </c>
      <c r="I33" s="14">
        <f t="shared" si="66"/>
        <v>0</v>
      </c>
      <c r="J33" s="14">
        <f t="shared" si="66"/>
        <v>0</v>
      </c>
      <c r="K33" s="14">
        <f t="shared" si="66"/>
        <v>0</v>
      </c>
      <c r="L33" s="14">
        <f t="shared" si="66"/>
        <v>0</v>
      </c>
      <c r="M33" s="14">
        <f t="shared" si="66"/>
        <v>0</v>
      </c>
      <c r="N33" s="14">
        <f t="shared" si="66"/>
        <v>0</v>
      </c>
      <c r="O33" s="14">
        <f t="shared" si="66"/>
        <v>0</v>
      </c>
      <c r="P33" s="14">
        <f t="shared" si="66"/>
        <v>0</v>
      </c>
      <c r="Q33" s="14">
        <f t="shared" si="66"/>
        <v>0</v>
      </c>
      <c r="R33" s="14">
        <f t="shared" si="66"/>
        <v>0</v>
      </c>
      <c r="S33" s="14">
        <f t="shared" si="66"/>
        <v>0</v>
      </c>
      <c r="T33" s="14">
        <f t="shared" si="66"/>
        <v>0</v>
      </c>
      <c r="U33" s="14">
        <f t="shared" si="66"/>
        <v>0</v>
      </c>
      <c r="V33" s="14">
        <f t="shared" si="66"/>
        <v>0</v>
      </c>
      <c r="W33" s="14">
        <f t="shared" si="66"/>
        <v>0</v>
      </c>
      <c r="X33" s="14">
        <f t="shared" si="66"/>
        <v>0</v>
      </c>
      <c r="Y33" s="14">
        <f t="shared" si="66"/>
        <v>0</v>
      </c>
      <c r="Z33" s="14">
        <f t="shared" si="66"/>
        <v>0</v>
      </c>
      <c r="AA33" s="14">
        <f t="shared" si="66"/>
        <v>0</v>
      </c>
      <c r="AB33" s="14">
        <f t="shared" si="66"/>
        <v>0</v>
      </c>
      <c r="AC33" s="14">
        <f t="shared" si="66"/>
        <v>0</v>
      </c>
      <c r="AD33" s="14">
        <f t="shared" si="66"/>
        <v>0</v>
      </c>
      <c r="AE33" s="14">
        <f t="shared" si="66"/>
        <v>0</v>
      </c>
      <c r="AF33" s="14">
        <f t="shared" si="66"/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6</v>
      </c>
      <c r="C34" s="13"/>
      <c r="D34" s="14">
        <f>MIN(D22:D30)</f>
        <v>0</v>
      </c>
      <c r="E34" s="14">
        <f t="shared" ref="E34:AF34" si="67">MIN(E22:E30)</f>
        <v>0</v>
      </c>
      <c r="F34" s="14">
        <f t="shared" si="67"/>
        <v>0</v>
      </c>
      <c r="G34" s="14">
        <f t="shared" si="67"/>
        <v>0</v>
      </c>
      <c r="H34" s="14">
        <f t="shared" si="67"/>
        <v>0</v>
      </c>
      <c r="I34" s="14">
        <f t="shared" si="67"/>
        <v>0</v>
      </c>
      <c r="J34" s="14">
        <f t="shared" si="67"/>
        <v>0</v>
      </c>
      <c r="K34" s="14">
        <f t="shared" si="67"/>
        <v>0</v>
      </c>
      <c r="L34" s="14">
        <f t="shared" si="67"/>
        <v>0</v>
      </c>
      <c r="M34" s="14">
        <f t="shared" si="67"/>
        <v>0</v>
      </c>
      <c r="N34" s="14">
        <f t="shared" si="67"/>
        <v>0</v>
      </c>
      <c r="O34" s="14">
        <f t="shared" si="67"/>
        <v>0</v>
      </c>
      <c r="P34" s="14">
        <f t="shared" si="67"/>
        <v>0</v>
      </c>
      <c r="Q34" s="14">
        <f t="shared" si="67"/>
        <v>0</v>
      </c>
      <c r="R34" s="14">
        <f t="shared" si="67"/>
        <v>0</v>
      </c>
      <c r="S34" s="14">
        <f t="shared" si="67"/>
        <v>0</v>
      </c>
      <c r="T34" s="14">
        <f t="shared" si="67"/>
        <v>0</v>
      </c>
      <c r="U34" s="14">
        <f t="shared" si="67"/>
        <v>0</v>
      </c>
      <c r="V34" s="14">
        <f t="shared" si="67"/>
        <v>0</v>
      </c>
      <c r="W34" s="14">
        <f t="shared" si="67"/>
        <v>0</v>
      </c>
      <c r="X34" s="14">
        <f t="shared" si="67"/>
        <v>0</v>
      </c>
      <c r="Y34" s="14">
        <f t="shared" si="67"/>
        <v>0</v>
      </c>
      <c r="Z34" s="14">
        <f t="shared" si="67"/>
        <v>0</v>
      </c>
      <c r="AA34" s="14">
        <f t="shared" si="67"/>
        <v>0</v>
      </c>
      <c r="AB34" s="14">
        <f t="shared" si="67"/>
        <v>0</v>
      </c>
      <c r="AC34" s="14">
        <f t="shared" si="67"/>
        <v>0</v>
      </c>
      <c r="AD34" s="14">
        <f t="shared" si="67"/>
        <v>0</v>
      </c>
      <c r="AE34" s="14">
        <f t="shared" si="67"/>
        <v>0</v>
      </c>
      <c r="AF34" s="14">
        <f t="shared" si="67"/>
        <v>0</v>
      </c>
      <c r="AI34" s="12"/>
      <c r="AJ34" s="12"/>
      <c r="AK34" s="12"/>
    </row>
    <row r="35" spans="2:78" x14ac:dyDescent="0.2">
      <c r="B35" s="13" t="s">
        <v>7</v>
      </c>
      <c r="C35" s="13"/>
      <c r="D35" s="14">
        <f>MAX(D22:D30)</f>
        <v>0</v>
      </c>
      <c r="E35" s="14">
        <f t="shared" ref="E35:AF35" si="68">MAX(E22:E30)</f>
        <v>0</v>
      </c>
      <c r="F35" s="14">
        <f t="shared" si="68"/>
        <v>0</v>
      </c>
      <c r="G35" s="14">
        <f t="shared" si="68"/>
        <v>0</v>
      </c>
      <c r="H35" s="14">
        <f t="shared" si="68"/>
        <v>0</v>
      </c>
      <c r="I35" s="14">
        <f t="shared" si="68"/>
        <v>0</v>
      </c>
      <c r="J35" s="14">
        <f t="shared" si="68"/>
        <v>0</v>
      </c>
      <c r="K35" s="14">
        <f t="shared" si="68"/>
        <v>0</v>
      </c>
      <c r="L35" s="14">
        <f t="shared" si="68"/>
        <v>0</v>
      </c>
      <c r="M35" s="14">
        <f t="shared" si="68"/>
        <v>0</v>
      </c>
      <c r="N35" s="14">
        <f t="shared" si="68"/>
        <v>0</v>
      </c>
      <c r="O35" s="14">
        <f t="shared" si="68"/>
        <v>0</v>
      </c>
      <c r="P35" s="14">
        <f t="shared" si="68"/>
        <v>0</v>
      </c>
      <c r="Q35" s="14">
        <f t="shared" si="68"/>
        <v>0</v>
      </c>
      <c r="R35" s="14">
        <f t="shared" si="68"/>
        <v>0</v>
      </c>
      <c r="S35" s="14">
        <f t="shared" si="68"/>
        <v>0</v>
      </c>
      <c r="T35" s="14">
        <f t="shared" si="68"/>
        <v>0</v>
      </c>
      <c r="U35" s="14">
        <f t="shared" si="68"/>
        <v>0</v>
      </c>
      <c r="V35" s="14">
        <f t="shared" si="68"/>
        <v>0</v>
      </c>
      <c r="W35" s="14">
        <f t="shared" si="68"/>
        <v>0</v>
      </c>
      <c r="X35" s="14">
        <f t="shared" si="68"/>
        <v>0</v>
      </c>
      <c r="Y35" s="14">
        <f t="shared" si="68"/>
        <v>0</v>
      </c>
      <c r="Z35" s="14">
        <f t="shared" si="68"/>
        <v>0</v>
      </c>
      <c r="AA35" s="14">
        <f t="shared" si="68"/>
        <v>0</v>
      </c>
      <c r="AB35" s="14">
        <f t="shared" si="68"/>
        <v>0</v>
      </c>
      <c r="AC35" s="14">
        <f t="shared" si="68"/>
        <v>0</v>
      </c>
      <c r="AD35" s="14">
        <f t="shared" si="68"/>
        <v>0</v>
      </c>
      <c r="AE35" s="14">
        <f t="shared" si="68"/>
        <v>0</v>
      </c>
      <c r="AF35" s="14">
        <f t="shared" si="68"/>
        <v>0</v>
      </c>
      <c r="AI35" s="12"/>
      <c r="AJ35" s="12"/>
      <c r="AK35" s="12"/>
    </row>
    <row r="36" spans="2:78" x14ac:dyDescent="0.2">
      <c r="B36" s="13" t="s">
        <v>56</v>
      </c>
      <c r="C36" s="13"/>
      <c r="D36" s="15">
        <f>COUNT(D22:D30)</f>
        <v>9</v>
      </c>
      <c r="E36" s="15">
        <f t="shared" ref="E36:AF36" si="69">COUNT(E22:E30)</f>
        <v>9</v>
      </c>
      <c r="F36" s="15">
        <f t="shared" si="69"/>
        <v>9</v>
      </c>
      <c r="G36" s="15">
        <f t="shared" si="69"/>
        <v>9</v>
      </c>
      <c r="H36" s="15">
        <f t="shared" si="69"/>
        <v>9</v>
      </c>
      <c r="I36" s="15">
        <f t="shared" si="69"/>
        <v>9</v>
      </c>
      <c r="J36" s="15">
        <f t="shared" si="69"/>
        <v>9</v>
      </c>
      <c r="K36" s="15">
        <f t="shared" si="69"/>
        <v>9</v>
      </c>
      <c r="L36" s="15">
        <f t="shared" si="69"/>
        <v>9</v>
      </c>
      <c r="M36" s="15">
        <f t="shared" si="69"/>
        <v>9</v>
      </c>
      <c r="N36" s="15">
        <f t="shared" si="69"/>
        <v>9</v>
      </c>
      <c r="O36" s="15">
        <f t="shared" si="69"/>
        <v>9</v>
      </c>
      <c r="P36" s="15">
        <f t="shared" si="69"/>
        <v>9</v>
      </c>
      <c r="Q36" s="15">
        <f t="shared" si="69"/>
        <v>9</v>
      </c>
      <c r="R36" s="15">
        <f t="shared" si="69"/>
        <v>9</v>
      </c>
      <c r="S36" s="15">
        <f t="shared" si="69"/>
        <v>9</v>
      </c>
      <c r="T36" s="15">
        <f t="shared" si="69"/>
        <v>9</v>
      </c>
      <c r="U36" s="15">
        <f t="shared" si="69"/>
        <v>9</v>
      </c>
      <c r="V36" s="15">
        <f t="shared" si="69"/>
        <v>9</v>
      </c>
      <c r="W36" s="15">
        <f t="shared" si="69"/>
        <v>9</v>
      </c>
      <c r="X36" s="15">
        <f t="shared" si="69"/>
        <v>9</v>
      </c>
      <c r="Y36" s="15">
        <f t="shared" si="69"/>
        <v>9</v>
      </c>
      <c r="Z36" s="15">
        <f t="shared" si="69"/>
        <v>9</v>
      </c>
      <c r="AA36" s="15">
        <f t="shared" si="69"/>
        <v>9</v>
      </c>
      <c r="AB36" s="15">
        <f t="shared" si="69"/>
        <v>9</v>
      </c>
      <c r="AC36" s="15">
        <f t="shared" si="69"/>
        <v>9</v>
      </c>
      <c r="AD36" s="15">
        <f t="shared" si="69"/>
        <v>9</v>
      </c>
      <c r="AE36" s="15">
        <f t="shared" si="69"/>
        <v>9</v>
      </c>
      <c r="AF36" s="15">
        <f t="shared" si="69"/>
        <v>9</v>
      </c>
      <c r="AI36" s="12"/>
      <c r="AJ36" s="12"/>
      <c r="AK36" s="12"/>
    </row>
  </sheetData>
  <mergeCells count="44">
    <mergeCell ref="BE20:BF20"/>
    <mergeCell ref="BG20:BH20"/>
    <mergeCell ref="BI20:BJ20"/>
    <mergeCell ref="BK20:BL20"/>
    <mergeCell ref="BU20:BV20"/>
    <mergeCell ref="BW20:BX20"/>
    <mergeCell ref="BM20:BN20"/>
    <mergeCell ref="BO20:BP20"/>
    <mergeCell ref="BQ20:BR20"/>
    <mergeCell ref="BS20:BT20"/>
    <mergeCell ref="AS20:AT20"/>
    <mergeCell ref="AU20:AV20"/>
    <mergeCell ref="AW20:AX20"/>
    <mergeCell ref="AY20:AZ20"/>
    <mergeCell ref="BA20:BB20"/>
    <mergeCell ref="BC20:BD20"/>
    <mergeCell ref="BQ1:BR1"/>
    <mergeCell ref="BS1:BT1"/>
    <mergeCell ref="BU1:BV1"/>
    <mergeCell ref="BW1:BX1"/>
    <mergeCell ref="AG20:AH20"/>
    <mergeCell ref="AI20:AJ20"/>
    <mergeCell ref="AK20:AL20"/>
    <mergeCell ref="AM20:AN20"/>
    <mergeCell ref="AO20:AP20"/>
    <mergeCell ref="AQ20:AR20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workbookViewId="0">
      <pane xSplit="3" topLeftCell="AB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3" width="8.7109375" style="12" customWidth="1"/>
    <col min="14" max="15" width="10.140625" style="12" bestFit="1" customWidth="1"/>
    <col min="16" max="24" width="10.140625" style="12" customWidth="1"/>
    <col min="25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662</v>
      </c>
      <c r="C3" s="1" t="s">
        <v>479</v>
      </c>
      <c r="D3" s="5">
        <f t="shared" ref="D3:D12" si="0">((AG3-AW3)^2+(AH3-AX3)^2)^0.5</f>
        <v>12.0783</v>
      </c>
      <c r="E3" s="5">
        <f t="shared" ref="E3:E12" si="1">((AG3-AU3)^2+(AH3-AV3)^2)^0.5</f>
        <v>10.638199999999999</v>
      </c>
      <c r="F3" s="5">
        <f t="shared" ref="F3:F12" si="2">((AG3-AM3)^2+(AH3-AN3)^2)^0.5</f>
        <v>2.2694999999999999</v>
      </c>
      <c r="G3" s="5">
        <f t="shared" ref="G3:G12" si="3">((AG3-AI3)^2+(AH3-AJ3)^2)^0.5</f>
        <v>0.69910000000000005</v>
      </c>
      <c r="H3" s="5">
        <f t="shared" ref="H3:H12" si="4">((AK3-AM3)^2+(AL3-AN3)^2)^0.5</f>
        <v>1.1359999999999999</v>
      </c>
      <c r="I3" s="5">
        <f t="shared" ref="I3:I12" si="5">((AM3-AO3)^2+(AN3-AP3)^2)^0.5</f>
        <v>0.90490000000000004</v>
      </c>
      <c r="J3" s="5">
        <f t="shared" ref="J3:J12" si="6">((AO3-AQ3)^2+(AP3-AR3)^2)^0.5</f>
        <v>1.7208000000000001</v>
      </c>
      <c r="K3" s="5">
        <f t="shared" ref="K3:K12" si="7">((AQ3-AS3)^2+(AR3-AT3)^2)^0.5</f>
        <v>1.0719000000000003</v>
      </c>
      <c r="L3" s="5">
        <f t="shared" ref="L3:L12" si="8">((BS3-BU3)^2+(BT3-BV3)^2)^0.5</f>
        <v>5.171199057278689</v>
      </c>
      <c r="M3" s="5">
        <f t="shared" ref="M3:M12" si="9">((BU3-BW3)^2+(BV3-BX3)^2)^0.5</f>
        <v>1.4202700869904992</v>
      </c>
      <c r="N3" s="5">
        <f t="shared" ref="N3:N11" si="10">((BW3-BY3)^2+(BX3-BZ3)^2)^0.5 + ((BY3-CA3)^2+(BZ3-CB3)^2)^0.5</f>
        <v>5.6996645985670558</v>
      </c>
      <c r="O3" s="6" t="s">
        <v>566</v>
      </c>
      <c r="P3" s="5">
        <f>((CE3-CG3)^2+(CF3-CH3)^2)^0.5</f>
        <v>5.5543230172542186</v>
      </c>
      <c r="Q3" s="5">
        <f t="shared" ref="Q3:Q11" si="11">((CG3-CI3)^2+(CH3-CJ3)^2)^0.5</f>
        <v>5.9859024148410569</v>
      </c>
      <c r="R3" s="5">
        <f>((CO3-CQ3)^2+(CP3-CR3)^2)^0.5</f>
        <v>4.1258886182251695</v>
      </c>
      <c r="S3" s="5">
        <f>((CQ3-CS3)^2+(CR3-CT3)^2)^0.5</f>
        <v>5.3220559758424191</v>
      </c>
      <c r="T3" s="5">
        <f>((CY3-DA3)^2+(CZ3-DB3)^2)^0.5</f>
        <v>5.5016999999999996</v>
      </c>
      <c r="U3" s="5">
        <f>((DA3-DC3)^2+(DB3-DD3)^2)^0.5</f>
        <v>7.2117901966155395</v>
      </c>
      <c r="V3" s="5">
        <f>((DI3-DK3)^2+(DJ3-DL3)^2)^0.5</f>
        <v>1.0317821184726939</v>
      </c>
      <c r="W3" s="5">
        <f>((DK3-DM3)^2+(DL3-DN3)^2)^0.5</f>
        <v>1.5771654827569621</v>
      </c>
      <c r="X3" s="5">
        <f>((DM3-DO3)^2+(DN3-DP3)^2)^0.5</f>
        <v>0.31306261354559656</v>
      </c>
      <c r="Y3" s="5">
        <f t="shared" ref="Y3:Y12" si="12">((BE3-BK3)^2+(BF3-BL3)^2)^0.5</f>
        <v>1.1671</v>
      </c>
      <c r="Z3" s="5">
        <f t="shared" ref="Z3:Z12" si="13">((BG3-BI3)^2+(BH3-BJ3)^2)^0.5</f>
        <v>0.49280000000000002</v>
      </c>
      <c r="AA3" s="5">
        <f t="shared" ref="AA3:AA12" si="14">((BC3-BM3)^2+(BD3-BN3)^2)^0.5</f>
        <v>1.6040000000000001</v>
      </c>
      <c r="AB3" s="5">
        <f t="shared" ref="AB3:AB12" si="15">((BA3-BO3)^2+(BB3-BP3)^2)^0.5</f>
        <v>2.9782000000000002</v>
      </c>
      <c r="AC3" s="6">
        <f t="shared" ref="AC3:AC12" si="16">((AY3-BQ3)^2+(AZ3-BR3)^2)^0.5</f>
        <v>3.0714999999999999</v>
      </c>
      <c r="AD3" s="6">
        <f>((CK3-CM3)^2+(CL3-CN3)^2)^0.5</f>
        <v>0.24759999999999993</v>
      </c>
      <c r="AE3" s="6">
        <f>((CU3-CW3)^2+(CV3-CX3)^2)^0.5</f>
        <v>0.30859999999999999</v>
      </c>
      <c r="AF3" s="6">
        <f>((DE3-DG3)^2+(DF3-DH3)^2)^0.5</f>
        <v>0.30030000000000001</v>
      </c>
      <c r="AG3" s="9">
        <v>0</v>
      </c>
      <c r="AH3" s="9">
        <v>0</v>
      </c>
      <c r="AI3" s="9">
        <v>0</v>
      </c>
      <c r="AJ3" s="9">
        <v>-0.69910000000000005</v>
      </c>
      <c r="AK3" s="9">
        <v>0</v>
      </c>
      <c r="AL3" s="9">
        <v>-1.1335</v>
      </c>
      <c r="AM3" s="9">
        <v>0</v>
      </c>
      <c r="AN3" s="9">
        <v>-2.2694999999999999</v>
      </c>
      <c r="AO3" s="9">
        <v>0</v>
      </c>
      <c r="AP3" s="9">
        <v>-3.1743999999999999</v>
      </c>
      <c r="AQ3" s="9">
        <v>0</v>
      </c>
      <c r="AR3" s="9">
        <v>-4.8952</v>
      </c>
      <c r="AS3" s="9">
        <v>0</v>
      </c>
      <c r="AT3" s="9">
        <v>-5.9671000000000003</v>
      </c>
      <c r="AU3" s="9">
        <v>0</v>
      </c>
      <c r="AV3" s="9">
        <v>-10.638199999999999</v>
      </c>
      <c r="AW3" s="9">
        <v>0</v>
      </c>
      <c r="AX3" s="9">
        <v>-12.0783</v>
      </c>
      <c r="AY3" s="18">
        <v>1.2667999999999999</v>
      </c>
      <c r="AZ3" s="18">
        <v>-5.4794</v>
      </c>
      <c r="BA3" s="19">
        <v>1.3564000000000001</v>
      </c>
      <c r="BB3" s="19">
        <v>-5.4794</v>
      </c>
      <c r="BC3" s="19">
        <v>0.89280000000000004</v>
      </c>
      <c r="BD3" s="19">
        <v>-5.4794</v>
      </c>
      <c r="BE3" s="19">
        <v>0.71630000000000005</v>
      </c>
      <c r="BF3" s="19">
        <v>-5.4794</v>
      </c>
      <c r="BG3" s="19">
        <v>0.3569</v>
      </c>
      <c r="BH3" s="19">
        <v>-5.4794</v>
      </c>
      <c r="BI3" s="19">
        <v>-0.13589999999999999</v>
      </c>
      <c r="BJ3" s="19">
        <v>-5.4794</v>
      </c>
      <c r="BK3" s="19">
        <v>-0.45079999999999998</v>
      </c>
      <c r="BL3" s="19">
        <v>-5.4794</v>
      </c>
      <c r="BM3" s="19">
        <v>-0.71120000000000005</v>
      </c>
      <c r="BN3" s="19">
        <v>-5.4794</v>
      </c>
      <c r="BO3" s="19">
        <v>-1.6217999999999999</v>
      </c>
      <c r="BP3" s="19">
        <v>-5.4794</v>
      </c>
      <c r="BQ3" s="19">
        <v>-1.8047</v>
      </c>
      <c r="BR3" s="19">
        <v>-5.4794</v>
      </c>
      <c r="BS3" s="17">
        <v>0</v>
      </c>
      <c r="BT3" s="17">
        <v>0</v>
      </c>
      <c r="BU3" s="17">
        <v>-1.6212</v>
      </c>
      <c r="BV3" s="17">
        <v>4.9104999999999999</v>
      </c>
      <c r="BW3" s="17">
        <v>-0.34860000000000002</v>
      </c>
      <c r="BX3" s="17">
        <v>4.2798999999999996</v>
      </c>
      <c r="BY3" s="17">
        <v>1.3759999999999999</v>
      </c>
      <c r="BZ3" s="17">
        <v>2.2841</v>
      </c>
      <c r="CA3" s="17">
        <v>1.9247000000000001</v>
      </c>
      <c r="CB3" s="17">
        <v>-0.72829999999999995</v>
      </c>
      <c r="CC3" s="17">
        <v>1.9247000000000001</v>
      </c>
      <c r="CD3" s="17">
        <v>-0.72829999999999995</v>
      </c>
      <c r="CE3" s="12">
        <v>1.8688</v>
      </c>
      <c r="CF3" s="12">
        <v>-0.49909999999999999</v>
      </c>
      <c r="CG3" s="12">
        <v>0.18609999999999999</v>
      </c>
      <c r="CH3" s="12">
        <v>4.7942</v>
      </c>
      <c r="CI3" s="12">
        <v>6.1665000000000001</v>
      </c>
      <c r="CJ3" s="12">
        <v>5.0507999999999997</v>
      </c>
      <c r="CK3" s="12">
        <v>1.1759999999999999</v>
      </c>
      <c r="CL3" s="12">
        <v>2.6905000000000001</v>
      </c>
      <c r="CM3" s="12">
        <v>0.9284</v>
      </c>
      <c r="CN3" s="12">
        <v>2.6905000000000001</v>
      </c>
      <c r="CO3" s="12">
        <v>0.85599999999999998</v>
      </c>
      <c r="CP3" s="12">
        <v>2.7216</v>
      </c>
      <c r="CQ3" s="12">
        <v>0.6452</v>
      </c>
      <c r="CR3" s="12">
        <v>6.8421000000000003</v>
      </c>
      <c r="CS3" s="12">
        <v>4.2602000000000002</v>
      </c>
      <c r="CT3" s="12">
        <v>2.9361999999999999</v>
      </c>
      <c r="CU3" s="12">
        <v>1.0325</v>
      </c>
      <c r="CV3" s="12">
        <v>3.9394999999999998</v>
      </c>
      <c r="CW3" s="12">
        <v>0.72389999999999999</v>
      </c>
      <c r="CX3" s="12">
        <v>3.9394999999999998</v>
      </c>
      <c r="CY3" s="12">
        <v>0.6452</v>
      </c>
      <c r="CZ3" s="12">
        <v>4.3827999999999996</v>
      </c>
      <c r="DA3" s="12">
        <v>0.6452</v>
      </c>
      <c r="DB3" s="12">
        <v>-1.1189</v>
      </c>
      <c r="DC3" s="12">
        <v>6.8281999999999998</v>
      </c>
      <c r="DD3" s="12">
        <v>2.5933000000000002</v>
      </c>
      <c r="DE3" s="12">
        <v>1.0725</v>
      </c>
      <c r="DF3" s="12">
        <v>1.9582999999999999</v>
      </c>
      <c r="DG3" s="12">
        <v>0.7722</v>
      </c>
      <c r="DH3" s="12">
        <v>1.9582999999999999</v>
      </c>
      <c r="DI3" s="12">
        <v>0.68830000000000002</v>
      </c>
      <c r="DJ3" s="12">
        <v>2.0415000000000001</v>
      </c>
      <c r="DK3" s="12">
        <v>1.498</v>
      </c>
      <c r="DL3" s="12">
        <v>2.681</v>
      </c>
      <c r="DM3" s="12">
        <v>1.7494000000000001</v>
      </c>
      <c r="DN3" s="12">
        <v>4.2380000000000004</v>
      </c>
      <c r="DO3" s="12">
        <v>1.6402000000000001</v>
      </c>
      <c r="DP3" s="12">
        <v>4.5313999999999997</v>
      </c>
    </row>
    <row r="4" spans="2:120" ht="14.45" customHeight="1" x14ac:dyDescent="0.2">
      <c r="B4" s="2" t="s">
        <v>844</v>
      </c>
      <c r="C4" s="2" t="s">
        <v>484</v>
      </c>
      <c r="D4" s="5">
        <f t="shared" si="0"/>
        <v>13.760400000000001</v>
      </c>
      <c r="E4" s="5">
        <f t="shared" si="1"/>
        <v>10.7042</v>
      </c>
      <c r="F4" s="5">
        <f t="shared" si="2"/>
        <v>2.1869000000000001</v>
      </c>
      <c r="G4" s="5">
        <f t="shared" si="3"/>
        <v>0.66479999999999995</v>
      </c>
      <c r="H4" s="5">
        <f t="shared" si="4"/>
        <v>1.0382</v>
      </c>
      <c r="I4" s="5">
        <f t="shared" si="5"/>
        <v>0.60650000000000004</v>
      </c>
      <c r="J4" s="5">
        <f t="shared" si="6"/>
        <v>1.7545000000000002</v>
      </c>
      <c r="K4" s="5">
        <f t="shared" si="7"/>
        <v>1.4978999999999996</v>
      </c>
      <c r="L4" s="6" t="s">
        <v>566</v>
      </c>
      <c r="M4" s="6" t="s">
        <v>566</v>
      </c>
      <c r="N4" s="6" t="s">
        <v>566</v>
      </c>
      <c r="O4" s="6" t="s">
        <v>566</v>
      </c>
      <c r="P4" s="5">
        <f t="shared" ref="P4:P11" si="17">((CE4-CG4)^2+(CF4-CH4)^2)^0.5</f>
        <v>5.8503137437234933</v>
      </c>
      <c r="Q4" s="5">
        <f t="shared" si="11"/>
        <v>6.3245432127545769</v>
      </c>
      <c r="R4" s="5">
        <f t="shared" ref="R4:R11" si="18">((CO4-CQ4)^2+(CP4-CR4)^2)^0.5</f>
        <v>4.1954029150964756</v>
      </c>
      <c r="S4" s="5">
        <f t="shared" ref="S4:S11" si="19">((CQ4-CS4)^2+(CR4-CT4)^2)^0.5</f>
        <v>5.6339242895161465</v>
      </c>
      <c r="T4" s="5">
        <f t="shared" ref="T4:T11" si="20">((CY4-DA4)^2+(CZ4-DB4)^2)^0.5</f>
        <v>5.6177631598350599</v>
      </c>
      <c r="U4" s="5">
        <f t="shared" ref="U4:U11" si="21">((DA4-DC4)^2+(DB4-DD4)^2)^0.5</f>
        <v>7.5784151192713107</v>
      </c>
      <c r="V4" s="5">
        <f t="shared" ref="V4:V12" si="22">((DI4-DK4)^2+(DJ4-DL4)^2)^0.5</f>
        <v>0.94601051262657754</v>
      </c>
      <c r="W4" s="5">
        <f t="shared" ref="W4:W12" si="23">((DK4-DM4)^2+(DL4-DN4)^2)^0.5</f>
        <v>1.4469463051544094</v>
      </c>
      <c r="X4" s="5">
        <f t="shared" ref="X4:X12" si="24">((DM4-DO4)^2+(DN4-DP4)^2)^0.5</f>
        <v>0.39167630768276102</v>
      </c>
      <c r="Y4" s="5">
        <f t="shared" si="12"/>
        <v>1.1073999999999999</v>
      </c>
      <c r="Z4" s="5">
        <f t="shared" si="13"/>
        <v>0.62549999999999994</v>
      </c>
      <c r="AA4" s="5">
        <f t="shared" si="14"/>
        <v>1.7031000000000001</v>
      </c>
      <c r="AB4" s="5">
        <f t="shared" si="15"/>
        <v>2.9769000000000001</v>
      </c>
      <c r="AC4" s="6">
        <f t="shared" si="16"/>
        <v>2.6295000000000002</v>
      </c>
      <c r="AD4" s="6">
        <f t="shared" ref="AD4:AD10" si="25">((CK4-CM4)^2+(CL4-CN4)^2)^0.5</f>
        <v>0.27740000000000004</v>
      </c>
      <c r="AE4" s="6">
        <f t="shared" ref="AE4:AE10" si="26">((CU4-CW4)^2+(CV4-CX4)^2)^0.5</f>
        <v>0.26100000000000001</v>
      </c>
      <c r="AF4" s="6">
        <f t="shared" ref="AF4:AF10" si="27">((DE4-DG4)^2+(DF4-DH4)^2)^0.5</f>
        <v>0.29149999999999987</v>
      </c>
      <c r="AG4" s="9">
        <v>0</v>
      </c>
      <c r="AH4" s="9">
        <v>0</v>
      </c>
      <c r="AI4" s="9">
        <v>0</v>
      </c>
      <c r="AJ4" s="9">
        <v>-0.66479999999999995</v>
      </c>
      <c r="AK4" s="9">
        <v>0</v>
      </c>
      <c r="AL4" s="9">
        <v>-1.1487000000000001</v>
      </c>
      <c r="AM4" s="9">
        <v>0</v>
      </c>
      <c r="AN4" s="9">
        <v>-2.1869000000000001</v>
      </c>
      <c r="AO4" s="9">
        <v>0</v>
      </c>
      <c r="AP4" s="9">
        <v>-2.7934000000000001</v>
      </c>
      <c r="AQ4" s="9">
        <v>0</v>
      </c>
      <c r="AR4" s="9">
        <v>-4.5479000000000003</v>
      </c>
      <c r="AS4" s="9">
        <v>0</v>
      </c>
      <c r="AT4" s="9">
        <v>-6.0457999999999998</v>
      </c>
      <c r="AU4" s="9">
        <v>0</v>
      </c>
      <c r="AV4" s="9">
        <v>-10.7042</v>
      </c>
      <c r="AW4" s="9">
        <v>0</v>
      </c>
      <c r="AX4" s="9">
        <v>-13.760400000000001</v>
      </c>
      <c r="AY4" s="18">
        <v>0.90549999999999997</v>
      </c>
      <c r="AZ4" s="18">
        <v>-5.1791</v>
      </c>
      <c r="BA4" s="19">
        <v>1.3176000000000001</v>
      </c>
      <c r="BB4" s="19">
        <v>-5.1791</v>
      </c>
      <c r="BC4" s="19">
        <v>0.755</v>
      </c>
      <c r="BD4" s="19">
        <v>-5.1791</v>
      </c>
      <c r="BE4" s="19">
        <v>0.58989999999999998</v>
      </c>
      <c r="BF4" s="19">
        <v>-5.1791</v>
      </c>
      <c r="BG4" s="19">
        <v>0.38929999999999998</v>
      </c>
      <c r="BH4" s="19">
        <v>-5.1791</v>
      </c>
      <c r="BI4" s="19">
        <v>-0.23619999999999999</v>
      </c>
      <c r="BJ4" s="19">
        <v>-5.1791</v>
      </c>
      <c r="BK4" s="19">
        <v>-0.51749999999999996</v>
      </c>
      <c r="BL4" s="19">
        <v>-5.1791</v>
      </c>
      <c r="BM4" s="19">
        <v>-0.94810000000000005</v>
      </c>
      <c r="BN4" s="19">
        <v>-5.1791</v>
      </c>
      <c r="BO4" s="19">
        <v>-1.6593</v>
      </c>
      <c r="BP4" s="19">
        <v>-5.1791</v>
      </c>
      <c r="BQ4" s="19">
        <v>-1.724</v>
      </c>
      <c r="BR4" s="19">
        <v>-5.1791</v>
      </c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2">
        <v>-0.4839</v>
      </c>
      <c r="CF4" s="12">
        <v>-5.1664000000000003</v>
      </c>
      <c r="CG4" s="12">
        <v>-0.97219999999999995</v>
      </c>
      <c r="CH4" s="12">
        <v>-10.9963</v>
      </c>
      <c r="CI4" s="12">
        <v>3.3001</v>
      </c>
      <c r="CJ4" s="12">
        <v>-6.3329000000000004</v>
      </c>
      <c r="CK4" s="12">
        <v>-0.47820000000000001</v>
      </c>
      <c r="CL4" s="12">
        <v>-8.2060999999999993</v>
      </c>
      <c r="CM4" s="12">
        <v>-0.75560000000000005</v>
      </c>
      <c r="CN4" s="12">
        <v>-8.2060999999999993</v>
      </c>
      <c r="CO4" s="12">
        <v>-0.76390000000000002</v>
      </c>
      <c r="CP4" s="12">
        <v>-8.2506000000000004</v>
      </c>
      <c r="CQ4" s="12">
        <v>0.14799999999999999</v>
      </c>
      <c r="CR4" s="12">
        <v>-12.345700000000001</v>
      </c>
      <c r="CS4" s="12">
        <v>2.6911</v>
      </c>
      <c r="CT4" s="12">
        <v>-7.3183999999999996</v>
      </c>
      <c r="CU4" s="12">
        <v>-0.22670000000000001</v>
      </c>
      <c r="CV4" s="12">
        <v>-10.007</v>
      </c>
      <c r="CW4" s="12">
        <v>-0.48770000000000002</v>
      </c>
      <c r="CX4" s="12">
        <v>-10.007</v>
      </c>
      <c r="CY4" s="12">
        <v>-0.46479999999999999</v>
      </c>
      <c r="CZ4" s="12">
        <v>-9.7935999999999996</v>
      </c>
      <c r="DA4" s="12">
        <v>-2.9971999999999999</v>
      </c>
      <c r="DB4" s="12">
        <v>-14.808199999999999</v>
      </c>
      <c r="DC4" s="12">
        <v>4.3731999999999998</v>
      </c>
      <c r="DD4" s="12">
        <v>-13.0448</v>
      </c>
      <c r="DE4" s="12">
        <v>-1.5138</v>
      </c>
      <c r="DF4" s="12">
        <v>-12.289199999999999</v>
      </c>
      <c r="DG4" s="12">
        <v>-1.8052999999999999</v>
      </c>
      <c r="DH4" s="12">
        <v>-12.289199999999999</v>
      </c>
      <c r="DI4" s="12">
        <v>-1.4261999999999999</v>
      </c>
      <c r="DJ4" s="12">
        <v>-12.0205</v>
      </c>
      <c r="DK4" s="12">
        <v>-0.48199999999999998</v>
      </c>
      <c r="DL4" s="12">
        <v>-12.079000000000001</v>
      </c>
      <c r="DM4" s="12">
        <v>0.60450000000000004</v>
      </c>
      <c r="DN4" s="12">
        <v>-13.034599999999999</v>
      </c>
      <c r="DO4" s="12">
        <v>0.78169999999999995</v>
      </c>
      <c r="DP4" s="12">
        <v>-13.383900000000001</v>
      </c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si="10"/>
        <v>0</v>
      </c>
      <c r="O5" s="5">
        <f>((CA5-CC5)^2+(CB5-CD5)^2)^0.5</f>
        <v>0</v>
      </c>
      <c r="P5" s="5">
        <f t="shared" si="17"/>
        <v>0</v>
      </c>
      <c r="Q5" s="5">
        <f t="shared" si="11"/>
        <v>0</v>
      </c>
      <c r="R5" s="5">
        <f t="shared" si="18"/>
        <v>0</v>
      </c>
      <c r="S5" s="5">
        <f t="shared" si="19"/>
        <v>0</v>
      </c>
      <c r="T5" s="5">
        <f t="shared" si="20"/>
        <v>0</v>
      </c>
      <c r="U5" s="5">
        <f t="shared" si="21"/>
        <v>0</v>
      </c>
      <c r="V5" s="5">
        <f t="shared" si="22"/>
        <v>0</v>
      </c>
      <c r="W5" s="5">
        <f t="shared" si="23"/>
        <v>0</v>
      </c>
      <c r="X5" s="5">
        <f t="shared" si="24"/>
        <v>0</v>
      </c>
      <c r="Y5" s="5">
        <f t="shared" si="12"/>
        <v>0</v>
      </c>
      <c r="Z5" s="5">
        <f t="shared" si="13"/>
        <v>0</v>
      </c>
      <c r="AA5" s="5">
        <f t="shared" si="14"/>
        <v>0</v>
      </c>
      <c r="AB5" s="5">
        <f t="shared" si="15"/>
        <v>0</v>
      </c>
      <c r="AC5" s="6">
        <f t="shared" si="16"/>
        <v>0</v>
      </c>
      <c r="AD5" s="6">
        <f t="shared" si="25"/>
        <v>0</v>
      </c>
      <c r="AE5" s="6">
        <f t="shared" si="26"/>
        <v>0</v>
      </c>
      <c r="AF5" s="6">
        <f t="shared" si="27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0"/>
        <v>0</v>
      </c>
      <c r="O6" s="5">
        <f t="shared" ref="O6:O11" si="28">((CA6-CC6)^2+(CB6-CD6)^2)^0.5</f>
        <v>0</v>
      </c>
      <c r="P6" s="5">
        <f t="shared" si="17"/>
        <v>0</v>
      </c>
      <c r="Q6" s="5">
        <f t="shared" si="11"/>
        <v>0</v>
      </c>
      <c r="R6" s="5">
        <f t="shared" si="18"/>
        <v>0</v>
      </c>
      <c r="S6" s="5">
        <f t="shared" si="19"/>
        <v>0</v>
      </c>
      <c r="T6" s="5">
        <f t="shared" si="20"/>
        <v>0</v>
      </c>
      <c r="U6" s="5">
        <f t="shared" si="21"/>
        <v>0</v>
      </c>
      <c r="V6" s="5">
        <f t="shared" si="22"/>
        <v>0</v>
      </c>
      <c r="W6" s="5">
        <f t="shared" si="23"/>
        <v>0</v>
      </c>
      <c r="X6" s="5">
        <f t="shared" si="24"/>
        <v>0</v>
      </c>
      <c r="Y6" s="5">
        <f t="shared" si="12"/>
        <v>0</v>
      </c>
      <c r="Z6" s="5">
        <f t="shared" si="13"/>
        <v>0</v>
      </c>
      <c r="AA6" s="5">
        <f t="shared" si="14"/>
        <v>0</v>
      </c>
      <c r="AB6" s="5">
        <f t="shared" si="15"/>
        <v>0</v>
      </c>
      <c r="AC6" s="6">
        <f t="shared" si="16"/>
        <v>0</v>
      </c>
      <c r="AD6" s="6">
        <f t="shared" si="25"/>
        <v>0</v>
      </c>
      <c r="AE6" s="6">
        <f t="shared" si="26"/>
        <v>0</v>
      </c>
      <c r="AF6" s="6">
        <f t="shared" si="27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28"/>
        <v>0</v>
      </c>
      <c r="P7" s="5">
        <f t="shared" si="17"/>
        <v>0</v>
      </c>
      <c r="Q7" s="5">
        <f t="shared" si="11"/>
        <v>0</v>
      </c>
      <c r="R7" s="5">
        <f t="shared" si="18"/>
        <v>0</v>
      </c>
      <c r="S7" s="5">
        <f t="shared" si="19"/>
        <v>0</v>
      </c>
      <c r="T7" s="5">
        <f t="shared" si="20"/>
        <v>0</v>
      </c>
      <c r="U7" s="5">
        <f t="shared" si="21"/>
        <v>0</v>
      </c>
      <c r="V7" s="5">
        <f t="shared" si="22"/>
        <v>0</v>
      </c>
      <c r="W7" s="5">
        <f t="shared" si="23"/>
        <v>0</v>
      </c>
      <c r="X7" s="5">
        <f t="shared" si="24"/>
        <v>0</v>
      </c>
      <c r="Y7" s="5">
        <f t="shared" si="12"/>
        <v>0</v>
      </c>
      <c r="Z7" s="5">
        <f t="shared" si="13"/>
        <v>0</v>
      </c>
      <c r="AA7" s="5">
        <f t="shared" si="14"/>
        <v>0</v>
      </c>
      <c r="AB7" s="5">
        <f t="shared" si="15"/>
        <v>0</v>
      </c>
      <c r="AC7" s="6">
        <f t="shared" si="16"/>
        <v>0</v>
      </c>
      <c r="AD7" s="6">
        <f t="shared" si="25"/>
        <v>0</v>
      </c>
      <c r="AE7" s="6">
        <f t="shared" si="26"/>
        <v>0</v>
      </c>
      <c r="AF7" s="6">
        <f t="shared" si="27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28"/>
        <v>0</v>
      </c>
      <c r="P8" s="5">
        <f t="shared" si="17"/>
        <v>0</v>
      </c>
      <c r="Q8" s="5">
        <f t="shared" si="11"/>
        <v>0</v>
      </c>
      <c r="R8" s="5">
        <f t="shared" si="18"/>
        <v>0</v>
      </c>
      <c r="S8" s="5">
        <f t="shared" si="19"/>
        <v>0</v>
      </c>
      <c r="T8" s="5">
        <f t="shared" si="20"/>
        <v>0</v>
      </c>
      <c r="U8" s="5">
        <f t="shared" si="21"/>
        <v>0</v>
      </c>
      <c r="V8" s="5">
        <f t="shared" si="22"/>
        <v>0</v>
      </c>
      <c r="W8" s="5">
        <f t="shared" si="23"/>
        <v>0</v>
      </c>
      <c r="X8" s="5">
        <f t="shared" si="24"/>
        <v>0</v>
      </c>
      <c r="Y8" s="5">
        <f t="shared" si="12"/>
        <v>0</v>
      </c>
      <c r="Z8" s="5">
        <f t="shared" si="13"/>
        <v>0</v>
      </c>
      <c r="AA8" s="5">
        <f t="shared" si="14"/>
        <v>0</v>
      </c>
      <c r="AB8" s="5">
        <f t="shared" si="15"/>
        <v>0</v>
      </c>
      <c r="AC8" s="6">
        <f t="shared" si="16"/>
        <v>0</v>
      </c>
      <c r="AD8" s="6">
        <f t="shared" si="25"/>
        <v>0</v>
      </c>
      <c r="AE8" s="6">
        <f t="shared" si="26"/>
        <v>0</v>
      </c>
      <c r="AF8" s="6">
        <f t="shared" si="27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28"/>
        <v>0</v>
      </c>
      <c r="P9" s="5">
        <f t="shared" si="17"/>
        <v>0</v>
      </c>
      <c r="Q9" s="5">
        <f t="shared" si="11"/>
        <v>0</v>
      </c>
      <c r="R9" s="5">
        <f t="shared" si="18"/>
        <v>0</v>
      </c>
      <c r="S9" s="5">
        <f t="shared" si="19"/>
        <v>0</v>
      </c>
      <c r="T9" s="5">
        <f t="shared" si="20"/>
        <v>0</v>
      </c>
      <c r="U9" s="5">
        <f t="shared" si="21"/>
        <v>0</v>
      </c>
      <c r="V9" s="5">
        <f t="shared" si="22"/>
        <v>0</v>
      </c>
      <c r="W9" s="5">
        <f t="shared" si="23"/>
        <v>0</v>
      </c>
      <c r="X9" s="5">
        <f t="shared" si="24"/>
        <v>0</v>
      </c>
      <c r="Y9" s="5">
        <f t="shared" si="12"/>
        <v>0</v>
      </c>
      <c r="Z9" s="5">
        <f t="shared" si="13"/>
        <v>0</v>
      </c>
      <c r="AA9" s="5">
        <f t="shared" si="14"/>
        <v>0</v>
      </c>
      <c r="AB9" s="5">
        <f t="shared" si="15"/>
        <v>0</v>
      </c>
      <c r="AC9" s="6">
        <f t="shared" si="16"/>
        <v>0</v>
      </c>
      <c r="AD9" s="6">
        <f t="shared" si="25"/>
        <v>0</v>
      </c>
      <c r="AE9" s="6">
        <f t="shared" si="26"/>
        <v>0</v>
      </c>
      <c r="AF9" s="6">
        <f t="shared" si="27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28"/>
        <v>0</v>
      </c>
      <c r="P10" s="5">
        <f t="shared" si="17"/>
        <v>0</v>
      </c>
      <c r="Q10" s="5">
        <f t="shared" si="11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12"/>
        <v>0</v>
      </c>
      <c r="Z10" s="5">
        <f t="shared" si="13"/>
        <v>0</v>
      </c>
      <c r="AA10" s="5">
        <f t="shared" si="14"/>
        <v>0</v>
      </c>
      <c r="AB10" s="5">
        <f t="shared" si="15"/>
        <v>0</v>
      </c>
      <c r="AC10" s="6">
        <f t="shared" si="16"/>
        <v>0</v>
      </c>
      <c r="AD10" s="6">
        <f t="shared" si="25"/>
        <v>0</v>
      </c>
      <c r="AE10" s="6">
        <f t="shared" si="26"/>
        <v>0</v>
      </c>
      <c r="AF10" s="6">
        <f t="shared" si="27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28"/>
        <v>0</v>
      </c>
      <c r="P11" s="5">
        <f t="shared" si="17"/>
        <v>0</v>
      </c>
      <c r="Q11" s="5">
        <f t="shared" si="11"/>
        <v>0</v>
      </c>
      <c r="R11" s="5">
        <f t="shared" si="18"/>
        <v>0</v>
      </c>
      <c r="S11" s="5">
        <f t="shared" si="19"/>
        <v>0</v>
      </c>
      <c r="T11" s="5">
        <f t="shared" si="20"/>
        <v>0</v>
      </c>
      <c r="U11" s="5">
        <f t="shared" si="21"/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12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((CI12-CO12)^2+(CJ12-CP12)^2)^0.5</f>
        <v>0</v>
      </c>
      <c r="R12" s="5">
        <f>((CQ12-CS12)^2+(CR12-CT12)^2)^0.5</f>
        <v>0</v>
      </c>
      <c r="S12" s="5">
        <f>((CS12-CY12)^2+(CT12-CZ12)^2)^0.5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12"/>
        <v>0</v>
      </c>
      <c r="Z12" s="5">
        <f t="shared" si="13"/>
        <v>0</v>
      </c>
      <c r="AA12" s="5">
        <f t="shared" si="14"/>
        <v>0</v>
      </c>
      <c r="AB12" s="5">
        <f t="shared" si="15"/>
        <v>0</v>
      </c>
      <c r="AC12" s="6">
        <f t="shared" si="16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 t="shared" ref="D13:AF13" si="29">AVERAGE(D3:D4)</f>
        <v>12.919350000000001</v>
      </c>
      <c r="E13" s="14">
        <f t="shared" si="29"/>
        <v>10.671199999999999</v>
      </c>
      <c r="F13" s="14">
        <f t="shared" si="29"/>
        <v>2.2282000000000002</v>
      </c>
      <c r="G13" s="14">
        <f t="shared" si="29"/>
        <v>0.68195000000000006</v>
      </c>
      <c r="H13" s="14">
        <f t="shared" si="29"/>
        <v>1.0871</v>
      </c>
      <c r="I13" s="14">
        <f t="shared" si="29"/>
        <v>0.75570000000000004</v>
      </c>
      <c r="J13" s="14">
        <f t="shared" si="29"/>
        <v>1.7376500000000001</v>
      </c>
      <c r="K13" s="14">
        <f t="shared" si="29"/>
        <v>1.2848999999999999</v>
      </c>
      <c r="L13" s="14">
        <f t="shared" si="29"/>
        <v>5.171199057278689</v>
      </c>
      <c r="M13" s="14">
        <f t="shared" si="29"/>
        <v>1.4202700869904992</v>
      </c>
      <c r="N13" s="14">
        <f t="shared" si="29"/>
        <v>5.6996645985670558</v>
      </c>
      <c r="O13" s="14" t="e">
        <f t="shared" si="29"/>
        <v>#DIV/0!</v>
      </c>
      <c r="P13" s="14">
        <f t="shared" si="29"/>
        <v>5.7023183804888564</v>
      </c>
      <c r="Q13" s="14">
        <f t="shared" si="29"/>
        <v>6.1552228137978169</v>
      </c>
      <c r="R13" s="14">
        <f t="shared" si="29"/>
        <v>4.1606457666608225</v>
      </c>
      <c r="S13" s="14">
        <f t="shared" si="29"/>
        <v>5.4779901326792828</v>
      </c>
      <c r="T13" s="14">
        <f t="shared" si="29"/>
        <v>5.5597315799175302</v>
      </c>
      <c r="U13" s="14">
        <f>AVERAGE(U3:U4)</f>
        <v>7.3951026579434256</v>
      </c>
      <c r="V13" s="14">
        <f t="shared" si="29"/>
        <v>0.98889631554963575</v>
      </c>
      <c r="W13" s="14">
        <f t="shared" si="29"/>
        <v>1.5120558939556856</v>
      </c>
      <c r="X13" s="14">
        <f t="shared" si="29"/>
        <v>0.35236946061417879</v>
      </c>
      <c r="Y13" s="14">
        <f t="shared" si="29"/>
        <v>1.1372499999999999</v>
      </c>
      <c r="Z13" s="14">
        <f t="shared" si="29"/>
        <v>0.55915000000000004</v>
      </c>
      <c r="AA13" s="14">
        <f t="shared" si="29"/>
        <v>1.6535500000000001</v>
      </c>
      <c r="AB13" s="14">
        <f t="shared" si="29"/>
        <v>2.9775499999999999</v>
      </c>
      <c r="AC13" s="14">
        <f t="shared" si="29"/>
        <v>2.8505000000000003</v>
      </c>
      <c r="AD13" s="14">
        <f t="shared" si="29"/>
        <v>0.26249999999999996</v>
      </c>
      <c r="AE13" s="14">
        <f t="shared" si="29"/>
        <v>0.2848</v>
      </c>
      <c r="AF13" s="14">
        <f t="shared" si="29"/>
        <v>0.29589999999999994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 t="shared" ref="D14:AF14" si="30">STDEV(D3:D4)</f>
        <v>1.1894243166338916</v>
      </c>
      <c r="E14" s="14">
        <f t="shared" si="30"/>
        <v>4.6669047558312651E-2</v>
      </c>
      <c r="F14" s="14">
        <f t="shared" si="30"/>
        <v>5.8407020126008673E-2</v>
      </c>
      <c r="G14" s="14">
        <f t="shared" si="30"/>
        <v>2.4253762594698657E-2</v>
      </c>
      <c r="H14" s="14">
        <f t="shared" si="30"/>
        <v>6.9155043200044272E-2</v>
      </c>
      <c r="I14" s="14">
        <f t="shared" si="30"/>
        <v>0.2110006635060655</v>
      </c>
      <c r="J14" s="14">
        <f t="shared" si="30"/>
        <v>2.3829498525986696E-2</v>
      </c>
      <c r="K14" s="14">
        <f t="shared" si="30"/>
        <v>0.30122748878546851</v>
      </c>
      <c r="L14" s="14" t="e">
        <f t="shared" si="30"/>
        <v>#DIV/0!</v>
      </c>
      <c r="M14" s="14" t="e">
        <f t="shared" si="30"/>
        <v>#DIV/0!</v>
      </c>
      <c r="N14" s="14" t="e">
        <f t="shared" si="30"/>
        <v>#DIV/0!</v>
      </c>
      <c r="O14" s="14" t="e">
        <f t="shared" si="30"/>
        <v>#DIV/0!</v>
      </c>
      <c r="P14" s="14">
        <f t="shared" si="30"/>
        <v>0.20929704985475667</v>
      </c>
      <c r="Q14" s="14">
        <f t="shared" si="30"/>
        <v>0.23945520459107322</v>
      </c>
      <c r="R14" s="14">
        <f t="shared" si="30"/>
        <v>4.9154030707115319E-2</v>
      </c>
      <c r="S14" s="14">
        <f t="shared" si="30"/>
        <v>0.22052419943590598</v>
      </c>
      <c r="T14" s="14">
        <f t="shared" si="30"/>
        <v>8.2069047365309289E-2</v>
      </c>
      <c r="U14" s="14">
        <f t="shared" si="30"/>
        <v>0.25924296896188925</v>
      </c>
      <c r="V14" s="14">
        <f t="shared" si="30"/>
        <v>6.0649684127048568E-2</v>
      </c>
      <c r="W14" s="14">
        <f t="shared" si="30"/>
        <v>9.2078863523300428E-2</v>
      </c>
      <c r="X14" s="14">
        <f t="shared" si="30"/>
        <v>5.5588276218514164E-2</v>
      </c>
      <c r="Y14" s="14">
        <f t="shared" si="30"/>
        <v>4.221427483683695E-2</v>
      </c>
      <c r="Z14" s="14">
        <f t="shared" si="30"/>
        <v>9.3833069863454258E-2</v>
      </c>
      <c r="AA14" s="14">
        <f t="shared" si="30"/>
        <v>7.0074282015586839E-2</v>
      </c>
      <c r="AB14" s="14">
        <f t="shared" si="30"/>
        <v>9.1923881554256746E-4</v>
      </c>
      <c r="AC14" s="14">
        <f t="shared" si="30"/>
        <v>0.31254119728445379</v>
      </c>
      <c r="AD14" s="14">
        <f t="shared" si="30"/>
        <v>2.107178207935919E-2</v>
      </c>
      <c r="AE14" s="14">
        <f t="shared" si="30"/>
        <v>3.3658282784479646E-2</v>
      </c>
      <c r="AF14" s="14">
        <f t="shared" si="30"/>
        <v>6.2225396744417178E-3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 t="shared" ref="D15:AF15" si="31">MAX(D3:D4)-MIN(D3:D4)</f>
        <v>1.6821000000000002</v>
      </c>
      <c r="E15" s="14">
        <f t="shared" si="31"/>
        <v>6.6000000000000725E-2</v>
      </c>
      <c r="F15" s="14">
        <f t="shared" si="31"/>
        <v>8.2599999999999785E-2</v>
      </c>
      <c r="G15" s="14">
        <f t="shared" si="31"/>
        <v>3.4300000000000108E-2</v>
      </c>
      <c r="H15" s="14">
        <f t="shared" si="31"/>
        <v>9.7799999999999887E-2</v>
      </c>
      <c r="I15" s="14">
        <f t="shared" si="31"/>
        <v>0.2984</v>
      </c>
      <c r="J15" s="14">
        <f t="shared" si="31"/>
        <v>3.3700000000000063E-2</v>
      </c>
      <c r="K15" s="14">
        <f t="shared" si="31"/>
        <v>0.42599999999999927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0.29599072646927471</v>
      </c>
      <c r="Q15" s="14">
        <f t="shared" si="31"/>
        <v>0.33864079791351998</v>
      </c>
      <c r="R15" s="14">
        <f t="shared" si="31"/>
        <v>6.9514296871306058E-2</v>
      </c>
      <c r="S15" s="14">
        <f t="shared" si="31"/>
        <v>0.31186831367372747</v>
      </c>
      <c r="T15" s="14">
        <f t="shared" si="31"/>
        <v>0.11606315983506033</v>
      </c>
      <c r="U15" s="14">
        <f t="shared" si="31"/>
        <v>0.36662492265577118</v>
      </c>
      <c r="V15" s="14">
        <f t="shared" si="31"/>
        <v>8.5771605846116317E-2</v>
      </c>
      <c r="W15" s="14">
        <f t="shared" si="31"/>
        <v>0.13021917760255275</v>
      </c>
      <c r="X15" s="14">
        <f t="shared" si="31"/>
        <v>7.8613694137164458E-2</v>
      </c>
      <c r="Y15" s="14">
        <f t="shared" si="31"/>
        <v>5.9700000000000086E-2</v>
      </c>
      <c r="Z15" s="14">
        <f t="shared" si="31"/>
        <v>0.13269999999999993</v>
      </c>
      <c r="AA15" s="14">
        <f t="shared" si="31"/>
        <v>9.9099999999999966E-2</v>
      </c>
      <c r="AB15" s="14">
        <f t="shared" si="31"/>
        <v>1.3000000000000789E-3</v>
      </c>
      <c r="AC15" s="14">
        <f t="shared" si="31"/>
        <v>0.44199999999999973</v>
      </c>
      <c r="AD15" s="14">
        <f t="shared" si="31"/>
        <v>2.9800000000000104E-2</v>
      </c>
      <c r="AE15" s="14">
        <f t="shared" si="31"/>
        <v>4.7599999999999976E-2</v>
      </c>
      <c r="AF15" s="14">
        <f t="shared" si="31"/>
        <v>8.800000000000141E-3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 t="shared" ref="D16:AF16" si="32">MIN(D3:D4)</f>
        <v>12.0783</v>
      </c>
      <c r="E16" s="14">
        <f t="shared" si="32"/>
        <v>10.638199999999999</v>
      </c>
      <c r="F16" s="14">
        <f t="shared" si="32"/>
        <v>2.1869000000000001</v>
      </c>
      <c r="G16" s="14">
        <f t="shared" si="32"/>
        <v>0.66479999999999995</v>
      </c>
      <c r="H16" s="14">
        <f t="shared" si="32"/>
        <v>1.0382</v>
      </c>
      <c r="I16" s="14">
        <f t="shared" si="32"/>
        <v>0.60650000000000004</v>
      </c>
      <c r="J16" s="14">
        <f t="shared" si="32"/>
        <v>1.7208000000000001</v>
      </c>
      <c r="K16" s="14">
        <f t="shared" si="32"/>
        <v>1.0719000000000003</v>
      </c>
      <c r="L16" s="14">
        <f t="shared" si="32"/>
        <v>5.171199057278689</v>
      </c>
      <c r="M16" s="14">
        <f t="shared" si="32"/>
        <v>1.4202700869904992</v>
      </c>
      <c r="N16" s="14">
        <f t="shared" si="32"/>
        <v>5.6996645985670558</v>
      </c>
      <c r="O16" s="14">
        <f t="shared" si="32"/>
        <v>0</v>
      </c>
      <c r="P16" s="14">
        <f t="shared" si="32"/>
        <v>5.5543230172542186</v>
      </c>
      <c r="Q16" s="14">
        <f t="shared" si="32"/>
        <v>5.9859024148410569</v>
      </c>
      <c r="R16" s="14">
        <f t="shared" si="32"/>
        <v>4.1258886182251695</v>
      </c>
      <c r="S16" s="14">
        <f t="shared" si="32"/>
        <v>5.3220559758424191</v>
      </c>
      <c r="T16" s="14">
        <f t="shared" si="32"/>
        <v>5.5016999999999996</v>
      </c>
      <c r="U16" s="14">
        <f t="shared" si="32"/>
        <v>7.2117901966155395</v>
      </c>
      <c r="V16" s="14">
        <f t="shared" si="32"/>
        <v>0.94601051262657754</v>
      </c>
      <c r="W16" s="14">
        <f t="shared" si="32"/>
        <v>1.4469463051544094</v>
      </c>
      <c r="X16" s="14">
        <f t="shared" si="32"/>
        <v>0.31306261354559656</v>
      </c>
      <c r="Y16" s="14">
        <f t="shared" si="32"/>
        <v>1.1073999999999999</v>
      </c>
      <c r="Z16" s="14">
        <f t="shared" si="32"/>
        <v>0.49280000000000002</v>
      </c>
      <c r="AA16" s="14">
        <f t="shared" si="32"/>
        <v>1.6040000000000001</v>
      </c>
      <c r="AB16" s="14">
        <f t="shared" si="32"/>
        <v>2.9769000000000001</v>
      </c>
      <c r="AC16" s="14">
        <f t="shared" si="32"/>
        <v>2.6295000000000002</v>
      </c>
      <c r="AD16" s="14">
        <f t="shared" si="32"/>
        <v>0.24759999999999993</v>
      </c>
      <c r="AE16" s="14">
        <f t="shared" si="32"/>
        <v>0.26100000000000001</v>
      </c>
      <c r="AF16" s="14">
        <f t="shared" si="32"/>
        <v>0.29149999999999987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 t="shared" ref="D17:AF17" si="33">MAX(D3:D4)</f>
        <v>13.760400000000001</v>
      </c>
      <c r="E17" s="14">
        <f t="shared" si="33"/>
        <v>10.7042</v>
      </c>
      <c r="F17" s="14">
        <f t="shared" si="33"/>
        <v>2.2694999999999999</v>
      </c>
      <c r="G17" s="14">
        <f t="shared" si="33"/>
        <v>0.69910000000000005</v>
      </c>
      <c r="H17" s="14">
        <f t="shared" si="33"/>
        <v>1.1359999999999999</v>
      </c>
      <c r="I17" s="14">
        <f t="shared" si="33"/>
        <v>0.90490000000000004</v>
      </c>
      <c r="J17" s="14">
        <f t="shared" si="33"/>
        <v>1.7545000000000002</v>
      </c>
      <c r="K17" s="14">
        <f t="shared" si="33"/>
        <v>1.4978999999999996</v>
      </c>
      <c r="L17" s="14">
        <f t="shared" si="33"/>
        <v>5.171199057278689</v>
      </c>
      <c r="M17" s="14">
        <f t="shared" si="33"/>
        <v>1.4202700869904992</v>
      </c>
      <c r="N17" s="14">
        <f t="shared" si="33"/>
        <v>5.6996645985670558</v>
      </c>
      <c r="O17" s="14">
        <f t="shared" si="33"/>
        <v>0</v>
      </c>
      <c r="P17" s="14">
        <f t="shared" si="33"/>
        <v>5.8503137437234933</v>
      </c>
      <c r="Q17" s="14">
        <f t="shared" si="33"/>
        <v>6.3245432127545769</v>
      </c>
      <c r="R17" s="14">
        <f t="shared" si="33"/>
        <v>4.1954029150964756</v>
      </c>
      <c r="S17" s="14">
        <f t="shared" si="33"/>
        <v>5.6339242895161465</v>
      </c>
      <c r="T17" s="14">
        <f t="shared" si="33"/>
        <v>5.6177631598350599</v>
      </c>
      <c r="U17" s="14">
        <f t="shared" si="33"/>
        <v>7.5784151192713107</v>
      </c>
      <c r="V17" s="14">
        <f t="shared" si="33"/>
        <v>1.0317821184726939</v>
      </c>
      <c r="W17" s="14">
        <f t="shared" si="33"/>
        <v>1.5771654827569621</v>
      </c>
      <c r="X17" s="14">
        <f t="shared" si="33"/>
        <v>0.39167630768276102</v>
      </c>
      <c r="Y17" s="14">
        <f t="shared" si="33"/>
        <v>1.1671</v>
      </c>
      <c r="Z17" s="14">
        <f t="shared" si="33"/>
        <v>0.62549999999999994</v>
      </c>
      <c r="AA17" s="14">
        <f t="shared" si="33"/>
        <v>1.7031000000000001</v>
      </c>
      <c r="AB17" s="14">
        <f t="shared" si="33"/>
        <v>2.9782000000000002</v>
      </c>
      <c r="AC17" s="14">
        <f t="shared" si="33"/>
        <v>3.0714999999999999</v>
      </c>
      <c r="AD17" s="14">
        <f t="shared" si="33"/>
        <v>0.27740000000000004</v>
      </c>
      <c r="AE17" s="14">
        <f t="shared" si="33"/>
        <v>0.30859999999999999</v>
      </c>
      <c r="AF17" s="14">
        <f t="shared" si="33"/>
        <v>0.30030000000000001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 t="shared" ref="D18:AF18" si="34">COUNT(D3:D4)</f>
        <v>2</v>
      </c>
      <c r="E18" s="15">
        <f t="shared" si="34"/>
        <v>2</v>
      </c>
      <c r="F18" s="15">
        <f t="shared" si="34"/>
        <v>2</v>
      </c>
      <c r="G18" s="15">
        <f t="shared" si="34"/>
        <v>2</v>
      </c>
      <c r="H18" s="15">
        <f t="shared" si="34"/>
        <v>2</v>
      </c>
      <c r="I18" s="15">
        <f t="shared" si="34"/>
        <v>2</v>
      </c>
      <c r="J18" s="15">
        <f t="shared" si="34"/>
        <v>2</v>
      </c>
      <c r="K18" s="15">
        <f t="shared" si="34"/>
        <v>2</v>
      </c>
      <c r="L18" s="15">
        <f t="shared" si="34"/>
        <v>1</v>
      </c>
      <c r="M18" s="15">
        <f t="shared" si="34"/>
        <v>1</v>
      </c>
      <c r="N18" s="15">
        <f t="shared" si="34"/>
        <v>1</v>
      </c>
      <c r="O18" s="15">
        <f t="shared" si="34"/>
        <v>0</v>
      </c>
      <c r="P18" s="15">
        <f t="shared" si="34"/>
        <v>2</v>
      </c>
      <c r="Q18" s="15">
        <f t="shared" si="34"/>
        <v>2</v>
      </c>
      <c r="R18" s="15">
        <f t="shared" si="34"/>
        <v>2</v>
      </c>
      <c r="S18" s="15">
        <f t="shared" si="34"/>
        <v>2</v>
      </c>
      <c r="T18" s="15">
        <f t="shared" si="34"/>
        <v>2</v>
      </c>
      <c r="U18" s="15">
        <f t="shared" si="34"/>
        <v>2</v>
      </c>
      <c r="V18" s="15">
        <f t="shared" si="34"/>
        <v>2</v>
      </c>
      <c r="W18" s="15">
        <f t="shared" si="34"/>
        <v>2</v>
      </c>
      <c r="X18" s="15">
        <f t="shared" si="34"/>
        <v>2</v>
      </c>
      <c r="Y18" s="15">
        <f t="shared" si="34"/>
        <v>2</v>
      </c>
      <c r="Z18" s="15">
        <f t="shared" si="34"/>
        <v>2</v>
      </c>
      <c r="AA18" s="15">
        <f t="shared" si="34"/>
        <v>2</v>
      </c>
      <c r="AB18" s="15">
        <f t="shared" si="34"/>
        <v>2</v>
      </c>
      <c r="AC18" s="15">
        <f t="shared" si="34"/>
        <v>2</v>
      </c>
      <c r="AD18" s="15">
        <f t="shared" si="34"/>
        <v>2</v>
      </c>
      <c r="AE18" s="15">
        <f t="shared" si="34"/>
        <v>2</v>
      </c>
      <c r="AF18" s="15">
        <f t="shared" si="34"/>
        <v>2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660</v>
      </c>
      <c r="C23" s="1" t="s">
        <v>659</v>
      </c>
      <c r="D23" s="5">
        <f t="shared" ref="D23:D31" si="35">((AG23-AW23)^2+(AH23-AX23)^2)^0.5</f>
        <v>18.131799999999998</v>
      </c>
      <c r="E23" s="5">
        <f t="shared" ref="E23:E31" si="36">((AG23-AU23)^2+(AH23-AV23)^2)^0.5</f>
        <v>13.1439</v>
      </c>
      <c r="F23" s="5">
        <f t="shared" ref="F23:F31" si="37">((AG23-AM23)^2+(AH23-AN23)^2)^0.5</f>
        <v>3.1038999999999999</v>
      </c>
      <c r="G23" s="5">
        <f t="shared" ref="G23:G31" si="38">((AG23-AI23)^2+(AH23-AJ23)^2)^0.5</f>
        <v>0.98299999999999998</v>
      </c>
      <c r="H23" s="5">
        <f t="shared" ref="H23:H31" si="39">((AK23-AM23)^2+(AL23-AN23)^2)^0.5</f>
        <v>1.7112999999999998</v>
      </c>
      <c r="I23" s="5">
        <f t="shared" ref="I23:I31" si="40">((AM23-AO23)^2+(AN23-AP23)^2)^0.5</f>
        <v>0.85210000000000008</v>
      </c>
      <c r="J23" s="5">
        <f t="shared" ref="J23:J31" si="41">((AO23-AQ23)^2+(AP23-AR23)^2)^0.5</f>
        <v>1.9730000000000003</v>
      </c>
      <c r="K23" s="5">
        <f t="shared" ref="K23:K31" si="42">((AQ23-AS23)^2+(AR23-AT23)^2)^0.5</f>
        <v>1.4802</v>
      </c>
      <c r="L23" s="6" t="s">
        <v>566</v>
      </c>
      <c r="M23" s="6" t="s">
        <v>566</v>
      </c>
      <c r="N23" s="6" t="s">
        <v>566</v>
      </c>
      <c r="O23" s="6" t="s">
        <v>566</v>
      </c>
      <c r="P23" s="6" t="s">
        <v>566</v>
      </c>
      <c r="Q23" s="6" t="s">
        <v>566</v>
      </c>
      <c r="R23" s="6" t="s">
        <v>566</v>
      </c>
      <c r="S23" s="6" t="s">
        <v>566</v>
      </c>
      <c r="T23" s="6" t="s">
        <v>566</v>
      </c>
      <c r="U23" s="6" t="s">
        <v>566</v>
      </c>
      <c r="V23" s="5">
        <f>((DI23-DK23)^2+(DJ23-DL23)^2)^0.5</f>
        <v>1.2307360805631722</v>
      </c>
      <c r="W23" s="5">
        <f>((DK23-DM23)^2+(DL23-DN23)^2)^0.5</f>
        <v>1.9415458403035459</v>
      </c>
      <c r="X23" s="5">
        <f>((DM23-DO23)^2+(DN23-DP23)^2)^0.5</f>
        <v>0.45695887123460027</v>
      </c>
      <c r="Y23" s="5">
        <f t="shared" ref="Y23:Y31" si="43">((BE23-BK23)^2+(BF23-BL23)^2)^0.5</f>
        <v>1.1905999999999999</v>
      </c>
      <c r="Z23" s="5">
        <f t="shared" ref="Z23:Z31" si="44">((BG23-BI23)^2+(BH23-BJ23)^2)^0.5</f>
        <v>0.60450000000000004</v>
      </c>
      <c r="AA23" s="5">
        <f t="shared" ref="AA23:AA31" si="45">((BC23-BM23)^2+(BD23-BN23)^2)^0.5</f>
        <v>1.7564</v>
      </c>
      <c r="AB23" s="5">
        <f t="shared" ref="AB23:AB31" si="46">((BA23-BO23)^2+(BB23-BP23)^2)^0.5</f>
        <v>3.6505999999999998</v>
      </c>
      <c r="AC23" s="6">
        <f t="shared" ref="AC23:AC31" si="47">((AY23-BQ23)^2+(AZ23-BR23)^2)^0.5</f>
        <v>3.4041999999999999</v>
      </c>
      <c r="AD23" s="6" t="s">
        <v>566</v>
      </c>
      <c r="AE23" s="6" t="s">
        <v>566</v>
      </c>
      <c r="AF23" s="6" t="s">
        <v>566</v>
      </c>
      <c r="AG23" s="9">
        <v>0</v>
      </c>
      <c r="AH23" s="9">
        <v>0</v>
      </c>
      <c r="AI23" s="9">
        <v>0</v>
      </c>
      <c r="AJ23" s="9">
        <v>-0.98299999999999998</v>
      </c>
      <c r="AK23" s="9">
        <v>0</v>
      </c>
      <c r="AL23" s="9">
        <v>-1.3926000000000001</v>
      </c>
      <c r="AM23" s="9">
        <v>0</v>
      </c>
      <c r="AN23" s="9">
        <v>-3.1038999999999999</v>
      </c>
      <c r="AO23" s="9">
        <v>0</v>
      </c>
      <c r="AP23" s="9">
        <v>-3.956</v>
      </c>
      <c r="AQ23" s="9">
        <v>0</v>
      </c>
      <c r="AR23" s="9">
        <v>-5.9290000000000003</v>
      </c>
      <c r="AS23" s="9">
        <v>0</v>
      </c>
      <c r="AT23" s="9">
        <v>-7.4092000000000002</v>
      </c>
      <c r="AU23" s="9">
        <v>0</v>
      </c>
      <c r="AV23" s="9">
        <v>-13.1439</v>
      </c>
      <c r="AW23" s="9">
        <v>0</v>
      </c>
      <c r="AX23" s="9">
        <v>-18.131799999999998</v>
      </c>
      <c r="AY23" s="18">
        <v>2.2732999999999999</v>
      </c>
      <c r="AZ23" s="18">
        <v>-9.3567</v>
      </c>
      <c r="BA23" s="19">
        <v>1.7939000000000001</v>
      </c>
      <c r="BB23" s="19">
        <v>-9.3567</v>
      </c>
      <c r="BC23" s="19">
        <v>0.76200000000000001</v>
      </c>
      <c r="BD23" s="19">
        <v>-9.3567</v>
      </c>
      <c r="BE23" s="19">
        <v>0.52769999999999995</v>
      </c>
      <c r="BF23" s="19">
        <v>-9.3567</v>
      </c>
      <c r="BG23" s="19">
        <v>0.2324</v>
      </c>
      <c r="BH23" s="19">
        <v>-9.3567</v>
      </c>
      <c r="BI23" s="19">
        <v>-0.37209999999999999</v>
      </c>
      <c r="BJ23" s="19">
        <v>-9.3567</v>
      </c>
      <c r="BK23" s="19">
        <v>-0.66290000000000004</v>
      </c>
      <c r="BL23" s="19">
        <v>-9.3567</v>
      </c>
      <c r="BM23" s="19">
        <v>-0.99439999999999995</v>
      </c>
      <c r="BN23" s="19">
        <v>-9.3567</v>
      </c>
      <c r="BO23" s="19">
        <v>-1.8567</v>
      </c>
      <c r="BP23" s="19">
        <v>-9.3567</v>
      </c>
      <c r="BQ23" s="19">
        <v>-1.1309</v>
      </c>
      <c r="BR23" s="19">
        <v>-9.3567</v>
      </c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DI23" s="12">
        <v>1.7069000000000001</v>
      </c>
      <c r="DJ23" s="12">
        <v>4.3281999999999998</v>
      </c>
      <c r="DK23" s="12">
        <v>2.3037999999999998</v>
      </c>
      <c r="DL23" s="12">
        <v>5.4044999999999996</v>
      </c>
      <c r="DM23" s="12">
        <v>1.9418</v>
      </c>
      <c r="DN23" s="12">
        <v>7.3120000000000003</v>
      </c>
      <c r="DO23" s="12">
        <v>1.7163999999999999</v>
      </c>
      <c r="DP23" s="12">
        <v>7.7095000000000002</v>
      </c>
    </row>
    <row r="24" spans="2:120" x14ac:dyDescent="0.2">
      <c r="B24" s="1" t="s">
        <v>848</v>
      </c>
      <c r="C24" s="1" t="s">
        <v>849</v>
      </c>
      <c r="D24" s="5">
        <f t="shared" si="35"/>
        <v>17.684100000000001</v>
      </c>
      <c r="E24" s="5">
        <f t="shared" si="36"/>
        <v>14.666600000000001</v>
      </c>
      <c r="F24" s="5">
        <f t="shared" si="37"/>
        <v>3.0943999999999998</v>
      </c>
      <c r="G24" s="5">
        <f t="shared" si="38"/>
        <v>0.99570000000000003</v>
      </c>
      <c r="H24" s="5">
        <f t="shared" si="39"/>
        <v>1.5779999999999998</v>
      </c>
      <c r="I24" s="5">
        <f t="shared" si="40"/>
        <v>0.7594000000000003</v>
      </c>
      <c r="J24" s="5">
        <f t="shared" si="41"/>
        <v>2.1164999999999998</v>
      </c>
      <c r="K24" s="5">
        <f t="shared" si="42"/>
        <v>1.8541999999999996</v>
      </c>
      <c r="L24" s="5">
        <f t="shared" ref="L24:L31" si="48">((BS24-BU24)^2+(BT24-BV24)^2)^0.5</f>
        <v>2.9677232350743226</v>
      </c>
      <c r="M24" s="5">
        <f t="shared" ref="M24:M31" si="49">((BU24-BW24)^2+(BV24-BX24)^2)^0.5</f>
        <v>2.9677232350743226</v>
      </c>
      <c r="N24" s="6" t="s">
        <v>566</v>
      </c>
      <c r="O24" s="6" t="s">
        <v>566</v>
      </c>
      <c r="P24" s="5">
        <f t="shared" ref="P24:P31" si="50">((CE24-CG24)^2+(CF24-CH24)^2)^0.5</f>
        <v>6.8416712760845222</v>
      </c>
      <c r="Q24" s="5">
        <f t="shared" ref="Q24:Q31" si="51">((CG24-CI24)^2+(CH24-CJ24)^2)^0.5</f>
        <v>7.3655172588216766</v>
      </c>
      <c r="R24" s="6" t="s">
        <v>566</v>
      </c>
      <c r="S24" s="6" t="s">
        <v>566</v>
      </c>
      <c r="T24" s="5">
        <f t="shared" ref="T24:T31" si="52">((CY24-DA24)^2+(CZ24-DB24)^2)^0.5</f>
        <v>6.4552635794365507</v>
      </c>
      <c r="U24" s="5">
        <f t="shared" ref="U24:U31" si="53">((DA24-DC24)^2+(DB24-DD24)^2)^0.5</f>
        <v>8.3305927040037187</v>
      </c>
      <c r="V24" s="5">
        <f t="shared" ref="V24:V31" si="54">((DI24-DK24)^2+(DJ24-DL24)^2)^0.5</f>
        <v>1.2750284781133325</v>
      </c>
      <c r="W24" s="5">
        <f t="shared" ref="W24:W31" si="55">((DK24-DM24)^2+(DL24-DN24)^2)^0.5</f>
        <v>2.059020653126141</v>
      </c>
      <c r="X24" s="5">
        <f t="shared" ref="X24:X31" si="56">((DM24-DO24)^2+(DN24-DP24)^2)^0.5</f>
        <v>0.43090892309164369</v>
      </c>
      <c r="Y24" s="5">
        <f t="shared" si="43"/>
        <v>1.2783</v>
      </c>
      <c r="Z24" s="5">
        <f t="shared" si="44"/>
        <v>0.73650000000000004</v>
      </c>
      <c r="AA24" s="5">
        <f t="shared" si="45"/>
        <v>1.8700999999999999</v>
      </c>
      <c r="AB24" s="5">
        <f t="shared" si="46"/>
        <v>3.6475</v>
      </c>
      <c r="AC24" s="6">
        <f t="shared" si="47"/>
        <v>2.8226</v>
      </c>
      <c r="AD24" s="6">
        <f t="shared" ref="AD24:AD31" si="57">((CK24-CM24)^2+(CL24-CN24)^2)^0.5</f>
        <v>0.31489999999999996</v>
      </c>
      <c r="AE24" s="6" t="s">
        <v>566</v>
      </c>
      <c r="AF24" s="6">
        <f t="shared" ref="AF24:AF31" si="58">((DE24-DG24)^2+(DF24-DH24)^2)^0.5</f>
        <v>0.33279999999999976</v>
      </c>
      <c r="AG24" s="9">
        <v>0</v>
      </c>
      <c r="AH24" s="9">
        <v>0</v>
      </c>
      <c r="AI24" s="9">
        <v>0</v>
      </c>
      <c r="AJ24" s="9">
        <v>-0.99570000000000003</v>
      </c>
      <c r="AK24" s="9">
        <v>0</v>
      </c>
      <c r="AL24" s="9">
        <v>-1.5164</v>
      </c>
      <c r="AM24" s="9">
        <v>0</v>
      </c>
      <c r="AN24" s="9">
        <v>-3.0943999999999998</v>
      </c>
      <c r="AO24" s="9">
        <v>0</v>
      </c>
      <c r="AP24" s="9">
        <v>-3.8538000000000001</v>
      </c>
      <c r="AQ24" s="9">
        <v>0</v>
      </c>
      <c r="AR24" s="9">
        <v>-5.9702999999999999</v>
      </c>
      <c r="AS24" s="9">
        <v>0</v>
      </c>
      <c r="AT24" s="9">
        <v>-7.8244999999999996</v>
      </c>
      <c r="AU24" s="9">
        <v>0</v>
      </c>
      <c r="AV24" s="9">
        <v>-14.666600000000001</v>
      </c>
      <c r="AW24" s="9">
        <v>0</v>
      </c>
      <c r="AX24" s="9">
        <v>-17.684100000000001</v>
      </c>
      <c r="AY24" s="18">
        <v>1.4985999999999999</v>
      </c>
      <c r="AZ24" s="18">
        <v>-8.1076999999999995</v>
      </c>
      <c r="BA24" s="19">
        <v>1.9843999999999999</v>
      </c>
      <c r="BB24" s="19">
        <v>-8.1076999999999995</v>
      </c>
      <c r="BC24" s="19">
        <v>1.1258999999999999</v>
      </c>
      <c r="BD24" s="19">
        <v>-8.1076999999999995</v>
      </c>
      <c r="BE24" s="19">
        <v>0.78869999999999996</v>
      </c>
      <c r="BF24" s="19">
        <v>-8.1076999999999995</v>
      </c>
      <c r="BG24" s="19">
        <v>0.5524</v>
      </c>
      <c r="BH24" s="19">
        <v>-8.1076999999999995</v>
      </c>
      <c r="BI24" s="19">
        <v>-0.18410000000000001</v>
      </c>
      <c r="BJ24" s="19">
        <v>-8.1076999999999995</v>
      </c>
      <c r="BK24" s="19">
        <v>-0.48959999999999998</v>
      </c>
      <c r="BL24" s="19">
        <v>-8.1076999999999995</v>
      </c>
      <c r="BM24" s="19">
        <v>-0.74419999999999997</v>
      </c>
      <c r="BN24" s="19">
        <v>-8.1076999999999995</v>
      </c>
      <c r="BO24" s="19">
        <v>-1.6631</v>
      </c>
      <c r="BP24" s="19">
        <v>-8.1076999999999995</v>
      </c>
      <c r="BQ24" s="19">
        <v>-1.3240000000000001</v>
      </c>
      <c r="BR24" s="19">
        <v>-8.1076999999999995</v>
      </c>
      <c r="BS24" s="17">
        <v>0</v>
      </c>
      <c r="BT24" s="17">
        <v>0</v>
      </c>
      <c r="BU24" s="17">
        <v>-4.3799999999999999E-2</v>
      </c>
      <c r="BV24" s="17">
        <v>2.9674</v>
      </c>
      <c r="BW24" s="17"/>
      <c r="BX24" s="17"/>
      <c r="BY24" s="17"/>
      <c r="BZ24" s="17"/>
      <c r="CA24" s="17"/>
      <c r="CB24" s="17"/>
      <c r="CC24" s="17"/>
      <c r="CD24" s="17"/>
      <c r="CE24" s="12">
        <v>9.4600000000000004E-2</v>
      </c>
      <c r="CF24" s="12">
        <v>2.8155999999999999</v>
      </c>
      <c r="CG24" s="12">
        <v>-2.0941999999999998</v>
      </c>
      <c r="CH24" s="12">
        <v>9.2977000000000007</v>
      </c>
      <c r="CI24" s="12">
        <v>3.2397999999999998</v>
      </c>
      <c r="CJ24" s="12">
        <v>14.377000000000001</v>
      </c>
      <c r="CK24" s="12">
        <v>-0.63060000000000005</v>
      </c>
      <c r="CL24" s="12">
        <v>5.8452000000000002</v>
      </c>
      <c r="CM24" s="12">
        <v>-0.94550000000000001</v>
      </c>
      <c r="CN24" s="12">
        <v>5.8452000000000002</v>
      </c>
      <c r="CY24" s="12">
        <v>-0.92010000000000003</v>
      </c>
      <c r="CZ24" s="12">
        <v>6.0400999999999998</v>
      </c>
      <c r="DA24" s="12">
        <v>-4.4512999999999998</v>
      </c>
      <c r="DB24" s="12">
        <v>0.63629999999999998</v>
      </c>
      <c r="DC24" s="12">
        <v>2.3209</v>
      </c>
      <c r="DD24" s="12">
        <v>-4.2150999999999996</v>
      </c>
      <c r="DE24" s="12">
        <v>-2.2917000000000001</v>
      </c>
      <c r="DF24" s="12">
        <v>3.8797999999999999</v>
      </c>
      <c r="DG24" s="12">
        <v>-2.6244999999999998</v>
      </c>
      <c r="DH24" s="12">
        <v>3.8797999999999999</v>
      </c>
      <c r="DI24" s="12">
        <v>-2.6968000000000001</v>
      </c>
      <c r="DJ24" s="12">
        <v>3.8691</v>
      </c>
      <c r="DK24" s="12">
        <v>-1.6529</v>
      </c>
      <c r="DL24" s="12">
        <v>4.6012000000000004</v>
      </c>
      <c r="DM24" s="12">
        <v>-1.5226999999999999</v>
      </c>
      <c r="DN24" s="12">
        <v>6.6561000000000003</v>
      </c>
      <c r="DO24" s="12">
        <v>-1.6332</v>
      </c>
      <c r="DP24" s="12">
        <v>7.0726000000000004</v>
      </c>
    </row>
    <row r="25" spans="2:120" x14ac:dyDescent="0.2">
      <c r="B25" s="1"/>
      <c r="C25" s="1"/>
      <c r="D25" s="5">
        <f t="shared" si="35"/>
        <v>0</v>
      </c>
      <c r="E25" s="5">
        <f t="shared" si="36"/>
        <v>0</v>
      </c>
      <c r="F25" s="5">
        <f t="shared" si="37"/>
        <v>0</v>
      </c>
      <c r="G25" s="5">
        <f t="shared" si="38"/>
        <v>0</v>
      </c>
      <c r="H25" s="5">
        <f t="shared" si="39"/>
        <v>0</v>
      </c>
      <c r="I25" s="5">
        <f t="shared" si="40"/>
        <v>0</v>
      </c>
      <c r="J25" s="5">
        <f t="shared" si="41"/>
        <v>0</v>
      </c>
      <c r="K25" s="5">
        <f t="shared" si="42"/>
        <v>0</v>
      </c>
      <c r="L25" s="5">
        <f t="shared" si="48"/>
        <v>0</v>
      </c>
      <c r="M25" s="5">
        <f t="shared" si="49"/>
        <v>0</v>
      </c>
      <c r="N25" s="5">
        <f t="shared" ref="N25:N31" si="59">((BW25-BY25)^2+(BX25-BZ25)^2)^0.5 + ((BY25-CA25)^2+(BZ25-CB25)^2)^0.5</f>
        <v>0</v>
      </c>
      <c r="O25" s="5">
        <f>((CA25-CC25)^2+(CB25-CD25)^2)^0.5</f>
        <v>0</v>
      </c>
      <c r="P25" s="5">
        <f t="shared" si="50"/>
        <v>0</v>
      </c>
      <c r="Q25" s="5">
        <f t="shared" si="51"/>
        <v>0</v>
      </c>
      <c r="R25" s="5">
        <f t="shared" ref="R25:R31" si="60">((CO25-CQ25)^2+(CP25-CR25)^2)^0.5</f>
        <v>0</v>
      </c>
      <c r="S25" s="5">
        <f t="shared" ref="S25:S31" si="61">((CQ25-CS25)^2+(CR25-CT25)^2)^0.5</f>
        <v>0</v>
      </c>
      <c r="T25" s="5">
        <f t="shared" si="52"/>
        <v>0</v>
      </c>
      <c r="U25" s="5">
        <f t="shared" si="53"/>
        <v>0</v>
      </c>
      <c r="V25" s="5">
        <f t="shared" si="54"/>
        <v>0</v>
      </c>
      <c r="W25" s="5">
        <f t="shared" si="55"/>
        <v>0</v>
      </c>
      <c r="X25" s="5">
        <f t="shared" si="56"/>
        <v>0</v>
      </c>
      <c r="Y25" s="5">
        <f t="shared" si="43"/>
        <v>0</v>
      </c>
      <c r="Z25" s="5">
        <f t="shared" si="44"/>
        <v>0</v>
      </c>
      <c r="AA25" s="5">
        <f t="shared" si="45"/>
        <v>0</v>
      </c>
      <c r="AB25" s="5">
        <f t="shared" si="46"/>
        <v>0</v>
      </c>
      <c r="AC25" s="6">
        <f t="shared" si="47"/>
        <v>0</v>
      </c>
      <c r="AD25" s="6">
        <f t="shared" si="57"/>
        <v>0</v>
      </c>
      <c r="AE25" s="6">
        <f t="shared" ref="AE25:AE31" si="62">((CU25-CW25)^2+(CV25-CX25)^2)^0.5</f>
        <v>0</v>
      </c>
      <c r="AF25" s="6">
        <f t="shared" si="58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21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8"/>
        <v>0</v>
      </c>
      <c r="M26" s="5">
        <f t="shared" si="49"/>
        <v>0</v>
      </c>
      <c r="N26" s="5">
        <f t="shared" si="59"/>
        <v>0</v>
      </c>
      <c r="O26" s="5">
        <f t="shared" ref="O26:O31" si="63">((CA26-CC26)^2+(CB26-CD26)^2)^0.5</f>
        <v>0</v>
      </c>
      <c r="P26" s="5">
        <f t="shared" si="50"/>
        <v>0</v>
      </c>
      <c r="Q26" s="5">
        <f t="shared" si="51"/>
        <v>0</v>
      </c>
      <c r="R26" s="5">
        <f t="shared" si="60"/>
        <v>0</v>
      </c>
      <c r="S26" s="5">
        <f t="shared" si="61"/>
        <v>0</v>
      </c>
      <c r="T26" s="5">
        <f t="shared" si="52"/>
        <v>0</v>
      </c>
      <c r="U26" s="5">
        <f t="shared" si="53"/>
        <v>0</v>
      </c>
      <c r="V26" s="5">
        <f t="shared" si="54"/>
        <v>0</v>
      </c>
      <c r="W26" s="5">
        <f t="shared" si="55"/>
        <v>0</v>
      </c>
      <c r="X26" s="5">
        <f t="shared" si="56"/>
        <v>0</v>
      </c>
      <c r="Y26" s="5">
        <f t="shared" si="43"/>
        <v>0</v>
      </c>
      <c r="Z26" s="5">
        <f t="shared" si="44"/>
        <v>0</v>
      </c>
      <c r="AA26" s="5">
        <f t="shared" si="45"/>
        <v>0</v>
      </c>
      <c r="AB26" s="5">
        <f t="shared" si="46"/>
        <v>0</v>
      </c>
      <c r="AC26" s="6">
        <f t="shared" si="47"/>
        <v>0</v>
      </c>
      <c r="AD26" s="6">
        <f t="shared" si="57"/>
        <v>0</v>
      </c>
      <c r="AE26" s="6">
        <f t="shared" si="62"/>
        <v>0</v>
      </c>
      <c r="AF26" s="6">
        <f t="shared" si="58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8"/>
        <v>0</v>
      </c>
      <c r="M27" s="5">
        <f t="shared" si="49"/>
        <v>0</v>
      </c>
      <c r="N27" s="5">
        <f t="shared" si="59"/>
        <v>0</v>
      </c>
      <c r="O27" s="5">
        <f t="shared" si="63"/>
        <v>0</v>
      </c>
      <c r="P27" s="5">
        <f t="shared" si="50"/>
        <v>0</v>
      </c>
      <c r="Q27" s="5">
        <f t="shared" si="51"/>
        <v>0</v>
      </c>
      <c r="R27" s="5">
        <f t="shared" si="60"/>
        <v>0</v>
      </c>
      <c r="S27" s="5">
        <f t="shared" si="61"/>
        <v>0</v>
      </c>
      <c r="T27" s="5">
        <f t="shared" si="52"/>
        <v>0</v>
      </c>
      <c r="U27" s="5">
        <f t="shared" si="53"/>
        <v>0</v>
      </c>
      <c r="V27" s="5">
        <f t="shared" si="54"/>
        <v>0</v>
      </c>
      <c r="W27" s="5">
        <f t="shared" si="55"/>
        <v>0</v>
      </c>
      <c r="X27" s="5">
        <f t="shared" si="56"/>
        <v>0</v>
      </c>
      <c r="Y27" s="5">
        <f t="shared" si="43"/>
        <v>0</v>
      </c>
      <c r="Z27" s="5">
        <f t="shared" si="44"/>
        <v>0</v>
      </c>
      <c r="AA27" s="5">
        <f t="shared" si="45"/>
        <v>0</v>
      </c>
      <c r="AB27" s="5">
        <f t="shared" si="46"/>
        <v>0</v>
      </c>
      <c r="AC27" s="6">
        <f t="shared" si="47"/>
        <v>0</v>
      </c>
      <c r="AD27" s="6">
        <f t="shared" si="57"/>
        <v>0</v>
      </c>
      <c r="AE27" s="6">
        <f t="shared" si="62"/>
        <v>0</v>
      </c>
      <c r="AF27" s="6">
        <f t="shared" si="58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8"/>
        <v>0</v>
      </c>
      <c r="M28" s="5">
        <f t="shared" si="49"/>
        <v>0</v>
      </c>
      <c r="N28" s="5">
        <f t="shared" si="59"/>
        <v>0</v>
      </c>
      <c r="O28" s="5">
        <f t="shared" si="63"/>
        <v>0</v>
      </c>
      <c r="P28" s="5">
        <f t="shared" si="50"/>
        <v>0</v>
      </c>
      <c r="Q28" s="5">
        <f t="shared" si="51"/>
        <v>0</v>
      </c>
      <c r="R28" s="5">
        <f t="shared" si="60"/>
        <v>0</v>
      </c>
      <c r="S28" s="5">
        <f t="shared" si="61"/>
        <v>0</v>
      </c>
      <c r="T28" s="5">
        <f t="shared" si="52"/>
        <v>0</v>
      </c>
      <c r="U28" s="5">
        <f t="shared" si="53"/>
        <v>0</v>
      </c>
      <c r="V28" s="5">
        <f t="shared" si="54"/>
        <v>0</v>
      </c>
      <c r="W28" s="5">
        <f t="shared" si="55"/>
        <v>0</v>
      </c>
      <c r="X28" s="5">
        <f t="shared" si="56"/>
        <v>0</v>
      </c>
      <c r="Y28" s="5">
        <f t="shared" si="43"/>
        <v>0</v>
      </c>
      <c r="Z28" s="5">
        <f t="shared" si="44"/>
        <v>0</v>
      </c>
      <c r="AA28" s="5">
        <f t="shared" si="45"/>
        <v>0</v>
      </c>
      <c r="AB28" s="5">
        <f t="shared" si="46"/>
        <v>0</v>
      </c>
      <c r="AC28" s="6">
        <f t="shared" si="47"/>
        <v>0</v>
      </c>
      <c r="AD28" s="6">
        <f t="shared" si="57"/>
        <v>0</v>
      </c>
      <c r="AE28" s="6">
        <f t="shared" si="62"/>
        <v>0</v>
      </c>
      <c r="AF28" s="6">
        <f t="shared" si="58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8"/>
        <v>0</v>
      </c>
      <c r="M29" s="5">
        <f t="shared" si="49"/>
        <v>0</v>
      </c>
      <c r="N29" s="5">
        <f t="shared" si="59"/>
        <v>0</v>
      </c>
      <c r="O29" s="5">
        <f t="shared" si="63"/>
        <v>0</v>
      </c>
      <c r="P29" s="5">
        <f t="shared" si="50"/>
        <v>0</v>
      </c>
      <c r="Q29" s="5">
        <f t="shared" si="51"/>
        <v>0</v>
      </c>
      <c r="R29" s="5">
        <f t="shared" si="60"/>
        <v>0</v>
      </c>
      <c r="S29" s="5">
        <f t="shared" si="61"/>
        <v>0</v>
      </c>
      <c r="T29" s="5">
        <f t="shared" si="52"/>
        <v>0</v>
      </c>
      <c r="U29" s="5">
        <f t="shared" si="53"/>
        <v>0</v>
      </c>
      <c r="V29" s="5">
        <f t="shared" si="54"/>
        <v>0</v>
      </c>
      <c r="W29" s="5">
        <f t="shared" si="55"/>
        <v>0</v>
      </c>
      <c r="X29" s="5">
        <f t="shared" si="56"/>
        <v>0</v>
      </c>
      <c r="Y29" s="5">
        <f t="shared" si="43"/>
        <v>0</v>
      </c>
      <c r="Z29" s="5">
        <f t="shared" si="44"/>
        <v>0</v>
      </c>
      <c r="AA29" s="5">
        <f t="shared" si="45"/>
        <v>0</v>
      </c>
      <c r="AB29" s="5">
        <f t="shared" si="46"/>
        <v>0</v>
      </c>
      <c r="AC29" s="6">
        <f t="shared" si="47"/>
        <v>0</v>
      </c>
      <c r="AD29" s="6">
        <f t="shared" si="57"/>
        <v>0</v>
      </c>
      <c r="AE29" s="6">
        <f t="shared" si="62"/>
        <v>0</v>
      </c>
      <c r="AF29" s="6">
        <f t="shared" si="58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8"/>
        <v>0</v>
      </c>
      <c r="M30" s="5">
        <f t="shared" si="49"/>
        <v>0</v>
      </c>
      <c r="N30" s="5">
        <f t="shared" si="59"/>
        <v>0</v>
      </c>
      <c r="O30" s="5">
        <f t="shared" si="63"/>
        <v>0</v>
      </c>
      <c r="P30" s="5">
        <f t="shared" si="50"/>
        <v>0</v>
      </c>
      <c r="Q30" s="5">
        <f t="shared" si="51"/>
        <v>0</v>
      </c>
      <c r="R30" s="5">
        <f t="shared" si="60"/>
        <v>0</v>
      </c>
      <c r="S30" s="5">
        <f t="shared" si="61"/>
        <v>0</v>
      </c>
      <c r="T30" s="5">
        <f t="shared" si="52"/>
        <v>0</v>
      </c>
      <c r="U30" s="5">
        <f t="shared" si="53"/>
        <v>0</v>
      </c>
      <c r="V30" s="5">
        <f t="shared" si="54"/>
        <v>0</v>
      </c>
      <c r="W30" s="5">
        <f t="shared" si="55"/>
        <v>0</v>
      </c>
      <c r="X30" s="5">
        <f t="shared" si="56"/>
        <v>0</v>
      </c>
      <c r="Y30" s="5">
        <f t="shared" si="43"/>
        <v>0</v>
      </c>
      <c r="Z30" s="5">
        <f t="shared" si="44"/>
        <v>0</v>
      </c>
      <c r="AA30" s="5">
        <f t="shared" si="45"/>
        <v>0</v>
      </c>
      <c r="AB30" s="5">
        <f t="shared" si="46"/>
        <v>0</v>
      </c>
      <c r="AC30" s="6">
        <f t="shared" si="47"/>
        <v>0</v>
      </c>
      <c r="AD30" s="6">
        <f t="shared" si="57"/>
        <v>0</v>
      </c>
      <c r="AE30" s="6">
        <f t="shared" si="62"/>
        <v>0</v>
      </c>
      <c r="AF30" s="6">
        <f t="shared" si="58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8"/>
        <v>0</v>
      </c>
      <c r="M31" s="5">
        <f t="shared" si="49"/>
        <v>0</v>
      </c>
      <c r="N31" s="5">
        <f t="shared" si="59"/>
        <v>0</v>
      </c>
      <c r="O31" s="5">
        <f t="shared" si="63"/>
        <v>0</v>
      </c>
      <c r="P31" s="5">
        <f t="shared" si="50"/>
        <v>0</v>
      </c>
      <c r="Q31" s="5">
        <f t="shared" si="51"/>
        <v>0</v>
      </c>
      <c r="R31" s="5">
        <f t="shared" si="60"/>
        <v>0</v>
      </c>
      <c r="S31" s="5">
        <f t="shared" si="61"/>
        <v>0</v>
      </c>
      <c r="T31" s="5">
        <f t="shared" si="52"/>
        <v>0</v>
      </c>
      <c r="U31" s="5">
        <f t="shared" si="53"/>
        <v>0</v>
      </c>
      <c r="V31" s="5">
        <f t="shared" si="54"/>
        <v>0</v>
      </c>
      <c r="W31" s="5">
        <f t="shared" si="55"/>
        <v>0</v>
      </c>
      <c r="X31" s="5">
        <f t="shared" si="56"/>
        <v>0</v>
      </c>
      <c r="Y31" s="5">
        <f t="shared" si="43"/>
        <v>0</v>
      </c>
      <c r="Z31" s="5">
        <f t="shared" si="44"/>
        <v>0</v>
      </c>
      <c r="AA31" s="5">
        <f t="shared" si="45"/>
        <v>0</v>
      </c>
      <c r="AB31" s="5">
        <f t="shared" si="46"/>
        <v>0</v>
      </c>
      <c r="AC31" s="6">
        <f t="shared" si="47"/>
        <v>0</v>
      </c>
      <c r="AD31" s="6">
        <f t="shared" si="57"/>
        <v>0</v>
      </c>
      <c r="AE31" s="6">
        <f t="shared" si="62"/>
        <v>0</v>
      </c>
      <c r="AF31" s="6">
        <f t="shared" si="58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AVERAGE(D23:D24)</f>
        <v>17.90795</v>
      </c>
      <c r="E32" s="14">
        <f t="shared" ref="E32:AF32" si="64">AVERAGE(E23:E24)</f>
        <v>13.905250000000001</v>
      </c>
      <c r="F32" s="14">
        <f t="shared" si="64"/>
        <v>3.0991499999999998</v>
      </c>
      <c r="G32" s="14">
        <f t="shared" si="64"/>
        <v>0.98934999999999995</v>
      </c>
      <c r="H32" s="14">
        <f t="shared" si="64"/>
        <v>1.6446499999999999</v>
      </c>
      <c r="I32" s="14">
        <f t="shared" si="64"/>
        <v>0.80575000000000019</v>
      </c>
      <c r="J32" s="14">
        <f t="shared" si="64"/>
        <v>2.0447500000000001</v>
      </c>
      <c r="K32" s="14">
        <f t="shared" si="64"/>
        <v>1.6671999999999998</v>
      </c>
      <c r="L32" s="14">
        <f t="shared" si="64"/>
        <v>2.9677232350743226</v>
      </c>
      <c r="M32" s="14">
        <f t="shared" si="64"/>
        <v>2.9677232350743226</v>
      </c>
      <c r="N32" s="14" t="e">
        <f t="shared" si="64"/>
        <v>#DIV/0!</v>
      </c>
      <c r="O32" s="14" t="e">
        <f t="shared" si="64"/>
        <v>#DIV/0!</v>
      </c>
      <c r="P32" s="14">
        <f t="shared" si="64"/>
        <v>6.8416712760845222</v>
      </c>
      <c r="Q32" s="14">
        <f t="shared" si="64"/>
        <v>7.3655172588216766</v>
      </c>
      <c r="R32" s="14" t="e">
        <f t="shared" si="64"/>
        <v>#DIV/0!</v>
      </c>
      <c r="S32" s="14" t="e">
        <f t="shared" si="64"/>
        <v>#DIV/0!</v>
      </c>
      <c r="T32" s="14">
        <f t="shared" si="64"/>
        <v>6.4552635794365507</v>
      </c>
      <c r="U32" s="14">
        <f t="shared" si="64"/>
        <v>8.3305927040037187</v>
      </c>
      <c r="V32" s="14">
        <f t="shared" si="64"/>
        <v>1.2528822793382524</v>
      </c>
      <c r="W32" s="14">
        <f t="shared" si="64"/>
        <v>2.0002832467148437</v>
      </c>
      <c r="X32" s="14">
        <f t="shared" si="64"/>
        <v>0.44393389716312198</v>
      </c>
      <c r="Y32" s="14">
        <f t="shared" si="64"/>
        <v>1.2344499999999998</v>
      </c>
      <c r="Z32" s="14">
        <f t="shared" si="64"/>
        <v>0.6705000000000001</v>
      </c>
      <c r="AA32" s="14">
        <f t="shared" si="64"/>
        <v>1.81325</v>
      </c>
      <c r="AB32" s="14">
        <f t="shared" si="64"/>
        <v>3.6490499999999999</v>
      </c>
      <c r="AC32" s="14">
        <f t="shared" si="64"/>
        <v>3.1133999999999999</v>
      </c>
      <c r="AD32" s="14">
        <f t="shared" si="64"/>
        <v>0.31489999999999996</v>
      </c>
      <c r="AE32" s="14" t="e">
        <f t="shared" si="64"/>
        <v>#DIV/0!</v>
      </c>
      <c r="AF32" s="14">
        <f t="shared" si="64"/>
        <v>0.33279999999999976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STDEV(D23:D24)</f>
        <v>0.31657170593721556</v>
      </c>
      <c r="E33" s="14">
        <f t="shared" ref="E33:AF33" si="65">STDEV(E23:E24)</f>
        <v>1.0767114957127562</v>
      </c>
      <c r="F33" s="14">
        <f t="shared" si="65"/>
        <v>6.7175144212722471E-3</v>
      </c>
      <c r="G33" s="14">
        <f t="shared" si="65"/>
        <v>8.9802561210691849E-3</v>
      </c>
      <c r="H33" s="14">
        <f t="shared" si="65"/>
        <v>9.4257333932166759E-2</v>
      </c>
      <c r="I33" s="14">
        <f t="shared" si="65"/>
        <v>6.5548798615992804E-2</v>
      </c>
      <c r="J33" s="14">
        <f t="shared" si="65"/>
        <v>0.10146982310026922</v>
      </c>
      <c r="K33" s="14">
        <f t="shared" si="65"/>
        <v>0.26445793616376806</v>
      </c>
      <c r="L33" s="14" t="e">
        <f t="shared" si="65"/>
        <v>#DIV/0!</v>
      </c>
      <c r="M33" s="14" t="e">
        <f t="shared" si="65"/>
        <v>#DIV/0!</v>
      </c>
      <c r="N33" s="14" t="e">
        <f t="shared" si="65"/>
        <v>#DIV/0!</v>
      </c>
      <c r="O33" s="14" t="e">
        <f t="shared" si="65"/>
        <v>#DIV/0!</v>
      </c>
      <c r="P33" s="14" t="e">
        <f t="shared" si="65"/>
        <v>#DIV/0!</v>
      </c>
      <c r="Q33" s="14" t="e">
        <f t="shared" si="65"/>
        <v>#DIV/0!</v>
      </c>
      <c r="R33" s="14" t="e">
        <f t="shared" si="65"/>
        <v>#DIV/0!</v>
      </c>
      <c r="S33" s="14" t="e">
        <f t="shared" si="65"/>
        <v>#DIV/0!</v>
      </c>
      <c r="T33" s="14" t="e">
        <f t="shared" si="65"/>
        <v>#DIV/0!</v>
      </c>
      <c r="U33" s="14" t="e">
        <f t="shared" si="65"/>
        <v>#DIV/0!</v>
      </c>
      <c r="V33" s="14">
        <f t="shared" si="65"/>
        <v>3.1319454662728806E-2</v>
      </c>
      <c r="W33" s="14">
        <f t="shared" si="65"/>
        <v>8.3067236765477365E-2</v>
      </c>
      <c r="X33" s="14">
        <f t="shared" si="65"/>
        <v>1.8420094981442509E-2</v>
      </c>
      <c r="Y33" s="14">
        <f t="shared" si="65"/>
        <v>6.2013264710060294E-2</v>
      </c>
      <c r="Z33" s="14">
        <f t="shared" si="65"/>
        <v>9.3338095116624276E-2</v>
      </c>
      <c r="AA33" s="14">
        <f t="shared" si="65"/>
        <v>8.0398041020910388E-2</v>
      </c>
      <c r="AB33" s="14">
        <f t="shared" si="65"/>
        <v>2.1920310216782127E-3</v>
      </c>
      <c r="AC33" s="14">
        <f t="shared" si="65"/>
        <v>0.41125330393809595</v>
      </c>
      <c r="AD33" s="14" t="e">
        <f t="shared" si="65"/>
        <v>#DIV/0!</v>
      </c>
      <c r="AE33" s="14" t="e">
        <f t="shared" si="65"/>
        <v>#DIV/0!</v>
      </c>
      <c r="AF33" s="14" t="e">
        <f t="shared" si="65"/>
        <v>#DIV/0!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MAX(D23:D24)-MIN(D23:D24)</f>
        <v>0.44769999999999754</v>
      </c>
      <c r="E34" s="14">
        <f t="shared" ref="E34:AF34" si="66">MAX(E23:E24)-MIN(E23:E24)</f>
        <v>1.5227000000000004</v>
      </c>
      <c r="F34" s="14">
        <f t="shared" si="66"/>
        <v>9.5000000000000639E-3</v>
      </c>
      <c r="G34" s="14">
        <f t="shared" si="66"/>
        <v>1.2700000000000045E-2</v>
      </c>
      <c r="H34" s="14">
        <f t="shared" si="66"/>
        <v>0.13329999999999997</v>
      </c>
      <c r="I34" s="14">
        <f t="shared" si="66"/>
        <v>9.2699999999999783E-2</v>
      </c>
      <c r="J34" s="14">
        <f t="shared" si="66"/>
        <v>0.14349999999999952</v>
      </c>
      <c r="K34" s="14">
        <f t="shared" si="66"/>
        <v>0.37399999999999967</v>
      </c>
      <c r="L34" s="14">
        <f t="shared" si="66"/>
        <v>0</v>
      </c>
      <c r="M34" s="14">
        <f t="shared" si="66"/>
        <v>0</v>
      </c>
      <c r="N34" s="14">
        <f t="shared" si="66"/>
        <v>0</v>
      </c>
      <c r="O34" s="14">
        <f t="shared" si="66"/>
        <v>0</v>
      </c>
      <c r="P34" s="14">
        <f t="shared" si="66"/>
        <v>0</v>
      </c>
      <c r="Q34" s="14">
        <f t="shared" si="66"/>
        <v>0</v>
      </c>
      <c r="R34" s="14">
        <f t="shared" si="66"/>
        <v>0</v>
      </c>
      <c r="S34" s="14">
        <f t="shared" si="66"/>
        <v>0</v>
      </c>
      <c r="T34" s="14">
        <f t="shared" si="66"/>
        <v>0</v>
      </c>
      <c r="U34" s="14">
        <f t="shared" si="66"/>
        <v>0</v>
      </c>
      <c r="V34" s="14">
        <f t="shared" si="66"/>
        <v>4.4292397550160345E-2</v>
      </c>
      <c r="W34" s="14">
        <f t="shared" si="66"/>
        <v>0.11747481282259509</v>
      </c>
      <c r="X34" s="14">
        <f t="shared" si="66"/>
        <v>2.604994814295658E-2</v>
      </c>
      <c r="Y34" s="14">
        <f t="shared" si="66"/>
        <v>8.7700000000000111E-2</v>
      </c>
      <c r="Z34" s="14">
        <f t="shared" si="66"/>
        <v>0.13200000000000001</v>
      </c>
      <c r="AA34" s="14">
        <f t="shared" si="66"/>
        <v>0.11369999999999991</v>
      </c>
      <c r="AB34" s="14">
        <f t="shared" si="66"/>
        <v>3.0999999999998806E-3</v>
      </c>
      <c r="AC34" s="14">
        <f t="shared" si="66"/>
        <v>0.58159999999999989</v>
      </c>
      <c r="AD34" s="14">
        <f t="shared" si="66"/>
        <v>0</v>
      </c>
      <c r="AE34" s="14">
        <f t="shared" si="66"/>
        <v>0</v>
      </c>
      <c r="AF34" s="14">
        <f t="shared" si="66"/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MIN(D23:D24)</f>
        <v>17.684100000000001</v>
      </c>
      <c r="E35" s="14">
        <f t="shared" ref="E35:AF35" si="67">MIN(E23:E24)</f>
        <v>13.1439</v>
      </c>
      <c r="F35" s="14">
        <f t="shared" si="67"/>
        <v>3.0943999999999998</v>
      </c>
      <c r="G35" s="14">
        <f t="shared" si="67"/>
        <v>0.98299999999999998</v>
      </c>
      <c r="H35" s="14">
        <f t="shared" si="67"/>
        <v>1.5779999999999998</v>
      </c>
      <c r="I35" s="14">
        <f t="shared" si="67"/>
        <v>0.7594000000000003</v>
      </c>
      <c r="J35" s="14">
        <f t="shared" si="67"/>
        <v>1.9730000000000003</v>
      </c>
      <c r="K35" s="14">
        <f t="shared" si="67"/>
        <v>1.4802</v>
      </c>
      <c r="L35" s="14">
        <f t="shared" si="67"/>
        <v>2.9677232350743226</v>
      </c>
      <c r="M35" s="14">
        <f t="shared" si="67"/>
        <v>2.9677232350743226</v>
      </c>
      <c r="N35" s="14">
        <f t="shared" si="67"/>
        <v>0</v>
      </c>
      <c r="O35" s="14">
        <f t="shared" si="67"/>
        <v>0</v>
      </c>
      <c r="P35" s="14">
        <f t="shared" si="67"/>
        <v>6.8416712760845222</v>
      </c>
      <c r="Q35" s="14">
        <f t="shared" si="67"/>
        <v>7.3655172588216766</v>
      </c>
      <c r="R35" s="14">
        <f t="shared" si="67"/>
        <v>0</v>
      </c>
      <c r="S35" s="14">
        <f t="shared" si="67"/>
        <v>0</v>
      </c>
      <c r="T35" s="14">
        <f t="shared" si="67"/>
        <v>6.4552635794365507</v>
      </c>
      <c r="U35" s="14">
        <f t="shared" si="67"/>
        <v>8.3305927040037187</v>
      </c>
      <c r="V35" s="14">
        <f t="shared" si="67"/>
        <v>1.2307360805631722</v>
      </c>
      <c r="W35" s="14">
        <f t="shared" si="67"/>
        <v>1.9415458403035459</v>
      </c>
      <c r="X35" s="14">
        <f t="shared" si="67"/>
        <v>0.43090892309164369</v>
      </c>
      <c r="Y35" s="14">
        <f t="shared" si="67"/>
        <v>1.1905999999999999</v>
      </c>
      <c r="Z35" s="14">
        <f t="shared" si="67"/>
        <v>0.60450000000000004</v>
      </c>
      <c r="AA35" s="14">
        <f t="shared" si="67"/>
        <v>1.7564</v>
      </c>
      <c r="AB35" s="14">
        <f t="shared" si="67"/>
        <v>3.6475</v>
      </c>
      <c r="AC35" s="14">
        <f t="shared" si="67"/>
        <v>2.8226</v>
      </c>
      <c r="AD35" s="14">
        <f t="shared" si="67"/>
        <v>0.31489999999999996</v>
      </c>
      <c r="AE35" s="14">
        <f t="shared" si="67"/>
        <v>0</v>
      </c>
      <c r="AF35" s="14">
        <f t="shared" si="67"/>
        <v>0.33279999999999976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MAX(D23:D24)</f>
        <v>18.131799999999998</v>
      </c>
      <c r="E36" s="14">
        <f t="shared" ref="E36:AF36" si="68">MAX(E23:E24)</f>
        <v>14.666600000000001</v>
      </c>
      <c r="F36" s="14">
        <f t="shared" si="68"/>
        <v>3.1038999999999999</v>
      </c>
      <c r="G36" s="14">
        <f t="shared" si="68"/>
        <v>0.99570000000000003</v>
      </c>
      <c r="H36" s="14">
        <f t="shared" si="68"/>
        <v>1.7112999999999998</v>
      </c>
      <c r="I36" s="14">
        <f t="shared" si="68"/>
        <v>0.85210000000000008</v>
      </c>
      <c r="J36" s="14">
        <f t="shared" si="68"/>
        <v>2.1164999999999998</v>
      </c>
      <c r="K36" s="14">
        <f t="shared" si="68"/>
        <v>1.8541999999999996</v>
      </c>
      <c r="L36" s="14">
        <f t="shared" si="68"/>
        <v>2.9677232350743226</v>
      </c>
      <c r="M36" s="14">
        <f t="shared" si="68"/>
        <v>2.9677232350743226</v>
      </c>
      <c r="N36" s="14">
        <f t="shared" si="68"/>
        <v>0</v>
      </c>
      <c r="O36" s="14">
        <f t="shared" si="68"/>
        <v>0</v>
      </c>
      <c r="P36" s="14">
        <f t="shared" si="68"/>
        <v>6.8416712760845222</v>
      </c>
      <c r="Q36" s="14">
        <f t="shared" si="68"/>
        <v>7.3655172588216766</v>
      </c>
      <c r="R36" s="14">
        <f t="shared" si="68"/>
        <v>0</v>
      </c>
      <c r="S36" s="14">
        <f t="shared" si="68"/>
        <v>0</v>
      </c>
      <c r="T36" s="14">
        <f t="shared" si="68"/>
        <v>6.4552635794365507</v>
      </c>
      <c r="U36" s="14">
        <f t="shared" si="68"/>
        <v>8.3305927040037187</v>
      </c>
      <c r="V36" s="14">
        <f t="shared" si="68"/>
        <v>1.2750284781133325</v>
      </c>
      <c r="W36" s="14">
        <f t="shared" si="68"/>
        <v>2.059020653126141</v>
      </c>
      <c r="X36" s="14">
        <f t="shared" si="68"/>
        <v>0.45695887123460027</v>
      </c>
      <c r="Y36" s="14">
        <f t="shared" si="68"/>
        <v>1.2783</v>
      </c>
      <c r="Z36" s="14">
        <f t="shared" si="68"/>
        <v>0.73650000000000004</v>
      </c>
      <c r="AA36" s="14">
        <f t="shared" si="68"/>
        <v>1.8700999999999999</v>
      </c>
      <c r="AB36" s="14">
        <f t="shared" si="68"/>
        <v>3.6505999999999998</v>
      </c>
      <c r="AC36" s="14">
        <f t="shared" si="68"/>
        <v>3.4041999999999999</v>
      </c>
      <c r="AD36" s="14">
        <f t="shared" si="68"/>
        <v>0.31489999999999996</v>
      </c>
      <c r="AE36" s="14">
        <f t="shared" si="68"/>
        <v>0</v>
      </c>
      <c r="AF36" s="14">
        <f t="shared" si="68"/>
        <v>0.33279999999999976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COUNT(D23:D24)</f>
        <v>2</v>
      </c>
      <c r="E37" s="15">
        <f t="shared" ref="E37:AF37" si="69">COUNT(E23:E24)</f>
        <v>2</v>
      </c>
      <c r="F37" s="15">
        <f t="shared" si="69"/>
        <v>2</v>
      </c>
      <c r="G37" s="15">
        <f t="shared" si="69"/>
        <v>2</v>
      </c>
      <c r="H37" s="15">
        <f t="shared" si="69"/>
        <v>2</v>
      </c>
      <c r="I37" s="15">
        <f t="shared" si="69"/>
        <v>2</v>
      </c>
      <c r="J37" s="15">
        <f t="shared" si="69"/>
        <v>2</v>
      </c>
      <c r="K37" s="15">
        <f t="shared" si="69"/>
        <v>2</v>
      </c>
      <c r="L37" s="15">
        <f t="shared" si="69"/>
        <v>1</v>
      </c>
      <c r="M37" s="15">
        <f t="shared" si="69"/>
        <v>1</v>
      </c>
      <c r="N37" s="15">
        <f t="shared" si="69"/>
        <v>0</v>
      </c>
      <c r="O37" s="15">
        <f t="shared" si="69"/>
        <v>0</v>
      </c>
      <c r="P37" s="15">
        <f t="shared" si="69"/>
        <v>1</v>
      </c>
      <c r="Q37" s="15">
        <f t="shared" si="69"/>
        <v>1</v>
      </c>
      <c r="R37" s="15">
        <f t="shared" si="69"/>
        <v>0</v>
      </c>
      <c r="S37" s="15">
        <f t="shared" si="69"/>
        <v>0</v>
      </c>
      <c r="T37" s="15">
        <f t="shared" si="69"/>
        <v>1</v>
      </c>
      <c r="U37" s="15">
        <f t="shared" si="69"/>
        <v>1</v>
      </c>
      <c r="V37" s="15">
        <f t="shared" si="69"/>
        <v>2</v>
      </c>
      <c r="W37" s="15">
        <f t="shared" si="69"/>
        <v>2</v>
      </c>
      <c r="X37" s="15">
        <f t="shared" si="69"/>
        <v>2</v>
      </c>
      <c r="Y37" s="15">
        <f t="shared" si="69"/>
        <v>2</v>
      </c>
      <c r="Z37" s="15">
        <f t="shared" si="69"/>
        <v>2</v>
      </c>
      <c r="AA37" s="15">
        <f t="shared" si="69"/>
        <v>2</v>
      </c>
      <c r="AB37" s="15">
        <f t="shared" si="69"/>
        <v>2</v>
      </c>
      <c r="AC37" s="15">
        <f t="shared" si="69"/>
        <v>2</v>
      </c>
      <c r="AD37" s="15">
        <f t="shared" si="69"/>
        <v>1</v>
      </c>
      <c r="AE37" s="15">
        <f t="shared" si="69"/>
        <v>0</v>
      </c>
      <c r="AF37" s="15">
        <f t="shared" si="69"/>
        <v>1</v>
      </c>
      <c r="AI37" s="12"/>
      <c r="AJ37" s="12"/>
      <c r="AK37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6"/>
  <sheetViews>
    <sheetView workbookViewId="0">
      <pane xSplit="3" topLeftCell="W1" activePane="topRight" state="frozen"/>
      <selection pane="topRight" activeCell="B12" sqref="B12:AF17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3" width="8.7109375" style="12" customWidth="1"/>
    <col min="14" max="15" width="10.140625" style="12" bestFit="1" customWidth="1"/>
    <col min="16" max="24" width="10.140625" style="12" customWidth="1"/>
    <col min="25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444</v>
      </c>
      <c r="C3" s="1" t="s">
        <v>539</v>
      </c>
      <c r="D3" s="5">
        <f t="shared" ref="D3:D11" si="0">((AG3-AW3)^2+(AH3-AX3)^2)^0.5</f>
        <v>13.684200000000001</v>
      </c>
      <c r="E3" s="5">
        <f t="shared" ref="E3:E11" si="1">((AG3-AU3)^2+(AH3-AV3)^2)^0.5</f>
        <v>12.112</v>
      </c>
      <c r="F3" s="5">
        <f t="shared" ref="F3:F11" si="2">((AG3-AM3)^2+(AH3-AN3)^2)^0.5</f>
        <v>2.7673000000000001</v>
      </c>
      <c r="G3" s="5">
        <f>((AG3-AI3)^2+(AH3-AJ3)^2)^0.5</f>
        <v>0.82989999999999997</v>
      </c>
      <c r="H3" s="5">
        <f>((AK3-AM3)^2+(AL3-AN3)^2)^0.5</f>
        <v>1.4414</v>
      </c>
      <c r="I3" s="5">
        <f t="shared" ref="I3:I11" si="3">((AM3-AO3)^2+(AN3-AP3)^2)^0.5</f>
        <v>0.69340000000000002</v>
      </c>
      <c r="J3" s="5">
        <f t="shared" ref="J3:J11" si="4">((AO3-AQ3)^2+(AP3-AR3)^2)^0.5</f>
        <v>1.6752000000000002</v>
      </c>
      <c r="K3" s="5">
        <f t="shared" ref="K3:K11" si="5">((AQ3-AS3)^2+(AR3-AT3)^2)^0.5</f>
        <v>0.8857999999999997</v>
      </c>
      <c r="L3" s="5" t="s">
        <v>566</v>
      </c>
      <c r="M3" s="5" t="s">
        <v>566</v>
      </c>
      <c r="N3" s="5" t="s">
        <v>566</v>
      </c>
      <c r="O3" s="5" t="s">
        <v>566</v>
      </c>
      <c r="P3" s="5" t="s">
        <v>566</v>
      </c>
      <c r="Q3" s="5" t="s">
        <v>566</v>
      </c>
      <c r="R3" s="5" t="s">
        <v>566</v>
      </c>
      <c r="S3" s="5" t="s">
        <v>566</v>
      </c>
      <c r="T3" s="5" t="s">
        <v>566</v>
      </c>
      <c r="U3" s="5" t="s">
        <v>566</v>
      </c>
      <c r="V3" s="5">
        <f>((DI3-DK3)^2+(DJ3-DL3)^2)^0.5</f>
        <v>0.9533717533050784</v>
      </c>
      <c r="W3" s="5">
        <f>((DK3-DM3)^2+(DL3-DN3)^2)^0.5</f>
        <v>1.8739837059056845</v>
      </c>
      <c r="X3" s="5">
        <f>((DM3-DO3)^2+(DN3-DP3)^2)^0.5</f>
        <v>0.37737526416022399</v>
      </c>
      <c r="Y3" s="5">
        <f t="shared" ref="Y3:Y11" si="6">((BE3-BK3)^2+(BF3-BL3)^2)^0.5</f>
        <v>1.1512</v>
      </c>
      <c r="Z3" s="5">
        <f t="shared" ref="Z3:Z11" si="7">((BG3-BI3)^2+(BH3-BJ3)^2)^0.5</f>
        <v>0.63380000000000003</v>
      </c>
      <c r="AA3" s="5">
        <f t="shared" ref="AA3:AA11" si="8">((BC3-BM3)^2+(BD3-BN3)^2)^0.5</f>
        <v>1.4358</v>
      </c>
      <c r="AB3" s="5">
        <f t="shared" ref="AB3:AB11" si="9">((BA3-BO3)^2+(BB3-BP3)^2)^0.5</f>
        <v>2.8639000000000001</v>
      </c>
      <c r="AC3" s="6">
        <f t="shared" ref="AC3:AC11" si="10">((AY3-BQ3)^2+(AZ3-BR3)^2)^0.5</f>
        <v>1.5099999999999998</v>
      </c>
      <c r="AD3" s="5" t="s">
        <v>566</v>
      </c>
      <c r="AE3" s="5" t="s">
        <v>566</v>
      </c>
      <c r="AF3" s="5" t="s">
        <v>566</v>
      </c>
      <c r="AG3" s="9">
        <v>0</v>
      </c>
      <c r="AH3" s="9">
        <v>0</v>
      </c>
      <c r="AI3" s="9">
        <v>0</v>
      </c>
      <c r="AJ3" s="9">
        <v>-0.82989999999999997</v>
      </c>
      <c r="AK3" s="9">
        <v>0</v>
      </c>
      <c r="AL3" s="9">
        <v>-1.3259000000000001</v>
      </c>
      <c r="AM3" s="9">
        <v>0</v>
      </c>
      <c r="AN3" s="9">
        <v>-2.7673000000000001</v>
      </c>
      <c r="AO3" s="9">
        <v>0</v>
      </c>
      <c r="AP3" s="9">
        <v>-3.4607000000000001</v>
      </c>
      <c r="AQ3" s="9">
        <v>0</v>
      </c>
      <c r="AR3" s="9">
        <v>-5.1359000000000004</v>
      </c>
      <c r="AS3" s="9">
        <v>0</v>
      </c>
      <c r="AT3" s="9">
        <v>-6.0217000000000001</v>
      </c>
      <c r="AU3" s="9">
        <v>0</v>
      </c>
      <c r="AV3" s="9">
        <v>-12.112</v>
      </c>
      <c r="AW3" s="9">
        <v>0</v>
      </c>
      <c r="AX3" s="9">
        <v>-13.684200000000001</v>
      </c>
      <c r="AY3" s="18">
        <v>1.1962999999999999</v>
      </c>
      <c r="AZ3" s="18">
        <v>-4.9873000000000003</v>
      </c>
      <c r="BA3" s="19">
        <v>1.3691</v>
      </c>
      <c r="BB3" s="19">
        <v>-4.9873000000000003</v>
      </c>
      <c r="BC3" s="19">
        <v>0.62360000000000004</v>
      </c>
      <c r="BD3" s="19">
        <v>-4.9873000000000003</v>
      </c>
      <c r="BE3" s="19">
        <v>0.47620000000000001</v>
      </c>
      <c r="BF3" s="19">
        <v>-4.9873000000000003</v>
      </c>
      <c r="BG3" s="19">
        <v>0.2261</v>
      </c>
      <c r="BH3" s="19">
        <v>-4.9873000000000003</v>
      </c>
      <c r="BI3" s="19">
        <v>-0.40770000000000001</v>
      </c>
      <c r="BJ3" s="19">
        <v>-4.9873000000000003</v>
      </c>
      <c r="BK3" s="19">
        <v>-0.67500000000000004</v>
      </c>
      <c r="BL3" s="19">
        <v>-4.9873000000000003</v>
      </c>
      <c r="BM3" s="19">
        <v>-0.81220000000000003</v>
      </c>
      <c r="BN3" s="19">
        <v>-4.9873000000000003</v>
      </c>
      <c r="BO3" s="19">
        <v>-1.4947999999999999</v>
      </c>
      <c r="BP3" s="19">
        <v>-4.9873000000000003</v>
      </c>
      <c r="BQ3" s="19">
        <v>-0.31369999999999998</v>
      </c>
      <c r="BR3" s="19">
        <v>-4.9873000000000003</v>
      </c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DI3" s="12">
        <v>0.1016</v>
      </c>
      <c r="DJ3" s="12">
        <v>10.967700000000001</v>
      </c>
      <c r="DK3" s="12">
        <v>0.85150000000000003</v>
      </c>
      <c r="DL3" s="12">
        <v>11.5564</v>
      </c>
      <c r="DM3" s="12">
        <v>1.3112999999999999</v>
      </c>
      <c r="DN3" s="12">
        <v>13.373100000000001</v>
      </c>
      <c r="DO3" s="12">
        <v>1.2998000000000001</v>
      </c>
      <c r="DP3" s="12">
        <v>13.750299999999999</v>
      </c>
    </row>
    <row r="4" spans="2:120" ht="14.45" customHeight="1" x14ac:dyDescent="0.2">
      <c r="B4" s="2" t="s">
        <v>948</v>
      </c>
      <c r="C4" s="2" t="s">
        <v>479</v>
      </c>
      <c r="D4" s="5">
        <f t="shared" si="0"/>
        <v>13.6868</v>
      </c>
      <c r="E4" s="5">
        <f t="shared" si="1"/>
        <v>12.654299999999999</v>
      </c>
      <c r="F4" s="5">
        <f t="shared" si="2"/>
        <v>2.9750000000000001</v>
      </c>
      <c r="G4" s="5">
        <f t="shared" ref="G4:G11" si="11">((AG4-AI4)^2+(AH4-AJ4)^2)^0.5</f>
        <v>0.99060000000000004</v>
      </c>
      <c r="H4" s="5">
        <f t="shared" ref="H4:H11" si="12">((AK4-AM4)^2+(AL4-AN4)^2)^0.5</f>
        <v>1.4332</v>
      </c>
      <c r="I4" s="5">
        <f t="shared" si="3"/>
        <v>0.72699999999999987</v>
      </c>
      <c r="J4" s="5">
        <f t="shared" si="4"/>
        <v>1.7519999999999998</v>
      </c>
      <c r="K4" s="24">
        <f t="shared" si="5"/>
        <v>0.51370000000000005</v>
      </c>
      <c r="L4" s="5">
        <f t="shared" ref="L4:L11" si="13">((BS4-BU4)^2+(BT4-BV4)^2)^0.5</f>
        <v>7.0614396726163431</v>
      </c>
      <c r="M4" s="5">
        <f t="shared" ref="M4:M11" si="14">((BU4-BW4)^2+(BV4-BX4)^2)^0.5</f>
        <v>1.7822578292716234</v>
      </c>
      <c r="N4" s="5" t="s">
        <v>566</v>
      </c>
      <c r="O4" s="5" t="s">
        <v>566</v>
      </c>
      <c r="P4" s="5">
        <f t="shared" ref="P4:P10" si="15">((CE4-CG4)^2+(CF4-CH4)^2)^0.5</f>
        <v>6.5315842404427427</v>
      </c>
      <c r="Q4" s="5">
        <f t="shared" ref="Q4:Q10" si="16">((CG4-CI4)^2+(CH4-CJ4)^2)^0.5</f>
        <v>7.0070863452650558</v>
      </c>
      <c r="R4" s="5">
        <f t="shared" ref="R4:R10" si="17">((CO4-CQ4)^2+(CP4-CR4)^2)^0.5</f>
        <v>4.4799579506955185</v>
      </c>
      <c r="S4" s="5">
        <f t="shared" ref="S4:S10" si="18">((CQ4-CS4)^2+(CR4-CT4)^2)^0.5</f>
        <v>5.7510569576383093</v>
      </c>
      <c r="T4" s="5">
        <f t="shared" ref="T4:T10" si="19">((CY4-DA4)^2+(CZ4-DB4)^2)^0.5</f>
        <v>6.4757143482398911</v>
      </c>
      <c r="U4" s="5">
        <f t="shared" ref="U4:U10" si="20">((DA4-DC4)^2+(DB4-DD4)^2)^0.5</f>
        <v>6.4049573964234918</v>
      </c>
      <c r="V4" s="5">
        <f t="shared" ref="V4:V11" si="21">((DI4-DK4)^2+(DJ4-DL4)^2)^0.5</f>
        <v>0.87812364732991965</v>
      </c>
      <c r="W4" s="5">
        <f t="shared" ref="W4:W11" si="22">((DK4-DM4)^2+(DL4-DN4)^2)^0.5</f>
        <v>1.8676717083042189</v>
      </c>
      <c r="X4" s="5">
        <f t="shared" ref="X4:X11" si="23">((DM4-DO4)^2+(DN4-DP4)^2)^0.5</f>
        <v>0.39379512439846176</v>
      </c>
      <c r="Y4" s="5">
        <f t="shared" si="6"/>
        <v>1.1657999999999999</v>
      </c>
      <c r="Z4" s="5">
        <f t="shared" si="7"/>
        <v>0.60640000000000005</v>
      </c>
      <c r="AA4" s="5">
        <f t="shared" si="8"/>
        <v>1.5487</v>
      </c>
      <c r="AB4" s="5">
        <f t="shared" si="9"/>
        <v>2.7774999999999999</v>
      </c>
      <c r="AC4" s="6">
        <f t="shared" si="10"/>
        <v>1.98</v>
      </c>
      <c r="AD4" s="6">
        <f t="shared" ref="AD4:AD9" si="24">((CK4-CM4)^2+(CL4-CN4)^2)^0.5</f>
        <v>0.20129999999999981</v>
      </c>
      <c r="AE4" s="6">
        <f t="shared" ref="AE4:AE9" si="25">((CU4-CW4)^2+(CV4-CX4)^2)^0.5</f>
        <v>0.22610000000000063</v>
      </c>
      <c r="AF4" s="6">
        <f t="shared" ref="AF4:AF9" si="26">((DE4-DG4)^2+(DF4-DH4)^2)^0.5</f>
        <v>0.21269999999999989</v>
      </c>
      <c r="AG4" s="9">
        <v>0</v>
      </c>
      <c r="AH4" s="9">
        <v>0</v>
      </c>
      <c r="AI4" s="9">
        <v>0</v>
      </c>
      <c r="AJ4" s="9">
        <v>-0.99060000000000004</v>
      </c>
      <c r="AK4" s="9">
        <v>0</v>
      </c>
      <c r="AL4" s="9">
        <v>-1.5418000000000001</v>
      </c>
      <c r="AM4" s="9">
        <v>0</v>
      </c>
      <c r="AN4" s="9">
        <v>-2.9750000000000001</v>
      </c>
      <c r="AO4" s="9">
        <v>0</v>
      </c>
      <c r="AP4" s="9">
        <v>-3.702</v>
      </c>
      <c r="AQ4" s="9">
        <v>0</v>
      </c>
      <c r="AR4" s="9">
        <v>-5.4539999999999997</v>
      </c>
      <c r="AS4" s="9">
        <v>0</v>
      </c>
      <c r="AT4" s="9">
        <v>-5.9676999999999998</v>
      </c>
      <c r="AU4" s="9">
        <v>0</v>
      </c>
      <c r="AV4" s="9">
        <v>-12.654299999999999</v>
      </c>
      <c r="AW4" s="9">
        <v>0</v>
      </c>
      <c r="AX4" s="9">
        <v>-13.6868</v>
      </c>
      <c r="AY4" s="18">
        <v>0.86680000000000001</v>
      </c>
      <c r="AZ4" s="18">
        <v>-6.5742000000000003</v>
      </c>
      <c r="BA4" s="19">
        <v>1.4053</v>
      </c>
      <c r="BB4" s="19">
        <v>-6.5742000000000003</v>
      </c>
      <c r="BC4" s="19">
        <v>0.80579999999999996</v>
      </c>
      <c r="BD4" s="19">
        <v>-6.5742000000000003</v>
      </c>
      <c r="BE4" s="19">
        <v>0.5302</v>
      </c>
      <c r="BF4" s="19">
        <v>-6.5742000000000003</v>
      </c>
      <c r="BG4" s="19">
        <v>0.2457</v>
      </c>
      <c r="BH4" s="19">
        <v>-6.5742000000000003</v>
      </c>
      <c r="BI4" s="19">
        <v>-0.36070000000000002</v>
      </c>
      <c r="BJ4" s="19">
        <v>-6.5742000000000003</v>
      </c>
      <c r="BK4" s="19">
        <v>-0.63560000000000005</v>
      </c>
      <c r="BL4" s="19">
        <v>-6.5742000000000003</v>
      </c>
      <c r="BM4" s="19">
        <v>-0.7429</v>
      </c>
      <c r="BN4" s="19">
        <v>-6.5742000000000003</v>
      </c>
      <c r="BO4" s="19">
        <v>-1.3722000000000001</v>
      </c>
      <c r="BP4" s="19">
        <v>-6.5742000000000003</v>
      </c>
      <c r="BQ4" s="19">
        <v>-1.1132</v>
      </c>
      <c r="BR4" s="19">
        <v>-6.5742000000000003</v>
      </c>
      <c r="BS4" s="17">
        <v>0</v>
      </c>
      <c r="BT4" s="17">
        <v>0</v>
      </c>
      <c r="BU4" s="17">
        <v>1.4483999999999999</v>
      </c>
      <c r="BV4" s="17">
        <v>6.9112999999999998</v>
      </c>
      <c r="BW4" s="17">
        <v>3.2054999999999998</v>
      </c>
      <c r="BX4" s="17">
        <v>6.6128999999999998</v>
      </c>
      <c r="BY4" s="17">
        <v>3.2054999999999998</v>
      </c>
      <c r="BZ4" s="17">
        <v>6.6128999999999998</v>
      </c>
      <c r="CA4" s="17">
        <v>7.4866000000000001</v>
      </c>
      <c r="CB4" s="17">
        <v>5.1002999999999998</v>
      </c>
      <c r="CC4" s="17">
        <v>7.4866000000000001</v>
      </c>
      <c r="CD4" s="17">
        <v>5.1002999999999998</v>
      </c>
      <c r="CE4" s="12">
        <v>6.4237000000000002</v>
      </c>
      <c r="CF4" s="12">
        <v>5.1002999999999998</v>
      </c>
      <c r="CG4" s="12">
        <v>5.835</v>
      </c>
      <c r="CH4" s="12">
        <v>11.6053</v>
      </c>
      <c r="CI4" s="12">
        <v>12.7959</v>
      </c>
      <c r="CJ4" s="12">
        <v>12.4085</v>
      </c>
      <c r="CK4" s="12">
        <v>6.2013999999999996</v>
      </c>
      <c r="CL4" s="12">
        <v>8.1940000000000008</v>
      </c>
      <c r="CM4" s="12">
        <v>6.0000999999999998</v>
      </c>
      <c r="CN4" s="12">
        <v>8.1940000000000008</v>
      </c>
      <c r="CO4" s="12">
        <v>5.4718</v>
      </c>
      <c r="CP4" s="12">
        <v>8.2860999999999994</v>
      </c>
      <c r="CQ4" s="12">
        <v>6.51</v>
      </c>
      <c r="CR4" s="12">
        <v>3.9281000000000001</v>
      </c>
      <c r="CS4" s="12">
        <v>10.0457</v>
      </c>
      <c r="CT4" s="12">
        <v>8.4639000000000006</v>
      </c>
      <c r="CU4" s="12">
        <v>5.9233000000000002</v>
      </c>
      <c r="CV4" s="12">
        <v>6.9348000000000001</v>
      </c>
      <c r="CW4" s="12">
        <v>5.6971999999999996</v>
      </c>
      <c r="CX4" s="12">
        <v>6.9348000000000001</v>
      </c>
      <c r="CY4" s="12">
        <v>5.6744000000000003</v>
      </c>
      <c r="CZ4" s="12">
        <v>6.9672000000000001</v>
      </c>
      <c r="DA4" s="12">
        <v>7.3228</v>
      </c>
      <c r="DB4" s="12">
        <v>0.70479999999999998</v>
      </c>
      <c r="DC4" s="12">
        <v>13.693099999999999</v>
      </c>
      <c r="DD4" s="12">
        <v>3.9399999999999998E-2</v>
      </c>
      <c r="DE4" s="12">
        <v>6.6102999999999996</v>
      </c>
      <c r="DF4" s="12">
        <v>3.4258000000000002</v>
      </c>
      <c r="DG4" s="12">
        <v>6.3975999999999997</v>
      </c>
      <c r="DH4" s="12">
        <v>3.4258000000000002</v>
      </c>
      <c r="DI4" s="12">
        <v>6.5233999999999996</v>
      </c>
      <c r="DJ4" s="12">
        <v>3.6162999999999998</v>
      </c>
      <c r="DK4" s="12">
        <v>7.1901000000000002</v>
      </c>
      <c r="DL4" s="12">
        <v>4.1878000000000002</v>
      </c>
      <c r="DM4" s="12">
        <v>7.3006000000000002</v>
      </c>
      <c r="DN4" s="12">
        <v>6.0522</v>
      </c>
      <c r="DO4" s="12">
        <v>7.2141999999999999</v>
      </c>
      <c r="DP4" s="12">
        <v>6.4363999999999999</v>
      </c>
    </row>
    <row r="5" spans="2:120" ht="16.899999999999999" customHeight="1" x14ac:dyDescent="0.2">
      <c r="B5" s="2" t="s">
        <v>675</v>
      </c>
      <c r="C5" s="2" t="s">
        <v>665</v>
      </c>
      <c r="D5" s="5">
        <f t="shared" si="0"/>
        <v>13.1591</v>
      </c>
      <c r="E5" s="5">
        <f t="shared" si="1"/>
        <v>12.120900000000001</v>
      </c>
      <c r="F5" s="5">
        <f t="shared" si="2"/>
        <v>2.7082999999999999</v>
      </c>
      <c r="G5" s="5">
        <f t="shared" si="11"/>
        <v>0.82799999999999996</v>
      </c>
      <c r="H5" s="5">
        <f t="shared" si="12"/>
        <v>1.3855999999999999</v>
      </c>
      <c r="I5" s="5">
        <f t="shared" si="3"/>
        <v>0.70360000000000023</v>
      </c>
      <c r="J5" s="5">
        <f t="shared" si="4"/>
        <v>1.6516000000000002</v>
      </c>
      <c r="K5" s="5">
        <f t="shared" si="5"/>
        <v>0.85029999999999983</v>
      </c>
      <c r="L5" s="5" t="s">
        <v>566</v>
      </c>
      <c r="M5" s="5" t="s">
        <v>566</v>
      </c>
      <c r="N5" s="5" t="s">
        <v>566</v>
      </c>
      <c r="O5" s="5" t="s">
        <v>566</v>
      </c>
      <c r="P5" s="5" t="s">
        <v>566</v>
      </c>
      <c r="Q5" s="5" t="s">
        <v>566</v>
      </c>
      <c r="R5" s="5">
        <f t="shared" si="17"/>
        <v>4.6482347886052402</v>
      </c>
      <c r="S5" s="5">
        <f t="shared" si="18"/>
        <v>5.4165967221125113</v>
      </c>
      <c r="T5" s="5">
        <f t="shared" si="19"/>
        <v>5.9448310867509093</v>
      </c>
      <c r="U5" s="5">
        <f t="shared" si="20"/>
        <v>6.7384459313702294</v>
      </c>
      <c r="V5" s="5">
        <f t="shared" si="21"/>
        <v>0.90815554835061141</v>
      </c>
      <c r="W5" s="5">
        <f t="shared" si="22"/>
        <v>1.8841500285274526</v>
      </c>
      <c r="X5" s="5">
        <f t="shared" si="23"/>
        <v>0.44826832366340585</v>
      </c>
      <c r="Y5" s="5">
        <f t="shared" si="6"/>
        <v>1.0554000000000001</v>
      </c>
      <c r="Z5" s="24">
        <f t="shared" si="7"/>
        <v>0.48770000000000002</v>
      </c>
      <c r="AA5" s="5">
        <f t="shared" si="8"/>
        <v>1.4127999999999998</v>
      </c>
      <c r="AB5" s="5">
        <f t="shared" si="9"/>
        <v>2.8536999999999999</v>
      </c>
      <c r="AC5" s="6">
        <f t="shared" si="10"/>
        <v>1.851</v>
      </c>
      <c r="AD5" s="5" t="s">
        <v>566</v>
      </c>
      <c r="AE5" s="6">
        <f t="shared" si="25"/>
        <v>0.2007000000000001</v>
      </c>
      <c r="AF5" s="6">
        <f t="shared" si="26"/>
        <v>0.1905</v>
      </c>
      <c r="AG5" s="9">
        <v>0</v>
      </c>
      <c r="AH5" s="9">
        <v>0</v>
      </c>
      <c r="AI5" s="9">
        <v>0</v>
      </c>
      <c r="AJ5" s="9">
        <v>-0.82799999999999996</v>
      </c>
      <c r="AK5" s="9">
        <v>0</v>
      </c>
      <c r="AL5" s="9">
        <v>-1.3227</v>
      </c>
      <c r="AM5" s="9">
        <v>0</v>
      </c>
      <c r="AN5" s="9">
        <v>-2.7082999999999999</v>
      </c>
      <c r="AO5" s="9">
        <v>0</v>
      </c>
      <c r="AP5" s="9">
        <v>-3.4119000000000002</v>
      </c>
      <c r="AQ5" s="9">
        <v>0</v>
      </c>
      <c r="AR5" s="9">
        <v>-5.0635000000000003</v>
      </c>
      <c r="AS5" s="9">
        <v>0</v>
      </c>
      <c r="AT5" s="9">
        <v>-5.9138000000000002</v>
      </c>
      <c r="AU5" s="9">
        <v>0</v>
      </c>
      <c r="AV5" s="9">
        <v>-12.120900000000001</v>
      </c>
      <c r="AW5" s="9">
        <v>0</v>
      </c>
      <c r="AX5" s="9">
        <v>-13.1591</v>
      </c>
      <c r="AY5" s="18">
        <v>1.1341000000000001</v>
      </c>
      <c r="AZ5" s="18">
        <v>-5.5492999999999997</v>
      </c>
      <c r="BA5" s="19">
        <v>1.4947999999999999</v>
      </c>
      <c r="BB5" s="19">
        <v>-5.5492999999999997</v>
      </c>
      <c r="BC5" s="19">
        <v>0.82609999999999995</v>
      </c>
      <c r="BD5" s="19">
        <v>-5.5492999999999997</v>
      </c>
      <c r="BE5" s="19">
        <v>0.6109</v>
      </c>
      <c r="BF5" s="19">
        <v>-5.5492999999999997</v>
      </c>
      <c r="BG5" s="19">
        <v>0.3518</v>
      </c>
      <c r="BH5" s="19">
        <v>-5.5492999999999997</v>
      </c>
      <c r="BI5" s="19">
        <v>-0.13589999999999999</v>
      </c>
      <c r="BJ5" s="19">
        <v>-5.5492999999999997</v>
      </c>
      <c r="BK5" s="19">
        <v>-0.44450000000000001</v>
      </c>
      <c r="BL5" s="19">
        <v>-5.5492999999999997</v>
      </c>
      <c r="BM5" s="19">
        <v>-0.5867</v>
      </c>
      <c r="BN5" s="19">
        <v>-5.5492999999999997</v>
      </c>
      <c r="BO5" s="19">
        <v>-1.3589</v>
      </c>
      <c r="BP5" s="19">
        <v>-5.5492999999999997</v>
      </c>
      <c r="BQ5" s="19">
        <v>-0.71689999999999998</v>
      </c>
      <c r="BR5" s="19">
        <v>-5.5492999999999997</v>
      </c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O5" s="12">
        <v>-0.71689999999999998</v>
      </c>
      <c r="CP5" s="12">
        <v>-3.4125000000000001</v>
      </c>
      <c r="CQ5" s="12">
        <v>-4.6501000000000001</v>
      </c>
      <c r="CR5" s="12">
        <v>-0.93540000000000001</v>
      </c>
      <c r="CS5" s="12">
        <v>0.73719999999999997</v>
      </c>
      <c r="CT5" s="12">
        <v>-1.498</v>
      </c>
      <c r="CU5" s="12">
        <v>-2.8645</v>
      </c>
      <c r="CV5" s="12">
        <v>-2.1419000000000001</v>
      </c>
      <c r="CW5" s="12">
        <v>-2.8645</v>
      </c>
      <c r="CX5" s="12">
        <v>-1.9412</v>
      </c>
      <c r="CY5" s="12">
        <v>-2.9342999999999999</v>
      </c>
      <c r="CZ5" s="12">
        <v>-2.0154999999999998</v>
      </c>
      <c r="DA5" s="12">
        <v>-7.2072000000000003</v>
      </c>
      <c r="DB5" s="12">
        <v>2.1177000000000001</v>
      </c>
      <c r="DC5" s="12">
        <v>-3.7610999999999999</v>
      </c>
      <c r="DD5" s="12">
        <v>7.9082999999999997</v>
      </c>
      <c r="DE5" s="12">
        <v>-4.8151999999999999</v>
      </c>
      <c r="DF5" s="12">
        <v>-0.27179999999999999</v>
      </c>
      <c r="DG5" s="12">
        <v>-4.8151999999999999</v>
      </c>
      <c r="DH5" s="12">
        <v>-8.1299999999999997E-2</v>
      </c>
      <c r="DI5" s="12">
        <v>-4.8151999999999999</v>
      </c>
      <c r="DJ5" s="12">
        <v>1.78E-2</v>
      </c>
      <c r="DK5" s="12">
        <v>-4.2983000000000002</v>
      </c>
      <c r="DL5" s="12">
        <v>0.76449999999999996</v>
      </c>
      <c r="DM5" s="12">
        <v>-4.2126000000000001</v>
      </c>
      <c r="DN5" s="12">
        <v>2.6467000000000001</v>
      </c>
      <c r="DO5" s="12">
        <v>-4.2983000000000002</v>
      </c>
      <c r="DP5" s="12">
        <v>3.0867</v>
      </c>
    </row>
    <row r="6" spans="2:120" ht="16.149999999999999" customHeight="1" x14ac:dyDescent="0.2">
      <c r="B6" s="2" t="s">
        <v>841</v>
      </c>
      <c r="C6" s="2" t="s">
        <v>483</v>
      </c>
      <c r="D6" s="5">
        <f t="shared" si="0"/>
        <v>13.423299999999999</v>
      </c>
      <c r="E6" s="5">
        <f t="shared" si="1"/>
        <v>13.423299999999999</v>
      </c>
      <c r="F6" s="5">
        <f t="shared" si="2"/>
        <v>2.8365</v>
      </c>
      <c r="G6" s="5">
        <f t="shared" si="11"/>
        <v>0.80840000000000001</v>
      </c>
      <c r="H6" s="5">
        <f t="shared" si="12"/>
        <v>1.4903</v>
      </c>
      <c r="I6" s="5">
        <f t="shared" si="3"/>
        <v>0.76710000000000012</v>
      </c>
      <c r="J6" s="5">
        <f t="shared" si="4"/>
        <v>1.6631</v>
      </c>
      <c r="K6" s="5">
        <f t="shared" si="5"/>
        <v>0.85599999999999987</v>
      </c>
      <c r="L6" s="5">
        <f t="shared" si="13"/>
        <v>6.9963477479324885</v>
      </c>
      <c r="M6" s="5">
        <f t="shared" si="14"/>
        <v>1.5164497617791366</v>
      </c>
      <c r="N6" s="5">
        <f>((BW6-BY6)^2+(BX6-BZ6)^2)^0.5 + ((BY6-CA6)^2+(BZ6-CB6)^2)^0.5</f>
        <v>7.7016867275941578</v>
      </c>
      <c r="O6" s="5" t="s">
        <v>566</v>
      </c>
      <c r="P6" s="5">
        <f t="shared" si="15"/>
        <v>6.6463790818760868</v>
      </c>
      <c r="Q6" s="5">
        <f t="shared" si="16"/>
        <v>7.1351962334612775</v>
      </c>
      <c r="R6" s="5">
        <f t="shared" si="17"/>
        <v>3.5163605048401965</v>
      </c>
      <c r="S6" s="5">
        <f t="shared" si="18"/>
        <v>5.7917467140751242</v>
      </c>
      <c r="T6" s="5" t="s">
        <v>566</v>
      </c>
      <c r="U6" s="5">
        <f t="shared" si="20"/>
        <v>5.9934381001224999</v>
      </c>
      <c r="V6" s="5">
        <f t="shared" si="21"/>
        <v>1.003239059247595</v>
      </c>
      <c r="W6" s="5">
        <f t="shared" si="22"/>
        <v>1.9337617769518562</v>
      </c>
      <c r="X6" s="5">
        <f t="shared" si="23"/>
        <v>0.32026247048319606</v>
      </c>
      <c r="Y6" s="5">
        <f t="shared" si="6"/>
        <v>1.2338</v>
      </c>
      <c r="Z6" s="5">
        <f t="shared" si="7"/>
        <v>0.52200000000000002</v>
      </c>
      <c r="AA6" s="5">
        <f t="shared" si="8"/>
        <v>1.4579</v>
      </c>
      <c r="AB6" s="5">
        <f t="shared" si="9"/>
        <v>2.9101999999999997</v>
      </c>
      <c r="AC6" s="6">
        <f t="shared" si="10"/>
        <v>2.0676000000000001</v>
      </c>
      <c r="AD6" s="6">
        <f t="shared" si="24"/>
        <v>0.20059999999999989</v>
      </c>
      <c r="AE6" s="6">
        <f t="shared" si="25"/>
        <v>0.20130000000000003</v>
      </c>
      <c r="AF6" s="6">
        <f t="shared" si="26"/>
        <v>0.21779999999999999</v>
      </c>
      <c r="AG6" s="9">
        <v>0</v>
      </c>
      <c r="AH6" s="9">
        <v>0</v>
      </c>
      <c r="AI6" s="9">
        <v>0</v>
      </c>
      <c r="AJ6" s="9">
        <v>-0.80840000000000001</v>
      </c>
      <c r="AK6" s="9">
        <v>0</v>
      </c>
      <c r="AL6" s="9">
        <v>-1.3462000000000001</v>
      </c>
      <c r="AM6" s="9">
        <v>0</v>
      </c>
      <c r="AN6" s="9">
        <v>-2.8365</v>
      </c>
      <c r="AO6" s="9">
        <v>0</v>
      </c>
      <c r="AP6" s="9">
        <v>-3.6036000000000001</v>
      </c>
      <c r="AQ6" s="9">
        <v>0</v>
      </c>
      <c r="AR6" s="9">
        <v>-5.2667000000000002</v>
      </c>
      <c r="AS6" s="9">
        <v>0</v>
      </c>
      <c r="AT6" s="9">
        <v>-6.1227</v>
      </c>
      <c r="AU6" s="9">
        <v>0</v>
      </c>
      <c r="AV6" s="9">
        <v>-13.423299999999999</v>
      </c>
      <c r="AW6" s="9">
        <v>0</v>
      </c>
      <c r="AX6" s="9">
        <v>-13.423299999999999</v>
      </c>
      <c r="AY6" s="18">
        <v>1.2624</v>
      </c>
      <c r="AZ6" s="18">
        <v>-6.5340999999999996</v>
      </c>
      <c r="BA6" s="19">
        <v>1.5221</v>
      </c>
      <c r="BB6" s="19">
        <v>-6.5340999999999996</v>
      </c>
      <c r="BC6" s="19">
        <v>0.80389999999999995</v>
      </c>
      <c r="BD6" s="19">
        <v>-6.5340999999999996</v>
      </c>
      <c r="BE6" s="19">
        <v>0.74229999999999996</v>
      </c>
      <c r="BF6" s="19">
        <v>-6.5340999999999996</v>
      </c>
      <c r="BG6" s="19">
        <v>0.4496</v>
      </c>
      <c r="BH6" s="19">
        <v>-6.5340999999999996</v>
      </c>
      <c r="BI6" s="19">
        <v>-7.2400000000000006E-2</v>
      </c>
      <c r="BJ6" s="19">
        <v>-6.5340999999999996</v>
      </c>
      <c r="BK6" s="19">
        <v>-0.49149999999999999</v>
      </c>
      <c r="BL6" s="19">
        <v>-6.5340999999999996</v>
      </c>
      <c r="BM6" s="19">
        <v>-0.65400000000000003</v>
      </c>
      <c r="BN6" s="19">
        <v>-6.5340999999999996</v>
      </c>
      <c r="BO6" s="19">
        <v>-1.3880999999999999</v>
      </c>
      <c r="BP6" s="19">
        <v>-6.5340999999999996</v>
      </c>
      <c r="BQ6" s="19">
        <v>-0.80520000000000003</v>
      </c>
      <c r="BR6" s="19">
        <v>-6.5340999999999996</v>
      </c>
      <c r="BS6" s="17">
        <v>0</v>
      </c>
      <c r="BT6" s="17">
        <v>0</v>
      </c>
      <c r="BU6" s="17">
        <v>3.7654999999999998</v>
      </c>
      <c r="BV6" s="17">
        <v>5.8966000000000003</v>
      </c>
      <c r="BW6" s="17">
        <v>2.8936999999999999</v>
      </c>
      <c r="BX6" s="17">
        <v>7.1374000000000004</v>
      </c>
      <c r="BY6" s="17">
        <v>2.8936999999999999</v>
      </c>
      <c r="BZ6" s="17">
        <v>7.1374000000000004</v>
      </c>
      <c r="CA6" s="17"/>
      <c r="CB6" s="17"/>
      <c r="CC6" s="17"/>
      <c r="CD6" s="17"/>
      <c r="CE6" s="12">
        <v>-0.81910000000000005</v>
      </c>
      <c r="CF6" s="12">
        <v>-0.2286</v>
      </c>
      <c r="CG6" s="12">
        <v>-6.4922000000000004</v>
      </c>
      <c r="CH6" s="12">
        <v>-3.6913</v>
      </c>
      <c r="CI6" s="12">
        <v>0.15429999999999999</v>
      </c>
      <c r="CJ6" s="12">
        <v>-6.2865000000000002</v>
      </c>
      <c r="CK6" s="12">
        <v>-3.1553</v>
      </c>
      <c r="CL6" s="12">
        <v>-1.6878</v>
      </c>
      <c r="CM6" s="12">
        <v>-3.1553</v>
      </c>
      <c r="CN6" s="12">
        <v>-1.4872000000000001</v>
      </c>
      <c r="CO6" s="12">
        <v>-3.1534</v>
      </c>
      <c r="CP6" s="12">
        <v>-1.3411</v>
      </c>
      <c r="CQ6" s="12">
        <v>-6.6078000000000001</v>
      </c>
      <c r="CR6" s="12">
        <v>-1.9983</v>
      </c>
      <c r="CS6" s="12">
        <v>-3.0588000000000002</v>
      </c>
      <c r="CT6" s="12">
        <v>2.5787</v>
      </c>
      <c r="CU6" s="12">
        <v>-4.5415000000000001</v>
      </c>
      <c r="CV6" s="12">
        <v>-1.6916</v>
      </c>
      <c r="CW6" s="12">
        <v>-4.5415000000000001</v>
      </c>
      <c r="CX6" s="12">
        <v>-1.4903</v>
      </c>
      <c r="CY6" s="12">
        <v>-4.5732999999999997</v>
      </c>
      <c r="CZ6" s="12">
        <v>-1.5608</v>
      </c>
      <c r="DA6" s="12">
        <v>-8.1445000000000007</v>
      </c>
      <c r="DB6" s="12">
        <v>0.40579999999999999</v>
      </c>
      <c r="DC6" s="12">
        <v>-5.0869999999999997</v>
      </c>
      <c r="DD6" s="12">
        <v>5.5606999999999998</v>
      </c>
      <c r="DE6" s="12">
        <v>-5.6744000000000003</v>
      </c>
      <c r="DF6" s="12">
        <v>-1.089</v>
      </c>
      <c r="DG6" s="12">
        <v>-5.6744000000000003</v>
      </c>
      <c r="DH6" s="12">
        <v>-0.87119999999999997</v>
      </c>
      <c r="DI6" s="12">
        <v>-5.7671000000000001</v>
      </c>
      <c r="DJ6" s="12">
        <v>-0.78800000000000003</v>
      </c>
      <c r="DK6" s="12">
        <v>-4.9301000000000004</v>
      </c>
      <c r="DL6" s="12">
        <v>-0.2349</v>
      </c>
      <c r="DM6" s="12">
        <v>-4.2031000000000001</v>
      </c>
      <c r="DN6" s="12">
        <v>1.5569999999999999</v>
      </c>
      <c r="DO6" s="12">
        <v>-4.1928999999999998</v>
      </c>
      <c r="DP6" s="12">
        <v>1.8771</v>
      </c>
    </row>
    <row r="7" spans="2:120" ht="16.149999999999999" customHeight="1" x14ac:dyDescent="0.2">
      <c r="B7" s="2" t="s">
        <v>853</v>
      </c>
      <c r="C7" s="2" t="s">
        <v>868</v>
      </c>
      <c r="D7" s="5">
        <f t="shared" si="0"/>
        <v>13.0905</v>
      </c>
      <c r="E7" s="5">
        <f t="shared" si="1"/>
        <v>11.7818</v>
      </c>
      <c r="F7" s="5" t="s">
        <v>566</v>
      </c>
      <c r="G7" s="5" t="s">
        <v>566</v>
      </c>
      <c r="H7" s="5" t="s">
        <v>566</v>
      </c>
      <c r="I7" s="5" t="s">
        <v>566</v>
      </c>
      <c r="J7" s="5" t="s">
        <v>566</v>
      </c>
      <c r="K7" s="5" t="s">
        <v>566</v>
      </c>
      <c r="L7" s="5">
        <f t="shared" si="13"/>
        <v>6.5760636774593353</v>
      </c>
      <c r="M7" s="5">
        <f t="shared" si="14"/>
        <v>1.6992801093404231</v>
      </c>
      <c r="N7" s="5">
        <f>((BW7-BY7)^2+(BX7-BZ7)^2)^0.5 + ((BY7-CA7)^2+(BZ7-CB7)^2)^0.5</f>
        <v>7.5452432646974517</v>
      </c>
      <c r="O7" s="5">
        <f>((CA7-CC7)^2+(CB7-CD7)^2)^0.5</f>
        <v>1.8293793756353547</v>
      </c>
      <c r="P7" s="5" t="s">
        <v>566</v>
      </c>
      <c r="Q7" s="5" t="s">
        <v>566</v>
      </c>
      <c r="R7" s="5" t="s">
        <v>566</v>
      </c>
      <c r="S7" s="5" t="s">
        <v>566</v>
      </c>
      <c r="T7" s="5" t="s">
        <v>566</v>
      </c>
      <c r="U7" s="5" t="s">
        <v>566</v>
      </c>
      <c r="V7" s="5" t="s">
        <v>566</v>
      </c>
      <c r="W7" s="5" t="s">
        <v>566</v>
      </c>
      <c r="X7" s="5" t="s">
        <v>566</v>
      </c>
      <c r="Y7" s="5" t="s">
        <v>566</v>
      </c>
      <c r="Z7" s="5" t="s">
        <v>566</v>
      </c>
      <c r="AA7" s="5" t="s">
        <v>566</v>
      </c>
      <c r="AB7" s="5" t="s">
        <v>566</v>
      </c>
      <c r="AC7" s="5" t="s">
        <v>566</v>
      </c>
      <c r="AD7" s="5" t="s">
        <v>566</v>
      </c>
      <c r="AE7" s="5" t="s">
        <v>566</v>
      </c>
      <c r="AF7" s="5" t="s">
        <v>566</v>
      </c>
      <c r="AG7" s="9">
        <v>0</v>
      </c>
      <c r="AH7" s="9">
        <v>0</v>
      </c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>
        <v>0</v>
      </c>
      <c r="AV7" s="9">
        <v>-11.7818</v>
      </c>
      <c r="AW7" s="9">
        <v>0</v>
      </c>
      <c r="AX7" s="9">
        <v>-13.0905</v>
      </c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>
        <v>0</v>
      </c>
      <c r="BT7" s="17">
        <v>0</v>
      </c>
      <c r="BU7" s="17">
        <v>6.5018000000000002</v>
      </c>
      <c r="BV7" s="17">
        <v>-0.98550000000000004</v>
      </c>
      <c r="BW7" s="17">
        <v>6.4852999999999996</v>
      </c>
      <c r="BX7" s="17">
        <v>0.7137</v>
      </c>
      <c r="BY7" s="17">
        <v>5.0862999999999996</v>
      </c>
      <c r="BZ7" s="17">
        <v>6.2725</v>
      </c>
      <c r="CA7" s="17">
        <v>3.5065</v>
      </c>
      <c r="CB7" s="17">
        <v>7.1622000000000003</v>
      </c>
      <c r="CC7" s="17">
        <v>1.6801999999999999</v>
      </c>
      <c r="CD7" s="17">
        <v>7.0560999999999998</v>
      </c>
    </row>
    <row r="8" spans="2:120" ht="16.149999999999999" customHeight="1" x14ac:dyDescent="0.2">
      <c r="B8" s="2" t="s">
        <v>867</v>
      </c>
      <c r="C8" s="2"/>
      <c r="D8" s="5">
        <f t="shared" si="0"/>
        <v>12.0733</v>
      </c>
      <c r="E8" s="5">
        <f t="shared" si="1"/>
        <v>10.9398</v>
      </c>
      <c r="F8" s="5">
        <f t="shared" si="2"/>
        <v>2.6949000000000001</v>
      </c>
      <c r="G8" s="5">
        <f t="shared" si="11"/>
        <v>0.79879999999999995</v>
      </c>
      <c r="H8" s="5">
        <f t="shared" si="12"/>
        <v>1.3081</v>
      </c>
      <c r="I8" s="5">
        <f t="shared" si="3"/>
        <v>0.55759999999999987</v>
      </c>
      <c r="J8" s="5">
        <f t="shared" si="4"/>
        <v>1.4705999999999997</v>
      </c>
      <c r="K8" s="5">
        <f t="shared" si="5"/>
        <v>0.65030000000000054</v>
      </c>
      <c r="L8" s="5">
        <f t="shared" si="13"/>
        <v>5.5420551422734867</v>
      </c>
      <c r="M8" s="5">
        <f t="shared" si="14"/>
        <v>1.5437539311690835</v>
      </c>
      <c r="N8" s="5">
        <f>((BW8-BY8)^2+(BX8-BZ8)^2)^0.5 + ((BY8-CA8)^2+(BZ8-CB8)^2)^0.5</f>
        <v>7.074037615492939</v>
      </c>
      <c r="O8" s="5">
        <f>((CA8-CC8)^2+(CB8-CD8)^2)^0.5</f>
        <v>1.8047686084371042</v>
      </c>
      <c r="P8" s="5">
        <f t="shared" si="15"/>
        <v>5.5405012408625982</v>
      </c>
      <c r="Q8" s="5">
        <f t="shared" si="16"/>
        <v>5.8164295964104991</v>
      </c>
      <c r="R8" s="5">
        <f t="shared" si="17"/>
        <v>4.4331076233270048</v>
      </c>
      <c r="S8" s="5">
        <f t="shared" si="18"/>
        <v>4.8320677230353475</v>
      </c>
      <c r="T8" s="5">
        <f t="shared" si="19"/>
        <v>5.4304310003903007</v>
      </c>
      <c r="U8" s="5">
        <f t="shared" si="20"/>
        <v>6.3684123429627277</v>
      </c>
      <c r="V8" s="5">
        <f t="shared" si="21"/>
        <v>0.77401499339483193</v>
      </c>
      <c r="W8" s="5">
        <f t="shared" si="22"/>
        <v>1.7855442755641759</v>
      </c>
      <c r="X8" s="5">
        <f t="shared" si="23"/>
        <v>0.43013379313883321</v>
      </c>
      <c r="Y8" s="5">
        <f t="shared" si="6"/>
        <v>1.0292999999999999</v>
      </c>
      <c r="Z8" s="5">
        <f t="shared" si="7"/>
        <v>0.42169999999999996</v>
      </c>
      <c r="AA8" s="5">
        <f t="shared" si="8"/>
        <v>1.4198</v>
      </c>
      <c r="AB8" s="5">
        <f t="shared" si="9"/>
        <v>2.5881999999999996</v>
      </c>
      <c r="AC8" s="6">
        <f t="shared" si="10"/>
        <v>1.7919999999999998</v>
      </c>
      <c r="AD8" s="6">
        <f t="shared" si="24"/>
        <v>0.16510000000000069</v>
      </c>
      <c r="AE8" s="6">
        <f t="shared" si="25"/>
        <v>0.17970000000000041</v>
      </c>
      <c r="AF8" s="6">
        <f t="shared" si="26"/>
        <v>0.17389999999999972</v>
      </c>
      <c r="AG8" s="9">
        <v>0</v>
      </c>
      <c r="AH8" s="9">
        <v>0</v>
      </c>
      <c r="AI8" s="9">
        <v>0</v>
      </c>
      <c r="AJ8" s="9">
        <v>-0.79879999999999995</v>
      </c>
      <c r="AK8" s="9">
        <v>0</v>
      </c>
      <c r="AL8" s="9">
        <v>-1.3868</v>
      </c>
      <c r="AM8" s="9">
        <v>0</v>
      </c>
      <c r="AN8" s="9">
        <v>-2.6949000000000001</v>
      </c>
      <c r="AO8" s="9">
        <v>0</v>
      </c>
      <c r="AP8" s="9">
        <v>-3.2524999999999999</v>
      </c>
      <c r="AQ8" s="9">
        <v>0</v>
      </c>
      <c r="AR8" s="9">
        <v>-4.7230999999999996</v>
      </c>
      <c r="AS8" s="9">
        <v>0</v>
      </c>
      <c r="AT8" s="9">
        <v>-5.3734000000000002</v>
      </c>
      <c r="AU8" s="9">
        <v>0</v>
      </c>
      <c r="AV8" s="9">
        <v>-10.9398</v>
      </c>
      <c r="AW8" s="9">
        <v>0</v>
      </c>
      <c r="AX8" s="9">
        <v>-12.0733</v>
      </c>
      <c r="AY8" s="18">
        <v>0.85919999999999996</v>
      </c>
      <c r="AZ8" s="18">
        <v>-5.7652000000000001</v>
      </c>
      <c r="BA8" s="19">
        <v>1.2686999999999999</v>
      </c>
      <c r="BB8" s="19">
        <v>-5.7652000000000001</v>
      </c>
      <c r="BC8" s="19">
        <v>0.67179999999999995</v>
      </c>
      <c r="BD8" s="19">
        <v>-5.7652000000000001</v>
      </c>
      <c r="BE8" s="19">
        <v>0.49969999999999998</v>
      </c>
      <c r="BF8" s="19">
        <v>-5.7652000000000001</v>
      </c>
      <c r="BG8" s="19">
        <v>0.2172</v>
      </c>
      <c r="BH8" s="19">
        <v>-5.7652000000000001</v>
      </c>
      <c r="BI8" s="19">
        <v>-0.20449999999999999</v>
      </c>
      <c r="BJ8" s="19">
        <v>-5.7652000000000001</v>
      </c>
      <c r="BK8" s="19">
        <v>-0.52959999999999996</v>
      </c>
      <c r="BL8" s="19">
        <v>-5.7652000000000001</v>
      </c>
      <c r="BM8" s="19">
        <v>-0.748</v>
      </c>
      <c r="BN8" s="19">
        <v>-5.7652000000000001</v>
      </c>
      <c r="BO8" s="19">
        <v>-1.3194999999999999</v>
      </c>
      <c r="BP8" s="19">
        <v>-5.7652000000000001</v>
      </c>
      <c r="BQ8" s="19">
        <v>-0.93279999999999996</v>
      </c>
      <c r="BR8" s="19">
        <v>-5.7652000000000001</v>
      </c>
      <c r="BS8" s="17">
        <v>0</v>
      </c>
      <c r="BT8" s="17">
        <v>0</v>
      </c>
      <c r="BU8" s="17">
        <v>4.0792000000000002</v>
      </c>
      <c r="BV8" s="17">
        <v>-3.7515999999999998</v>
      </c>
      <c r="BW8" s="17">
        <v>5.3010000000000002</v>
      </c>
      <c r="BX8" s="17">
        <v>-2.8079999999999998</v>
      </c>
      <c r="BY8" s="17">
        <v>6.8821000000000003</v>
      </c>
      <c r="BZ8" s="17">
        <v>-0.82679999999999998</v>
      </c>
      <c r="CA8" s="17">
        <v>8.7147000000000006</v>
      </c>
      <c r="CB8" s="17">
        <v>3.3260999999999998</v>
      </c>
      <c r="CC8" s="17">
        <v>8.5350000000000001</v>
      </c>
      <c r="CD8" s="17">
        <v>5.1219000000000001</v>
      </c>
      <c r="CE8" s="12">
        <v>7.5654000000000003</v>
      </c>
      <c r="CF8" s="12">
        <v>2.7094999999999998</v>
      </c>
      <c r="CG8" s="12">
        <v>9.6812000000000005</v>
      </c>
      <c r="CH8" s="12">
        <v>-2.4110999999999998</v>
      </c>
      <c r="CI8" s="12">
        <v>7.0377000000000001</v>
      </c>
      <c r="CJ8" s="12">
        <v>2.7698999999999998</v>
      </c>
      <c r="CK8" s="12">
        <v>8.9129000000000005</v>
      </c>
      <c r="CL8" s="12">
        <v>0.43430000000000002</v>
      </c>
      <c r="CM8" s="12">
        <v>8.7477999999999998</v>
      </c>
      <c r="CN8" s="12">
        <v>0.43430000000000002</v>
      </c>
      <c r="CO8" s="12">
        <v>8.7058</v>
      </c>
      <c r="CP8" s="12">
        <v>0.5423</v>
      </c>
      <c r="CQ8" s="12">
        <v>9.4125999999999994</v>
      </c>
      <c r="CR8" s="12">
        <v>4.9187000000000003</v>
      </c>
      <c r="CS8" s="12">
        <v>11.836399999999999</v>
      </c>
      <c r="CT8" s="12">
        <v>0.73850000000000005</v>
      </c>
      <c r="CU8" s="12">
        <v>9.0532000000000004</v>
      </c>
      <c r="CV8" s="12">
        <v>2.8117999999999999</v>
      </c>
      <c r="CW8" s="12">
        <v>9.2329000000000008</v>
      </c>
      <c r="CX8" s="12">
        <v>2.8117999999999999</v>
      </c>
      <c r="CY8" s="12">
        <v>9.3567</v>
      </c>
      <c r="CZ8" s="12">
        <v>2.8677000000000001</v>
      </c>
      <c r="DA8" s="12">
        <v>9.1229999999999993</v>
      </c>
      <c r="DB8" s="12">
        <v>8.2931000000000008</v>
      </c>
      <c r="DC8" s="12">
        <v>13.288600000000001</v>
      </c>
      <c r="DD8" s="12">
        <v>3.476</v>
      </c>
      <c r="DE8" s="12">
        <v>9.4804999999999993</v>
      </c>
      <c r="DF8" s="12">
        <v>6.2662000000000004</v>
      </c>
      <c r="DG8" s="12">
        <v>9.3065999999999995</v>
      </c>
      <c r="DH8" s="12">
        <v>6.2662000000000004</v>
      </c>
      <c r="DI8" s="12">
        <v>9.4690999999999992</v>
      </c>
      <c r="DJ8" s="12">
        <v>6.3411</v>
      </c>
      <c r="DK8" s="12">
        <v>10.092700000000001</v>
      </c>
      <c r="DL8" s="12">
        <v>6.7995999999999999</v>
      </c>
      <c r="DM8" s="12">
        <v>10.9137</v>
      </c>
      <c r="DN8" s="12">
        <v>8.3851999999999993</v>
      </c>
      <c r="DO8" s="12">
        <v>10.9849</v>
      </c>
      <c r="DP8" s="12">
        <v>8.8094000000000001</v>
      </c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11"/>
        <v>0</v>
      </c>
      <c r="H9" s="5">
        <f t="shared" si="12"/>
        <v>0</v>
      </c>
      <c r="I9" s="5">
        <f t="shared" si="3"/>
        <v>0</v>
      </c>
      <c r="J9" s="5">
        <f t="shared" si="4"/>
        <v>0</v>
      </c>
      <c r="K9" s="5">
        <f t="shared" si="5"/>
        <v>0</v>
      </c>
      <c r="L9" s="5">
        <f t="shared" si="13"/>
        <v>0</v>
      </c>
      <c r="M9" s="5">
        <f t="shared" si="14"/>
        <v>0</v>
      </c>
      <c r="N9" s="5">
        <f>((BW9-BY9)^2+(BX9-BZ9)^2)^0.5 + ((BY9-CA9)^2+(BZ9-CB9)^2)^0.5</f>
        <v>0</v>
      </c>
      <c r="O9" s="5">
        <f>((CA9-CC9)^2+(CB9-CD9)^2)^0.5</f>
        <v>0</v>
      </c>
      <c r="P9" s="5">
        <f t="shared" si="15"/>
        <v>0</v>
      </c>
      <c r="Q9" s="5">
        <f t="shared" si="16"/>
        <v>0</v>
      </c>
      <c r="R9" s="5">
        <f t="shared" si="17"/>
        <v>0</v>
      </c>
      <c r="S9" s="5">
        <f t="shared" si="18"/>
        <v>0</v>
      </c>
      <c r="T9" s="5">
        <f t="shared" si="19"/>
        <v>0</v>
      </c>
      <c r="U9" s="5">
        <f t="shared" si="20"/>
        <v>0</v>
      </c>
      <c r="V9" s="5">
        <f t="shared" si="21"/>
        <v>0</v>
      </c>
      <c r="W9" s="5">
        <f t="shared" si="22"/>
        <v>0</v>
      </c>
      <c r="X9" s="5">
        <f t="shared" si="23"/>
        <v>0</v>
      </c>
      <c r="Y9" s="5">
        <f t="shared" si="6"/>
        <v>0</v>
      </c>
      <c r="Z9" s="5">
        <f t="shared" si="7"/>
        <v>0</v>
      </c>
      <c r="AA9" s="5">
        <f t="shared" si="8"/>
        <v>0</v>
      </c>
      <c r="AB9" s="5">
        <f t="shared" si="9"/>
        <v>0</v>
      </c>
      <c r="AC9" s="6">
        <f t="shared" si="10"/>
        <v>0</v>
      </c>
      <c r="AD9" s="6">
        <f t="shared" si="24"/>
        <v>0</v>
      </c>
      <c r="AE9" s="6">
        <f t="shared" si="25"/>
        <v>0</v>
      </c>
      <c r="AF9" s="6">
        <f t="shared" si="26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11"/>
        <v>0</v>
      </c>
      <c r="H10" s="5">
        <f t="shared" si="12"/>
        <v>0</v>
      </c>
      <c r="I10" s="5">
        <f t="shared" si="3"/>
        <v>0</v>
      </c>
      <c r="J10" s="5">
        <f t="shared" si="4"/>
        <v>0</v>
      </c>
      <c r="K10" s="5">
        <f t="shared" si="5"/>
        <v>0</v>
      </c>
      <c r="L10" s="5">
        <f t="shared" si="13"/>
        <v>0</v>
      </c>
      <c r="M10" s="5">
        <f t="shared" si="14"/>
        <v>0</v>
      </c>
      <c r="N10" s="5">
        <f>((BW10-BY10)^2+(BX10-BZ10)^2)^0.5 + ((BY10-CA10)^2+(BZ10-CB10)^2)^0.5</f>
        <v>0</v>
      </c>
      <c r="O10" s="5">
        <f>((CA10-CC10)^2+(CB10-CD10)^2)^0.5</f>
        <v>0</v>
      </c>
      <c r="P10" s="5">
        <f t="shared" si="15"/>
        <v>0</v>
      </c>
      <c r="Q10" s="5">
        <f t="shared" si="16"/>
        <v>0</v>
      </c>
      <c r="R10" s="5">
        <f t="shared" si="17"/>
        <v>0</v>
      </c>
      <c r="S10" s="5">
        <f t="shared" si="18"/>
        <v>0</v>
      </c>
      <c r="T10" s="5">
        <f t="shared" si="19"/>
        <v>0</v>
      </c>
      <c r="U10" s="5">
        <f t="shared" si="20"/>
        <v>0</v>
      </c>
      <c r="V10" s="5">
        <f t="shared" si="21"/>
        <v>0</v>
      </c>
      <c r="W10" s="5">
        <f t="shared" si="22"/>
        <v>0</v>
      </c>
      <c r="X10" s="5">
        <f t="shared" si="23"/>
        <v>0</v>
      </c>
      <c r="Y10" s="5">
        <f t="shared" si="6"/>
        <v>0</v>
      </c>
      <c r="Z10" s="5">
        <f t="shared" si="7"/>
        <v>0</v>
      </c>
      <c r="AA10" s="5">
        <f t="shared" si="8"/>
        <v>0</v>
      </c>
      <c r="AB10" s="5">
        <f t="shared" si="9"/>
        <v>0</v>
      </c>
      <c r="AC10" s="6">
        <f t="shared" si="10"/>
        <v>0</v>
      </c>
      <c r="AD10" s="6">
        <f>((CK10-CM10)^2+(CL10-CN10)^2)^0.5</f>
        <v>0</v>
      </c>
      <c r="AE10" s="6">
        <f>((CU10-CW10)^2+(CV10-CX10)^2)^0.5</f>
        <v>0</v>
      </c>
      <c r="AF10" s="6">
        <f>((DE10-DG10)^2+(DF10-DH10)^2)^0.5</f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11"/>
        <v>0</v>
      </c>
      <c r="H11" s="5">
        <f t="shared" si="12"/>
        <v>0</v>
      </c>
      <c r="I11" s="5">
        <f t="shared" si="3"/>
        <v>0</v>
      </c>
      <c r="J11" s="5">
        <f t="shared" si="4"/>
        <v>0</v>
      </c>
      <c r="K11" s="5">
        <f t="shared" si="5"/>
        <v>0</v>
      </c>
      <c r="L11" s="5">
        <f t="shared" si="13"/>
        <v>0</v>
      </c>
      <c r="M11" s="5">
        <f t="shared" si="14"/>
        <v>0</v>
      </c>
      <c r="N11" s="5">
        <f>((BW11-CA11)^2+(BX11-CB11)^2)^0.5 + ((CA11-CC11)^2+(CB11-CD11)^2)^0.5</f>
        <v>0</v>
      </c>
      <c r="O11" s="5">
        <f>((CC11-CE11)^2+(CD11-CF11)^2)^0.5</f>
        <v>0</v>
      </c>
      <c r="P11" s="5">
        <f>((CG11-CI11)^2+(CH11-CJ11)^2)^0.5</f>
        <v>0</v>
      </c>
      <c r="Q11" s="5">
        <f>((CI11-CO11)^2+(CJ11-CP11)^2)^0.5</f>
        <v>0</v>
      </c>
      <c r="R11" s="5">
        <f>((CQ11-CS11)^2+(CR11-CT11)^2)^0.5</f>
        <v>0</v>
      </c>
      <c r="S11" s="5">
        <f>((CS11-CY11)^2+(CT11-CZ11)^2)^0.5</f>
        <v>0</v>
      </c>
      <c r="T11" s="5">
        <f>((DA11-DC11)^2+(DB11-DD11)^2)^0.5</f>
        <v>0</v>
      </c>
      <c r="U11" s="5">
        <f>((DC11-DE11)^2+(DD11-DF11)^2)^0.5</f>
        <v>0</v>
      </c>
      <c r="V11" s="5">
        <f t="shared" si="21"/>
        <v>0</v>
      </c>
      <c r="W11" s="5">
        <f t="shared" si="22"/>
        <v>0</v>
      </c>
      <c r="X11" s="5">
        <f t="shared" si="23"/>
        <v>0</v>
      </c>
      <c r="Y11" s="5">
        <f t="shared" si="6"/>
        <v>0</v>
      </c>
      <c r="Z11" s="5">
        <f t="shared" si="7"/>
        <v>0</v>
      </c>
      <c r="AA11" s="5">
        <f t="shared" si="8"/>
        <v>0</v>
      </c>
      <c r="AB11" s="5">
        <f t="shared" si="9"/>
        <v>0</v>
      </c>
      <c r="AC11" s="6">
        <f t="shared" si="10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x14ac:dyDescent="0.2">
      <c r="B12" s="13" t="s">
        <v>3</v>
      </c>
      <c r="C12" s="13"/>
      <c r="D12" s="14">
        <f>AVERAGE(D3:D8)</f>
        <v>13.186200000000001</v>
      </c>
      <c r="E12" s="14">
        <f t="shared" ref="E12:J12" si="27">AVERAGE(E3:E8)</f>
        <v>12.172016666666666</v>
      </c>
      <c r="F12" s="14">
        <f t="shared" si="27"/>
        <v>2.7963999999999998</v>
      </c>
      <c r="G12" s="14">
        <f t="shared" si="27"/>
        <v>0.85114000000000001</v>
      </c>
      <c r="H12" s="14">
        <f t="shared" si="27"/>
        <v>1.4117200000000001</v>
      </c>
      <c r="I12" s="14">
        <f t="shared" si="27"/>
        <v>0.68974000000000002</v>
      </c>
      <c r="J12" s="14">
        <f t="shared" si="27"/>
        <v>1.6425000000000001</v>
      </c>
      <c r="K12" s="14">
        <f>AVERAGE(K3,K5:K8)</f>
        <v>0.81059999999999999</v>
      </c>
      <c r="L12" s="14">
        <f t="shared" ref="L12:Y12" si="28">AVERAGE(L3:L8)</f>
        <v>6.543976560070413</v>
      </c>
      <c r="M12" s="14">
        <f t="shared" si="28"/>
        <v>1.6354354078900666</v>
      </c>
      <c r="N12" s="14">
        <f t="shared" si="28"/>
        <v>7.4403225359281819</v>
      </c>
      <c r="O12" s="14">
        <f t="shared" si="28"/>
        <v>1.8170739920362293</v>
      </c>
      <c r="P12" s="14">
        <f t="shared" si="28"/>
        <v>6.2394881877271429</v>
      </c>
      <c r="Q12" s="14">
        <f t="shared" si="28"/>
        <v>6.6529040583789438</v>
      </c>
      <c r="R12" s="14">
        <f t="shared" si="28"/>
        <v>4.2694152168669897</v>
      </c>
      <c r="S12" s="14">
        <f t="shared" si="28"/>
        <v>5.4478670292153231</v>
      </c>
      <c r="T12" s="14">
        <f t="shared" si="28"/>
        <v>5.9503254784603667</v>
      </c>
      <c r="U12" s="14">
        <f t="shared" si="28"/>
        <v>6.376313442719737</v>
      </c>
      <c r="V12" s="14">
        <f t="shared" si="28"/>
        <v>0.9033810003256072</v>
      </c>
      <c r="W12" s="14">
        <f t="shared" si="28"/>
        <v>1.8690222990506775</v>
      </c>
      <c r="X12" s="14">
        <f t="shared" si="28"/>
        <v>0.39396699516882416</v>
      </c>
      <c r="Y12" s="14">
        <f t="shared" si="28"/>
        <v>1.1271</v>
      </c>
      <c r="Z12" s="14">
        <f>AVERAGE(Z3:Z4,Z6:Z8)</f>
        <v>0.5459750000000001</v>
      </c>
      <c r="AA12" s="14">
        <f t="shared" ref="AA12:AF12" si="29">AVERAGE(AA3:AA8)</f>
        <v>1.4550000000000001</v>
      </c>
      <c r="AB12" s="14">
        <f t="shared" si="29"/>
        <v>2.7987000000000002</v>
      </c>
      <c r="AC12" s="14">
        <f t="shared" si="29"/>
        <v>1.84012</v>
      </c>
      <c r="AD12" s="14">
        <f t="shared" si="29"/>
        <v>0.18900000000000014</v>
      </c>
      <c r="AE12" s="14">
        <f t="shared" si="29"/>
        <v>0.2019500000000003</v>
      </c>
      <c r="AF12" s="14">
        <f t="shared" si="29"/>
        <v>0.1987249999999999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4</v>
      </c>
      <c r="C13" s="13"/>
      <c r="D13" s="14">
        <f>STDEV(D3:D8)</f>
        <v>0.60054310086787288</v>
      </c>
      <c r="E13" s="14">
        <f t="shared" ref="E13:J13" si="30">STDEV(E3:E8)</f>
        <v>0.83368448088390501</v>
      </c>
      <c r="F13" s="14">
        <f t="shared" si="30"/>
        <v>0.11447340302445808</v>
      </c>
      <c r="G13" s="14">
        <f t="shared" si="30"/>
        <v>7.9059901340692323E-2</v>
      </c>
      <c r="H13" s="14">
        <f t="shared" si="30"/>
        <v>6.8804919882229337E-2</v>
      </c>
      <c r="I13" s="14">
        <f t="shared" si="30"/>
        <v>7.9119138013504425E-2</v>
      </c>
      <c r="J13" s="14">
        <f t="shared" si="30"/>
        <v>0.10382234826856894</v>
      </c>
      <c r="K13" s="14">
        <f>STDEV(K3,K5:K8)</f>
        <v>0.10799441343575711</v>
      </c>
      <c r="L13" s="14">
        <f t="shared" ref="L13:Y13" si="31">STDEV(L3:L8)</f>
        <v>0.70173211294054383</v>
      </c>
      <c r="M13" s="14">
        <f t="shared" si="31"/>
        <v>0.12674915710147633</v>
      </c>
      <c r="N13" s="14">
        <f>STDEV(N3:N8)</f>
        <v>0.32671412806070688</v>
      </c>
      <c r="O13" s="14">
        <f t="shared" si="31"/>
        <v>1.7402440376086382E-2</v>
      </c>
      <c r="P13" s="14">
        <f t="shared" si="31"/>
        <v>0.60805553021100767</v>
      </c>
      <c r="Q13" s="14">
        <f t="shared" si="31"/>
        <v>0.72723461139267975</v>
      </c>
      <c r="R13" s="14">
        <f t="shared" si="31"/>
        <v>0.51046355205779359</v>
      </c>
      <c r="S13" s="14">
        <f t="shared" si="31"/>
        <v>0.44360793048007874</v>
      </c>
      <c r="T13" s="14">
        <f t="shared" si="31"/>
        <v>0.52266333387574138</v>
      </c>
      <c r="U13" s="14">
        <f t="shared" si="31"/>
        <v>0.30474927988227951</v>
      </c>
      <c r="V13" s="14">
        <f t="shared" si="31"/>
        <v>8.641035998872898E-2</v>
      </c>
      <c r="W13" s="14">
        <f t="shared" si="31"/>
        <v>5.3420661397529372E-2</v>
      </c>
      <c r="X13" s="14">
        <f t="shared" si="31"/>
        <v>4.9910779367381461E-2</v>
      </c>
      <c r="Y13" s="14">
        <f t="shared" si="31"/>
        <v>8.3918293595615978E-2</v>
      </c>
      <c r="Z13" s="14">
        <f>STDEV(Z3:Z4,Z6:Z8)</f>
        <v>9.5539673260204031E-2</v>
      </c>
      <c r="AA13" s="14">
        <f t="shared" ref="AA13:AF13" si="32">STDEV(AA3:AA8)</f>
        <v>5.5173861565056354E-2</v>
      </c>
      <c r="AB13" s="14">
        <f t="shared" si="32"/>
        <v>0.12695272742245448</v>
      </c>
      <c r="AC13" s="14">
        <f t="shared" si="32"/>
        <v>0.21373271158154666</v>
      </c>
      <c r="AD13" s="14">
        <f t="shared" si="32"/>
        <v>2.0700966161026881E-2</v>
      </c>
      <c r="AE13" s="14">
        <f t="shared" si="32"/>
        <v>1.8976037521042266E-2</v>
      </c>
      <c r="AF13" s="14">
        <f t="shared" si="32"/>
        <v>2.0355895951787616E-2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5</v>
      </c>
      <c r="C14" s="13"/>
      <c r="D14" s="14">
        <f>MAX(D3:D8)-MIN(D3:D8)</f>
        <v>1.6135000000000002</v>
      </c>
      <c r="E14" s="14">
        <f t="shared" ref="E14:J14" si="33">MAX(E3:E8)-MIN(E3:E8)</f>
        <v>2.4834999999999994</v>
      </c>
      <c r="F14" s="14">
        <f t="shared" si="33"/>
        <v>0.28010000000000002</v>
      </c>
      <c r="G14" s="14">
        <f t="shared" si="33"/>
        <v>0.19180000000000008</v>
      </c>
      <c r="H14" s="14">
        <f t="shared" si="33"/>
        <v>0.18219999999999992</v>
      </c>
      <c r="I14" s="14">
        <f t="shared" si="33"/>
        <v>0.20950000000000024</v>
      </c>
      <c r="J14" s="14">
        <f t="shared" si="33"/>
        <v>0.28140000000000009</v>
      </c>
      <c r="K14" s="14">
        <f>MAX(K3,K5:K8)-MIN(K3,K5:K8)</f>
        <v>0.23549999999999915</v>
      </c>
      <c r="L14" s="14">
        <f t="shared" ref="L14:Y14" si="34">MAX(L3:L8)-MIN(L3:L8)</f>
        <v>1.5193845303428564</v>
      </c>
      <c r="M14" s="14">
        <f t="shared" si="34"/>
        <v>0.26580806749248675</v>
      </c>
      <c r="N14" s="14">
        <f t="shared" si="34"/>
        <v>0.62764911210121888</v>
      </c>
      <c r="O14" s="14">
        <f t="shared" si="34"/>
        <v>2.4610767198250505E-2</v>
      </c>
      <c r="P14" s="14">
        <f t="shared" si="34"/>
        <v>1.1058778410134886</v>
      </c>
      <c r="Q14" s="14">
        <f t="shared" si="34"/>
        <v>1.3187666370507785</v>
      </c>
      <c r="R14" s="14">
        <f t="shared" si="34"/>
        <v>1.1318742837650437</v>
      </c>
      <c r="S14" s="14">
        <f t="shared" si="34"/>
        <v>0.95967899103977672</v>
      </c>
      <c r="T14" s="14">
        <f t="shared" si="34"/>
        <v>1.0452833478495904</v>
      </c>
      <c r="U14" s="14">
        <f t="shared" si="34"/>
        <v>0.74500783124772951</v>
      </c>
      <c r="V14" s="14">
        <f t="shared" si="34"/>
        <v>0.22922406585276311</v>
      </c>
      <c r="W14" s="14">
        <f t="shared" si="34"/>
        <v>0.14821750138768031</v>
      </c>
      <c r="X14" s="14">
        <f t="shared" si="34"/>
        <v>0.12800585318020979</v>
      </c>
      <c r="Y14" s="14">
        <f t="shared" si="34"/>
        <v>0.20450000000000013</v>
      </c>
      <c r="Z14" s="14">
        <f>MAX(Z3:Z4,Z6:Z8)-MIN(Z3:Z4,Z6:Z8)</f>
        <v>0.21210000000000007</v>
      </c>
      <c r="AA14" s="14">
        <f t="shared" ref="AA14:AF14" si="35">MAX(AA3:AA8)-MIN(AA3:AA8)</f>
        <v>0.13590000000000013</v>
      </c>
      <c r="AB14" s="14">
        <f t="shared" si="35"/>
        <v>0.32200000000000006</v>
      </c>
      <c r="AC14" s="14">
        <f t="shared" si="35"/>
        <v>0.55760000000000032</v>
      </c>
      <c r="AD14" s="14">
        <f t="shared" si="35"/>
        <v>3.6199999999999122E-2</v>
      </c>
      <c r="AE14" s="14">
        <f t="shared" si="35"/>
        <v>4.6400000000000219E-2</v>
      </c>
      <c r="AF14" s="14">
        <f t="shared" si="35"/>
        <v>4.3900000000000272E-2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 t="s">
        <v>55</v>
      </c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6</v>
      </c>
      <c r="C15" s="13"/>
      <c r="D15" s="14">
        <f>MIN(D3:D8)</f>
        <v>12.0733</v>
      </c>
      <c r="E15" s="14">
        <f t="shared" ref="E15:J15" si="36">MIN(E3:E8)</f>
        <v>10.9398</v>
      </c>
      <c r="F15" s="14">
        <f t="shared" si="36"/>
        <v>2.6949000000000001</v>
      </c>
      <c r="G15" s="14">
        <f t="shared" si="36"/>
        <v>0.79879999999999995</v>
      </c>
      <c r="H15" s="14">
        <f t="shared" si="36"/>
        <v>1.3081</v>
      </c>
      <c r="I15" s="14">
        <f t="shared" si="36"/>
        <v>0.55759999999999987</v>
      </c>
      <c r="J15" s="14">
        <f t="shared" si="36"/>
        <v>1.4705999999999997</v>
      </c>
      <c r="K15" s="14">
        <f>MIN(K3,K5:K8)</f>
        <v>0.65030000000000054</v>
      </c>
      <c r="L15" s="14">
        <f t="shared" ref="L15:Y15" si="37">MIN(L3:L8)</f>
        <v>5.5420551422734867</v>
      </c>
      <c r="M15" s="14">
        <f t="shared" si="37"/>
        <v>1.5164497617791366</v>
      </c>
      <c r="N15" s="14">
        <f t="shared" si="37"/>
        <v>7.074037615492939</v>
      </c>
      <c r="O15" s="14">
        <f t="shared" si="37"/>
        <v>1.8047686084371042</v>
      </c>
      <c r="P15" s="14">
        <f t="shared" si="37"/>
        <v>5.5405012408625982</v>
      </c>
      <c r="Q15" s="14">
        <f t="shared" si="37"/>
        <v>5.8164295964104991</v>
      </c>
      <c r="R15" s="14">
        <f t="shared" si="37"/>
        <v>3.5163605048401965</v>
      </c>
      <c r="S15" s="14">
        <f t="shared" si="37"/>
        <v>4.8320677230353475</v>
      </c>
      <c r="T15" s="14">
        <f t="shared" si="37"/>
        <v>5.4304310003903007</v>
      </c>
      <c r="U15" s="14">
        <f t="shared" si="37"/>
        <v>5.9934381001224999</v>
      </c>
      <c r="V15" s="14">
        <f t="shared" si="37"/>
        <v>0.77401499339483193</v>
      </c>
      <c r="W15" s="14">
        <f t="shared" si="37"/>
        <v>1.7855442755641759</v>
      </c>
      <c r="X15" s="14">
        <f t="shared" si="37"/>
        <v>0.32026247048319606</v>
      </c>
      <c r="Y15" s="14">
        <f t="shared" si="37"/>
        <v>1.0292999999999999</v>
      </c>
      <c r="Z15" s="14">
        <f>MIN(Z3:Z4,Z6:Z8)</f>
        <v>0.42169999999999996</v>
      </c>
      <c r="AA15" s="14">
        <f t="shared" ref="AA15:AF15" si="38">MIN(AA3:AA8)</f>
        <v>1.4127999999999998</v>
      </c>
      <c r="AB15" s="14">
        <f t="shared" si="38"/>
        <v>2.5881999999999996</v>
      </c>
      <c r="AC15" s="14">
        <f t="shared" si="38"/>
        <v>1.5099999999999998</v>
      </c>
      <c r="AD15" s="14">
        <f t="shared" si="38"/>
        <v>0.16510000000000069</v>
      </c>
      <c r="AE15" s="14">
        <f t="shared" si="38"/>
        <v>0.17970000000000041</v>
      </c>
      <c r="AF15" s="14">
        <f t="shared" si="38"/>
        <v>0.17389999999999972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7</v>
      </c>
      <c r="C16" s="13"/>
      <c r="D16" s="14">
        <f>MAX(D3:D8)</f>
        <v>13.6868</v>
      </c>
      <c r="E16" s="14">
        <f t="shared" ref="E16:J16" si="39">MAX(E3:E8)</f>
        <v>13.423299999999999</v>
      </c>
      <c r="F16" s="14">
        <f t="shared" si="39"/>
        <v>2.9750000000000001</v>
      </c>
      <c r="G16" s="14">
        <f t="shared" si="39"/>
        <v>0.99060000000000004</v>
      </c>
      <c r="H16" s="14">
        <f t="shared" si="39"/>
        <v>1.4903</v>
      </c>
      <c r="I16" s="14">
        <f t="shared" si="39"/>
        <v>0.76710000000000012</v>
      </c>
      <c r="J16" s="14">
        <f t="shared" si="39"/>
        <v>1.7519999999999998</v>
      </c>
      <c r="K16" s="14">
        <f>MAX(K3,K5:K8)</f>
        <v>0.8857999999999997</v>
      </c>
      <c r="L16" s="14">
        <f t="shared" ref="L16:Y16" si="40">MAX(L3:L8)</f>
        <v>7.0614396726163431</v>
      </c>
      <c r="M16" s="14">
        <f t="shared" si="40"/>
        <v>1.7822578292716234</v>
      </c>
      <c r="N16" s="14">
        <f t="shared" si="40"/>
        <v>7.7016867275941578</v>
      </c>
      <c r="O16" s="14">
        <f t="shared" si="40"/>
        <v>1.8293793756353547</v>
      </c>
      <c r="P16" s="14">
        <f t="shared" si="40"/>
        <v>6.6463790818760868</v>
      </c>
      <c r="Q16" s="14">
        <f t="shared" si="40"/>
        <v>7.1351962334612775</v>
      </c>
      <c r="R16" s="14">
        <f t="shared" si="40"/>
        <v>4.6482347886052402</v>
      </c>
      <c r="S16" s="14">
        <f t="shared" si="40"/>
        <v>5.7917467140751242</v>
      </c>
      <c r="T16" s="14">
        <f t="shared" si="40"/>
        <v>6.4757143482398911</v>
      </c>
      <c r="U16" s="14">
        <f t="shared" si="40"/>
        <v>6.7384459313702294</v>
      </c>
      <c r="V16" s="14">
        <f t="shared" si="40"/>
        <v>1.003239059247595</v>
      </c>
      <c r="W16" s="14">
        <f t="shared" si="40"/>
        <v>1.9337617769518562</v>
      </c>
      <c r="X16" s="14">
        <f t="shared" si="40"/>
        <v>0.44826832366340585</v>
      </c>
      <c r="Y16" s="14">
        <f t="shared" si="40"/>
        <v>1.2338</v>
      </c>
      <c r="Z16" s="14">
        <f>MAX(Z3:Z4,Z6:Z8)</f>
        <v>0.63380000000000003</v>
      </c>
      <c r="AA16" s="14">
        <f t="shared" ref="AA16:AF16" si="41">MAX(AA3:AA8)</f>
        <v>1.5487</v>
      </c>
      <c r="AB16" s="14">
        <f t="shared" si="41"/>
        <v>2.9101999999999997</v>
      </c>
      <c r="AC16" s="14">
        <f t="shared" si="41"/>
        <v>2.0676000000000001</v>
      </c>
      <c r="AD16" s="14">
        <f t="shared" si="41"/>
        <v>0.20129999999999981</v>
      </c>
      <c r="AE16" s="14">
        <f t="shared" si="41"/>
        <v>0.22610000000000063</v>
      </c>
      <c r="AF16" s="14">
        <f t="shared" si="41"/>
        <v>0.21779999999999999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56</v>
      </c>
      <c r="C17" s="13"/>
      <c r="D17" s="15">
        <f>COUNT(D3:D8)</f>
        <v>6</v>
      </c>
      <c r="E17" s="15">
        <f t="shared" ref="E17:J17" si="42">COUNT(E3:E8)</f>
        <v>6</v>
      </c>
      <c r="F17" s="15">
        <f t="shared" si="42"/>
        <v>5</v>
      </c>
      <c r="G17" s="15">
        <f t="shared" si="42"/>
        <v>5</v>
      </c>
      <c r="H17" s="15">
        <f t="shared" si="42"/>
        <v>5</v>
      </c>
      <c r="I17" s="15">
        <f t="shared" si="42"/>
        <v>5</v>
      </c>
      <c r="J17" s="15">
        <f t="shared" si="42"/>
        <v>5</v>
      </c>
      <c r="K17" s="15">
        <f>COUNT(K3,K5:K8)</f>
        <v>4</v>
      </c>
      <c r="L17" s="15">
        <f t="shared" ref="L17:Y17" si="43">COUNT(L3:L8)</f>
        <v>4</v>
      </c>
      <c r="M17" s="15">
        <f t="shared" si="43"/>
        <v>4</v>
      </c>
      <c r="N17" s="15">
        <f t="shared" si="43"/>
        <v>3</v>
      </c>
      <c r="O17" s="15">
        <f t="shared" si="43"/>
        <v>2</v>
      </c>
      <c r="P17" s="15">
        <f t="shared" si="43"/>
        <v>3</v>
      </c>
      <c r="Q17" s="15">
        <f t="shared" si="43"/>
        <v>3</v>
      </c>
      <c r="R17" s="15">
        <f t="shared" si="43"/>
        <v>4</v>
      </c>
      <c r="S17" s="15">
        <f t="shared" si="43"/>
        <v>4</v>
      </c>
      <c r="T17" s="15">
        <f t="shared" si="43"/>
        <v>3</v>
      </c>
      <c r="U17" s="15">
        <f t="shared" si="43"/>
        <v>4</v>
      </c>
      <c r="V17" s="15">
        <f t="shared" si="43"/>
        <v>5</v>
      </c>
      <c r="W17" s="15">
        <f t="shared" si="43"/>
        <v>5</v>
      </c>
      <c r="X17" s="15">
        <f t="shared" si="43"/>
        <v>5</v>
      </c>
      <c r="Y17" s="15">
        <f t="shared" si="43"/>
        <v>5</v>
      </c>
      <c r="Z17" s="15">
        <f>COUNT(Z3:Z4,Z6:Z8)</f>
        <v>4</v>
      </c>
      <c r="AA17" s="15">
        <f t="shared" ref="AA17:AF17" si="44">COUNT(AA3:AA8)</f>
        <v>5</v>
      </c>
      <c r="AB17" s="15">
        <f t="shared" si="44"/>
        <v>5</v>
      </c>
      <c r="AC17" s="15">
        <f t="shared" si="44"/>
        <v>5</v>
      </c>
      <c r="AD17" s="15">
        <f t="shared" si="44"/>
        <v>3</v>
      </c>
      <c r="AE17" s="15">
        <f t="shared" si="44"/>
        <v>4</v>
      </c>
      <c r="AF17" s="15">
        <f t="shared" si="44"/>
        <v>4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s="20" customFormat="1" x14ac:dyDescent="0.2">
      <c r="B20" s="1" t="s">
        <v>57</v>
      </c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86">
        <v>1</v>
      </c>
      <c r="AH20" s="86"/>
      <c r="AI20" s="87">
        <v>2</v>
      </c>
      <c r="AJ20" s="87"/>
      <c r="AK20" s="87">
        <v>3</v>
      </c>
      <c r="AL20" s="87"/>
      <c r="AM20" s="86">
        <v>4</v>
      </c>
      <c r="AN20" s="86"/>
      <c r="AO20" s="86">
        <v>5</v>
      </c>
      <c r="AP20" s="86"/>
      <c r="AQ20" s="86">
        <v>6</v>
      </c>
      <c r="AR20" s="86"/>
      <c r="AS20" s="86">
        <v>7</v>
      </c>
      <c r="AT20" s="86"/>
      <c r="AU20" s="86">
        <v>8</v>
      </c>
      <c r="AV20" s="86"/>
      <c r="AW20" s="86">
        <v>9</v>
      </c>
      <c r="AX20" s="86"/>
      <c r="AY20" s="86">
        <v>10</v>
      </c>
      <c r="AZ20" s="86"/>
      <c r="BA20" s="86">
        <v>11</v>
      </c>
      <c r="BB20" s="86"/>
      <c r="BC20" s="86">
        <v>12</v>
      </c>
      <c r="BD20" s="86"/>
      <c r="BE20" s="86">
        <v>13</v>
      </c>
      <c r="BF20" s="86"/>
      <c r="BG20" s="86">
        <v>14</v>
      </c>
      <c r="BH20" s="86"/>
      <c r="BI20" s="86">
        <v>15</v>
      </c>
      <c r="BJ20" s="86"/>
      <c r="BK20" s="86">
        <v>16</v>
      </c>
      <c r="BL20" s="86"/>
      <c r="BM20" s="86">
        <v>17</v>
      </c>
      <c r="BN20" s="86"/>
      <c r="BO20" s="86">
        <v>18</v>
      </c>
      <c r="BP20" s="86"/>
      <c r="BQ20" s="86">
        <v>19</v>
      </c>
      <c r="BR20" s="86"/>
      <c r="BS20" s="86">
        <v>20</v>
      </c>
      <c r="BT20" s="86"/>
      <c r="BU20" s="86">
        <v>21</v>
      </c>
      <c r="BV20" s="86"/>
      <c r="BW20" s="86">
        <v>22</v>
      </c>
      <c r="BX20" s="86"/>
      <c r="BY20" s="3"/>
      <c r="BZ20" s="3"/>
    </row>
    <row r="21" spans="2:120" s="20" customFormat="1" x14ac:dyDescent="0.2">
      <c r="B21" s="1" t="s">
        <v>9</v>
      </c>
      <c r="C21" s="1"/>
      <c r="D21" s="2" t="s">
        <v>10</v>
      </c>
      <c r="E21" s="2" t="s">
        <v>64</v>
      </c>
      <c r="F21" s="2" t="s">
        <v>11</v>
      </c>
      <c r="G21" s="2" t="s">
        <v>76</v>
      </c>
      <c r="H21" s="2" t="s">
        <v>77</v>
      </c>
      <c r="I21" s="2" t="s">
        <v>68</v>
      </c>
      <c r="J21" s="2" t="s">
        <v>69</v>
      </c>
      <c r="K21" s="2" t="s">
        <v>12</v>
      </c>
      <c r="L21" s="2" t="s">
        <v>74</v>
      </c>
      <c r="M21" s="2" t="s">
        <v>75</v>
      </c>
      <c r="N21" s="2" t="s">
        <v>145</v>
      </c>
      <c r="O21" s="2" t="s">
        <v>144</v>
      </c>
      <c r="P21" s="2" t="s">
        <v>167</v>
      </c>
      <c r="Q21" s="2" t="s">
        <v>168</v>
      </c>
      <c r="R21" s="2" t="s">
        <v>169</v>
      </c>
      <c r="S21" s="2" t="s">
        <v>170</v>
      </c>
      <c r="T21" s="2" t="s">
        <v>171</v>
      </c>
      <c r="U21" s="2" t="s">
        <v>172</v>
      </c>
      <c r="V21" s="2" t="s">
        <v>600</v>
      </c>
      <c r="W21" s="2" t="s">
        <v>601</v>
      </c>
      <c r="X21" s="2" t="s">
        <v>602</v>
      </c>
      <c r="Y21" s="2" t="s">
        <v>13</v>
      </c>
      <c r="Z21" s="2" t="s">
        <v>14</v>
      </c>
      <c r="AA21" s="2" t="s">
        <v>78</v>
      </c>
      <c r="AB21" s="20" t="s">
        <v>79</v>
      </c>
      <c r="AC21" s="1" t="s">
        <v>80</v>
      </c>
      <c r="AD21" s="1" t="s">
        <v>501</v>
      </c>
      <c r="AE21" s="1" t="s">
        <v>502</v>
      </c>
      <c r="AF21" s="1" t="s">
        <v>503</v>
      </c>
      <c r="AG21" s="3" t="s">
        <v>15</v>
      </c>
      <c r="AH21" s="3" t="s">
        <v>16</v>
      </c>
      <c r="AI21" s="4" t="s">
        <v>17</v>
      </c>
      <c r="AJ21" s="4" t="s">
        <v>18</v>
      </c>
      <c r="AK21" s="4" t="s">
        <v>19</v>
      </c>
      <c r="AL21" s="3" t="s">
        <v>20</v>
      </c>
      <c r="AM21" s="3" t="s">
        <v>21</v>
      </c>
      <c r="AN21" s="3" t="s">
        <v>22</v>
      </c>
      <c r="AO21" s="3" t="s">
        <v>23</v>
      </c>
      <c r="AP21" s="3" t="s">
        <v>24</v>
      </c>
      <c r="AQ21" s="3" t="s">
        <v>25</v>
      </c>
      <c r="AR21" s="3" t="s">
        <v>26</v>
      </c>
      <c r="AS21" s="3" t="s">
        <v>27</v>
      </c>
      <c r="AT21" s="3" t="s">
        <v>28</v>
      </c>
      <c r="AU21" s="3" t="s">
        <v>29</v>
      </c>
      <c r="AV21" s="3" t="s">
        <v>30</v>
      </c>
      <c r="AW21" s="3" t="s">
        <v>31</v>
      </c>
      <c r="AX21" s="3" t="s">
        <v>32</v>
      </c>
      <c r="AY21" s="3" t="s">
        <v>43</v>
      </c>
      <c r="AZ21" s="3" t="s">
        <v>44</v>
      </c>
      <c r="BA21" s="3" t="s">
        <v>45</v>
      </c>
      <c r="BB21" s="3" t="s">
        <v>46</v>
      </c>
      <c r="BC21" s="3" t="s">
        <v>47</v>
      </c>
      <c r="BD21" s="3" t="s">
        <v>48</v>
      </c>
      <c r="BE21" s="3" t="s">
        <v>49</v>
      </c>
      <c r="BF21" s="3" t="s">
        <v>50</v>
      </c>
      <c r="BG21" s="3" t="s">
        <v>51</v>
      </c>
      <c r="BH21" s="3" t="s">
        <v>52</v>
      </c>
      <c r="BI21" s="3" t="s">
        <v>53</v>
      </c>
      <c r="BJ21" s="3" t="s">
        <v>54</v>
      </c>
      <c r="BK21" s="3" t="s">
        <v>70</v>
      </c>
      <c r="BL21" s="3" t="s">
        <v>71</v>
      </c>
      <c r="BM21" s="3" t="s">
        <v>72</v>
      </c>
      <c r="BN21" s="3" t="s">
        <v>73</v>
      </c>
      <c r="BO21" s="3" t="s">
        <v>81</v>
      </c>
      <c r="BP21" s="3" t="s">
        <v>82</v>
      </c>
      <c r="BQ21" s="3" t="s">
        <v>83</v>
      </c>
      <c r="BR21" s="3" t="s">
        <v>84</v>
      </c>
      <c r="BS21" s="3" t="s">
        <v>33</v>
      </c>
      <c r="BT21" s="3" t="s">
        <v>34</v>
      </c>
      <c r="BU21" s="3" t="s">
        <v>35</v>
      </c>
      <c r="BV21" s="3" t="s">
        <v>36</v>
      </c>
      <c r="BW21" s="3" t="s">
        <v>37</v>
      </c>
      <c r="BX21" s="3" t="s">
        <v>38</v>
      </c>
      <c r="BY21" s="3" t="s">
        <v>147</v>
      </c>
      <c r="BZ21" s="3" t="s">
        <v>148</v>
      </c>
      <c r="CA21" s="3" t="s">
        <v>39</v>
      </c>
      <c r="CB21" s="3" t="s">
        <v>40</v>
      </c>
      <c r="CC21" s="3" t="s">
        <v>41</v>
      </c>
      <c r="CD21" s="3" t="s">
        <v>42</v>
      </c>
      <c r="CE21" s="20" t="s">
        <v>149</v>
      </c>
      <c r="CF21" s="20" t="s">
        <v>150</v>
      </c>
      <c r="CG21" s="20" t="s">
        <v>151</v>
      </c>
      <c r="CH21" s="20" t="s">
        <v>152</v>
      </c>
      <c r="CI21" s="20" t="s">
        <v>153</v>
      </c>
      <c r="CJ21" s="20" t="s">
        <v>154</v>
      </c>
      <c r="CK21" s="20" t="s">
        <v>500</v>
      </c>
      <c r="CL21" s="20" t="s">
        <v>505</v>
      </c>
      <c r="CM21" s="20" t="s">
        <v>506</v>
      </c>
      <c r="CN21" s="20" t="s">
        <v>507</v>
      </c>
      <c r="CO21" s="20" t="s">
        <v>155</v>
      </c>
      <c r="CP21" s="20" t="s">
        <v>156</v>
      </c>
      <c r="CQ21" s="20" t="s">
        <v>157</v>
      </c>
      <c r="CR21" s="20" t="s">
        <v>158</v>
      </c>
      <c r="CS21" s="20" t="s">
        <v>159</v>
      </c>
      <c r="CT21" s="20" t="s">
        <v>160</v>
      </c>
      <c r="CU21" s="20" t="s">
        <v>504</v>
      </c>
      <c r="CV21" s="20" t="s">
        <v>508</v>
      </c>
      <c r="CW21" s="20" t="s">
        <v>509</v>
      </c>
      <c r="CX21" s="20" t="s">
        <v>510</v>
      </c>
      <c r="CY21" s="20" t="s">
        <v>161</v>
      </c>
      <c r="CZ21" s="20" t="s">
        <v>165</v>
      </c>
      <c r="DA21" s="20" t="s">
        <v>166</v>
      </c>
      <c r="DB21" s="20" t="s">
        <v>162</v>
      </c>
      <c r="DC21" s="20" t="s">
        <v>163</v>
      </c>
      <c r="DD21" s="20" t="s">
        <v>164</v>
      </c>
      <c r="DE21" s="20" t="s">
        <v>511</v>
      </c>
      <c r="DF21" s="20" t="s">
        <v>512</v>
      </c>
      <c r="DG21" s="20" t="s">
        <v>513</v>
      </c>
      <c r="DH21" s="20" t="s">
        <v>514</v>
      </c>
      <c r="DI21" s="20" t="s">
        <v>592</v>
      </c>
      <c r="DJ21" s="20" t="s">
        <v>593</v>
      </c>
      <c r="DK21" s="20" t="s">
        <v>595</v>
      </c>
      <c r="DL21" s="20" t="s">
        <v>594</v>
      </c>
      <c r="DM21" s="20" t="s">
        <v>596</v>
      </c>
      <c r="DN21" s="20" t="s">
        <v>597</v>
      </c>
      <c r="DO21" s="20" t="s">
        <v>598</v>
      </c>
      <c r="DP21" s="20" t="s">
        <v>599</v>
      </c>
    </row>
    <row r="22" spans="2:120" x14ac:dyDescent="0.2">
      <c r="B22" s="1" t="s">
        <v>445</v>
      </c>
      <c r="C22" s="1" t="s">
        <v>479</v>
      </c>
      <c r="D22" s="5">
        <f t="shared" ref="D22:D30" si="45">((AG22-AW22)^2+(AH22-AX22)^2)^0.5</f>
        <v>16.250299999999999</v>
      </c>
      <c r="E22" s="5">
        <f t="shared" ref="E22:E30" si="46">((AG22-AU22)^2+(AH22-AV22)^2)^0.5</f>
        <v>15.3689</v>
      </c>
      <c r="F22" s="5">
        <f t="shared" ref="F22:F30" si="47">((AG22-AM22)^2+(AH22-AN22)^2)^0.5</f>
        <v>3.0682999999999998</v>
      </c>
      <c r="G22" s="5">
        <f t="shared" ref="G22:G30" si="48">((AG22-AI22)^2+(AH22-AJ22)^2)^0.5</f>
        <v>0.95</v>
      </c>
      <c r="H22" s="5">
        <f t="shared" ref="H22:H30" si="49">((AK22-AM22)^2+(AL22-AN22)^2)^0.5</f>
        <v>1.5194999999999999</v>
      </c>
      <c r="I22" s="5">
        <f t="shared" ref="I22:I30" si="50">((AM22-AO22)^2+(AN22-AP22)^2)^0.5</f>
        <v>0.56770000000000032</v>
      </c>
      <c r="J22" s="5">
        <f t="shared" ref="J22:J30" si="51">((AO22-AQ22)^2+(AP22-AR22)^2)^0.5</f>
        <v>2.1151999999999997</v>
      </c>
      <c r="K22" s="5">
        <f t="shared" ref="K22:K30" si="52">((AQ22-AS22)^2+(AR22-AT22)^2)^0.5</f>
        <v>1.1652000000000005</v>
      </c>
      <c r="L22" s="5">
        <f t="shared" ref="L22:L30" si="53">((BS22-BU22)^2+(BT22-BV22)^2)^0.5</f>
        <v>7.7408284220747339</v>
      </c>
      <c r="M22" s="5">
        <f t="shared" ref="M22:M30" si="54">((BU22-BW22)^2+(BV22-BX22)^2)^0.5</f>
        <v>1.9129011526997421</v>
      </c>
      <c r="N22" s="5">
        <f t="shared" ref="N22:N30" si="55">((BW22-BY22)^2+(BX22-BZ22)^2)^0.5 + ((BY22-CA22)^2+(BZ22-CB22)^2)^0.5</f>
        <v>7.8552281865385636</v>
      </c>
      <c r="O22" s="5" t="s">
        <v>566</v>
      </c>
      <c r="P22" s="5">
        <f>((CE22-CG22)^2+(CF22-CH22)^2)^0.5</f>
        <v>6.7611995570312811</v>
      </c>
      <c r="Q22" s="5">
        <f t="shared" ref="Q22:Q30" si="56">((CG22-CI22)^2+(CH22-CJ22)^2)^0.5</f>
        <v>7.2798672384872507</v>
      </c>
      <c r="R22" s="5">
        <f>((CO22-CQ22)^2+(CP22-CR22)^2)^0.5</f>
        <v>4.2715571270907757</v>
      </c>
      <c r="S22" s="5">
        <f>((CQ22-CS22)^2+(CR22-CT22)^2)^0.5</f>
        <v>5.0047769340900699</v>
      </c>
      <c r="T22" s="5">
        <f>((CY22-DA22)^2+(CZ22-DB22)^2)^0.5</f>
        <v>6.0446127502098923</v>
      </c>
      <c r="U22" s="5">
        <f>((DA22-DC22)^2+(DB22-DD22)^2)^0.5</f>
        <v>6.2097826370976943</v>
      </c>
      <c r="V22" s="5">
        <f>((DI22-DK22)^2+(DJ22-DL22)^2)^0.5</f>
        <v>1.0339420583378935</v>
      </c>
      <c r="W22" s="5">
        <f>((DK22-DM22)^2+(DL22-DN22)^2)^0.5</f>
        <v>2.0933653097345437</v>
      </c>
      <c r="X22" s="5">
        <f>((DM22-DO22)^2+(DN22-DP22)^2)^0.5</f>
        <v>0.4634136057562398</v>
      </c>
      <c r="Y22" s="5">
        <f t="shared" ref="Y22:Y30" si="57">((BE22-BK22)^2+(BF22-BL22)^2)^0.5</f>
        <v>1.1691</v>
      </c>
      <c r="Z22" s="5">
        <f t="shared" ref="Z22:Z30" si="58">((BG22-BI22)^2+(BH22-BJ22)^2)^0.5</f>
        <v>0.60640000000000005</v>
      </c>
      <c r="AA22" s="5">
        <f t="shared" ref="AA22:AA30" si="59">((BC22-BM22)^2+(BD22-BN22)^2)^0.5</f>
        <v>1.6491</v>
      </c>
      <c r="AB22" s="5">
        <f t="shared" ref="AB22:AB30" si="60">((BA22-BO22)^2+(BB22-BP22)^2)^0.5</f>
        <v>3.8054999999999999</v>
      </c>
      <c r="AC22" s="6">
        <f t="shared" ref="AC22:AC30" si="61">((AY22-BQ22)^2+(AZ22-BR22)^2)^0.5</f>
        <v>3.2652000000000001</v>
      </c>
      <c r="AD22" s="6">
        <f>((CK22-CM22)^2+(CL22-CN22)^2)^0.5</f>
        <v>0.24380000000000007</v>
      </c>
      <c r="AE22" s="6">
        <f>((CU22-CW22)^2+(CV22-CX22)^2)^0.5</f>
        <v>0.27939999999999993</v>
      </c>
      <c r="AF22" s="6">
        <f>((DE22-DG22)^2+(DF22-DH22)^2)^0.5</f>
        <v>0.21080000000000032</v>
      </c>
      <c r="AG22" s="9">
        <v>0</v>
      </c>
      <c r="AH22" s="9">
        <v>0</v>
      </c>
      <c r="AI22" s="9">
        <v>0</v>
      </c>
      <c r="AJ22" s="9">
        <v>-0.95</v>
      </c>
      <c r="AK22" s="9">
        <v>0</v>
      </c>
      <c r="AL22" s="9">
        <v>-1.5488</v>
      </c>
      <c r="AM22" s="9">
        <v>0</v>
      </c>
      <c r="AN22" s="9">
        <v>-3.0682999999999998</v>
      </c>
      <c r="AO22" s="9">
        <v>0</v>
      </c>
      <c r="AP22" s="9">
        <v>-3.6360000000000001</v>
      </c>
      <c r="AQ22" s="9">
        <v>0</v>
      </c>
      <c r="AR22" s="9">
        <v>-5.7511999999999999</v>
      </c>
      <c r="AS22" s="9">
        <v>0</v>
      </c>
      <c r="AT22" s="9">
        <v>-6.9164000000000003</v>
      </c>
      <c r="AU22" s="9">
        <v>0</v>
      </c>
      <c r="AV22" s="9">
        <v>-15.3689</v>
      </c>
      <c r="AW22" s="9">
        <v>0</v>
      </c>
      <c r="AX22" s="9">
        <v>-16.250299999999999</v>
      </c>
      <c r="AY22" s="18">
        <v>1.8809</v>
      </c>
      <c r="AZ22" s="18">
        <v>-7.1672000000000002</v>
      </c>
      <c r="BA22" s="19">
        <v>1.9075</v>
      </c>
      <c r="BB22" s="19">
        <v>-7.1672000000000002</v>
      </c>
      <c r="BC22" s="19">
        <v>1.0401</v>
      </c>
      <c r="BD22" s="19">
        <v>-7.1672000000000002</v>
      </c>
      <c r="BE22" s="19">
        <v>-0.5524</v>
      </c>
      <c r="BF22" s="19">
        <v>-7.1672000000000002</v>
      </c>
      <c r="BG22" s="19">
        <v>-0.90169999999999995</v>
      </c>
      <c r="BH22" s="19">
        <v>-7.1672000000000002</v>
      </c>
      <c r="BI22" s="19">
        <v>-1.5081</v>
      </c>
      <c r="BJ22" s="19">
        <v>-7.1672000000000002</v>
      </c>
      <c r="BK22" s="19">
        <v>-1.7215</v>
      </c>
      <c r="BL22" s="19">
        <v>-7.1672000000000002</v>
      </c>
      <c r="BM22" s="19">
        <v>-0.60899999999999999</v>
      </c>
      <c r="BN22" s="19">
        <v>-7.1672000000000002</v>
      </c>
      <c r="BO22" s="19">
        <v>-1.8979999999999999</v>
      </c>
      <c r="BP22" s="19">
        <v>-7.1672000000000002</v>
      </c>
      <c r="BQ22" s="19">
        <v>-1.3843000000000001</v>
      </c>
      <c r="BR22" s="19">
        <v>-7.1672000000000002</v>
      </c>
      <c r="BS22" s="17">
        <v>0</v>
      </c>
      <c r="BT22" s="17">
        <v>0</v>
      </c>
      <c r="BU22" s="17">
        <v>-2.3279000000000001</v>
      </c>
      <c r="BV22" s="17">
        <v>7.3825000000000003</v>
      </c>
      <c r="BW22" s="17">
        <v>-0.60199999999999998</v>
      </c>
      <c r="BX22" s="17">
        <v>6.5575999999999999</v>
      </c>
      <c r="BY22" s="17">
        <v>1.2497</v>
      </c>
      <c r="BZ22" s="17">
        <v>3.6189</v>
      </c>
      <c r="CA22" s="17">
        <v>-0.94110000000000005</v>
      </c>
      <c r="CB22" s="17">
        <v>-0.1759</v>
      </c>
      <c r="CC22" s="17">
        <v>-0.94110000000000005</v>
      </c>
      <c r="CD22" s="17">
        <v>-0.1759</v>
      </c>
      <c r="CE22" s="12">
        <v>-0.45019999999999999</v>
      </c>
      <c r="CF22" s="12">
        <v>-0.57589999999999997</v>
      </c>
      <c r="CG22" s="12">
        <v>-7.0560999999999998</v>
      </c>
      <c r="CH22" s="12">
        <v>0.8649</v>
      </c>
      <c r="CI22" s="12">
        <v>0.20130000000000001</v>
      </c>
      <c r="CJ22" s="12">
        <v>1.4363999999999999</v>
      </c>
      <c r="CK22" s="12">
        <v>-3.6448999999999998</v>
      </c>
      <c r="CL22" s="12">
        <v>0.26989999999999997</v>
      </c>
      <c r="CM22" s="12">
        <v>-3.6448999999999998</v>
      </c>
      <c r="CN22" s="12">
        <v>0.51370000000000005</v>
      </c>
      <c r="CO22" s="12">
        <v>-3.6448999999999998</v>
      </c>
      <c r="CP22" s="12">
        <v>2.0091000000000001</v>
      </c>
      <c r="CQ22" s="12">
        <v>-5.2450999999999999</v>
      </c>
      <c r="CR22" s="12">
        <v>-1.9514</v>
      </c>
      <c r="CS22" s="12">
        <v>-0.37909999999999999</v>
      </c>
      <c r="CT22" s="12">
        <v>-0.78100000000000003</v>
      </c>
      <c r="CU22" s="12">
        <v>-4.3390000000000004</v>
      </c>
      <c r="CV22" s="12">
        <v>-0.62549999999999994</v>
      </c>
      <c r="CW22" s="12">
        <v>-4.3390000000000004</v>
      </c>
      <c r="CX22" s="12">
        <v>-0.34610000000000002</v>
      </c>
      <c r="CY22" s="12">
        <v>-4.2342000000000004</v>
      </c>
      <c r="CZ22" s="12">
        <v>-0.1067</v>
      </c>
      <c r="DA22" s="12">
        <v>-3.9173</v>
      </c>
      <c r="DB22" s="12">
        <v>-6.1429999999999998</v>
      </c>
      <c r="DC22" s="12">
        <v>-0.32069999999999999</v>
      </c>
      <c r="DD22" s="12">
        <v>-1.0808</v>
      </c>
      <c r="DE22" s="12">
        <v>-3.7940999999999998</v>
      </c>
      <c r="DF22" s="12">
        <v>-3.7940999999999998</v>
      </c>
      <c r="DG22" s="12">
        <v>-4.0049000000000001</v>
      </c>
      <c r="DH22" s="12">
        <v>-3.7940999999999998</v>
      </c>
      <c r="DI22" s="12">
        <v>-3.1749999999999998</v>
      </c>
      <c r="DJ22" s="12">
        <v>-0.2261</v>
      </c>
      <c r="DK22" s="12">
        <v>-3.6442999999999999</v>
      </c>
      <c r="DL22" s="12">
        <v>-1.1474</v>
      </c>
      <c r="DM22" s="12">
        <v>-3.2136999999999998</v>
      </c>
      <c r="DN22" s="12">
        <v>-3.1960000000000002</v>
      </c>
      <c r="DO22" s="12">
        <v>-3.0093000000000001</v>
      </c>
      <c r="DP22" s="12">
        <v>-3.6118999999999999</v>
      </c>
    </row>
    <row r="23" spans="2:120" x14ac:dyDescent="0.2">
      <c r="B23" s="1" t="s">
        <v>446</v>
      </c>
      <c r="C23" s="1" t="s">
        <v>540</v>
      </c>
      <c r="D23" s="5">
        <f t="shared" si="45"/>
        <v>17.270700000000001</v>
      </c>
      <c r="E23" s="5">
        <f t="shared" si="46"/>
        <v>16.369</v>
      </c>
      <c r="F23" s="5">
        <f t="shared" si="47"/>
        <v>3.0962999999999998</v>
      </c>
      <c r="G23" s="5">
        <f t="shared" si="48"/>
        <v>1.0972999999999999</v>
      </c>
      <c r="H23" s="5">
        <f t="shared" si="49"/>
        <v>1.3474999999999999</v>
      </c>
      <c r="I23" s="5">
        <f t="shared" si="50"/>
        <v>0.65850000000000009</v>
      </c>
      <c r="J23" s="24">
        <f t="shared" si="51"/>
        <v>1.6934999999999998</v>
      </c>
      <c r="K23" s="5">
        <f t="shared" si="52"/>
        <v>1.5189000000000004</v>
      </c>
      <c r="L23" s="5">
        <f t="shared" si="53"/>
        <v>8.3105667797088305</v>
      </c>
      <c r="M23" s="5">
        <f t="shared" si="54"/>
        <v>2.2222344453274947</v>
      </c>
      <c r="N23" s="5">
        <f t="shared" si="55"/>
        <v>8.3388950511357773</v>
      </c>
      <c r="O23" s="5" t="s">
        <v>566</v>
      </c>
      <c r="P23" s="5">
        <f t="shared" ref="P23:P30" si="62">((CE23-CG23)^2+(CF23-CH23)^2)^0.5</f>
        <v>7.7144666802054447</v>
      </c>
      <c r="Q23" s="5">
        <f t="shared" si="56"/>
        <v>8.2204451911073519</v>
      </c>
      <c r="R23" s="5">
        <f t="shared" ref="R23:R30" si="63">((CO23-CQ23)^2+(CP23-CR23)^2)^0.5</f>
        <v>5.6116580695904847</v>
      </c>
      <c r="S23" s="5">
        <f t="shared" ref="S23:S30" si="64">((CQ23-CS23)^2+(CR23-CT23)^2)^0.5</f>
        <v>6.5802231405933336</v>
      </c>
      <c r="T23" s="5">
        <f t="shared" ref="T23:T30" si="65">((CY23-DA23)^2+(CZ23-DB23)^2)^0.5</f>
        <v>7.4718423196692259</v>
      </c>
      <c r="U23" s="24">
        <f t="shared" ref="U23:U30" si="66">((DA23-DC23)^2+(DB23-DD23)^2)^0.5</f>
        <v>4.350664843446344</v>
      </c>
      <c r="V23" s="5">
        <f t="shared" ref="V23:V30" si="67">((DI23-DK23)^2+(DJ23-DL23)^2)^0.5</f>
        <v>1.0794146006053469</v>
      </c>
      <c r="W23" s="5">
        <f t="shared" ref="W23:W30" si="68">((DK23-DM23)^2+(DL23-DN23)^2)^0.5</f>
        <v>2.3440704980866083</v>
      </c>
      <c r="X23" s="5">
        <f t="shared" ref="X23:X30" si="69">((DM23-DO23)^2+(DN23-DP23)^2)^0.5</f>
        <v>0.41633751932776891</v>
      </c>
      <c r="Y23" s="5">
        <f t="shared" si="57"/>
        <v>1.3951</v>
      </c>
      <c r="Z23" s="5">
        <f t="shared" si="58"/>
        <v>0.6381</v>
      </c>
      <c r="AA23" s="5">
        <f t="shared" si="59"/>
        <v>1.6040000000000001</v>
      </c>
      <c r="AB23" s="5">
        <f t="shared" si="60"/>
        <v>3.8315000000000001</v>
      </c>
      <c r="AC23" s="6">
        <f t="shared" si="61"/>
        <v>2.8656999999999999</v>
      </c>
      <c r="AD23" s="6">
        <f t="shared" ref="AD23:AD30" si="70">((CK23-CM23)^2+(CL23-CN23)^2)^0.5</f>
        <v>0.25530000000000003</v>
      </c>
      <c r="AE23" s="6">
        <f t="shared" ref="AE23:AE30" si="71">((CU23-CW23)^2+(CV23-CX23)^2)^0.5</f>
        <v>0.3105</v>
      </c>
      <c r="AF23" s="6">
        <f t="shared" ref="AF23:AF30" si="72">((DE23-DG23)^2+(DF23-DH23)^2)^0.5</f>
        <v>0.25209999999999994</v>
      </c>
      <c r="AG23" s="9">
        <v>0</v>
      </c>
      <c r="AH23" s="9">
        <v>0</v>
      </c>
      <c r="AI23" s="9">
        <v>0</v>
      </c>
      <c r="AJ23" s="9">
        <v>-1.0972999999999999</v>
      </c>
      <c r="AK23" s="9">
        <v>0</v>
      </c>
      <c r="AL23" s="9">
        <v>-1.7487999999999999</v>
      </c>
      <c r="AM23" s="9">
        <v>0</v>
      </c>
      <c r="AN23" s="9">
        <v>-3.0962999999999998</v>
      </c>
      <c r="AO23" s="9">
        <v>0</v>
      </c>
      <c r="AP23" s="9">
        <v>-3.7547999999999999</v>
      </c>
      <c r="AQ23" s="9">
        <v>0</v>
      </c>
      <c r="AR23" s="9">
        <v>-5.4482999999999997</v>
      </c>
      <c r="AS23" s="9">
        <v>0</v>
      </c>
      <c r="AT23" s="9">
        <v>-6.9672000000000001</v>
      </c>
      <c r="AU23" s="9">
        <v>0</v>
      </c>
      <c r="AV23" s="9">
        <v>-16.369</v>
      </c>
      <c r="AW23" s="9">
        <v>0</v>
      </c>
      <c r="AX23" s="9">
        <v>-17.270700000000001</v>
      </c>
      <c r="AY23" s="18">
        <v>1.5767</v>
      </c>
      <c r="AZ23" s="18">
        <v>-6.5056000000000003</v>
      </c>
      <c r="BA23" s="19">
        <v>1.8331999999999999</v>
      </c>
      <c r="BB23" s="19">
        <v>-6.5056000000000003</v>
      </c>
      <c r="BC23" s="19">
        <v>0.80449999999999999</v>
      </c>
      <c r="BD23" s="19">
        <v>-6.5056000000000003</v>
      </c>
      <c r="BE23" s="19">
        <v>0.68069999999999997</v>
      </c>
      <c r="BF23" s="19">
        <v>-6.5056000000000003</v>
      </c>
      <c r="BG23" s="19">
        <v>0.27110000000000001</v>
      </c>
      <c r="BH23" s="19">
        <v>-6.5056000000000003</v>
      </c>
      <c r="BI23" s="19">
        <v>-0.36699999999999999</v>
      </c>
      <c r="BJ23" s="19">
        <v>-6.5056000000000003</v>
      </c>
      <c r="BK23" s="19">
        <v>-0.71440000000000003</v>
      </c>
      <c r="BL23" s="19">
        <v>-6.5056000000000003</v>
      </c>
      <c r="BM23" s="19">
        <v>-0.79949999999999999</v>
      </c>
      <c r="BN23" s="19">
        <v>-6.5056000000000003</v>
      </c>
      <c r="BO23" s="19">
        <v>-1.9983</v>
      </c>
      <c r="BP23" s="19">
        <v>-6.5056000000000003</v>
      </c>
      <c r="BQ23" s="19">
        <v>-1.2889999999999999</v>
      </c>
      <c r="BR23" s="19">
        <v>-6.5056000000000003</v>
      </c>
      <c r="BS23" s="17">
        <v>0</v>
      </c>
      <c r="BT23" s="17">
        <v>0</v>
      </c>
      <c r="BU23" s="17">
        <v>-2.2606000000000002</v>
      </c>
      <c r="BV23" s="17">
        <v>-7.9972000000000003</v>
      </c>
      <c r="BW23" s="17">
        <v>-1.7189000000000001</v>
      </c>
      <c r="BX23" s="17">
        <v>-10.1524</v>
      </c>
      <c r="BY23" s="17">
        <v>-0.8014</v>
      </c>
      <c r="BZ23" s="17">
        <v>-13.3096</v>
      </c>
      <c r="CA23" s="17">
        <v>-0.56830000000000003</v>
      </c>
      <c r="CB23" s="17">
        <v>-18.3553</v>
      </c>
      <c r="CC23" s="17">
        <v>-0.56830000000000003</v>
      </c>
      <c r="CD23" s="17">
        <v>-18.3553</v>
      </c>
      <c r="CE23" s="12">
        <v>0.1416</v>
      </c>
      <c r="CF23" s="12">
        <v>1.3360000000000001</v>
      </c>
      <c r="CG23" s="12">
        <v>-1.3964000000000001</v>
      </c>
      <c r="CH23" s="12">
        <v>-6.2236000000000002</v>
      </c>
      <c r="CI23" s="12">
        <v>1.1303000000000001</v>
      </c>
      <c r="CJ23" s="12">
        <v>1.5989</v>
      </c>
      <c r="CK23" s="12">
        <v>-0.38540000000000002</v>
      </c>
      <c r="CL23" s="12">
        <v>-2.6118000000000001</v>
      </c>
      <c r="CM23" s="12">
        <v>-0.64070000000000005</v>
      </c>
      <c r="CN23" s="12">
        <v>-2.6118000000000001</v>
      </c>
      <c r="CO23" s="12">
        <v>-0.51429999999999998</v>
      </c>
      <c r="CP23" s="12">
        <v>-1.7596000000000001</v>
      </c>
      <c r="CQ23" s="12">
        <v>-0.34160000000000001</v>
      </c>
      <c r="CR23" s="12">
        <v>3.8494000000000002</v>
      </c>
      <c r="CS23" s="12">
        <v>2.1901000000000002</v>
      </c>
      <c r="CT23" s="12">
        <v>9.9230999999999998</v>
      </c>
      <c r="CU23" s="12">
        <v>-0.26100000000000001</v>
      </c>
      <c r="CV23" s="12">
        <v>0.92330000000000001</v>
      </c>
      <c r="CW23" s="12">
        <v>-0.57150000000000001</v>
      </c>
      <c r="CX23" s="12">
        <v>0.92330000000000001</v>
      </c>
      <c r="CY23" s="12">
        <v>-0.48449999999999999</v>
      </c>
      <c r="CZ23" s="12">
        <v>0.25719999999999998</v>
      </c>
      <c r="DA23" s="12">
        <v>-0.56579999999999997</v>
      </c>
      <c r="DB23" s="12">
        <v>7.7286000000000001</v>
      </c>
      <c r="DC23" s="12">
        <v>3.5979000000000001</v>
      </c>
      <c r="DD23" s="12">
        <v>8.9902999999999995</v>
      </c>
      <c r="DE23" s="12">
        <v>-0.48320000000000002</v>
      </c>
      <c r="DF23" s="12">
        <v>4.1885000000000003</v>
      </c>
      <c r="DG23" s="12">
        <v>-0.73529999999999995</v>
      </c>
      <c r="DH23" s="12">
        <v>4.1885000000000003</v>
      </c>
      <c r="DI23" s="12">
        <v>-3.0912000000000002</v>
      </c>
      <c r="DJ23" s="12">
        <v>-3.6633</v>
      </c>
      <c r="DK23" s="12">
        <v>-2.105</v>
      </c>
      <c r="DL23" s="12">
        <v>-4.1021000000000001</v>
      </c>
      <c r="DM23" s="12">
        <v>-1.0750999999999999</v>
      </c>
      <c r="DN23" s="12">
        <v>-6.2077999999999998</v>
      </c>
      <c r="DO23" s="12">
        <v>-1.0248999999999999</v>
      </c>
      <c r="DP23" s="12">
        <v>-6.6211000000000002</v>
      </c>
    </row>
    <row r="24" spans="2:120" x14ac:dyDescent="0.2">
      <c r="B24" s="1" t="s">
        <v>447</v>
      </c>
      <c r="C24" s="1" t="s">
        <v>541</v>
      </c>
      <c r="D24" s="5">
        <f t="shared" si="45"/>
        <v>15.0558</v>
      </c>
      <c r="E24" s="5">
        <f t="shared" si="46"/>
        <v>13.639200000000001</v>
      </c>
      <c r="F24" s="5">
        <f t="shared" si="47"/>
        <v>2.9628999999999999</v>
      </c>
      <c r="G24" s="5">
        <f t="shared" si="48"/>
        <v>0.81089999999999995</v>
      </c>
      <c r="H24" s="5">
        <f t="shared" si="49"/>
        <v>1.6261999999999999</v>
      </c>
      <c r="I24" s="5">
        <f t="shared" si="50"/>
        <v>0.69280000000000008</v>
      </c>
      <c r="J24" s="5">
        <f t="shared" si="51"/>
        <v>2.1214999999999997</v>
      </c>
      <c r="K24" s="24">
        <f t="shared" si="52"/>
        <v>0.63189999999999991</v>
      </c>
      <c r="L24" s="5">
        <f t="shared" si="53"/>
        <v>6.4427920756454649</v>
      </c>
      <c r="M24" s="5">
        <f t="shared" si="54"/>
        <v>1.7143822940056281</v>
      </c>
      <c r="N24" s="5" t="s">
        <v>566</v>
      </c>
      <c r="O24" s="5" t="s">
        <v>566</v>
      </c>
      <c r="P24" s="5">
        <f t="shared" si="62"/>
        <v>6.2037473231910401</v>
      </c>
      <c r="Q24" s="5">
        <f t="shared" si="56"/>
        <v>6.6268783186354039</v>
      </c>
      <c r="R24" s="5">
        <f t="shared" si="63"/>
        <v>4.7515778695081918</v>
      </c>
      <c r="S24" s="5">
        <f t="shared" si="64"/>
        <v>5.587536374825671</v>
      </c>
      <c r="T24" s="5">
        <f t="shared" si="65"/>
        <v>6.09473222791617</v>
      </c>
      <c r="U24" s="5">
        <f t="shared" si="66"/>
        <v>7.1824563966654198</v>
      </c>
      <c r="V24" s="5">
        <f t="shared" si="67"/>
        <v>1.0021186805962654</v>
      </c>
      <c r="W24" s="5">
        <f t="shared" si="68"/>
        <v>2.0999825761181929</v>
      </c>
      <c r="X24" s="5">
        <f t="shared" si="69"/>
        <v>0.27118121247608556</v>
      </c>
      <c r="Y24" s="5">
        <f t="shared" si="57"/>
        <v>1.2072000000000001</v>
      </c>
      <c r="Z24" s="5">
        <f t="shared" si="58"/>
        <v>0.62039999999999995</v>
      </c>
      <c r="AA24" s="5">
        <f t="shared" si="59"/>
        <v>1.5259</v>
      </c>
      <c r="AB24" s="5">
        <f t="shared" si="60"/>
        <v>3.8658999999999999</v>
      </c>
      <c r="AC24" s="6">
        <f t="shared" si="61"/>
        <v>2.5616000000000003</v>
      </c>
      <c r="AD24" s="6">
        <f t="shared" si="70"/>
        <v>0.23680000000000001</v>
      </c>
      <c r="AE24" s="6">
        <f t="shared" si="71"/>
        <v>0.25339999999999985</v>
      </c>
      <c r="AF24" s="6">
        <f t="shared" si="72"/>
        <v>0.20890000000000009</v>
      </c>
      <c r="AG24" s="9">
        <v>0</v>
      </c>
      <c r="AH24" s="9">
        <v>0</v>
      </c>
      <c r="AI24" s="9">
        <v>0</v>
      </c>
      <c r="AJ24" s="9">
        <v>-0.81089999999999995</v>
      </c>
      <c r="AK24" s="9">
        <v>0</v>
      </c>
      <c r="AL24" s="9">
        <v>-1.3367</v>
      </c>
      <c r="AM24" s="9">
        <v>0</v>
      </c>
      <c r="AN24" s="9">
        <v>-2.9628999999999999</v>
      </c>
      <c r="AO24" s="9">
        <v>0</v>
      </c>
      <c r="AP24" s="9">
        <v>-3.6556999999999999</v>
      </c>
      <c r="AQ24" s="9">
        <v>0</v>
      </c>
      <c r="AR24" s="9">
        <v>-5.7771999999999997</v>
      </c>
      <c r="AS24" s="21">
        <v>0</v>
      </c>
      <c r="AT24" s="9">
        <v>-6.4090999999999996</v>
      </c>
      <c r="AU24" s="9">
        <v>0</v>
      </c>
      <c r="AV24" s="9">
        <v>-13.639200000000001</v>
      </c>
      <c r="AW24" s="9">
        <v>0</v>
      </c>
      <c r="AX24" s="9">
        <v>-15.0558</v>
      </c>
      <c r="AY24" s="18">
        <v>1.423</v>
      </c>
      <c r="AZ24" s="18">
        <v>-7.5907999999999998</v>
      </c>
      <c r="BA24" s="19">
        <v>1.8599000000000001</v>
      </c>
      <c r="BB24" s="19">
        <v>-7.5907999999999998</v>
      </c>
      <c r="BC24" s="19">
        <v>0.69789999999999996</v>
      </c>
      <c r="BD24" s="19">
        <v>-7.5907999999999998</v>
      </c>
      <c r="BE24" s="19">
        <v>0.6401</v>
      </c>
      <c r="BF24" s="19">
        <v>-7.5907999999999998</v>
      </c>
      <c r="BG24" s="19">
        <v>0.37019999999999997</v>
      </c>
      <c r="BH24" s="19">
        <v>-7.5907999999999998</v>
      </c>
      <c r="BI24" s="19">
        <v>-0.25019999999999998</v>
      </c>
      <c r="BJ24" s="19">
        <v>-7.5907999999999998</v>
      </c>
      <c r="BK24" s="19">
        <v>-0.56710000000000005</v>
      </c>
      <c r="BL24" s="19">
        <v>-7.5907999999999998</v>
      </c>
      <c r="BM24" s="19">
        <v>-0.82799999999999996</v>
      </c>
      <c r="BN24" s="19">
        <v>-7.5907999999999998</v>
      </c>
      <c r="BO24" s="19">
        <v>-2.0059999999999998</v>
      </c>
      <c r="BP24" s="19">
        <v>-7.5907999999999998</v>
      </c>
      <c r="BQ24" s="19">
        <v>-1.1386000000000001</v>
      </c>
      <c r="BR24" s="19">
        <v>-7.5907999999999998</v>
      </c>
      <c r="BS24" s="17">
        <v>0</v>
      </c>
      <c r="BT24" s="17">
        <v>0</v>
      </c>
      <c r="BU24" s="17">
        <v>3.3641999999999999</v>
      </c>
      <c r="BV24" s="17">
        <v>-5.4946999999999999</v>
      </c>
      <c r="BW24" s="17">
        <v>1.7125999999999999</v>
      </c>
      <c r="BX24" s="17">
        <v>-5.9543999999999997</v>
      </c>
      <c r="BY24" s="17">
        <v>1.7125999999999999</v>
      </c>
      <c r="BZ24" s="17">
        <v>-5.9543999999999997</v>
      </c>
      <c r="CA24" s="17">
        <v>0.27750000000000002</v>
      </c>
      <c r="CB24" s="17">
        <v>-6.3982999999999999</v>
      </c>
      <c r="CC24" s="17">
        <v>0.27750000000000002</v>
      </c>
      <c r="CD24" s="17">
        <v>-6.3982999999999999</v>
      </c>
      <c r="CE24" s="12">
        <v>-2.5000000000000001E-3</v>
      </c>
      <c r="CF24" s="12">
        <v>2.1926999999999999</v>
      </c>
      <c r="CG24" s="12">
        <v>-0.8992</v>
      </c>
      <c r="CH24" s="12">
        <v>-3.9459</v>
      </c>
      <c r="CI24" s="12">
        <v>1.7323</v>
      </c>
      <c r="CJ24" s="12">
        <v>2.1360999999999999</v>
      </c>
      <c r="CK24" s="12">
        <v>-0.23880000000000001</v>
      </c>
      <c r="CL24" s="12">
        <v>-0.60260000000000002</v>
      </c>
      <c r="CM24" s="12">
        <v>-0.47560000000000002</v>
      </c>
      <c r="CN24" s="12">
        <v>-0.60260000000000002</v>
      </c>
      <c r="CO24" s="12">
        <v>-0.65210000000000001</v>
      </c>
      <c r="CP24" s="12">
        <v>-0.38350000000000001</v>
      </c>
      <c r="CQ24" s="12">
        <v>-3.2309000000000001</v>
      </c>
      <c r="CR24" s="12">
        <v>3.6074000000000002</v>
      </c>
      <c r="CS24" s="12">
        <v>1.0915999999999999</v>
      </c>
      <c r="CT24" s="12">
        <v>6.6699999999999995E-2</v>
      </c>
      <c r="CU24" s="12">
        <v>-1.2395</v>
      </c>
      <c r="CV24" s="12">
        <v>1.1798</v>
      </c>
      <c r="CW24" s="12">
        <v>-1.4928999999999999</v>
      </c>
      <c r="CX24" s="12">
        <v>1.1798</v>
      </c>
      <c r="CY24" s="12">
        <v>-1.4434</v>
      </c>
      <c r="CZ24" s="12">
        <v>-0.46229999999999999</v>
      </c>
      <c r="DA24" s="12">
        <v>-1.9996</v>
      </c>
      <c r="DB24" s="12">
        <v>5.6070000000000002</v>
      </c>
      <c r="DC24" s="12">
        <v>1.5468999999999999</v>
      </c>
      <c r="DD24" s="12">
        <v>-0.63880000000000003</v>
      </c>
      <c r="DE24" s="12">
        <v>-1.738</v>
      </c>
      <c r="DF24" s="12">
        <v>2.7412999999999998</v>
      </c>
      <c r="DG24" s="12">
        <v>-1.9469000000000001</v>
      </c>
      <c r="DH24" s="12">
        <v>2.7412999999999998</v>
      </c>
      <c r="DI24" s="12">
        <v>-0.97470000000000001</v>
      </c>
      <c r="DJ24" s="12">
        <v>-6.7488000000000001</v>
      </c>
      <c r="DK24" s="12">
        <v>-0.4083</v>
      </c>
      <c r="DL24" s="12">
        <v>-7.5754999999999999</v>
      </c>
      <c r="DM24" s="12">
        <v>-0.49719999999999998</v>
      </c>
      <c r="DN24" s="12">
        <v>-9.6736000000000004</v>
      </c>
      <c r="DO24" s="12">
        <v>-0.68769999999999998</v>
      </c>
      <c r="DP24" s="12">
        <v>-9.8666</v>
      </c>
    </row>
    <row r="25" spans="2:120" x14ac:dyDescent="0.2">
      <c r="B25" s="1" t="s">
        <v>448</v>
      </c>
      <c r="C25" s="1" t="s">
        <v>542</v>
      </c>
      <c r="D25" s="5">
        <f t="shared" si="45"/>
        <v>17.414899999999999</v>
      </c>
      <c r="E25" s="5">
        <f t="shared" si="46"/>
        <v>15.9245</v>
      </c>
      <c r="F25" s="5">
        <f t="shared" si="47"/>
        <v>3.0796999999999999</v>
      </c>
      <c r="G25" s="5">
        <f t="shared" si="48"/>
        <v>1.0827</v>
      </c>
      <c r="H25" s="5">
        <f t="shared" si="49"/>
        <v>1.3937999999999999</v>
      </c>
      <c r="I25" s="5">
        <f t="shared" si="50"/>
        <v>0.60650000000000004</v>
      </c>
      <c r="J25" s="5">
        <f t="shared" si="51"/>
        <v>2.0268999999999999</v>
      </c>
      <c r="K25" s="5">
        <f t="shared" si="52"/>
        <v>1.4097</v>
      </c>
      <c r="L25" s="5">
        <f t="shared" si="53"/>
        <v>6.7829180925321513</v>
      </c>
      <c r="M25" s="5">
        <f t="shared" si="54"/>
        <v>1.7725551754458873</v>
      </c>
      <c r="N25" s="5">
        <f t="shared" si="55"/>
        <v>5.8224982538036558</v>
      </c>
      <c r="O25" s="5">
        <f t="shared" ref="O25:O30" si="73">((CA25-CC25)^2+(CB25-CD25)^2)^0.5</f>
        <v>1.8373842330878967</v>
      </c>
      <c r="P25" s="5">
        <f t="shared" si="62"/>
        <v>7.2140556485239289</v>
      </c>
      <c r="Q25" s="5">
        <f t="shared" si="56"/>
        <v>7.5136962648219958</v>
      </c>
      <c r="R25" s="5" t="s">
        <v>566</v>
      </c>
      <c r="S25" s="5" t="s">
        <v>566</v>
      </c>
      <c r="T25" s="5">
        <f t="shared" si="65"/>
        <v>6.8198422188493479</v>
      </c>
      <c r="U25" s="5">
        <f t="shared" si="66"/>
        <v>8.0580954604670705</v>
      </c>
      <c r="V25" s="5">
        <f t="shared" si="67"/>
        <v>1.0917752561768379</v>
      </c>
      <c r="W25" s="5">
        <f t="shared" si="68"/>
        <v>2.1821760194814721</v>
      </c>
      <c r="X25" s="5">
        <f t="shared" si="69"/>
        <v>0.52000724033420886</v>
      </c>
      <c r="Y25" s="5">
        <f t="shared" si="57"/>
        <v>1.2002000000000002</v>
      </c>
      <c r="Z25" s="5">
        <f t="shared" si="58"/>
        <v>0.61080000000000001</v>
      </c>
      <c r="AA25" s="5">
        <f t="shared" si="59"/>
        <v>1.7202</v>
      </c>
      <c r="AB25" s="5">
        <f t="shared" si="60"/>
        <v>4.0804999999999998</v>
      </c>
      <c r="AC25" s="6">
        <f t="shared" si="61"/>
        <v>2.3298999999999999</v>
      </c>
      <c r="AD25" s="6">
        <f t="shared" si="70"/>
        <v>0.27620000000000022</v>
      </c>
      <c r="AE25" s="6" t="s">
        <v>566</v>
      </c>
      <c r="AF25" s="6">
        <f t="shared" si="72"/>
        <v>0.22859999999999969</v>
      </c>
      <c r="AG25" s="9">
        <v>0</v>
      </c>
      <c r="AH25" s="9">
        <v>0</v>
      </c>
      <c r="AI25" s="9">
        <v>0</v>
      </c>
      <c r="AJ25" s="9">
        <v>-1.0827</v>
      </c>
      <c r="AK25" s="9">
        <v>0</v>
      </c>
      <c r="AL25" s="9">
        <v>-1.6859</v>
      </c>
      <c r="AM25" s="9">
        <v>0</v>
      </c>
      <c r="AN25" s="9">
        <v>-3.0796999999999999</v>
      </c>
      <c r="AO25" s="9">
        <v>0</v>
      </c>
      <c r="AP25" s="9">
        <v>-3.6861999999999999</v>
      </c>
      <c r="AQ25" s="9">
        <v>0</v>
      </c>
      <c r="AR25" s="9">
        <v>-5.7130999999999998</v>
      </c>
      <c r="AS25" s="9">
        <v>0</v>
      </c>
      <c r="AT25" s="9">
        <v>-7.1227999999999998</v>
      </c>
      <c r="AU25" s="9">
        <v>0</v>
      </c>
      <c r="AV25" s="9">
        <v>-15.9245</v>
      </c>
      <c r="AW25" s="9">
        <v>0</v>
      </c>
      <c r="AX25" s="9">
        <v>-17.414899999999999</v>
      </c>
      <c r="AY25" s="18">
        <v>1.3436999999999999</v>
      </c>
      <c r="AZ25" s="18">
        <v>-7.3945999999999996</v>
      </c>
      <c r="BA25" s="19">
        <v>1.9145000000000001</v>
      </c>
      <c r="BB25" s="19">
        <v>-7.3945999999999996</v>
      </c>
      <c r="BC25" s="19">
        <v>0.79369999999999996</v>
      </c>
      <c r="BD25" s="19">
        <v>-7.3945999999999996</v>
      </c>
      <c r="BE25" s="19">
        <v>0.6452</v>
      </c>
      <c r="BF25" s="19">
        <v>-7.3945999999999996</v>
      </c>
      <c r="BG25" s="19">
        <v>0.37969999999999998</v>
      </c>
      <c r="BH25" s="19">
        <v>-7.3945999999999996</v>
      </c>
      <c r="BI25" s="19">
        <v>-0.2311</v>
      </c>
      <c r="BJ25" s="19">
        <v>-7.3945999999999996</v>
      </c>
      <c r="BK25" s="19">
        <v>-0.55500000000000005</v>
      </c>
      <c r="BL25" s="19">
        <v>-7.3945999999999996</v>
      </c>
      <c r="BM25" s="19">
        <v>-0.92649999999999999</v>
      </c>
      <c r="BN25" s="19">
        <v>-7.3945999999999996</v>
      </c>
      <c r="BO25" s="19">
        <v>-2.1659999999999999</v>
      </c>
      <c r="BP25" s="19">
        <v>-7.3945999999999996</v>
      </c>
      <c r="BQ25" s="19">
        <v>-0.98619999999999997</v>
      </c>
      <c r="BR25" s="19">
        <v>-7.3945999999999996</v>
      </c>
      <c r="BS25" s="17">
        <v>0</v>
      </c>
      <c r="BT25" s="17">
        <v>0</v>
      </c>
      <c r="BU25" s="17">
        <v>-5.7892999999999999</v>
      </c>
      <c r="BV25" s="17">
        <v>3.5344000000000002</v>
      </c>
      <c r="BW25" s="17">
        <v>-6.2141000000000002</v>
      </c>
      <c r="BX25" s="17">
        <v>5.2553000000000001</v>
      </c>
      <c r="BY25" s="17">
        <v>-7.5431999999999997</v>
      </c>
      <c r="BZ25" s="17">
        <v>9.8430999999999997</v>
      </c>
      <c r="CA25" s="17">
        <v>-7.3716999999999997</v>
      </c>
      <c r="CB25" s="17">
        <v>10.875</v>
      </c>
      <c r="CC25" s="17">
        <v>-6.7126000000000001</v>
      </c>
      <c r="CD25" s="17">
        <v>12.5901</v>
      </c>
      <c r="CE25" s="12">
        <v>-1.8293999999999999</v>
      </c>
      <c r="CF25" s="12">
        <v>-0.87309999999999999</v>
      </c>
      <c r="CG25" s="12">
        <v>-2.4904999999999999</v>
      </c>
      <c r="CH25" s="12">
        <v>6.3106</v>
      </c>
      <c r="CI25" s="12">
        <v>-0.64449999999999996</v>
      </c>
      <c r="CJ25" s="12">
        <v>-0.9728</v>
      </c>
      <c r="CK25" s="12">
        <v>-1.8033999999999999</v>
      </c>
      <c r="CL25" s="12">
        <v>2.5819000000000001</v>
      </c>
      <c r="CM25" s="12">
        <v>-2.0796000000000001</v>
      </c>
      <c r="CN25" s="12">
        <v>2.5819000000000001</v>
      </c>
      <c r="CY25" s="12">
        <v>-1.9703999999999999</v>
      </c>
      <c r="CZ25" s="12">
        <v>3.9173</v>
      </c>
      <c r="DA25" s="12">
        <v>-1.7634000000000001</v>
      </c>
      <c r="DB25" s="12">
        <v>-2.8994</v>
      </c>
      <c r="DC25" s="12">
        <v>0.14480000000000001</v>
      </c>
      <c r="DD25" s="12">
        <v>4.9295</v>
      </c>
      <c r="DE25" s="12">
        <v>-1.7774000000000001</v>
      </c>
      <c r="DF25" s="12">
        <v>0.76329999999999998</v>
      </c>
      <c r="DG25" s="12">
        <v>-2.0059999999999998</v>
      </c>
      <c r="DH25" s="12">
        <v>0.76329999999999998</v>
      </c>
      <c r="DI25" s="12">
        <v>-0.86109999999999998</v>
      </c>
      <c r="DJ25" s="12">
        <v>-9.8457000000000008</v>
      </c>
      <c r="DK25" s="12">
        <v>9.7799999999999998E-2</v>
      </c>
      <c r="DL25" s="12">
        <v>-9.3237000000000005</v>
      </c>
      <c r="DM25" s="12">
        <v>1.0071000000000001</v>
      </c>
      <c r="DN25" s="12">
        <v>-7.34</v>
      </c>
      <c r="DO25" s="12">
        <v>1.1024</v>
      </c>
      <c r="DP25" s="12">
        <v>-6.8288000000000002</v>
      </c>
    </row>
    <row r="26" spans="2:120" x14ac:dyDescent="0.2">
      <c r="B26" s="1" t="s">
        <v>641</v>
      </c>
      <c r="C26" s="1"/>
      <c r="D26" s="5">
        <f t="shared" si="45"/>
        <v>16.858599999999999</v>
      </c>
      <c r="E26" s="5">
        <f t="shared" si="46"/>
        <v>16.257899999999999</v>
      </c>
      <c r="F26" s="5">
        <f t="shared" si="47"/>
        <v>3.1648000000000001</v>
      </c>
      <c r="G26" s="5">
        <f t="shared" si="48"/>
        <v>0.92390000000000005</v>
      </c>
      <c r="H26" s="5">
        <f t="shared" si="49"/>
        <v>1.7132000000000001</v>
      </c>
      <c r="I26" s="5">
        <f t="shared" si="50"/>
        <v>0.58740000000000014</v>
      </c>
      <c r="J26" s="5">
        <f t="shared" si="51"/>
        <v>1.9475999999999996</v>
      </c>
      <c r="K26" s="5">
        <f t="shared" si="52"/>
        <v>1.6573000000000002</v>
      </c>
      <c r="L26" s="5">
        <f t="shared" si="53"/>
        <v>7.3755953881703675</v>
      </c>
      <c r="M26" s="5">
        <f t="shared" si="54"/>
        <v>2.0074060077622566</v>
      </c>
      <c r="N26" s="5">
        <f t="shared" si="55"/>
        <v>6.0467526298394834</v>
      </c>
      <c r="O26" s="5" t="s">
        <v>566</v>
      </c>
      <c r="P26" s="5">
        <f t="shared" si="62"/>
        <v>7.0619978398467378</v>
      </c>
      <c r="Q26" s="5">
        <f t="shared" si="56"/>
        <v>7.4566024924224044</v>
      </c>
      <c r="R26" s="5">
        <f t="shared" si="63"/>
        <v>5.430503027344705</v>
      </c>
      <c r="S26" s="5">
        <f t="shared" si="64"/>
        <v>6.376219300651444</v>
      </c>
      <c r="T26" s="5">
        <f t="shared" si="65"/>
        <v>6.5390955964873303</v>
      </c>
      <c r="U26" s="5">
        <f t="shared" si="66"/>
        <v>8.2318669729290459</v>
      </c>
      <c r="V26" s="5">
        <f t="shared" si="67"/>
        <v>0.9899840200730512</v>
      </c>
      <c r="W26" s="5">
        <f t="shared" si="68"/>
        <v>2.2443338254368488</v>
      </c>
      <c r="X26" s="5">
        <f t="shared" si="69"/>
        <v>0.44740707415059944</v>
      </c>
      <c r="Y26" s="5" t="s">
        <v>566</v>
      </c>
      <c r="Z26" s="5" t="s">
        <v>566</v>
      </c>
      <c r="AA26" s="5">
        <f t="shared" si="59"/>
        <v>1.522</v>
      </c>
      <c r="AB26" s="5">
        <f t="shared" si="60"/>
        <v>4.2679</v>
      </c>
      <c r="AC26" s="6">
        <f t="shared" si="61"/>
        <v>1.9208000000000001</v>
      </c>
      <c r="AD26" s="6">
        <f t="shared" si="70"/>
        <v>0.2717</v>
      </c>
      <c r="AE26" s="6">
        <f t="shared" si="71"/>
        <v>0.32379999999999998</v>
      </c>
      <c r="AF26" s="6">
        <f t="shared" si="72"/>
        <v>0.21139999999999981</v>
      </c>
      <c r="AG26" s="9">
        <v>0</v>
      </c>
      <c r="AH26" s="9">
        <v>0</v>
      </c>
      <c r="AI26" s="9">
        <v>0</v>
      </c>
      <c r="AJ26" s="9">
        <v>-0.92390000000000005</v>
      </c>
      <c r="AK26" s="9">
        <v>0</v>
      </c>
      <c r="AL26" s="9">
        <v>-1.4516</v>
      </c>
      <c r="AM26" s="9">
        <v>0</v>
      </c>
      <c r="AN26" s="9">
        <v>-3.1648000000000001</v>
      </c>
      <c r="AO26" s="9">
        <v>0</v>
      </c>
      <c r="AP26" s="9">
        <v>-3.7522000000000002</v>
      </c>
      <c r="AQ26" s="9">
        <v>0</v>
      </c>
      <c r="AR26" s="9">
        <v>-5.6997999999999998</v>
      </c>
      <c r="AS26" s="9">
        <v>0</v>
      </c>
      <c r="AT26" s="9">
        <v>-7.3571</v>
      </c>
      <c r="AU26" s="9">
        <v>0</v>
      </c>
      <c r="AV26" s="9">
        <v>-16.257899999999999</v>
      </c>
      <c r="AW26" s="9">
        <v>0</v>
      </c>
      <c r="AX26" s="9">
        <v>-16.858599999999999</v>
      </c>
      <c r="AY26" s="18">
        <v>1.1906000000000001</v>
      </c>
      <c r="AZ26" s="18">
        <v>-7.5838000000000001</v>
      </c>
      <c r="BA26" s="19">
        <v>2.2688999999999999</v>
      </c>
      <c r="BB26" s="19">
        <v>-7.5838000000000001</v>
      </c>
      <c r="BC26" s="19">
        <v>0.80640000000000001</v>
      </c>
      <c r="BD26" s="19">
        <v>-7.5838000000000001</v>
      </c>
      <c r="BE26" s="19"/>
      <c r="BF26" s="19"/>
      <c r="BG26" s="19"/>
      <c r="BH26" s="19"/>
      <c r="BI26" s="19"/>
      <c r="BJ26" s="19"/>
      <c r="BK26" s="19"/>
      <c r="BL26" s="19"/>
      <c r="BM26" s="19">
        <v>-0.71560000000000001</v>
      </c>
      <c r="BN26" s="19">
        <v>-7.5838000000000001</v>
      </c>
      <c r="BO26" s="19">
        <v>-1.9990000000000001</v>
      </c>
      <c r="BP26" s="19">
        <v>-7.5838000000000001</v>
      </c>
      <c r="BQ26" s="19">
        <v>-0.73019999999999996</v>
      </c>
      <c r="BR26" s="19">
        <v>-7.5838000000000001</v>
      </c>
      <c r="BS26" s="17">
        <v>0</v>
      </c>
      <c r="BT26" s="17">
        <v>0</v>
      </c>
      <c r="BU26" s="17">
        <v>-1.3462000000000001</v>
      </c>
      <c r="BV26" s="17">
        <v>7.2516999999999996</v>
      </c>
      <c r="BW26" s="17">
        <v>0.63060000000000005</v>
      </c>
      <c r="BX26" s="17">
        <v>7.6009000000000002</v>
      </c>
      <c r="BY26" s="17">
        <v>3.2473999999999998</v>
      </c>
      <c r="BZ26" s="17">
        <v>6.3289999999999997</v>
      </c>
      <c r="CA26" s="17">
        <v>1.0306</v>
      </c>
      <c r="CB26" s="17">
        <v>4.1090999999999998</v>
      </c>
      <c r="CC26" s="17">
        <v>1.0306</v>
      </c>
      <c r="CD26" s="17">
        <v>4.1090999999999998</v>
      </c>
      <c r="CE26" s="12">
        <v>1.0522</v>
      </c>
      <c r="CF26" s="12">
        <v>4.8278999999999996</v>
      </c>
      <c r="CG26" s="12">
        <v>-1.7621</v>
      </c>
      <c r="CH26" s="12">
        <v>-1.6491</v>
      </c>
      <c r="CI26" s="12">
        <v>5.5582000000000003</v>
      </c>
      <c r="CJ26" s="12">
        <v>-0.22989999999999999</v>
      </c>
      <c r="CK26" s="12">
        <v>-6.2899999999999998E-2</v>
      </c>
      <c r="CL26" s="12">
        <v>1.5881000000000001</v>
      </c>
      <c r="CM26" s="12">
        <v>-0.33460000000000001</v>
      </c>
      <c r="CN26" s="12">
        <v>1.5881000000000001</v>
      </c>
      <c r="CO26" s="12">
        <v>-0.65720000000000001</v>
      </c>
      <c r="CP26" s="12">
        <v>2.0034000000000001</v>
      </c>
      <c r="CQ26" s="12">
        <v>-0.45400000000000001</v>
      </c>
      <c r="CR26" s="12">
        <v>-3.4232999999999998</v>
      </c>
      <c r="CS26" s="12">
        <v>5.8095999999999997</v>
      </c>
      <c r="CT26" s="12">
        <v>-4.6163999999999996</v>
      </c>
      <c r="CU26" s="12">
        <v>-9.4E-2</v>
      </c>
      <c r="CV26" s="12">
        <v>-0.43430000000000002</v>
      </c>
      <c r="CW26" s="12">
        <v>-0.4178</v>
      </c>
      <c r="CX26" s="12">
        <v>-0.43430000000000002</v>
      </c>
      <c r="CY26" s="12">
        <v>-0.72899999999999998</v>
      </c>
      <c r="CZ26" s="12">
        <v>0.14990000000000001</v>
      </c>
      <c r="DA26" s="12">
        <v>-1.5048999999999999</v>
      </c>
      <c r="DB26" s="12">
        <v>-6.343</v>
      </c>
      <c r="DC26" s="12">
        <v>6.5646000000000004</v>
      </c>
      <c r="DD26" s="12">
        <v>-4.7161</v>
      </c>
      <c r="DE26" s="12">
        <v>-1.0535000000000001</v>
      </c>
      <c r="DF26" s="12">
        <v>-3.5954000000000002</v>
      </c>
      <c r="DG26" s="12">
        <v>-1.2648999999999999</v>
      </c>
      <c r="DH26" s="12">
        <v>-3.5954000000000002</v>
      </c>
      <c r="DI26" s="12">
        <v>-1.1208</v>
      </c>
      <c r="DJ26" s="12">
        <v>-3.6429999999999998</v>
      </c>
      <c r="DK26" s="12">
        <v>-0.68520000000000003</v>
      </c>
      <c r="DL26" s="12">
        <v>-2.754</v>
      </c>
      <c r="DM26" s="12">
        <v>-0.92579999999999996</v>
      </c>
      <c r="DN26" s="12">
        <v>-0.52259999999999995</v>
      </c>
      <c r="DO26" s="12">
        <v>-1.0808</v>
      </c>
      <c r="DP26" s="12">
        <v>-0.10290000000000001</v>
      </c>
    </row>
    <row r="27" spans="2:120" x14ac:dyDescent="0.2">
      <c r="B27" s="1" t="s">
        <v>712</v>
      </c>
      <c r="C27" s="1"/>
      <c r="D27" s="5">
        <f t="shared" si="45"/>
        <v>14.522399999999999</v>
      </c>
      <c r="E27" s="5">
        <f t="shared" si="46"/>
        <v>13.049899999999999</v>
      </c>
      <c r="F27" s="5">
        <f t="shared" si="47"/>
        <v>2.4384000000000001</v>
      </c>
      <c r="G27" s="24">
        <f t="shared" si="48"/>
        <v>0.54290000000000005</v>
      </c>
      <c r="H27" s="5">
        <f t="shared" si="49"/>
        <v>1.4040000000000001</v>
      </c>
      <c r="I27" s="5">
        <f t="shared" si="50"/>
        <v>0.73340000000000005</v>
      </c>
      <c r="J27" s="5">
        <f t="shared" si="51"/>
        <v>1.9165000000000001</v>
      </c>
      <c r="K27" s="5">
        <f t="shared" si="52"/>
        <v>1.1276999999999999</v>
      </c>
      <c r="L27" s="5">
        <f>((BS27-BU27)^2+(BT27-BV27)^2)^0.5</f>
        <v>6.4748406042156743</v>
      </c>
      <c r="M27" s="5">
        <f t="shared" si="54"/>
        <v>1.7205078785056465</v>
      </c>
      <c r="N27" s="5">
        <f t="shared" si="55"/>
        <v>6.4304229345905597</v>
      </c>
      <c r="O27" s="5">
        <f t="shared" si="73"/>
        <v>1.1353999999999997</v>
      </c>
      <c r="P27" s="5">
        <f t="shared" si="62"/>
        <v>6.3854303731228637</v>
      </c>
      <c r="Q27" s="5">
        <f t="shared" si="56"/>
        <v>6.8453741417105904</v>
      </c>
      <c r="R27" s="5">
        <f t="shared" si="63"/>
        <v>4.6486390287911146</v>
      </c>
      <c r="S27" s="5">
        <f t="shared" si="64"/>
        <v>5.548431144927366</v>
      </c>
      <c r="T27" s="5">
        <f t="shared" si="65"/>
        <v>5.2830694581843236</v>
      </c>
      <c r="U27" s="5">
        <f t="shared" si="66"/>
        <v>7.3822167707267976</v>
      </c>
      <c r="V27" s="5">
        <f t="shared" si="67"/>
        <v>0.99470261384998893</v>
      </c>
      <c r="W27" s="5">
        <f t="shared" si="68"/>
        <v>1.9504268302092236</v>
      </c>
      <c r="X27" s="5">
        <f t="shared" si="69"/>
        <v>0.2694856767993431</v>
      </c>
      <c r="Y27" s="5">
        <f t="shared" si="57"/>
        <v>1.2433000000000001</v>
      </c>
      <c r="Z27" s="24">
        <f t="shared" si="58"/>
        <v>0.49210000000000004</v>
      </c>
      <c r="AA27" s="5">
        <f t="shared" si="59"/>
        <v>1.5493999999999999</v>
      </c>
      <c r="AB27" s="5">
        <f t="shared" si="60"/>
        <v>3.6538000000000004</v>
      </c>
      <c r="AC27" s="6">
        <f t="shared" si="61"/>
        <v>1.6269</v>
      </c>
      <c r="AD27" s="6">
        <f t="shared" si="70"/>
        <v>0.22730000000000006</v>
      </c>
      <c r="AE27" s="6">
        <f t="shared" si="71"/>
        <v>0.24580000000000002</v>
      </c>
      <c r="AF27" s="6">
        <f t="shared" si="72"/>
        <v>0.21340000000000003</v>
      </c>
      <c r="AG27" s="9">
        <v>0</v>
      </c>
      <c r="AH27" s="9">
        <v>0</v>
      </c>
      <c r="AI27" s="9">
        <v>0</v>
      </c>
      <c r="AJ27" s="9">
        <v>-0.54290000000000005</v>
      </c>
      <c r="AK27" s="9">
        <v>0</v>
      </c>
      <c r="AL27" s="9">
        <v>-1.0344</v>
      </c>
      <c r="AM27" s="9">
        <v>0</v>
      </c>
      <c r="AN27" s="9">
        <v>-2.4384000000000001</v>
      </c>
      <c r="AO27" s="9">
        <v>0</v>
      </c>
      <c r="AP27" s="9">
        <v>-3.1718000000000002</v>
      </c>
      <c r="AQ27" s="9">
        <v>0</v>
      </c>
      <c r="AR27" s="9">
        <v>-5.0883000000000003</v>
      </c>
      <c r="AS27" s="9">
        <v>0</v>
      </c>
      <c r="AT27" s="9">
        <v>-6.2160000000000002</v>
      </c>
      <c r="AU27" s="9">
        <v>0</v>
      </c>
      <c r="AV27" s="9">
        <v>-13.049899999999999</v>
      </c>
      <c r="AW27" s="9">
        <v>0</v>
      </c>
      <c r="AX27" s="9">
        <v>-14.522399999999999</v>
      </c>
      <c r="AY27" s="18">
        <v>1.1754</v>
      </c>
      <c r="AZ27" s="18">
        <v>-6.8840000000000003</v>
      </c>
      <c r="BA27" s="19">
        <v>1.6205000000000001</v>
      </c>
      <c r="BB27" s="19">
        <v>-6.8840000000000003</v>
      </c>
      <c r="BC27" s="19">
        <v>0.79690000000000005</v>
      </c>
      <c r="BD27" s="19">
        <v>-6.8840000000000003</v>
      </c>
      <c r="BE27" s="19">
        <v>0.1956</v>
      </c>
      <c r="BF27" s="19">
        <v>-6.8840000000000003</v>
      </c>
      <c r="BG27" s="19">
        <v>-0.25340000000000001</v>
      </c>
      <c r="BH27" s="19">
        <v>-6.8840000000000003</v>
      </c>
      <c r="BI27" s="19">
        <v>-0.74550000000000005</v>
      </c>
      <c r="BJ27" s="19">
        <v>-6.8840000000000003</v>
      </c>
      <c r="BK27" s="19">
        <v>-1.0477000000000001</v>
      </c>
      <c r="BL27" s="19">
        <v>-6.8840000000000003</v>
      </c>
      <c r="BM27" s="19">
        <v>-0.75249999999999995</v>
      </c>
      <c r="BN27" s="19">
        <v>-6.8840000000000003</v>
      </c>
      <c r="BO27" s="19">
        <v>-2.0333000000000001</v>
      </c>
      <c r="BP27" s="19">
        <v>-6.8840000000000003</v>
      </c>
      <c r="BQ27" s="19">
        <v>-0.45150000000000001</v>
      </c>
      <c r="BR27" s="19">
        <v>-6.8840000000000003</v>
      </c>
      <c r="BS27" s="17">
        <v>0</v>
      </c>
      <c r="BT27" s="17">
        <v>0</v>
      </c>
      <c r="BU27" s="17">
        <v>0.23430000000000001</v>
      </c>
      <c r="BV27" s="17">
        <v>6.4706000000000001</v>
      </c>
      <c r="BW27" s="17">
        <v>1.9399</v>
      </c>
      <c r="BX27" s="17">
        <v>6.2446000000000002</v>
      </c>
      <c r="BY27" s="17">
        <v>3.6112000000000002</v>
      </c>
      <c r="BZ27" s="17">
        <v>4.5472000000000001</v>
      </c>
      <c r="CA27" s="17">
        <v>2.5945999999999998</v>
      </c>
      <c r="CB27" s="17">
        <v>0.62860000000000005</v>
      </c>
      <c r="CC27" s="17">
        <v>1.4592000000000001</v>
      </c>
      <c r="CD27" s="17">
        <v>0.62860000000000005</v>
      </c>
      <c r="CE27" s="12">
        <v>1.4826999999999999</v>
      </c>
      <c r="CF27" s="12">
        <v>0.56320000000000003</v>
      </c>
      <c r="CG27" s="12">
        <v>3.7458999999999998</v>
      </c>
      <c r="CH27" s="12">
        <v>6.5340999999999996</v>
      </c>
      <c r="CI27" s="12">
        <v>4.6773999999999996</v>
      </c>
      <c r="CJ27" s="12">
        <v>-0.24759999999999999</v>
      </c>
      <c r="CK27" s="12">
        <v>2.5933000000000002</v>
      </c>
      <c r="CL27" s="12">
        <v>3.0339999999999998</v>
      </c>
      <c r="CM27" s="12">
        <v>2.3660000000000001</v>
      </c>
      <c r="CN27" s="12">
        <v>3.0339999999999998</v>
      </c>
      <c r="CO27" s="12">
        <v>2.2650000000000001</v>
      </c>
      <c r="CP27" s="12">
        <v>3.2271000000000001</v>
      </c>
      <c r="CQ27" s="12">
        <v>3.1158999999999999</v>
      </c>
      <c r="CR27" s="12">
        <v>-1.343</v>
      </c>
      <c r="CS27" s="12">
        <v>7.1063000000000001</v>
      </c>
      <c r="CT27" s="12">
        <v>2.5121000000000002</v>
      </c>
      <c r="CU27" s="12">
        <v>2.8696000000000002</v>
      </c>
      <c r="CV27" s="12">
        <v>1.1595</v>
      </c>
      <c r="CW27" s="12">
        <v>2.6238000000000001</v>
      </c>
      <c r="CX27" s="12">
        <v>1.1595</v>
      </c>
      <c r="CY27" s="12">
        <v>2.6606000000000001</v>
      </c>
      <c r="CZ27" s="12">
        <v>1.2407999999999999</v>
      </c>
      <c r="DA27" s="12">
        <v>1.2033</v>
      </c>
      <c r="DB27" s="12">
        <v>-3.8372999999999999</v>
      </c>
      <c r="DC27" s="12">
        <v>7.6250999999999998</v>
      </c>
      <c r="DD27" s="12">
        <v>-7.4783999999999997</v>
      </c>
      <c r="DE27" s="12">
        <v>2.3006000000000002</v>
      </c>
      <c r="DF27" s="12">
        <v>-0.43880000000000002</v>
      </c>
      <c r="DG27" s="12">
        <v>2.0872000000000002</v>
      </c>
      <c r="DH27" s="12">
        <v>-0.43880000000000002</v>
      </c>
      <c r="DI27" s="12">
        <v>2.1374</v>
      </c>
      <c r="DJ27" s="12">
        <v>-0.59309999999999996</v>
      </c>
      <c r="DK27" s="12">
        <v>2.7597</v>
      </c>
      <c r="DL27" s="12">
        <v>-1.3691</v>
      </c>
      <c r="DM27" s="12">
        <v>2.5908000000000002</v>
      </c>
      <c r="DN27" s="12">
        <v>-3.3121999999999998</v>
      </c>
      <c r="DO27" s="12">
        <v>2.3730000000000002</v>
      </c>
      <c r="DP27" s="12">
        <v>-3.4708999999999999</v>
      </c>
    </row>
    <row r="28" spans="2:120" x14ac:dyDescent="0.2">
      <c r="B28" s="1"/>
      <c r="C28" s="1"/>
      <c r="D28" s="5">
        <f t="shared" si="45"/>
        <v>0</v>
      </c>
      <c r="E28" s="5">
        <f t="shared" si="46"/>
        <v>0</v>
      </c>
      <c r="F28" s="5">
        <f t="shared" si="47"/>
        <v>0</v>
      </c>
      <c r="G28" s="5">
        <f t="shared" si="48"/>
        <v>0</v>
      </c>
      <c r="H28" s="5">
        <f t="shared" si="49"/>
        <v>0</v>
      </c>
      <c r="I28" s="5">
        <f t="shared" si="50"/>
        <v>0</v>
      </c>
      <c r="J28" s="5">
        <f t="shared" si="51"/>
        <v>0</v>
      </c>
      <c r="K28" s="5">
        <f t="shared" si="52"/>
        <v>0</v>
      </c>
      <c r="L28" s="5">
        <f t="shared" si="53"/>
        <v>0</v>
      </c>
      <c r="M28" s="5">
        <f t="shared" si="54"/>
        <v>0</v>
      </c>
      <c r="N28" s="5">
        <f t="shared" si="55"/>
        <v>0</v>
      </c>
      <c r="O28" s="5">
        <f t="shared" si="73"/>
        <v>0</v>
      </c>
      <c r="P28" s="5">
        <f t="shared" si="62"/>
        <v>0</v>
      </c>
      <c r="Q28" s="5">
        <f t="shared" si="56"/>
        <v>0</v>
      </c>
      <c r="R28" s="5">
        <f t="shared" si="63"/>
        <v>0</v>
      </c>
      <c r="S28" s="5">
        <f t="shared" si="64"/>
        <v>0</v>
      </c>
      <c r="T28" s="5">
        <f t="shared" si="65"/>
        <v>0</v>
      </c>
      <c r="U28" s="5">
        <f t="shared" si="66"/>
        <v>0</v>
      </c>
      <c r="V28" s="5">
        <f t="shared" si="67"/>
        <v>0</v>
      </c>
      <c r="W28" s="5">
        <f t="shared" si="68"/>
        <v>0</v>
      </c>
      <c r="X28" s="5">
        <f t="shared" si="69"/>
        <v>0</v>
      </c>
      <c r="Y28" s="5">
        <f t="shared" si="57"/>
        <v>0</v>
      </c>
      <c r="Z28" s="5">
        <f t="shared" si="58"/>
        <v>0</v>
      </c>
      <c r="AA28" s="5">
        <f t="shared" si="59"/>
        <v>0</v>
      </c>
      <c r="AB28" s="5">
        <f t="shared" si="60"/>
        <v>0</v>
      </c>
      <c r="AC28" s="6">
        <f t="shared" si="61"/>
        <v>0</v>
      </c>
      <c r="AD28" s="6">
        <f t="shared" si="70"/>
        <v>0</v>
      </c>
      <c r="AE28" s="6">
        <f t="shared" si="71"/>
        <v>0</v>
      </c>
      <c r="AF28" s="6">
        <f t="shared" si="72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45"/>
        <v>0</v>
      </c>
      <c r="E29" s="5">
        <f t="shared" si="46"/>
        <v>0</v>
      </c>
      <c r="F29" s="5">
        <f t="shared" si="47"/>
        <v>0</v>
      </c>
      <c r="G29" s="5">
        <f t="shared" si="48"/>
        <v>0</v>
      </c>
      <c r="H29" s="5">
        <f t="shared" si="49"/>
        <v>0</v>
      </c>
      <c r="I29" s="5">
        <f t="shared" si="50"/>
        <v>0</v>
      </c>
      <c r="J29" s="5">
        <f t="shared" si="51"/>
        <v>0</v>
      </c>
      <c r="K29" s="5">
        <f t="shared" si="52"/>
        <v>0</v>
      </c>
      <c r="L29" s="5">
        <f t="shared" si="53"/>
        <v>0</v>
      </c>
      <c r="M29" s="5">
        <f t="shared" si="54"/>
        <v>0</v>
      </c>
      <c r="N29" s="5">
        <f t="shared" si="55"/>
        <v>0</v>
      </c>
      <c r="O29" s="5">
        <f t="shared" si="73"/>
        <v>0</v>
      </c>
      <c r="P29" s="5">
        <f t="shared" si="62"/>
        <v>0</v>
      </c>
      <c r="Q29" s="5">
        <f t="shared" si="56"/>
        <v>0</v>
      </c>
      <c r="R29" s="5">
        <f t="shared" si="63"/>
        <v>0</v>
      </c>
      <c r="S29" s="5">
        <f t="shared" si="64"/>
        <v>0</v>
      </c>
      <c r="T29" s="5">
        <f t="shared" si="65"/>
        <v>0</v>
      </c>
      <c r="U29" s="5">
        <f t="shared" si="66"/>
        <v>0</v>
      </c>
      <c r="V29" s="5">
        <f t="shared" si="67"/>
        <v>0</v>
      </c>
      <c r="W29" s="5">
        <f t="shared" si="68"/>
        <v>0</v>
      </c>
      <c r="X29" s="5">
        <f t="shared" si="69"/>
        <v>0</v>
      </c>
      <c r="Y29" s="5">
        <f t="shared" si="57"/>
        <v>0</v>
      </c>
      <c r="Z29" s="5">
        <f t="shared" si="58"/>
        <v>0</v>
      </c>
      <c r="AA29" s="5">
        <f t="shared" si="59"/>
        <v>0</v>
      </c>
      <c r="AB29" s="5">
        <f t="shared" si="60"/>
        <v>0</v>
      </c>
      <c r="AC29" s="6">
        <f t="shared" si="61"/>
        <v>0</v>
      </c>
      <c r="AD29" s="6">
        <f t="shared" si="70"/>
        <v>0</v>
      </c>
      <c r="AE29" s="6">
        <f t="shared" si="71"/>
        <v>0</v>
      </c>
      <c r="AF29" s="6">
        <f t="shared" si="72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45"/>
        <v>0</v>
      </c>
      <c r="E30" s="5">
        <f t="shared" si="46"/>
        <v>0</v>
      </c>
      <c r="F30" s="5">
        <f t="shared" si="47"/>
        <v>0</v>
      </c>
      <c r="G30" s="5">
        <f t="shared" si="48"/>
        <v>0</v>
      </c>
      <c r="H30" s="5">
        <f t="shared" si="49"/>
        <v>0</v>
      </c>
      <c r="I30" s="5">
        <f t="shared" si="50"/>
        <v>0</v>
      </c>
      <c r="J30" s="5">
        <f t="shared" si="51"/>
        <v>0</v>
      </c>
      <c r="K30" s="5">
        <f t="shared" si="52"/>
        <v>0</v>
      </c>
      <c r="L30" s="5">
        <f t="shared" si="53"/>
        <v>0</v>
      </c>
      <c r="M30" s="5">
        <f t="shared" si="54"/>
        <v>0</v>
      </c>
      <c r="N30" s="5">
        <f t="shared" si="55"/>
        <v>0</v>
      </c>
      <c r="O30" s="5">
        <f t="shared" si="73"/>
        <v>0</v>
      </c>
      <c r="P30" s="5">
        <f t="shared" si="62"/>
        <v>0</v>
      </c>
      <c r="Q30" s="5">
        <f t="shared" si="56"/>
        <v>0</v>
      </c>
      <c r="R30" s="5">
        <f t="shared" si="63"/>
        <v>0</v>
      </c>
      <c r="S30" s="5">
        <f t="shared" si="64"/>
        <v>0</v>
      </c>
      <c r="T30" s="5">
        <f t="shared" si="65"/>
        <v>0</v>
      </c>
      <c r="U30" s="5">
        <f t="shared" si="66"/>
        <v>0</v>
      </c>
      <c r="V30" s="5">
        <f t="shared" si="67"/>
        <v>0</v>
      </c>
      <c r="W30" s="5">
        <f t="shared" si="68"/>
        <v>0</v>
      </c>
      <c r="X30" s="5">
        <f t="shared" si="69"/>
        <v>0</v>
      </c>
      <c r="Y30" s="5">
        <f t="shared" si="57"/>
        <v>0</v>
      </c>
      <c r="Z30" s="5">
        <f t="shared" si="58"/>
        <v>0</v>
      </c>
      <c r="AA30" s="5">
        <f t="shared" si="59"/>
        <v>0</v>
      </c>
      <c r="AB30" s="5">
        <f t="shared" si="60"/>
        <v>0</v>
      </c>
      <c r="AC30" s="6">
        <f t="shared" si="61"/>
        <v>0</v>
      </c>
      <c r="AD30" s="6">
        <f t="shared" si="70"/>
        <v>0</v>
      </c>
      <c r="AE30" s="6">
        <f t="shared" si="71"/>
        <v>0</v>
      </c>
      <c r="AF30" s="6">
        <f t="shared" si="72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3" t="s">
        <v>3</v>
      </c>
      <c r="C31" s="13"/>
      <c r="D31" s="14">
        <f>AVERAGE(D22:D27)</f>
        <v>16.228783333333332</v>
      </c>
      <c r="E31" s="14">
        <f t="shared" ref="E31:AF31" si="74">AVERAGE(E22:E27)</f>
        <v>15.101566666666665</v>
      </c>
      <c r="F31" s="14">
        <f t="shared" si="74"/>
        <v>2.9684000000000004</v>
      </c>
      <c r="G31" s="14">
        <f>AVERAGE(G22:G26)</f>
        <v>0.97295999999999994</v>
      </c>
      <c r="H31" s="14">
        <f t="shared" si="74"/>
        <v>1.5006999999999999</v>
      </c>
      <c r="I31" s="14">
        <f t="shared" si="74"/>
        <v>0.64105000000000012</v>
      </c>
      <c r="J31" s="14">
        <f>AVERAGE(J22,J24:J27)</f>
        <v>2.0255399999999995</v>
      </c>
      <c r="K31" s="14">
        <f>AVERAGE(K22:K23,K25:K27)</f>
        <v>1.3757600000000001</v>
      </c>
      <c r="L31" s="14">
        <f t="shared" si="74"/>
        <v>7.1879235603912024</v>
      </c>
      <c r="M31" s="14">
        <f t="shared" si="74"/>
        <v>1.891664492291109</v>
      </c>
      <c r="N31" s="14">
        <f t="shared" si="74"/>
        <v>6.898759411181608</v>
      </c>
      <c r="O31" s="14">
        <f t="shared" si="74"/>
        <v>1.4863921165439482</v>
      </c>
      <c r="P31" s="14">
        <f t="shared" si="74"/>
        <v>6.890149570320216</v>
      </c>
      <c r="Q31" s="14">
        <f t="shared" si="74"/>
        <v>7.3238106078641669</v>
      </c>
      <c r="R31" s="14">
        <f t="shared" si="74"/>
        <v>4.9427870244650549</v>
      </c>
      <c r="S31" s="14">
        <f t="shared" si="74"/>
        <v>5.8194373790175771</v>
      </c>
      <c r="T31" s="14">
        <f t="shared" si="74"/>
        <v>6.3755324285527157</v>
      </c>
      <c r="U31" s="14">
        <f>AVERAGE(U22,U24:U27)</f>
        <v>7.412883647577206</v>
      </c>
      <c r="V31" s="14">
        <f t="shared" si="74"/>
        <v>1.0319895382732307</v>
      </c>
      <c r="W31" s="14">
        <f t="shared" si="74"/>
        <v>2.1523925098444816</v>
      </c>
      <c r="X31" s="14">
        <f t="shared" si="74"/>
        <v>0.39797205480737424</v>
      </c>
      <c r="Y31" s="14">
        <f t="shared" si="74"/>
        <v>1.24298</v>
      </c>
      <c r="Z31" s="14">
        <f>AVERAGE(Z22:Z26)</f>
        <v>0.61892499999999995</v>
      </c>
      <c r="AA31" s="14">
        <f t="shared" si="74"/>
        <v>1.5951000000000002</v>
      </c>
      <c r="AB31" s="14">
        <f t="shared" si="74"/>
        <v>3.9175166666666672</v>
      </c>
      <c r="AC31" s="14">
        <f t="shared" si="74"/>
        <v>2.42835</v>
      </c>
      <c r="AD31" s="14">
        <f t="shared" si="74"/>
        <v>0.25185000000000007</v>
      </c>
      <c r="AE31" s="14">
        <f t="shared" si="74"/>
        <v>0.28257999999999994</v>
      </c>
      <c r="AF31" s="14">
        <f t="shared" si="74"/>
        <v>0.22086666666666666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7"/>
      <c r="BT31" s="7"/>
      <c r="BU31" s="7"/>
      <c r="BV31" s="7"/>
      <c r="BW31" s="7"/>
      <c r="BX31" s="7"/>
      <c r="BY31" s="7"/>
      <c r="BZ31" s="7"/>
    </row>
    <row r="32" spans="2:120" x14ac:dyDescent="0.2">
      <c r="B32" s="13" t="s">
        <v>4</v>
      </c>
      <c r="C32" s="13"/>
      <c r="D32" s="14">
        <f>STDEV(D22:D27)</f>
        <v>1.1981009196502053</v>
      </c>
      <c r="E32" s="14">
        <f t="shared" ref="E32:AF32" si="75">STDEV(E22:E27)</f>
        <v>1.4170414809266052</v>
      </c>
      <c r="F32" s="14">
        <f t="shared" si="75"/>
        <v>0.26766745039320705</v>
      </c>
      <c r="G32" s="14">
        <f>STDEV(G22:G26)</f>
        <v>0.11905964051684349</v>
      </c>
      <c r="H32" s="14">
        <f t="shared" si="75"/>
        <v>0.14526436589886729</v>
      </c>
      <c r="I32" s="14">
        <f t="shared" si="75"/>
        <v>6.4750806944778624E-2</v>
      </c>
      <c r="J32" s="14">
        <f>STDEV(J22,J24:J27)</f>
        <v>9.3826238334487153E-2</v>
      </c>
      <c r="K32" s="14">
        <f>STDEV(K22:K23,K25:K27)</f>
        <v>0.2273626134614051</v>
      </c>
      <c r="L32" s="14">
        <f t="shared" si="75"/>
        <v>0.75219544798386706</v>
      </c>
      <c r="M32" s="14">
        <f t="shared" si="75"/>
        <v>0.1990146635954857</v>
      </c>
      <c r="N32" s="14">
        <f t="shared" si="75"/>
        <v>1.1283190893247255</v>
      </c>
      <c r="O32" s="14">
        <f t="shared" si="75"/>
        <v>0.49637781150249016</v>
      </c>
      <c r="P32" s="14">
        <f t="shared" si="75"/>
        <v>0.55793607011858359</v>
      </c>
      <c r="Q32" s="14">
        <f t="shared" si="75"/>
        <v>0.56110443071105354</v>
      </c>
      <c r="R32" s="14">
        <f t="shared" si="75"/>
        <v>0.56100109935263409</v>
      </c>
      <c r="S32" s="14">
        <f t="shared" si="75"/>
        <v>0.64801527344368248</v>
      </c>
      <c r="T32" s="14">
        <f t="shared" si="75"/>
        <v>0.74938526871513222</v>
      </c>
      <c r="U32" s="14">
        <f>STDEV(U22,U24:U27)</f>
        <v>0.80444409181314869</v>
      </c>
      <c r="V32" s="14">
        <f t="shared" si="75"/>
        <v>4.4439458519710581E-2</v>
      </c>
      <c r="W32" s="14">
        <f t="shared" si="75"/>
        <v>0.13645648492632742</v>
      </c>
      <c r="X32" s="14">
        <f t="shared" si="75"/>
        <v>0.10444229177337815</v>
      </c>
      <c r="Y32" s="14">
        <f t="shared" si="75"/>
        <v>8.9035369376444976E-2</v>
      </c>
      <c r="Z32" s="14">
        <f>STDEV(Z22:Z26)</f>
        <v>1.4056404234369452E-2</v>
      </c>
      <c r="AA32" s="14">
        <f t="shared" si="75"/>
        <v>7.8569663356794398E-2</v>
      </c>
      <c r="AB32" s="14">
        <f t="shared" si="75"/>
        <v>0.21976779033030891</v>
      </c>
      <c r="AC32" s="14">
        <f t="shared" si="75"/>
        <v>0.60315338264822782</v>
      </c>
      <c r="AD32" s="14">
        <f t="shared" si="75"/>
        <v>1.9456901089330781E-2</v>
      </c>
      <c r="AE32" s="14">
        <f t="shared" si="75"/>
        <v>3.4252620337720627E-2</v>
      </c>
      <c r="AF32" s="14">
        <f t="shared" si="75"/>
        <v>1.6883325106940985E-2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5</v>
      </c>
      <c r="C33" s="13"/>
      <c r="D33" s="14">
        <f>MAX(D22:D27)-MIN(D22:D27)</f>
        <v>2.8925000000000001</v>
      </c>
      <c r="E33" s="14">
        <f t="shared" ref="E33:AF33" si="76">MAX(E22:E27)-MIN(E22:E27)</f>
        <v>3.3191000000000006</v>
      </c>
      <c r="F33" s="14">
        <f t="shared" si="76"/>
        <v>0.72639999999999993</v>
      </c>
      <c r="G33" s="14">
        <f>MAX(G22:G26)-MIN(G22:G26)</f>
        <v>0.28639999999999999</v>
      </c>
      <c r="H33" s="14">
        <f t="shared" si="76"/>
        <v>0.36570000000000014</v>
      </c>
      <c r="I33" s="14">
        <f t="shared" si="76"/>
        <v>0.16569999999999974</v>
      </c>
      <c r="J33" s="14">
        <f>MAX(J22,J24:J27)-MIN(J22,J24:J27)</f>
        <v>0.20499999999999963</v>
      </c>
      <c r="K33" s="14">
        <f>MAX(K22:K23,K25:K27)-MIN(K22:K23,K25:K27)</f>
        <v>0.52960000000000029</v>
      </c>
      <c r="L33" s="14">
        <f t="shared" si="76"/>
        <v>1.8677747040633657</v>
      </c>
      <c r="M33" s="14">
        <f t="shared" si="76"/>
        <v>0.50785215132186656</v>
      </c>
      <c r="N33" s="14">
        <f t="shared" si="76"/>
        <v>2.5163967973321215</v>
      </c>
      <c r="O33" s="14">
        <f t="shared" si="76"/>
        <v>0.70198423308789692</v>
      </c>
      <c r="P33" s="14">
        <f t="shared" si="76"/>
        <v>1.5107193570144046</v>
      </c>
      <c r="Q33" s="14">
        <f t="shared" si="76"/>
        <v>1.5935668724719481</v>
      </c>
      <c r="R33" s="14">
        <f t="shared" si="76"/>
        <v>1.340100942499709</v>
      </c>
      <c r="S33" s="14">
        <f t="shared" si="76"/>
        <v>1.5754462065032637</v>
      </c>
      <c r="T33" s="14">
        <f t="shared" si="76"/>
        <v>2.1887728614849022</v>
      </c>
      <c r="U33" s="14">
        <f>MAX(U22,U24:U27)-MIN(U22,U24:U27)</f>
        <v>2.0220843358313516</v>
      </c>
      <c r="V33" s="14">
        <f t="shared" si="76"/>
        <v>0.10179123610378671</v>
      </c>
      <c r="W33" s="14">
        <f t="shared" si="76"/>
        <v>0.3936436678773847</v>
      </c>
      <c r="X33" s="14">
        <f t="shared" si="76"/>
        <v>0.25052156353486577</v>
      </c>
      <c r="Y33" s="14">
        <f t="shared" si="76"/>
        <v>0.22599999999999998</v>
      </c>
      <c r="Z33" s="14">
        <f>MAX(Z22:Z26)-MIN(Z22:Z26)</f>
        <v>3.169999999999995E-2</v>
      </c>
      <c r="AA33" s="14">
        <f t="shared" si="76"/>
        <v>0.19819999999999993</v>
      </c>
      <c r="AB33" s="14">
        <f t="shared" si="76"/>
        <v>0.61409999999999965</v>
      </c>
      <c r="AC33" s="14">
        <f t="shared" si="76"/>
        <v>1.6383000000000001</v>
      </c>
      <c r="AD33" s="14">
        <f t="shared" si="76"/>
        <v>4.8900000000000166E-2</v>
      </c>
      <c r="AE33" s="14">
        <f t="shared" si="76"/>
        <v>7.7999999999999958E-2</v>
      </c>
      <c r="AF33" s="14">
        <f t="shared" si="76"/>
        <v>4.319999999999985E-2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6</v>
      </c>
      <c r="C34" s="13"/>
      <c r="D34" s="14">
        <f>MIN(D22:D27)</f>
        <v>14.522399999999999</v>
      </c>
      <c r="E34" s="14">
        <f t="shared" ref="E34:AF34" si="77">MIN(E22:E27)</f>
        <v>13.049899999999999</v>
      </c>
      <c r="F34" s="14">
        <f t="shared" si="77"/>
        <v>2.4384000000000001</v>
      </c>
      <c r="G34" s="14">
        <f>MIN(G22:G26)</f>
        <v>0.81089999999999995</v>
      </c>
      <c r="H34" s="14">
        <f t="shared" si="77"/>
        <v>1.3474999999999999</v>
      </c>
      <c r="I34" s="14">
        <f t="shared" si="77"/>
        <v>0.56770000000000032</v>
      </c>
      <c r="J34" s="14">
        <f>MIN(J22,J24:J27)</f>
        <v>1.9165000000000001</v>
      </c>
      <c r="K34" s="14">
        <f>MIN(K22:K23,K25:K27)</f>
        <v>1.1276999999999999</v>
      </c>
      <c r="L34" s="14">
        <f t="shared" si="77"/>
        <v>6.4427920756454649</v>
      </c>
      <c r="M34" s="14">
        <f t="shared" si="77"/>
        <v>1.7143822940056281</v>
      </c>
      <c r="N34" s="14">
        <f t="shared" si="77"/>
        <v>5.8224982538036558</v>
      </c>
      <c r="O34" s="14">
        <f t="shared" si="77"/>
        <v>1.1353999999999997</v>
      </c>
      <c r="P34" s="14">
        <f t="shared" si="77"/>
        <v>6.2037473231910401</v>
      </c>
      <c r="Q34" s="14">
        <f t="shared" si="77"/>
        <v>6.6268783186354039</v>
      </c>
      <c r="R34" s="14">
        <f t="shared" si="77"/>
        <v>4.2715571270907757</v>
      </c>
      <c r="S34" s="14">
        <f t="shared" si="77"/>
        <v>5.0047769340900699</v>
      </c>
      <c r="T34" s="14">
        <f t="shared" si="77"/>
        <v>5.2830694581843236</v>
      </c>
      <c r="U34" s="14">
        <f>MIN(U22,U24:U27)</f>
        <v>6.2097826370976943</v>
      </c>
      <c r="V34" s="14">
        <f t="shared" si="77"/>
        <v>0.9899840200730512</v>
      </c>
      <c r="W34" s="14">
        <f t="shared" si="77"/>
        <v>1.9504268302092236</v>
      </c>
      <c r="X34" s="14">
        <f t="shared" si="77"/>
        <v>0.2694856767993431</v>
      </c>
      <c r="Y34" s="14">
        <f t="shared" si="77"/>
        <v>1.1691</v>
      </c>
      <c r="Z34" s="14">
        <f>MIN(Z22:Z26)</f>
        <v>0.60640000000000005</v>
      </c>
      <c r="AA34" s="14">
        <f t="shared" si="77"/>
        <v>1.522</v>
      </c>
      <c r="AB34" s="14">
        <f t="shared" si="77"/>
        <v>3.6538000000000004</v>
      </c>
      <c r="AC34" s="14">
        <f t="shared" si="77"/>
        <v>1.6269</v>
      </c>
      <c r="AD34" s="14">
        <f t="shared" si="77"/>
        <v>0.22730000000000006</v>
      </c>
      <c r="AE34" s="14">
        <f t="shared" si="77"/>
        <v>0.24580000000000002</v>
      </c>
      <c r="AF34" s="14">
        <f t="shared" si="77"/>
        <v>0.20890000000000009</v>
      </c>
      <c r="AI34" s="12"/>
      <c r="AJ34" s="12"/>
      <c r="AK34" s="12"/>
    </row>
    <row r="35" spans="2:78" x14ac:dyDescent="0.2">
      <c r="B35" s="13" t="s">
        <v>7</v>
      </c>
      <c r="C35" s="13"/>
      <c r="D35" s="14">
        <f>MAX(D22:D27)</f>
        <v>17.414899999999999</v>
      </c>
      <c r="E35" s="14">
        <f t="shared" ref="E35:AF35" si="78">MAX(E22:E27)</f>
        <v>16.369</v>
      </c>
      <c r="F35" s="14">
        <f t="shared" si="78"/>
        <v>3.1648000000000001</v>
      </c>
      <c r="G35" s="14">
        <f>MAX(G22:G26)</f>
        <v>1.0972999999999999</v>
      </c>
      <c r="H35" s="14">
        <f t="shared" si="78"/>
        <v>1.7132000000000001</v>
      </c>
      <c r="I35" s="14">
        <f t="shared" si="78"/>
        <v>0.73340000000000005</v>
      </c>
      <c r="J35" s="14">
        <f>MAX(J22,J24:J27)</f>
        <v>2.1214999999999997</v>
      </c>
      <c r="K35" s="14">
        <f>MAX(K22:K23,K25:K27)</f>
        <v>1.6573000000000002</v>
      </c>
      <c r="L35" s="14">
        <f t="shared" si="78"/>
        <v>8.3105667797088305</v>
      </c>
      <c r="M35" s="14">
        <f t="shared" si="78"/>
        <v>2.2222344453274947</v>
      </c>
      <c r="N35" s="14">
        <f t="shared" si="78"/>
        <v>8.3388950511357773</v>
      </c>
      <c r="O35" s="14">
        <f t="shared" si="78"/>
        <v>1.8373842330878967</v>
      </c>
      <c r="P35" s="14">
        <f t="shared" si="78"/>
        <v>7.7144666802054447</v>
      </c>
      <c r="Q35" s="14">
        <f t="shared" si="78"/>
        <v>8.2204451911073519</v>
      </c>
      <c r="R35" s="14">
        <f t="shared" si="78"/>
        <v>5.6116580695904847</v>
      </c>
      <c r="S35" s="14">
        <f t="shared" si="78"/>
        <v>6.5802231405933336</v>
      </c>
      <c r="T35" s="14">
        <f t="shared" si="78"/>
        <v>7.4718423196692259</v>
      </c>
      <c r="U35" s="14">
        <f>MAX(U22,U24:U27)</f>
        <v>8.2318669729290459</v>
      </c>
      <c r="V35" s="14">
        <f t="shared" si="78"/>
        <v>1.0917752561768379</v>
      </c>
      <c r="W35" s="14">
        <f t="shared" si="78"/>
        <v>2.3440704980866083</v>
      </c>
      <c r="X35" s="14">
        <f t="shared" si="78"/>
        <v>0.52000724033420886</v>
      </c>
      <c r="Y35" s="14">
        <f t="shared" si="78"/>
        <v>1.3951</v>
      </c>
      <c r="Z35" s="14">
        <f>MAX(Z22:Z26)</f>
        <v>0.6381</v>
      </c>
      <c r="AA35" s="14">
        <f t="shared" si="78"/>
        <v>1.7202</v>
      </c>
      <c r="AB35" s="14">
        <f t="shared" si="78"/>
        <v>4.2679</v>
      </c>
      <c r="AC35" s="14">
        <f t="shared" si="78"/>
        <v>3.2652000000000001</v>
      </c>
      <c r="AD35" s="14">
        <f t="shared" si="78"/>
        <v>0.27620000000000022</v>
      </c>
      <c r="AE35" s="14">
        <f t="shared" si="78"/>
        <v>0.32379999999999998</v>
      </c>
      <c r="AF35" s="14">
        <f t="shared" si="78"/>
        <v>0.25209999999999994</v>
      </c>
      <c r="AI35" s="12"/>
      <c r="AJ35" s="12"/>
      <c r="AK35" s="12"/>
    </row>
    <row r="36" spans="2:78" x14ac:dyDescent="0.2">
      <c r="B36" s="13" t="s">
        <v>56</v>
      </c>
      <c r="C36" s="13"/>
      <c r="D36" s="15">
        <f>COUNT(D22:D27)</f>
        <v>6</v>
      </c>
      <c r="E36" s="15">
        <f t="shared" ref="E36:AF36" si="79">COUNT(E22:E27)</f>
        <v>6</v>
      </c>
      <c r="F36" s="15">
        <f t="shared" si="79"/>
        <v>6</v>
      </c>
      <c r="G36" s="15">
        <f>COUNT(G22:G26)</f>
        <v>5</v>
      </c>
      <c r="H36" s="15">
        <f t="shared" si="79"/>
        <v>6</v>
      </c>
      <c r="I36" s="15">
        <f t="shared" si="79"/>
        <v>6</v>
      </c>
      <c r="J36" s="15">
        <f>COUNT(J22,J24:J27)</f>
        <v>5</v>
      </c>
      <c r="K36" s="15">
        <f>COUNT(K22:K23,K25:K27)</f>
        <v>5</v>
      </c>
      <c r="L36" s="15">
        <f t="shared" si="79"/>
        <v>6</v>
      </c>
      <c r="M36" s="15">
        <f t="shared" si="79"/>
        <v>6</v>
      </c>
      <c r="N36" s="15">
        <f t="shared" si="79"/>
        <v>5</v>
      </c>
      <c r="O36" s="15">
        <f t="shared" si="79"/>
        <v>2</v>
      </c>
      <c r="P36" s="15">
        <f t="shared" si="79"/>
        <v>6</v>
      </c>
      <c r="Q36" s="15">
        <f t="shared" si="79"/>
        <v>6</v>
      </c>
      <c r="R36" s="15">
        <f t="shared" si="79"/>
        <v>5</v>
      </c>
      <c r="S36" s="15">
        <f t="shared" si="79"/>
        <v>5</v>
      </c>
      <c r="T36" s="15">
        <f t="shared" si="79"/>
        <v>6</v>
      </c>
      <c r="U36" s="15">
        <f>COUNT(U22,U24:U27)</f>
        <v>5</v>
      </c>
      <c r="V36" s="15">
        <f t="shared" si="79"/>
        <v>6</v>
      </c>
      <c r="W36" s="15">
        <f t="shared" si="79"/>
        <v>6</v>
      </c>
      <c r="X36" s="15">
        <f t="shared" si="79"/>
        <v>6</v>
      </c>
      <c r="Y36" s="15">
        <f t="shared" si="79"/>
        <v>5</v>
      </c>
      <c r="Z36" s="15">
        <f>COUNT(Z22:Z26)</f>
        <v>4</v>
      </c>
      <c r="AA36" s="15">
        <f t="shared" si="79"/>
        <v>6</v>
      </c>
      <c r="AB36" s="15">
        <f t="shared" si="79"/>
        <v>6</v>
      </c>
      <c r="AC36" s="15">
        <f t="shared" si="79"/>
        <v>6</v>
      </c>
      <c r="AD36" s="15">
        <f t="shared" si="79"/>
        <v>6</v>
      </c>
      <c r="AE36" s="15">
        <f t="shared" si="79"/>
        <v>5</v>
      </c>
      <c r="AF36" s="15">
        <f t="shared" si="79"/>
        <v>6</v>
      </c>
      <c r="AI36" s="12"/>
      <c r="AJ36" s="12"/>
      <c r="AK36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BE20:BF20"/>
    <mergeCell ref="BG20:BH20"/>
    <mergeCell ref="BI20:BJ20"/>
    <mergeCell ref="BK20:BL20"/>
    <mergeCell ref="AW20:AX20"/>
    <mergeCell ref="AY20:AZ20"/>
    <mergeCell ref="BA20:BB20"/>
    <mergeCell ref="BC20:BD20"/>
    <mergeCell ref="BU20:BV20"/>
    <mergeCell ref="BW20:BX20"/>
    <mergeCell ref="BM20:BN20"/>
    <mergeCell ref="BO20:BP20"/>
    <mergeCell ref="BQ20:BR20"/>
    <mergeCell ref="BS20:BT20"/>
  </mergeCells>
  <phoneticPr fontId="4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6"/>
  <sheetViews>
    <sheetView workbookViewId="0">
      <pane xSplit="3" topLeftCell="V1" activePane="topRight" state="frozen"/>
      <selection pane="topRight" activeCell="B12" sqref="B12:AF17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3" width="8.7109375" style="12" customWidth="1"/>
    <col min="14" max="15" width="10.140625" style="12" bestFit="1" customWidth="1"/>
    <col min="16" max="24" width="10.140625" style="12" customWidth="1"/>
    <col min="25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694</v>
      </c>
      <c r="C3" s="1" t="s">
        <v>479</v>
      </c>
      <c r="D3" s="5">
        <f t="shared" ref="D3:D11" si="0">((AG3-AW3)^2+(AH3-AX3)^2)^0.5</f>
        <v>16.740500000000001</v>
      </c>
      <c r="E3" s="5">
        <f t="shared" ref="E3:E11" si="1">((AG3-AU3)^2+(AH3-AV3)^2)^0.5</f>
        <v>13.368</v>
      </c>
      <c r="F3" s="5">
        <f t="shared" ref="F3:F11" si="2">((AG3-AM3)^2+(AH3-AN3)^2)^0.5</f>
        <v>2.9337</v>
      </c>
      <c r="G3" s="5">
        <f t="shared" ref="G3:G11" si="3">((AG3-AI3)^2+(AH3-AJ3)^2)^0.5</f>
        <v>0.78610000000000002</v>
      </c>
      <c r="H3" s="5">
        <f t="shared" ref="H3:H11" si="4">((AK3-AM3)^2+(AL3-AN3)^2)^0.5</f>
        <v>1.6002000000000001</v>
      </c>
      <c r="I3" s="5">
        <f t="shared" ref="I3:I11" si="5">((AM3-AO3)^2+(AN3-AP3)^2)^0.5</f>
        <v>0.80580000000000007</v>
      </c>
      <c r="J3" s="5">
        <f t="shared" ref="J3:J11" si="6">((AO3-AQ3)^2+(AP3-AR3)^2)^0.5</f>
        <v>1.9652999999999996</v>
      </c>
      <c r="K3" s="5">
        <f t="shared" ref="K3:K11" si="7">((AQ3-AS3)^2+(AR3-AT3)^2)^0.5</f>
        <v>1.0040000000000004</v>
      </c>
      <c r="L3" s="5">
        <f t="shared" ref="L3:L11" si="8">((BS3-BU3)^2+(BT3-BV3)^2)^0.5</f>
        <v>8.9703065259778043</v>
      </c>
      <c r="M3" s="5">
        <f t="shared" ref="M3:M11" si="9">((BU3-BW3)^2+(BV3-BX3)^2)^0.5</f>
        <v>2.2533302864870919</v>
      </c>
      <c r="N3" s="5">
        <f t="shared" ref="N3:N10" si="10">((BW3-BY3)^2+(BX3-BZ3)^2)^0.5 + ((BY3-CA3)^2+(BZ3-CB3)^2)^0.5</f>
        <v>9.8351460278789737</v>
      </c>
      <c r="O3" s="5" t="s">
        <v>566</v>
      </c>
      <c r="P3" s="5">
        <f>((CE3-CG3)^2+(CF3-CH3)^2)^0.5</f>
        <v>8.2449075561827865</v>
      </c>
      <c r="Q3" s="5">
        <f t="shared" ref="Q3:Q10" si="11">((CG3-CI3)^2+(CH3-CJ3)^2)^0.5</f>
        <v>8.9521570322464736</v>
      </c>
      <c r="R3" s="5">
        <f>((CO3-CQ3)^2+(CP3-CR3)^2)^0.5</f>
        <v>6.1821010182623199</v>
      </c>
      <c r="S3" s="5">
        <f>((CQ3-CS3)^2+(CR3-CT3)^2)^0.5</f>
        <v>7.3136996998783044</v>
      </c>
      <c r="T3" s="5">
        <f>((CY3-DA3)^2+(CZ3-DB3)^2)^0.5</f>
        <v>8.02836417024041</v>
      </c>
      <c r="U3" s="5">
        <f>((DA3-DC3)^2+(DB3-DD3)^2)^0.5</f>
        <v>10.619633232838126</v>
      </c>
      <c r="V3" s="5">
        <f>((DI3-DK3)^2+(DJ3-DL3)^2)^0.5</f>
        <v>1.2736650266062903</v>
      </c>
      <c r="W3" s="5">
        <f>((DK3-DM3)^2+(DL3-DN3)^2)^0.5</f>
        <v>1.7182875719739108</v>
      </c>
      <c r="X3" s="5">
        <f>((DM3-DO3)^2+(DN3-DP3)^2)^0.5</f>
        <v>0.32165711557495563</v>
      </c>
      <c r="Y3" s="5">
        <f t="shared" ref="Y3:Y11" si="12">((BE3-BK3)^2+(BF3-BL3)^2)^0.5</f>
        <v>1.1424000000000001</v>
      </c>
      <c r="Z3" s="5">
        <f t="shared" ref="Z3:Z11" si="13">((BG3-BI3)^2+(BH3-BJ3)^2)^0.5</f>
        <v>0.42730000000000001</v>
      </c>
      <c r="AA3" s="5">
        <f t="shared" ref="AA3:AA11" si="14">((BC3-BM3)^2+(BD3-BN3)^2)^0.5</f>
        <v>1.6783000000000001</v>
      </c>
      <c r="AB3" s="5">
        <f t="shared" ref="AB3:AB11" si="15">((BA3-BO3)^2+(BB3-BP3)^2)^0.5</f>
        <v>2.7229000000000001</v>
      </c>
      <c r="AC3" s="6">
        <f t="shared" ref="AC3:AC11" si="16">((AY3-BQ3)^2+(AZ3-BR3)^2)^0.5</f>
        <v>2.9375</v>
      </c>
      <c r="AD3" s="6">
        <f>((CK3-CM3)^2+(CL3-CN3)^2)^0.5</f>
        <v>0.23049999999999998</v>
      </c>
      <c r="AE3" s="6">
        <f>((CU3-CW3)^2+(CV3-CX3)^2)^0.5</f>
        <v>0.27179999999999999</v>
      </c>
      <c r="AF3" s="6">
        <f>((DE3-DG3)^2+(DF3-DH3)^2)^0.5</f>
        <v>0.27310000000000012</v>
      </c>
      <c r="AG3" s="9">
        <v>0</v>
      </c>
      <c r="AH3" s="9">
        <v>0</v>
      </c>
      <c r="AI3" s="9">
        <v>0</v>
      </c>
      <c r="AJ3" s="9">
        <v>-0.78610000000000002</v>
      </c>
      <c r="AK3" s="9">
        <v>0</v>
      </c>
      <c r="AL3" s="9">
        <v>-1.3334999999999999</v>
      </c>
      <c r="AM3" s="9">
        <v>0</v>
      </c>
      <c r="AN3" s="9">
        <v>-2.9337</v>
      </c>
      <c r="AO3" s="9">
        <v>0</v>
      </c>
      <c r="AP3" s="9">
        <v>-3.7395</v>
      </c>
      <c r="AQ3" s="9">
        <v>0</v>
      </c>
      <c r="AR3" s="9">
        <v>-5.7047999999999996</v>
      </c>
      <c r="AS3" s="9">
        <v>0</v>
      </c>
      <c r="AT3" s="9">
        <v>-6.7088000000000001</v>
      </c>
      <c r="AU3" s="9">
        <v>0</v>
      </c>
      <c r="AV3" s="9">
        <v>-13.368</v>
      </c>
      <c r="AW3" s="9">
        <v>0</v>
      </c>
      <c r="AX3" s="9">
        <v>-16.740500000000001</v>
      </c>
      <c r="AY3" s="18">
        <v>1.8255999999999999</v>
      </c>
      <c r="AZ3" s="18">
        <v>-7.8320999999999996</v>
      </c>
      <c r="BA3" s="19">
        <v>1.4427000000000001</v>
      </c>
      <c r="BB3" s="19">
        <v>-7.8320999999999996</v>
      </c>
      <c r="BC3" s="19">
        <v>0.90359999999999996</v>
      </c>
      <c r="BD3" s="19">
        <v>-7.8320999999999996</v>
      </c>
      <c r="BE3" s="19">
        <v>0.68200000000000005</v>
      </c>
      <c r="BF3" s="19">
        <v>-7.8320999999999996</v>
      </c>
      <c r="BG3" s="19">
        <v>0.27810000000000001</v>
      </c>
      <c r="BH3" s="19">
        <v>-7.8320999999999996</v>
      </c>
      <c r="BI3" s="19">
        <v>-0.1492</v>
      </c>
      <c r="BJ3" s="19">
        <v>-7.8320999999999996</v>
      </c>
      <c r="BK3" s="19">
        <v>-0.46039999999999998</v>
      </c>
      <c r="BL3" s="19">
        <v>-7.8320999999999996</v>
      </c>
      <c r="BM3" s="19">
        <v>-0.77470000000000006</v>
      </c>
      <c r="BN3" s="19">
        <v>-7.8320999999999996</v>
      </c>
      <c r="BO3" s="19">
        <v>-1.2802</v>
      </c>
      <c r="BP3" s="19">
        <v>-7.8320999999999996</v>
      </c>
      <c r="BQ3" s="19">
        <v>-1.1119000000000001</v>
      </c>
      <c r="BR3" s="19">
        <v>-7.8320999999999996</v>
      </c>
      <c r="BS3" s="17">
        <v>0</v>
      </c>
      <c r="BT3" s="17">
        <v>0</v>
      </c>
      <c r="BU3" s="17">
        <v>6.1410999999999998</v>
      </c>
      <c r="BV3" s="17">
        <v>-6.5385999999999997</v>
      </c>
      <c r="BW3" s="17">
        <v>8.3927999999999994</v>
      </c>
      <c r="BX3" s="17">
        <v>-6.6242999999999999</v>
      </c>
      <c r="BY3" s="17">
        <v>15.6394</v>
      </c>
      <c r="BZ3" s="17">
        <v>-5.4718</v>
      </c>
      <c r="CA3" s="17">
        <v>17.778099999999998</v>
      </c>
      <c r="CB3" s="17">
        <v>-4.1821000000000002</v>
      </c>
      <c r="CC3" s="17">
        <v>17.778099999999998</v>
      </c>
      <c r="CD3" s="17">
        <v>-4.1821000000000002</v>
      </c>
      <c r="CE3" s="12">
        <v>2.1469</v>
      </c>
      <c r="CF3" s="12">
        <v>4.9002999999999997</v>
      </c>
      <c r="CG3" s="12">
        <v>-1.9641</v>
      </c>
      <c r="CH3" s="12">
        <v>12.0472</v>
      </c>
      <c r="CI3" s="12">
        <v>6.3175999999999997</v>
      </c>
      <c r="CJ3" s="12">
        <v>15.446400000000001</v>
      </c>
      <c r="CK3" s="12">
        <v>0.13589999999999999</v>
      </c>
      <c r="CL3" s="12">
        <v>8.5680999999999994</v>
      </c>
      <c r="CM3" s="12">
        <v>-9.4600000000000004E-2</v>
      </c>
      <c r="CN3" s="12">
        <v>8.5680999999999994</v>
      </c>
      <c r="CO3" s="12">
        <v>-0.39810000000000001</v>
      </c>
      <c r="CP3" s="12">
        <v>8.5635999999999992</v>
      </c>
      <c r="CQ3" s="12">
        <v>0.82550000000000001</v>
      </c>
      <c r="CR3" s="12">
        <v>14.6234</v>
      </c>
      <c r="CS3" s="12">
        <v>0.18160000000000001</v>
      </c>
      <c r="CT3" s="12">
        <v>7.3380999999999998</v>
      </c>
      <c r="CU3" s="12">
        <v>0.247</v>
      </c>
      <c r="CV3" s="12">
        <v>11.1538</v>
      </c>
      <c r="CW3" s="12">
        <v>-2.4799999999999999E-2</v>
      </c>
      <c r="CX3" s="12">
        <v>11.1538</v>
      </c>
      <c r="CY3" s="12">
        <v>0.14099999999999999</v>
      </c>
      <c r="CZ3" s="12">
        <v>11.478899999999999</v>
      </c>
      <c r="DA3" s="12">
        <v>-4.0214999999999996</v>
      </c>
      <c r="DB3" s="12">
        <v>4.6139000000000001</v>
      </c>
      <c r="DC3" s="12">
        <v>6.5918999999999999</v>
      </c>
      <c r="DD3" s="12">
        <v>4.2500999999999998</v>
      </c>
      <c r="DE3" s="12">
        <v>-1.5791999999999999</v>
      </c>
      <c r="DF3" s="12">
        <v>8.3590999999999998</v>
      </c>
      <c r="DG3" s="12">
        <v>-1.8523000000000001</v>
      </c>
      <c r="DH3" s="12">
        <v>8.3590999999999998</v>
      </c>
      <c r="DI3" s="12">
        <v>-1.8498000000000001</v>
      </c>
      <c r="DJ3" s="12">
        <v>8.3514999999999997</v>
      </c>
      <c r="DK3" s="12">
        <v>-1.2814000000000001</v>
      </c>
      <c r="DL3" s="12">
        <v>9.4913000000000007</v>
      </c>
      <c r="DM3" s="12">
        <v>-1.4427000000000001</v>
      </c>
      <c r="DN3" s="12">
        <v>11.202</v>
      </c>
      <c r="DO3" s="12">
        <v>-1.5526</v>
      </c>
      <c r="DP3" s="12">
        <v>11.504300000000001</v>
      </c>
    </row>
    <row r="4" spans="2:120" ht="14.45" customHeight="1" x14ac:dyDescent="0.2">
      <c r="B4" s="2" t="s">
        <v>695</v>
      </c>
      <c r="C4" s="2"/>
      <c r="D4" s="5">
        <f t="shared" si="0"/>
        <v>15.434900000000001</v>
      </c>
      <c r="E4" s="5">
        <f t="shared" si="1"/>
        <v>11.980499999999999</v>
      </c>
      <c r="F4" s="5">
        <f t="shared" si="2"/>
        <v>2.7210000000000001</v>
      </c>
      <c r="G4" s="5">
        <f t="shared" si="3"/>
        <v>0.71950000000000003</v>
      </c>
      <c r="H4" s="5">
        <f t="shared" si="4"/>
        <v>1.4713000000000001</v>
      </c>
      <c r="I4" s="5">
        <f t="shared" si="5"/>
        <v>0.77469999999999972</v>
      </c>
      <c r="J4" s="5">
        <f t="shared" si="6"/>
        <v>1.5703</v>
      </c>
      <c r="K4" s="5">
        <f t="shared" si="7"/>
        <v>1.2542</v>
      </c>
      <c r="L4" s="5">
        <f t="shared" si="8"/>
        <v>7.0691664522771003</v>
      </c>
      <c r="M4" s="5">
        <f t="shared" si="9"/>
        <v>1.9574201618456895</v>
      </c>
      <c r="N4" s="5">
        <f t="shared" si="10"/>
        <v>8.7773647514258322</v>
      </c>
      <c r="O4" s="31" t="s">
        <v>566</v>
      </c>
      <c r="P4" s="5">
        <f t="shared" ref="P4:P10" si="17">((CE4-CG4)^2+(CF4-CH4)^2)^0.5</f>
        <v>7.0825221870460808</v>
      </c>
      <c r="Q4" s="5">
        <f t="shared" si="11"/>
        <v>7.1396135049454879</v>
      </c>
      <c r="R4" s="5">
        <f t="shared" ref="R4:R10" si="18">((CO4-CQ4)^2+(CP4-CR4)^2)^0.5</f>
        <v>5.2286914806670319</v>
      </c>
      <c r="S4" s="5">
        <f t="shared" ref="S4:S10" si="19">((CQ4-CS4)^2+(CR4-CT4)^2)^0.5</f>
        <v>6.2435681368909544</v>
      </c>
      <c r="T4" s="5">
        <f t="shared" ref="T4:T10" si="20">((CY4-DA4)^2+(CZ4-DB4)^2)^0.5</f>
        <v>6.3421551936230633</v>
      </c>
      <c r="U4" s="5">
        <f t="shared" ref="U4:U10" si="21">((DA4-DC4)^2+(DB4-DD4)^2)^0.5</f>
        <v>8.0841377919973638</v>
      </c>
      <c r="V4" s="5">
        <f t="shared" ref="V4:V11" si="22">((DI4-DK4)^2+(DJ4-DL4)^2)^0.5</f>
        <v>1.122027668999299</v>
      </c>
      <c r="W4" s="5">
        <f t="shared" ref="W4:W11" si="23">((DK4-DM4)^2+(DL4-DN4)^2)^0.5</f>
        <v>1.6799549071329265</v>
      </c>
      <c r="X4" s="5">
        <f t="shared" ref="X4:X11" si="24">((DM4-DO4)^2+(DN4-DP4)^2)^0.5</f>
        <v>0.38622518043234827</v>
      </c>
      <c r="Y4" s="5">
        <f t="shared" si="12"/>
        <v>1.1576</v>
      </c>
      <c r="Z4" s="5">
        <f t="shared" si="13"/>
        <v>0.45600000000000002</v>
      </c>
      <c r="AA4" s="5">
        <f t="shared" si="14"/>
        <v>1.5697000000000001</v>
      </c>
      <c r="AB4" s="5">
        <f t="shared" si="15"/>
        <v>2.6188000000000002</v>
      </c>
      <c r="AC4" s="6">
        <f t="shared" si="16"/>
        <v>2.3456999999999999</v>
      </c>
      <c r="AD4" s="6">
        <f t="shared" ref="AD4:AD9" si="25">((CK4-CM4)^2+(CL4-CN4)^2)^0.5</f>
        <v>0.24130000000000007</v>
      </c>
      <c r="AE4" s="6">
        <f t="shared" ref="AE4:AE9" si="26">((CU4-CW4)^2+(CV4-CX4)^2)^0.5</f>
        <v>0.25850000000000006</v>
      </c>
      <c r="AF4" s="6">
        <f t="shared" ref="AF4:AF9" si="27">((DE4-DG4)^2+(DF4-DH4)^2)^0.5</f>
        <v>0.25150000000000006</v>
      </c>
      <c r="AG4" s="9">
        <v>0</v>
      </c>
      <c r="AH4" s="9">
        <v>0</v>
      </c>
      <c r="AI4" s="9">
        <v>0</v>
      </c>
      <c r="AJ4" s="9">
        <v>-0.71950000000000003</v>
      </c>
      <c r="AK4" s="9">
        <v>0</v>
      </c>
      <c r="AL4" s="9">
        <v>-1.2497</v>
      </c>
      <c r="AM4" s="9">
        <v>0</v>
      </c>
      <c r="AN4" s="9">
        <v>-2.7210000000000001</v>
      </c>
      <c r="AO4" s="9">
        <v>0</v>
      </c>
      <c r="AP4" s="9">
        <v>-3.4956999999999998</v>
      </c>
      <c r="AQ4" s="9">
        <v>0</v>
      </c>
      <c r="AR4" s="9">
        <v>-5.0659999999999998</v>
      </c>
      <c r="AS4" s="9">
        <v>0</v>
      </c>
      <c r="AT4" s="9">
        <v>-6.3201999999999998</v>
      </c>
      <c r="AU4" s="9">
        <v>0</v>
      </c>
      <c r="AV4" s="9">
        <v>-11.980499999999999</v>
      </c>
      <c r="AW4" s="9">
        <v>0</v>
      </c>
      <c r="AX4" s="9">
        <v>-15.434900000000001</v>
      </c>
      <c r="AY4" s="18">
        <v>1.5888</v>
      </c>
      <c r="AZ4" s="18">
        <v>-6.9615</v>
      </c>
      <c r="BA4" s="19">
        <v>1.5037</v>
      </c>
      <c r="BB4" s="19">
        <v>-6.9615</v>
      </c>
      <c r="BC4" s="19">
        <v>1.0738000000000001</v>
      </c>
      <c r="BD4" s="19">
        <v>-6.9615</v>
      </c>
      <c r="BE4" s="19">
        <v>0.85219999999999996</v>
      </c>
      <c r="BF4" s="19">
        <v>-6.9615</v>
      </c>
      <c r="BG4" s="19">
        <v>0.52390000000000003</v>
      </c>
      <c r="BH4" s="19">
        <v>-6.9615</v>
      </c>
      <c r="BI4" s="19">
        <v>6.7900000000000002E-2</v>
      </c>
      <c r="BJ4" s="19">
        <v>-6.9615</v>
      </c>
      <c r="BK4" s="19">
        <v>-0.3054</v>
      </c>
      <c r="BL4" s="19">
        <v>-6.9615</v>
      </c>
      <c r="BM4" s="19">
        <v>-0.49590000000000001</v>
      </c>
      <c r="BN4" s="19">
        <v>-6.9615</v>
      </c>
      <c r="BO4" s="19">
        <v>-1.1151</v>
      </c>
      <c r="BP4" s="19">
        <v>-6.9615</v>
      </c>
      <c r="BQ4" s="19">
        <v>-0.75690000000000002</v>
      </c>
      <c r="BR4" s="19">
        <v>-6.9615</v>
      </c>
      <c r="BS4" s="17">
        <v>0</v>
      </c>
      <c r="BT4" s="17">
        <v>0</v>
      </c>
      <c r="BU4" s="17">
        <v>0.71120000000000005</v>
      </c>
      <c r="BV4" s="17">
        <v>7.0332999999999997</v>
      </c>
      <c r="BW4" s="17">
        <v>0.52769999999999995</v>
      </c>
      <c r="BX4" s="17">
        <v>8.9821000000000009</v>
      </c>
      <c r="BY4" s="17">
        <v>0.91059999999999997</v>
      </c>
      <c r="BZ4" s="17">
        <v>12.178699999999999</v>
      </c>
      <c r="CA4" s="17">
        <v>5.8102</v>
      </c>
      <c r="CB4" s="17">
        <v>14.8025</v>
      </c>
      <c r="CC4" s="17">
        <v>6.4394999999999998</v>
      </c>
      <c r="CD4" s="17">
        <v>14.616400000000001</v>
      </c>
      <c r="CE4" s="12">
        <v>1.6389</v>
      </c>
      <c r="CF4" s="12">
        <v>2.4834999999999998</v>
      </c>
      <c r="CG4" s="12">
        <v>-0.1353</v>
      </c>
      <c r="CH4" s="12">
        <v>-4.3731999999999998</v>
      </c>
      <c r="CI4" s="12">
        <v>3.8919000000000001</v>
      </c>
      <c r="CJ4" s="12">
        <v>-10.268599999999999</v>
      </c>
      <c r="CK4" s="12">
        <v>0.97540000000000004</v>
      </c>
      <c r="CL4" s="12">
        <v>-0.87629999999999997</v>
      </c>
      <c r="CM4" s="12">
        <v>0.73409999999999997</v>
      </c>
      <c r="CN4" s="12">
        <v>-0.87629999999999997</v>
      </c>
      <c r="CO4" s="12">
        <v>0.88139999999999996</v>
      </c>
      <c r="CP4" s="12">
        <v>-0.48010000000000003</v>
      </c>
      <c r="CQ4" s="12">
        <v>-2.6118000000000001</v>
      </c>
      <c r="CR4" s="12">
        <v>-4.3707000000000003</v>
      </c>
      <c r="CS4" s="12">
        <v>-0.45660000000000001</v>
      </c>
      <c r="CT4" s="12">
        <v>-10.230499999999999</v>
      </c>
      <c r="CU4" s="12">
        <v>-0.61399999999999999</v>
      </c>
      <c r="CV4" s="12">
        <v>-2.2517</v>
      </c>
      <c r="CW4" s="12">
        <v>-0.87250000000000005</v>
      </c>
      <c r="CX4" s="12">
        <v>-2.2517</v>
      </c>
      <c r="CY4" s="12">
        <v>-0.73470000000000002</v>
      </c>
      <c r="CZ4" s="12">
        <v>-2.1831</v>
      </c>
      <c r="DA4" s="12">
        <v>-6.8719999999999999</v>
      </c>
      <c r="DB4" s="12">
        <v>-0.58420000000000005</v>
      </c>
      <c r="DC4" s="12">
        <v>1.2008000000000001</v>
      </c>
      <c r="DD4" s="12">
        <v>-0.15620000000000001</v>
      </c>
      <c r="DE4" s="12">
        <v>-2.8334000000000001</v>
      </c>
      <c r="DF4" s="12">
        <v>-1.8688</v>
      </c>
      <c r="DG4" s="12">
        <v>-2.8334000000000001</v>
      </c>
      <c r="DH4" s="12">
        <v>-1.6173</v>
      </c>
      <c r="DI4" s="12">
        <v>-2.8334000000000001</v>
      </c>
      <c r="DJ4" s="12">
        <v>-1.5081</v>
      </c>
      <c r="DK4" s="12">
        <v>-2.0598999999999998</v>
      </c>
      <c r="DL4" s="12">
        <v>-0.69530000000000003</v>
      </c>
      <c r="DM4" s="12">
        <v>-1.9094</v>
      </c>
      <c r="DN4" s="12">
        <v>0.97789999999999999</v>
      </c>
      <c r="DO4" s="12">
        <v>-1.9552</v>
      </c>
      <c r="DP4" s="12">
        <v>1.3613999999999999</v>
      </c>
    </row>
    <row r="5" spans="2:120" ht="16.899999999999999" customHeight="1" x14ac:dyDescent="0.2">
      <c r="B5" s="2" t="s">
        <v>696</v>
      </c>
      <c r="C5" s="2"/>
      <c r="D5" s="5">
        <f t="shared" si="0"/>
        <v>15.659700000000001</v>
      </c>
      <c r="E5" s="5">
        <f t="shared" si="1"/>
        <v>12.975</v>
      </c>
      <c r="F5" s="5">
        <f t="shared" si="2"/>
        <v>2.5629</v>
      </c>
      <c r="G5" s="33">
        <f t="shared" si="3"/>
        <v>0.56769999999999998</v>
      </c>
      <c r="H5" s="5">
        <f t="shared" si="4"/>
        <v>1.4390000000000001</v>
      </c>
      <c r="I5" s="5">
        <f t="shared" si="5"/>
        <v>0.75180000000000025</v>
      </c>
      <c r="J5" s="5">
        <f t="shared" si="6"/>
        <v>1.7474999999999996</v>
      </c>
      <c r="K5" s="5">
        <f t="shared" si="7"/>
        <v>1.2357000000000005</v>
      </c>
      <c r="L5" s="5">
        <f t="shared" si="8"/>
        <v>7.6879237931967044</v>
      </c>
      <c r="M5" s="5">
        <f t="shared" si="9"/>
        <v>1.7888797891417967</v>
      </c>
      <c r="N5" s="5">
        <f t="shared" si="10"/>
        <v>8.2933665070344027</v>
      </c>
      <c r="O5" s="31" t="s">
        <v>566</v>
      </c>
      <c r="P5" s="5">
        <f t="shared" si="17"/>
        <v>7.6001979954472247</v>
      </c>
      <c r="Q5" s="5">
        <f t="shared" si="11"/>
        <v>8.0102649194642748</v>
      </c>
      <c r="R5" s="5">
        <f t="shared" si="18"/>
        <v>5.7069348165192846</v>
      </c>
      <c r="S5" s="5">
        <f t="shared" si="19"/>
        <v>6.8201193552605819</v>
      </c>
      <c r="T5" s="5">
        <f t="shared" si="20"/>
        <v>7.2726082920778836</v>
      </c>
      <c r="U5" s="5">
        <f t="shared" si="21"/>
        <v>8.5836686731257288</v>
      </c>
      <c r="V5" s="5">
        <f t="shared" si="22"/>
        <v>1.164884758248643</v>
      </c>
      <c r="W5" s="5">
        <f t="shared" si="23"/>
        <v>1.664707403719945</v>
      </c>
      <c r="X5" s="5">
        <f t="shared" si="24"/>
        <v>0.4189559642730965</v>
      </c>
      <c r="Y5" s="5">
        <f t="shared" si="12"/>
        <v>1.1912</v>
      </c>
      <c r="Z5" s="5">
        <f t="shared" si="13"/>
        <v>0.50419999999999998</v>
      </c>
      <c r="AA5" s="5">
        <f t="shared" si="14"/>
        <v>1.611</v>
      </c>
      <c r="AB5" s="5">
        <f t="shared" si="15"/>
        <v>2.8662999999999998</v>
      </c>
      <c r="AC5" s="6">
        <f t="shared" si="16"/>
        <v>2.5133999999999999</v>
      </c>
      <c r="AD5" s="6">
        <f t="shared" si="25"/>
        <v>0.22229999999999994</v>
      </c>
      <c r="AE5" s="6">
        <f t="shared" si="26"/>
        <v>0.24199999999999999</v>
      </c>
      <c r="AF5" s="6">
        <f t="shared" si="27"/>
        <v>0.24700000000000033</v>
      </c>
      <c r="AG5" s="9">
        <v>0</v>
      </c>
      <c r="AH5" s="9">
        <v>0</v>
      </c>
      <c r="AI5" s="9">
        <v>0</v>
      </c>
      <c r="AJ5" s="9">
        <v>-0.56769999999999998</v>
      </c>
      <c r="AK5" s="9">
        <v>0</v>
      </c>
      <c r="AL5" s="9">
        <v>-1.1238999999999999</v>
      </c>
      <c r="AM5" s="9">
        <v>0</v>
      </c>
      <c r="AN5" s="9">
        <v>-2.5629</v>
      </c>
      <c r="AO5" s="9">
        <v>0</v>
      </c>
      <c r="AP5" s="9">
        <v>-3.3147000000000002</v>
      </c>
      <c r="AQ5" s="9">
        <v>0</v>
      </c>
      <c r="AR5" s="9">
        <v>-5.0621999999999998</v>
      </c>
      <c r="AS5" s="9">
        <v>0</v>
      </c>
      <c r="AT5" s="9">
        <v>-6.2979000000000003</v>
      </c>
      <c r="AU5" s="9">
        <v>0</v>
      </c>
      <c r="AV5" s="9">
        <v>-12.975</v>
      </c>
      <c r="AW5" s="9">
        <v>0</v>
      </c>
      <c r="AX5" s="9">
        <v>-15.659700000000001</v>
      </c>
      <c r="AY5" s="18">
        <v>1.4872000000000001</v>
      </c>
      <c r="AZ5" s="18">
        <v>-6.5321999999999996</v>
      </c>
      <c r="BA5" s="19">
        <v>1.7462</v>
      </c>
      <c r="BB5" s="19">
        <v>-6.5321999999999996</v>
      </c>
      <c r="BC5" s="19">
        <v>1.0928</v>
      </c>
      <c r="BD5" s="19">
        <v>-6.5321999999999996</v>
      </c>
      <c r="BE5" s="19">
        <v>0.70989999999999998</v>
      </c>
      <c r="BF5" s="19">
        <v>-6.5321999999999996</v>
      </c>
      <c r="BG5" s="19">
        <v>0.30230000000000001</v>
      </c>
      <c r="BH5" s="19">
        <v>-6.5321999999999996</v>
      </c>
      <c r="BI5" s="19">
        <v>-0.2019</v>
      </c>
      <c r="BJ5" s="19">
        <v>-6.5321999999999996</v>
      </c>
      <c r="BK5" s="19">
        <v>-0.48130000000000001</v>
      </c>
      <c r="BL5" s="19">
        <v>-6.5321999999999996</v>
      </c>
      <c r="BM5" s="19">
        <v>-0.51819999999999999</v>
      </c>
      <c r="BN5" s="19">
        <v>-6.5321999999999996</v>
      </c>
      <c r="BO5" s="19">
        <v>-1.1201000000000001</v>
      </c>
      <c r="BP5" s="19">
        <v>-6.5321999999999996</v>
      </c>
      <c r="BQ5" s="19">
        <v>-1.0262</v>
      </c>
      <c r="BR5" s="19">
        <v>-6.5321999999999996</v>
      </c>
      <c r="BS5" s="17">
        <v>0</v>
      </c>
      <c r="BT5" s="17">
        <v>0</v>
      </c>
      <c r="BU5" s="17">
        <v>-7.2168000000000001</v>
      </c>
      <c r="BV5" s="17">
        <v>-2.6499000000000001</v>
      </c>
      <c r="BW5" s="17">
        <v>-5.6725000000000003</v>
      </c>
      <c r="BX5" s="17">
        <v>-3.5528</v>
      </c>
      <c r="BY5" s="17">
        <v>-5.6725000000000003</v>
      </c>
      <c r="BZ5" s="17">
        <v>-3.5528</v>
      </c>
      <c r="CA5" s="17">
        <v>2.6086</v>
      </c>
      <c r="CB5" s="17">
        <v>-4.0037000000000003</v>
      </c>
      <c r="CC5" s="17">
        <v>2.3978000000000002</v>
      </c>
      <c r="CD5" s="17">
        <v>-3.0314999999999999</v>
      </c>
      <c r="CE5" s="12">
        <v>0.65790000000000004</v>
      </c>
      <c r="CF5" s="12">
        <v>-4.6417999999999999</v>
      </c>
      <c r="CG5" s="12">
        <v>-3.5547</v>
      </c>
      <c r="CH5" s="12">
        <v>-10.967700000000001</v>
      </c>
      <c r="CI5" s="12">
        <v>3.2315</v>
      </c>
      <c r="CJ5" s="12">
        <v>-6.7119</v>
      </c>
      <c r="CK5" s="12">
        <v>-1.7912999999999999</v>
      </c>
      <c r="CL5" s="12">
        <v>-8.5896000000000008</v>
      </c>
      <c r="CM5" s="12">
        <v>-2.0135999999999998</v>
      </c>
      <c r="CN5" s="12">
        <v>-8.5896000000000008</v>
      </c>
      <c r="CO5" s="12">
        <v>-2.0535999999999999</v>
      </c>
      <c r="CP5" s="12">
        <v>-8.5896000000000008</v>
      </c>
      <c r="CQ5" s="12">
        <v>-5.3296000000000001</v>
      </c>
      <c r="CR5" s="12">
        <v>-13.262600000000001</v>
      </c>
      <c r="CS5" s="12">
        <v>0.81850000000000001</v>
      </c>
      <c r="CT5" s="12">
        <v>-10.310499999999999</v>
      </c>
      <c r="CU5" s="12">
        <v>-3.2334000000000001</v>
      </c>
      <c r="CV5" s="12">
        <v>-10.450799999999999</v>
      </c>
      <c r="CW5" s="12">
        <v>-3.4754</v>
      </c>
      <c r="CX5" s="12">
        <v>-10.450799999999999</v>
      </c>
      <c r="CY5" s="12">
        <v>-3.6011000000000002</v>
      </c>
      <c r="CZ5" s="12">
        <v>1.1194999999999999</v>
      </c>
      <c r="DA5" s="12">
        <v>-2.3494999999999999</v>
      </c>
      <c r="DB5" s="12">
        <v>8.2835999999999999</v>
      </c>
      <c r="DC5" s="12">
        <v>-1.1328</v>
      </c>
      <c r="DD5" s="12">
        <v>-0.21340000000000001</v>
      </c>
      <c r="DE5" s="12">
        <v>-3.0676999999999999</v>
      </c>
      <c r="DF5" s="12">
        <v>4.0702999999999996</v>
      </c>
      <c r="DG5" s="12">
        <v>-3.3147000000000002</v>
      </c>
      <c r="DH5" s="12">
        <v>4.0702999999999996</v>
      </c>
      <c r="DI5" s="12">
        <v>-3.4163000000000001</v>
      </c>
      <c r="DJ5" s="12">
        <v>4.2538999999999998</v>
      </c>
      <c r="DK5" s="12">
        <v>-2.6053999999999999</v>
      </c>
      <c r="DL5" s="12">
        <v>3.4176000000000002</v>
      </c>
      <c r="DM5" s="12">
        <v>-2.6911</v>
      </c>
      <c r="DN5" s="12">
        <v>1.7551000000000001</v>
      </c>
      <c r="DO5" s="12">
        <v>-2.9032</v>
      </c>
      <c r="DP5" s="12">
        <v>1.3937999999999999</v>
      </c>
    </row>
    <row r="6" spans="2:120" ht="15" customHeight="1" x14ac:dyDescent="0.2">
      <c r="B6" s="2" t="s">
        <v>777</v>
      </c>
      <c r="C6" s="2" t="s">
        <v>483</v>
      </c>
      <c r="D6" s="5">
        <f t="shared" si="0"/>
        <v>16.398199999999999</v>
      </c>
      <c r="E6" s="5">
        <f t="shared" si="1"/>
        <v>12.764099999999999</v>
      </c>
      <c r="F6" s="5">
        <f t="shared" si="2"/>
        <v>2.8111000000000002</v>
      </c>
      <c r="G6" s="5">
        <f t="shared" si="3"/>
        <v>0.77600000000000002</v>
      </c>
      <c r="H6" s="5">
        <f t="shared" si="4"/>
        <v>1.4027000000000001</v>
      </c>
      <c r="I6" s="5">
        <f t="shared" si="5"/>
        <v>0.74929999999999986</v>
      </c>
      <c r="J6" s="5">
        <f t="shared" si="6"/>
        <v>1.7678999999999996</v>
      </c>
      <c r="K6" s="5">
        <f t="shared" si="7"/>
        <v>1.1125000000000007</v>
      </c>
      <c r="L6" s="5">
        <f t="shared" si="8"/>
        <v>7.9183195950908676</v>
      </c>
      <c r="M6" s="5">
        <f t="shared" si="9"/>
        <v>2.1251987130619101</v>
      </c>
      <c r="N6" s="5" t="s">
        <v>566</v>
      </c>
      <c r="O6" s="5" t="s">
        <v>566</v>
      </c>
      <c r="P6" s="5">
        <f t="shared" si="17"/>
        <v>8.0197608798517184</v>
      </c>
      <c r="Q6" s="5">
        <f t="shared" si="11"/>
        <v>8.6157508831209828</v>
      </c>
      <c r="R6" s="5">
        <f t="shared" si="18"/>
        <v>5.9412677317219096</v>
      </c>
      <c r="S6" s="5">
        <f t="shared" si="19"/>
        <v>7.2445001994616574</v>
      </c>
      <c r="T6" s="32" t="s">
        <v>566</v>
      </c>
      <c r="U6" s="32" t="s">
        <v>566</v>
      </c>
      <c r="V6" s="5">
        <f t="shared" si="22"/>
        <v>1.1238222323837519</v>
      </c>
      <c r="W6" s="5">
        <f t="shared" si="23"/>
        <v>1.7822812404331703</v>
      </c>
      <c r="X6" s="5">
        <f t="shared" si="24"/>
        <v>0.50682636079825227</v>
      </c>
      <c r="Y6" s="5">
        <f t="shared" si="12"/>
        <v>1.2211000000000001</v>
      </c>
      <c r="Z6" s="5">
        <f t="shared" si="13"/>
        <v>0.56699999999999995</v>
      </c>
      <c r="AA6" s="5">
        <f t="shared" si="14"/>
        <v>1.5386000000000002</v>
      </c>
      <c r="AB6" s="5">
        <f t="shared" si="15"/>
        <v>2.6333000000000002</v>
      </c>
      <c r="AC6" s="6">
        <f t="shared" si="16"/>
        <v>2.5381</v>
      </c>
      <c r="AD6" s="6">
        <f t="shared" si="25"/>
        <v>0.23620000000000019</v>
      </c>
      <c r="AE6" s="6">
        <f t="shared" si="26"/>
        <v>0.24639999999999951</v>
      </c>
      <c r="AF6" s="6">
        <f t="shared" si="27"/>
        <v>0.25650000000000001</v>
      </c>
      <c r="AG6" s="9">
        <v>0</v>
      </c>
      <c r="AH6" s="9">
        <v>0</v>
      </c>
      <c r="AI6" s="9">
        <v>0</v>
      </c>
      <c r="AJ6" s="9">
        <v>-0.77600000000000002</v>
      </c>
      <c r="AK6" s="9">
        <v>0</v>
      </c>
      <c r="AL6" s="9">
        <v>-1.4084000000000001</v>
      </c>
      <c r="AM6" s="9">
        <v>0</v>
      </c>
      <c r="AN6" s="9">
        <v>-2.8111000000000002</v>
      </c>
      <c r="AO6" s="9">
        <v>0</v>
      </c>
      <c r="AP6" s="9">
        <v>-3.5604</v>
      </c>
      <c r="AQ6" s="9">
        <v>0</v>
      </c>
      <c r="AR6" s="9">
        <v>-5.3282999999999996</v>
      </c>
      <c r="AS6" s="9">
        <v>0</v>
      </c>
      <c r="AT6" s="9">
        <v>-6.4408000000000003</v>
      </c>
      <c r="AU6" s="9">
        <v>0</v>
      </c>
      <c r="AV6" s="9">
        <v>-12.764099999999999</v>
      </c>
      <c r="AW6" s="9">
        <v>0</v>
      </c>
      <c r="AX6" s="9">
        <v>-16.398199999999999</v>
      </c>
      <c r="AY6" s="18">
        <v>1.5596000000000001</v>
      </c>
      <c r="AZ6" s="18">
        <v>-7.0117000000000003</v>
      </c>
      <c r="BA6" s="19">
        <v>1.4922</v>
      </c>
      <c r="BB6" s="19">
        <v>-7.0117000000000003</v>
      </c>
      <c r="BC6" s="19">
        <v>1.0058</v>
      </c>
      <c r="BD6" s="19">
        <v>-7.0117000000000003</v>
      </c>
      <c r="BE6" s="19">
        <v>0.79630000000000001</v>
      </c>
      <c r="BF6" s="19">
        <v>-7.0117000000000003</v>
      </c>
      <c r="BG6" s="19">
        <v>0.47049999999999997</v>
      </c>
      <c r="BH6" s="19">
        <v>-7.0117000000000003</v>
      </c>
      <c r="BI6" s="19">
        <v>-9.6500000000000002E-2</v>
      </c>
      <c r="BJ6" s="19">
        <v>-7.0117000000000003</v>
      </c>
      <c r="BK6" s="19">
        <v>-0.42480000000000001</v>
      </c>
      <c r="BL6" s="19">
        <v>-7.0117000000000003</v>
      </c>
      <c r="BM6" s="19">
        <v>-0.53280000000000005</v>
      </c>
      <c r="BN6" s="19">
        <v>-7.0117000000000003</v>
      </c>
      <c r="BO6" s="19">
        <v>-1.1411</v>
      </c>
      <c r="BP6" s="19">
        <v>-7.0117000000000003</v>
      </c>
      <c r="BQ6" s="19">
        <v>-0.97850000000000004</v>
      </c>
      <c r="BR6" s="19">
        <v>-7.0117000000000003</v>
      </c>
      <c r="BS6" s="17">
        <v>0</v>
      </c>
      <c r="BT6" s="17">
        <v>0</v>
      </c>
      <c r="BU6" s="17">
        <v>5.0335999999999999</v>
      </c>
      <c r="BV6" s="17">
        <v>-6.1124999999999998</v>
      </c>
      <c r="BW6" s="17">
        <v>6.7074999999999996</v>
      </c>
      <c r="BX6" s="17">
        <v>-4.8030999999999997</v>
      </c>
      <c r="BY6" s="17">
        <v>6.7074999999999996</v>
      </c>
      <c r="BZ6" s="17">
        <v>-4.8030999999999997</v>
      </c>
      <c r="CA6" s="17"/>
      <c r="CB6" s="17"/>
      <c r="CC6" s="17"/>
      <c r="CD6" s="17"/>
      <c r="CE6" s="12">
        <v>6.3906000000000001</v>
      </c>
      <c r="CF6" s="12">
        <v>-4.7434000000000003</v>
      </c>
      <c r="CG6" s="12">
        <v>12.853</v>
      </c>
      <c r="CH6" s="12">
        <v>5.7000000000000002E-3</v>
      </c>
      <c r="CI6" s="12">
        <v>9.6951999999999998</v>
      </c>
      <c r="CJ6" s="12">
        <v>-8.0105000000000004</v>
      </c>
      <c r="CK6" s="12">
        <v>9.7841000000000005</v>
      </c>
      <c r="CL6" s="12">
        <v>-2.3616000000000001</v>
      </c>
      <c r="CM6" s="12">
        <v>9.5479000000000003</v>
      </c>
      <c r="CN6" s="12">
        <v>-2.3616000000000001</v>
      </c>
      <c r="CO6" s="12">
        <v>9.6024999999999991</v>
      </c>
      <c r="CP6" s="12">
        <v>-2.3557999999999999</v>
      </c>
      <c r="CQ6" s="12">
        <v>12.058</v>
      </c>
      <c r="CR6" s="12">
        <v>3.0543</v>
      </c>
      <c r="CS6" s="12">
        <v>17.436499999999999</v>
      </c>
      <c r="CT6" s="12">
        <v>-1.7989999999999999</v>
      </c>
      <c r="CU6" s="12">
        <v>11.170299999999999</v>
      </c>
      <c r="CV6" s="12">
        <v>0.3785</v>
      </c>
      <c r="CW6" s="12">
        <v>10.9239</v>
      </c>
      <c r="CX6" s="12">
        <v>0.3785</v>
      </c>
      <c r="CY6" s="12">
        <v>10.941700000000001</v>
      </c>
      <c r="CZ6" s="12">
        <v>0.45400000000000001</v>
      </c>
      <c r="DA6" s="12">
        <v>12.015499999999999</v>
      </c>
      <c r="DB6" s="12">
        <v>0.5353</v>
      </c>
      <c r="DC6" s="12">
        <v>13.327999999999999</v>
      </c>
      <c r="DD6" s="12">
        <v>1.7608999999999999</v>
      </c>
      <c r="DE6" s="12">
        <v>0.1016</v>
      </c>
      <c r="DF6" s="12">
        <v>0</v>
      </c>
      <c r="DG6" s="12">
        <v>-0.15490000000000001</v>
      </c>
      <c r="DH6" s="12">
        <v>0</v>
      </c>
      <c r="DI6" s="12">
        <v>-0.14599999999999999</v>
      </c>
      <c r="DJ6" s="12">
        <v>0.17530000000000001</v>
      </c>
      <c r="DK6" s="12">
        <v>0.75439999999999996</v>
      </c>
      <c r="DL6" s="12">
        <v>-0.49719999999999998</v>
      </c>
      <c r="DM6" s="12">
        <v>2.5343</v>
      </c>
      <c r="DN6" s="12">
        <v>-0.40510000000000002</v>
      </c>
      <c r="DO6" s="12">
        <v>2.9807000000000001</v>
      </c>
      <c r="DP6" s="12">
        <v>-0.1651</v>
      </c>
    </row>
    <row r="7" spans="2:120" ht="16.149999999999999" customHeight="1" x14ac:dyDescent="0.2">
      <c r="B7" s="2" t="s">
        <v>857</v>
      </c>
      <c r="C7" s="2" t="s">
        <v>583</v>
      </c>
      <c r="D7" s="5">
        <f t="shared" si="0"/>
        <v>15.7074</v>
      </c>
      <c r="E7" s="5">
        <f t="shared" si="1"/>
        <v>12.470800000000001</v>
      </c>
      <c r="F7" s="5">
        <f t="shared" si="2"/>
        <v>2.8029000000000002</v>
      </c>
      <c r="G7" s="5">
        <f t="shared" si="3"/>
        <v>0.76200000000000001</v>
      </c>
      <c r="H7" s="5">
        <f t="shared" si="4"/>
        <v>1.4637000000000002</v>
      </c>
      <c r="I7" s="5">
        <f t="shared" si="5"/>
        <v>0.71819999999999995</v>
      </c>
      <c r="J7" s="5">
        <f t="shared" si="6"/>
        <v>1.7665000000000002</v>
      </c>
      <c r="K7" s="5">
        <f t="shared" si="7"/>
        <v>1.0166999999999993</v>
      </c>
      <c r="L7" s="5">
        <f t="shared" si="8"/>
        <v>5.5395521163718637</v>
      </c>
      <c r="M7" s="5" t="s">
        <v>566</v>
      </c>
      <c r="N7" s="5" t="s">
        <v>566</v>
      </c>
      <c r="O7" s="5" t="s">
        <v>566</v>
      </c>
      <c r="P7" s="5">
        <f t="shared" si="17"/>
        <v>7.5934497384258757</v>
      </c>
      <c r="Q7" s="5">
        <f t="shared" si="11"/>
        <v>7.9026295788174208</v>
      </c>
      <c r="R7" s="5">
        <f t="shared" si="18"/>
        <v>5.3504963853833223</v>
      </c>
      <c r="S7" s="5">
        <f t="shared" si="19"/>
        <v>6.2834618245040685</v>
      </c>
      <c r="T7" s="5">
        <f t="shared" si="20"/>
        <v>7.3195932742195451</v>
      </c>
      <c r="U7" s="5">
        <f t="shared" si="21"/>
        <v>8.8794046022241826</v>
      </c>
      <c r="V7" s="5">
        <f t="shared" si="22"/>
        <v>1.1710895482412953</v>
      </c>
      <c r="W7" s="5">
        <f t="shared" si="23"/>
        <v>1.7143121215227985</v>
      </c>
      <c r="X7" s="5">
        <f t="shared" si="24"/>
        <v>0.38744926119428891</v>
      </c>
      <c r="Y7" s="5">
        <f t="shared" si="12"/>
        <v>1.2534000000000001</v>
      </c>
      <c r="Z7" s="5">
        <f t="shared" si="13"/>
        <v>0.60260000000000002</v>
      </c>
      <c r="AA7" s="5">
        <f t="shared" si="14"/>
        <v>1.6274999999999999</v>
      </c>
      <c r="AB7" s="5">
        <f t="shared" si="15"/>
        <v>2.6276000000000002</v>
      </c>
      <c r="AC7" s="6">
        <f t="shared" si="16"/>
        <v>2.5190999999999999</v>
      </c>
      <c r="AD7" s="6">
        <f t="shared" si="25"/>
        <v>0.22860000000000014</v>
      </c>
      <c r="AE7" s="6">
        <f t="shared" si="26"/>
        <v>0.26090000000000035</v>
      </c>
      <c r="AF7" s="6">
        <f t="shared" si="27"/>
        <v>0.22800000000000065</v>
      </c>
      <c r="AG7" s="9">
        <v>0</v>
      </c>
      <c r="AH7" s="9">
        <v>0</v>
      </c>
      <c r="AI7" s="9">
        <v>0</v>
      </c>
      <c r="AJ7" s="9">
        <v>-0.76200000000000001</v>
      </c>
      <c r="AK7" s="9">
        <v>0</v>
      </c>
      <c r="AL7" s="9">
        <v>-1.3391999999999999</v>
      </c>
      <c r="AM7" s="9">
        <v>0</v>
      </c>
      <c r="AN7" s="9">
        <v>-2.8029000000000002</v>
      </c>
      <c r="AO7" s="9">
        <v>0</v>
      </c>
      <c r="AP7" s="9">
        <v>-3.5211000000000001</v>
      </c>
      <c r="AQ7" s="9">
        <v>0</v>
      </c>
      <c r="AR7" s="9">
        <v>-5.2876000000000003</v>
      </c>
      <c r="AS7" s="9">
        <v>0</v>
      </c>
      <c r="AT7" s="9">
        <v>-6.3042999999999996</v>
      </c>
      <c r="AU7" s="9">
        <v>0</v>
      </c>
      <c r="AV7" s="9">
        <v>-12.470800000000001</v>
      </c>
      <c r="AW7" s="9">
        <v>0</v>
      </c>
      <c r="AX7" s="9">
        <v>-15.7074</v>
      </c>
      <c r="AY7" s="18">
        <v>1.411</v>
      </c>
      <c r="AZ7" s="18">
        <v>-7.5406000000000004</v>
      </c>
      <c r="BA7" s="19">
        <v>1.4592000000000001</v>
      </c>
      <c r="BB7" s="19">
        <v>-7.5406000000000004</v>
      </c>
      <c r="BC7" s="19">
        <v>0.95879999999999999</v>
      </c>
      <c r="BD7" s="19">
        <v>-7.5406000000000004</v>
      </c>
      <c r="BE7" s="19">
        <v>0.87880000000000003</v>
      </c>
      <c r="BF7" s="19">
        <v>-7.5406000000000004</v>
      </c>
      <c r="BG7" s="19">
        <v>0.54290000000000005</v>
      </c>
      <c r="BH7" s="19">
        <v>-7.5406000000000004</v>
      </c>
      <c r="BI7" s="19">
        <v>-5.9700000000000003E-2</v>
      </c>
      <c r="BJ7" s="19">
        <v>-7.5406000000000004</v>
      </c>
      <c r="BK7" s="19">
        <v>-0.37459999999999999</v>
      </c>
      <c r="BL7" s="19">
        <v>-7.5406000000000004</v>
      </c>
      <c r="BM7" s="19">
        <v>-0.66869999999999996</v>
      </c>
      <c r="BN7" s="19">
        <v>-7.5406000000000004</v>
      </c>
      <c r="BO7" s="19">
        <v>-1.1684000000000001</v>
      </c>
      <c r="BP7" s="19">
        <v>-7.5406000000000004</v>
      </c>
      <c r="BQ7" s="19">
        <v>-1.1081000000000001</v>
      </c>
      <c r="BR7" s="19">
        <v>-7.5406000000000004</v>
      </c>
      <c r="BS7" s="17">
        <v>0</v>
      </c>
      <c r="BT7" s="17">
        <v>0</v>
      </c>
      <c r="BU7" s="17">
        <v>4.3446999999999996</v>
      </c>
      <c r="BV7" s="17">
        <v>3.4365999999999999</v>
      </c>
      <c r="BW7" s="17"/>
      <c r="BX7" s="17"/>
      <c r="BY7" s="17"/>
      <c r="BZ7" s="17"/>
      <c r="CA7" s="17"/>
      <c r="CB7" s="17"/>
      <c r="CC7" s="17"/>
      <c r="CD7" s="17"/>
      <c r="CE7" s="12">
        <v>-1.9628000000000001</v>
      </c>
      <c r="CF7" s="12">
        <v>-7.4625000000000004</v>
      </c>
      <c r="CG7" s="12">
        <v>-8.2225999999999999</v>
      </c>
      <c r="CH7" s="12">
        <v>-11.7608</v>
      </c>
      <c r="CI7" s="12">
        <v>-2.2980999999999998</v>
      </c>
      <c r="CJ7" s="12">
        <v>-16.9907</v>
      </c>
      <c r="CK7" s="12">
        <v>-4.8158000000000003</v>
      </c>
      <c r="CL7" s="12">
        <v>-9.5236999999999998</v>
      </c>
      <c r="CM7" s="12">
        <v>-4.8158000000000003</v>
      </c>
      <c r="CN7" s="12">
        <v>-9.2950999999999997</v>
      </c>
      <c r="CO7" s="12">
        <v>-4.7415000000000003</v>
      </c>
      <c r="CP7" s="12">
        <v>-9.2563999999999993</v>
      </c>
      <c r="CQ7" s="12">
        <v>-7.8853999999999997</v>
      </c>
      <c r="CR7" s="12">
        <v>-4.9269999999999996</v>
      </c>
      <c r="CS7" s="12">
        <v>-3.7216999999999998</v>
      </c>
      <c r="CT7" s="12">
        <v>-9.6328999999999994</v>
      </c>
      <c r="CU7" s="12">
        <v>-5.8921999999999999</v>
      </c>
      <c r="CV7" s="12">
        <v>-7.3735999999999997</v>
      </c>
      <c r="CW7" s="12">
        <v>-6.1531000000000002</v>
      </c>
      <c r="CX7" s="12">
        <v>-7.3735999999999997</v>
      </c>
      <c r="CY7" s="12">
        <v>-5.9543999999999997</v>
      </c>
      <c r="CZ7" s="12">
        <v>-7.4211999999999998</v>
      </c>
      <c r="DA7" s="12">
        <v>-12.7095</v>
      </c>
      <c r="DB7" s="12">
        <v>-4.6025</v>
      </c>
      <c r="DC7" s="12">
        <v>-3.8391999999999999</v>
      </c>
      <c r="DD7" s="12">
        <v>-4.2004999999999999</v>
      </c>
      <c r="DE7" s="12">
        <v>-9.6202000000000005</v>
      </c>
      <c r="DF7" s="12">
        <v>-6.0490000000000004</v>
      </c>
      <c r="DG7" s="12">
        <v>-9.6202000000000005</v>
      </c>
      <c r="DH7" s="12">
        <v>-5.8209999999999997</v>
      </c>
      <c r="DI7" s="12">
        <v>-9.6062999999999992</v>
      </c>
      <c r="DJ7" s="12">
        <v>-6.0414000000000003</v>
      </c>
      <c r="DK7" s="12">
        <v>-8.8454999999999995</v>
      </c>
      <c r="DL7" s="12">
        <v>-5.1510999999999996</v>
      </c>
      <c r="DM7" s="12">
        <v>-8.8035999999999994</v>
      </c>
      <c r="DN7" s="12">
        <v>-3.4373</v>
      </c>
      <c r="DO7" s="12">
        <v>-8.9313000000000002</v>
      </c>
      <c r="DP7" s="12">
        <v>-3.0714999999999999</v>
      </c>
    </row>
    <row r="8" spans="2:120" ht="16.149999999999999" customHeight="1" x14ac:dyDescent="0.2">
      <c r="B8" s="2" t="s">
        <v>865</v>
      </c>
      <c r="C8" s="2" t="s">
        <v>483</v>
      </c>
      <c r="D8" s="5">
        <f t="shared" si="0"/>
        <v>16.1677</v>
      </c>
      <c r="E8" s="5">
        <f t="shared" si="1"/>
        <v>13.319800000000001</v>
      </c>
      <c r="F8" s="5">
        <f t="shared" si="2"/>
        <v>2.8041999999999998</v>
      </c>
      <c r="G8" s="5">
        <f t="shared" si="3"/>
        <v>0.6452</v>
      </c>
      <c r="H8" s="5">
        <f t="shared" si="4"/>
        <v>1.6675999999999997</v>
      </c>
      <c r="I8" s="5">
        <f t="shared" si="5"/>
        <v>0.78550000000000031</v>
      </c>
      <c r="J8" s="5">
        <f t="shared" si="6"/>
        <v>2.0128999999999997</v>
      </c>
      <c r="K8" s="5">
        <f t="shared" si="7"/>
        <v>1.1486999999999998</v>
      </c>
      <c r="L8" s="5">
        <f t="shared" si="8"/>
        <v>8.8405179622010834</v>
      </c>
      <c r="M8" s="5">
        <f t="shared" si="9"/>
        <v>2.1908108749958313</v>
      </c>
      <c r="N8" s="5" t="s">
        <v>566</v>
      </c>
      <c r="O8" s="5" t="s">
        <v>566</v>
      </c>
      <c r="P8" s="5">
        <f t="shared" si="17"/>
        <v>8.4474385567460626</v>
      </c>
      <c r="Q8" s="5">
        <f t="shared" si="11"/>
        <v>9.028036021195307</v>
      </c>
      <c r="R8" s="5">
        <f t="shared" si="18"/>
        <v>5.4818241945542185</v>
      </c>
      <c r="S8" s="5">
        <f t="shared" si="19"/>
        <v>7.4746750738744501</v>
      </c>
      <c r="T8" s="5">
        <f t="shared" si="20"/>
        <v>7.70644283246168</v>
      </c>
      <c r="U8" s="5">
        <f t="shared" si="21"/>
        <v>9.4403041079194043</v>
      </c>
      <c r="V8" s="5">
        <f t="shared" si="22"/>
        <v>1.2032724462897006</v>
      </c>
      <c r="W8" s="5">
        <f t="shared" si="23"/>
        <v>1.8129794538273178</v>
      </c>
      <c r="X8" s="5">
        <f t="shared" si="24"/>
        <v>0.50299210729394173</v>
      </c>
      <c r="Y8" s="5">
        <f t="shared" si="12"/>
        <v>1.3213999999999999</v>
      </c>
      <c r="Z8" s="5">
        <f t="shared" si="13"/>
        <v>0.54930000000000001</v>
      </c>
      <c r="AA8" s="5">
        <f t="shared" si="14"/>
        <v>1.696</v>
      </c>
      <c r="AB8" s="5">
        <f t="shared" si="15"/>
        <v>2.9133</v>
      </c>
      <c r="AC8" s="6">
        <f t="shared" si="16"/>
        <v>2.4409000000000001</v>
      </c>
      <c r="AD8" s="6">
        <f t="shared" si="25"/>
        <v>0.26800000000000068</v>
      </c>
      <c r="AE8" s="6">
        <f t="shared" si="26"/>
        <v>0.26539999999999964</v>
      </c>
      <c r="AF8" s="6">
        <f t="shared" si="27"/>
        <v>0.24510000000000076</v>
      </c>
      <c r="AG8" s="9">
        <v>0</v>
      </c>
      <c r="AH8" s="9">
        <v>0</v>
      </c>
      <c r="AI8" s="9">
        <v>0</v>
      </c>
      <c r="AJ8" s="9">
        <v>-0.6452</v>
      </c>
      <c r="AK8" s="9">
        <v>0</v>
      </c>
      <c r="AL8" s="9">
        <v>-1.1366000000000001</v>
      </c>
      <c r="AM8" s="9">
        <v>0</v>
      </c>
      <c r="AN8" s="9">
        <v>-2.8041999999999998</v>
      </c>
      <c r="AO8" s="9">
        <v>0</v>
      </c>
      <c r="AP8" s="9">
        <v>-3.5897000000000001</v>
      </c>
      <c r="AQ8" s="9">
        <v>0</v>
      </c>
      <c r="AR8" s="9">
        <v>-5.6025999999999998</v>
      </c>
      <c r="AS8" s="9">
        <v>0</v>
      </c>
      <c r="AT8" s="9">
        <v>-6.7512999999999996</v>
      </c>
      <c r="AU8" s="9">
        <v>0</v>
      </c>
      <c r="AV8" s="9">
        <v>-13.319800000000001</v>
      </c>
      <c r="AW8" s="9">
        <v>0</v>
      </c>
      <c r="AX8" s="9">
        <v>-16.1677</v>
      </c>
      <c r="AY8" s="18">
        <v>1.4408000000000001</v>
      </c>
      <c r="AZ8" s="18">
        <v>-8.4296000000000006</v>
      </c>
      <c r="BA8" s="19">
        <v>1.5684</v>
      </c>
      <c r="BB8" s="19">
        <v>-8.4296000000000006</v>
      </c>
      <c r="BC8" s="19">
        <v>1.0223</v>
      </c>
      <c r="BD8" s="19">
        <v>-8.4296000000000006</v>
      </c>
      <c r="BE8" s="19">
        <v>0.83499999999999996</v>
      </c>
      <c r="BF8" s="19">
        <v>-8.4296000000000006</v>
      </c>
      <c r="BG8" s="19">
        <v>0.41210000000000002</v>
      </c>
      <c r="BH8" s="19">
        <v>-8.4296000000000006</v>
      </c>
      <c r="BI8" s="19">
        <v>-0.13719999999999999</v>
      </c>
      <c r="BJ8" s="19">
        <v>-8.4296000000000006</v>
      </c>
      <c r="BK8" s="19">
        <v>-0.4864</v>
      </c>
      <c r="BL8" s="19">
        <v>-8.4296000000000006</v>
      </c>
      <c r="BM8" s="19">
        <v>-0.67369999999999997</v>
      </c>
      <c r="BN8" s="19">
        <v>-8.4296000000000006</v>
      </c>
      <c r="BO8" s="19">
        <v>-1.3449</v>
      </c>
      <c r="BP8" s="19">
        <v>-8.4296000000000006</v>
      </c>
      <c r="BQ8" s="19">
        <v>-1.0001</v>
      </c>
      <c r="BR8" s="19">
        <v>-8.4296000000000006</v>
      </c>
      <c r="BS8" s="17">
        <v>0</v>
      </c>
      <c r="BT8" s="17">
        <v>0</v>
      </c>
      <c r="BU8" s="17">
        <v>-4.9378000000000002</v>
      </c>
      <c r="BV8" s="17">
        <v>7.3330000000000002</v>
      </c>
      <c r="BW8" s="17">
        <v>-6.0622999999999996</v>
      </c>
      <c r="BX8" s="17">
        <v>9.2132000000000005</v>
      </c>
      <c r="BY8" s="17">
        <v>-6.0622999999999996</v>
      </c>
      <c r="BZ8" s="17">
        <v>9.2132000000000005</v>
      </c>
      <c r="CA8" s="17"/>
      <c r="CB8" s="17"/>
      <c r="CC8" s="17"/>
      <c r="CD8" s="17"/>
      <c r="CE8" s="12">
        <v>-5.9581999999999997</v>
      </c>
      <c r="CF8" s="12">
        <v>9.5617999999999999</v>
      </c>
      <c r="CG8" s="12">
        <v>-8.8277999999999999</v>
      </c>
      <c r="CH8" s="12">
        <v>1.6167</v>
      </c>
      <c r="CI8" s="12">
        <v>-1.7310000000000001</v>
      </c>
      <c r="CJ8" s="12">
        <v>7.1970999999999998</v>
      </c>
      <c r="CK8" s="12">
        <v>-7.1525999999999996</v>
      </c>
      <c r="CL8" s="12">
        <v>5.7213000000000003</v>
      </c>
      <c r="CM8" s="12">
        <v>-7.4206000000000003</v>
      </c>
      <c r="CN8" s="12">
        <v>5.7213000000000003</v>
      </c>
      <c r="CO8" s="12">
        <v>-7.3997000000000002</v>
      </c>
      <c r="CP8" s="12">
        <v>5.8585000000000003</v>
      </c>
      <c r="CQ8" s="12">
        <v>-8.9700000000000006</v>
      </c>
      <c r="CR8" s="12">
        <v>0.60640000000000005</v>
      </c>
      <c r="CS8" s="12">
        <v>-6.0865</v>
      </c>
      <c r="CT8" s="12">
        <v>7.5025000000000004</v>
      </c>
      <c r="CU8" s="12">
        <v>-7.9229000000000003</v>
      </c>
      <c r="CV8" s="12">
        <v>3.8062</v>
      </c>
      <c r="CW8" s="12">
        <v>-8.1882999999999999</v>
      </c>
      <c r="CX8" s="12">
        <v>3.8062</v>
      </c>
      <c r="CY8" s="12">
        <v>-8.2257999999999996</v>
      </c>
      <c r="CZ8" s="12">
        <v>3.9140999999999999</v>
      </c>
      <c r="DA8" s="12">
        <v>-10.858499999999999</v>
      </c>
      <c r="DB8" s="12">
        <v>-3.3287</v>
      </c>
      <c r="DC8" s="12">
        <v>-3.6118999999999999</v>
      </c>
      <c r="DD8" s="12">
        <v>2.7216</v>
      </c>
      <c r="DE8" s="12">
        <v>-9.0353999999999992</v>
      </c>
      <c r="DF8" s="12">
        <v>1.0928</v>
      </c>
      <c r="DG8" s="12">
        <v>-9.2805</v>
      </c>
      <c r="DH8" s="12">
        <v>1.0928</v>
      </c>
      <c r="DI8" s="12">
        <v>-9.1395999999999997</v>
      </c>
      <c r="DJ8" s="12">
        <v>1.0934999999999999</v>
      </c>
      <c r="DK8" s="12">
        <v>-8.9528999999999996</v>
      </c>
      <c r="DL8" s="12">
        <v>2.2822</v>
      </c>
      <c r="DM8" s="12">
        <v>-9.3948</v>
      </c>
      <c r="DN8" s="12">
        <v>4.0404999999999998</v>
      </c>
      <c r="DO8" s="12">
        <v>-9.7339000000000002</v>
      </c>
      <c r="DP8" s="12">
        <v>4.4119999999999999</v>
      </c>
    </row>
    <row r="9" spans="2:120" ht="16.149999999999999" customHeight="1" x14ac:dyDescent="0.2">
      <c r="B9" s="2" t="s">
        <v>866</v>
      </c>
      <c r="C9" s="2" t="s">
        <v>810</v>
      </c>
      <c r="D9" s="5">
        <f t="shared" si="0"/>
        <v>16.5246</v>
      </c>
      <c r="E9" s="5">
        <f t="shared" si="1"/>
        <v>12.955299999999999</v>
      </c>
      <c r="F9" s="5">
        <f t="shared" si="2"/>
        <v>2.9058000000000002</v>
      </c>
      <c r="G9" s="5">
        <f t="shared" si="3"/>
        <v>0.79120000000000001</v>
      </c>
      <c r="H9" s="5">
        <f t="shared" si="4"/>
        <v>1.5209000000000001</v>
      </c>
      <c r="I9" s="5">
        <f t="shared" si="5"/>
        <v>0.72449999999999992</v>
      </c>
      <c r="J9" s="5">
        <f t="shared" si="6"/>
        <v>1.7188999999999997</v>
      </c>
      <c r="K9" s="5">
        <f t="shared" si="7"/>
        <v>1.3450000000000006</v>
      </c>
      <c r="L9" s="5">
        <f t="shared" si="8"/>
        <v>8.669977533996267</v>
      </c>
      <c r="M9" s="5">
        <f t="shared" si="9"/>
        <v>2.0696523500336963</v>
      </c>
      <c r="N9" s="5">
        <f t="shared" si="10"/>
        <v>9.4546714237897636</v>
      </c>
      <c r="O9" s="5" t="s">
        <v>566</v>
      </c>
      <c r="P9" s="5">
        <f t="shared" si="17"/>
        <v>7.8208911646947241</v>
      </c>
      <c r="Q9" s="5">
        <f t="shared" si="11"/>
        <v>8.474816665863635</v>
      </c>
      <c r="R9" s="5">
        <f t="shared" si="18"/>
        <v>5.7298232686532309</v>
      </c>
      <c r="S9" s="5">
        <f t="shared" si="19"/>
        <v>7.0546356624562838</v>
      </c>
      <c r="T9" s="5">
        <f t="shared" si="20"/>
        <v>7.5139238138272333</v>
      </c>
      <c r="U9" s="5">
        <f t="shared" si="21"/>
        <v>9.866970795538009</v>
      </c>
      <c r="V9" s="5">
        <f t="shared" si="22"/>
        <v>1.0653014268271677</v>
      </c>
      <c r="W9" s="5">
        <f t="shared" si="23"/>
        <v>1.7436476536273031</v>
      </c>
      <c r="X9" s="5">
        <f t="shared" si="24"/>
        <v>0.33208462776828429</v>
      </c>
      <c r="Y9" s="5">
        <f t="shared" si="12"/>
        <v>1.2979000000000001</v>
      </c>
      <c r="Z9" s="5">
        <f t="shared" si="13"/>
        <v>0.60699999999999998</v>
      </c>
      <c r="AA9" s="5">
        <f t="shared" si="14"/>
        <v>1.6197999999999999</v>
      </c>
      <c r="AB9" s="5">
        <f t="shared" si="15"/>
        <v>2.8231999999999999</v>
      </c>
      <c r="AC9" s="6">
        <f t="shared" si="16"/>
        <v>2.5038</v>
      </c>
      <c r="AD9" s="6">
        <f t="shared" si="25"/>
        <v>0.2546999999999997</v>
      </c>
      <c r="AE9" s="6">
        <f t="shared" si="26"/>
        <v>0.24380000000000024</v>
      </c>
      <c r="AF9" s="6">
        <f t="shared" si="27"/>
        <v>0.23749999999999982</v>
      </c>
      <c r="AG9" s="9">
        <v>0</v>
      </c>
      <c r="AH9" s="9">
        <v>0</v>
      </c>
      <c r="AI9" s="9">
        <v>0</v>
      </c>
      <c r="AJ9" s="9">
        <v>-0.79120000000000001</v>
      </c>
      <c r="AK9" s="9">
        <v>0</v>
      </c>
      <c r="AL9" s="9">
        <v>-1.3849</v>
      </c>
      <c r="AM9" s="9">
        <v>0</v>
      </c>
      <c r="AN9" s="9">
        <v>-2.9058000000000002</v>
      </c>
      <c r="AO9" s="9">
        <v>0</v>
      </c>
      <c r="AP9" s="9">
        <v>-3.6303000000000001</v>
      </c>
      <c r="AQ9" s="9">
        <v>0</v>
      </c>
      <c r="AR9" s="9">
        <v>-5.3491999999999997</v>
      </c>
      <c r="AS9" s="9">
        <v>0</v>
      </c>
      <c r="AT9" s="9">
        <v>-6.6942000000000004</v>
      </c>
      <c r="AU9" s="9">
        <v>0</v>
      </c>
      <c r="AV9" s="9">
        <v>-12.955299999999999</v>
      </c>
      <c r="AW9" s="9">
        <v>0</v>
      </c>
      <c r="AX9" s="9">
        <v>-16.5246</v>
      </c>
      <c r="AY9" s="18">
        <v>1.5742</v>
      </c>
      <c r="AZ9" s="18">
        <v>-8.2295999999999996</v>
      </c>
      <c r="BA9" s="19">
        <v>1.4287000000000001</v>
      </c>
      <c r="BB9" s="19">
        <v>-8.2295999999999996</v>
      </c>
      <c r="BC9" s="19">
        <v>0.79179999999999995</v>
      </c>
      <c r="BD9" s="19">
        <v>-8.2295999999999996</v>
      </c>
      <c r="BE9" s="19">
        <v>0.55940000000000001</v>
      </c>
      <c r="BF9" s="19">
        <v>-8.2295999999999996</v>
      </c>
      <c r="BG9" s="19">
        <v>0.1822</v>
      </c>
      <c r="BH9" s="19">
        <v>-8.2295999999999996</v>
      </c>
      <c r="BI9" s="19">
        <v>-0.42480000000000001</v>
      </c>
      <c r="BJ9" s="19">
        <v>-8.2295999999999996</v>
      </c>
      <c r="BK9" s="19">
        <v>-0.73850000000000005</v>
      </c>
      <c r="BL9" s="19">
        <v>-8.2295999999999996</v>
      </c>
      <c r="BM9" s="19">
        <v>-0.82799999999999996</v>
      </c>
      <c r="BN9" s="19">
        <v>-8.2295999999999996</v>
      </c>
      <c r="BO9" s="19">
        <v>-1.3945000000000001</v>
      </c>
      <c r="BP9" s="19">
        <v>-8.2295999999999996</v>
      </c>
      <c r="BQ9" s="19">
        <v>-0.92959999999999998</v>
      </c>
      <c r="BR9" s="19">
        <v>-8.2295999999999996</v>
      </c>
      <c r="BS9" s="17">
        <v>0</v>
      </c>
      <c r="BT9" s="17">
        <v>0</v>
      </c>
      <c r="BU9" s="17">
        <v>1.9239999999999999</v>
      </c>
      <c r="BV9" s="17">
        <v>-8.4537999999999993</v>
      </c>
      <c r="BW9" s="17">
        <v>3.9929000000000001</v>
      </c>
      <c r="BX9" s="17">
        <v>-8.5096000000000007</v>
      </c>
      <c r="BY9" s="17">
        <v>11.410299999999999</v>
      </c>
      <c r="BZ9" s="17">
        <v>-5.5130999999999997</v>
      </c>
      <c r="CA9" s="17">
        <v>11.5716</v>
      </c>
      <c r="CB9" s="17">
        <v>-4.0671999999999997</v>
      </c>
      <c r="CC9" s="17">
        <v>11.325200000000001</v>
      </c>
      <c r="CD9" s="17">
        <v>-3.8271000000000002</v>
      </c>
      <c r="CE9" s="12">
        <v>-0.7379</v>
      </c>
      <c r="CF9" s="12">
        <v>-0.64390000000000003</v>
      </c>
      <c r="CG9" s="12">
        <v>-5.1073000000000004</v>
      </c>
      <c r="CH9" s="12">
        <v>-7.1303999999999998</v>
      </c>
      <c r="CI9" s="12">
        <v>2.5533000000000001</v>
      </c>
      <c r="CJ9" s="12">
        <v>-3.5057999999999998</v>
      </c>
      <c r="CK9" s="12">
        <v>-2.6352000000000002</v>
      </c>
      <c r="CL9" s="12">
        <v>-3.7934999999999999</v>
      </c>
      <c r="CM9" s="12">
        <v>-2.8898999999999999</v>
      </c>
      <c r="CN9" s="12">
        <v>-3.7934999999999999</v>
      </c>
      <c r="CO9" s="12">
        <v>-2.8511000000000002</v>
      </c>
      <c r="CP9" s="12">
        <v>-3.7719</v>
      </c>
      <c r="CQ9" s="12">
        <v>-8.5173000000000005</v>
      </c>
      <c r="CR9" s="12">
        <v>-4.6234000000000002</v>
      </c>
      <c r="CS9" s="12">
        <v>-1.651</v>
      </c>
      <c r="CT9" s="12">
        <v>-3.0042</v>
      </c>
      <c r="CU9" s="12">
        <v>-5.5320999999999998</v>
      </c>
      <c r="CV9" s="12">
        <v>-4.1269</v>
      </c>
      <c r="CW9" s="12">
        <v>-5.5320999999999998</v>
      </c>
      <c r="CX9" s="12">
        <v>-4.3707000000000003</v>
      </c>
      <c r="CY9" s="12">
        <v>-5.3632</v>
      </c>
      <c r="CZ9" s="12">
        <v>-4.6227999999999998</v>
      </c>
      <c r="DA9" s="12">
        <v>-12.507</v>
      </c>
      <c r="DB9" s="12">
        <v>-2.2936000000000001</v>
      </c>
      <c r="DC9" s="12">
        <v>-3.0981999999999998</v>
      </c>
      <c r="DD9" s="12">
        <v>0.67820000000000003</v>
      </c>
      <c r="DE9" s="12">
        <v>-8.5832999999999995</v>
      </c>
      <c r="DF9" s="12">
        <v>-3.7534999999999998</v>
      </c>
      <c r="DG9" s="12">
        <v>-8.5832999999999995</v>
      </c>
      <c r="DH9" s="12">
        <v>-3.516</v>
      </c>
      <c r="DI9" s="12">
        <v>-8.5229999999999997</v>
      </c>
      <c r="DJ9" s="12">
        <v>-3.3635999999999999</v>
      </c>
      <c r="DK9" s="12">
        <v>-8.0347000000000008</v>
      </c>
      <c r="DL9" s="12">
        <v>-2.4167999999999998</v>
      </c>
      <c r="DM9" s="12">
        <v>-8.1902000000000008</v>
      </c>
      <c r="DN9" s="12">
        <v>-0.68010000000000004</v>
      </c>
      <c r="DO9" s="12">
        <v>-8.2690000000000001</v>
      </c>
      <c r="DP9" s="12">
        <v>-0.35749999999999998</v>
      </c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>((CA10-CC10)^2+(CB10-CD10)^2)^0.5</f>
        <v>0</v>
      </c>
      <c r="P10" s="5">
        <f t="shared" si="17"/>
        <v>0</v>
      </c>
      <c r="Q10" s="5">
        <f t="shared" si="11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12"/>
        <v>0</v>
      </c>
      <c r="Z10" s="5">
        <f t="shared" si="13"/>
        <v>0</v>
      </c>
      <c r="AA10" s="5">
        <f t="shared" si="14"/>
        <v>0</v>
      </c>
      <c r="AB10" s="5">
        <f t="shared" si="15"/>
        <v>0</v>
      </c>
      <c r="AC10" s="6">
        <f t="shared" si="16"/>
        <v>0</v>
      </c>
      <c r="AD10" s="6">
        <f>((CK10-CM10)^2+(CL10-CN10)^2)^0.5</f>
        <v>0</v>
      </c>
      <c r="AE10" s="6">
        <f>((CU10-CW10)^2+(CV10-CX10)^2)^0.5</f>
        <v>0</v>
      </c>
      <c r="AF10" s="6">
        <f>((DE10-DG10)^2+(DF10-DH10)^2)^0.5</f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>((BW11-CA11)^2+(BX11-CB11)^2)^0.5 + ((CA11-CC11)^2+(CB11-CD11)^2)^0.5</f>
        <v>0</v>
      </c>
      <c r="O11" s="5">
        <f>((CC11-CE11)^2+(CD11-CF11)^2)^0.5</f>
        <v>0</v>
      </c>
      <c r="P11" s="5">
        <f>((CG11-CI11)^2+(CH11-CJ11)^2)^0.5</f>
        <v>0</v>
      </c>
      <c r="Q11" s="5">
        <f>((CI11-CO11)^2+(CJ11-CP11)^2)^0.5</f>
        <v>0</v>
      </c>
      <c r="R11" s="5">
        <f>((CQ11-CS11)^2+(CR11-CT11)^2)^0.5</f>
        <v>0</v>
      </c>
      <c r="S11" s="5">
        <f>((CS11-CY11)^2+(CT11-CZ11)^2)^0.5</f>
        <v>0</v>
      </c>
      <c r="T11" s="5">
        <f>((DA11-DC11)^2+(DB11-DD11)^2)^0.5</f>
        <v>0</v>
      </c>
      <c r="U11" s="5">
        <f>((DC11-DE11)^2+(DD11-DF11)^2)^0.5</f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12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x14ac:dyDescent="0.2">
      <c r="B12" s="13" t="s">
        <v>3</v>
      </c>
      <c r="C12" s="13"/>
      <c r="D12" s="14">
        <f t="shared" ref="D12:M12" si="28">AVERAGE(D3:D9)</f>
        <v>16.090428571428568</v>
      </c>
      <c r="E12" s="14">
        <f t="shared" si="28"/>
        <v>12.833357142857142</v>
      </c>
      <c r="F12" s="14">
        <f t="shared" si="28"/>
        <v>2.7916571428571433</v>
      </c>
      <c r="G12" s="14">
        <f t="shared" si="28"/>
        <v>0.72110000000000007</v>
      </c>
      <c r="H12" s="14">
        <f t="shared" si="28"/>
        <v>1.5093428571428571</v>
      </c>
      <c r="I12" s="14">
        <f t="shared" si="28"/>
        <v>0.75854285714285719</v>
      </c>
      <c r="J12" s="14">
        <f t="shared" si="28"/>
        <v>1.7927571428571427</v>
      </c>
      <c r="K12" s="14">
        <f t="shared" si="28"/>
        <v>1.1595428571428574</v>
      </c>
      <c r="L12" s="14">
        <f t="shared" si="28"/>
        <v>7.8136805684445267</v>
      </c>
      <c r="M12" s="14">
        <f t="shared" si="28"/>
        <v>2.0642153625943362</v>
      </c>
      <c r="N12" s="14">
        <f>AVERAGE(N3:N6,N7:N9)</f>
        <v>9.0901371775322435</v>
      </c>
      <c r="O12" s="14" t="s">
        <v>942</v>
      </c>
      <c r="P12" s="14">
        <f>AVERAGE(P3:P9)</f>
        <v>7.8298811540563529</v>
      </c>
      <c r="Q12" s="14">
        <f>AVERAGE(Q3:Q9)</f>
        <v>8.3033240865219398</v>
      </c>
      <c r="R12" s="14">
        <f>AVERAGE(R3:R9)</f>
        <v>5.6601626993944745</v>
      </c>
      <c r="S12" s="14">
        <f>AVERAGE(S3:S9)</f>
        <v>6.9192371360466156</v>
      </c>
      <c r="T12" s="14">
        <f>AVERAGE(T3:T5,T7:T9)</f>
        <v>7.3638479294083021</v>
      </c>
      <c r="U12" s="14">
        <f>AVERAGE(U3:U5,U7:U9)</f>
        <v>9.2456865339404697</v>
      </c>
      <c r="V12" s="14">
        <f t="shared" ref="V12:AF12" si="29">AVERAGE(V3:V9)</f>
        <v>1.1605804439423069</v>
      </c>
      <c r="W12" s="14">
        <f t="shared" si="29"/>
        <v>1.7308814788910531</v>
      </c>
      <c r="X12" s="14">
        <f t="shared" si="29"/>
        <v>0.40802723104788108</v>
      </c>
      <c r="Y12" s="14">
        <f t="shared" si="29"/>
        <v>1.2264285714285712</v>
      </c>
      <c r="Z12" s="14">
        <f t="shared" si="29"/>
        <v>0.53048571428571434</v>
      </c>
      <c r="AA12" s="14">
        <f t="shared" si="29"/>
        <v>1.6201285714285714</v>
      </c>
      <c r="AB12" s="14">
        <f t="shared" si="29"/>
        <v>2.7436285714285717</v>
      </c>
      <c r="AC12" s="14">
        <f t="shared" si="29"/>
        <v>2.5426428571428565</v>
      </c>
      <c r="AD12" s="14">
        <f t="shared" si="29"/>
        <v>0.24022857142857151</v>
      </c>
      <c r="AE12" s="14">
        <f t="shared" si="29"/>
        <v>0.25554285714285713</v>
      </c>
      <c r="AF12" s="14">
        <f t="shared" si="29"/>
        <v>0.24838571428571452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4</v>
      </c>
      <c r="C13" s="13"/>
      <c r="D13" s="14">
        <f t="shared" ref="D13:M13" si="30">STDEV(D3:D9)</f>
        <v>0.49560527208080168</v>
      </c>
      <c r="E13" s="14">
        <f t="shared" si="30"/>
        <v>0.48665729508263117</v>
      </c>
      <c r="F13" s="14">
        <f t="shared" si="30"/>
        <v>0.12328069404334782</v>
      </c>
      <c r="G13" s="14">
        <f t="shared" si="30"/>
        <v>8.4774956993992262E-2</v>
      </c>
      <c r="H13" s="14">
        <f t="shared" si="30"/>
        <v>9.4238400827243315E-2</v>
      </c>
      <c r="I13" s="14">
        <f t="shared" si="30"/>
        <v>3.1985249576581304E-2</v>
      </c>
      <c r="J13" s="14">
        <f t="shared" si="30"/>
        <v>0.1508484322882061</v>
      </c>
      <c r="K13" s="14">
        <f t="shared" si="30"/>
        <v>0.12654544450042282</v>
      </c>
      <c r="L13" s="14">
        <f t="shared" si="30"/>
        <v>1.2164256868784908</v>
      </c>
      <c r="M13" s="14">
        <f t="shared" si="30"/>
        <v>0.16896999791513825</v>
      </c>
      <c r="N13" s="14">
        <f>STDEV(N3:N6,N7:N9)</f>
        <v>0.68813600779874029</v>
      </c>
      <c r="O13" s="14" t="s">
        <v>942</v>
      </c>
      <c r="P13" s="14">
        <f>STDEV(P3:P9)</f>
        <v>0.45770419550041197</v>
      </c>
      <c r="Q13" s="14">
        <f>STDEV(Q3:Q9)</f>
        <v>0.66756695909999686</v>
      </c>
      <c r="R13" s="14">
        <f>STDEV(R3:R9)</f>
        <v>0.33474994017531157</v>
      </c>
      <c r="S13" s="14">
        <f>STDEV(S3:S9)</f>
        <v>0.49308620207730713</v>
      </c>
      <c r="T13" s="14">
        <f>STDEV(T3:T5,T7:T9)</f>
        <v>0.57194668725228259</v>
      </c>
      <c r="U13" s="14">
        <f>STDEV(U3:U5,U7:U9)</f>
        <v>0.92013316934791178</v>
      </c>
      <c r="V13" s="14">
        <f t="shared" ref="V13:AF13" si="31">STDEV(V3:V9)</f>
        <v>6.6652421774892043E-2</v>
      </c>
      <c r="W13" s="14">
        <f t="shared" si="31"/>
        <v>5.3151767332548457E-2</v>
      </c>
      <c r="X13" s="14">
        <f t="shared" si="31"/>
        <v>7.4189948851798304E-2</v>
      </c>
      <c r="Y13" s="14">
        <f t="shared" si="31"/>
        <v>6.8218783197535687E-2</v>
      </c>
      <c r="Z13" s="14">
        <f t="shared" si="31"/>
        <v>7.0271531186093167E-2</v>
      </c>
      <c r="AA13" s="14">
        <f t="shared" si="31"/>
        <v>5.5479897689334666E-2</v>
      </c>
      <c r="AB13" s="14">
        <f t="shared" si="31"/>
        <v>0.12370337794209858</v>
      </c>
      <c r="AC13" s="14">
        <f t="shared" si="31"/>
        <v>0.18618497842327719</v>
      </c>
      <c r="AD13" s="14">
        <f t="shared" si="31"/>
        <v>1.6069403046962225E-2</v>
      </c>
      <c r="AE13" s="14">
        <f t="shared" si="31"/>
        <v>1.1574376461658334E-2</v>
      </c>
      <c r="AF13" s="14">
        <f t="shared" si="31"/>
        <v>1.4336018574605187E-2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5</v>
      </c>
      <c r="C14" s="13"/>
      <c r="D14" s="14">
        <f t="shared" ref="D14:M14" si="32">MAX(D3:D9)-MIN(D3:D9)</f>
        <v>1.3056000000000001</v>
      </c>
      <c r="E14" s="14">
        <f t="shared" si="32"/>
        <v>1.3875000000000011</v>
      </c>
      <c r="F14" s="14">
        <f t="shared" si="32"/>
        <v>0.37080000000000002</v>
      </c>
      <c r="G14" s="14">
        <f t="shared" si="32"/>
        <v>0.22350000000000003</v>
      </c>
      <c r="H14" s="14">
        <f t="shared" si="32"/>
        <v>0.26489999999999969</v>
      </c>
      <c r="I14" s="14">
        <f t="shared" si="32"/>
        <v>8.7600000000000122E-2</v>
      </c>
      <c r="J14" s="14">
        <f t="shared" si="32"/>
        <v>0.44259999999999966</v>
      </c>
      <c r="K14" s="14">
        <f t="shared" si="32"/>
        <v>0.34100000000000019</v>
      </c>
      <c r="L14" s="14">
        <f t="shared" si="32"/>
        <v>3.4307544096059406</v>
      </c>
      <c r="M14" s="14">
        <f t="shared" si="32"/>
        <v>0.4644504973452952</v>
      </c>
      <c r="N14" s="14">
        <f>MAX(N3:N6,N7:N9)-MIN(N3:N6,N7:N9)</f>
        <v>1.541779520844571</v>
      </c>
      <c r="O14" s="14">
        <f>MAX(O3:O9)-MIN(O3:O9)</f>
        <v>0</v>
      </c>
      <c r="P14" s="14">
        <f>MAX(P3:P9)-MIN(P3:P9)</f>
        <v>1.3649163696999818</v>
      </c>
      <c r="Q14" s="14">
        <f>MAX(Q3:Q9)-MIN(Q3:Q9)</f>
        <v>1.8884225162498192</v>
      </c>
      <c r="R14" s="14">
        <f>MAX(R3:R9)-MIN(R3:R9)</f>
        <v>0.95340953759528801</v>
      </c>
      <c r="S14" s="14">
        <f>MAX(S3:S9)-MIN(S3:S9)</f>
        <v>1.2311069369834957</v>
      </c>
      <c r="T14" s="14">
        <f>MAX(T3:T5,T7:T9)-MIN(T3:T5,T7:T9)</f>
        <v>1.6862089766173467</v>
      </c>
      <c r="U14" s="14">
        <f>MAX(U3:U5,U7:U9)-MIN(U3:U5,U7:U9)</f>
        <v>2.5354954408407622</v>
      </c>
      <c r="V14" s="14">
        <f t="shared" ref="V14:AF14" si="33">MAX(V3:V9)-MIN(V3:V9)</f>
        <v>0.20836359977912267</v>
      </c>
      <c r="W14" s="14">
        <f t="shared" si="33"/>
        <v>0.14827205010737288</v>
      </c>
      <c r="X14" s="14">
        <f t="shared" si="33"/>
        <v>0.18516924522329664</v>
      </c>
      <c r="Y14" s="14">
        <f t="shared" si="33"/>
        <v>0.17899999999999983</v>
      </c>
      <c r="Z14" s="14">
        <f t="shared" si="33"/>
        <v>0.17969999999999997</v>
      </c>
      <c r="AA14" s="14">
        <f t="shared" si="33"/>
        <v>0.15739999999999976</v>
      </c>
      <c r="AB14" s="14">
        <f t="shared" si="33"/>
        <v>0.29449999999999976</v>
      </c>
      <c r="AC14" s="14">
        <f t="shared" si="33"/>
        <v>0.5918000000000001</v>
      </c>
      <c r="AD14" s="14">
        <f t="shared" si="33"/>
        <v>4.570000000000074E-2</v>
      </c>
      <c r="AE14" s="14">
        <f t="shared" si="33"/>
        <v>2.9799999999999993E-2</v>
      </c>
      <c r="AF14" s="14">
        <f t="shared" si="33"/>
        <v>4.5099999999999474E-2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 t="s">
        <v>55</v>
      </c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6</v>
      </c>
      <c r="C15" s="13"/>
      <c r="D15" s="14">
        <f t="shared" ref="D15:M15" si="34">MIN(D3:D9)</f>
        <v>15.434900000000001</v>
      </c>
      <c r="E15" s="14">
        <f t="shared" si="34"/>
        <v>11.980499999999999</v>
      </c>
      <c r="F15" s="14">
        <f t="shared" si="34"/>
        <v>2.5629</v>
      </c>
      <c r="G15" s="14">
        <f t="shared" si="34"/>
        <v>0.56769999999999998</v>
      </c>
      <c r="H15" s="14">
        <f t="shared" si="34"/>
        <v>1.4027000000000001</v>
      </c>
      <c r="I15" s="14">
        <f t="shared" si="34"/>
        <v>0.71819999999999995</v>
      </c>
      <c r="J15" s="14">
        <f t="shared" si="34"/>
        <v>1.5703</v>
      </c>
      <c r="K15" s="14">
        <f t="shared" si="34"/>
        <v>1.0040000000000004</v>
      </c>
      <c r="L15" s="14">
        <f t="shared" si="34"/>
        <v>5.5395521163718637</v>
      </c>
      <c r="M15" s="14">
        <f t="shared" si="34"/>
        <v>1.7888797891417967</v>
      </c>
      <c r="N15" s="14">
        <f>MIN(N3:N6,N7:N9)</f>
        <v>8.2933665070344027</v>
      </c>
      <c r="O15" s="14">
        <f>MIN(O3:O9)</f>
        <v>0</v>
      </c>
      <c r="P15" s="14">
        <f>MIN(P3:P9)</f>
        <v>7.0825221870460808</v>
      </c>
      <c r="Q15" s="14">
        <f>MIN(Q3:Q9)</f>
        <v>7.1396135049454879</v>
      </c>
      <c r="R15" s="14">
        <f>MIN(R3:R9)</f>
        <v>5.2286914806670319</v>
      </c>
      <c r="S15" s="14">
        <f>MIN(S3:S9)</f>
        <v>6.2435681368909544</v>
      </c>
      <c r="T15" s="14">
        <f>MIN(T3:T5,T7:T9)</f>
        <v>6.3421551936230633</v>
      </c>
      <c r="U15" s="14">
        <f>MIN(U3:U5,U7:U9)</f>
        <v>8.0841377919973638</v>
      </c>
      <c r="V15" s="14">
        <f t="shared" ref="V15:AF15" si="35">MIN(V3:V9)</f>
        <v>1.0653014268271677</v>
      </c>
      <c r="W15" s="14">
        <f t="shared" si="35"/>
        <v>1.664707403719945</v>
      </c>
      <c r="X15" s="14">
        <f t="shared" si="35"/>
        <v>0.32165711557495563</v>
      </c>
      <c r="Y15" s="14">
        <f t="shared" si="35"/>
        <v>1.1424000000000001</v>
      </c>
      <c r="Z15" s="14">
        <f t="shared" si="35"/>
        <v>0.42730000000000001</v>
      </c>
      <c r="AA15" s="14">
        <f t="shared" si="35"/>
        <v>1.5386000000000002</v>
      </c>
      <c r="AB15" s="14">
        <f t="shared" si="35"/>
        <v>2.6188000000000002</v>
      </c>
      <c r="AC15" s="14">
        <f t="shared" si="35"/>
        <v>2.3456999999999999</v>
      </c>
      <c r="AD15" s="14">
        <f t="shared" si="35"/>
        <v>0.22229999999999994</v>
      </c>
      <c r="AE15" s="14">
        <f t="shared" si="35"/>
        <v>0.24199999999999999</v>
      </c>
      <c r="AF15" s="14">
        <f t="shared" si="35"/>
        <v>0.22800000000000065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7</v>
      </c>
      <c r="C16" s="13"/>
      <c r="D16" s="14">
        <f t="shared" ref="D16:M16" si="36">MAX(D3:D9)</f>
        <v>16.740500000000001</v>
      </c>
      <c r="E16" s="14">
        <f t="shared" si="36"/>
        <v>13.368</v>
      </c>
      <c r="F16" s="14">
        <f t="shared" si="36"/>
        <v>2.9337</v>
      </c>
      <c r="G16" s="14">
        <f t="shared" si="36"/>
        <v>0.79120000000000001</v>
      </c>
      <c r="H16" s="14">
        <f t="shared" si="36"/>
        <v>1.6675999999999997</v>
      </c>
      <c r="I16" s="14">
        <f t="shared" si="36"/>
        <v>0.80580000000000007</v>
      </c>
      <c r="J16" s="14">
        <f t="shared" si="36"/>
        <v>2.0128999999999997</v>
      </c>
      <c r="K16" s="14">
        <f t="shared" si="36"/>
        <v>1.3450000000000006</v>
      </c>
      <c r="L16" s="14">
        <f t="shared" si="36"/>
        <v>8.9703065259778043</v>
      </c>
      <c r="M16" s="14">
        <f t="shared" si="36"/>
        <v>2.2533302864870919</v>
      </c>
      <c r="N16" s="14">
        <f>MAX(N3:N6,N7:N9)</f>
        <v>9.8351460278789737</v>
      </c>
      <c r="O16" s="14">
        <f>MAX(O3:O9)</f>
        <v>0</v>
      </c>
      <c r="P16" s="14">
        <f>MAX(P3:P9)</f>
        <v>8.4474385567460626</v>
      </c>
      <c r="Q16" s="14">
        <f>MAX(Q3:Q9)</f>
        <v>9.028036021195307</v>
      </c>
      <c r="R16" s="14">
        <f>MAX(R3:R9)</f>
        <v>6.1821010182623199</v>
      </c>
      <c r="S16" s="14">
        <f>MAX(S3:S9)</f>
        <v>7.4746750738744501</v>
      </c>
      <c r="T16" s="14">
        <f>MAX(T3:T5,T7:T9)</f>
        <v>8.02836417024041</v>
      </c>
      <c r="U16" s="14">
        <f>MAX(U3:U5,U7:U9)</f>
        <v>10.619633232838126</v>
      </c>
      <c r="V16" s="14">
        <f t="shared" ref="V16:AF16" si="37">MAX(V3:V9)</f>
        <v>1.2736650266062903</v>
      </c>
      <c r="W16" s="14">
        <f t="shared" si="37"/>
        <v>1.8129794538273178</v>
      </c>
      <c r="X16" s="14">
        <f t="shared" si="37"/>
        <v>0.50682636079825227</v>
      </c>
      <c r="Y16" s="14">
        <f t="shared" si="37"/>
        <v>1.3213999999999999</v>
      </c>
      <c r="Z16" s="14">
        <f t="shared" si="37"/>
        <v>0.60699999999999998</v>
      </c>
      <c r="AA16" s="14">
        <f t="shared" si="37"/>
        <v>1.696</v>
      </c>
      <c r="AB16" s="14">
        <f t="shared" si="37"/>
        <v>2.9133</v>
      </c>
      <c r="AC16" s="14">
        <f t="shared" si="37"/>
        <v>2.9375</v>
      </c>
      <c r="AD16" s="14">
        <f t="shared" si="37"/>
        <v>0.26800000000000068</v>
      </c>
      <c r="AE16" s="14">
        <f t="shared" si="37"/>
        <v>0.27179999999999999</v>
      </c>
      <c r="AF16" s="14">
        <f t="shared" si="37"/>
        <v>0.27310000000000012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56</v>
      </c>
      <c r="C17" s="13"/>
      <c r="D17" s="15">
        <f t="shared" ref="D17:M17" si="38">COUNT(D3:D9)</f>
        <v>7</v>
      </c>
      <c r="E17" s="15">
        <f t="shared" si="38"/>
        <v>7</v>
      </c>
      <c r="F17" s="15">
        <f t="shared" si="38"/>
        <v>7</v>
      </c>
      <c r="G17" s="15">
        <f t="shared" si="38"/>
        <v>7</v>
      </c>
      <c r="H17" s="15">
        <f t="shared" si="38"/>
        <v>7</v>
      </c>
      <c r="I17" s="15">
        <f t="shared" si="38"/>
        <v>7</v>
      </c>
      <c r="J17" s="15">
        <f t="shared" si="38"/>
        <v>7</v>
      </c>
      <c r="K17" s="15">
        <f t="shared" si="38"/>
        <v>7</v>
      </c>
      <c r="L17" s="15">
        <f t="shared" si="38"/>
        <v>7</v>
      </c>
      <c r="M17" s="15">
        <f t="shared" si="38"/>
        <v>6</v>
      </c>
      <c r="N17" s="15">
        <f>COUNT(N3:N6,N7:N9)</f>
        <v>4</v>
      </c>
      <c r="O17" s="15">
        <f>COUNT(O3:O9)</f>
        <v>0</v>
      </c>
      <c r="P17" s="15">
        <f>COUNT(P3:P9)</f>
        <v>7</v>
      </c>
      <c r="Q17" s="15">
        <f>COUNT(Q3:Q9)</f>
        <v>7</v>
      </c>
      <c r="R17" s="15">
        <f>COUNT(R3:R9)</f>
        <v>7</v>
      </c>
      <c r="S17" s="15">
        <f>COUNT(S3:S9)</f>
        <v>7</v>
      </c>
      <c r="T17" s="15">
        <f>COUNT(T3:T5,T7:T9)</f>
        <v>6</v>
      </c>
      <c r="U17" s="15">
        <f>COUNT(U3:U5,U7:U9)</f>
        <v>6</v>
      </c>
      <c r="V17" s="15">
        <f t="shared" ref="V17:AF17" si="39">COUNT(V3:V9)</f>
        <v>7</v>
      </c>
      <c r="W17" s="15">
        <f t="shared" si="39"/>
        <v>7</v>
      </c>
      <c r="X17" s="15">
        <f t="shared" si="39"/>
        <v>7</v>
      </c>
      <c r="Y17" s="15">
        <f t="shared" si="39"/>
        <v>7</v>
      </c>
      <c r="Z17" s="15">
        <f t="shared" si="39"/>
        <v>7</v>
      </c>
      <c r="AA17" s="15">
        <f t="shared" si="39"/>
        <v>7</v>
      </c>
      <c r="AB17" s="15">
        <f t="shared" si="39"/>
        <v>7</v>
      </c>
      <c r="AC17" s="15">
        <f t="shared" si="39"/>
        <v>7</v>
      </c>
      <c r="AD17" s="15">
        <f t="shared" si="39"/>
        <v>7</v>
      </c>
      <c r="AE17" s="15">
        <f t="shared" si="39"/>
        <v>7</v>
      </c>
      <c r="AF17" s="15">
        <f t="shared" si="39"/>
        <v>7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s="20" customFormat="1" x14ac:dyDescent="0.2">
      <c r="B20" s="1" t="s">
        <v>57</v>
      </c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86">
        <v>1</v>
      </c>
      <c r="AH20" s="86"/>
      <c r="AI20" s="87">
        <v>2</v>
      </c>
      <c r="AJ20" s="87"/>
      <c r="AK20" s="87">
        <v>3</v>
      </c>
      <c r="AL20" s="87"/>
      <c r="AM20" s="86">
        <v>4</v>
      </c>
      <c r="AN20" s="86"/>
      <c r="AO20" s="86">
        <v>5</v>
      </c>
      <c r="AP20" s="86"/>
      <c r="AQ20" s="86">
        <v>6</v>
      </c>
      <c r="AR20" s="86"/>
      <c r="AS20" s="86">
        <v>7</v>
      </c>
      <c r="AT20" s="86"/>
      <c r="AU20" s="86">
        <v>8</v>
      </c>
      <c r="AV20" s="86"/>
      <c r="AW20" s="86">
        <v>9</v>
      </c>
      <c r="AX20" s="86"/>
      <c r="AY20" s="86">
        <v>10</v>
      </c>
      <c r="AZ20" s="86"/>
      <c r="BA20" s="86">
        <v>11</v>
      </c>
      <c r="BB20" s="86"/>
      <c r="BC20" s="86">
        <v>12</v>
      </c>
      <c r="BD20" s="86"/>
      <c r="BE20" s="86">
        <v>13</v>
      </c>
      <c r="BF20" s="86"/>
      <c r="BG20" s="86">
        <v>14</v>
      </c>
      <c r="BH20" s="86"/>
      <c r="BI20" s="86">
        <v>15</v>
      </c>
      <c r="BJ20" s="86"/>
      <c r="BK20" s="86">
        <v>16</v>
      </c>
      <c r="BL20" s="86"/>
      <c r="BM20" s="86">
        <v>17</v>
      </c>
      <c r="BN20" s="86"/>
      <c r="BO20" s="86">
        <v>18</v>
      </c>
      <c r="BP20" s="86"/>
      <c r="BQ20" s="86">
        <v>19</v>
      </c>
      <c r="BR20" s="86"/>
      <c r="BS20" s="86">
        <v>20</v>
      </c>
      <c r="BT20" s="86"/>
      <c r="BU20" s="86">
        <v>21</v>
      </c>
      <c r="BV20" s="86"/>
      <c r="BW20" s="86">
        <v>22</v>
      </c>
      <c r="BX20" s="86"/>
      <c r="BY20" s="3"/>
      <c r="BZ20" s="3"/>
    </row>
    <row r="21" spans="2:120" s="20" customFormat="1" x14ac:dyDescent="0.2">
      <c r="B21" s="1" t="s">
        <v>9</v>
      </c>
      <c r="C21" s="1"/>
      <c r="D21" s="2" t="s">
        <v>10</v>
      </c>
      <c r="E21" s="2" t="s">
        <v>64</v>
      </c>
      <c r="F21" s="2" t="s">
        <v>11</v>
      </c>
      <c r="G21" s="2" t="s">
        <v>76</v>
      </c>
      <c r="H21" s="2" t="s">
        <v>77</v>
      </c>
      <c r="I21" s="2" t="s">
        <v>68</v>
      </c>
      <c r="J21" s="2" t="s">
        <v>69</v>
      </c>
      <c r="K21" s="2" t="s">
        <v>12</v>
      </c>
      <c r="L21" s="2" t="s">
        <v>74</v>
      </c>
      <c r="M21" s="2" t="s">
        <v>75</v>
      </c>
      <c r="N21" s="2" t="s">
        <v>145</v>
      </c>
      <c r="O21" s="2" t="s">
        <v>144</v>
      </c>
      <c r="P21" s="2" t="s">
        <v>167</v>
      </c>
      <c r="Q21" s="2" t="s">
        <v>168</v>
      </c>
      <c r="R21" s="2" t="s">
        <v>169</v>
      </c>
      <c r="S21" s="2" t="s">
        <v>170</v>
      </c>
      <c r="T21" s="2" t="s">
        <v>171</v>
      </c>
      <c r="U21" s="2" t="s">
        <v>172</v>
      </c>
      <c r="V21" s="2" t="s">
        <v>600</v>
      </c>
      <c r="W21" s="2" t="s">
        <v>601</v>
      </c>
      <c r="X21" s="2" t="s">
        <v>602</v>
      </c>
      <c r="Y21" s="2" t="s">
        <v>13</v>
      </c>
      <c r="Z21" s="2" t="s">
        <v>14</v>
      </c>
      <c r="AA21" s="2" t="s">
        <v>78</v>
      </c>
      <c r="AB21" s="20" t="s">
        <v>79</v>
      </c>
      <c r="AC21" s="1" t="s">
        <v>80</v>
      </c>
      <c r="AD21" s="1" t="s">
        <v>501</v>
      </c>
      <c r="AE21" s="1" t="s">
        <v>502</v>
      </c>
      <c r="AF21" s="1" t="s">
        <v>503</v>
      </c>
      <c r="AG21" s="3" t="s">
        <v>15</v>
      </c>
      <c r="AH21" s="3" t="s">
        <v>16</v>
      </c>
      <c r="AI21" s="4" t="s">
        <v>17</v>
      </c>
      <c r="AJ21" s="4" t="s">
        <v>18</v>
      </c>
      <c r="AK21" s="4" t="s">
        <v>19</v>
      </c>
      <c r="AL21" s="3" t="s">
        <v>20</v>
      </c>
      <c r="AM21" s="3" t="s">
        <v>21</v>
      </c>
      <c r="AN21" s="3" t="s">
        <v>22</v>
      </c>
      <c r="AO21" s="3" t="s">
        <v>23</v>
      </c>
      <c r="AP21" s="3" t="s">
        <v>24</v>
      </c>
      <c r="AQ21" s="3" t="s">
        <v>25</v>
      </c>
      <c r="AR21" s="3" t="s">
        <v>26</v>
      </c>
      <c r="AS21" s="3" t="s">
        <v>27</v>
      </c>
      <c r="AT21" s="3" t="s">
        <v>28</v>
      </c>
      <c r="AU21" s="3" t="s">
        <v>29</v>
      </c>
      <c r="AV21" s="3" t="s">
        <v>30</v>
      </c>
      <c r="AW21" s="3" t="s">
        <v>31</v>
      </c>
      <c r="AX21" s="3" t="s">
        <v>32</v>
      </c>
      <c r="AY21" s="3" t="s">
        <v>43</v>
      </c>
      <c r="AZ21" s="3" t="s">
        <v>44</v>
      </c>
      <c r="BA21" s="3" t="s">
        <v>45</v>
      </c>
      <c r="BB21" s="3" t="s">
        <v>46</v>
      </c>
      <c r="BC21" s="3" t="s">
        <v>47</v>
      </c>
      <c r="BD21" s="3" t="s">
        <v>48</v>
      </c>
      <c r="BE21" s="3" t="s">
        <v>49</v>
      </c>
      <c r="BF21" s="3" t="s">
        <v>50</v>
      </c>
      <c r="BG21" s="3" t="s">
        <v>51</v>
      </c>
      <c r="BH21" s="3" t="s">
        <v>52</v>
      </c>
      <c r="BI21" s="3" t="s">
        <v>53</v>
      </c>
      <c r="BJ21" s="3" t="s">
        <v>54</v>
      </c>
      <c r="BK21" s="3" t="s">
        <v>70</v>
      </c>
      <c r="BL21" s="3" t="s">
        <v>71</v>
      </c>
      <c r="BM21" s="3" t="s">
        <v>72</v>
      </c>
      <c r="BN21" s="3" t="s">
        <v>73</v>
      </c>
      <c r="BO21" s="3" t="s">
        <v>81</v>
      </c>
      <c r="BP21" s="3" t="s">
        <v>82</v>
      </c>
      <c r="BQ21" s="3" t="s">
        <v>83</v>
      </c>
      <c r="BR21" s="3" t="s">
        <v>84</v>
      </c>
      <c r="BS21" s="3" t="s">
        <v>33</v>
      </c>
      <c r="BT21" s="3" t="s">
        <v>34</v>
      </c>
      <c r="BU21" s="3" t="s">
        <v>35</v>
      </c>
      <c r="BV21" s="3" t="s">
        <v>36</v>
      </c>
      <c r="BW21" s="3" t="s">
        <v>37</v>
      </c>
      <c r="BX21" s="3" t="s">
        <v>38</v>
      </c>
      <c r="BY21" s="3" t="s">
        <v>147</v>
      </c>
      <c r="BZ21" s="3" t="s">
        <v>148</v>
      </c>
      <c r="CA21" s="3" t="s">
        <v>39</v>
      </c>
      <c r="CB21" s="3" t="s">
        <v>40</v>
      </c>
      <c r="CC21" s="3" t="s">
        <v>41</v>
      </c>
      <c r="CD21" s="3" t="s">
        <v>42</v>
      </c>
      <c r="CE21" s="20" t="s">
        <v>149</v>
      </c>
      <c r="CF21" s="20" t="s">
        <v>150</v>
      </c>
      <c r="CG21" s="20" t="s">
        <v>151</v>
      </c>
      <c r="CH21" s="20" t="s">
        <v>152</v>
      </c>
      <c r="CI21" s="20" t="s">
        <v>153</v>
      </c>
      <c r="CJ21" s="20" t="s">
        <v>154</v>
      </c>
      <c r="CK21" s="20" t="s">
        <v>500</v>
      </c>
      <c r="CL21" s="20" t="s">
        <v>505</v>
      </c>
      <c r="CM21" s="20" t="s">
        <v>506</v>
      </c>
      <c r="CN21" s="20" t="s">
        <v>507</v>
      </c>
      <c r="CO21" s="20" t="s">
        <v>155</v>
      </c>
      <c r="CP21" s="20" t="s">
        <v>156</v>
      </c>
      <c r="CQ21" s="20" t="s">
        <v>157</v>
      </c>
      <c r="CR21" s="20" t="s">
        <v>158</v>
      </c>
      <c r="CS21" s="20" t="s">
        <v>159</v>
      </c>
      <c r="CT21" s="20" t="s">
        <v>160</v>
      </c>
      <c r="CU21" s="20" t="s">
        <v>504</v>
      </c>
      <c r="CV21" s="20" t="s">
        <v>508</v>
      </c>
      <c r="CW21" s="20" t="s">
        <v>509</v>
      </c>
      <c r="CX21" s="20" t="s">
        <v>510</v>
      </c>
      <c r="CY21" s="20" t="s">
        <v>161</v>
      </c>
      <c r="CZ21" s="20" t="s">
        <v>165</v>
      </c>
      <c r="DA21" s="20" t="s">
        <v>166</v>
      </c>
      <c r="DB21" s="20" t="s">
        <v>162</v>
      </c>
      <c r="DC21" s="20" t="s">
        <v>163</v>
      </c>
      <c r="DD21" s="20" t="s">
        <v>164</v>
      </c>
      <c r="DE21" s="20" t="s">
        <v>511</v>
      </c>
      <c r="DF21" s="20" t="s">
        <v>512</v>
      </c>
      <c r="DG21" s="20" t="s">
        <v>513</v>
      </c>
      <c r="DH21" s="20" t="s">
        <v>514</v>
      </c>
      <c r="DI21" s="20" t="s">
        <v>592</v>
      </c>
      <c r="DJ21" s="20" t="s">
        <v>593</v>
      </c>
      <c r="DK21" s="20" t="s">
        <v>595</v>
      </c>
      <c r="DL21" s="20" t="s">
        <v>594</v>
      </c>
      <c r="DM21" s="20" t="s">
        <v>596</v>
      </c>
      <c r="DN21" s="20" t="s">
        <v>597</v>
      </c>
      <c r="DO21" s="20" t="s">
        <v>598</v>
      </c>
      <c r="DP21" s="20" t="s">
        <v>599</v>
      </c>
    </row>
    <row r="22" spans="2:120" x14ac:dyDescent="0.2">
      <c r="B22" s="1" t="s">
        <v>654</v>
      </c>
      <c r="C22" s="1" t="s">
        <v>655</v>
      </c>
      <c r="D22" s="5">
        <f t="shared" ref="D22:D30" si="40">((AG22-AW22)^2+(AH22-AX22)^2)^0.5</f>
        <v>20.028500000000001</v>
      </c>
      <c r="E22" s="5">
        <f t="shared" ref="E22:E30" si="41">((AG22-AU22)^2+(AH22-AV22)^2)^0.5</f>
        <v>17.285299999999999</v>
      </c>
      <c r="F22" s="5">
        <f t="shared" ref="F22:F30" si="42">((AG22-AM22)^2+(AH22-AN22)^2)^0.5</f>
        <v>3.2601</v>
      </c>
      <c r="G22" s="5">
        <f t="shared" ref="G22:G30" si="43">((AG22-AI22)^2+(AH22-AJ22)^2)^0.5</f>
        <v>0.97919999999999996</v>
      </c>
      <c r="H22" s="5">
        <f t="shared" ref="H22:H30" si="44">((AK22-AM22)^2+(AL22-AN22)^2)^0.5</f>
        <v>1.6115999999999999</v>
      </c>
      <c r="I22" s="5">
        <f t="shared" ref="I22:I30" si="45">((AM22-AO22)^2+(AN22-AP22)^2)^0.5</f>
        <v>0.67499999999999982</v>
      </c>
      <c r="J22" s="5">
        <f t="shared" ref="J22:J30" si="46">((AO22-AQ22)^2+(AP22-AR22)^2)^0.5</f>
        <v>2.2606000000000006</v>
      </c>
      <c r="K22" s="5">
        <f t="shared" ref="K22:K30" si="47">((AQ22-AS22)^2+(AR22-AT22)^2)^0.5</f>
        <v>1.8636999999999997</v>
      </c>
      <c r="L22" s="5">
        <f t="shared" ref="L22:L30" si="48">((BS22-BU22)^2+(BT22-BV22)^2)^0.5</f>
        <v>8.6295166492683713</v>
      </c>
      <c r="M22" s="5">
        <f t="shared" ref="M22:M30" si="49">((BU22-BW22)^2+(BV22-BX22)^2)^0.5</f>
        <v>2.266670485535998</v>
      </c>
      <c r="N22" s="5">
        <f t="shared" ref="N22:N30" si="50">((BW22-BY22)^2+(BX22-BZ22)^2)^0.5 + ((BY22-CA22)^2+(BZ22-CB22)^2)^0.5</f>
        <v>7.5100270351745069</v>
      </c>
      <c r="O22" s="5" t="s">
        <v>566</v>
      </c>
      <c r="P22" s="5" t="s">
        <v>566</v>
      </c>
      <c r="Q22" s="5" t="s">
        <v>566</v>
      </c>
      <c r="R22" s="5" t="s">
        <v>566</v>
      </c>
      <c r="S22" s="5" t="s">
        <v>566</v>
      </c>
      <c r="T22" s="5" t="s">
        <v>566</v>
      </c>
      <c r="U22" s="5" t="s">
        <v>566</v>
      </c>
      <c r="V22" s="5">
        <f>((DI22-DK22)^2+(DJ22-DL22)^2)^0.5</f>
        <v>1.3724208866087695</v>
      </c>
      <c r="W22" s="5">
        <f>((DK22-DM22)^2+(DL22-DN22)^2)^0.5</f>
        <v>2.0280152095090402</v>
      </c>
      <c r="X22" s="5">
        <f>((DM22-DO22)^2+(DN22-DP22)^2)^0.5</f>
        <v>0.4882996723324729</v>
      </c>
      <c r="Y22" s="5">
        <f t="shared" ref="Y22:Y30" si="51">((BE22-BK22)^2+(BF22-BL22)^2)^0.5</f>
        <v>1.2871999999999999</v>
      </c>
      <c r="Z22" s="5">
        <f t="shared" ref="Z22:Z30" si="52">((BG22-BI22)^2+(BH22-BJ22)^2)^0.5</f>
        <v>0.61399999999999999</v>
      </c>
      <c r="AA22" s="5">
        <f t="shared" ref="AA22:AA30" si="53">((BC22-BM22)^2+(BD22-BN22)^2)^0.5</f>
        <v>2.0390000000000001</v>
      </c>
      <c r="AB22" s="5">
        <f t="shared" ref="AB22:AB30" si="54">((BA22-BO22)^2+(BB22-BP22)^2)^0.5</f>
        <v>3.7451999999999996</v>
      </c>
      <c r="AC22" s="6">
        <f t="shared" ref="AC22:AC30" si="55">((AY22-BQ22)^2+(AZ22-BR22)^2)^0.5</f>
        <v>4.6894999999999998</v>
      </c>
      <c r="AD22" s="6" t="s">
        <v>566</v>
      </c>
      <c r="AE22" s="6" t="s">
        <v>566</v>
      </c>
      <c r="AF22" s="6" t="s">
        <v>566</v>
      </c>
      <c r="AG22" s="9">
        <v>0</v>
      </c>
      <c r="AH22" s="9">
        <v>0</v>
      </c>
      <c r="AI22" s="9">
        <v>0</v>
      </c>
      <c r="AJ22" s="9">
        <v>-0.97919999999999996</v>
      </c>
      <c r="AK22" s="9">
        <v>0</v>
      </c>
      <c r="AL22" s="9">
        <v>-1.6485000000000001</v>
      </c>
      <c r="AM22" s="9">
        <v>0</v>
      </c>
      <c r="AN22" s="9">
        <v>-3.2601</v>
      </c>
      <c r="AO22" s="9">
        <v>0</v>
      </c>
      <c r="AP22" s="9">
        <v>-3.9350999999999998</v>
      </c>
      <c r="AQ22" s="9">
        <v>0</v>
      </c>
      <c r="AR22" s="9">
        <v>-6.1957000000000004</v>
      </c>
      <c r="AS22" s="9">
        <v>0</v>
      </c>
      <c r="AT22" s="9">
        <v>-8.0594000000000001</v>
      </c>
      <c r="AU22" s="9">
        <v>0</v>
      </c>
      <c r="AV22" s="9">
        <v>-17.285299999999999</v>
      </c>
      <c r="AW22" s="9">
        <v>0</v>
      </c>
      <c r="AX22" s="9">
        <v>-20.028500000000001</v>
      </c>
      <c r="AY22" s="18">
        <v>2.573</v>
      </c>
      <c r="AZ22" s="18">
        <v>-7.9553000000000003</v>
      </c>
      <c r="BA22" s="19">
        <v>1.6897</v>
      </c>
      <c r="BB22" s="19">
        <v>-7.9553000000000003</v>
      </c>
      <c r="BC22" s="19">
        <v>1.1119000000000001</v>
      </c>
      <c r="BD22" s="19">
        <v>-7.9553000000000003</v>
      </c>
      <c r="BE22" s="19">
        <v>0.56200000000000006</v>
      </c>
      <c r="BF22" s="19">
        <v>-7.9553000000000003</v>
      </c>
      <c r="BG22" s="19">
        <v>0.1943</v>
      </c>
      <c r="BH22" s="19">
        <v>-7.9553000000000003</v>
      </c>
      <c r="BI22" s="19">
        <v>-0.41970000000000002</v>
      </c>
      <c r="BJ22" s="19">
        <v>-7.9553000000000003</v>
      </c>
      <c r="BK22" s="19">
        <v>-0.72519999999999996</v>
      </c>
      <c r="BL22" s="19">
        <v>-7.9553000000000003</v>
      </c>
      <c r="BM22" s="19">
        <v>-0.92710000000000004</v>
      </c>
      <c r="BN22" s="19">
        <v>-7.9553000000000003</v>
      </c>
      <c r="BO22" s="19">
        <v>-2.0554999999999999</v>
      </c>
      <c r="BP22" s="19">
        <v>-7.9553000000000003</v>
      </c>
      <c r="BQ22" s="19">
        <v>-2.1164999999999998</v>
      </c>
      <c r="BR22" s="19">
        <v>-7.9553000000000003</v>
      </c>
      <c r="BS22" s="17">
        <v>0</v>
      </c>
      <c r="BT22" s="17">
        <v>0</v>
      </c>
      <c r="BU22" s="17">
        <v>-3.6328</v>
      </c>
      <c r="BV22" s="17">
        <v>7.8276000000000003</v>
      </c>
      <c r="BW22" s="17">
        <v>-1.4738</v>
      </c>
      <c r="BX22" s="17">
        <v>8.5178999999999991</v>
      </c>
      <c r="BY22" s="17">
        <v>1.7163999999999999</v>
      </c>
      <c r="BZ22" s="17">
        <v>9.1998999999999995</v>
      </c>
      <c r="CA22" s="17">
        <v>-2.3952</v>
      </c>
      <c r="CB22" s="17">
        <v>10.2667</v>
      </c>
      <c r="CC22" s="17">
        <v>-2.3952</v>
      </c>
      <c r="CD22" s="17">
        <v>10.2667</v>
      </c>
      <c r="DI22" s="12">
        <v>-2.5476000000000001</v>
      </c>
      <c r="DJ22" s="12">
        <v>10.3048</v>
      </c>
      <c r="DK22" s="12">
        <v>-1.6173</v>
      </c>
      <c r="DL22" s="12">
        <v>11.313800000000001</v>
      </c>
      <c r="DM22" s="12">
        <v>-1.4159999999999999</v>
      </c>
      <c r="DN22" s="12">
        <v>13.331799999999999</v>
      </c>
      <c r="DO22" s="12">
        <v>-1.5855999999999999</v>
      </c>
      <c r="DP22" s="12">
        <v>13.7897</v>
      </c>
    </row>
    <row r="23" spans="2:120" x14ac:dyDescent="0.2">
      <c r="B23" s="1" t="s">
        <v>697</v>
      </c>
      <c r="C23" s="1" t="s">
        <v>698</v>
      </c>
      <c r="D23" s="5">
        <f t="shared" si="40"/>
        <v>19.6158</v>
      </c>
      <c r="E23" s="5">
        <f t="shared" si="41"/>
        <v>16.7361</v>
      </c>
      <c r="F23" s="5">
        <f t="shared" si="42"/>
        <v>3.0619999999999998</v>
      </c>
      <c r="G23" s="5">
        <f t="shared" si="43"/>
        <v>0.93789999999999996</v>
      </c>
      <c r="H23" s="31">
        <f t="shared" si="44"/>
        <v>1.4598999999999998</v>
      </c>
      <c r="I23" s="31">
        <f t="shared" si="45"/>
        <v>0.61339999999999995</v>
      </c>
      <c r="J23" s="31">
        <f t="shared" si="46"/>
        <v>2.0720000000000001</v>
      </c>
      <c r="K23" s="31">
        <f t="shared" si="47"/>
        <v>1.7685000000000004</v>
      </c>
      <c r="L23" s="31">
        <f t="shared" si="48"/>
        <v>8.744632521152619</v>
      </c>
      <c r="M23" s="31">
        <f t="shared" si="49"/>
        <v>2.2570341003183807</v>
      </c>
      <c r="N23" s="31" t="s">
        <v>566</v>
      </c>
      <c r="O23" s="5" t="s">
        <v>566</v>
      </c>
      <c r="P23" s="5">
        <f t="shared" ref="P23:P30" si="56">((CE23-CG23)^2+(CF23-CH23)^2)^0.5</f>
        <v>8.5721658885021572</v>
      </c>
      <c r="Q23" s="5">
        <f t="shared" ref="Q23:Q30" si="57">((CG23-CI23)^2+(CH23-CJ23)^2)^0.5</f>
        <v>9.2664708843226826</v>
      </c>
      <c r="R23" s="5">
        <f t="shared" ref="R23:R30" si="58">((CO23-CQ23)^2+(CP23-CR23)^2)^0.5</f>
        <v>5.6129055408050474</v>
      </c>
      <c r="S23" s="5">
        <f t="shared" ref="S23:S30" si="59">((CQ23-CS23)^2+(CR23-CT23)^2)^0.5</f>
        <v>7.3819433220528063</v>
      </c>
      <c r="T23" s="5">
        <f t="shared" ref="T23:T30" si="60">((CY23-DA23)^2+(CZ23-DB23)^2)^0.5</f>
        <v>8.4917471135214555</v>
      </c>
      <c r="U23" s="5">
        <f t="shared" ref="U23:U30" si="61">((DA23-DC23)^2+(DB23-DD23)^2)^0.5</f>
        <v>10.160505320602907</v>
      </c>
      <c r="V23" s="5">
        <f t="shared" ref="V23:V30" si="62">((DI23-DK23)^2+(DJ23-DL23)^2)^0.5</f>
        <v>1.3940066319784854</v>
      </c>
      <c r="W23" s="5">
        <f t="shared" ref="W23:W30" si="63">((DK23-DM23)^2+(DL23-DN23)^2)^0.5</f>
        <v>2.0978783186829499</v>
      </c>
      <c r="X23" s="5">
        <f t="shared" ref="X23:X30" si="64">((DM23-DO23)^2+(DN23-DP23)^2)^0.5</f>
        <v>0.51456102650705926</v>
      </c>
      <c r="Y23" s="5">
        <f t="shared" si="51"/>
        <v>1.3341000000000001</v>
      </c>
      <c r="Z23" s="5">
        <f t="shared" si="52"/>
        <v>0.56389999999999996</v>
      </c>
      <c r="AA23" s="5">
        <f t="shared" si="53"/>
        <v>1.6687000000000001</v>
      </c>
      <c r="AB23" s="5">
        <f t="shared" si="54"/>
        <v>3.4702999999999999</v>
      </c>
      <c r="AC23" s="6">
        <f t="shared" si="55"/>
        <v>3.1127000000000002</v>
      </c>
      <c r="AD23" s="6">
        <f t="shared" ref="AD23:AD30" si="65">((CK23-CM23)^2+(CL23-CN23)^2)^0.5</f>
        <v>0.30920000000000003</v>
      </c>
      <c r="AE23" s="6">
        <f t="shared" ref="AE23:AE30" si="66">((CU23-CW23)^2+(CV23-CX23)^2)^0.5</f>
        <v>0.34860000000000002</v>
      </c>
      <c r="AF23" s="6">
        <f t="shared" ref="AF23:AF30" si="67">((DE23-DG23)^2+(DF23-DH23)^2)^0.5</f>
        <v>0.30290000000000017</v>
      </c>
      <c r="AG23" s="9">
        <v>0</v>
      </c>
      <c r="AH23" s="9">
        <v>0</v>
      </c>
      <c r="AI23" s="9">
        <v>0</v>
      </c>
      <c r="AJ23" s="9">
        <v>-0.93789999999999996</v>
      </c>
      <c r="AK23" s="9">
        <v>0</v>
      </c>
      <c r="AL23" s="9">
        <v>-1.6021000000000001</v>
      </c>
      <c r="AM23" s="9">
        <v>0</v>
      </c>
      <c r="AN23" s="9">
        <v>-3.0619999999999998</v>
      </c>
      <c r="AO23" s="9">
        <v>0</v>
      </c>
      <c r="AP23" s="9">
        <v>-3.6753999999999998</v>
      </c>
      <c r="AQ23" s="9">
        <v>0</v>
      </c>
      <c r="AR23" s="9">
        <v>-5.7473999999999998</v>
      </c>
      <c r="AS23" s="9">
        <v>0</v>
      </c>
      <c r="AT23" s="9">
        <v>-7.5159000000000002</v>
      </c>
      <c r="AU23" s="9">
        <v>0</v>
      </c>
      <c r="AV23" s="9">
        <v>-16.7361</v>
      </c>
      <c r="AW23" s="9">
        <v>0</v>
      </c>
      <c r="AX23" s="9">
        <v>-19.6158</v>
      </c>
      <c r="AY23" s="18">
        <v>1.7042999999999999</v>
      </c>
      <c r="AZ23" s="18">
        <v>-8.7598000000000003</v>
      </c>
      <c r="BA23" s="19">
        <v>2.0104000000000002</v>
      </c>
      <c r="BB23" s="19">
        <v>-8.7598000000000003</v>
      </c>
      <c r="BC23" s="19">
        <v>1.1747000000000001</v>
      </c>
      <c r="BD23" s="19">
        <v>-8.7598000000000003</v>
      </c>
      <c r="BE23" s="19">
        <v>0.73150000000000004</v>
      </c>
      <c r="BF23" s="19">
        <v>-8.7598000000000003</v>
      </c>
      <c r="BG23" s="19">
        <v>0.30609999999999998</v>
      </c>
      <c r="BH23" s="19">
        <v>-8.7598000000000003</v>
      </c>
      <c r="BI23" s="19">
        <v>-0.25779999999999997</v>
      </c>
      <c r="BJ23" s="19">
        <v>-8.7598000000000003</v>
      </c>
      <c r="BK23" s="19">
        <v>-0.60260000000000002</v>
      </c>
      <c r="BL23" s="19">
        <v>-8.7598000000000003</v>
      </c>
      <c r="BM23" s="19">
        <v>-0.49399999999999999</v>
      </c>
      <c r="BN23" s="19">
        <v>-8.7598000000000003</v>
      </c>
      <c r="BO23" s="19">
        <v>-1.4599</v>
      </c>
      <c r="BP23" s="19">
        <v>-8.7598000000000003</v>
      </c>
      <c r="BQ23" s="19">
        <v>-1.4084000000000001</v>
      </c>
      <c r="BR23" s="19">
        <v>-8.7598000000000003</v>
      </c>
      <c r="BS23" s="17">
        <v>0</v>
      </c>
      <c r="BT23" s="17">
        <v>0</v>
      </c>
      <c r="BU23" s="17">
        <v>-4.0983000000000001</v>
      </c>
      <c r="BV23" s="17">
        <v>-7.7248000000000001</v>
      </c>
      <c r="BW23" s="17">
        <v>-4.3884999999999996</v>
      </c>
      <c r="BX23" s="17">
        <v>-9.9631000000000007</v>
      </c>
      <c r="BY23" s="17">
        <v>-4.3884999999999996</v>
      </c>
      <c r="BZ23" s="17">
        <v>-9.9631000000000007</v>
      </c>
      <c r="CA23" s="17">
        <v>-4.452</v>
      </c>
      <c r="CB23" s="17">
        <v>-12.467000000000001</v>
      </c>
      <c r="CC23" s="17">
        <v>-4.452</v>
      </c>
      <c r="CD23" s="17">
        <v>-12.467000000000001</v>
      </c>
      <c r="CE23" s="12">
        <v>1.0141</v>
      </c>
      <c r="CF23" s="12">
        <v>13.1616</v>
      </c>
      <c r="CG23" s="12">
        <v>-1.6148</v>
      </c>
      <c r="CH23" s="12">
        <v>5.0025000000000004</v>
      </c>
      <c r="CI23" s="12">
        <v>7.6359000000000004</v>
      </c>
      <c r="CJ23" s="12">
        <v>4.4621000000000004</v>
      </c>
      <c r="CK23" s="12">
        <v>-7.9399999999999998E-2</v>
      </c>
      <c r="CL23" s="12">
        <v>8.8132000000000001</v>
      </c>
      <c r="CM23" s="12">
        <v>-0.3886</v>
      </c>
      <c r="CN23" s="12">
        <v>8.8132000000000001</v>
      </c>
      <c r="CO23" s="12">
        <v>-0.30159999999999998</v>
      </c>
      <c r="CP23" s="12">
        <v>8.7546999999999997</v>
      </c>
      <c r="CQ23" s="12">
        <v>-3.7921999999999998</v>
      </c>
      <c r="CR23" s="12">
        <v>13.1502</v>
      </c>
      <c r="CS23" s="12">
        <v>0.81979999999999997</v>
      </c>
      <c r="CT23" s="12">
        <v>18.914100000000001</v>
      </c>
      <c r="CU23" s="12">
        <v>-1.8554999999999999</v>
      </c>
      <c r="CV23" s="12">
        <v>10.862299999999999</v>
      </c>
      <c r="CW23" s="12">
        <v>-2.2040999999999999</v>
      </c>
      <c r="CX23" s="12">
        <v>10.862299999999999</v>
      </c>
      <c r="CY23" s="12">
        <v>-2.2040999999999999</v>
      </c>
      <c r="CZ23" s="12">
        <v>10.839399999999999</v>
      </c>
      <c r="DA23" s="12">
        <v>-5.3930999999999996</v>
      </c>
      <c r="DB23" s="12">
        <v>18.709599999999998</v>
      </c>
      <c r="DC23" s="12">
        <v>3.4315000000000002</v>
      </c>
      <c r="DD23" s="12">
        <v>13.673500000000001</v>
      </c>
      <c r="DE23" s="12">
        <v>-3.4855</v>
      </c>
      <c r="DF23" s="12">
        <v>14.340199999999999</v>
      </c>
      <c r="DG23" s="12">
        <v>-3.7884000000000002</v>
      </c>
      <c r="DH23" s="12">
        <v>14.340199999999999</v>
      </c>
      <c r="DI23" s="12">
        <v>-4.0461999999999998</v>
      </c>
      <c r="DJ23" s="12">
        <v>14.347200000000001</v>
      </c>
      <c r="DK23" s="12">
        <v>-2.7705000000000002</v>
      </c>
      <c r="DL23" s="12">
        <v>13.7852</v>
      </c>
      <c r="DM23" s="12">
        <v>-2.2084999999999999</v>
      </c>
      <c r="DN23" s="12">
        <v>11.763999999999999</v>
      </c>
      <c r="DO23" s="12">
        <v>-2.2980999999999998</v>
      </c>
      <c r="DP23" s="12">
        <v>11.257300000000001</v>
      </c>
    </row>
    <row r="24" spans="2:120" x14ac:dyDescent="0.2">
      <c r="B24" s="30" t="s">
        <v>790</v>
      </c>
      <c r="C24" s="1" t="s">
        <v>479</v>
      </c>
      <c r="D24" s="5">
        <f t="shared" si="40"/>
        <v>20.738499999999998</v>
      </c>
      <c r="E24" s="5">
        <f t="shared" si="41"/>
        <v>16.915099999999999</v>
      </c>
      <c r="F24" s="5">
        <f t="shared" si="42"/>
        <v>3.4131</v>
      </c>
      <c r="G24" s="5">
        <f t="shared" si="43"/>
        <v>0.97789999999999999</v>
      </c>
      <c r="H24" s="31">
        <f t="shared" si="44"/>
        <v>1.7602</v>
      </c>
      <c r="I24" s="32">
        <f t="shared" si="45"/>
        <v>0.97280000000000033</v>
      </c>
      <c r="J24" s="32">
        <f t="shared" si="46"/>
        <v>2.4174999999999995</v>
      </c>
      <c r="K24" s="32">
        <f t="shared" si="47"/>
        <v>1.2661999999999995</v>
      </c>
      <c r="L24" s="32">
        <v>9.9559953962424075</v>
      </c>
      <c r="M24" s="32">
        <v>2.2424345453100747</v>
      </c>
      <c r="N24" s="32">
        <v>8.4168966888753634</v>
      </c>
      <c r="O24" s="5" t="s">
        <v>566</v>
      </c>
      <c r="P24" s="5">
        <f t="shared" si="56"/>
        <v>9.1991463266979299</v>
      </c>
      <c r="Q24" s="5">
        <f t="shared" si="57"/>
        <v>9.7859656064182019</v>
      </c>
      <c r="R24" s="5">
        <f t="shared" si="58"/>
        <v>6.5425222812001183</v>
      </c>
      <c r="S24" s="5">
        <f t="shared" si="59"/>
        <v>8.2431358705288851</v>
      </c>
      <c r="T24" s="5">
        <f t="shared" si="60"/>
        <v>9.0394784650443185</v>
      </c>
      <c r="U24" s="5">
        <f t="shared" si="61"/>
        <v>9.4972178168135102</v>
      </c>
      <c r="V24" s="5">
        <f t="shared" si="62"/>
        <v>1.5253110797473406</v>
      </c>
      <c r="W24" s="5">
        <f t="shared" si="63"/>
        <v>2.2046837346884929</v>
      </c>
      <c r="X24" s="5">
        <f t="shared" si="64"/>
        <v>0.3957715123654047</v>
      </c>
      <c r="Y24" s="5">
        <f t="shared" si="51"/>
        <v>1.4427000000000001</v>
      </c>
      <c r="Z24" s="5">
        <f t="shared" si="52"/>
        <v>0.61339999999999995</v>
      </c>
      <c r="AA24" s="5">
        <f t="shared" si="53"/>
        <v>1.9361000000000002</v>
      </c>
      <c r="AB24" s="5">
        <f t="shared" si="54"/>
        <v>3.5884</v>
      </c>
      <c r="AC24" s="6">
        <f t="shared" si="55"/>
        <v>3.8239000000000001</v>
      </c>
      <c r="AD24" s="6">
        <f>((CK24-CM24)^2+(CL24-CN24)^2)^0.5</f>
        <v>0.33469999999999978</v>
      </c>
      <c r="AE24" s="6">
        <f t="shared" si="66"/>
        <v>0.38670000000000027</v>
      </c>
      <c r="AF24" s="6">
        <f t="shared" si="67"/>
        <v>0.30039999999999978</v>
      </c>
      <c r="AG24" s="9">
        <v>0</v>
      </c>
      <c r="AH24" s="9">
        <v>0</v>
      </c>
      <c r="AI24" s="9">
        <v>0</v>
      </c>
      <c r="AJ24" s="9">
        <v>-0.97789999999999999</v>
      </c>
      <c r="AK24" s="9">
        <v>0</v>
      </c>
      <c r="AL24" s="9">
        <v>-1.6529</v>
      </c>
      <c r="AM24" s="9">
        <v>0</v>
      </c>
      <c r="AN24" s="9">
        <v>-3.4131</v>
      </c>
      <c r="AO24" s="9">
        <v>0</v>
      </c>
      <c r="AP24" s="9">
        <v>-4.3859000000000004</v>
      </c>
      <c r="AQ24" s="9">
        <v>0</v>
      </c>
      <c r="AR24" s="9">
        <v>-6.8033999999999999</v>
      </c>
      <c r="AS24" s="21">
        <v>0</v>
      </c>
      <c r="AT24" s="9">
        <v>-8.0695999999999994</v>
      </c>
      <c r="AU24" s="9">
        <v>0</v>
      </c>
      <c r="AV24" s="9">
        <v>-16.915099999999999</v>
      </c>
      <c r="AW24" s="9">
        <v>0</v>
      </c>
      <c r="AX24" s="9">
        <v>-20.738499999999998</v>
      </c>
      <c r="AY24" s="18">
        <v>2.1272000000000002</v>
      </c>
      <c r="AZ24" s="18">
        <v>-9.6341999999999999</v>
      </c>
      <c r="BA24" s="19">
        <v>1.7690999999999999</v>
      </c>
      <c r="BB24" s="19">
        <v>-9.6341999999999999</v>
      </c>
      <c r="BC24" s="19">
        <v>0.88580000000000003</v>
      </c>
      <c r="BD24" s="19">
        <v>-9.6341999999999999</v>
      </c>
      <c r="BE24" s="19">
        <v>0.70420000000000005</v>
      </c>
      <c r="BF24" s="19">
        <v>-9.6341999999999999</v>
      </c>
      <c r="BG24" s="19">
        <v>0.23880000000000001</v>
      </c>
      <c r="BH24" s="19">
        <v>-9.6341999999999999</v>
      </c>
      <c r="BI24" s="19">
        <v>-0.37459999999999999</v>
      </c>
      <c r="BJ24" s="19">
        <v>-9.6341999999999999</v>
      </c>
      <c r="BK24" s="19">
        <v>-0.73850000000000005</v>
      </c>
      <c r="BL24" s="19">
        <v>-9.6341999999999999</v>
      </c>
      <c r="BM24" s="19">
        <v>-1.0503</v>
      </c>
      <c r="BN24" s="19">
        <v>-9.6341999999999999</v>
      </c>
      <c r="BO24" s="19">
        <v>-1.8192999999999999</v>
      </c>
      <c r="BP24" s="19">
        <v>-9.6341999999999999</v>
      </c>
      <c r="BQ24" s="19">
        <v>-1.6967000000000001</v>
      </c>
      <c r="BR24" s="19">
        <v>-9.6341999999999999</v>
      </c>
      <c r="BS24" s="17">
        <v>0</v>
      </c>
      <c r="BT24" s="17">
        <v>0</v>
      </c>
      <c r="BU24" s="17">
        <v>-6.3856000000000002</v>
      </c>
      <c r="BV24" s="17">
        <v>7.1544999999999996</v>
      </c>
      <c r="BW24" s="17">
        <v>-6.0495999999999999</v>
      </c>
      <c r="BX24" s="17">
        <v>9.4831000000000003</v>
      </c>
      <c r="BY24" s="17">
        <v>-1.6453</v>
      </c>
      <c r="BZ24" s="17">
        <v>12.2072</v>
      </c>
      <c r="CA24" s="17">
        <v>-1.7355</v>
      </c>
      <c r="CB24" s="17">
        <v>8.9548000000000005</v>
      </c>
      <c r="CC24" s="17">
        <v>-1.7355</v>
      </c>
      <c r="CD24" s="17">
        <v>8.9548000000000005</v>
      </c>
      <c r="CE24" s="12">
        <v>-1.5550999999999999</v>
      </c>
      <c r="CF24" s="12">
        <v>8.9548000000000005</v>
      </c>
      <c r="CG24" s="12">
        <v>-8.2333999999999996</v>
      </c>
      <c r="CH24" s="12">
        <v>2.6282999999999999</v>
      </c>
      <c r="CI24" s="12">
        <v>1.5405</v>
      </c>
      <c r="CJ24" s="12">
        <v>2.1425000000000001</v>
      </c>
      <c r="CK24" s="12">
        <v>-4.0842999999999998</v>
      </c>
      <c r="CL24" s="12">
        <v>6.3036000000000003</v>
      </c>
      <c r="CM24" s="12">
        <v>-4.4189999999999996</v>
      </c>
      <c r="CN24" s="12">
        <v>6.3036000000000003</v>
      </c>
      <c r="CO24" s="12">
        <v>-4.3731999999999998</v>
      </c>
      <c r="CP24" s="12">
        <v>6.2534999999999998</v>
      </c>
      <c r="CQ24" s="12">
        <v>-9.0709999999999997</v>
      </c>
      <c r="CR24" s="12">
        <v>10.8071</v>
      </c>
      <c r="CS24" s="12">
        <v>-1.6853</v>
      </c>
      <c r="CT24" s="12">
        <v>14.4678</v>
      </c>
      <c r="CU24" s="12">
        <v>-6.1627000000000001</v>
      </c>
      <c r="CV24" s="12">
        <v>8.1990999999999996</v>
      </c>
      <c r="CW24" s="12">
        <v>-6.5494000000000003</v>
      </c>
      <c r="CX24" s="12">
        <v>8.1990999999999996</v>
      </c>
      <c r="CY24" s="12">
        <v>-6.5842999999999998</v>
      </c>
      <c r="CZ24" s="12">
        <v>8.1255000000000006</v>
      </c>
      <c r="DA24" s="12">
        <v>-10.0387</v>
      </c>
      <c r="DB24" s="12">
        <v>16.478899999999999</v>
      </c>
      <c r="DC24" s="12">
        <v>-3.5661999999999998</v>
      </c>
      <c r="DD24" s="12">
        <v>9.5288000000000004</v>
      </c>
      <c r="DE24" s="12">
        <v>-7.8308</v>
      </c>
      <c r="DF24" s="12">
        <v>11.321999999999999</v>
      </c>
      <c r="DG24" s="12">
        <v>-8.1311999999999998</v>
      </c>
      <c r="DH24" s="12">
        <v>11.321999999999999</v>
      </c>
      <c r="DI24" s="12">
        <v>-8.0473999999999997</v>
      </c>
      <c r="DJ24" s="12">
        <v>11.3621</v>
      </c>
      <c r="DK24" s="12">
        <v>-6.6332000000000004</v>
      </c>
      <c r="DL24" s="12">
        <v>10.7906</v>
      </c>
      <c r="DM24" s="12">
        <v>-5.8871000000000002</v>
      </c>
      <c r="DN24" s="12">
        <v>8.7159999999999993</v>
      </c>
      <c r="DO24" s="12">
        <v>-5.9118000000000004</v>
      </c>
      <c r="DP24" s="12">
        <v>8.3209999999999997</v>
      </c>
    </row>
    <row r="25" spans="2:120" ht="16.149999999999999" customHeight="1" x14ac:dyDescent="0.2">
      <c r="B25" s="30" t="s">
        <v>778</v>
      </c>
      <c r="C25" s="2" t="s">
        <v>779</v>
      </c>
      <c r="D25" s="5">
        <f>((AG25-AW25)^2+(AH25-AX25)^2)^0.5</f>
        <v>19.8691</v>
      </c>
      <c r="E25" s="5">
        <f>((AG25-AU25)^2+(AH25-AV25)^2)^0.5</f>
        <v>15.599399999999999</v>
      </c>
      <c r="F25" s="5">
        <f>((AG25-AM25)^2+(AH25-AN25)^2)^0.5</f>
        <v>3.2442000000000002</v>
      </c>
      <c r="G25" s="5">
        <f>((AG25-AI25)^2+(AH25-AJ25)^2)^0.5</f>
        <v>0.88959999999999995</v>
      </c>
      <c r="H25" s="31">
        <f>((AK25-AM25)^2+(AL25-AN25)^2)^0.5</f>
        <v>1.7018000000000002</v>
      </c>
      <c r="I25" s="32">
        <f>((AM25-AO25)^2+(AN25-AP25)^2)^0.5</f>
        <v>0.79059999999999953</v>
      </c>
      <c r="J25" s="32">
        <f>((AO25-AQ25)^2+(AP25-AR25)^2)^0.5</f>
        <v>2.3362000000000007</v>
      </c>
      <c r="K25" s="32">
        <f>((AQ25-AS25)^2+(AR25-AT25)^2)^0.5</f>
        <v>1.3022999999999998</v>
      </c>
      <c r="L25" s="32">
        <v>9.2450791894931879</v>
      </c>
      <c r="M25" s="32">
        <v>2.5043345223831412</v>
      </c>
      <c r="N25" s="32">
        <v>6.7184275669714602</v>
      </c>
      <c r="O25" s="5" t="s">
        <v>566</v>
      </c>
      <c r="P25" s="5">
        <f>((CE25-CG25)^2+(CF25-CH25)^2)^0.5</f>
        <v>8.8209877508133978</v>
      </c>
      <c r="Q25" s="5">
        <f>((CG25-CI25)^2+(CH25-CJ25)^2)^0.5</f>
        <v>9.355451707961512</v>
      </c>
      <c r="R25" s="5">
        <f>((CO25-CQ25)^2+(CP25-CR25)^2)^0.5</f>
        <v>6.1156316599350564</v>
      </c>
      <c r="S25" s="5">
        <f>((CQ25-CS25)^2+(CR25-CT25)^2)^0.5</f>
        <v>6.8268670442597612</v>
      </c>
      <c r="T25" s="5">
        <f>((CY25-DA25)^2+(CZ25-DB25)^2)^0.5</f>
        <v>7.8981605567372455</v>
      </c>
      <c r="U25" s="5">
        <f>((DA25-DC25)^2+(DB25-DD25)^2)^0.5</f>
        <v>11.067289474844324</v>
      </c>
      <c r="V25" s="5">
        <f>((DI25-DK25)^2+(DJ25-DL25)^2)^0.5</f>
        <v>1.3668480712939524</v>
      </c>
      <c r="W25" s="5">
        <f>((DK25-DM25)^2+(DL25-DN25)^2)^0.5</f>
        <v>1.9822803863227831</v>
      </c>
      <c r="X25" s="5">
        <f>((DM25-DO25)^2+(DN25-DP25)^2)^0.5</f>
        <v>0.39235723518242832</v>
      </c>
      <c r="Y25" s="5">
        <f>((BE25-BK25)^2+(BF25-BL25)^2)^0.5</f>
        <v>1.3538000000000001</v>
      </c>
      <c r="Z25" s="5">
        <f>((BG25-BI25)^2+(BH25-BJ25)^2)^0.5</f>
        <v>0.6381</v>
      </c>
      <c r="AA25" s="5">
        <f>((BC25-BM25)^2+(BD25-BN25)^2)^0.5</f>
        <v>1.879</v>
      </c>
      <c r="AB25" s="5">
        <f>((BA25-BO25)^2+(BB25-BP25)^2)^0.5</f>
        <v>3.3490000000000002</v>
      </c>
      <c r="AC25" s="6">
        <f>((AY25-BQ25)^2+(AZ25-BR25)^2)^0.5</f>
        <v>3.4392</v>
      </c>
      <c r="AD25" s="35" t="s">
        <v>566</v>
      </c>
      <c r="AE25" s="6">
        <f>((CU25-CW25)^2+(CV25-CX25)^2)^0.5</f>
        <v>0.39369999999999905</v>
      </c>
      <c r="AF25" s="6">
        <f>((DE25-DG25)^2+(DF25-DH25)^2)^0.5</f>
        <v>0.31750000000000078</v>
      </c>
      <c r="AG25" s="9">
        <v>0</v>
      </c>
      <c r="AH25" s="9">
        <v>0</v>
      </c>
      <c r="AI25" s="9">
        <v>0</v>
      </c>
      <c r="AJ25" s="9">
        <v>-0.88959999999999995</v>
      </c>
      <c r="AK25" s="9">
        <v>0</v>
      </c>
      <c r="AL25" s="9">
        <v>-1.5424</v>
      </c>
      <c r="AM25" s="9">
        <v>0</v>
      </c>
      <c r="AN25" s="9">
        <v>-3.2442000000000002</v>
      </c>
      <c r="AO25" s="9">
        <v>0</v>
      </c>
      <c r="AP25" s="9">
        <v>-4.0347999999999997</v>
      </c>
      <c r="AQ25" s="9">
        <v>0</v>
      </c>
      <c r="AR25" s="9">
        <v>-6.3710000000000004</v>
      </c>
      <c r="AS25" s="9">
        <v>0</v>
      </c>
      <c r="AT25" s="9">
        <v>-7.6733000000000002</v>
      </c>
      <c r="AU25" s="9">
        <v>0</v>
      </c>
      <c r="AV25" s="9">
        <v>-15.599399999999999</v>
      </c>
      <c r="AW25" s="9">
        <v>0</v>
      </c>
      <c r="AX25" s="9">
        <v>-19.8691</v>
      </c>
      <c r="AY25" s="18">
        <v>2.4638</v>
      </c>
      <c r="AZ25" s="18">
        <v>-8.1647999999999996</v>
      </c>
      <c r="BA25" s="19">
        <v>1.8129</v>
      </c>
      <c r="BB25" s="19">
        <v>-8.1647999999999996</v>
      </c>
      <c r="BC25" s="19">
        <v>1.0267999999999999</v>
      </c>
      <c r="BD25" s="19">
        <v>-8.1647999999999996</v>
      </c>
      <c r="BE25" s="19">
        <v>0.81089999999999995</v>
      </c>
      <c r="BF25" s="19">
        <v>-8.1647999999999996</v>
      </c>
      <c r="BG25" s="19">
        <v>0.45400000000000001</v>
      </c>
      <c r="BH25" s="19">
        <v>-8.1647999999999996</v>
      </c>
      <c r="BI25" s="19">
        <v>-0.18410000000000001</v>
      </c>
      <c r="BJ25" s="19">
        <v>-8.1647999999999996</v>
      </c>
      <c r="BK25" s="19">
        <v>-0.54290000000000005</v>
      </c>
      <c r="BL25" s="19">
        <v>-8.1647999999999996</v>
      </c>
      <c r="BM25" s="19">
        <v>-0.85219999999999996</v>
      </c>
      <c r="BN25" s="19">
        <v>-8.1647999999999996</v>
      </c>
      <c r="BO25" s="19">
        <v>-1.5361</v>
      </c>
      <c r="BP25" s="19">
        <v>-8.1647999999999996</v>
      </c>
      <c r="BQ25" s="19">
        <v>-0.97540000000000004</v>
      </c>
      <c r="BR25" s="19">
        <v>-8.1647999999999996</v>
      </c>
      <c r="BS25" s="17">
        <v>0</v>
      </c>
      <c r="BT25" s="17">
        <v>0</v>
      </c>
      <c r="BU25" s="17">
        <v>4.0221</v>
      </c>
      <c r="BV25" s="17">
        <v>7.5495000000000001</v>
      </c>
      <c r="BW25" s="17">
        <v>6.2389000000000001</v>
      </c>
      <c r="BX25" s="17">
        <v>7.6459999999999999</v>
      </c>
      <c r="BY25" s="17">
        <v>8.5216999999999992</v>
      </c>
      <c r="BZ25" s="17">
        <v>7.3685</v>
      </c>
      <c r="CA25" s="17">
        <v>11.5748</v>
      </c>
      <c r="CB25" s="17">
        <v>9.9484999999999992</v>
      </c>
      <c r="CC25" s="17">
        <v>11.5748</v>
      </c>
      <c r="CD25" s="17">
        <v>9.9484999999999992</v>
      </c>
      <c r="CE25" s="12">
        <v>11.112500000000001</v>
      </c>
      <c r="CF25" s="12">
        <v>10.026</v>
      </c>
      <c r="CG25" s="12">
        <v>13.5242</v>
      </c>
      <c r="CH25" s="12">
        <v>18.510899999999999</v>
      </c>
      <c r="CI25" s="12">
        <v>16.276299999999999</v>
      </c>
      <c r="CJ25" s="12">
        <v>9.5693999999999999</v>
      </c>
      <c r="CK25" s="12">
        <v>2.5082</v>
      </c>
      <c r="CL25" s="12">
        <v>14.0151</v>
      </c>
      <c r="CM25" s="12">
        <v>12.205299999999999</v>
      </c>
      <c r="CN25" s="12">
        <v>14.0151</v>
      </c>
      <c r="CO25" s="12">
        <v>12.5844</v>
      </c>
      <c r="CP25" s="12">
        <v>13.984</v>
      </c>
      <c r="CQ25" s="12">
        <v>11.908799999999999</v>
      </c>
      <c r="CR25" s="12">
        <v>20.062200000000001</v>
      </c>
      <c r="CS25" s="12">
        <v>13.4918</v>
      </c>
      <c r="CT25" s="12">
        <v>13.4214</v>
      </c>
      <c r="CU25" s="12">
        <v>12.5108</v>
      </c>
      <c r="CV25" s="12">
        <v>16.195699999999999</v>
      </c>
      <c r="CW25" s="12">
        <v>12.117100000000001</v>
      </c>
      <c r="CX25" s="12">
        <v>16.195699999999999</v>
      </c>
      <c r="CY25" s="12">
        <v>11.9558</v>
      </c>
      <c r="CZ25" s="12">
        <v>16.622399999999999</v>
      </c>
      <c r="DA25" s="12">
        <v>13.6455</v>
      </c>
      <c r="DB25" s="12">
        <v>8.9070999999999998</v>
      </c>
      <c r="DC25" s="12">
        <v>23.129899999999999</v>
      </c>
      <c r="DD25" s="12">
        <v>14.6107</v>
      </c>
      <c r="DE25" s="12">
        <v>13.1439</v>
      </c>
      <c r="DF25" s="12">
        <v>12.9438</v>
      </c>
      <c r="DG25" s="12">
        <v>12.8264</v>
      </c>
      <c r="DH25" s="12">
        <v>12.9438</v>
      </c>
      <c r="DI25" s="12">
        <v>12.736800000000001</v>
      </c>
      <c r="DJ25" s="12">
        <v>13.067</v>
      </c>
      <c r="DK25" s="12">
        <v>13.616899999999999</v>
      </c>
      <c r="DL25" s="12">
        <v>12.0212</v>
      </c>
      <c r="DM25" s="12">
        <v>13.4696</v>
      </c>
      <c r="DN25" s="12">
        <v>10.0444</v>
      </c>
      <c r="DO25" s="12">
        <v>13.269</v>
      </c>
      <c r="DP25" s="12">
        <v>9.7072000000000003</v>
      </c>
    </row>
    <row r="26" spans="2:120" x14ac:dyDescent="0.2">
      <c r="B26" s="1"/>
      <c r="C26" s="1"/>
      <c r="D26" s="5">
        <f t="shared" si="40"/>
        <v>0</v>
      </c>
      <c r="E26" s="5">
        <f t="shared" si="41"/>
        <v>0</v>
      </c>
      <c r="F26" s="5">
        <f t="shared" si="42"/>
        <v>0</v>
      </c>
      <c r="G26" s="5">
        <f t="shared" si="43"/>
        <v>0</v>
      </c>
      <c r="H26" s="31">
        <f t="shared" si="44"/>
        <v>0</v>
      </c>
      <c r="I26" s="31">
        <f t="shared" si="45"/>
        <v>0</v>
      </c>
      <c r="J26" s="31">
        <f t="shared" si="46"/>
        <v>0</v>
      </c>
      <c r="K26" s="31">
        <f t="shared" si="47"/>
        <v>0</v>
      </c>
      <c r="L26" s="31">
        <f t="shared" si="48"/>
        <v>0</v>
      </c>
      <c r="M26" s="31">
        <f t="shared" si="49"/>
        <v>0</v>
      </c>
      <c r="N26" s="31">
        <f t="shared" si="50"/>
        <v>0</v>
      </c>
      <c r="O26" s="5">
        <f>((CA26-CC26)^2+(CB26-CD26)^2)^0.5</f>
        <v>0</v>
      </c>
      <c r="P26" s="5">
        <f t="shared" si="56"/>
        <v>0</v>
      </c>
      <c r="Q26" s="5">
        <f t="shared" si="57"/>
        <v>0</v>
      </c>
      <c r="R26" s="5">
        <f t="shared" si="58"/>
        <v>0</v>
      </c>
      <c r="S26" s="5">
        <f t="shared" si="59"/>
        <v>0</v>
      </c>
      <c r="T26" s="5">
        <f t="shared" si="60"/>
        <v>0</v>
      </c>
      <c r="U26" s="5">
        <f t="shared" si="61"/>
        <v>0</v>
      </c>
      <c r="V26" s="5">
        <f t="shared" si="62"/>
        <v>0</v>
      </c>
      <c r="W26" s="5">
        <f t="shared" si="63"/>
        <v>0</v>
      </c>
      <c r="X26" s="5">
        <f t="shared" si="64"/>
        <v>0</v>
      </c>
      <c r="Y26" s="5">
        <f t="shared" si="51"/>
        <v>0</v>
      </c>
      <c r="Z26" s="5">
        <f t="shared" si="52"/>
        <v>0</v>
      </c>
      <c r="AA26" s="5">
        <f t="shared" si="53"/>
        <v>0</v>
      </c>
      <c r="AB26" s="5">
        <f t="shared" si="54"/>
        <v>0</v>
      </c>
      <c r="AC26" s="6">
        <f t="shared" si="55"/>
        <v>0</v>
      </c>
      <c r="AD26" s="6">
        <f t="shared" si="65"/>
        <v>0</v>
      </c>
      <c r="AE26" s="6">
        <f t="shared" si="66"/>
        <v>0</v>
      </c>
      <c r="AF26" s="6">
        <f t="shared" si="67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40"/>
        <v>0</v>
      </c>
      <c r="E27" s="5">
        <f t="shared" si="41"/>
        <v>0</v>
      </c>
      <c r="F27" s="5">
        <f t="shared" si="42"/>
        <v>0</v>
      </c>
      <c r="G27" s="5">
        <f t="shared" si="43"/>
        <v>0</v>
      </c>
      <c r="H27" s="5">
        <f t="shared" si="44"/>
        <v>0</v>
      </c>
      <c r="I27" s="5">
        <f t="shared" si="45"/>
        <v>0</v>
      </c>
      <c r="J27" s="5">
        <f t="shared" si="46"/>
        <v>0</v>
      </c>
      <c r="K27" s="5">
        <f t="shared" si="47"/>
        <v>0</v>
      </c>
      <c r="L27" s="5">
        <f t="shared" si="48"/>
        <v>0</v>
      </c>
      <c r="M27" s="5">
        <f t="shared" si="49"/>
        <v>0</v>
      </c>
      <c r="N27" s="5">
        <f t="shared" si="50"/>
        <v>0</v>
      </c>
      <c r="O27" s="5">
        <f>((CA27-CC27)^2+(CB27-CD27)^2)^0.5</f>
        <v>0</v>
      </c>
      <c r="P27" s="5">
        <f t="shared" si="56"/>
        <v>0</v>
      </c>
      <c r="Q27" s="5">
        <f t="shared" si="57"/>
        <v>0</v>
      </c>
      <c r="R27" s="5">
        <f t="shared" si="58"/>
        <v>0</v>
      </c>
      <c r="S27" s="5">
        <f t="shared" si="59"/>
        <v>0</v>
      </c>
      <c r="T27" s="5">
        <f t="shared" si="60"/>
        <v>0</v>
      </c>
      <c r="U27" s="5">
        <f t="shared" si="61"/>
        <v>0</v>
      </c>
      <c r="V27" s="5">
        <f t="shared" si="62"/>
        <v>0</v>
      </c>
      <c r="W27" s="5">
        <f t="shared" si="63"/>
        <v>0</v>
      </c>
      <c r="X27" s="5">
        <f t="shared" si="64"/>
        <v>0</v>
      </c>
      <c r="Y27" s="5">
        <f t="shared" si="51"/>
        <v>0</v>
      </c>
      <c r="Z27" s="5">
        <f t="shared" si="52"/>
        <v>0</v>
      </c>
      <c r="AA27" s="5">
        <f t="shared" si="53"/>
        <v>0</v>
      </c>
      <c r="AB27" s="5">
        <f t="shared" si="54"/>
        <v>0</v>
      </c>
      <c r="AC27" s="6">
        <f t="shared" si="55"/>
        <v>0</v>
      </c>
      <c r="AD27" s="6">
        <f t="shared" si="65"/>
        <v>0</v>
      </c>
      <c r="AE27" s="6">
        <f t="shared" si="66"/>
        <v>0</v>
      </c>
      <c r="AF27" s="6">
        <f t="shared" si="67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40"/>
        <v>0</v>
      </c>
      <c r="E28" s="5">
        <f t="shared" si="41"/>
        <v>0</v>
      </c>
      <c r="F28" s="5">
        <f t="shared" si="42"/>
        <v>0</v>
      </c>
      <c r="G28" s="5">
        <f t="shared" si="43"/>
        <v>0</v>
      </c>
      <c r="H28" s="5">
        <f t="shared" si="44"/>
        <v>0</v>
      </c>
      <c r="I28" s="5">
        <f t="shared" si="45"/>
        <v>0</v>
      </c>
      <c r="J28" s="5">
        <f t="shared" si="46"/>
        <v>0</v>
      </c>
      <c r="K28" s="5">
        <f t="shared" si="47"/>
        <v>0</v>
      </c>
      <c r="L28" s="5">
        <f t="shared" si="48"/>
        <v>0</v>
      </c>
      <c r="M28" s="5">
        <f t="shared" si="49"/>
        <v>0</v>
      </c>
      <c r="N28" s="5">
        <f t="shared" si="50"/>
        <v>0</v>
      </c>
      <c r="O28" s="5">
        <f>((CA28-CC28)^2+(CB28-CD28)^2)^0.5</f>
        <v>0</v>
      </c>
      <c r="P28" s="5">
        <f t="shared" si="56"/>
        <v>0</v>
      </c>
      <c r="Q28" s="5">
        <f t="shared" si="57"/>
        <v>0</v>
      </c>
      <c r="R28" s="5">
        <f t="shared" si="58"/>
        <v>0</v>
      </c>
      <c r="S28" s="5">
        <f t="shared" si="59"/>
        <v>0</v>
      </c>
      <c r="T28" s="5">
        <f t="shared" si="60"/>
        <v>0</v>
      </c>
      <c r="U28" s="5">
        <f t="shared" si="61"/>
        <v>0</v>
      </c>
      <c r="V28" s="5">
        <f t="shared" si="62"/>
        <v>0</v>
      </c>
      <c r="W28" s="5">
        <f t="shared" si="63"/>
        <v>0</v>
      </c>
      <c r="X28" s="5">
        <f t="shared" si="64"/>
        <v>0</v>
      </c>
      <c r="Y28" s="5">
        <f t="shared" si="51"/>
        <v>0</v>
      </c>
      <c r="Z28" s="5">
        <f t="shared" si="52"/>
        <v>0</v>
      </c>
      <c r="AA28" s="5">
        <f t="shared" si="53"/>
        <v>0</v>
      </c>
      <c r="AB28" s="5">
        <f t="shared" si="54"/>
        <v>0</v>
      </c>
      <c r="AC28" s="6">
        <f t="shared" si="55"/>
        <v>0</v>
      </c>
      <c r="AD28" s="6">
        <f t="shared" si="65"/>
        <v>0</v>
      </c>
      <c r="AE28" s="6">
        <f t="shared" si="66"/>
        <v>0</v>
      </c>
      <c r="AF28" s="6">
        <f t="shared" si="67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40"/>
        <v>0</v>
      </c>
      <c r="E29" s="5">
        <f t="shared" si="41"/>
        <v>0</v>
      </c>
      <c r="F29" s="5">
        <f t="shared" si="42"/>
        <v>0</v>
      </c>
      <c r="G29" s="5">
        <f t="shared" si="43"/>
        <v>0</v>
      </c>
      <c r="H29" s="5">
        <f t="shared" si="44"/>
        <v>0</v>
      </c>
      <c r="I29" s="5">
        <f t="shared" si="45"/>
        <v>0</v>
      </c>
      <c r="J29" s="5">
        <f t="shared" si="46"/>
        <v>0</v>
      </c>
      <c r="K29" s="5">
        <f t="shared" si="47"/>
        <v>0</v>
      </c>
      <c r="L29" s="5">
        <f t="shared" si="48"/>
        <v>0</v>
      </c>
      <c r="M29" s="5">
        <f t="shared" si="49"/>
        <v>0</v>
      </c>
      <c r="N29" s="5">
        <f t="shared" si="50"/>
        <v>0</v>
      </c>
      <c r="O29" s="5">
        <f>((CA29-CC29)^2+(CB29-CD29)^2)^0.5</f>
        <v>0</v>
      </c>
      <c r="P29" s="5">
        <f t="shared" si="56"/>
        <v>0</v>
      </c>
      <c r="Q29" s="5">
        <f t="shared" si="57"/>
        <v>0</v>
      </c>
      <c r="R29" s="5">
        <f t="shared" si="58"/>
        <v>0</v>
      </c>
      <c r="S29" s="5">
        <f t="shared" si="59"/>
        <v>0</v>
      </c>
      <c r="T29" s="5">
        <f t="shared" si="60"/>
        <v>0</v>
      </c>
      <c r="U29" s="5">
        <f t="shared" si="61"/>
        <v>0</v>
      </c>
      <c r="V29" s="5">
        <f t="shared" si="62"/>
        <v>0</v>
      </c>
      <c r="W29" s="5">
        <f t="shared" si="63"/>
        <v>0</v>
      </c>
      <c r="X29" s="5">
        <f t="shared" si="64"/>
        <v>0</v>
      </c>
      <c r="Y29" s="5">
        <f t="shared" si="51"/>
        <v>0</v>
      </c>
      <c r="Z29" s="5">
        <f t="shared" si="52"/>
        <v>0</v>
      </c>
      <c r="AA29" s="5">
        <f t="shared" si="53"/>
        <v>0</v>
      </c>
      <c r="AB29" s="5">
        <f t="shared" si="54"/>
        <v>0</v>
      </c>
      <c r="AC29" s="6">
        <f t="shared" si="55"/>
        <v>0</v>
      </c>
      <c r="AD29" s="6">
        <f t="shared" si="65"/>
        <v>0</v>
      </c>
      <c r="AE29" s="6">
        <f t="shared" si="66"/>
        <v>0</v>
      </c>
      <c r="AF29" s="6">
        <f t="shared" si="67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40"/>
        <v>0</v>
      </c>
      <c r="E30" s="5">
        <f t="shared" si="41"/>
        <v>0</v>
      </c>
      <c r="F30" s="5">
        <f t="shared" si="42"/>
        <v>0</v>
      </c>
      <c r="G30" s="5">
        <f t="shared" si="43"/>
        <v>0</v>
      </c>
      <c r="H30" s="5">
        <f t="shared" si="44"/>
        <v>0</v>
      </c>
      <c r="I30" s="5">
        <f t="shared" si="45"/>
        <v>0</v>
      </c>
      <c r="J30" s="5">
        <f t="shared" si="46"/>
        <v>0</v>
      </c>
      <c r="K30" s="5">
        <f t="shared" si="47"/>
        <v>0</v>
      </c>
      <c r="L30" s="5">
        <f t="shared" si="48"/>
        <v>0</v>
      </c>
      <c r="M30" s="5">
        <f t="shared" si="49"/>
        <v>0</v>
      </c>
      <c r="N30" s="5">
        <f t="shared" si="50"/>
        <v>0</v>
      </c>
      <c r="O30" s="5">
        <f>((CA30-CC30)^2+(CB30-CD30)^2)^0.5</f>
        <v>0</v>
      </c>
      <c r="P30" s="5">
        <f t="shared" si="56"/>
        <v>0</v>
      </c>
      <c r="Q30" s="5">
        <f t="shared" si="57"/>
        <v>0</v>
      </c>
      <c r="R30" s="5">
        <f t="shared" si="58"/>
        <v>0</v>
      </c>
      <c r="S30" s="5">
        <f t="shared" si="59"/>
        <v>0</v>
      </c>
      <c r="T30" s="5">
        <f t="shared" si="60"/>
        <v>0</v>
      </c>
      <c r="U30" s="5">
        <f t="shared" si="61"/>
        <v>0</v>
      </c>
      <c r="V30" s="5">
        <f t="shared" si="62"/>
        <v>0</v>
      </c>
      <c r="W30" s="5">
        <f t="shared" si="63"/>
        <v>0</v>
      </c>
      <c r="X30" s="5">
        <f t="shared" si="64"/>
        <v>0</v>
      </c>
      <c r="Y30" s="5">
        <f t="shared" si="51"/>
        <v>0</v>
      </c>
      <c r="Z30" s="5">
        <f t="shared" si="52"/>
        <v>0</v>
      </c>
      <c r="AA30" s="5">
        <f t="shared" si="53"/>
        <v>0</v>
      </c>
      <c r="AB30" s="5">
        <f t="shared" si="54"/>
        <v>0</v>
      </c>
      <c r="AC30" s="6">
        <f t="shared" si="55"/>
        <v>0</v>
      </c>
      <c r="AD30" s="6">
        <f t="shared" si="65"/>
        <v>0</v>
      </c>
      <c r="AE30" s="6">
        <f t="shared" si="66"/>
        <v>0</v>
      </c>
      <c r="AF30" s="6">
        <f t="shared" si="67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3" t="s">
        <v>3</v>
      </c>
      <c r="C31" s="13"/>
      <c r="D31" s="14">
        <f>AVERAGE(D22:D25)</f>
        <v>20.062975000000002</v>
      </c>
      <c r="E31" s="14">
        <f t="shared" ref="E31:AF31" si="68">AVERAGE(E22:E25)</f>
        <v>16.633975</v>
      </c>
      <c r="F31" s="14">
        <f t="shared" si="68"/>
        <v>3.2448499999999996</v>
      </c>
      <c r="G31" s="14">
        <f>AVERAGE(G22:G25)</f>
        <v>0.94615000000000005</v>
      </c>
      <c r="H31" s="14">
        <f t="shared" si="68"/>
        <v>1.633375</v>
      </c>
      <c r="I31" s="14">
        <f t="shared" si="68"/>
        <v>0.76294999999999991</v>
      </c>
      <c r="J31" s="14">
        <f t="shared" si="68"/>
        <v>2.2715750000000003</v>
      </c>
      <c r="K31" s="14">
        <f t="shared" si="68"/>
        <v>1.5501749999999999</v>
      </c>
      <c r="L31" s="14">
        <f t="shared" si="68"/>
        <v>9.1438059390391473</v>
      </c>
      <c r="M31" s="14">
        <f t="shared" si="68"/>
        <v>2.3176184133868984</v>
      </c>
      <c r="N31" s="14">
        <f t="shared" si="68"/>
        <v>7.5484504303404441</v>
      </c>
      <c r="O31" s="14" t="e">
        <f t="shared" si="68"/>
        <v>#DIV/0!</v>
      </c>
      <c r="P31" s="14">
        <f t="shared" si="68"/>
        <v>8.8640999886711622</v>
      </c>
      <c r="Q31" s="14">
        <f t="shared" si="68"/>
        <v>9.469296066234131</v>
      </c>
      <c r="R31" s="14">
        <f t="shared" si="68"/>
        <v>6.0903531606467398</v>
      </c>
      <c r="S31" s="14">
        <f t="shared" si="68"/>
        <v>7.4839820789471503</v>
      </c>
      <c r="T31" s="14">
        <f t="shared" si="68"/>
        <v>8.4764620451010071</v>
      </c>
      <c r="U31" s="14">
        <f t="shared" si="68"/>
        <v>10.24167087075358</v>
      </c>
      <c r="V31" s="14">
        <f t="shared" si="68"/>
        <v>1.414646667407137</v>
      </c>
      <c r="W31" s="14">
        <f t="shared" si="68"/>
        <v>2.0782144123008166</v>
      </c>
      <c r="X31" s="14">
        <f t="shared" si="68"/>
        <v>0.44774736159684125</v>
      </c>
      <c r="Y31" s="14">
        <f t="shared" si="68"/>
        <v>1.3544499999999999</v>
      </c>
      <c r="Z31" s="14">
        <f t="shared" si="68"/>
        <v>0.60734999999999995</v>
      </c>
      <c r="AA31" s="14">
        <f t="shared" si="68"/>
        <v>1.8807</v>
      </c>
      <c r="AB31" s="14">
        <f t="shared" si="68"/>
        <v>3.5382249999999997</v>
      </c>
      <c r="AC31" s="14">
        <f t="shared" si="68"/>
        <v>3.7663250000000001</v>
      </c>
      <c r="AD31" s="14">
        <f>AVERAGE(AD22:AD25)</f>
        <v>0.3219499999999999</v>
      </c>
      <c r="AE31" s="14">
        <f t="shared" si="68"/>
        <v>0.37633333333333313</v>
      </c>
      <c r="AF31" s="14">
        <f t="shared" si="68"/>
        <v>0.30693333333333356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7"/>
      <c r="BT31" s="7"/>
      <c r="BU31" s="7"/>
      <c r="BV31" s="7"/>
      <c r="BW31" s="7"/>
      <c r="BX31" s="7"/>
      <c r="BY31" s="7"/>
      <c r="BZ31" s="7"/>
    </row>
    <row r="32" spans="2:120" x14ac:dyDescent="0.2">
      <c r="B32" s="13" t="s">
        <v>4</v>
      </c>
      <c r="C32" s="13"/>
      <c r="D32" s="14">
        <f>STDEV(D22:D25)</f>
        <v>0.4813437951887049</v>
      </c>
      <c r="E32" s="14">
        <f t="shared" ref="E32:AF32" si="69">STDEV(E22:E25)</f>
        <v>0.7266430732026099</v>
      </c>
      <c r="F32" s="14">
        <f t="shared" si="69"/>
        <v>0.14373026821097923</v>
      </c>
      <c r="G32" s="14">
        <f t="shared" si="69"/>
        <v>4.2293931794841068E-2</v>
      </c>
      <c r="H32" s="14">
        <f t="shared" si="69"/>
        <v>0.13081066151757931</v>
      </c>
      <c r="I32" s="14">
        <f t="shared" si="69"/>
        <v>0.15801049543200194</v>
      </c>
      <c r="J32" s="14">
        <f t="shared" si="69"/>
        <v>0.1476720775908566</v>
      </c>
      <c r="K32" s="14">
        <f t="shared" si="69"/>
        <v>0.30986424312376953</v>
      </c>
      <c r="L32" s="14">
        <f t="shared" si="69"/>
        <v>0.60380484616852703</v>
      </c>
      <c r="M32" s="14">
        <f t="shared" si="69"/>
        <v>0.1248754976232658</v>
      </c>
      <c r="N32" s="14">
        <f t="shared" si="69"/>
        <v>0.84988623208480818</v>
      </c>
      <c r="O32" s="14" t="e">
        <f t="shared" si="69"/>
        <v>#DIV/0!</v>
      </c>
      <c r="P32" s="14">
        <f t="shared" si="69"/>
        <v>0.31570574315312838</v>
      </c>
      <c r="Q32" s="14">
        <f t="shared" si="69"/>
        <v>0.27782925512651419</v>
      </c>
      <c r="R32" s="14">
        <f t="shared" si="69"/>
        <v>0.46532362168752095</v>
      </c>
      <c r="S32" s="14">
        <f t="shared" si="69"/>
        <v>0.71362684786717334</v>
      </c>
      <c r="T32" s="14">
        <f t="shared" si="69"/>
        <v>0.57081246214765791</v>
      </c>
      <c r="U32" s="14">
        <f t="shared" si="69"/>
        <v>0.78817646357675109</v>
      </c>
      <c r="V32" s="14">
        <f t="shared" si="69"/>
        <v>7.470016861989387E-2</v>
      </c>
      <c r="W32" s="14">
        <f t="shared" si="69"/>
        <v>9.6789214310767757E-2</v>
      </c>
      <c r="X32" s="14">
        <f t="shared" si="69"/>
        <v>6.2923526952081463E-2</v>
      </c>
      <c r="Y32" s="14">
        <f t="shared" si="69"/>
        <v>6.5128513980693137E-2</v>
      </c>
      <c r="Z32" s="14">
        <f t="shared" si="69"/>
        <v>3.1167771816413201E-2</v>
      </c>
      <c r="AA32" s="14">
        <f t="shared" si="69"/>
        <v>0.15607150070827583</v>
      </c>
      <c r="AB32" s="14">
        <f t="shared" si="69"/>
        <v>0.16909177734788466</v>
      </c>
      <c r="AC32" s="14">
        <f t="shared" si="69"/>
        <v>0.68063778117781892</v>
      </c>
      <c r="AD32" s="14">
        <f t="shared" si="69"/>
        <v>1.803122292025678E-2</v>
      </c>
      <c r="AE32" s="14">
        <f t="shared" si="69"/>
        <v>2.4271450993571007E-2</v>
      </c>
      <c r="AF32" s="14">
        <f t="shared" si="69"/>
        <v>9.2359803666607239E-3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5</v>
      </c>
      <c r="C33" s="13"/>
      <c r="D33" s="14">
        <f>MAX(D22:D25)-MIN(D22:D25)</f>
        <v>1.1226999999999983</v>
      </c>
      <c r="E33" s="14">
        <f t="shared" ref="E33:AF33" si="70">MAX(E22:E25)-MIN(E22:E25)</f>
        <v>1.6859000000000002</v>
      </c>
      <c r="F33" s="14">
        <f t="shared" si="70"/>
        <v>0.35110000000000019</v>
      </c>
      <c r="G33" s="14">
        <f t="shared" si="70"/>
        <v>8.9600000000000013E-2</v>
      </c>
      <c r="H33" s="14">
        <f t="shared" si="70"/>
        <v>0.30030000000000023</v>
      </c>
      <c r="I33" s="14">
        <f t="shared" si="70"/>
        <v>0.35940000000000039</v>
      </c>
      <c r="J33" s="14">
        <f t="shared" si="70"/>
        <v>0.34549999999999947</v>
      </c>
      <c r="K33" s="14">
        <f t="shared" si="70"/>
        <v>0.59750000000000014</v>
      </c>
      <c r="L33" s="14">
        <f t="shared" si="70"/>
        <v>1.3264787469740362</v>
      </c>
      <c r="M33" s="14">
        <f t="shared" si="70"/>
        <v>0.26189997707306656</v>
      </c>
      <c r="N33" s="14">
        <f t="shared" si="70"/>
        <v>1.6984691219039032</v>
      </c>
      <c r="O33" s="14">
        <f t="shared" si="70"/>
        <v>0</v>
      </c>
      <c r="P33" s="14">
        <f t="shared" si="70"/>
        <v>0.62698043819577265</v>
      </c>
      <c r="Q33" s="14">
        <f t="shared" si="70"/>
        <v>0.51949472209551928</v>
      </c>
      <c r="R33" s="14">
        <f t="shared" si="70"/>
        <v>0.92961674039507081</v>
      </c>
      <c r="S33" s="14">
        <f t="shared" si="70"/>
        <v>1.4162688262691239</v>
      </c>
      <c r="T33" s="14">
        <f t="shared" si="70"/>
        <v>1.141317908307073</v>
      </c>
      <c r="U33" s="14">
        <f t="shared" si="70"/>
        <v>1.5700716580308143</v>
      </c>
      <c r="V33" s="14">
        <f t="shared" si="70"/>
        <v>0.15846300845338823</v>
      </c>
      <c r="W33" s="14">
        <f t="shared" si="70"/>
        <v>0.22240334836570974</v>
      </c>
      <c r="X33" s="14">
        <f t="shared" si="70"/>
        <v>0.12220379132463094</v>
      </c>
      <c r="Y33" s="14">
        <f t="shared" si="70"/>
        <v>0.15550000000000019</v>
      </c>
      <c r="Z33" s="14">
        <f t="shared" si="70"/>
        <v>7.4200000000000044E-2</v>
      </c>
      <c r="AA33" s="14">
        <f t="shared" si="70"/>
        <v>0.37030000000000007</v>
      </c>
      <c r="AB33" s="14">
        <f t="shared" si="70"/>
        <v>0.39619999999999944</v>
      </c>
      <c r="AC33" s="14">
        <f t="shared" si="70"/>
        <v>1.5767999999999995</v>
      </c>
      <c r="AD33" s="14">
        <f t="shared" si="70"/>
        <v>2.5499999999999745E-2</v>
      </c>
      <c r="AE33" s="14">
        <f t="shared" si="70"/>
        <v>4.509999999999903E-2</v>
      </c>
      <c r="AF33" s="14">
        <f t="shared" si="70"/>
        <v>1.7100000000001003E-2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6</v>
      </c>
      <c r="C34" s="13"/>
      <c r="D34" s="14">
        <f>MIN(D22:D25)</f>
        <v>19.6158</v>
      </c>
      <c r="E34" s="14">
        <f t="shared" ref="E34:AF34" si="71">MIN(E22:E25)</f>
        <v>15.599399999999999</v>
      </c>
      <c r="F34" s="14">
        <f t="shared" si="71"/>
        <v>3.0619999999999998</v>
      </c>
      <c r="G34" s="14">
        <f t="shared" si="71"/>
        <v>0.88959999999999995</v>
      </c>
      <c r="H34" s="14">
        <f t="shared" si="71"/>
        <v>1.4598999999999998</v>
      </c>
      <c r="I34" s="14">
        <f t="shared" si="71"/>
        <v>0.61339999999999995</v>
      </c>
      <c r="J34" s="14">
        <f t="shared" si="71"/>
        <v>2.0720000000000001</v>
      </c>
      <c r="K34" s="14">
        <f t="shared" si="71"/>
        <v>1.2661999999999995</v>
      </c>
      <c r="L34" s="14">
        <f t="shared" si="71"/>
        <v>8.6295166492683713</v>
      </c>
      <c r="M34" s="14">
        <f t="shared" si="71"/>
        <v>2.2424345453100747</v>
      </c>
      <c r="N34" s="14">
        <f t="shared" si="71"/>
        <v>6.7184275669714602</v>
      </c>
      <c r="O34" s="14">
        <f t="shared" si="71"/>
        <v>0</v>
      </c>
      <c r="P34" s="14">
        <f t="shared" si="71"/>
        <v>8.5721658885021572</v>
      </c>
      <c r="Q34" s="14">
        <f t="shared" si="71"/>
        <v>9.2664708843226826</v>
      </c>
      <c r="R34" s="14">
        <f t="shared" si="71"/>
        <v>5.6129055408050474</v>
      </c>
      <c r="S34" s="14">
        <f t="shared" si="71"/>
        <v>6.8268670442597612</v>
      </c>
      <c r="T34" s="14">
        <f t="shared" si="71"/>
        <v>7.8981605567372455</v>
      </c>
      <c r="U34" s="14">
        <f t="shared" si="71"/>
        <v>9.4972178168135102</v>
      </c>
      <c r="V34" s="14">
        <f t="shared" si="71"/>
        <v>1.3668480712939524</v>
      </c>
      <c r="W34" s="14">
        <f t="shared" si="71"/>
        <v>1.9822803863227831</v>
      </c>
      <c r="X34" s="14">
        <f t="shared" si="71"/>
        <v>0.39235723518242832</v>
      </c>
      <c r="Y34" s="14">
        <f t="shared" si="71"/>
        <v>1.2871999999999999</v>
      </c>
      <c r="Z34" s="14">
        <f t="shared" si="71"/>
        <v>0.56389999999999996</v>
      </c>
      <c r="AA34" s="14">
        <f t="shared" si="71"/>
        <v>1.6687000000000001</v>
      </c>
      <c r="AB34" s="14">
        <f t="shared" si="71"/>
        <v>3.3490000000000002</v>
      </c>
      <c r="AC34" s="14">
        <f t="shared" si="71"/>
        <v>3.1127000000000002</v>
      </c>
      <c r="AD34" s="14">
        <f t="shared" si="71"/>
        <v>0.30920000000000003</v>
      </c>
      <c r="AE34" s="14">
        <f t="shared" si="71"/>
        <v>0.34860000000000002</v>
      </c>
      <c r="AF34" s="14">
        <f t="shared" si="71"/>
        <v>0.30039999999999978</v>
      </c>
      <c r="AI34" s="12"/>
      <c r="AJ34" s="12"/>
      <c r="AK34" s="12"/>
    </row>
    <row r="35" spans="2:78" x14ac:dyDescent="0.2">
      <c r="B35" s="13" t="s">
        <v>7</v>
      </c>
      <c r="C35" s="13"/>
      <c r="D35" s="14">
        <f>MAX(D22:D25)</f>
        <v>20.738499999999998</v>
      </c>
      <c r="E35" s="14">
        <f t="shared" ref="E35:AF35" si="72">MAX(E22:E25)</f>
        <v>17.285299999999999</v>
      </c>
      <c r="F35" s="14">
        <f t="shared" si="72"/>
        <v>3.4131</v>
      </c>
      <c r="G35" s="14">
        <f t="shared" si="72"/>
        <v>0.97919999999999996</v>
      </c>
      <c r="H35" s="14">
        <f t="shared" si="72"/>
        <v>1.7602</v>
      </c>
      <c r="I35" s="14">
        <f t="shared" si="72"/>
        <v>0.97280000000000033</v>
      </c>
      <c r="J35" s="14">
        <f t="shared" si="72"/>
        <v>2.4174999999999995</v>
      </c>
      <c r="K35" s="14">
        <f t="shared" si="72"/>
        <v>1.8636999999999997</v>
      </c>
      <c r="L35" s="14">
        <f t="shared" si="72"/>
        <v>9.9559953962424075</v>
      </c>
      <c r="M35" s="14">
        <f t="shared" si="72"/>
        <v>2.5043345223831412</v>
      </c>
      <c r="N35" s="14">
        <f t="shared" si="72"/>
        <v>8.4168966888753634</v>
      </c>
      <c r="O35" s="14">
        <f t="shared" si="72"/>
        <v>0</v>
      </c>
      <c r="P35" s="14">
        <f t="shared" si="72"/>
        <v>9.1991463266979299</v>
      </c>
      <c r="Q35" s="14">
        <f t="shared" si="72"/>
        <v>9.7859656064182019</v>
      </c>
      <c r="R35" s="14">
        <f t="shared" si="72"/>
        <v>6.5425222812001183</v>
      </c>
      <c r="S35" s="14">
        <f t="shared" si="72"/>
        <v>8.2431358705288851</v>
      </c>
      <c r="T35" s="14">
        <f t="shared" si="72"/>
        <v>9.0394784650443185</v>
      </c>
      <c r="U35" s="14">
        <f t="shared" si="72"/>
        <v>11.067289474844324</v>
      </c>
      <c r="V35" s="14">
        <f t="shared" si="72"/>
        <v>1.5253110797473406</v>
      </c>
      <c r="W35" s="14">
        <f t="shared" si="72"/>
        <v>2.2046837346884929</v>
      </c>
      <c r="X35" s="14">
        <f t="shared" si="72"/>
        <v>0.51456102650705926</v>
      </c>
      <c r="Y35" s="14">
        <f t="shared" si="72"/>
        <v>1.4427000000000001</v>
      </c>
      <c r="Z35" s="14">
        <f t="shared" si="72"/>
        <v>0.6381</v>
      </c>
      <c r="AA35" s="14">
        <f t="shared" si="72"/>
        <v>2.0390000000000001</v>
      </c>
      <c r="AB35" s="14">
        <f t="shared" si="72"/>
        <v>3.7451999999999996</v>
      </c>
      <c r="AC35" s="14">
        <f t="shared" si="72"/>
        <v>4.6894999999999998</v>
      </c>
      <c r="AD35" s="14">
        <f t="shared" si="72"/>
        <v>0.33469999999999978</v>
      </c>
      <c r="AE35" s="14">
        <f t="shared" si="72"/>
        <v>0.39369999999999905</v>
      </c>
      <c r="AF35" s="14">
        <f t="shared" si="72"/>
        <v>0.31750000000000078</v>
      </c>
      <c r="AI35" s="12"/>
      <c r="AJ35" s="12"/>
      <c r="AK35" s="12"/>
    </row>
    <row r="36" spans="2:78" x14ac:dyDescent="0.2">
      <c r="B36" s="13" t="s">
        <v>56</v>
      </c>
      <c r="C36" s="13"/>
      <c r="D36" s="15">
        <f>COUNT(D22:D25)</f>
        <v>4</v>
      </c>
      <c r="E36" s="15">
        <f t="shared" ref="E36:AF36" si="73">COUNT(E22:E25)</f>
        <v>4</v>
      </c>
      <c r="F36" s="15">
        <f t="shared" si="73"/>
        <v>4</v>
      </c>
      <c r="G36" s="15">
        <f t="shared" si="73"/>
        <v>4</v>
      </c>
      <c r="H36" s="15">
        <f t="shared" si="73"/>
        <v>4</v>
      </c>
      <c r="I36" s="15">
        <f t="shared" si="73"/>
        <v>4</v>
      </c>
      <c r="J36" s="15">
        <f t="shared" si="73"/>
        <v>4</v>
      </c>
      <c r="K36" s="15">
        <f t="shared" si="73"/>
        <v>4</v>
      </c>
      <c r="L36" s="15">
        <f t="shared" si="73"/>
        <v>4</v>
      </c>
      <c r="M36" s="15">
        <f t="shared" si="73"/>
        <v>4</v>
      </c>
      <c r="N36" s="15">
        <f t="shared" si="73"/>
        <v>3</v>
      </c>
      <c r="O36" s="15">
        <f t="shared" si="73"/>
        <v>0</v>
      </c>
      <c r="P36" s="15">
        <f t="shared" si="73"/>
        <v>3</v>
      </c>
      <c r="Q36" s="15">
        <f t="shared" si="73"/>
        <v>3</v>
      </c>
      <c r="R36" s="15">
        <f t="shared" si="73"/>
        <v>3</v>
      </c>
      <c r="S36" s="15">
        <f t="shared" si="73"/>
        <v>3</v>
      </c>
      <c r="T36" s="15">
        <f t="shared" si="73"/>
        <v>3</v>
      </c>
      <c r="U36" s="15">
        <f t="shared" si="73"/>
        <v>3</v>
      </c>
      <c r="V36" s="15">
        <f t="shared" si="73"/>
        <v>4</v>
      </c>
      <c r="W36" s="15">
        <f t="shared" si="73"/>
        <v>4</v>
      </c>
      <c r="X36" s="15">
        <f t="shared" si="73"/>
        <v>4</v>
      </c>
      <c r="Y36" s="15">
        <f t="shared" si="73"/>
        <v>4</v>
      </c>
      <c r="Z36" s="15">
        <f t="shared" si="73"/>
        <v>4</v>
      </c>
      <c r="AA36" s="15">
        <f t="shared" si="73"/>
        <v>4</v>
      </c>
      <c r="AB36" s="15">
        <f t="shared" si="73"/>
        <v>4</v>
      </c>
      <c r="AC36" s="15">
        <f t="shared" si="73"/>
        <v>4</v>
      </c>
      <c r="AD36" s="15">
        <f t="shared" si="73"/>
        <v>2</v>
      </c>
      <c r="AE36" s="15">
        <f t="shared" si="73"/>
        <v>3</v>
      </c>
      <c r="AF36" s="15">
        <f t="shared" si="73"/>
        <v>3</v>
      </c>
      <c r="AI36" s="12"/>
      <c r="AJ36" s="12"/>
      <c r="AK36" s="12"/>
    </row>
  </sheetData>
  <mergeCells count="44">
    <mergeCell ref="BE20:BF20"/>
    <mergeCell ref="BG20:BH20"/>
    <mergeCell ref="BI20:BJ20"/>
    <mergeCell ref="BK20:BL20"/>
    <mergeCell ref="BU20:BV20"/>
    <mergeCell ref="BW20:BX20"/>
    <mergeCell ref="BM20:BN20"/>
    <mergeCell ref="BO20:BP20"/>
    <mergeCell ref="BQ20:BR20"/>
    <mergeCell ref="BS20:BT20"/>
    <mergeCell ref="AS20:AT20"/>
    <mergeCell ref="AU20:AV20"/>
    <mergeCell ref="AW20:AX20"/>
    <mergeCell ref="AY20:AZ20"/>
    <mergeCell ref="BA20:BB20"/>
    <mergeCell ref="BC20:BD20"/>
    <mergeCell ref="BQ1:BR1"/>
    <mergeCell ref="BS1:BT1"/>
    <mergeCell ref="BU1:BV1"/>
    <mergeCell ref="BW1:BX1"/>
    <mergeCell ref="AG20:AH20"/>
    <mergeCell ref="AI20:AJ20"/>
    <mergeCell ref="AK20:AL20"/>
    <mergeCell ref="AM20:AN20"/>
    <mergeCell ref="AO20:AP20"/>
    <mergeCell ref="AQ20:AR20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workbookViewId="0">
      <pane xSplit="3" topLeftCell="AA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3" width="8.7109375" style="12" customWidth="1"/>
    <col min="14" max="15" width="10.140625" style="12" bestFit="1" customWidth="1"/>
    <col min="16" max="24" width="10.140625" style="12" customWidth="1"/>
    <col min="25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685</v>
      </c>
      <c r="C3" s="1" t="s">
        <v>483</v>
      </c>
      <c r="D3" s="5">
        <f t="shared" ref="D3:D12" si="0">((AG3-AW3)^2+(AH3-AX3)^2)^0.5</f>
        <v>14.633599999999999</v>
      </c>
      <c r="E3" s="5">
        <f t="shared" ref="E3:E12" si="1">((AG3-AU3)^2+(AH3-AV3)^2)^0.5</f>
        <v>12.736800000000001</v>
      </c>
      <c r="F3" s="5">
        <f t="shared" ref="F3:F12" si="2">((AG3-AM3)^2+(AH3-AN3)^2)^0.5</f>
        <v>2.4594</v>
      </c>
      <c r="G3" s="5">
        <f t="shared" ref="G3:G12" si="3">((AG3-AI3)^2+(AH3-AJ3)^2)^0.5</f>
        <v>0.58550000000000002</v>
      </c>
      <c r="H3" s="5">
        <f t="shared" ref="H3:H12" si="4">((AK3-AM3)^2+(AL3-AN3)^2)^0.5</f>
        <v>1.2491000000000001</v>
      </c>
      <c r="I3" s="5">
        <f t="shared" ref="I3:I12" si="5">((AM3-AO3)^2+(AN3-AP3)^2)^0.5</f>
        <v>0.64000000000000012</v>
      </c>
      <c r="J3" s="5">
        <f t="shared" ref="J3:J12" si="6">((AO3-AQ3)^2+(AP3-AR3)^2)^0.5</f>
        <v>1.5792999999999999</v>
      </c>
      <c r="K3" s="5">
        <f t="shared" ref="K3:K12" si="7">((AQ3-AS3)^2+(AR3-AT3)^2)^0.5</f>
        <v>1.0738000000000003</v>
      </c>
      <c r="L3" s="5">
        <f t="shared" ref="L3:L12" si="8">((BS3-BU3)^2+(BT3-BV3)^2)^0.5</f>
        <v>5.5794212289448089</v>
      </c>
      <c r="M3" s="5">
        <f t="shared" ref="M3:M12" si="9">((BU3-BW3)^2+(BV3-BX3)^2)^0.5</f>
        <v>1.1071629554857769</v>
      </c>
      <c r="N3" s="5" t="s">
        <v>566</v>
      </c>
      <c r="O3" s="5" t="s">
        <v>566</v>
      </c>
      <c r="P3" s="5">
        <f>((CE3-CG3)^2+(CF3-CH3)^2)^0.5</f>
        <v>5.5367474432197099</v>
      </c>
      <c r="Q3" s="5">
        <f t="shared" ref="Q3:Q11" si="10">((CG3-CI3)^2+(CH3-CJ3)^2)^0.5</f>
        <v>6.1430804593461081</v>
      </c>
      <c r="R3" s="5" t="s">
        <v>566</v>
      </c>
      <c r="S3" s="5" t="s">
        <v>566</v>
      </c>
      <c r="T3" s="5">
        <f>((CY3-DA3)^2+(CZ3-DB3)^2)^0.5</f>
        <v>5.5518752012270598</v>
      </c>
      <c r="U3" s="5">
        <f>((DA3-DC3)^2+(DB3-DD3)^2)^0.5</f>
        <v>6.1401052385117971</v>
      </c>
      <c r="V3" s="5">
        <f>((DI3-DK3)^2+(DJ3-DL3)^2)^0.5</f>
        <v>0.785821519175951</v>
      </c>
      <c r="W3" s="5">
        <f>((DK3-DM3)^2+(DL3-DN3)^2)^0.5</f>
        <v>1.4730344361215735</v>
      </c>
      <c r="X3" s="5">
        <f>((DM3-DO3)^2+(DN3-DP3)^2)^0.5</f>
        <v>0.47462795956411991</v>
      </c>
      <c r="Y3" s="5">
        <f t="shared" ref="Y3:Y12" si="11">((BE3-BK3)^2+(BF3-BL3)^2)^0.5</f>
        <v>1.4046000000000003</v>
      </c>
      <c r="Z3" s="5">
        <f t="shared" ref="Z3:Z12" si="12">((BG3-BI3)^2+(BH3-BJ3)^2)^0.5</f>
        <v>0.40259999999999962</v>
      </c>
      <c r="AA3" s="5">
        <f t="shared" ref="AA3:AA12" si="13">((BC3-BM3)^2+(BD3-BN3)^2)^0.5</f>
        <v>1.0846</v>
      </c>
      <c r="AB3" s="5">
        <f t="shared" ref="AB3:AB12" si="14">((BA3-BO3)^2+(BB3-BP3)^2)^0.5</f>
        <v>2.7062999999999997</v>
      </c>
      <c r="AC3" s="6">
        <f t="shared" ref="AC3:AC12" si="15">((AY3-BQ3)^2+(AZ3-BR3)^2)^0.5</f>
        <v>1.5589</v>
      </c>
      <c r="AD3" s="6">
        <f>((CK3-CM3)^2+(CL3-CN3)^2)^0.5</f>
        <v>0.23750000000000027</v>
      </c>
      <c r="AE3" s="6" t="s">
        <v>566</v>
      </c>
      <c r="AF3" s="6">
        <f>((DE3-DG3)^2+(DF3-DH3)^2)^0.5</f>
        <v>0.21970000000000045</v>
      </c>
      <c r="AG3" s="9">
        <v>0</v>
      </c>
      <c r="AH3" s="9">
        <v>0</v>
      </c>
      <c r="AI3" s="9">
        <v>0</v>
      </c>
      <c r="AJ3" s="9">
        <v>-0.58550000000000002</v>
      </c>
      <c r="AK3" s="9">
        <v>0</v>
      </c>
      <c r="AL3" s="9">
        <v>-1.2102999999999999</v>
      </c>
      <c r="AM3" s="9">
        <v>0</v>
      </c>
      <c r="AN3" s="9">
        <v>-2.4594</v>
      </c>
      <c r="AO3" s="9">
        <v>0</v>
      </c>
      <c r="AP3" s="9">
        <v>-3.0994000000000002</v>
      </c>
      <c r="AQ3" s="9">
        <v>0</v>
      </c>
      <c r="AR3" s="9">
        <v>-4.6787000000000001</v>
      </c>
      <c r="AS3" s="9">
        <v>0</v>
      </c>
      <c r="AT3" s="9">
        <v>-5.7525000000000004</v>
      </c>
      <c r="AU3" s="9">
        <v>0</v>
      </c>
      <c r="AV3" s="9">
        <v>-12.736800000000001</v>
      </c>
      <c r="AW3" s="9">
        <v>0</v>
      </c>
      <c r="AX3" s="9">
        <v>-14.633599999999999</v>
      </c>
      <c r="AY3" s="18">
        <v>1.6115999999999999</v>
      </c>
      <c r="AZ3" s="18">
        <v>-5.6985000000000001</v>
      </c>
      <c r="BA3" s="19">
        <v>1.7931999999999999</v>
      </c>
      <c r="BB3" s="19">
        <v>-5.6985000000000001</v>
      </c>
      <c r="BC3" s="19">
        <v>0.88329999999999997</v>
      </c>
      <c r="BD3" s="19">
        <v>-5.6985000000000001</v>
      </c>
      <c r="BE3" s="19">
        <v>-7.7539999999999996</v>
      </c>
      <c r="BF3" s="19">
        <v>7.3723000000000001</v>
      </c>
      <c r="BG3" s="19">
        <v>-8.2943999999999996</v>
      </c>
      <c r="BH3" s="19">
        <v>7.3723000000000001</v>
      </c>
      <c r="BI3" s="19">
        <v>-8.6969999999999992</v>
      </c>
      <c r="BJ3" s="19">
        <v>7.3723000000000001</v>
      </c>
      <c r="BK3" s="19">
        <v>-9.1585999999999999</v>
      </c>
      <c r="BL3" s="19">
        <v>7.3723000000000001</v>
      </c>
      <c r="BM3" s="19">
        <v>-0.20130000000000001</v>
      </c>
      <c r="BN3" s="19">
        <v>-5.6985000000000001</v>
      </c>
      <c r="BO3" s="19">
        <v>-0.91310000000000002</v>
      </c>
      <c r="BP3" s="19">
        <v>-5.6985000000000001</v>
      </c>
      <c r="BQ3" s="19">
        <v>5.2699999999999997E-2</v>
      </c>
      <c r="BR3" s="19">
        <v>-5.6985000000000001</v>
      </c>
      <c r="BS3" s="17">
        <v>0</v>
      </c>
      <c r="BT3" s="17">
        <v>0</v>
      </c>
      <c r="BU3" s="17">
        <v>-5.3010000000000002</v>
      </c>
      <c r="BV3" s="17">
        <v>1.7404999999999999</v>
      </c>
      <c r="BW3" s="17">
        <v>-5.1276000000000002</v>
      </c>
      <c r="BX3" s="17">
        <v>2.8340000000000001</v>
      </c>
      <c r="BY3" s="17">
        <v>-5.1276000000000002</v>
      </c>
      <c r="BZ3" s="17">
        <v>2.8340000000000001</v>
      </c>
      <c r="CA3" s="17"/>
      <c r="CB3" s="17"/>
      <c r="CC3" s="17"/>
      <c r="CD3" s="17"/>
      <c r="CE3" s="12">
        <v>-4.7384000000000004</v>
      </c>
      <c r="CF3" s="12">
        <v>4.2018000000000004</v>
      </c>
      <c r="CG3" s="12">
        <v>-10.0032</v>
      </c>
      <c r="CH3" s="12">
        <v>2.4878999999999998</v>
      </c>
      <c r="CI3" s="12">
        <v>-4.3555000000000001</v>
      </c>
      <c r="CJ3" s="12">
        <v>4.9047000000000001</v>
      </c>
      <c r="CK3" s="12">
        <v>-6.3456000000000001</v>
      </c>
      <c r="CL3" s="12">
        <v>3.5089999999999999</v>
      </c>
      <c r="CM3" s="12">
        <v>-6.3456000000000001</v>
      </c>
      <c r="CN3" s="12">
        <v>3.7465000000000002</v>
      </c>
      <c r="CY3" s="12">
        <v>-6.0229999999999997</v>
      </c>
      <c r="CZ3" s="12">
        <v>4.0265000000000004</v>
      </c>
      <c r="DA3" s="12">
        <v>-11.496700000000001</v>
      </c>
      <c r="DB3" s="12">
        <v>4.9549000000000003</v>
      </c>
      <c r="DC3" s="12">
        <v>-5.9722</v>
      </c>
      <c r="DD3" s="12">
        <v>2.2751999999999999</v>
      </c>
      <c r="DE3" s="12">
        <v>-8.57</v>
      </c>
      <c r="DF3" s="12">
        <v>4.3827999999999996</v>
      </c>
      <c r="DG3" s="12">
        <v>-8.57</v>
      </c>
      <c r="DH3" s="12">
        <v>4.6025</v>
      </c>
      <c r="DI3" s="12">
        <v>-8.57</v>
      </c>
      <c r="DJ3" s="12">
        <v>4.7351999999999999</v>
      </c>
      <c r="DK3" s="12">
        <v>-8.2239000000000004</v>
      </c>
      <c r="DL3" s="12">
        <v>5.4406999999999996</v>
      </c>
      <c r="DM3" s="12">
        <v>-8.2817000000000007</v>
      </c>
      <c r="DN3" s="12">
        <v>6.9126000000000003</v>
      </c>
      <c r="DO3" s="12">
        <v>-8.3998000000000008</v>
      </c>
      <c r="DP3" s="12">
        <v>7.3723000000000001</v>
      </c>
    </row>
    <row r="4" spans="2:120" ht="14.45" customHeight="1" x14ac:dyDescent="0.2">
      <c r="B4" s="2"/>
      <c r="C4" s="2"/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 s="5">
        <f t="shared" si="4"/>
        <v>0</v>
      </c>
      <c r="I4" s="5">
        <f t="shared" si="5"/>
        <v>0</v>
      </c>
      <c r="J4" s="5">
        <f t="shared" si="6"/>
        <v>0</v>
      </c>
      <c r="K4" s="5">
        <f t="shared" si="7"/>
        <v>0</v>
      </c>
      <c r="L4" s="5">
        <f t="shared" si="8"/>
        <v>0</v>
      </c>
      <c r="M4" s="5">
        <f t="shared" si="9"/>
        <v>0</v>
      </c>
      <c r="N4" s="5">
        <f t="shared" ref="N4:N11" si="16">((BW4-BY4)^2+(BX4-BZ4)^2)^0.5 + ((BY4-CA4)^2+(BZ4-CB4)^2)^0.5</f>
        <v>0</v>
      </c>
      <c r="O4" s="5">
        <f t="shared" ref="O4:O11" si="17">((CA4-CC4)^2+(CB4-CD4)^2)^0.5</f>
        <v>0</v>
      </c>
      <c r="P4" s="5">
        <f t="shared" ref="P4:P11" si="18">((CE4-CG4)^2+(CF4-CH4)^2)^0.5</f>
        <v>0</v>
      </c>
      <c r="Q4" s="5">
        <f t="shared" si="10"/>
        <v>0</v>
      </c>
      <c r="R4" s="5">
        <f t="shared" ref="R4:R11" si="19">((CO4-CQ4)^2+(CP4-CR4)^2)^0.5</f>
        <v>0</v>
      </c>
      <c r="S4" s="5">
        <f t="shared" ref="S4:S11" si="20">((CQ4-CS4)^2+(CR4-CT4)^2)^0.5</f>
        <v>0</v>
      </c>
      <c r="T4" s="5">
        <f t="shared" ref="T4:T11" si="21">((CY4-DA4)^2+(CZ4-DB4)^2)^0.5</f>
        <v>0</v>
      </c>
      <c r="U4" s="5">
        <f t="shared" ref="U4:U11" si="22">((DA4-DC4)^2+(DB4-DD4)^2)^0.5</f>
        <v>0</v>
      </c>
      <c r="V4" s="5">
        <f t="shared" ref="V4:V12" si="23">((DI4-DK4)^2+(DJ4-DL4)^2)^0.5</f>
        <v>0</v>
      </c>
      <c r="W4" s="5">
        <f t="shared" ref="W4:W12" si="24">((DK4-DM4)^2+(DL4-DN4)^2)^0.5</f>
        <v>0</v>
      </c>
      <c r="X4" s="5">
        <f t="shared" ref="X4:X12" si="25">((DM4-DO4)^2+(DN4-DP4)^2)^0.5</f>
        <v>0</v>
      </c>
      <c r="Y4" s="5">
        <f t="shared" si="11"/>
        <v>0</v>
      </c>
      <c r="Z4" s="5">
        <f t="shared" si="12"/>
        <v>0</v>
      </c>
      <c r="AA4" s="5">
        <f t="shared" si="13"/>
        <v>0</v>
      </c>
      <c r="AB4" s="5">
        <f t="shared" si="14"/>
        <v>0</v>
      </c>
      <c r="AC4" s="6">
        <f t="shared" si="15"/>
        <v>0</v>
      </c>
      <c r="AD4" s="6">
        <f t="shared" ref="AD4:AD10" si="26">((CK4-CM4)^2+(CL4-CN4)^2)^0.5</f>
        <v>0</v>
      </c>
      <c r="AE4" s="6">
        <f t="shared" ref="AE4:AE10" si="27">((CU4-CW4)^2+(CV4-CX4)^2)^0.5</f>
        <v>0</v>
      </c>
      <c r="AF4" s="6">
        <f t="shared" ref="AF4:AF10" si="28">((DE4-DG4)^2+(DF4-DH4)^2)^0.5</f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si="16"/>
        <v>0</v>
      </c>
      <c r="O5" s="5">
        <f>((CA5-CC5)^2+(CB5-CD5)^2)^0.5</f>
        <v>0</v>
      </c>
      <c r="P5" s="5">
        <f t="shared" si="18"/>
        <v>0</v>
      </c>
      <c r="Q5" s="5">
        <f t="shared" si="10"/>
        <v>0</v>
      </c>
      <c r="R5" s="5">
        <f t="shared" si="19"/>
        <v>0</v>
      </c>
      <c r="S5" s="5">
        <f t="shared" si="20"/>
        <v>0</v>
      </c>
      <c r="T5" s="5">
        <f t="shared" si="21"/>
        <v>0</v>
      </c>
      <c r="U5" s="5">
        <f t="shared" si="22"/>
        <v>0</v>
      </c>
      <c r="V5" s="5">
        <f t="shared" si="23"/>
        <v>0</v>
      </c>
      <c r="W5" s="5">
        <f t="shared" si="24"/>
        <v>0</v>
      </c>
      <c r="X5" s="5">
        <f t="shared" si="25"/>
        <v>0</v>
      </c>
      <c r="Y5" s="5">
        <f t="shared" si="11"/>
        <v>0</v>
      </c>
      <c r="Z5" s="5">
        <f t="shared" si="12"/>
        <v>0</v>
      </c>
      <c r="AA5" s="5">
        <f t="shared" si="13"/>
        <v>0</v>
      </c>
      <c r="AB5" s="5">
        <f t="shared" si="14"/>
        <v>0</v>
      </c>
      <c r="AC5" s="6">
        <f t="shared" si="15"/>
        <v>0</v>
      </c>
      <c r="AD5" s="6">
        <f t="shared" si="26"/>
        <v>0</v>
      </c>
      <c r="AE5" s="6">
        <f t="shared" si="27"/>
        <v>0</v>
      </c>
      <c r="AF5" s="6">
        <f t="shared" si="28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6"/>
        <v>0</v>
      </c>
      <c r="O6" s="5">
        <f t="shared" si="17"/>
        <v>0</v>
      </c>
      <c r="P6" s="5">
        <f t="shared" si="18"/>
        <v>0</v>
      </c>
      <c r="Q6" s="5">
        <f t="shared" si="10"/>
        <v>0</v>
      </c>
      <c r="R6" s="5">
        <f t="shared" si="19"/>
        <v>0</v>
      </c>
      <c r="S6" s="5">
        <f t="shared" si="20"/>
        <v>0</v>
      </c>
      <c r="T6" s="5">
        <f t="shared" si="21"/>
        <v>0</v>
      </c>
      <c r="U6" s="5">
        <f t="shared" si="22"/>
        <v>0</v>
      </c>
      <c r="V6" s="5">
        <f t="shared" si="23"/>
        <v>0</v>
      </c>
      <c r="W6" s="5">
        <f t="shared" si="24"/>
        <v>0</v>
      </c>
      <c r="X6" s="5">
        <f t="shared" si="25"/>
        <v>0</v>
      </c>
      <c r="Y6" s="5">
        <f t="shared" si="11"/>
        <v>0</v>
      </c>
      <c r="Z6" s="5">
        <f t="shared" si="12"/>
        <v>0</v>
      </c>
      <c r="AA6" s="5">
        <f t="shared" si="13"/>
        <v>0</v>
      </c>
      <c r="AB6" s="5">
        <f t="shared" si="14"/>
        <v>0</v>
      </c>
      <c r="AC6" s="6">
        <f t="shared" si="15"/>
        <v>0</v>
      </c>
      <c r="AD6" s="6">
        <f t="shared" si="26"/>
        <v>0</v>
      </c>
      <c r="AE6" s="6">
        <f t="shared" si="27"/>
        <v>0</v>
      </c>
      <c r="AF6" s="6">
        <f t="shared" si="28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6"/>
        <v>0</v>
      </c>
      <c r="O7" s="5">
        <f t="shared" si="17"/>
        <v>0</v>
      </c>
      <c r="P7" s="5">
        <f t="shared" si="18"/>
        <v>0</v>
      </c>
      <c r="Q7" s="5">
        <f t="shared" si="10"/>
        <v>0</v>
      </c>
      <c r="R7" s="5">
        <f t="shared" si="19"/>
        <v>0</v>
      </c>
      <c r="S7" s="5">
        <f t="shared" si="20"/>
        <v>0</v>
      </c>
      <c r="T7" s="5">
        <f t="shared" si="21"/>
        <v>0</v>
      </c>
      <c r="U7" s="5">
        <f t="shared" si="22"/>
        <v>0</v>
      </c>
      <c r="V7" s="5">
        <f t="shared" si="23"/>
        <v>0</v>
      </c>
      <c r="W7" s="5">
        <f t="shared" si="24"/>
        <v>0</v>
      </c>
      <c r="X7" s="5">
        <f t="shared" si="25"/>
        <v>0</v>
      </c>
      <c r="Y7" s="5">
        <f t="shared" si="11"/>
        <v>0</v>
      </c>
      <c r="Z7" s="5">
        <f t="shared" si="12"/>
        <v>0</v>
      </c>
      <c r="AA7" s="5">
        <f t="shared" si="13"/>
        <v>0</v>
      </c>
      <c r="AB7" s="5">
        <f t="shared" si="14"/>
        <v>0</v>
      </c>
      <c r="AC7" s="6">
        <f t="shared" si="15"/>
        <v>0</v>
      </c>
      <c r="AD7" s="6">
        <f t="shared" si="26"/>
        <v>0</v>
      </c>
      <c r="AE7" s="6">
        <f t="shared" si="27"/>
        <v>0</v>
      </c>
      <c r="AF7" s="6">
        <f t="shared" si="28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6"/>
        <v>0</v>
      </c>
      <c r="O8" s="5">
        <f t="shared" si="17"/>
        <v>0</v>
      </c>
      <c r="P8" s="5">
        <f t="shared" si="18"/>
        <v>0</v>
      </c>
      <c r="Q8" s="5">
        <f t="shared" si="10"/>
        <v>0</v>
      </c>
      <c r="R8" s="5">
        <f t="shared" si="19"/>
        <v>0</v>
      </c>
      <c r="S8" s="5">
        <f t="shared" si="20"/>
        <v>0</v>
      </c>
      <c r="T8" s="5">
        <f t="shared" si="21"/>
        <v>0</v>
      </c>
      <c r="U8" s="5">
        <f t="shared" si="22"/>
        <v>0</v>
      </c>
      <c r="V8" s="5">
        <f t="shared" si="23"/>
        <v>0</v>
      </c>
      <c r="W8" s="5">
        <f t="shared" si="24"/>
        <v>0</v>
      </c>
      <c r="X8" s="5">
        <f t="shared" si="25"/>
        <v>0</v>
      </c>
      <c r="Y8" s="5">
        <f t="shared" si="11"/>
        <v>0</v>
      </c>
      <c r="Z8" s="5">
        <f t="shared" si="12"/>
        <v>0</v>
      </c>
      <c r="AA8" s="5">
        <f t="shared" si="13"/>
        <v>0</v>
      </c>
      <c r="AB8" s="5">
        <f t="shared" si="14"/>
        <v>0</v>
      </c>
      <c r="AC8" s="6">
        <f t="shared" si="15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6"/>
        <v>0</v>
      </c>
      <c r="O9" s="5">
        <f t="shared" si="17"/>
        <v>0</v>
      </c>
      <c r="P9" s="5">
        <f t="shared" si="18"/>
        <v>0</v>
      </c>
      <c r="Q9" s="5">
        <f t="shared" si="10"/>
        <v>0</v>
      </c>
      <c r="R9" s="5">
        <f t="shared" si="19"/>
        <v>0</v>
      </c>
      <c r="S9" s="5">
        <f t="shared" si="20"/>
        <v>0</v>
      </c>
      <c r="T9" s="5">
        <f t="shared" si="21"/>
        <v>0</v>
      </c>
      <c r="U9" s="5">
        <f t="shared" si="22"/>
        <v>0</v>
      </c>
      <c r="V9" s="5">
        <f t="shared" si="23"/>
        <v>0</v>
      </c>
      <c r="W9" s="5">
        <f t="shared" si="24"/>
        <v>0</v>
      </c>
      <c r="X9" s="5">
        <f t="shared" si="25"/>
        <v>0</v>
      </c>
      <c r="Y9" s="5">
        <f t="shared" si="11"/>
        <v>0</v>
      </c>
      <c r="Z9" s="5">
        <f t="shared" si="12"/>
        <v>0</v>
      </c>
      <c r="AA9" s="5">
        <f t="shared" si="13"/>
        <v>0</v>
      </c>
      <c r="AB9" s="5">
        <f t="shared" si="14"/>
        <v>0</v>
      </c>
      <c r="AC9" s="6">
        <f t="shared" si="15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6"/>
        <v>0</v>
      </c>
      <c r="O10" s="5">
        <f t="shared" si="17"/>
        <v>0</v>
      </c>
      <c r="P10" s="5">
        <f t="shared" si="18"/>
        <v>0</v>
      </c>
      <c r="Q10" s="5">
        <f t="shared" si="10"/>
        <v>0</v>
      </c>
      <c r="R10" s="5">
        <f t="shared" si="19"/>
        <v>0</v>
      </c>
      <c r="S10" s="5">
        <f t="shared" si="20"/>
        <v>0</v>
      </c>
      <c r="T10" s="5">
        <f t="shared" si="21"/>
        <v>0</v>
      </c>
      <c r="U10" s="5">
        <f t="shared" si="22"/>
        <v>0</v>
      </c>
      <c r="V10" s="5">
        <f t="shared" si="23"/>
        <v>0</v>
      </c>
      <c r="W10" s="5">
        <f t="shared" si="24"/>
        <v>0</v>
      </c>
      <c r="X10" s="5">
        <f t="shared" si="25"/>
        <v>0</v>
      </c>
      <c r="Y10" s="5">
        <f t="shared" si="11"/>
        <v>0</v>
      </c>
      <c r="Z10" s="5">
        <f t="shared" si="12"/>
        <v>0</v>
      </c>
      <c r="AA10" s="5">
        <f t="shared" si="13"/>
        <v>0</v>
      </c>
      <c r="AB10" s="5">
        <f t="shared" si="14"/>
        <v>0</v>
      </c>
      <c r="AC10" s="6">
        <f t="shared" si="15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6"/>
        <v>0</v>
      </c>
      <c r="O11" s="5">
        <f t="shared" si="17"/>
        <v>0</v>
      </c>
      <c r="P11" s="5">
        <f t="shared" si="18"/>
        <v>0</v>
      </c>
      <c r="Q11" s="5">
        <f t="shared" si="10"/>
        <v>0</v>
      </c>
      <c r="R11" s="5">
        <f t="shared" si="19"/>
        <v>0</v>
      </c>
      <c r="S11" s="5">
        <f t="shared" si="20"/>
        <v>0</v>
      </c>
      <c r="T11" s="5">
        <f t="shared" si="21"/>
        <v>0</v>
      </c>
      <c r="U11" s="5">
        <f t="shared" si="22"/>
        <v>0</v>
      </c>
      <c r="V11" s="5">
        <f t="shared" si="23"/>
        <v>0</v>
      </c>
      <c r="W11" s="5">
        <f t="shared" si="24"/>
        <v>0</v>
      </c>
      <c r="X11" s="5">
        <f t="shared" si="25"/>
        <v>0</v>
      </c>
      <c r="Y11" s="5">
        <f t="shared" si="11"/>
        <v>0</v>
      </c>
      <c r="Z11" s="5">
        <f t="shared" si="12"/>
        <v>0</v>
      </c>
      <c r="AA11" s="5">
        <f t="shared" si="13"/>
        <v>0</v>
      </c>
      <c r="AB11" s="5">
        <f t="shared" si="14"/>
        <v>0</v>
      </c>
      <c r="AC11" s="6">
        <f t="shared" si="15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((CI12-CO12)^2+(CJ12-CP12)^2)^0.5</f>
        <v>0</v>
      </c>
      <c r="R12" s="5">
        <f>((CQ12-CS12)^2+(CR12-CT12)^2)^0.5</f>
        <v>0</v>
      </c>
      <c r="S12" s="5">
        <f>((CS12-CY12)^2+(CT12-CZ12)^2)^0.5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3"/>
        <v>0</v>
      </c>
      <c r="W12" s="5">
        <f t="shared" si="24"/>
        <v>0</v>
      </c>
      <c r="X12" s="5">
        <f t="shared" si="25"/>
        <v>0</v>
      </c>
      <c r="Y12" s="5">
        <f t="shared" si="11"/>
        <v>0</v>
      </c>
      <c r="Z12" s="5">
        <f t="shared" si="12"/>
        <v>0</v>
      </c>
      <c r="AA12" s="5">
        <f t="shared" si="13"/>
        <v>0</v>
      </c>
      <c r="AB12" s="5">
        <f t="shared" si="14"/>
        <v>0</v>
      </c>
      <c r="AC12" s="6">
        <f t="shared" si="15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AVERAGE(D3:D3)</f>
        <v>14.633599999999999</v>
      </c>
      <c r="E13" s="14">
        <f t="shared" ref="E13:AF13" si="29">AVERAGE(E3:E3)</f>
        <v>12.736800000000001</v>
      </c>
      <c r="F13" s="14">
        <f t="shared" si="29"/>
        <v>2.4594</v>
      </c>
      <c r="G13" s="14">
        <f t="shared" si="29"/>
        <v>0.58550000000000002</v>
      </c>
      <c r="H13" s="14">
        <f t="shared" si="29"/>
        <v>1.2491000000000001</v>
      </c>
      <c r="I13" s="14">
        <f t="shared" si="29"/>
        <v>0.64000000000000012</v>
      </c>
      <c r="J13" s="14">
        <f t="shared" si="29"/>
        <v>1.5792999999999999</v>
      </c>
      <c r="K13" s="14">
        <f t="shared" si="29"/>
        <v>1.0738000000000003</v>
      </c>
      <c r="L13" s="14">
        <f t="shared" si="29"/>
        <v>5.5794212289448089</v>
      </c>
      <c r="M13" s="14">
        <f t="shared" si="29"/>
        <v>1.1071629554857769</v>
      </c>
      <c r="N13" s="14" t="e">
        <f t="shared" si="29"/>
        <v>#DIV/0!</v>
      </c>
      <c r="O13" s="14" t="e">
        <f t="shared" si="29"/>
        <v>#DIV/0!</v>
      </c>
      <c r="P13" s="14">
        <f t="shared" si="29"/>
        <v>5.5367474432197099</v>
      </c>
      <c r="Q13" s="14">
        <f t="shared" si="29"/>
        <v>6.1430804593461081</v>
      </c>
      <c r="R13" s="14" t="e">
        <f t="shared" si="29"/>
        <v>#DIV/0!</v>
      </c>
      <c r="S13" s="14" t="e">
        <f t="shared" si="29"/>
        <v>#DIV/0!</v>
      </c>
      <c r="T13" s="14">
        <f t="shared" si="29"/>
        <v>5.5518752012270598</v>
      </c>
      <c r="U13" s="14">
        <f t="shared" si="29"/>
        <v>6.1401052385117971</v>
      </c>
      <c r="V13" s="14">
        <f t="shared" si="29"/>
        <v>0.785821519175951</v>
      </c>
      <c r="W13" s="14">
        <f t="shared" si="29"/>
        <v>1.4730344361215735</v>
      </c>
      <c r="X13" s="14">
        <f t="shared" si="29"/>
        <v>0.47462795956411991</v>
      </c>
      <c r="Y13" s="14">
        <f t="shared" si="29"/>
        <v>1.4046000000000003</v>
      </c>
      <c r="Z13" s="14">
        <f t="shared" si="29"/>
        <v>0.40259999999999962</v>
      </c>
      <c r="AA13" s="14">
        <f t="shared" si="29"/>
        <v>1.0846</v>
      </c>
      <c r="AB13" s="14">
        <f t="shared" si="29"/>
        <v>2.7062999999999997</v>
      </c>
      <c r="AC13" s="14">
        <f t="shared" si="29"/>
        <v>1.5589</v>
      </c>
      <c r="AD13" s="14">
        <f t="shared" si="29"/>
        <v>0.23750000000000027</v>
      </c>
      <c r="AE13" s="14" t="e">
        <f t="shared" si="29"/>
        <v>#DIV/0!</v>
      </c>
      <c r="AF13" s="14">
        <f t="shared" si="29"/>
        <v>0.21970000000000045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 t="e">
        <f>STDEV(D3:D3)</f>
        <v>#DIV/0!</v>
      </c>
      <c r="E14" s="14" t="e">
        <f t="shared" ref="E14:AF14" si="30">STDEV(E3:E3)</f>
        <v>#DIV/0!</v>
      </c>
      <c r="F14" s="14" t="e">
        <f t="shared" si="30"/>
        <v>#DIV/0!</v>
      </c>
      <c r="G14" s="14" t="e">
        <f t="shared" si="30"/>
        <v>#DIV/0!</v>
      </c>
      <c r="H14" s="14" t="e">
        <f t="shared" si="30"/>
        <v>#DIV/0!</v>
      </c>
      <c r="I14" s="14" t="e">
        <f t="shared" si="30"/>
        <v>#DIV/0!</v>
      </c>
      <c r="J14" s="14" t="e">
        <f t="shared" si="30"/>
        <v>#DIV/0!</v>
      </c>
      <c r="K14" s="14" t="e">
        <f t="shared" si="30"/>
        <v>#DIV/0!</v>
      </c>
      <c r="L14" s="14" t="e">
        <f t="shared" si="30"/>
        <v>#DIV/0!</v>
      </c>
      <c r="M14" s="14" t="e">
        <f t="shared" si="30"/>
        <v>#DIV/0!</v>
      </c>
      <c r="N14" s="14" t="e">
        <f t="shared" si="30"/>
        <v>#DIV/0!</v>
      </c>
      <c r="O14" s="14" t="e">
        <f t="shared" si="30"/>
        <v>#DIV/0!</v>
      </c>
      <c r="P14" s="14" t="e">
        <f t="shared" si="30"/>
        <v>#DIV/0!</v>
      </c>
      <c r="Q14" s="14" t="e">
        <f t="shared" si="30"/>
        <v>#DIV/0!</v>
      </c>
      <c r="R14" s="14" t="e">
        <f t="shared" si="30"/>
        <v>#DIV/0!</v>
      </c>
      <c r="S14" s="14" t="e">
        <f t="shared" si="30"/>
        <v>#DIV/0!</v>
      </c>
      <c r="T14" s="14" t="e">
        <f t="shared" si="30"/>
        <v>#DIV/0!</v>
      </c>
      <c r="U14" s="14" t="e">
        <f t="shared" si="30"/>
        <v>#DIV/0!</v>
      </c>
      <c r="V14" s="14" t="e">
        <f t="shared" si="30"/>
        <v>#DIV/0!</v>
      </c>
      <c r="W14" s="14" t="e">
        <f t="shared" si="30"/>
        <v>#DIV/0!</v>
      </c>
      <c r="X14" s="14" t="e">
        <f t="shared" si="30"/>
        <v>#DIV/0!</v>
      </c>
      <c r="Y14" s="14" t="e">
        <f t="shared" si="30"/>
        <v>#DIV/0!</v>
      </c>
      <c r="Z14" s="14" t="e">
        <f t="shared" si="30"/>
        <v>#DIV/0!</v>
      </c>
      <c r="AA14" s="14" t="e">
        <f t="shared" si="30"/>
        <v>#DIV/0!</v>
      </c>
      <c r="AB14" s="14" t="e">
        <f t="shared" si="30"/>
        <v>#DIV/0!</v>
      </c>
      <c r="AC14" s="14" t="e">
        <f t="shared" si="30"/>
        <v>#DIV/0!</v>
      </c>
      <c r="AD14" s="14" t="e">
        <f t="shared" si="30"/>
        <v>#DIV/0!</v>
      </c>
      <c r="AE14" s="14" t="e">
        <f t="shared" si="30"/>
        <v>#DIV/0!</v>
      </c>
      <c r="AF14" s="14" t="e">
        <f t="shared" si="30"/>
        <v>#DIV/0!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MAX(D3:D3)-MIN(D3:D3)</f>
        <v>0</v>
      </c>
      <c r="E15" s="14">
        <f t="shared" ref="E15:AF15" si="31">MAX(E3:E3)-MIN(E3:E3)</f>
        <v>0</v>
      </c>
      <c r="F15" s="14">
        <f t="shared" si="31"/>
        <v>0</v>
      </c>
      <c r="G15" s="14">
        <f t="shared" si="31"/>
        <v>0</v>
      </c>
      <c r="H15" s="14">
        <f t="shared" si="31"/>
        <v>0</v>
      </c>
      <c r="I15" s="14">
        <f t="shared" si="31"/>
        <v>0</v>
      </c>
      <c r="J15" s="14">
        <f t="shared" si="31"/>
        <v>0</v>
      </c>
      <c r="K15" s="14">
        <f t="shared" si="31"/>
        <v>0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</v>
      </c>
      <c r="S15" s="14">
        <f t="shared" si="31"/>
        <v>0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0</v>
      </c>
      <c r="Z15" s="14">
        <f t="shared" si="31"/>
        <v>0</v>
      </c>
      <c r="AA15" s="14">
        <f t="shared" si="31"/>
        <v>0</v>
      </c>
      <c r="AB15" s="14">
        <f t="shared" si="31"/>
        <v>0</v>
      </c>
      <c r="AC15" s="14">
        <f t="shared" si="31"/>
        <v>0</v>
      </c>
      <c r="AD15" s="14">
        <f t="shared" si="31"/>
        <v>0</v>
      </c>
      <c r="AE15" s="14">
        <f t="shared" si="31"/>
        <v>0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MIN(D3:D3)</f>
        <v>14.633599999999999</v>
      </c>
      <c r="E16" s="14">
        <f t="shared" ref="E16:AF16" si="32">MIN(E3:E3)</f>
        <v>12.736800000000001</v>
      </c>
      <c r="F16" s="14">
        <f t="shared" si="32"/>
        <v>2.4594</v>
      </c>
      <c r="G16" s="14">
        <f t="shared" si="32"/>
        <v>0.58550000000000002</v>
      </c>
      <c r="H16" s="14">
        <f t="shared" si="32"/>
        <v>1.2491000000000001</v>
      </c>
      <c r="I16" s="14">
        <f t="shared" si="32"/>
        <v>0.64000000000000012</v>
      </c>
      <c r="J16" s="14">
        <f t="shared" si="32"/>
        <v>1.5792999999999999</v>
      </c>
      <c r="K16" s="14">
        <f t="shared" si="32"/>
        <v>1.0738000000000003</v>
      </c>
      <c r="L16" s="14">
        <f t="shared" si="32"/>
        <v>5.5794212289448089</v>
      </c>
      <c r="M16" s="14">
        <f t="shared" si="32"/>
        <v>1.1071629554857769</v>
      </c>
      <c r="N16" s="14">
        <f t="shared" si="32"/>
        <v>0</v>
      </c>
      <c r="O16" s="14">
        <f t="shared" si="32"/>
        <v>0</v>
      </c>
      <c r="P16" s="14">
        <f t="shared" si="32"/>
        <v>5.5367474432197099</v>
      </c>
      <c r="Q16" s="14">
        <f t="shared" si="32"/>
        <v>6.1430804593461081</v>
      </c>
      <c r="R16" s="14">
        <f t="shared" si="32"/>
        <v>0</v>
      </c>
      <c r="S16" s="14">
        <f t="shared" si="32"/>
        <v>0</v>
      </c>
      <c r="T16" s="14">
        <f t="shared" si="32"/>
        <v>5.5518752012270598</v>
      </c>
      <c r="U16" s="14">
        <f t="shared" si="32"/>
        <v>6.1401052385117971</v>
      </c>
      <c r="V16" s="14">
        <f t="shared" si="32"/>
        <v>0.785821519175951</v>
      </c>
      <c r="W16" s="14">
        <f t="shared" si="32"/>
        <v>1.4730344361215735</v>
      </c>
      <c r="X16" s="14">
        <f t="shared" si="32"/>
        <v>0.47462795956411991</v>
      </c>
      <c r="Y16" s="14">
        <f t="shared" si="32"/>
        <v>1.4046000000000003</v>
      </c>
      <c r="Z16" s="14">
        <f t="shared" si="32"/>
        <v>0.40259999999999962</v>
      </c>
      <c r="AA16" s="14">
        <f t="shared" si="32"/>
        <v>1.0846</v>
      </c>
      <c r="AB16" s="14">
        <f t="shared" si="32"/>
        <v>2.7062999999999997</v>
      </c>
      <c r="AC16" s="14">
        <f t="shared" si="32"/>
        <v>1.5589</v>
      </c>
      <c r="AD16" s="14">
        <f t="shared" si="32"/>
        <v>0.23750000000000027</v>
      </c>
      <c r="AE16" s="14">
        <f t="shared" si="32"/>
        <v>0</v>
      </c>
      <c r="AF16" s="14">
        <f t="shared" si="32"/>
        <v>0.21970000000000045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MAX(D3:D3)</f>
        <v>14.633599999999999</v>
      </c>
      <c r="E17" s="14">
        <f t="shared" ref="E17:AF17" si="33">MAX(E3:E3)</f>
        <v>12.736800000000001</v>
      </c>
      <c r="F17" s="14">
        <f t="shared" si="33"/>
        <v>2.4594</v>
      </c>
      <c r="G17" s="14">
        <f t="shared" si="33"/>
        <v>0.58550000000000002</v>
      </c>
      <c r="H17" s="14">
        <f t="shared" si="33"/>
        <v>1.2491000000000001</v>
      </c>
      <c r="I17" s="14">
        <f t="shared" si="33"/>
        <v>0.64000000000000012</v>
      </c>
      <c r="J17" s="14">
        <f t="shared" si="33"/>
        <v>1.5792999999999999</v>
      </c>
      <c r="K17" s="14">
        <f t="shared" si="33"/>
        <v>1.0738000000000003</v>
      </c>
      <c r="L17" s="14">
        <f t="shared" si="33"/>
        <v>5.5794212289448089</v>
      </c>
      <c r="M17" s="14">
        <f t="shared" si="33"/>
        <v>1.1071629554857769</v>
      </c>
      <c r="N17" s="14">
        <f t="shared" si="33"/>
        <v>0</v>
      </c>
      <c r="O17" s="14">
        <f t="shared" si="33"/>
        <v>0</v>
      </c>
      <c r="P17" s="14">
        <f t="shared" si="33"/>
        <v>5.5367474432197099</v>
      </c>
      <c r="Q17" s="14">
        <f t="shared" si="33"/>
        <v>6.1430804593461081</v>
      </c>
      <c r="R17" s="14">
        <f t="shared" si="33"/>
        <v>0</v>
      </c>
      <c r="S17" s="14">
        <f t="shared" si="33"/>
        <v>0</v>
      </c>
      <c r="T17" s="14">
        <f t="shared" si="33"/>
        <v>5.5518752012270598</v>
      </c>
      <c r="U17" s="14">
        <f t="shared" si="33"/>
        <v>6.1401052385117971</v>
      </c>
      <c r="V17" s="14">
        <f t="shared" si="33"/>
        <v>0.785821519175951</v>
      </c>
      <c r="W17" s="14">
        <f t="shared" si="33"/>
        <v>1.4730344361215735</v>
      </c>
      <c r="X17" s="14">
        <f t="shared" si="33"/>
        <v>0.47462795956411991</v>
      </c>
      <c r="Y17" s="14">
        <f t="shared" si="33"/>
        <v>1.4046000000000003</v>
      </c>
      <c r="Z17" s="14">
        <f t="shared" si="33"/>
        <v>0.40259999999999962</v>
      </c>
      <c r="AA17" s="14">
        <f t="shared" si="33"/>
        <v>1.0846</v>
      </c>
      <c r="AB17" s="14">
        <f t="shared" si="33"/>
        <v>2.7062999999999997</v>
      </c>
      <c r="AC17" s="14">
        <f t="shared" si="33"/>
        <v>1.5589</v>
      </c>
      <c r="AD17" s="14">
        <f t="shared" si="33"/>
        <v>0.23750000000000027</v>
      </c>
      <c r="AE17" s="14">
        <f t="shared" si="33"/>
        <v>0</v>
      </c>
      <c r="AF17" s="14">
        <f t="shared" si="33"/>
        <v>0.21970000000000045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COUNT(D3:D3)</f>
        <v>1</v>
      </c>
      <c r="E18" s="15">
        <f t="shared" ref="E18:AF18" si="34">COUNT(E3:E3)</f>
        <v>1</v>
      </c>
      <c r="F18" s="15">
        <f t="shared" si="34"/>
        <v>1</v>
      </c>
      <c r="G18" s="15">
        <f t="shared" si="34"/>
        <v>1</v>
      </c>
      <c r="H18" s="15">
        <f t="shared" si="34"/>
        <v>1</v>
      </c>
      <c r="I18" s="15">
        <f t="shared" si="34"/>
        <v>1</v>
      </c>
      <c r="J18" s="15">
        <f t="shared" si="34"/>
        <v>1</v>
      </c>
      <c r="K18" s="15">
        <f t="shared" si="34"/>
        <v>1</v>
      </c>
      <c r="L18" s="15">
        <f t="shared" si="34"/>
        <v>1</v>
      </c>
      <c r="M18" s="15">
        <f t="shared" si="34"/>
        <v>1</v>
      </c>
      <c r="N18" s="15">
        <f t="shared" si="34"/>
        <v>0</v>
      </c>
      <c r="O18" s="15">
        <f t="shared" si="34"/>
        <v>0</v>
      </c>
      <c r="P18" s="15">
        <f t="shared" si="34"/>
        <v>1</v>
      </c>
      <c r="Q18" s="15">
        <f t="shared" si="34"/>
        <v>1</v>
      </c>
      <c r="R18" s="15">
        <f t="shared" si="34"/>
        <v>0</v>
      </c>
      <c r="S18" s="15">
        <f t="shared" si="34"/>
        <v>0</v>
      </c>
      <c r="T18" s="15">
        <f t="shared" si="34"/>
        <v>1</v>
      </c>
      <c r="U18" s="15">
        <f t="shared" si="34"/>
        <v>1</v>
      </c>
      <c r="V18" s="15">
        <f t="shared" si="34"/>
        <v>1</v>
      </c>
      <c r="W18" s="15">
        <f t="shared" si="34"/>
        <v>1</v>
      </c>
      <c r="X18" s="15">
        <f t="shared" si="34"/>
        <v>1</v>
      </c>
      <c r="Y18" s="15">
        <f t="shared" si="34"/>
        <v>1</v>
      </c>
      <c r="Z18" s="15">
        <f t="shared" si="34"/>
        <v>1</v>
      </c>
      <c r="AA18" s="15">
        <f t="shared" si="34"/>
        <v>1</v>
      </c>
      <c r="AB18" s="15">
        <f t="shared" si="34"/>
        <v>1</v>
      </c>
      <c r="AC18" s="15">
        <f t="shared" si="34"/>
        <v>1</v>
      </c>
      <c r="AD18" s="15">
        <f t="shared" si="34"/>
        <v>1</v>
      </c>
      <c r="AE18" s="15">
        <f t="shared" si="34"/>
        <v>0</v>
      </c>
      <c r="AF18" s="15">
        <f t="shared" si="34"/>
        <v>1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/>
      <c r="C23" s="1"/>
      <c r="D23" s="5">
        <f t="shared" ref="D23:D31" si="35">((AG23-AW23)^2+(AH23-AX23)^2)^0.5</f>
        <v>0</v>
      </c>
      <c r="E23" s="5">
        <f t="shared" ref="E23:E31" si="36">((AG23-AU23)^2+(AH23-AV23)^2)^0.5</f>
        <v>0</v>
      </c>
      <c r="F23" s="5">
        <f t="shared" ref="F23:F31" si="37">((AG23-AM23)^2+(AH23-AN23)^2)^0.5</f>
        <v>0</v>
      </c>
      <c r="G23" s="5">
        <f t="shared" ref="G23:G31" si="38">((AG23-AI23)^2+(AH23-AJ23)^2)^0.5</f>
        <v>0</v>
      </c>
      <c r="H23" s="5">
        <f t="shared" ref="H23:H31" si="39">((AK23-AM23)^2+(AL23-AN23)^2)^0.5</f>
        <v>0</v>
      </c>
      <c r="I23" s="5">
        <f t="shared" ref="I23:I31" si="40">((AM23-AO23)^2+(AN23-AP23)^2)^0.5</f>
        <v>0</v>
      </c>
      <c r="J23" s="5">
        <f t="shared" ref="J23:J31" si="41">((AO23-AQ23)^2+(AP23-AR23)^2)^0.5</f>
        <v>0</v>
      </c>
      <c r="K23" s="5">
        <f t="shared" ref="K23:K31" si="42">((AQ23-AS23)^2+(AR23-AT23)^2)^0.5</f>
        <v>0</v>
      </c>
      <c r="L23" s="5">
        <f t="shared" ref="L23:L31" si="43">((BS23-BU23)^2+(BT23-BV23)^2)^0.5</f>
        <v>0</v>
      </c>
      <c r="M23" s="5">
        <f t="shared" ref="M23:M31" si="44">((BU23-BW23)^2+(BV23-BX23)^2)^0.5</f>
        <v>0</v>
      </c>
      <c r="N23" s="5">
        <f t="shared" ref="N23:N31" si="45">((BW23-BY23)^2+(BX23-BZ23)^2)^0.5 + ((BY23-CA23)^2+(BZ23-CB23)^2)^0.5</f>
        <v>0</v>
      </c>
      <c r="O23" s="5">
        <f t="shared" ref="O23:O31" si="46">((CA23-CC23)^2+(CB23-CD23)^2)^0.5</f>
        <v>0</v>
      </c>
      <c r="P23" s="5">
        <f>((CE23-CG23)^2+(CF23-CH23)^2)^0.5</f>
        <v>0</v>
      </c>
      <c r="Q23" s="5">
        <f t="shared" ref="Q23:Q31" si="47">((CG23-CI23)^2+(CH23-CJ23)^2)^0.5</f>
        <v>0</v>
      </c>
      <c r="R23" s="5">
        <f>((CO23-CQ23)^2+(CP23-CR23)^2)^0.5</f>
        <v>0</v>
      </c>
      <c r="S23" s="5">
        <f>((CQ23-CS23)^2+(CR23-CT23)^2)^0.5</f>
        <v>0</v>
      </c>
      <c r="T23" s="5">
        <f>((CY23-DA23)^2+(CZ23-DB23)^2)^0.5</f>
        <v>0</v>
      </c>
      <c r="U23" s="5">
        <f>((DA23-DC23)^2+(DB23-DD23)^2)^0.5</f>
        <v>0</v>
      </c>
      <c r="V23" s="5">
        <f>((DI23-DK23)^2+(DJ23-DL23)^2)^0.5</f>
        <v>0</v>
      </c>
      <c r="W23" s="5">
        <f>((DK23-DM23)^2+(DL23-DN23)^2)^0.5</f>
        <v>0</v>
      </c>
      <c r="X23" s="5">
        <f>((DM23-DO23)^2+(DN23-DP23)^2)^0.5</f>
        <v>0</v>
      </c>
      <c r="Y23" s="5">
        <f t="shared" ref="Y23:Y31" si="48">((BE23-BK23)^2+(BF23-BL23)^2)^0.5</f>
        <v>0</v>
      </c>
      <c r="Z23" s="5">
        <f t="shared" ref="Z23:Z31" si="49">((BG23-BI23)^2+(BH23-BJ23)^2)^0.5</f>
        <v>0</v>
      </c>
      <c r="AA23" s="5">
        <f t="shared" ref="AA23:AA31" si="50">((BC23-BM23)^2+(BD23-BN23)^2)^0.5</f>
        <v>0</v>
      </c>
      <c r="AB23" s="5">
        <f t="shared" ref="AB23:AB31" si="51">((BA23-BO23)^2+(BB23-BP23)^2)^0.5</f>
        <v>0</v>
      </c>
      <c r="AC23" s="6">
        <f t="shared" ref="AC23:AC31" si="52">((AY23-BQ23)^2+(AZ23-BR23)^2)^0.5</f>
        <v>0</v>
      </c>
      <c r="AD23" s="6">
        <f>((CK23-CM23)^2+(CL23-CN23)^2)^0.5</f>
        <v>0</v>
      </c>
      <c r="AE23" s="6">
        <f>((CU23-CW23)^2+(CV23-CX23)^2)^0.5</f>
        <v>0</v>
      </c>
      <c r="AF23" s="6">
        <f>((DE23-DG23)^2+(DF23-DH23)^2)^0.5</f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35"/>
        <v>0</v>
      </c>
      <c r="E24" s="5">
        <f t="shared" si="36"/>
        <v>0</v>
      </c>
      <c r="F24" s="5">
        <f t="shared" si="37"/>
        <v>0</v>
      </c>
      <c r="G24" s="5">
        <f t="shared" si="38"/>
        <v>0</v>
      </c>
      <c r="H24" s="5">
        <f t="shared" si="39"/>
        <v>0</v>
      </c>
      <c r="I24" s="5">
        <f t="shared" si="40"/>
        <v>0</v>
      </c>
      <c r="J24" s="5">
        <f t="shared" si="41"/>
        <v>0</v>
      </c>
      <c r="K24" s="5">
        <f t="shared" si="42"/>
        <v>0</v>
      </c>
      <c r="L24" s="5">
        <f t="shared" si="43"/>
        <v>0</v>
      </c>
      <c r="M24" s="5">
        <f t="shared" si="44"/>
        <v>0</v>
      </c>
      <c r="N24" s="5">
        <f t="shared" si="45"/>
        <v>0</v>
      </c>
      <c r="O24" s="5">
        <f t="shared" si="46"/>
        <v>0</v>
      </c>
      <c r="P24" s="5">
        <f t="shared" ref="P24:P31" si="53">((CE24-CG24)^2+(CF24-CH24)^2)^0.5</f>
        <v>0</v>
      </c>
      <c r="Q24" s="5">
        <f t="shared" si="47"/>
        <v>0</v>
      </c>
      <c r="R24" s="5">
        <f t="shared" ref="R24:R31" si="54">((CO24-CQ24)^2+(CP24-CR24)^2)^0.5</f>
        <v>0</v>
      </c>
      <c r="S24" s="5">
        <f t="shared" ref="S24:S31" si="55">((CQ24-CS24)^2+(CR24-CT24)^2)^0.5</f>
        <v>0</v>
      </c>
      <c r="T24" s="5">
        <f t="shared" ref="T24:T31" si="56">((CY24-DA24)^2+(CZ24-DB24)^2)^0.5</f>
        <v>0</v>
      </c>
      <c r="U24" s="5">
        <f t="shared" ref="U24:U31" si="57">((DA24-DC24)^2+(DB24-DD24)^2)^0.5</f>
        <v>0</v>
      </c>
      <c r="V24" s="5">
        <f t="shared" ref="V24:V31" si="58">((DI24-DK24)^2+(DJ24-DL24)^2)^0.5</f>
        <v>0</v>
      </c>
      <c r="W24" s="5">
        <f t="shared" ref="W24:W31" si="59">((DK24-DM24)^2+(DL24-DN24)^2)^0.5</f>
        <v>0</v>
      </c>
      <c r="X24" s="5">
        <f t="shared" ref="X24:X31" si="60">((DM24-DO24)^2+(DN24-DP24)^2)^0.5</f>
        <v>0</v>
      </c>
      <c r="Y24" s="5">
        <f t="shared" si="48"/>
        <v>0</v>
      </c>
      <c r="Z24" s="5">
        <f t="shared" si="49"/>
        <v>0</v>
      </c>
      <c r="AA24" s="5">
        <f t="shared" si="50"/>
        <v>0</v>
      </c>
      <c r="AB24" s="5">
        <f t="shared" si="51"/>
        <v>0</v>
      </c>
      <c r="AC24" s="6">
        <f t="shared" si="52"/>
        <v>0</v>
      </c>
      <c r="AD24" s="6">
        <f t="shared" ref="AD24:AD31" si="61">((CK24-CM24)^2+(CL24-CN24)^2)^0.5</f>
        <v>0</v>
      </c>
      <c r="AE24" s="6">
        <f t="shared" ref="AE24:AE31" si="62">((CU24-CW24)^2+(CV24-CX24)^2)^0.5</f>
        <v>0</v>
      </c>
      <c r="AF24" s="6">
        <f t="shared" ref="AF24:AF31" si="63">((DE24-DG24)^2+(DF24-DH24)^2)^0.5</f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35"/>
        <v>0</v>
      </c>
      <c r="E25" s="5">
        <f t="shared" si="36"/>
        <v>0</v>
      </c>
      <c r="F25" s="5">
        <f t="shared" si="37"/>
        <v>0</v>
      </c>
      <c r="G25" s="5">
        <f t="shared" si="38"/>
        <v>0</v>
      </c>
      <c r="H25" s="5">
        <f t="shared" si="39"/>
        <v>0</v>
      </c>
      <c r="I25" s="5">
        <f t="shared" si="40"/>
        <v>0</v>
      </c>
      <c r="J25" s="5">
        <f t="shared" si="41"/>
        <v>0</v>
      </c>
      <c r="K25" s="5">
        <f t="shared" si="42"/>
        <v>0</v>
      </c>
      <c r="L25" s="5">
        <f t="shared" si="43"/>
        <v>0</v>
      </c>
      <c r="M25" s="5">
        <f t="shared" si="44"/>
        <v>0</v>
      </c>
      <c r="N25" s="5">
        <f t="shared" si="45"/>
        <v>0</v>
      </c>
      <c r="O25" s="5">
        <f>((CA25-CC25)^2+(CB25-CD25)^2)^0.5</f>
        <v>0</v>
      </c>
      <c r="P25" s="5">
        <f t="shared" si="53"/>
        <v>0</v>
      </c>
      <c r="Q25" s="5">
        <f t="shared" si="47"/>
        <v>0</v>
      </c>
      <c r="R25" s="5">
        <f t="shared" si="54"/>
        <v>0</v>
      </c>
      <c r="S25" s="5">
        <f t="shared" si="55"/>
        <v>0</v>
      </c>
      <c r="T25" s="5">
        <f t="shared" si="56"/>
        <v>0</v>
      </c>
      <c r="U25" s="5">
        <f t="shared" si="57"/>
        <v>0</v>
      </c>
      <c r="V25" s="5">
        <f t="shared" si="58"/>
        <v>0</v>
      </c>
      <c r="W25" s="5">
        <f t="shared" si="59"/>
        <v>0</v>
      </c>
      <c r="X25" s="5">
        <f t="shared" si="60"/>
        <v>0</v>
      </c>
      <c r="Y25" s="5">
        <f t="shared" si="48"/>
        <v>0</v>
      </c>
      <c r="Z25" s="5">
        <f t="shared" si="49"/>
        <v>0</v>
      </c>
      <c r="AA25" s="5">
        <f t="shared" si="50"/>
        <v>0</v>
      </c>
      <c r="AB25" s="5">
        <f t="shared" si="51"/>
        <v>0</v>
      </c>
      <c r="AC25" s="6">
        <f t="shared" si="52"/>
        <v>0</v>
      </c>
      <c r="AD25" s="6">
        <f t="shared" si="61"/>
        <v>0</v>
      </c>
      <c r="AE25" s="6">
        <f t="shared" si="62"/>
        <v>0</v>
      </c>
      <c r="AF25" s="6">
        <f t="shared" si="63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21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3"/>
        <v>0</v>
      </c>
      <c r="M26" s="5">
        <f t="shared" si="44"/>
        <v>0</v>
      </c>
      <c r="N26" s="5">
        <f t="shared" si="45"/>
        <v>0</v>
      </c>
      <c r="O26" s="5">
        <f t="shared" si="46"/>
        <v>0</v>
      </c>
      <c r="P26" s="5">
        <f t="shared" si="53"/>
        <v>0</v>
      </c>
      <c r="Q26" s="5">
        <f t="shared" si="47"/>
        <v>0</v>
      </c>
      <c r="R26" s="5">
        <f t="shared" si="54"/>
        <v>0</v>
      </c>
      <c r="S26" s="5">
        <f t="shared" si="55"/>
        <v>0</v>
      </c>
      <c r="T26" s="5">
        <f t="shared" si="56"/>
        <v>0</v>
      </c>
      <c r="U26" s="5">
        <f t="shared" si="57"/>
        <v>0</v>
      </c>
      <c r="V26" s="5">
        <f t="shared" si="58"/>
        <v>0</v>
      </c>
      <c r="W26" s="5">
        <f t="shared" si="59"/>
        <v>0</v>
      </c>
      <c r="X26" s="5">
        <f t="shared" si="60"/>
        <v>0</v>
      </c>
      <c r="Y26" s="5">
        <f t="shared" si="48"/>
        <v>0</v>
      </c>
      <c r="Z26" s="5">
        <f t="shared" si="49"/>
        <v>0</v>
      </c>
      <c r="AA26" s="5">
        <f t="shared" si="50"/>
        <v>0</v>
      </c>
      <c r="AB26" s="5">
        <f t="shared" si="51"/>
        <v>0</v>
      </c>
      <c r="AC26" s="6">
        <f t="shared" si="52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3"/>
        <v>0</v>
      </c>
      <c r="M27" s="5">
        <f t="shared" si="44"/>
        <v>0</v>
      </c>
      <c r="N27" s="5">
        <f t="shared" si="45"/>
        <v>0</v>
      </c>
      <c r="O27" s="5">
        <f t="shared" si="46"/>
        <v>0</v>
      </c>
      <c r="P27" s="5">
        <f t="shared" si="53"/>
        <v>0</v>
      </c>
      <c r="Q27" s="5">
        <f t="shared" si="47"/>
        <v>0</v>
      </c>
      <c r="R27" s="5">
        <f t="shared" si="54"/>
        <v>0</v>
      </c>
      <c r="S27" s="5">
        <f t="shared" si="55"/>
        <v>0</v>
      </c>
      <c r="T27" s="5">
        <f t="shared" si="56"/>
        <v>0</v>
      </c>
      <c r="U27" s="5">
        <f t="shared" si="57"/>
        <v>0</v>
      </c>
      <c r="V27" s="5">
        <f t="shared" si="58"/>
        <v>0</v>
      </c>
      <c r="W27" s="5">
        <f t="shared" si="59"/>
        <v>0</v>
      </c>
      <c r="X27" s="5">
        <f t="shared" si="60"/>
        <v>0</v>
      </c>
      <c r="Y27" s="5">
        <f t="shared" si="48"/>
        <v>0</v>
      </c>
      <c r="Z27" s="5">
        <f t="shared" si="49"/>
        <v>0</v>
      </c>
      <c r="AA27" s="5">
        <f t="shared" si="50"/>
        <v>0</v>
      </c>
      <c r="AB27" s="5">
        <f t="shared" si="51"/>
        <v>0</v>
      </c>
      <c r="AC27" s="6">
        <f t="shared" si="52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3"/>
        <v>0</v>
      </c>
      <c r="Q28" s="5">
        <f t="shared" si="47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8"/>
        <v>0</v>
      </c>
      <c r="Z28" s="5">
        <f t="shared" si="49"/>
        <v>0</v>
      </c>
      <c r="AA28" s="5">
        <f t="shared" si="50"/>
        <v>0</v>
      </c>
      <c r="AB28" s="5">
        <f t="shared" si="51"/>
        <v>0</v>
      </c>
      <c r="AC28" s="6">
        <f t="shared" si="52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3"/>
        <v>0</v>
      </c>
      <c r="Q31" s="5">
        <f t="shared" si="47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AVERAGE(D23:D31)</f>
        <v>0</v>
      </c>
      <c r="E32" s="14">
        <f t="shared" ref="E32:AF32" si="64">AVERAGE(E23:E31)</f>
        <v>0</v>
      </c>
      <c r="F32" s="14">
        <f t="shared" si="64"/>
        <v>0</v>
      </c>
      <c r="G32" s="14">
        <f t="shared" si="64"/>
        <v>0</v>
      </c>
      <c r="H32" s="14">
        <f t="shared" si="64"/>
        <v>0</v>
      </c>
      <c r="I32" s="14">
        <f t="shared" si="64"/>
        <v>0</v>
      </c>
      <c r="J32" s="14">
        <f t="shared" si="64"/>
        <v>0</v>
      </c>
      <c r="K32" s="14">
        <f t="shared" si="64"/>
        <v>0</v>
      </c>
      <c r="L32" s="14">
        <f t="shared" si="64"/>
        <v>0</v>
      </c>
      <c r="M32" s="14">
        <f t="shared" si="64"/>
        <v>0</v>
      </c>
      <c r="N32" s="14">
        <f t="shared" si="64"/>
        <v>0</v>
      </c>
      <c r="O32" s="14">
        <f t="shared" si="64"/>
        <v>0</v>
      </c>
      <c r="P32" s="14">
        <f t="shared" si="64"/>
        <v>0</v>
      </c>
      <c r="Q32" s="14">
        <f t="shared" si="64"/>
        <v>0</v>
      </c>
      <c r="R32" s="14">
        <f t="shared" si="64"/>
        <v>0</v>
      </c>
      <c r="S32" s="14">
        <f t="shared" si="64"/>
        <v>0</v>
      </c>
      <c r="T32" s="14">
        <f t="shared" si="64"/>
        <v>0</v>
      </c>
      <c r="U32" s="14">
        <f t="shared" si="64"/>
        <v>0</v>
      </c>
      <c r="V32" s="14">
        <f t="shared" si="64"/>
        <v>0</v>
      </c>
      <c r="W32" s="14">
        <f t="shared" si="64"/>
        <v>0</v>
      </c>
      <c r="X32" s="14">
        <f t="shared" si="64"/>
        <v>0</v>
      </c>
      <c r="Y32" s="14">
        <f t="shared" si="64"/>
        <v>0</v>
      </c>
      <c r="Z32" s="14">
        <f t="shared" si="64"/>
        <v>0</v>
      </c>
      <c r="AA32" s="14">
        <f t="shared" si="64"/>
        <v>0</v>
      </c>
      <c r="AB32" s="14">
        <f t="shared" si="64"/>
        <v>0</v>
      </c>
      <c r="AC32" s="14">
        <f t="shared" si="64"/>
        <v>0</v>
      </c>
      <c r="AD32" s="14">
        <f t="shared" si="64"/>
        <v>0</v>
      </c>
      <c r="AE32" s="14">
        <f t="shared" si="64"/>
        <v>0</v>
      </c>
      <c r="AF32" s="14">
        <f t="shared" si="64"/>
        <v>0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STDEV(D23:D31)</f>
        <v>0</v>
      </c>
      <c r="E33" s="14">
        <f t="shared" ref="E33:AF33" si="65">STDEV(E23:E31)</f>
        <v>0</v>
      </c>
      <c r="F33" s="14">
        <f t="shared" si="65"/>
        <v>0</v>
      </c>
      <c r="G33" s="14">
        <f t="shared" si="65"/>
        <v>0</v>
      </c>
      <c r="H33" s="14">
        <f t="shared" si="65"/>
        <v>0</v>
      </c>
      <c r="I33" s="14">
        <f t="shared" si="65"/>
        <v>0</v>
      </c>
      <c r="J33" s="14">
        <f t="shared" si="65"/>
        <v>0</v>
      </c>
      <c r="K33" s="14">
        <f t="shared" si="65"/>
        <v>0</v>
      </c>
      <c r="L33" s="14">
        <f t="shared" si="65"/>
        <v>0</v>
      </c>
      <c r="M33" s="14">
        <f t="shared" si="65"/>
        <v>0</v>
      </c>
      <c r="N33" s="14">
        <f t="shared" si="65"/>
        <v>0</v>
      </c>
      <c r="O33" s="14">
        <f t="shared" si="65"/>
        <v>0</v>
      </c>
      <c r="P33" s="14">
        <f t="shared" si="65"/>
        <v>0</v>
      </c>
      <c r="Q33" s="14">
        <f t="shared" si="65"/>
        <v>0</v>
      </c>
      <c r="R33" s="14">
        <f t="shared" si="65"/>
        <v>0</v>
      </c>
      <c r="S33" s="14">
        <f t="shared" si="65"/>
        <v>0</v>
      </c>
      <c r="T33" s="14">
        <f t="shared" si="65"/>
        <v>0</v>
      </c>
      <c r="U33" s="14">
        <f t="shared" si="65"/>
        <v>0</v>
      </c>
      <c r="V33" s="14">
        <f t="shared" si="65"/>
        <v>0</v>
      </c>
      <c r="W33" s="14">
        <f t="shared" si="65"/>
        <v>0</v>
      </c>
      <c r="X33" s="14">
        <f t="shared" si="65"/>
        <v>0</v>
      </c>
      <c r="Y33" s="14">
        <f t="shared" si="65"/>
        <v>0</v>
      </c>
      <c r="Z33" s="14">
        <f t="shared" si="65"/>
        <v>0</v>
      </c>
      <c r="AA33" s="14">
        <f t="shared" si="65"/>
        <v>0</v>
      </c>
      <c r="AB33" s="14">
        <f t="shared" si="65"/>
        <v>0</v>
      </c>
      <c r="AC33" s="14">
        <f t="shared" si="65"/>
        <v>0</v>
      </c>
      <c r="AD33" s="14">
        <f t="shared" si="65"/>
        <v>0</v>
      </c>
      <c r="AE33" s="14">
        <f t="shared" si="65"/>
        <v>0</v>
      </c>
      <c r="AF33" s="14">
        <f t="shared" si="65"/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MAX(D23:D31)-MIN(D23:D31)</f>
        <v>0</v>
      </c>
      <c r="E34" s="14">
        <f t="shared" ref="E34:AF34" si="66">MAX(E23:E31)-MIN(E23:E31)</f>
        <v>0</v>
      </c>
      <c r="F34" s="14">
        <f t="shared" si="66"/>
        <v>0</v>
      </c>
      <c r="G34" s="14">
        <f t="shared" si="66"/>
        <v>0</v>
      </c>
      <c r="H34" s="14">
        <f t="shared" si="66"/>
        <v>0</v>
      </c>
      <c r="I34" s="14">
        <f t="shared" si="66"/>
        <v>0</v>
      </c>
      <c r="J34" s="14">
        <f t="shared" si="66"/>
        <v>0</v>
      </c>
      <c r="K34" s="14">
        <f t="shared" si="66"/>
        <v>0</v>
      </c>
      <c r="L34" s="14">
        <f t="shared" si="66"/>
        <v>0</v>
      </c>
      <c r="M34" s="14">
        <f t="shared" si="66"/>
        <v>0</v>
      </c>
      <c r="N34" s="14">
        <f t="shared" si="66"/>
        <v>0</v>
      </c>
      <c r="O34" s="14">
        <f t="shared" si="66"/>
        <v>0</v>
      </c>
      <c r="P34" s="14">
        <f t="shared" si="66"/>
        <v>0</v>
      </c>
      <c r="Q34" s="14">
        <f t="shared" si="66"/>
        <v>0</v>
      </c>
      <c r="R34" s="14">
        <f t="shared" si="66"/>
        <v>0</v>
      </c>
      <c r="S34" s="14">
        <f t="shared" si="66"/>
        <v>0</v>
      </c>
      <c r="T34" s="14">
        <f t="shared" si="66"/>
        <v>0</v>
      </c>
      <c r="U34" s="14">
        <f t="shared" si="66"/>
        <v>0</v>
      </c>
      <c r="V34" s="14">
        <f t="shared" si="66"/>
        <v>0</v>
      </c>
      <c r="W34" s="14">
        <f t="shared" si="66"/>
        <v>0</v>
      </c>
      <c r="X34" s="14">
        <f t="shared" si="66"/>
        <v>0</v>
      </c>
      <c r="Y34" s="14">
        <f t="shared" si="66"/>
        <v>0</v>
      </c>
      <c r="Z34" s="14">
        <f t="shared" si="66"/>
        <v>0</v>
      </c>
      <c r="AA34" s="14">
        <f t="shared" si="66"/>
        <v>0</v>
      </c>
      <c r="AB34" s="14">
        <f t="shared" si="66"/>
        <v>0</v>
      </c>
      <c r="AC34" s="14">
        <f t="shared" si="66"/>
        <v>0</v>
      </c>
      <c r="AD34" s="14">
        <f t="shared" si="66"/>
        <v>0</v>
      </c>
      <c r="AE34" s="14">
        <f t="shared" si="66"/>
        <v>0</v>
      </c>
      <c r="AF34" s="14">
        <f t="shared" si="66"/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MIN(D23:D31)</f>
        <v>0</v>
      </c>
      <c r="E35" s="14">
        <f t="shared" ref="E35:AF35" si="67">MIN(E23:E31)</f>
        <v>0</v>
      </c>
      <c r="F35" s="14">
        <f t="shared" si="67"/>
        <v>0</v>
      </c>
      <c r="G35" s="14">
        <f t="shared" si="67"/>
        <v>0</v>
      </c>
      <c r="H35" s="14">
        <f t="shared" si="67"/>
        <v>0</v>
      </c>
      <c r="I35" s="14">
        <f t="shared" si="67"/>
        <v>0</v>
      </c>
      <c r="J35" s="14">
        <f t="shared" si="67"/>
        <v>0</v>
      </c>
      <c r="K35" s="14">
        <f t="shared" si="67"/>
        <v>0</v>
      </c>
      <c r="L35" s="14">
        <f t="shared" si="67"/>
        <v>0</v>
      </c>
      <c r="M35" s="14">
        <f t="shared" si="67"/>
        <v>0</v>
      </c>
      <c r="N35" s="14">
        <f t="shared" si="67"/>
        <v>0</v>
      </c>
      <c r="O35" s="14">
        <f t="shared" si="67"/>
        <v>0</v>
      </c>
      <c r="P35" s="14">
        <f t="shared" si="67"/>
        <v>0</v>
      </c>
      <c r="Q35" s="14">
        <f t="shared" si="67"/>
        <v>0</v>
      </c>
      <c r="R35" s="14">
        <f t="shared" si="67"/>
        <v>0</v>
      </c>
      <c r="S35" s="14">
        <f t="shared" si="67"/>
        <v>0</v>
      </c>
      <c r="T35" s="14">
        <f t="shared" si="67"/>
        <v>0</v>
      </c>
      <c r="U35" s="14">
        <f t="shared" si="67"/>
        <v>0</v>
      </c>
      <c r="V35" s="14">
        <f t="shared" si="67"/>
        <v>0</v>
      </c>
      <c r="W35" s="14">
        <f t="shared" si="67"/>
        <v>0</v>
      </c>
      <c r="X35" s="14">
        <f t="shared" si="67"/>
        <v>0</v>
      </c>
      <c r="Y35" s="14">
        <f t="shared" si="67"/>
        <v>0</v>
      </c>
      <c r="Z35" s="14">
        <f t="shared" si="67"/>
        <v>0</v>
      </c>
      <c r="AA35" s="14">
        <f t="shared" si="67"/>
        <v>0</v>
      </c>
      <c r="AB35" s="14">
        <f t="shared" si="67"/>
        <v>0</v>
      </c>
      <c r="AC35" s="14">
        <f t="shared" si="67"/>
        <v>0</v>
      </c>
      <c r="AD35" s="14">
        <f t="shared" si="67"/>
        <v>0</v>
      </c>
      <c r="AE35" s="14">
        <f t="shared" si="67"/>
        <v>0</v>
      </c>
      <c r="AF35" s="14">
        <f t="shared" si="67"/>
        <v>0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MAX(D23:D31)</f>
        <v>0</v>
      </c>
      <c r="E36" s="14">
        <f t="shared" ref="E36:AF36" si="68">MAX(E23:E31)</f>
        <v>0</v>
      </c>
      <c r="F36" s="14">
        <f t="shared" si="68"/>
        <v>0</v>
      </c>
      <c r="G36" s="14">
        <f t="shared" si="68"/>
        <v>0</v>
      </c>
      <c r="H36" s="14">
        <f t="shared" si="68"/>
        <v>0</v>
      </c>
      <c r="I36" s="14">
        <f t="shared" si="68"/>
        <v>0</v>
      </c>
      <c r="J36" s="14">
        <f t="shared" si="68"/>
        <v>0</v>
      </c>
      <c r="K36" s="14">
        <f t="shared" si="68"/>
        <v>0</v>
      </c>
      <c r="L36" s="14">
        <f t="shared" si="68"/>
        <v>0</v>
      </c>
      <c r="M36" s="14">
        <f t="shared" si="68"/>
        <v>0</v>
      </c>
      <c r="N36" s="14">
        <f t="shared" si="68"/>
        <v>0</v>
      </c>
      <c r="O36" s="14">
        <f t="shared" si="68"/>
        <v>0</v>
      </c>
      <c r="P36" s="14">
        <f t="shared" si="68"/>
        <v>0</v>
      </c>
      <c r="Q36" s="14">
        <f t="shared" si="68"/>
        <v>0</v>
      </c>
      <c r="R36" s="14">
        <f t="shared" si="68"/>
        <v>0</v>
      </c>
      <c r="S36" s="14">
        <f t="shared" si="68"/>
        <v>0</v>
      </c>
      <c r="T36" s="14">
        <f t="shared" si="68"/>
        <v>0</v>
      </c>
      <c r="U36" s="14">
        <f t="shared" si="68"/>
        <v>0</v>
      </c>
      <c r="V36" s="14">
        <f t="shared" si="68"/>
        <v>0</v>
      </c>
      <c r="W36" s="14">
        <f t="shared" si="68"/>
        <v>0</v>
      </c>
      <c r="X36" s="14">
        <f t="shared" si="68"/>
        <v>0</v>
      </c>
      <c r="Y36" s="14">
        <f t="shared" si="68"/>
        <v>0</v>
      </c>
      <c r="Z36" s="14">
        <f t="shared" si="68"/>
        <v>0</v>
      </c>
      <c r="AA36" s="14">
        <f t="shared" si="68"/>
        <v>0</v>
      </c>
      <c r="AB36" s="14">
        <f t="shared" si="68"/>
        <v>0</v>
      </c>
      <c r="AC36" s="14">
        <f t="shared" si="68"/>
        <v>0</v>
      </c>
      <c r="AD36" s="14">
        <f t="shared" si="68"/>
        <v>0</v>
      </c>
      <c r="AE36" s="14">
        <f t="shared" si="68"/>
        <v>0</v>
      </c>
      <c r="AF36" s="14">
        <f t="shared" si="68"/>
        <v>0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COUNT(D23:D31)</f>
        <v>9</v>
      </c>
      <c r="E37" s="15">
        <f t="shared" ref="E37:AF37" si="69">COUNT(E23:E31)</f>
        <v>9</v>
      </c>
      <c r="F37" s="15">
        <f t="shared" si="69"/>
        <v>9</v>
      </c>
      <c r="G37" s="15">
        <f t="shared" si="69"/>
        <v>9</v>
      </c>
      <c r="H37" s="15">
        <f t="shared" si="69"/>
        <v>9</v>
      </c>
      <c r="I37" s="15">
        <f t="shared" si="69"/>
        <v>9</v>
      </c>
      <c r="J37" s="15">
        <f t="shared" si="69"/>
        <v>9</v>
      </c>
      <c r="K37" s="15">
        <f t="shared" si="69"/>
        <v>9</v>
      </c>
      <c r="L37" s="15">
        <f t="shared" si="69"/>
        <v>9</v>
      </c>
      <c r="M37" s="15">
        <f t="shared" si="69"/>
        <v>9</v>
      </c>
      <c r="N37" s="15">
        <f t="shared" si="69"/>
        <v>9</v>
      </c>
      <c r="O37" s="15">
        <f t="shared" si="69"/>
        <v>9</v>
      </c>
      <c r="P37" s="15">
        <f t="shared" si="69"/>
        <v>9</v>
      </c>
      <c r="Q37" s="15">
        <f t="shared" si="69"/>
        <v>9</v>
      </c>
      <c r="R37" s="15">
        <f t="shared" si="69"/>
        <v>9</v>
      </c>
      <c r="S37" s="15">
        <f t="shared" si="69"/>
        <v>9</v>
      </c>
      <c r="T37" s="15">
        <f t="shared" si="69"/>
        <v>9</v>
      </c>
      <c r="U37" s="15">
        <f t="shared" si="69"/>
        <v>9</v>
      </c>
      <c r="V37" s="15">
        <f t="shared" si="69"/>
        <v>9</v>
      </c>
      <c r="W37" s="15">
        <f t="shared" si="69"/>
        <v>9</v>
      </c>
      <c r="X37" s="15">
        <f t="shared" si="69"/>
        <v>9</v>
      </c>
      <c r="Y37" s="15">
        <f t="shared" si="69"/>
        <v>9</v>
      </c>
      <c r="Z37" s="15">
        <f t="shared" si="69"/>
        <v>9</v>
      </c>
      <c r="AA37" s="15">
        <f t="shared" si="69"/>
        <v>9</v>
      </c>
      <c r="AB37" s="15">
        <f t="shared" si="69"/>
        <v>9</v>
      </c>
      <c r="AC37" s="15">
        <f t="shared" si="69"/>
        <v>9</v>
      </c>
      <c r="AD37" s="15">
        <f t="shared" si="69"/>
        <v>9</v>
      </c>
      <c r="AE37" s="15">
        <f t="shared" si="69"/>
        <v>9</v>
      </c>
      <c r="AF37" s="15">
        <f t="shared" si="69"/>
        <v>9</v>
      </c>
      <c r="AI37" s="12"/>
      <c r="AJ37" s="12"/>
      <c r="AK37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6"/>
  <sheetViews>
    <sheetView workbookViewId="0">
      <pane xSplit="3" topLeftCell="D1" activePane="topRight" state="frozen"/>
      <selection pane="topRight" activeCell="AK38" sqref="AK38"/>
    </sheetView>
  </sheetViews>
  <sheetFormatPr defaultRowHeight="12.75" x14ac:dyDescent="0.2"/>
  <cols>
    <col min="1" max="1" width="9.140625" style="12"/>
    <col min="2" max="2" width="27.140625" style="11" customWidth="1"/>
    <col min="3" max="3" width="26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3" width="8.7109375" style="12" customWidth="1"/>
    <col min="14" max="15" width="10.140625" style="12" bestFit="1" customWidth="1"/>
    <col min="16" max="24" width="10.140625" style="12" customWidth="1"/>
    <col min="25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287</v>
      </c>
      <c r="C3" s="1"/>
      <c r="D3" s="5">
        <f t="shared" ref="D3:D11" si="0">((AG3-AW3)^2+(AH3-AX3)^2)^0.5</f>
        <v>12.4206</v>
      </c>
      <c r="E3" s="5">
        <f t="shared" ref="E3:E11" si="1">((AG3-AU3)^2+(AH3-AV3)^2)^0.5</f>
        <v>9.1446000000000005</v>
      </c>
      <c r="F3" s="5">
        <f>((AG3-AM3)^2+(AH3-AN3)^2)^0.5</f>
        <v>2.2136</v>
      </c>
      <c r="G3" s="5">
        <f>((AG3-AI3)^2+(AH3-AJ3)^2)^0.5</f>
        <v>0.81279999999999997</v>
      </c>
      <c r="H3" s="5">
        <f>((AK3-AM3)^2+(AL3-AN3)^2)^0.5</f>
        <v>0.89660000000000006</v>
      </c>
      <c r="I3" s="5">
        <f>((AM3-AO3)^2+(AN3-AP3)^2)^0.5</f>
        <v>0.89729999999999999</v>
      </c>
      <c r="J3" s="5">
        <f>((AO3-AQ3)^2+(AP3-AR3)^2)^0.5</f>
        <v>1.6026999999999996</v>
      </c>
      <c r="K3" s="24">
        <f>((AQ3-AS3)^2+(AR3-AT3)^2)^0.5</f>
        <v>0.56710000000000083</v>
      </c>
      <c r="L3" s="5">
        <f t="shared" ref="L3:L11" si="2">((BS3-BU3)^2+(BT3-BV3)^2)^0.5</f>
        <v>4.8568385128599854</v>
      </c>
      <c r="M3" s="5">
        <f t="shared" ref="M3:M11" si="3">((BU3-BW3)^2+(BV3-BX3)^2)^0.5</f>
        <v>1.3830166448745298</v>
      </c>
      <c r="N3" s="5">
        <f t="shared" ref="N3:N11" si="4">((BW3-BY3)^2+(BX3-BZ3)^2)^0.5 + ((BY3-CA3)^2+(BZ3-CB3)^2)^0.5</f>
        <v>5.2026796720536232</v>
      </c>
      <c r="O3" s="5">
        <f t="shared" ref="O3:O11" si="5">((CA3-CC3)^2+(CB3-CD3)^2)^0.5</f>
        <v>1.5604291268750401</v>
      </c>
      <c r="P3" s="5">
        <f>((CE3-CG3)^2+(CF3-CH3)^2)^0.5</f>
        <v>5.1022938968663887</v>
      </c>
      <c r="Q3" s="5">
        <f>((CG3-CI3)^2+(CH3-CJ3)^2)^0.5</f>
        <v>5.7696303252461503</v>
      </c>
      <c r="R3" s="5">
        <f>((CO3-CQ3)^2+(CP3-CR3)^2)^0.5</f>
        <v>3.7321402036901028</v>
      </c>
      <c r="S3" s="5">
        <f>((CQ3-CS3)^2+(CR3-CT3)^2)^0.5</f>
        <v>4.5034805051204563</v>
      </c>
      <c r="T3" s="5">
        <f>((CY3-DA3)^2+(CZ3-DB3)^2)^0.5</f>
        <v>4.9911067970942078</v>
      </c>
      <c r="U3" s="5">
        <f>((DA3-DC3)^2+(DB3-DD3)^2)^0.5</f>
        <v>5.9474611810418736</v>
      </c>
      <c r="V3" s="5">
        <f>((DI3-DK3)^2+(DJ3-DL3)^2)^0.5</f>
        <v>0.96841297492340572</v>
      </c>
      <c r="W3" s="5">
        <f>((DK3-DM3)^2+(DL3-DN3)^2)^0.5</f>
        <v>1.3718443351925904</v>
      </c>
      <c r="X3" s="5">
        <f>((DM3-DO3)^2+(DN3-DP3)^2)^0.5</f>
        <v>0.28161791491309646</v>
      </c>
      <c r="Y3" s="5">
        <f>((BE3-BK3)^2+(BF3-BL3)^2)^0.5</f>
        <v>1.1175999999999999</v>
      </c>
      <c r="Z3" s="5">
        <f>((BG3-BI3)^2+(BH3-BJ3)^2)^0.5</f>
        <v>0.56140000000000001</v>
      </c>
      <c r="AA3" s="5">
        <f>((BC3-BM3)^2+(BD3-BN3)^2)^0.5</f>
        <v>1.6097999999999999</v>
      </c>
      <c r="AB3" s="5">
        <f>((BA3-BO3)^2+(BB3-BP3)^2)^0.5</f>
        <v>2.8613</v>
      </c>
      <c r="AC3" s="6">
        <f>((AY3-BQ3)^2+(AZ3-BR3)^2)^0.5</f>
        <v>2.1577999999999999</v>
      </c>
      <c r="AD3" s="6">
        <f>((CK3-CM3)^2+(CL3-CN3)^2)^0.5</f>
        <v>0.33649999999999991</v>
      </c>
      <c r="AE3" s="24">
        <f>((CU3-CW3)^2+(CV3-CX3)^2)^0.5</f>
        <v>11.838284000648066</v>
      </c>
      <c r="AF3" s="6">
        <f>((DE3-DG3)^2+(DF3-DH3)^2)^0.5</f>
        <v>0.25900000000000012</v>
      </c>
      <c r="AG3" s="9">
        <v>0</v>
      </c>
      <c r="AH3" s="9">
        <v>0</v>
      </c>
      <c r="AI3" s="9">
        <v>0</v>
      </c>
      <c r="AJ3" s="9">
        <v>-0.81279999999999997</v>
      </c>
      <c r="AK3" s="9">
        <v>0</v>
      </c>
      <c r="AL3" s="9">
        <v>-1.3169999999999999</v>
      </c>
      <c r="AM3" s="9">
        <v>0</v>
      </c>
      <c r="AN3" s="9">
        <v>-2.2136</v>
      </c>
      <c r="AO3" s="9">
        <v>0</v>
      </c>
      <c r="AP3" s="9">
        <v>-3.1109</v>
      </c>
      <c r="AQ3" s="9">
        <v>0</v>
      </c>
      <c r="AR3" s="9">
        <v>-4.7135999999999996</v>
      </c>
      <c r="AS3" s="9">
        <v>0</v>
      </c>
      <c r="AT3" s="9">
        <v>-5.2807000000000004</v>
      </c>
      <c r="AU3" s="9">
        <v>0</v>
      </c>
      <c r="AV3" s="9">
        <v>-9.1446000000000005</v>
      </c>
      <c r="AW3" s="9">
        <v>0</v>
      </c>
      <c r="AX3" s="9">
        <v>-12.4206</v>
      </c>
      <c r="AY3" s="18">
        <v>1.0572999999999999</v>
      </c>
      <c r="AZ3" s="18">
        <v>-4.4208999999999996</v>
      </c>
      <c r="BA3" s="19">
        <v>1.4237</v>
      </c>
      <c r="BB3" s="19">
        <v>-4.4208999999999996</v>
      </c>
      <c r="BC3" s="19">
        <v>0.81410000000000005</v>
      </c>
      <c r="BD3" s="19">
        <v>-4.4208999999999996</v>
      </c>
      <c r="BE3" s="19">
        <v>0.62929999999999997</v>
      </c>
      <c r="BF3" s="19">
        <v>-4.4208999999999996</v>
      </c>
      <c r="BG3" s="19">
        <v>0.36770000000000003</v>
      </c>
      <c r="BH3" s="19">
        <v>-4.4208999999999996</v>
      </c>
      <c r="BI3" s="19">
        <v>-0.19370000000000001</v>
      </c>
      <c r="BJ3" s="19">
        <v>-4.4208999999999996</v>
      </c>
      <c r="BK3" s="19">
        <v>-0.48830000000000001</v>
      </c>
      <c r="BL3" s="19">
        <v>-4.4208999999999996</v>
      </c>
      <c r="BM3" s="19">
        <v>-0.79569999999999996</v>
      </c>
      <c r="BN3" s="19">
        <v>-4.4208999999999996</v>
      </c>
      <c r="BO3" s="19">
        <v>-1.4376</v>
      </c>
      <c r="BP3" s="19">
        <v>-4.4208999999999996</v>
      </c>
      <c r="BQ3" s="19">
        <v>-1.1005</v>
      </c>
      <c r="BR3" s="19">
        <v>-4.4208999999999996</v>
      </c>
      <c r="BS3" s="17">
        <v>0</v>
      </c>
      <c r="BT3" s="17">
        <v>0</v>
      </c>
      <c r="BU3" s="17">
        <v>-2.0402999999999998</v>
      </c>
      <c r="BV3" s="17">
        <v>-4.4074999999999998</v>
      </c>
      <c r="BW3" s="17">
        <v>-1.6782999999999999</v>
      </c>
      <c r="BX3" s="17">
        <v>-5.7423000000000002</v>
      </c>
      <c r="BY3" s="17">
        <v>-1.6782999999999999</v>
      </c>
      <c r="BZ3" s="17">
        <v>-5.7423000000000002</v>
      </c>
      <c r="CA3" s="17">
        <v>1.2000999999999999</v>
      </c>
      <c r="CB3" s="17">
        <v>-10.0762</v>
      </c>
      <c r="CC3" s="17">
        <v>2.7545999999999999</v>
      </c>
      <c r="CD3" s="17">
        <v>-10.2121</v>
      </c>
      <c r="CE3" s="12">
        <v>2.7248000000000001</v>
      </c>
      <c r="CF3" s="12">
        <v>-8.8874999999999993</v>
      </c>
      <c r="CG3" s="12">
        <v>-2.3761999999999999</v>
      </c>
      <c r="CH3" s="12">
        <v>-9.0023999999999997</v>
      </c>
      <c r="CI3" s="12">
        <v>3.0493000000000001</v>
      </c>
      <c r="CJ3" s="12">
        <v>-7.0396000000000001</v>
      </c>
      <c r="CK3" s="12">
        <v>-5.9169</v>
      </c>
      <c r="CL3" s="12">
        <v>0.77470000000000006</v>
      </c>
      <c r="CM3" s="12">
        <v>-5.9169</v>
      </c>
      <c r="CN3" s="12">
        <v>1.1112</v>
      </c>
      <c r="CO3" s="12">
        <v>2.0630999999999999</v>
      </c>
      <c r="CP3" s="12">
        <v>-6.8288000000000002</v>
      </c>
      <c r="CQ3" s="12">
        <v>-1.5824</v>
      </c>
      <c r="CR3" s="12">
        <v>-6.0293000000000001</v>
      </c>
      <c r="CS3" s="12">
        <v>2.5305</v>
      </c>
      <c r="CT3" s="12">
        <v>-7.8638000000000003</v>
      </c>
      <c r="CU3" s="12">
        <v>-5.9169</v>
      </c>
      <c r="CV3" s="12">
        <v>1.0146999999999999</v>
      </c>
      <c r="CW3" s="12">
        <v>5.9169</v>
      </c>
      <c r="CX3" s="12">
        <v>1.3405</v>
      </c>
      <c r="CY3" s="12">
        <v>2.3197000000000001</v>
      </c>
      <c r="CZ3" s="12">
        <v>-6.7061999999999999</v>
      </c>
      <c r="DA3" s="12">
        <v>-1.8148</v>
      </c>
      <c r="DB3" s="12">
        <v>-9.5021000000000004</v>
      </c>
      <c r="DC3" s="12">
        <v>2.8936999999999999</v>
      </c>
      <c r="DD3" s="12">
        <v>-13.1356</v>
      </c>
      <c r="DE3" s="12">
        <v>-5.9169</v>
      </c>
      <c r="DF3" s="12">
        <v>1.2528999999999999</v>
      </c>
      <c r="DG3" s="12">
        <v>-5.9169</v>
      </c>
      <c r="DH3" s="12">
        <v>1.5119</v>
      </c>
      <c r="DI3" s="12">
        <v>-5.6401000000000003</v>
      </c>
      <c r="DJ3" s="12">
        <v>1.7678</v>
      </c>
      <c r="DK3" s="12">
        <v>-4.7713999999999999</v>
      </c>
      <c r="DL3" s="12">
        <v>1.3398000000000001</v>
      </c>
      <c r="DM3" s="12">
        <v>-4.2931999999999997</v>
      </c>
      <c r="DN3" s="12">
        <v>5.3999999999999999E-2</v>
      </c>
      <c r="DO3" s="12">
        <v>-4.3224</v>
      </c>
      <c r="DP3" s="12">
        <v>-0.2261</v>
      </c>
    </row>
    <row r="4" spans="2:120" ht="14.45" customHeight="1" x14ac:dyDescent="0.2">
      <c r="B4" s="2" t="s">
        <v>288</v>
      </c>
      <c r="C4" s="2" t="s">
        <v>492</v>
      </c>
      <c r="D4" s="5">
        <f t="shared" si="0"/>
        <v>15.020300000000001</v>
      </c>
      <c r="E4" s="5">
        <f t="shared" si="1"/>
        <v>13.0962</v>
      </c>
      <c r="F4" s="5">
        <f>((AG4-AM4)^2+(AH4-AN4)^2)^0.5</f>
        <v>2.8536999999999999</v>
      </c>
      <c r="G4" s="24">
        <f>((AG4-AI4)^2+(AH4-AJ4)^2)^0.5</f>
        <v>1.0325</v>
      </c>
      <c r="H4" s="5">
        <f>((AK4-AM4)^2+(AL4-AN4)^2)^0.5</f>
        <v>1.2827</v>
      </c>
      <c r="I4" s="5">
        <f>((AM4-AO4)^2+(AN4-AP4)^2)^0.5</f>
        <v>0.96330000000000027</v>
      </c>
      <c r="J4" s="5">
        <f>((AO4-AQ4)^2+(AP4-AR4)^2)^0.5</f>
        <v>1.9220999999999995</v>
      </c>
      <c r="K4" s="5">
        <f>((AQ4-AS4)^2+(AR4-AT4)^2)^0.5</f>
        <v>0.76840000000000064</v>
      </c>
      <c r="L4" s="5">
        <f t="shared" si="2"/>
        <v>7.1590891739103233</v>
      </c>
      <c r="M4" s="5">
        <f t="shared" si="3"/>
        <v>2.0920115343850294</v>
      </c>
      <c r="N4" s="5" t="s">
        <v>566</v>
      </c>
      <c r="O4" s="5" t="s">
        <v>566</v>
      </c>
      <c r="P4" s="5">
        <f>((CE4-CG4)^2+(CF4-CH4)^2)^0.5</f>
        <v>6.9134985239023523</v>
      </c>
      <c r="Q4" s="5">
        <f>((CG4-CI4)^2+(CH4-CJ4)^2)^0.5</f>
        <v>7.4660201077950497</v>
      </c>
      <c r="R4" s="5">
        <f>((CO4-CQ4)^2+(CP4-CR4)^2)^0.5</f>
        <v>4.6632392743671218</v>
      </c>
      <c r="S4" s="5">
        <f>((CQ4-CS4)^2+(CR4-CT4)^2)^0.5</f>
        <v>5.9684160151584607</v>
      </c>
      <c r="T4" s="5" t="s">
        <v>566</v>
      </c>
      <c r="U4" s="5" t="s">
        <v>566</v>
      </c>
      <c r="V4" s="5">
        <f>((DI4-DK4)^2+(DJ4-DL4)^2)^0.5</f>
        <v>1.1350363694613486</v>
      </c>
      <c r="W4" s="5">
        <f>((DK4-DM4)^2+(DL4-DN4)^2)^0.5</f>
        <v>1.5889393506361398</v>
      </c>
      <c r="X4" s="5">
        <f>((DM4-DO4)^2+(DN4-DP4)^2)^0.5</f>
        <v>0.49412250505315003</v>
      </c>
      <c r="Y4" s="5">
        <f>((BE4-BK4)^2+(BF4-BL4)^2)^0.5</f>
        <v>1.2313000000000001</v>
      </c>
      <c r="Z4" s="5">
        <f>((BG4-BI4)^2+(BH4-BJ4)^2)^0.5</f>
        <v>0.59179999999999999</v>
      </c>
      <c r="AA4" s="5">
        <f>((BC4-BM4)^2+(BD4-BN4)^2)^0.5</f>
        <v>1.9062000000000001</v>
      </c>
      <c r="AB4" s="5">
        <f>((BA4-BO4)^2+(BB4-BP4)^2)^0.5</f>
        <v>3.2397999999999998</v>
      </c>
      <c r="AC4" s="6">
        <f>((AY4-BQ4)^2+(AZ4-BR4)^2)^0.5</f>
        <v>3.556</v>
      </c>
      <c r="AD4" s="6">
        <f>((CK4-CM4)^2+(CL4-CN4)^2)^0.5</f>
        <v>0.30859999999999999</v>
      </c>
      <c r="AE4" s="6">
        <f>((CU4-CW4)^2+(CV4-CX4)^2)^0.5</f>
        <v>0.33340000000000003</v>
      </c>
      <c r="AF4" s="6" t="s">
        <v>566</v>
      </c>
      <c r="AG4" s="9">
        <v>0</v>
      </c>
      <c r="AH4" s="9">
        <v>0</v>
      </c>
      <c r="AI4" s="9">
        <v>0</v>
      </c>
      <c r="AJ4" s="9">
        <v>-1.0325</v>
      </c>
      <c r="AK4" s="9">
        <v>0</v>
      </c>
      <c r="AL4" s="9">
        <v>-1.571</v>
      </c>
      <c r="AM4" s="9">
        <v>0</v>
      </c>
      <c r="AN4" s="9">
        <v>-2.8536999999999999</v>
      </c>
      <c r="AO4" s="9">
        <v>0</v>
      </c>
      <c r="AP4" s="9">
        <v>-3.8170000000000002</v>
      </c>
      <c r="AQ4" s="9">
        <v>0</v>
      </c>
      <c r="AR4" s="9">
        <v>-5.7390999999999996</v>
      </c>
      <c r="AS4" s="9">
        <v>0</v>
      </c>
      <c r="AT4" s="9">
        <v>-6.5075000000000003</v>
      </c>
      <c r="AU4" s="9">
        <v>0</v>
      </c>
      <c r="AV4" s="9">
        <v>-13.0962</v>
      </c>
      <c r="AW4" s="9">
        <v>0</v>
      </c>
      <c r="AX4" s="9">
        <v>-15.020300000000001</v>
      </c>
      <c r="AY4" s="18">
        <v>1.7050000000000001</v>
      </c>
      <c r="AZ4" s="18">
        <v>-5.7563000000000004</v>
      </c>
      <c r="BA4" s="19">
        <v>1.5690999999999999</v>
      </c>
      <c r="BB4" s="19">
        <v>-5.7563000000000004</v>
      </c>
      <c r="BC4" s="19">
        <v>0.87690000000000001</v>
      </c>
      <c r="BD4" s="19">
        <v>-5.7563000000000004</v>
      </c>
      <c r="BE4" s="19">
        <v>0.57850000000000001</v>
      </c>
      <c r="BF4" s="19">
        <v>-5.7563000000000004</v>
      </c>
      <c r="BG4" s="19">
        <v>0.247</v>
      </c>
      <c r="BH4" s="19">
        <v>-5.7563000000000004</v>
      </c>
      <c r="BI4" s="19">
        <v>-0.3448</v>
      </c>
      <c r="BJ4" s="19">
        <v>-5.7563000000000004</v>
      </c>
      <c r="BK4" s="19">
        <v>-0.65280000000000005</v>
      </c>
      <c r="BL4" s="19">
        <v>-5.7563000000000004</v>
      </c>
      <c r="BM4" s="19">
        <v>-1.0293000000000001</v>
      </c>
      <c r="BN4" s="19">
        <v>-5.7563000000000004</v>
      </c>
      <c r="BO4" s="19">
        <v>-1.6707000000000001</v>
      </c>
      <c r="BP4" s="19">
        <v>-5.7563000000000004</v>
      </c>
      <c r="BQ4" s="19">
        <v>-1.851</v>
      </c>
      <c r="BR4" s="19">
        <v>-5.7563000000000004</v>
      </c>
      <c r="BS4" s="17">
        <v>0</v>
      </c>
      <c r="BT4" s="17">
        <v>0</v>
      </c>
      <c r="BU4" s="17">
        <v>-2.3546</v>
      </c>
      <c r="BV4" s="17">
        <v>6.7607999999999997</v>
      </c>
      <c r="BW4" s="17">
        <v>-1.7297</v>
      </c>
      <c r="BX4" s="17">
        <v>8.7573000000000008</v>
      </c>
      <c r="BY4" s="17">
        <v>-1.7297</v>
      </c>
      <c r="BZ4" s="17">
        <v>8.7573000000000008</v>
      </c>
      <c r="CA4" s="17"/>
      <c r="CB4" s="17"/>
      <c r="CC4" s="17"/>
      <c r="CD4" s="17"/>
      <c r="CE4" s="12">
        <v>-1.1354</v>
      </c>
      <c r="CF4" s="12">
        <v>8.9084000000000003</v>
      </c>
      <c r="CG4" s="12">
        <v>-7.5724</v>
      </c>
      <c r="CH4" s="12">
        <v>6.3861999999999997</v>
      </c>
      <c r="CI4" s="12">
        <v>-1.1049</v>
      </c>
      <c r="CJ4" s="12">
        <v>2.6562000000000001</v>
      </c>
      <c r="CK4" s="12">
        <v>-4.3224</v>
      </c>
      <c r="CL4" s="12">
        <v>-0.42099999999999999</v>
      </c>
      <c r="CM4" s="12">
        <v>-4.3224</v>
      </c>
      <c r="CN4" s="12">
        <v>-0.1124</v>
      </c>
      <c r="CO4" s="12">
        <v>-0.23619999999999999</v>
      </c>
      <c r="CP4" s="12">
        <v>11.0312</v>
      </c>
      <c r="CQ4" s="12">
        <v>-4.7008999999999999</v>
      </c>
      <c r="CR4" s="12">
        <v>9.6850000000000005</v>
      </c>
      <c r="CS4" s="12">
        <v>0.47939999999999999</v>
      </c>
      <c r="CT4" s="12">
        <v>6.7207999999999997</v>
      </c>
      <c r="CU4" s="12">
        <v>-4.3224</v>
      </c>
      <c r="CV4" s="12">
        <v>-0.24510000000000001</v>
      </c>
      <c r="CW4" s="12">
        <v>-4.3224</v>
      </c>
      <c r="CX4" s="12">
        <v>8.8300000000000003E-2</v>
      </c>
      <c r="DI4" s="12">
        <v>-9.0321999999999996</v>
      </c>
      <c r="DJ4" s="12">
        <v>3.5687000000000002</v>
      </c>
      <c r="DK4" s="12">
        <v>-8.1356000000000002</v>
      </c>
      <c r="DL4" s="12">
        <v>4.2647000000000004</v>
      </c>
      <c r="DM4" s="12">
        <v>-7.7641</v>
      </c>
      <c r="DN4" s="12">
        <v>5.8095999999999997</v>
      </c>
      <c r="DO4" s="12">
        <v>-7.8308</v>
      </c>
      <c r="DP4" s="12">
        <v>6.2991999999999999</v>
      </c>
    </row>
    <row r="5" spans="2:120" ht="16.899999999999999" customHeight="1" x14ac:dyDescent="0.2">
      <c r="B5" s="2" t="s">
        <v>289</v>
      </c>
      <c r="C5" s="2" t="s">
        <v>824</v>
      </c>
      <c r="D5" s="5">
        <f t="shared" si="0"/>
        <v>13.3286</v>
      </c>
      <c r="E5" s="5">
        <f t="shared" si="1"/>
        <v>11.7164</v>
      </c>
      <c r="F5" s="5">
        <f>((AG5-AM5)^2+(AH5-AN5)^2)^0.5</f>
        <v>2.5609999999999999</v>
      </c>
      <c r="G5" s="5">
        <f>((AG5-AI5)^2+(AH5-AJ5)^2)^0.5</f>
        <v>0.85599999999999998</v>
      </c>
      <c r="H5" s="5">
        <f>((AK5-AM5)^2+(AL5-AN5)^2)^0.5</f>
        <v>1.1785999999999999</v>
      </c>
      <c r="I5" s="5">
        <f>((AM5-AO5)^2+(AN5-AP5)^2)^0.5</f>
        <v>0.82739999999999991</v>
      </c>
      <c r="J5" s="5">
        <f>((AO5-AQ5)^2+(AP5-AR5)^2)^0.5</f>
        <v>1.7766999999999999</v>
      </c>
      <c r="K5" s="5">
        <f>((AQ5-AS5)^2+(AR5-AT5)^2)^0.5</f>
        <v>0.98680000000000057</v>
      </c>
      <c r="L5" s="5">
        <f t="shared" si="2"/>
        <v>5.6157355528906452</v>
      </c>
      <c r="M5" s="5" t="s">
        <v>566</v>
      </c>
      <c r="N5" s="5" t="s">
        <v>566</v>
      </c>
      <c r="O5" s="5" t="s">
        <v>566</v>
      </c>
      <c r="P5" s="5" t="s">
        <v>566</v>
      </c>
      <c r="Q5" s="5" t="s">
        <v>566</v>
      </c>
      <c r="R5" s="5">
        <f>((CO5-CQ5)^2+(CP5-CR5)^2)^0.5</f>
        <v>3.9274988784212281</v>
      </c>
      <c r="S5" s="5">
        <f>((CQ5-CS5)^2+(CR5-CT5)^2)^0.5</f>
        <v>4.2212452428163898</v>
      </c>
      <c r="T5" s="5">
        <f>((CY5-DA5)^2+(CZ5-DB5)^2)^0.5</f>
        <v>5.0551722918215169</v>
      </c>
      <c r="U5" s="5">
        <f>((DA5-DC5)^2+(DB5-DD5)^2)^0.5</f>
        <v>6.2820166459505664</v>
      </c>
      <c r="V5" s="5">
        <f>((DI5-DK5)^2+(DJ5-DL5)^2)^0.5</f>
        <v>0.96178301606963357</v>
      </c>
      <c r="W5" s="5">
        <f>((DK5-DM5)^2+(DL5-DN5)^2)^0.5</f>
        <v>1.5339158288511134</v>
      </c>
      <c r="X5" s="5">
        <f>((DM5-DO5)^2+(DN5-DP5)^2)^0.5</f>
        <v>0.53124662822459445</v>
      </c>
      <c r="Y5" s="5">
        <f>((BE5-BK5)^2+(BF5-BL5)^2)^0.5</f>
        <v>1.0933999999999999</v>
      </c>
      <c r="Z5" s="5">
        <f>((BG5-BI5)^2+(BH5-BJ5)^2)^0.5</f>
        <v>0.60640000000000005</v>
      </c>
      <c r="AA5" s="5">
        <f>((BC5-BM5)^2+(BD5-BN5)^2)^0.5</f>
        <v>1.8052999999999999</v>
      </c>
      <c r="AB5" s="5">
        <f>((BA5-BO5)^2+(BB5-BP5)^2)^0.5</f>
        <v>3.0524</v>
      </c>
      <c r="AC5" s="6">
        <f>((AY5-BQ5)^2+(AZ5-BR5)^2)^0.5</f>
        <v>2.7774999999999999</v>
      </c>
      <c r="AD5" s="6" t="s">
        <v>566</v>
      </c>
      <c r="AE5" s="6">
        <f>((CU5-CW5)^2+(CV5-CX5)^2)^0.5</f>
        <v>0.3125</v>
      </c>
      <c r="AF5" s="6">
        <f>((DE5-DG5)^2+(DF5-DH5)^2)^0.5</f>
        <v>0.27619999999999978</v>
      </c>
      <c r="AG5" s="9">
        <v>0</v>
      </c>
      <c r="AH5" s="9">
        <v>0</v>
      </c>
      <c r="AI5" s="9">
        <v>0</v>
      </c>
      <c r="AJ5" s="9">
        <v>-0.85599999999999998</v>
      </c>
      <c r="AK5" s="9">
        <v>0</v>
      </c>
      <c r="AL5" s="9">
        <v>-1.3824000000000001</v>
      </c>
      <c r="AM5" s="9">
        <v>0</v>
      </c>
      <c r="AN5" s="9">
        <v>-2.5609999999999999</v>
      </c>
      <c r="AO5" s="9">
        <v>0</v>
      </c>
      <c r="AP5" s="9">
        <v>-3.3883999999999999</v>
      </c>
      <c r="AQ5" s="9">
        <v>0</v>
      </c>
      <c r="AR5" s="9">
        <v>-5.1650999999999998</v>
      </c>
      <c r="AS5" s="9">
        <v>0</v>
      </c>
      <c r="AT5" s="9">
        <v>-6.1519000000000004</v>
      </c>
      <c r="AU5" s="9">
        <v>0</v>
      </c>
      <c r="AV5" s="9">
        <v>-11.7164</v>
      </c>
      <c r="AW5" s="9">
        <v>0</v>
      </c>
      <c r="AX5" s="9">
        <v>-13.3286</v>
      </c>
      <c r="AY5" s="18">
        <v>1.8301000000000001</v>
      </c>
      <c r="AZ5" s="18">
        <v>-5.0297999999999998</v>
      </c>
      <c r="BA5" s="19">
        <v>1.6859</v>
      </c>
      <c r="BB5" s="19">
        <v>-5.0297999999999998</v>
      </c>
      <c r="BC5" s="19">
        <v>0.995</v>
      </c>
      <c r="BD5" s="19">
        <v>-5.0297999999999998</v>
      </c>
      <c r="BE5" s="19">
        <v>0.60129999999999995</v>
      </c>
      <c r="BF5" s="19">
        <v>-5.0297999999999998</v>
      </c>
      <c r="BG5" s="19">
        <v>0.34539999999999998</v>
      </c>
      <c r="BH5" s="19">
        <v>-5.0297999999999998</v>
      </c>
      <c r="BI5" s="19">
        <v>-0.26100000000000001</v>
      </c>
      <c r="BJ5" s="19">
        <v>-5.0297999999999998</v>
      </c>
      <c r="BK5" s="19">
        <v>-0.49209999999999998</v>
      </c>
      <c r="BL5" s="19">
        <v>-5.0297999999999998</v>
      </c>
      <c r="BM5" s="19">
        <v>-0.81030000000000002</v>
      </c>
      <c r="BN5" s="19">
        <v>-5.0297999999999998</v>
      </c>
      <c r="BO5" s="19">
        <v>-1.3665</v>
      </c>
      <c r="BP5" s="19">
        <v>-5.0297999999999998</v>
      </c>
      <c r="BQ5" s="19">
        <v>-0.94740000000000002</v>
      </c>
      <c r="BR5" s="19">
        <v>-5.0297999999999998</v>
      </c>
      <c r="BS5" s="17">
        <v>0</v>
      </c>
      <c r="BT5" s="17">
        <v>0</v>
      </c>
      <c r="BU5" s="17">
        <v>-3.7662</v>
      </c>
      <c r="BV5" s="17">
        <v>4.1656000000000004</v>
      </c>
      <c r="BW5" s="17"/>
      <c r="BX5" s="17"/>
      <c r="BY5" s="17"/>
      <c r="BZ5" s="17"/>
      <c r="CA5" s="17"/>
      <c r="CB5" s="17"/>
      <c r="CC5" s="17"/>
      <c r="CD5" s="17"/>
      <c r="CO5" s="12">
        <v>-3.6467999999999998</v>
      </c>
      <c r="CP5" s="12">
        <v>7.54</v>
      </c>
      <c r="CQ5" s="12">
        <v>-3.5457999999999998</v>
      </c>
      <c r="CR5" s="12">
        <v>11.466200000000001</v>
      </c>
      <c r="CS5" s="12">
        <v>-0.12640000000000001</v>
      </c>
      <c r="CT5" s="12">
        <v>8.9909999999999997</v>
      </c>
      <c r="CU5" s="12">
        <v>-3.1686000000000001</v>
      </c>
      <c r="CV5" s="12">
        <v>8.9909999999999997</v>
      </c>
      <c r="CW5" s="12">
        <v>-3.4811000000000001</v>
      </c>
      <c r="CX5" s="12">
        <v>8.9909999999999997</v>
      </c>
      <c r="CY5" s="12">
        <v>-3.6246</v>
      </c>
      <c r="CZ5" s="12">
        <v>8.7909000000000006</v>
      </c>
      <c r="DA5" s="12">
        <v>-1.6167</v>
      </c>
      <c r="DB5" s="12">
        <v>4.1516000000000002</v>
      </c>
      <c r="DC5" s="12">
        <v>2.6848000000000001</v>
      </c>
      <c r="DD5" s="12">
        <v>-0.42670000000000002</v>
      </c>
      <c r="DE5" s="12">
        <v>-2.6518000000000002</v>
      </c>
      <c r="DF5" s="12">
        <v>6.6383000000000001</v>
      </c>
      <c r="DG5" s="12">
        <v>-2.9279999999999999</v>
      </c>
      <c r="DH5" s="12">
        <v>6.6383000000000001</v>
      </c>
      <c r="DI5" s="12">
        <v>-2.9039000000000001</v>
      </c>
      <c r="DJ5" s="12">
        <v>6.7550999999999997</v>
      </c>
      <c r="DK5" s="12">
        <v>-2.1589999999999998</v>
      </c>
      <c r="DL5" s="12">
        <v>7.3635000000000002</v>
      </c>
      <c r="DM5" s="12">
        <v>-1.6999</v>
      </c>
      <c r="DN5" s="12">
        <v>8.8270999999999997</v>
      </c>
      <c r="DO5" s="12">
        <v>-1.7316</v>
      </c>
      <c r="DP5" s="12">
        <v>9.3574000000000002</v>
      </c>
    </row>
    <row r="6" spans="2:120" ht="15" customHeight="1" x14ac:dyDescent="0.2">
      <c r="B6" s="2" t="s">
        <v>290</v>
      </c>
      <c r="C6" s="2" t="s">
        <v>479</v>
      </c>
      <c r="D6" s="5">
        <f t="shared" si="0"/>
        <v>13.7363</v>
      </c>
      <c r="E6" s="5">
        <f t="shared" si="1"/>
        <v>11.987500000000001</v>
      </c>
      <c r="F6" s="5">
        <f>((AG6-AM6)^2+(AH6-AN6)^2)^0.5</f>
        <v>2.5297999999999998</v>
      </c>
      <c r="G6" s="5">
        <f>((AG6-AI6)^2+(AH6-AJ6)^2)^0.5</f>
        <v>0.79759999999999998</v>
      </c>
      <c r="H6" s="5">
        <f>((AK6-AM6)^2+(AL6-AN6)^2)^0.5</f>
        <v>1.3035999999999999</v>
      </c>
      <c r="I6" s="5">
        <f>((AM6-AO6)^2+(AN6-AP6)^2)^0.5</f>
        <v>0.7652000000000001</v>
      </c>
      <c r="J6" s="5">
        <f>((AO6-AQ6)^2+(AP6-AR6)^2)^0.5</f>
        <v>1.7195999999999998</v>
      </c>
      <c r="K6" s="5">
        <f>((AQ6-AS6)^2+(AR6-AT6)^2)^0.5</f>
        <v>1.0795000000000003</v>
      </c>
      <c r="L6" s="5">
        <f t="shared" si="2"/>
        <v>6.0801308291845162</v>
      </c>
      <c r="M6" s="5">
        <f t="shared" si="3"/>
        <v>1.5897560976451706</v>
      </c>
      <c r="N6" s="5">
        <f t="shared" si="4"/>
        <v>5.697705007224215</v>
      </c>
      <c r="O6" s="5" t="s">
        <v>566</v>
      </c>
      <c r="P6" s="5">
        <f>((CE6-CG6)^2+(CF6-CH6)^2)^0.5</f>
        <v>6.3331805571924136</v>
      </c>
      <c r="Q6" s="5">
        <f>((CG6-CI6)^2+(CH6-CJ6)^2)^0.5</f>
        <v>6.4884989265622917</v>
      </c>
      <c r="R6" s="5">
        <f>((CO6-CQ6)^2+(CP6-CR6)^2)^0.5</f>
        <v>4.3640734847158562</v>
      </c>
      <c r="S6" s="5">
        <f>((CQ6-CS6)^2+(CR6-CT6)^2)^0.5</f>
        <v>5.226997004973315</v>
      </c>
      <c r="T6" s="5">
        <f>((CY6-DA6)^2+(CZ6-DB6)^2)^0.5</f>
        <v>5.5665292319361797</v>
      </c>
      <c r="U6" s="5">
        <f>((DA6-DC6)^2+(DB6-DD6)^2)^0.5</f>
        <v>6.8792348993183827</v>
      </c>
      <c r="V6" s="5">
        <f>((DI6-DK6)^2+(DJ6-DL6)^2)^0.5</f>
        <v>1.0471332484454876</v>
      </c>
      <c r="W6" s="5">
        <f>((DK6-DM6)^2+(DL6-DN6)^2)^0.5</f>
        <v>1.4755508937342687</v>
      </c>
      <c r="X6" s="5">
        <f>((DM6-DO6)^2+(DN6-DP6)^2)^0.5</f>
        <v>0.53089608211023853</v>
      </c>
      <c r="Y6" s="5">
        <f>((BE6-BK6)^2+(BF6-BL6)^2)^0.5</f>
        <v>1.1144000000000001</v>
      </c>
      <c r="Z6" s="5">
        <f>((BG6-BI6)^2+(BH6-BJ6)^2)^0.5</f>
        <v>0.54100000000000004</v>
      </c>
      <c r="AA6" s="5">
        <f>((BC6-BM6)^2+(BD6-BN6)^2)^0.5</f>
        <v>1.7621</v>
      </c>
      <c r="AB6" s="5">
        <f>((BA6-BO6)^2+(BB6-BP6)^2)^0.5</f>
        <v>2.9215999999999998</v>
      </c>
      <c r="AC6" s="6">
        <f>((AY6-BQ6)^2+(AZ6-BR6)^2)^0.5</f>
        <v>2.9024999999999999</v>
      </c>
      <c r="AD6" s="6">
        <f>((CK6-CM6)^2+(CL6-CN6)^2)^0.5</f>
        <v>0.26039999999999996</v>
      </c>
      <c r="AE6" s="6">
        <f>((CU6-CW6)^2+(CV6-CX6)^2)^0.5</f>
        <v>0.30989999999999984</v>
      </c>
      <c r="AF6" s="6">
        <f>((DE6-DG6)^2+(DF6-DH6)^2)^0.5</f>
        <v>0.30030000000000001</v>
      </c>
      <c r="AG6" s="9">
        <v>0</v>
      </c>
      <c r="AH6" s="9">
        <v>0</v>
      </c>
      <c r="AI6" s="9">
        <v>0</v>
      </c>
      <c r="AJ6" s="9">
        <v>-0.79759999999999998</v>
      </c>
      <c r="AK6" s="9">
        <v>0</v>
      </c>
      <c r="AL6" s="9">
        <v>-1.2262</v>
      </c>
      <c r="AM6" s="9">
        <v>0</v>
      </c>
      <c r="AN6" s="9">
        <v>-2.5297999999999998</v>
      </c>
      <c r="AO6" s="9">
        <v>0</v>
      </c>
      <c r="AP6" s="9">
        <v>-3.2949999999999999</v>
      </c>
      <c r="AQ6" s="9">
        <v>0</v>
      </c>
      <c r="AR6" s="9">
        <v>-5.0145999999999997</v>
      </c>
      <c r="AS6" s="9">
        <v>0</v>
      </c>
      <c r="AT6" s="9">
        <v>-6.0941000000000001</v>
      </c>
      <c r="AU6" s="9">
        <v>0</v>
      </c>
      <c r="AV6" s="9">
        <v>-11.987500000000001</v>
      </c>
      <c r="AW6" s="9">
        <v>0</v>
      </c>
      <c r="AX6" s="9">
        <v>-13.7363</v>
      </c>
      <c r="AY6" s="18">
        <v>1.7532000000000001</v>
      </c>
      <c r="AZ6" s="18">
        <v>-5.6801000000000004</v>
      </c>
      <c r="BA6" s="19">
        <v>1.5075000000000001</v>
      </c>
      <c r="BB6" s="19">
        <v>-5.6801000000000004</v>
      </c>
      <c r="BC6" s="19">
        <v>0.86360000000000003</v>
      </c>
      <c r="BD6" s="19">
        <v>-5.6801000000000004</v>
      </c>
      <c r="BE6" s="19">
        <v>0.51880000000000004</v>
      </c>
      <c r="BF6" s="19">
        <v>-5.6801000000000004</v>
      </c>
      <c r="BG6" s="19">
        <v>0.19489999999999999</v>
      </c>
      <c r="BH6" s="19">
        <v>-5.6801000000000004</v>
      </c>
      <c r="BI6" s="19">
        <v>-0.34610000000000002</v>
      </c>
      <c r="BJ6" s="19">
        <v>-5.6801000000000004</v>
      </c>
      <c r="BK6" s="19">
        <v>-0.59560000000000002</v>
      </c>
      <c r="BL6" s="19">
        <v>-5.6801000000000004</v>
      </c>
      <c r="BM6" s="19">
        <v>-0.89849999999999997</v>
      </c>
      <c r="BN6" s="19">
        <v>-5.6801000000000004</v>
      </c>
      <c r="BO6" s="19">
        <v>-1.4140999999999999</v>
      </c>
      <c r="BP6" s="19">
        <v>-5.6801000000000004</v>
      </c>
      <c r="BQ6" s="19">
        <v>-1.1493</v>
      </c>
      <c r="BR6" s="19">
        <v>-5.6801000000000004</v>
      </c>
      <c r="BS6" s="17">
        <v>0</v>
      </c>
      <c r="BT6" s="17">
        <v>0</v>
      </c>
      <c r="BU6" s="17">
        <v>-2.3393000000000002</v>
      </c>
      <c r="BV6" s="17">
        <v>-5.6120999999999999</v>
      </c>
      <c r="BW6" s="17">
        <v>-1.5531999999999999</v>
      </c>
      <c r="BX6" s="17">
        <v>-6.9939</v>
      </c>
      <c r="BY6" s="17">
        <v>-0.28889999999999999</v>
      </c>
      <c r="BZ6" s="17">
        <v>-9.4158000000000008</v>
      </c>
      <c r="CA6" s="17">
        <v>2.1196000000000002</v>
      </c>
      <c r="CB6" s="17">
        <v>-11.1462</v>
      </c>
      <c r="CC6" s="17">
        <v>2.1196000000000002</v>
      </c>
      <c r="CD6" s="17">
        <v>-11.1462</v>
      </c>
      <c r="CE6" s="12">
        <v>1.2986</v>
      </c>
      <c r="CF6" s="12">
        <v>4.5484999999999998</v>
      </c>
      <c r="CG6" s="12">
        <v>0.47120000000000001</v>
      </c>
      <c r="CH6" s="12">
        <v>10.827400000000001</v>
      </c>
      <c r="CI6" s="12">
        <v>6.9278000000000004</v>
      </c>
      <c r="CJ6" s="12">
        <v>10.184799999999999</v>
      </c>
      <c r="CK6" s="12">
        <v>-1.5004999999999999</v>
      </c>
      <c r="CL6" s="12">
        <v>9.3574000000000002</v>
      </c>
      <c r="CM6" s="12">
        <v>-1.7608999999999999</v>
      </c>
      <c r="CN6" s="12">
        <v>9.3574000000000002</v>
      </c>
      <c r="CO6" s="12">
        <v>-2.6700000000000002E-2</v>
      </c>
      <c r="CP6" s="12">
        <v>3.0720999999999998</v>
      </c>
      <c r="CQ6" s="12">
        <v>1.5176000000000001</v>
      </c>
      <c r="CR6" s="12">
        <v>-1.0096000000000001</v>
      </c>
      <c r="CS6" s="12">
        <v>3.4963000000000002</v>
      </c>
      <c r="CT6" s="12">
        <v>3.8283999999999998</v>
      </c>
      <c r="CU6" s="12">
        <v>-1.5519000000000001</v>
      </c>
      <c r="CV6" s="12">
        <v>9.3574000000000002</v>
      </c>
      <c r="CW6" s="12">
        <v>-1.8617999999999999</v>
      </c>
      <c r="CX6" s="12">
        <v>9.3574000000000002</v>
      </c>
      <c r="CY6" s="12">
        <v>0.16070000000000001</v>
      </c>
      <c r="CZ6" s="12">
        <v>1.8224</v>
      </c>
      <c r="DA6" s="12">
        <v>1.712</v>
      </c>
      <c r="DB6" s="12">
        <v>-3.5236000000000001</v>
      </c>
      <c r="DC6" s="12">
        <v>2.3412000000000002</v>
      </c>
      <c r="DD6" s="12">
        <v>3.3268</v>
      </c>
      <c r="DE6" s="12">
        <v>-1.6903999999999999</v>
      </c>
      <c r="DF6" s="12">
        <v>9.3574000000000002</v>
      </c>
      <c r="DG6" s="12">
        <v>-1.9906999999999999</v>
      </c>
      <c r="DH6" s="12">
        <v>9.3574000000000002</v>
      </c>
      <c r="DI6" s="12">
        <v>-2.0911</v>
      </c>
      <c r="DJ6" s="12">
        <v>9.4977</v>
      </c>
      <c r="DK6" s="12">
        <v>-1.2471000000000001</v>
      </c>
      <c r="DL6" s="12">
        <v>10.1175</v>
      </c>
      <c r="DM6" s="12">
        <v>-0.88329999999999997</v>
      </c>
      <c r="DN6" s="12">
        <v>11.547499999999999</v>
      </c>
      <c r="DO6" s="12">
        <v>-0.89339999999999997</v>
      </c>
      <c r="DP6" s="12">
        <v>12.0783</v>
      </c>
    </row>
    <row r="7" spans="2:120" ht="16.149999999999999" customHeight="1" x14ac:dyDescent="0.2">
      <c r="B7" s="2" t="s">
        <v>291</v>
      </c>
      <c r="C7" s="2" t="s">
        <v>494</v>
      </c>
      <c r="D7" s="5">
        <f t="shared" si="0"/>
        <v>13.015000000000001</v>
      </c>
      <c r="E7" s="5">
        <f t="shared" si="1"/>
        <v>10.956899999999999</v>
      </c>
      <c r="F7" s="5">
        <f>((AG7-AM7)^2+(AH7-AN7)^2)^0.5</f>
        <v>2.3304</v>
      </c>
      <c r="G7" s="5">
        <f>((AG7-AI7)^2+(AH7-AJ7)^2)^0.5</f>
        <v>0.72960000000000003</v>
      </c>
      <c r="H7" s="5">
        <f>((AK7-AM7)^2+(AL7-AN7)^2)^0.5</f>
        <v>1.2039</v>
      </c>
      <c r="I7" s="5">
        <f>((AM7-AO7)^2+(AN7-AP7)^2)^0.5</f>
        <v>0.7944</v>
      </c>
      <c r="J7" s="5">
        <f>((AO7-AQ7)^2+(AP7-AR7)^2)^0.5</f>
        <v>1.5055999999999998</v>
      </c>
      <c r="K7" s="5">
        <f>((AQ7-AS7)^2+(AR7-AT7)^2)^0.5</f>
        <v>0.72650000000000059</v>
      </c>
      <c r="L7" s="5">
        <f t="shared" si="2"/>
        <v>5.8988059613789634</v>
      </c>
      <c r="M7" s="5" t="s">
        <v>566</v>
      </c>
      <c r="N7" s="5" t="s">
        <v>566</v>
      </c>
      <c r="O7" s="5" t="s">
        <v>566</v>
      </c>
      <c r="P7" s="5">
        <f>((CE7-CG7)^2+(CF7-CH7)^2)^0.5</f>
        <v>5.741754815385276</v>
      </c>
      <c r="Q7" s="5">
        <f>((CG7-CI7)^2+(CH7-CJ7)^2)^0.5</f>
        <v>6.0278058528788074</v>
      </c>
      <c r="R7" s="5">
        <f>((CO7-CQ7)^2+(CP7-CR7)^2)^0.5</f>
        <v>4.2372908915957135</v>
      </c>
      <c r="S7" s="5">
        <f>((CQ7-CS7)^2+(CR7-CT7)^2)^0.5</f>
        <v>5.0427874325614797</v>
      </c>
      <c r="T7" s="5">
        <f>((CY7-DA7)^2+(CZ7-DB7)^2)^0.5</f>
        <v>5.3285959248192194</v>
      </c>
      <c r="U7" s="5">
        <f>((DA7-DC7)^2+(DB7-DD7)^2)^0.5</f>
        <v>6.7948843117451236</v>
      </c>
      <c r="V7" s="5">
        <f>((DI7-DK7)^2+(DJ7-DL7)^2)^0.5</f>
        <v>0.91357005752158937</v>
      </c>
      <c r="W7" s="5">
        <f>((DK7-DM7)^2+(DL7-DN7)^2)^0.5</f>
        <v>1.3881110402269696</v>
      </c>
      <c r="X7" s="5">
        <f>((DM7-DO7)^2+(DN7-DP7)^2)^0.5</f>
        <v>0.33836851212841895</v>
      </c>
      <c r="Y7" s="5">
        <f>((BE7-BK7)^2+(BF7-BL7)^2)^0.5</f>
        <v>1.0579000000000001</v>
      </c>
      <c r="Z7" s="5">
        <f>((BG7-BI7)^2+(BH7-BJ7)^2)^0.5</f>
        <v>0.49590000000000001</v>
      </c>
      <c r="AA7" s="5">
        <f>((BC7-BM7)^2+(BD7-BN7)^2)^0.5</f>
        <v>1.6776</v>
      </c>
      <c r="AB7" s="5">
        <f>((BA7-BO7)^2+(BB7-BP7)^2)^0.5</f>
        <v>2.9653999999999998</v>
      </c>
      <c r="AC7" s="6">
        <f>((AY7-BQ7)^2+(AZ7-BR7)^2)^0.5</f>
        <v>2.4936999999999996</v>
      </c>
      <c r="AD7" s="6">
        <f>((CK7-CM7)^2+(CL7-CN7)^2)^0.5</f>
        <v>0.2572000000000001</v>
      </c>
      <c r="AE7" s="6">
        <f>((CU7-CW7)^2+(CV7-CX7)^2)^0.5</f>
        <v>0.27439999999999998</v>
      </c>
      <c r="AF7" s="6">
        <f>((DE7-DG7)^2+(DF7-DH7)^2)^0.5</f>
        <v>0.27369999999999983</v>
      </c>
      <c r="AG7" s="9">
        <v>0</v>
      </c>
      <c r="AH7" s="9">
        <v>0</v>
      </c>
      <c r="AI7" s="9">
        <v>0</v>
      </c>
      <c r="AJ7" s="9">
        <v>-0.72960000000000003</v>
      </c>
      <c r="AK7" s="9">
        <v>0</v>
      </c>
      <c r="AL7" s="9">
        <v>-1.1265000000000001</v>
      </c>
      <c r="AM7" s="9">
        <v>0</v>
      </c>
      <c r="AN7" s="9">
        <v>-2.3304</v>
      </c>
      <c r="AO7" s="9">
        <v>0</v>
      </c>
      <c r="AP7" s="9">
        <v>-3.1248</v>
      </c>
      <c r="AQ7" s="9">
        <v>0</v>
      </c>
      <c r="AR7" s="9">
        <v>-4.6303999999999998</v>
      </c>
      <c r="AS7" s="9">
        <v>0</v>
      </c>
      <c r="AT7" s="9">
        <v>-5.3569000000000004</v>
      </c>
      <c r="AU7" s="9">
        <v>0</v>
      </c>
      <c r="AV7" s="9">
        <v>-10.956899999999999</v>
      </c>
      <c r="AW7" s="9">
        <v>0</v>
      </c>
      <c r="AX7" s="9">
        <v>-13.015000000000001</v>
      </c>
      <c r="AY7" s="18">
        <v>1.4039999999999999</v>
      </c>
      <c r="AZ7" s="18">
        <v>-5.649</v>
      </c>
      <c r="BA7" s="19">
        <v>1.51</v>
      </c>
      <c r="BB7" s="19">
        <v>-5.649</v>
      </c>
      <c r="BC7" s="19">
        <v>0.87119999999999997</v>
      </c>
      <c r="BD7" s="19">
        <v>-5.649</v>
      </c>
      <c r="BE7" s="19">
        <v>0.59309999999999996</v>
      </c>
      <c r="BF7" s="19">
        <v>-5.649</v>
      </c>
      <c r="BG7" s="19">
        <v>0.26919999999999999</v>
      </c>
      <c r="BH7" s="19">
        <v>-5.649</v>
      </c>
      <c r="BI7" s="19">
        <v>-0.22670000000000001</v>
      </c>
      <c r="BJ7" s="19">
        <v>-5.649</v>
      </c>
      <c r="BK7" s="19">
        <v>-0.46479999999999999</v>
      </c>
      <c r="BL7" s="19">
        <v>-5.649</v>
      </c>
      <c r="BM7" s="19">
        <v>-0.80640000000000001</v>
      </c>
      <c r="BN7" s="19">
        <v>-5.649</v>
      </c>
      <c r="BO7" s="19">
        <v>-1.4554</v>
      </c>
      <c r="BP7" s="19">
        <v>-5.649</v>
      </c>
      <c r="BQ7" s="19">
        <v>-1.0896999999999999</v>
      </c>
      <c r="BR7" s="19">
        <v>-5.649</v>
      </c>
      <c r="BS7" s="17">
        <v>0</v>
      </c>
      <c r="BT7" s="17">
        <v>0</v>
      </c>
      <c r="BU7" s="17">
        <v>-2.4180999999999999</v>
      </c>
      <c r="BV7" s="17">
        <v>5.3803999999999998</v>
      </c>
      <c r="BW7" s="17"/>
      <c r="BX7" s="17"/>
      <c r="BY7" s="17"/>
      <c r="BZ7" s="17"/>
      <c r="CA7" s="17"/>
      <c r="CB7" s="17"/>
      <c r="CC7" s="17"/>
      <c r="CD7" s="17"/>
      <c r="CE7" s="12">
        <v>-2.7006999999999999</v>
      </c>
      <c r="CF7" s="12">
        <v>-3.6932</v>
      </c>
      <c r="CG7" s="12">
        <v>-5.6051000000000002</v>
      </c>
      <c r="CH7" s="12">
        <v>1.2598</v>
      </c>
      <c r="CI7" s="12">
        <v>0.35049999999999998</v>
      </c>
      <c r="CJ7" s="12">
        <v>0.3296</v>
      </c>
      <c r="CK7" s="12">
        <v>-5.9252000000000002</v>
      </c>
      <c r="CL7" s="12">
        <v>3.1629</v>
      </c>
      <c r="CM7" s="12">
        <v>-6.1824000000000003</v>
      </c>
      <c r="CN7" s="12">
        <v>3.1629</v>
      </c>
      <c r="CO7" s="12">
        <v>-2.6269999999999998</v>
      </c>
      <c r="CP7" s="12">
        <v>-4.6203000000000003</v>
      </c>
      <c r="CQ7" s="12">
        <v>-6.1848999999999998</v>
      </c>
      <c r="CR7" s="12">
        <v>-2.319</v>
      </c>
      <c r="CS7" s="12">
        <v>-1.9996</v>
      </c>
      <c r="CT7" s="12">
        <v>0.49399999999999999</v>
      </c>
      <c r="CU7" s="12">
        <v>-6.1824000000000003</v>
      </c>
      <c r="CV7" s="12">
        <v>2.9851000000000001</v>
      </c>
      <c r="CW7" s="12">
        <v>-6.1824000000000003</v>
      </c>
      <c r="CX7" s="12">
        <v>3.2595000000000001</v>
      </c>
      <c r="CY7" s="12">
        <v>-1.8935999999999999</v>
      </c>
      <c r="CZ7" s="12">
        <v>-2.1564999999999999</v>
      </c>
      <c r="DA7" s="12">
        <v>-5.6933999999999996</v>
      </c>
      <c r="DB7" s="12">
        <v>-5.8921999999999999</v>
      </c>
      <c r="DC7" s="12">
        <v>-2.0217999999999998</v>
      </c>
      <c r="DD7" s="12">
        <v>-11.6097</v>
      </c>
      <c r="DE7" s="12">
        <v>-6.1824000000000003</v>
      </c>
      <c r="DF7" s="12">
        <v>3.1680000000000001</v>
      </c>
      <c r="DG7" s="12">
        <v>-6.1824000000000003</v>
      </c>
      <c r="DH7" s="12">
        <v>3.4417</v>
      </c>
      <c r="DI7" s="12">
        <v>-6.1576000000000004</v>
      </c>
      <c r="DJ7" s="12">
        <v>3.3426</v>
      </c>
      <c r="DK7" s="12">
        <v>-5.7201000000000004</v>
      </c>
      <c r="DL7" s="12">
        <v>2.5406</v>
      </c>
      <c r="DM7" s="12">
        <v>-5.8052000000000001</v>
      </c>
      <c r="DN7" s="12">
        <v>1.1551</v>
      </c>
      <c r="DO7" s="12">
        <v>-5.9169</v>
      </c>
      <c r="DP7" s="12">
        <v>0.8357</v>
      </c>
    </row>
    <row r="8" spans="2:120" ht="16.149999999999999" customHeight="1" x14ac:dyDescent="0.2">
      <c r="B8" s="2" t="s">
        <v>881</v>
      </c>
      <c r="C8" s="2" t="s">
        <v>882</v>
      </c>
      <c r="D8" s="5">
        <f t="shared" si="0"/>
        <v>14.01</v>
      </c>
      <c r="E8" s="5">
        <f t="shared" si="1"/>
        <v>12.1418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2"/>
        <v>6.2653042894978377</v>
      </c>
      <c r="M8" s="5">
        <f t="shared" si="3"/>
        <v>1.6139609443849625</v>
      </c>
      <c r="N8" s="5">
        <f t="shared" si="4"/>
        <v>6.167711966361594</v>
      </c>
      <c r="O8" s="5">
        <f t="shared" si="5"/>
        <v>1.5216610825016197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-12.1418</v>
      </c>
      <c r="AW8" s="9">
        <v>0</v>
      </c>
      <c r="AX8" s="9">
        <v>-14.01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-1.0122</v>
      </c>
      <c r="BV8" s="17">
        <v>-6.1829999999999998</v>
      </c>
      <c r="BW8" s="17">
        <v>0.5645</v>
      </c>
      <c r="BX8" s="17">
        <v>-6.5278</v>
      </c>
      <c r="BY8" s="17">
        <v>0.5645</v>
      </c>
      <c r="BZ8" s="17">
        <v>-6.5278</v>
      </c>
      <c r="CA8" s="17">
        <v>6.7131999999999996</v>
      </c>
      <c r="CB8" s="17">
        <v>-7.0117000000000003</v>
      </c>
      <c r="CC8" s="17">
        <v>7.0713999999999997</v>
      </c>
      <c r="CD8" s="17">
        <v>-5.5327999999999999</v>
      </c>
    </row>
    <row r="9" spans="2:120" ht="16.149999999999999" customHeight="1" x14ac:dyDescent="0.2">
      <c r="B9" s="2" t="s">
        <v>883</v>
      </c>
      <c r="C9" s="2" t="s">
        <v>882</v>
      </c>
      <c r="D9" s="5">
        <f t="shared" si="0"/>
        <v>14.236700000000001</v>
      </c>
      <c r="E9" s="5">
        <f t="shared" si="1"/>
        <v>11.3132</v>
      </c>
      <c r="F9" s="5" t="s">
        <v>566</v>
      </c>
      <c r="G9" s="5" t="s">
        <v>566</v>
      </c>
      <c r="H9" s="5" t="s">
        <v>566</v>
      </c>
      <c r="I9" s="5" t="s">
        <v>566</v>
      </c>
      <c r="J9" s="5" t="s">
        <v>566</v>
      </c>
      <c r="K9" s="5" t="s">
        <v>566</v>
      </c>
      <c r="L9" s="5">
        <f t="shared" si="2"/>
        <v>6.3918214344582571</v>
      </c>
      <c r="M9" s="5">
        <f t="shared" si="3"/>
        <v>1.6806122039304607</v>
      </c>
      <c r="N9" s="5">
        <f t="shared" si="4"/>
        <v>5.799911029639647</v>
      </c>
      <c r="O9" s="5">
        <f t="shared" si="5"/>
        <v>1.537739981271216</v>
      </c>
      <c r="P9" s="5" t="s">
        <v>566</v>
      </c>
      <c r="Q9" s="5" t="s">
        <v>566</v>
      </c>
      <c r="R9" s="5" t="s">
        <v>566</v>
      </c>
      <c r="S9" s="5" t="s">
        <v>566</v>
      </c>
      <c r="T9" s="5" t="s">
        <v>566</v>
      </c>
      <c r="U9" s="5" t="s">
        <v>566</v>
      </c>
      <c r="V9" s="5" t="s">
        <v>566</v>
      </c>
      <c r="W9" s="5" t="s">
        <v>566</v>
      </c>
      <c r="X9" s="5" t="s">
        <v>566</v>
      </c>
      <c r="Y9" s="5" t="s">
        <v>566</v>
      </c>
      <c r="Z9" s="5" t="s">
        <v>566</v>
      </c>
      <c r="AA9" s="5" t="s">
        <v>566</v>
      </c>
      <c r="AB9" s="5" t="s">
        <v>566</v>
      </c>
      <c r="AC9" s="5" t="s">
        <v>566</v>
      </c>
      <c r="AD9" s="5" t="s">
        <v>566</v>
      </c>
      <c r="AE9" s="5" t="s">
        <v>566</v>
      </c>
      <c r="AF9" s="5" t="s">
        <v>566</v>
      </c>
      <c r="AG9" s="9">
        <v>0</v>
      </c>
      <c r="AH9" s="9">
        <v>0</v>
      </c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v>0</v>
      </c>
      <c r="AV9" s="9">
        <v>-11.3132</v>
      </c>
      <c r="AW9" s="9">
        <v>0</v>
      </c>
      <c r="AX9" s="9">
        <v>-14.236700000000001</v>
      </c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>
        <v>0</v>
      </c>
      <c r="BT9" s="17">
        <v>0</v>
      </c>
      <c r="BU9" s="17">
        <v>1.2889999999999999</v>
      </c>
      <c r="BV9" s="17">
        <v>6.2605000000000004</v>
      </c>
      <c r="BW9" s="17">
        <v>2.8212999999999999</v>
      </c>
      <c r="BX9" s="17">
        <v>5.5701999999999998</v>
      </c>
      <c r="BY9" s="17">
        <v>5.3727</v>
      </c>
      <c r="BZ9" s="17">
        <v>3.9605000000000001</v>
      </c>
      <c r="CA9" s="17">
        <v>6.8745000000000003</v>
      </c>
      <c r="CB9" s="17">
        <v>1.6173</v>
      </c>
      <c r="CC9" s="17">
        <v>6.2262000000000004</v>
      </c>
      <c r="CD9" s="17">
        <v>0.22289999999999999</v>
      </c>
    </row>
    <row r="10" spans="2:120" ht="16.149999999999999" customHeight="1" x14ac:dyDescent="0.2">
      <c r="B10" s="2" t="s">
        <v>884</v>
      </c>
      <c r="C10" s="2" t="s">
        <v>882</v>
      </c>
      <c r="D10" s="5">
        <f t="shared" si="0"/>
        <v>14.3294</v>
      </c>
      <c r="E10" s="5">
        <f t="shared" si="1"/>
        <v>12.204700000000001</v>
      </c>
      <c r="F10" s="5" t="s">
        <v>566</v>
      </c>
      <c r="G10" s="5" t="s">
        <v>566</v>
      </c>
      <c r="H10" s="5" t="s">
        <v>566</v>
      </c>
      <c r="I10" s="5" t="s">
        <v>566</v>
      </c>
      <c r="J10" s="5" t="s">
        <v>566</v>
      </c>
      <c r="K10" s="5" t="s">
        <v>566</v>
      </c>
      <c r="L10" s="5">
        <f t="shared" si="2"/>
        <v>6.7952495524447079</v>
      </c>
      <c r="M10" s="5">
        <f t="shared" si="3"/>
        <v>1.8389682025527248</v>
      </c>
      <c r="N10" s="5">
        <f t="shared" si="4"/>
        <v>5.7464782998836901</v>
      </c>
      <c r="O10" s="5">
        <f t="shared" si="5"/>
        <v>1.3783602504425325</v>
      </c>
      <c r="P10" s="5" t="s">
        <v>566</v>
      </c>
      <c r="Q10" s="5" t="s">
        <v>566</v>
      </c>
      <c r="R10" s="5" t="s">
        <v>566</v>
      </c>
      <c r="S10" s="5" t="s">
        <v>566</v>
      </c>
      <c r="T10" s="5" t="s">
        <v>566</v>
      </c>
      <c r="U10" s="5" t="s">
        <v>566</v>
      </c>
      <c r="V10" s="5" t="s">
        <v>566</v>
      </c>
      <c r="W10" s="5" t="s">
        <v>566</v>
      </c>
      <c r="X10" s="5" t="s">
        <v>566</v>
      </c>
      <c r="Y10" s="5" t="s">
        <v>566</v>
      </c>
      <c r="Z10" s="5" t="s">
        <v>566</v>
      </c>
      <c r="AA10" s="5" t="s">
        <v>566</v>
      </c>
      <c r="AB10" s="5" t="s">
        <v>566</v>
      </c>
      <c r="AC10" s="5" t="s">
        <v>566</v>
      </c>
      <c r="AD10" s="5" t="s">
        <v>566</v>
      </c>
      <c r="AE10" s="5" t="s">
        <v>566</v>
      </c>
      <c r="AF10" s="5" t="s">
        <v>566</v>
      </c>
      <c r="AG10" s="9">
        <v>0</v>
      </c>
      <c r="AH10" s="9">
        <v>0</v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v>0</v>
      </c>
      <c r="AV10" s="9">
        <v>-12.204700000000001</v>
      </c>
      <c r="AW10" s="9">
        <v>0</v>
      </c>
      <c r="AX10" s="9">
        <v>-14.3294</v>
      </c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>
        <v>0</v>
      </c>
      <c r="BT10" s="17">
        <v>0</v>
      </c>
      <c r="BU10" s="17">
        <v>-1.4947999999999999</v>
      </c>
      <c r="BV10" s="17">
        <v>-6.6288</v>
      </c>
      <c r="BW10" s="17">
        <v>0.34100000000000003</v>
      </c>
      <c r="BX10" s="17">
        <v>-6.7366999999999999</v>
      </c>
      <c r="BY10" s="17">
        <v>4.3593000000000002</v>
      </c>
      <c r="BZ10" s="17">
        <v>-5.9645999999999999</v>
      </c>
      <c r="CA10" s="17">
        <v>5.7466999999999997</v>
      </c>
      <c r="CB10" s="17">
        <v>-5.0629</v>
      </c>
      <c r="CC10" s="17">
        <v>6.343</v>
      </c>
      <c r="CD10" s="17">
        <v>-3.8201999999999998</v>
      </c>
    </row>
    <row r="11" spans="2:120" ht="16.149999999999999" customHeight="1" x14ac:dyDescent="0.2">
      <c r="B11" s="2" t="s">
        <v>885</v>
      </c>
      <c r="C11" s="2" t="s">
        <v>882</v>
      </c>
      <c r="D11" s="5">
        <f t="shared" si="0"/>
        <v>13.73</v>
      </c>
      <c r="E11" s="5">
        <f t="shared" si="1"/>
        <v>12.470800000000001</v>
      </c>
      <c r="F11" s="5" t="s">
        <v>566</v>
      </c>
      <c r="G11" s="5" t="s">
        <v>566</v>
      </c>
      <c r="H11" s="5" t="s">
        <v>566</v>
      </c>
      <c r="I11" s="5" t="s">
        <v>566</v>
      </c>
      <c r="J11" s="5" t="s">
        <v>566</v>
      </c>
      <c r="K11" s="5" t="s">
        <v>566</v>
      </c>
      <c r="L11" s="5">
        <f t="shared" si="2"/>
        <v>6.3102407085625503</v>
      </c>
      <c r="M11" s="5">
        <f t="shared" si="3"/>
        <v>1.6369082594940989</v>
      </c>
      <c r="N11" s="5">
        <f t="shared" si="4"/>
        <v>5.2035133582716089</v>
      </c>
      <c r="O11" s="5">
        <f t="shared" si="5"/>
        <v>1.4491090366152577</v>
      </c>
      <c r="P11" s="5" t="s">
        <v>566</v>
      </c>
      <c r="Q11" s="5" t="s">
        <v>566</v>
      </c>
      <c r="R11" s="5" t="s">
        <v>566</v>
      </c>
      <c r="S11" s="5" t="s">
        <v>566</v>
      </c>
      <c r="T11" s="5" t="s">
        <v>566</v>
      </c>
      <c r="U11" s="5" t="s">
        <v>566</v>
      </c>
      <c r="V11" s="5" t="s">
        <v>566</v>
      </c>
      <c r="W11" s="5" t="s">
        <v>566</v>
      </c>
      <c r="X11" s="5" t="s">
        <v>566</v>
      </c>
      <c r="Y11" s="5" t="s">
        <v>566</v>
      </c>
      <c r="Z11" s="5" t="s">
        <v>566</v>
      </c>
      <c r="AA11" s="5" t="s">
        <v>566</v>
      </c>
      <c r="AB11" s="5" t="s">
        <v>566</v>
      </c>
      <c r="AC11" s="5" t="s">
        <v>566</v>
      </c>
      <c r="AD11" s="5" t="s">
        <v>566</v>
      </c>
      <c r="AE11" s="5" t="s">
        <v>566</v>
      </c>
      <c r="AF11" s="5" t="s">
        <v>566</v>
      </c>
      <c r="AG11" s="9">
        <v>0</v>
      </c>
      <c r="AH11" s="9">
        <v>0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v>0</v>
      </c>
      <c r="AV11" s="9">
        <v>-12.470800000000001</v>
      </c>
      <c r="AW11" s="9">
        <v>0</v>
      </c>
      <c r="AX11" s="9">
        <v>-13.73</v>
      </c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>
        <v>0</v>
      </c>
      <c r="BT11" s="17">
        <v>0</v>
      </c>
      <c r="BU11" s="17">
        <v>1.9164000000000001</v>
      </c>
      <c r="BV11" s="17">
        <v>-6.0122</v>
      </c>
      <c r="BW11" s="17">
        <v>2.9260999999999999</v>
      </c>
      <c r="BX11" s="17">
        <v>-4.7237999999999998</v>
      </c>
      <c r="BY11" s="17">
        <v>3.9140999999999999</v>
      </c>
      <c r="BZ11" s="17">
        <v>-2.6918000000000002</v>
      </c>
      <c r="CA11" s="17">
        <v>3.2963</v>
      </c>
      <c r="CB11" s="17">
        <v>0.1867</v>
      </c>
      <c r="CC11" s="17">
        <v>1.9684999999999999</v>
      </c>
      <c r="CD11" s="17">
        <v>0.7671</v>
      </c>
    </row>
    <row r="12" spans="2:120" x14ac:dyDescent="0.2">
      <c r="B12" s="13" t="s">
        <v>3</v>
      </c>
      <c r="C12" s="13"/>
      <c r="D12" s="14">
        <f>AVERAGE(D3:D11)</f>
        <v>13.758544444444446</v>
      </c>
      <c r="E12" s="14">
        <f>AVERAGE(E3:E11)</f>
        <v>11.670233333333332</v>
      </c>
      <c r="F12" s="14">
        <f>AVERAGE(F3:F11)</f>
        <v>2.4976999999999996</v>
      </c>
      <c r="G12" s="14">
        <f>AVERAGE(G3,G5:G7)</f>
        <v>0.79900000000000004</v>
      </c>
      <c r="H12" s="14">
        <f>AVERAGE(H3:H11)</f>
        <v>1.1730800000000001</v>
      </c>
      <c r="I12" s="14">
        <f>AVERAGE(I3:I11)</f>
        <v>0.84952000000000005</v>
      </c>
      <c r="J12" s="14">
        <f>AVERAGE(J3:J11)</f>
        <v>1.7053399999999996</v>
      </c>
      <c r="K12" s="14">
        <f>AVERAGE(K4:K7)</f>
        <v>0.89030000000000054</v>
      </c>
      <c r="L12" s="14">
        <f>AVERAGE(L3:L11)</f>
        <v>6.1525795572430875</v>
      </c>
      <c r="M12" s="14">
        <f>AVERAGE(M3:M11)</f>
        <v>1.6907476981809968</v>
      </c>
      <c r="N12" s="14">
        <f>AVERAGE(N3:N11)</f>
        <v>5.6363332222390632</v>
      </c>
      <c r="O12" s="14">
        <f>AVERAGE(O3:O11)</f>
        <v>1.4894598955411333</v>
      </c>
      <c r="P12" s="14">
        <f t="shared" ref="P12:AD12" si="6">AVERAGE(P3:P11)</f>
        <v>6.0226819483366079</v>
      </c>
      <c r="Q12" s="14">
        <f t="shared" si="6"/>
        <v>6.4379888031205752</v>
      </c>
      <c r="R12" s="14">
        <f t="shared" si="6"/>
        <v>4.1848485465580039</v>
      </c>
      <c r="S12" s="14">
        <f t="shared" si="6"/>
        <v>4.9925852401260205</v>
      </c>
      <c r="T12" s="14">
        <f t="shared" si="6"/>
        <v>5.2353510614177807</v>
      </c>
      <c r="U12" s="14">
        <f t="shared" si="6"/>
        <v>6.4758992595139873</v>
      </c>
      <c r="V12" s="14">
        <f t="shared" si="6"/>
        <v>1.005187133284293</v>
      </c>
      <c r="W12" s="14">
        <f t="shared" si="6"/>
        <v>1.4716722897282164</v>
      </c>
      <c r="X12" s="14">
        <f t="shared" si="6"/>
        <v>0.43525032848589962</v>
      </c>
      <c r="Y12" s="14">
        <f t="shared" si="6"/>
        <v>1.1229200000000001</v>
      </c>
      <c r="Z12" s="14">
        <f t="shared" si="6"/>
        <v>0.55930000000000002</v>
      </c>
      <c r="AA12" s="14">
        <f t="shared" si="6"/>
        <v>1.7521999999999998</v>
      </c>
      <c r="AB12" s="14">
        <f t="shared" si="6"/>
        <v>3.0080999999999998</v>
      </c>
      <c r="AC12" s="14">
        <f t="shared" si="6"/>
        <v>2.7774999999999999</v>
      </c>
      <c r="AD12" s="14">
        <f t="shared" si="6"/>
        <v>0.29067500000000002</v>
      </c>
      <c r="AE12" s="14">
        <f>AVERAGE(AE4:AE10)</f>
        <v>0.30754999999999999</v>
      </c>
      <c r="AF12" s="14">
        <f>AVERAGE(AF3:AF11)</f>
        <v>0.27729999999999994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4</v>
      </c>
      <c r="C13" s="13"/>
      <c r="D13" s="14">
        <f>STDEV(D3:D11)</f>
        <v>0.76964937489598328</v>
      </c>
      <c r="E13" s="14">
        <f>STDEV(E3:E11)</f>
        <v>1.134694239652251</v>
      </c>
      <c r="F13" s="14">
        <f>STDEV(F3:F11)</f>
        <v>0.24519145580545823</v>
      </c>
      <c r="G13" s="14">
        <f>STDEV(G3,G5:G7)</f>
        <v>5.2465099510690574E-2</v>
      </c>
      <c r="H13" s="14">
        <f>STDEV(H3:H11)</f>
        <v>0.16315142353041262</v>
      </c>
      <c r="I13" s="14">
        <f>STDEV(I3:I11)</f>
        <v>8.0414843157218252E-2</v>
      </c>
      <c r="J13" s="14">
        <f>STDEV(J3:J11)</f>
        <v>0.16024319954369351</v>
      </c>
      <c r="K13" s="14">
        <f>STDEV(K4:K7)</f>
        <v>0.17009697234224952</v>
      </c>
      <c r="L13" s="14">
        <f>STDEV(L3:L11)</f>
        <v>0.66686609470625136</v>
      </c>
      <c r="M13" s="14">
        <f>STDEV(M3:M11)</f>
        <v>0.22240252833905916</v>
      </c>
      <c r="N13" s="14">
        <f>STDEV(N3:N11)</f>
        <v>0.37427474911729397</v>
      </c>
      <c r="O13" s="14">
        <f>STDEV(O3:O11)</f>
        <v>7.4792776845402795E-2</v>
      </c>
      <c r="P13" s="14">
        <f t="shared" ref="P13:AD13" si="7">STDEV(P3:P11)</f>
        <v>0.77803122831959093</v>
      </c>
      <c r="Q13" s="14">
        <f t="shared" si="7"/>
        <v>0.74707267463892202</v>
      </c>
      <c r="R13" s="14">
        <f t="shared" si="7"/>
        <v>0.36568537086434955</v>
      </c>
      <c r="S13" s="14">
        <f t="shared" si="7"/>
        <v>0.67895207312059347</v>
      </c>
      <c r="T13" s="14">
        <f t="shared" si="7"/>
        <v>0.26488565762535699</v>
      </c>
      <c r="U13" s="14">
        <f t="shared" si="7"/>
        <v>0.44017737807418966</v>
      </c>
      <c r="V13" s="14">
        <f t="shared" si="7"/>
        <v>8.6962988389494539E-2</v>
      </c>
      <c r="W13" s="14">
        <f t="shared" si="7"/>
        <v>9.2990548216658309E-2</v>
      </c>
      <c r="X13" s="14">
        <f t="shared" si="7"/>
        <v>0.11706658123113554</v>
      </c>
      <c r="Y13" s="14">
        <f t="shared" si="7"/>
        <v>6.5088685652730779E-2</v>
      </c>
      <c r="Z13" s="14">
        <f t="shared" si="7"/>
        <v>4.368500887032073E-2</v>
      </c>
      <c r="AA13" s="14">
        <f t="shared" si="7"/>
        <v>0.11453879255518636</v>
      </c>
      <c r="AB13" s="14">
        <f t="shared" si="7"/>
        <v>0.14705709775457965</v>
      </c>
      <c r="AC13" s="14">
        <f t="shared" si="7"/>
        <v>0.52111845582362648</v>
      </c>
      <c r="AD13" s="14">
        <f t="shared" si="7"/>
        <v>3.8550345869611161E-2</v>
      </c>
      <c r="AE13" s="14">
        <f>STDEV(AE4:AE10)</f>
        <v>2.447563414227847E-2</v>
      </c>
      <c r="AF13" s="14">
        <f>STDEV(AF3:AF11)</f>
        <v>1.710808775599032E-2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5</v>
      </c>
      <c r="C14" s="13"/>
      <c r="D14" s="14">
        <f>MAX(D3:D11)-MIN(D3:D11)</f>
        <v>2.5997000000000003</v>
      </c>
      <c r="E14" s="14">
        <f>MAX(E3:E11)-MIN(E3:E11)</f>
        <v>3.9515999999999991</v>
      </c>
      <c r="F14" s="14">
        <f>MAX(F3:F11)-MIN(F3:F11)</f>
        <v>0.64009999999999989</v>
      </c>
      <c r="G14" s="14">
        <f>MAX(G3,G5:G7)-MIN(G3,G5:G7)</f>
        <v>0.12639999999999996</v>
      </c>
      <c r="H14" s="14">
        <f>MAX(H3:H11)-MIN(H3:H11)</f>
        <v>0.40699999999999981</v>
      </c>
      <c r="I14" s="14">
        <f>MAX(I3:I11)-MIN(I3:I11)</f>
        <v>0.19810000000000016</v>
      </c>
      <c r="J14" s="14">
        <f>MAX(J3:J11)-MIN(J3:J11)</f>
        <v>0.41649999999999965</v>
      </c>
      <c r="K14" s="14">
        <f>MAX(K4:K7)-MIN(K4:K7)</f>
        <v>0.35299999999999976</v>
      </c>
      <c r="L14" s="14">
        <f>MAX(L3:L11)-MIN(L3:L11)</f>
        <v>2.3022506610503379</v>
      </c>
      <c r="M14" s="14">
        <f>MAX(M3:M11)-MIN(M3:M11)</f>
        <v>0.7089948895104996</v>
      </c>
      <c r="N14" s="14">
        <f>MAX(N3:N11)-MIN(N3:N11)</f>
        <v>0.96503229430797077</v>
      </c>
      <c r="O14" s="14">
        <f>MAX(O3:O11)-MIN(O3:O11)</f>
        <v>0.18206887643250758</v>
      </c>
      <c r="P14" s="14">
        <f t="shared" ref="P14:AD14" si="8">MAX(P3:P11)-MIN(P3:P11)</f>
        <v>1.8112046270359636</v>
      </c>
      <c r="Q14" s="14">
        <f t="shared" si="8"/>
        <v>1.6963897825488994</v>
      </c>
      <c r="R14" s="14">
        <f t="shared" si="8"/>
        <v>0.93109907067701903</v>
      </c>
      <c r="S14" s="14">
        <f t="shared" si="8"/>
        <v>1.7471707723420709</v>
      </c>
      <c r="T14" s="14">
        <f t="shared" si="8"/>
        <v>0.57542243484197186</v>
      </c>
      <c r="U14" s="14">
        <f t="shared" si="8"/>
        <v>0.93177371827650912</v>
      </c>
      <c r="V14" s="14">
        <f t="shared" si="8"/>
        <v>0.22146631193975919</v>
      </c>
      <c r="W14" s="14">
        <f t="shared" si="8"/>
        <v>0.21709501544354937</v>
      </c>
      <c r="X14" s="14">
        <f t="shared" si="8"/>
        <v>0.249628713311498</v>
      </c>
      <c r="Y14" s="14">
        <f t="shared" si="8"/>
        <v>0.1734</v>
      </c>
      <c r="Z14" s="14">
        <f t="shared" si="8"/>
        <v>0.11050000000000004</v>
      </c>
      <c r="AA14" s="14">
        <f t="shared" si="8"/>
        <v>0.29640000000000022</v>
      </c>
      <c r="AB14" s="14">
        <f t="shared" si="8"/>
        <v>0.37849999999999984</v>
      </c>
      <c r="AC14" s="14">
        <f t="shared" si="8"/>
        <v>1.3982000000000001</v>
      </c>
      <c r="AD14" s="14">
        <f t="shared" si="8"/>
        <v>7.9299999999999815E-2</v>
      </c>
      <c r="AE14" s="14">
        <f>MAX(AE4:AE10)-MIN(AE4:AE10)</f>
        <v>5.9000000000000052E-2</v>
      </c>
      <c r="AF14" s="14">
        <f>MAX(AF3:AF11)-MIN(AF3:AF11)</f>
        <v>4.1299999999999892E-2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 t="s">
        <v>55</v>
      </c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6</v>
      </c>
      <c r="C15" s="13"/>
      <c r="D15" s="14">
        <f>MIN(D3:D11)</f>
        <v>12.4206</v>
      </c>
      <c r="E15" s="14">
        <f>MIN(E3:E11)</f>
        <v>9.1446000000000005</v>
      </c>
      <c r="F15" s="14">
        <f>MIN(F3:F11)</f>
        <v>2.2136</v>
      </c>
      <c r="G15" s="14">
        <f>MIN(G3,G5:G7)</f>
        <v>0.72960000000000003</v>
      </c>
      <c r="H15" s="14">
        <f>MIN(H3:H11)</f>
        <v>0.89660000000000006</v>
      </c>
      <c r="I15" s="14">
        <f>MIN(I3:I11)</f>
        <v>0.7652000000000001</v>
      </c>
      <c r="J15" s="14">
        <f>MIN(J3:J11)</f>
        <v>1.5055999999999998</v>
      </c>
      <c r="K15" s="14">
        <f>MIN(K4:K7)</f>
        <v>0.72650000000000059</v>
      </c>
      <c r="L15" s="14">
        <f>MIN(L3:L11)</f>
        <v>4.8568385128599854</v>
      </c>
      <c r="M15" s="14">
        <f>MIN(M3:M11)</f>
        <v>1.3830166448745298</v>
      </c>
      <c r="N15" s="14">
        <f>MIN(N3:N11)</f>
        <v>5.2026796720536232</v>
      </c>
      <c r="O15" s="14">
        <f>MIN(O3:O11)</f>
        <v>1.3783602504425325</v>
      </c>
      <c r="P15" s="14">
        <f t="shared" ref="P15:AD15" si="9">MIN(P3:P11)</f>
        <v>5.1022938968663887</v>
      </c>
      <c r="Q15" s="14">
        <f t="shared" si="9"/>
        <v>5.7696303252461503</v>
      </c>
      <c r="R15" s="14">
        <f t="shared" si="9"/>
        <v>3.7321402036901028</v>
      </c>
      <c r="S15" s="14">
        <f t="shared" si="9"/>
        <v>4.2212452428163898</v>
      </c>
      <c r="T15" s="14">
        <f t="shared" si="9"/>
        <v>4.9911067970942078</v>
      </c>
      <c r="U15" s="14">
        <f t="shared" si="9"/>
        <v>5.9474611810418736</v>
      </c>
      <c r="V15" s="14">
        <f t="shared" si="9"/>
        <v>0.91357005752158937</v>
      </c>
      <c r="W15" s="14">
        <f t="shared" si="9"/>
        <v>1.3718443351925904</v>
      </c>
      <c r="X15" s="14">
        <f t="shared" si="9"/>
        <v>0.28161791491309646</v>
      </c>
      <c r="Y15" s="14">
        <f t="shared" si="9"/>
        <v>1.0579000000000001</v>
      </c>
      <c r="Z15" s="14">
        <f t="shared" si="9"/>
        <v>0.49590000000000001</v>
      </c>
      <c r="AA15" s="14">
        <f t="shared" si="9"/>
        <v>1.6097999999999999</v>
      </c>
      <c r="AB15" s="14">
        <f t="shared" si="9"/>
        <v>2.8613</v>
      </c>
      <c r="AC15" s="14">
        <f t="shared" si="9"/>
        <v>2.1577999999999999</v>
      </c>
      <c r="AD15" s="14">
        <f t="shared" si="9"/>
        <v>0.2572000000000001</v>
      </c>
      <c r="AE15" s="14">
        <f>MIN(AE4:AE10)</f>
        <v>0.27439999999999998</v>
      </c>
      <c r="AF15" s="14">
        <f>MIN(AF3:AF11)</f>
        <v>0.25900000000000012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7</v>
      </c>
      <c r="C16" s="13"/>
      <c r="D16" s="14">
        <f>MAX(D3:D11)</f>
        <v>15.020300000000001</v>
      </c>
      <c r="E16" s="14">
        <f>MAX(E3:E11)</f>
        <v>13.0962</v>
      </c>
      <c r="F16" s="14">
        <f>MAX(F3:F11)</f>
        <v>2.8536999999999999</v>
      </c>
      <c r="G16" s="14">
        <f>MAX(G3,G5:G7)</f>
        <v>0.85599999999999998</v>
      </c>
      <c r="H16" s="14">
        <f>MAX(H3:H11)</f>
        <v>1.3035999999999999</v>
      </c>
      <c r="I16" s="14">
        <f>MAX(I3:I11)</f>
        <v>0.96330000000000027</v>
      </c>
      <c r="J16" s="14">
        <f>MAX(J3:J11)</f>
        <v>1.9220999999999995</v>
      </c>
      <c r="K16" s="14">
        <f>MAX(K4:K7)</f>
        <v>1.0795000000000003</v>
      </c>
      <c r="L16" s="14">
        <f>MAX(L3:L11)</f>
        <v>7.1590891739103233</v>
      </c>
      <c r="M16" s="14">
        <f>MAX(M3:M11)</f>
        <v>2.0920115343850294</v>
      </c>
      <c r="N16" s="14">
        <f>MAX(N3:N11)</f>
        <v>6.167711966361594</v>
      </c>
      <c r="O16" s="14">
        <f>MAX(O3:O11)</f>
        <v>1.5604291268750401</v>
      </c>
      <c r="P16" s="14">
        <f t="shared" ref="P16:AD16" si="10">MAX(P3:P11)</f>
        <v>6.9134985239023523</v>
      </c>
      <c r="Q16" s="14">
        <f t="shared" si="10"/>
        <v>7.4660201077950497</v>
      </c>
      <c r="R16" s="14">
        <f t="shared" si="10"/>
        <v>4.6632392743671218</v>
      </c>
      <c r="S16" s="14">
        <f t="shared" si="10"/>
        <v>5.9684160151584607</v>
      </c>
      <c r="T16" s="14">
        <f t="shared" si="10"/>
        <v>5.5665292319361797</v>
      </c>
      <c r="U16" s="14">
        <f t="shared" si="10"/>
        <v>6.8792348993183827</v>
      </c>
      <c r="V16" s="14">
        <f t="shared" si="10"/>
        <v>1.1350363694613486</v>
      </c>
      <c r="W16" s="14">
        <f t="shared" si="10"/>
        <v>1.5889393506361398</v>
      </c>
      <c r="X16" s="14">
        <f t="shared" si="10"/>
        <v>0.53124662822459445</v>
      </c>
      <c r="Y16" s="14">
        <f t="shared" si="10"/>
        <v>1.2313000000000001</v>
      </c>
      <c r="Z16" s="14">
        <f t="shared" si="10"/>
        <v>0.60640000000000005</v>
      </c>
      <c r="AA16" s="14">
        <f t="shared" si="10"/>
        <v>1.9062000000000001</v>
      </c>
      <c r="AB16" s="14">
        <f t="shared" si="10"/>
        <v>3.2397999999999998</v>
      </c>
      <c r="AC16" s="14">
        <f t="shared" si="10"/>
        <v>3.556</v>
      </c>
      <c r="AD16" s="14">
        <f t="shared" si="10"/>
        <v>0.33649999999999991</v>
      </c>
      <c r="AE16" s="14">
        <f>MAX(AE4:AE10)</f>
        <v>0.33340000000000003</v>
      </c>
      <c r="AF16" s="14">
        <f>MAX(AF3:AF11)</f>
        <v>0.30030000000000001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56</v>
      </c>
      <c r="C17" s="13"/>
      <c r="D17" s="15">
        <f>COUNT(D3:D11)</f>
        <v>9</v>
      </c>
      <c r="E17" s="15">
        <f>COUNT(E3:E11)</f>
        <v>9</v>
      </c>
      <c r="F17" s="15">
        <f>COUNT(F3:F11)</f>
        <v>5</v>
      </c>
      <c r="G17" s="15">
        <f>COUNT(G3,G5:G7)</f>
        <v>4</v>
      </c>
      <c r="H17" s="15">
        <f>COUNT(H3:H11)</f>
        <v>5</v>
      </c>
      <c r="I17" s="15">
        <f>COUNT(I3:I11)</f>
        <v>5</v>
      </c>
      <c r="J17" s="15">
        <f>COUNT(J3:J11)</f>
        <v>5</v>
      </c>
      <c r="K17" s="15">
        <f>COUNT(K4:K7)</f>
        <v>4</v>
      </c>
      <c r="L17" s="15">
        <f>COUNT(L3:L11)</f>
        <v>9</v>
      </c>
      <c r="M17" s="15">
        <f>COUNT(M3:M11)</f>
        <v>7</v>
      </c>
      <c r="N17" s="15">
        <f>COUNT(N3:N11)</f>
        <v>6</v>
      </c>
      <c r="O17" s="15">
        <f>COUNT(O3:O11)</f>
        <v>5</v>
      </c>
      <c r="P17" s="15">
        <f t="shared" ref="P17:AD17" si="11">COUNT(P3:P11)</f>
        <v>4</v>
      </c>
      <c r="Q17" s="15">
        <f t="shared" si="11"/>
        <v>4</v>
      </c>
      <c r="R17" s="15">
        <f t="shared" si="11"/>
        <v>5</v>
      </c>
      <c r="S17" s="15">
        <f t="shared" si="11"/>
        <v>5</v>
      </c>
      <c r="T17" s="15">
        <f t="shared" si="11"/>
        <v>4</v>
      </c>
      <c r="U17" s="15">
        <f t="shared" si="11"/>
        <v>4</v>
      </c>
      <c r="V17" s="15">
        <f t="shared" si="11"/>
        <v>5</v>
      </c>
      <c r="W17" s="15">
        <f t="shared" si="11"/>
        <v>5</v>
      </c>
      <c r="X17" s="15">
        <f t="shared" si="11"/>
        <v>5</v>
      </c>
      <c r="Y17" s="15">
        <f t="shared" si="11"/>
        <v>5</v>
      </c>
      <c r="Z17" s="15">
        <f t="shared" si="11"/>
        <v>5</v>
      </c>
      <c r="AA17" s="15">
        <f t="shared" si="11"/>
        <v>5</v>
      </c>
      <c r="AB17" s="15">
        <f t="shared" si="11"/>
        <v>5</v>
      </c>
      <c r="AC17" s="15">
        <f t="shared" si="11"/>
        <v>5</v>
      </c>
      <c r="AD17" s="15">
        <f t="shared" si="11"/>
        <v>4</v>
      </c>
      <c r="AE17" s="15">
        <f>COUNT(AE4:AE10)</f>
        <v>4</v>
      </c>
      <c r="AF17" s="15">
        <f>COUNT(AF3:AF11)</f>
        <v>4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s="20" customFormat="1" x14ac:dyDescent="0.2">
      <c r="B20" s="1" t="s">
        <v>57</v>
      </c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86">
        <v>1</v>
      </c>
      <c r="AH20" s="86"/>
      <c r="AI20" s="87">
        <v>2</v>
      </c>
      <c r="AJ20" s="87"/>
      <c r="AK20" s="87">
        <v>3</v>
      </c>
      <c r="AL20" s="87"/>
      <c r="AM20" s="86">
        <v>4</v>
      </c>
      <c r="AN20" s="86"/>
      <c r="AO20" s="86">
        <v>5</v>
      </c>
      <c r="AP20" s="86"/>
      <c r="AQ20" s="86">
        <v>6</v>
      </c>
      <c r="AR20" s="86"/>
      <c r="AS20" s="86">
        <v>7</v>
      </c>
      <c r="AT20" s="86"/>
      <c r="AU20" s="86">
        <v>8</v>
      </c>
      <c r="AV20" s="86"/>
      <c r="AW20" s="86">
        <v>9</v>
      </c>
      <c r="AX20" s="86"/>
      <c r="AY20" s="86">
        <v>10</v>
      </c>
      <c r="AZ20" s="86"/>
      <c r="BA20" s="86">
        <v>11</v>
      </c>
      <c r="BB20" s="86"/>
      <c r="BC20" s="86">
        <v>12</v>
      </c>
      <c r="BD20" s="86"/>
      <c r="BE20" s="86">
        <v>13</v>
      </c>
      <c r="BF20" s="86"/>
      <c r="BG20" s="86">
        <v>14</v>
      </c>
      <c r="BH20" s="86"/>
      <c r="BI20" s="86">
        <v>15</v>
      </c>
      <c r="BJ20" s="86"/>
      <c r="BK20" s="86">
        <v>16</v>
      </c>
      <c r="BL20" s="86"/>
      <c r="BM20" s="86">
        <v>17</v>
      </c>
      <c r="BN20" s="86"/>
      <c r="BO20" s="86">
        <v>18</v>
      </c>
      <c r="BP20" s="86"/>
      <c r="BQ20" s="86">
        <v>19</v>
      </c>
      <c r="BR20" s="86"/>
      <c r="BS20" s="86">
        <v>20</v>
      </c>
      <c r="BT20" s="86"/>
      <c r="BU20" s="86">
        <v>21</v>
      </c>
      <c r="BV20" s="86"/>
      <c r="BW20" s="86">
        <v>22</v>
      </c>
      <c r="BX20" s="86"/>
      <c r="BY20" s="3"/>
      <c r="BZ20" s="3"/>
    </row>
    <row r="21" spans="2:120" s="20" customFormat="1" x14ac:dyDescent="0.2">
      <c r="B21" s="1" t="s">
        <v>9</v>
      </c>
      <c r="C21" s="1"/>
      <c r="D21" s="2" t="s">
        <v>10</v>
      </c>
      <c r="E21" s="2" t="s">
        <v>64</v>
      </c>
      <c r="F21" s="2" t="s">
        <v>11</v>
      </c>
      <c r="G21" s="2" t="s">
        <v>76</v>
      </c>
      <c r="H21" s="2" t="s">
        <v>77</v>
      </c>
      <c r="I21" s="2" t="s">
        <v>68</v>
      </c>
      <c r="J21" s="2" t="s">
        <v>69</v>
      </c>
      <c r="K21" s="2" t="s">
        <v>12</v>
      </c>
      <c r="L21" s="2" t="s">
        <v>74</v>
      </c>
      <c r="M21" s="2" t="s">
        <v>75</v>
      </c>
      <c r="N21" s="2" t="s">
        <v>145</v>
      </c>
      <c r="O21" s="2" t="s">
        <v>144</v>
      </c>
      <c r="P21" s="2" t="s">
        <v>167</v>
      </c>
      <c r="Q21" s="2" t="s">
        <v>168</v>
      </c>
      <c r="R21" s="2" t="s">
        <v>169</v>
      </c>
      <c r="S21" s="2" t="s">
        <v>170</v>
      </c>
      <c r="T21" s="2" t="s">
        <v>171</v>
      </c>
      <c r="U21" s="2" t="s">
        <v>172</v>
      </c>
      <c r="V21" s="2" t="s">
        <v>600</v>
      </c>
      <c r="W21" s="2" t="s">
        <v>601</v>
      </c>
      <c r="X21" s="2" t="s">
        <v>602</v>
      </c>
      <c r="Y21" s="2" t="s">
        <v>13</v>
      </c>
      <c r="Z21" s="2" t="s">
        <v>14</v>
      </c>
      <c r="AA21" s="2" t="s">
        <v>78</v>
      </c>
      <c r="AB21" s="20" t="s">
        <v>79</v>
      </c>
      <c r="AC21" s="1" t="s">
        <v>80</v>
      </c>
      <c r="AD21" s="1" t="s">
        <v>501</v>
      </c>
      <c r="AE21" s="1" t="s">
        <v>502</v>
      </c>
      <c r="AF21" s="1" t="s">
        <v>503</v>
      </c>
      <c r="AG21" s="3" t="s">
        <v>15</v>
      </c>
      <c r="AH21" s="3" t="s">
        <v>16</v>
      </c>
      <c r="AI21" s="4" t="s">
        <v>17</v>
      </c>
      <c r="AJ21" s="4" t="s">
        <v>18</v>
      </c>
      <c r="AK21" s="4" t="s">
        <v>19</v>
      </c>
      <c r="AL21" s="3" t="s">
        <v>20</v>
      </c>
      <c r="AM21" s="3" t="s">
        <v>21</v>
      </c>
      <c r="AN21" s="3" t="s">
        <v>22</v>
      </c>
      <c r="AO21" s="3" t="s">
        <v>23</v>
      </c>
      <c r="AP21" s="3" t="s">
        <v>24</v>
      </c>
      <c r="AQ21" s="3" t="s">
        <v>25</v>
      </c>
      <c r="AR21" s="3" t="s">
        <v>26</v>
      </c>
      <c r="AS21" s="3" t="s">
        <v>27</v>
      </c>
      <c r="AT21" s="3" t="s">
        <v>28</v>
      </c>
      <c r="AU21" s="3" t="s">
        <v>29</v>
      </c>
      <c r="AV21" s="3" t="s">
        <v>30</v>
      </c>
      <c r="AW21" s="3" t="s">
        <v>31</v>
      </c>
      <c r="AX21" s="3" t="s">
        <v>32</v>
      </c>
      <c r="AY21" s="3" t="s">
        <v>43</v>
      </c>
      <c r="AZ21" s="3" t="s">
        <v>44</v>
      </c>
      <c r="BA21" s="3" t="s">
        <v>45</v>
      </c>
      <c r="BB21" s="3" t="s">
        <v>46</v>
      </c>
      <c r="BC21" s="3" t="s">
        <v>47</v>
      </c>
      <c r="BD21" s="3" t="s">
        <v>48</v>
      </c>
      <c r="BE21" s="3" t="s">
        <v>49</v>
      </c>
      <c r="BF21" s="3" t="s">
        <v>50</v>
      </c>
      <c r="BG21" s="3" t="s">
        <v>51</v>
      </c>
      <c r="BH21" s="3" t="s">
        <v>52</v>
      </c>
      <c r="BI21" s="3" t="s">
        <v>53</v>
      </c>
      <c r="BJ21" s="3" t="s">
        <v>54</v>
      </c>
      <c r="BK21" s="3" t="s">
        <v>70</v>
      </c>
      <c r="BL21" s="3" t="s">
        <v>71</v>
      </c>
      <c r="BM21" s="3" t="s">
        <v>72</v>
      </c>
      <c r="BN21" s="3" t="s">
        <v>73</v>
      </c>
      <c r="BO21" s="3" t="s">
        <v>81</v>
      </c>
      <c r="BP21" s="3" t="s">
        <v>82</v>
      </c>
      <c r="BQ21" s="3" t="s">
        <v>83</v>
      </c>
      <c r="BR21" s="3" t="s">
        <v>84</v>
      </c>
      <c r="BS21" s="3" t="s">
        <v>33</v>
      </c>
      <c r="BT21" s="3" t="s">
        <v>34</v>
      </c>
      <c r="BU21" s="3" t="s">
        <v>35</v>
      </c>
      <c r="BV21" s="3" t="s">
        <v>36</v>
      </c>
      <c r="BW21" s="3" t="s">
        <v>37</v>
      </c>
      <c r="BX21" s="3" t="s">
        <v>38</v>
      </c>
      <c r="BY21" s="3" t="s">
        <v>147</v>
      </c>
      <c r="BZ21" s="3" t="s">
        <v>148</v>
      </c>
      <c r="CA21" s="3" t="s">
        <v>39</v>
      </c>
      <c r="CB21" s="3" t="s">
        <v>40</v>
      </c>
      <c r="CC21" s="3" t="s">
        <v>41</v>
      </c>
      <c r="CD21" s="3" t="s">
        <v>42</v>
      </c>
      <c r="CE21" s="20" t="s">
        <v>149</v>
      </c>
      <c r="CF21" s="20" t="s">
        <v>150</v>
      </c>
      <c r="CG21" s="20" t="s">
        <v>151</v>
      </c>
      <c r="CH21" s="20" t="s">
        <v>152</v>
      </c>
      <c r="CI21" s="20" t="s">
        <v>153</v>
      </c>
      <c r="CJ21" s="20" t="s">
        <v>154</v>
      </c>
      <c r="CK21" s="20" t="s">
        <v>500</v>
      </c>
      <c r="CL21" s="20" t="s">
        <v>505</v>
      </c>
      <c r="CM21" s="20" t="s">
        <v>506</v>
      </c>
      <c r="CN21" s="20" t="s">
        <v>507</v>
      </c>
      <c r="CO21" s="20" t="s">
        <v>155</v>
      </c>
      <c r="CP21" s="20" t="s">
        <v>156</v>
      </c>
      <c r="CQ21" s="20" t="s">
        <v>157</v>
      </c>
      <c r="CR21" s="20" t="s">
        <v>158</v>
      </c>
      <c r="CS21" s="20" t="s">
        <v>159</v>
      </c>
      <c r="CT21" s="20" t="s">
        <v>160</v>
      </c>
      <c r="CU21" s="20" t="s">
        <v>504</v>
      </c>
      <c r="CV21" s="20" t="s">
        <v>508</v>
      </c>
      <c r="CW21" s="20" t="s">
        <v>509</v>
      </c>
      <c r="CX21" s="20" t="s">
        <v>510</v>
      </c>
      <c r="CY21" s="20" t="s">
        <v>161</v>
      </c>
      <c r="CZ21" s="20" t="s">
        <v>165</v>
      </c>
      <c r="DA21" s="20" t="s">
        <v>166</v>
      </c>
      <c r="DB21" s="20" t="s">
        <v>162</v>
      </c>
      <c r="DC21" s="20" t="s">
        <v>163</v>
      </c>
      <c r="DD21" s="20" t="s">
        <v>164</v>
      </c>
      <c r="DE21" s="20" t="s">
        <v>511</v>
      </c>
      <c r="DF21" s="20" t="s">
        <v>512</v>
      </c>
      <c r="DG21" s="20" t="s">
        <v>513</v>
      </c>
      <c r="DH21" s="20" t="s">
        <v>514</v>
      </c>
      <c r="DI21" s="20" t="s">
        <v>592</v>
      </c>
      <c r="DJ21" s="20" t="s">
        <v>593</v>
      </c>
      <c r="DK21" s="20" t="s">
        <v>595</v>
      </c>
      <c r="DL21" s="20" t="s">
        <v>594</v>
      </c>
      <c r="DM21" s="20" t="s">
        <v>596</v>
      </c>
      <c r="DN21" s="20" t="s">
        <v>597</v>
      </c>
      <c r="DO21" s="20" t="s">
        <v>598</v>
      </c>
      <c r="DP21" s="20" t="s">
        <v>599</v>
      </c>
    </row>
    <row r="22" spans="2:120" x14ac:dyDescent="0.2">
      <c r="B22" s="1" t="s">
        <v>292</v>
      </c>
      <c r="C22" s="1" t="s">
        <v>479</v>
      </c>
      <c r="D22" s="5">
        <f t="shared" ref="D22:D30" si="12">((AG22-AW22)^2+(AH22-AX22)^2)^0.5</f>
        <v>14.0564</v>
      </c>
      <c r="E22" s="5">
        <f t="shared" ref="E22:E30" si="13">((AG22-AU22)^2+(AH22-AV22)^2)^0.5</f>
        <v>12.776199999999999</v>
      </c>
      <c r="F22" s="5">
        <f t="shared" ref="F22:F30" si="14">((AG22-AM22)^2+(AH22-AN22)^2)^0.5</f>
        <v>2.5634999999999999</v>
      </c>
      <c r="G22" s="5">
        <f t="shared" ref="G22:G30" si="15">((AG22-AI22)^2+(AH22-AJ22)^2)^0.5</f>
        <v>0.81220000000000003</v>
      </c>
      <c r="H22" s="5">
        <f t="shared" ref="H22:H30" si="16">((AK22-AM22)^2+(AL22-AN22)^2)^0.5</f>
        <v>1.2141</v>
      </c>
      <c r="I22" s="24">
        <f t="shared" ref="I22:I30" si="17">((AM22-AO22)^2+(AN22-AP22)^2)^0.5</f>
        <v>0.6001000000000003</v>
      </c>
      <c r="J22" s="5">
        <f t="shared" ref="J22:J30" si="18">((AO22-AQ22)^2+(AP22-AR22)^2)^0.5</f>
        <v>1.9258999999999999</v>
      </c>
      <c r="K22" s="5">
        <f t="shared" ref="K22:K30" si="19">((AQ22-AS22)^2+(AR22-AT22)^2)^0.5</f>
        <v>1.1417999999999999</v>
      </c>
      <c r="L22" s="5">
        <f t="shared" ref="L22:L30" si="20">((BS22-BU22)^2+(BT22-BV22)^2)^0.5</f>
        <v>5.3988832854582069</v>
      </c>
      <c r="M22" s="5">
        <f t="shared" ref="M22:M30" si="21">((BU22-BW22)^2+(BV22-BX22)^2)^0.5</f>
        <v>1.5855717359993529</v>
      </c>
      <c r="N22" s="5">
        <f t="shared" ref="N22:N30" si="22">((BW22-BY22)^2+(BX22-BZ22)^2)^0.5 + ((BY22-CA22)^2+(BZ22-CB22)^2)^0.5</f>
        <v>3.9824229260044395</v>
      </c>
      <c r="O22" s="5" t="s">
        <v>566</v>
      </c>
      <c r="P22" s="5">
        <f>((CE22-CG22)^2+(CF22-CH22)^2)^0.5</f>
        <v>5.527107323003599</v>
      </c>
      <c r="Q22" s="5">
        <f t="shared" ref="Q22:Q30" si="23">((CG22-CI22)^2+(CH22-CJ22)^2)^0.5</f>
        <v>6.1212416273171248</v>
      </c>
      <c r="R22" s="5">
        <f>((CO22-CQ22)^2+(CP22-CR22)^2)^0.5</f>
        <v>3.7186533906778672</v>
      </c>
      <c r="S22" s="5">
        <f>((CQ22-CS22)^2+(CR22-CT22)^2)^0.5</f>
        <v>4.7821524296074038</v>
      </c>
      <c r="T22" s="24">
        <f>((CY22-DA22)^2+(CZ22-DB22)^2)^0.5</f>
        <v>4.7903554534084423</v>
      </c>
      <c r="U22" s="5">
        <f>((DA22-DC22)^2+(DB22-DD22)^2)^0.5</f>
        <v>6.2747814957972841</v>
      </c>
      <c r="V22" s="24">
        <f>((DI22-DK22)^2+(DJ22-DL22)^2)^0.5</f>
        <v>0.97044791720112467</v>
      </c>
      <c r="W22" s="5">
        <f>((DK22-DM22)^2+(DL22-DN22)^2)^0.5</f>
        <v>1.458787688459154</v>
      </c>
      <c r="X22" s="5">
        <f>((DM22-DO22)^2+(DN22-DP22)^2)^0.5</f>
        <v>0.48656892625813947</v>
      </c>
      <c r="Y22" s="5">
        <f t="shared" ref="Y22:Y30" si="24">((BE22-BK22)^2+(BF22-BL22)^2)^0.5</f>
        <v>1.1328</v>
      </c>
      <c r="Z22" s="5">
        <f t="shared" ref="Z22:Z30" si="25">((BG22-BI22)^2+(BH22-BJ22)^2)^0.5</f>
        <v>0.62040000000000006</v>
      </c>
      <c r="AA22" s="5">
        <f t="shared" ref="AA22:AA30" si="26">((BC22-BM22)^2+(BD22-BN22)^2)^0.5</f>
        <v>1.7386999999999999</v>
      </c>
      <c r="AB22" s="5">
        <f t="shared" ref="AB22:AB30" si="27">((BA22-BO22)^2+(BB22-BP22)^2)^0.5</f>
        <v>3.2302</v>
      </c>
      <c r="AC22" s="6">
        <f t="shared" ref="AC22:AC30" si="28">((AY22-BQ22)^2+(AZ22-BR22)^2)^0.5</f>
        <v>3.8094000000000001</v>
      </c>
      <c r="AD22" s="6">
        <f>((CK22-CM22)^2+(CL22-CN22)^2)^0.5</f>
        <v>0.31620000000000026</v>
      </c>
      <c r="AE22" s="5">
        <f t="shared" ref="AE22:AE30" si="29">((CU22-CW22)^2+(CV22-CX22)^2)^0.5</f>
        <v>0.40329999999999977</v>
      </c>
      <c r="AF22" s="6">
        <f t="shared" ref="AF22:AF30" si="30">((DE22-DG22)^2+(DF22-DH22)^2)^0.5</f>
        <v>0.27310000000000034</v>
      </c>
      <c r="AG22" s="9">
        <v>0</v>
      </c>
      <c r="AH22" s="9">
        <v>0</v>
      </c>
      <c r="AI22" s="9">
        <v>0</v>
      </c>
      <c r="AJ22" s="9">
        <v>-0.81220000000000003</v>
      </c>
      <c r="AK22" s="9">
        <v>0</v>
      </c>
      <c r="AL22" s="9">
        <v>-1.3493999999999999</v>
      </c>
      <c r="AM22" s="9">
        <v>0</v>
      </c>
      <c r="AN22" s="9">
        <v>-2.5634999999999999</v>
      </c>
      <c r="AO22" s="9">
        <v>0</v>
      </c>
      <c r="AP22" s="9">
        <v>-3.1636000000000002</v>
      </c>
      <c r="AQ22" s="9">
        <v>0</v>
      </c>
      <c r="AR22" s="9">
        <v>-5.0895000000000001</v>
      </c>
      <c r="AS22" s="9">
        <v>0</v>
      </c>
      <c r="AT22" s="9">
        <v>-6.2313000000000001</v>
      </c>
      <c r="AU22" s="9">
        <v>0</v>
      </c>
      <c r="AV22" s="9">
        <v>-12.776199999999999</v>
      </c>
      <c r="AW22" s="9">
        <v>0</v>
      </c>
      <c r="AX22" s="9">
        <v>-14.0564</v>
      </c>
      <c r="AY22" s="18">
        <v>2.1076000000000001</v>
      </c>
      <c r="AZ22" s="18">
        <v>-6.5213999999999999</v>
      </c>
      <c r="BA22" s="19">
        <v>1.6637</v>
      </c>
      <c r="BB22" s="19">
        <v>-6.5213999999999999</v>
      </c>
      <c r="BC22" s="19">
        <v>0.92269999999999996</v>
      </c>
      <c r="BD22" s="19">
        <v>-6.5213999999999999</v>
      </c>
      <c r="BE22" s="19">
        <v>0.48130000000000001</v>
      </c>
      <c r="BF22" s="19">
        <v>-6.5213999999999999</v>
      </c>
      <c r="BG22" s="19">
        <v>0.17910000000000001</v>
      </c>
      <c r="BH22" s="19">
        <v>-6.5213999999999999</v>
      </c>
      <c r="BI22" s="19">
        <v>-0.44130000000000003</v>
      </c>
      <c r="BJ22" s="19">
        <v>-6.5213999999999999</v>
      </c>
      <c r="BK22" s="19">
        <v>-0.65149999999999997</v>
      </c>
      <c r="BL22" s="19">
        <v>-6.5213999999999999</v>
      </c>
      <c r="BM22" s="19">
        <v>-0.81599999999999995</v>
      </c>
      <c r="BN22" s="19">
        <v>-6.5213999999999999</v>
      </c>
      <c r="BO22" s="19">
        <v>-1.5665</v>
      </c>
      <c r="BP22" s="19">
        <v>-6.5213999999999999</v>
      </c>
      <c r="BQ22" s="19">
        <v>-1.7018</v>
      </c>
      <c r="BR22" s="19">
        <v>-6.5213999999999999</v>
      </c>
      <c r="BS22" s="17">
        <v>0</v>
      </c>
      <c r="BT22" s="17">
        <v>0</v>
      </c>
      <c r="BU22" s="17">
        <v>-0.85470000000000002</v>
      </c>
      <c r="BV22" s="17">
        <v>-5.3308</v>
      </c>
      <c r="BW22" s="17">
        <v>-0.27500000000000002</v>
      </c>
      <c r="BX22" s="17">
        <v>-6.8066000000000004</v>
      </c>
      <c r="BY22" s="17">
        <v>0.47370000000000001</v>
      </c>
      <c r="BZ22" s="17">
        <v>-8.7782</v>
      </c>
      <c r="CA22" s="17">
        <v>1.9196</v>
      </c>
      <c r="CB22" s="17">
        <v>-9.9695</v>
      </c>
      <c r="CC22" s="17">
        <v>1.9196</v>
      </c>
      <c r="CD22" s="17">
        <v>-9.9695</v>
      </c>
      <c r="CE22" s="12">
        <v>1.5564</v>
      </c>
      <c r="CF22" s="12">
        <v>7.8358999999999996</v>
      </c>
      <c r="CG22" s="12">
        <v>-2.8816000000000002</v>
      </c>
      <c r="CH22" s="12">
        <v>11.1303</v>
      </c>
      <c r="CI22" s="12">
        <v>3.0028999999999999</v>
      </c>
      <c r="CJ22" s="12">
        <v>9.4443999999999999</v>
      </c>
      <c r="CK22" s="12">
        <v>-5.9333999999999998</v>
      </c>
      <c r="CL22" s="12">
        <v>7.1349</v>
      </c>
      <c r="CM22" s="12">
        <v>-5.9333999999999998</v>
      </c>
      <c r="CN22" s="12">
        <v>7.4511000000000003</v>
      </c>
      <c r="CO22" s="12">
        <v>1.9209000000000001</v>
      </c>
      <c r="CP22" s="12">
        <v>7.5273000000000003</v>
      </c>
      <c r="CQ22" s="12">
        <v>-1.1842999999999999</v>
      </c>
      <c r="CR22" s="12">
        <v>9.5732999999999997</v>
      </c>
      <c r="CS22" s="12">
        <v>3.5781999999999998</v>
      </c>
      <c r="CT22" s="12">
        <v>9.1402000000000001</v>
      </c>
      <c r="CU22" s="12">
        <v>-5.9333999999999998</v>
      </c>
      <c r="CV22" s="12">
        <v>7.3285</v>
      </c>
      <c r="CW22" s="12">
        <v>-5.9333999999999998</v>
      </c>
      <c r="CX22" s="12">
        <v>7.7317999999999998</v>
      </c>
      <c r="CY22" s="12">
        <v>0.29399999999999998</v>
      </c>
      <c r="CZ22" s="12">
        <v>9.0467999999999993</v>
      </c>
      <c r="DA22" s="12">
        <v>-4.3009000000000004</v>
      </c>
      <c r="DB22" s="12">
        <v>7.6924000000000001</v>
      </c>
      <c r="DC22" s="12">
        <v>1.7412000000000001</v>
      </c>
      <c r="DD22" s="12">
        <v>5.9995000000000003</v>
      </c>
      <c r="DE22" s="12">
        <v>-5.9333999999999998</v>
      </c>
      <c r="DF22" s="12">
        <v>7.5259999999999998</v>
      </c>
      <c r="DG22" s="12">
        <v>-5.9333999999999998</v>
      </c>
      <c r="DH22" s="12">
        <v>7.7991000000000001</v>
      </c>
      <c r="DI22" s="12">
        <v>-6.0547000000000004</v>
      </c>
      <c r="DJ22" s="12">
        <v>7.7991000000000001</v>
      </c>
      <c r="DK22" s="12">
        <v>-5.4692999999999996</v>
      </c>
      <c r="DL22" s="12">
        <v>8.5731000000000002</v>
      </c>
      <c r="DM22" s="12">
        <v>-5.4927000000000001</v>
      </c>
      <c r="DN22" s="12">
        <v>10.031700000000001</v>
      </c>
      <c r="DO22" s="12">
        <v>-5.7321</v>
      </c>
      <c r="DP22" s="12">
        <v>10.455299999999999</v>
      </c>
    </row>
    <row r="23" spans="2:120" x14ac:dyDescent="0.2">
      <c r="B23" s="1" t="s">
        <v>293</v>
      </c>
      <c r="C23" s="1" t="s">
        <v>484</v>
      </c>
      <c r="D23" s="5">
        <f t="shared" si="12"/>
        <v>17.840299999999999</v>
      </c>
      <c r="E23" s="5">
        <f t="shared" si="13"/>
        <v>15.4216</v>
      </c>
      <c r="F23" s="5">
        <f t="shared" si="14"/>
        <v>2.9279999999999999</v>
      </c>
      <c r="G23" s="5">
        <f t="shared" si="15"/>
        <v>1.0217000000000001</v>
      </c>
      <c r="H23" s="5">
        <f t="shared" si="16"/>
        <v>1.4237</v>
      </c>
      <c r="I23" s="5">
        <f t="shared" si="17"/>
        <v>0.96520000000000028</v>
      </c>
      <c r="J23" s="5">
        <f t="shared" si="18"/>
        <v>2.2897999999999996</v>
      </c>
      <c r="K23" s="24">
        <f t="shared" si="19"/>
        <v>0.80960000000000054</v>
      </c>
      <c r="L23" s="5" t="s">
        <v>566</v>
      </c>
      <c r="M23" s="5" t="s">
        <v>566</v>
      </c>
      <c r="N23" s="5" t="s">
        <v>566</v>
      </c>
      <c r="O23" s="5" t="s">
        <v>566</v>
      </c>
      <c r="P23" s="5">
        <f t="shared" ref="P23:P30" si="31">((CE23-CG23)^2+(CF23-CH23)^2)^0.5</f>
        <v>7.2475220551578872</v>
      </c>
      <c r="Q23" s="5">
        <f t="shared" si="23"/>
        <v>7.7171737449664812</v>
      </c>
      <c r="R23" s="5">
        <f t="shared" ref="R23:R30" si="32">((CO23-CQ23)^2+(CP23-CR23)^2)^0.5</f>
        <v>5.0474994304110625</v>
      </c>
      <c r="S23" s="5">
        <f t="shared" ref="S23:S30" si="33">((CQ23-CS23)^2+(CR23-CT23)^2)^0.5</f>
        <v>6.2429543150659041</v>
      </c>
      <c r="T23" s="5">
        <f t="shared" ref="T23:T30" si="34">((CY23-DA23)^2+(CZ23-DB23)^2)^0.5</f>
        <v>6.2821081190950538</v>
      </c>
      <c r="U23" s="5">
        <f t="shared" ref="U23:U30" si="35">((DA23-DC23)^2+(DB23-DD23)^2)^0.5</f>
        <v>8.3801448316839959</v>
      </c>
      <c r="V23" s="5">
        <f t="shared" ref="V23:V30" si="36">((DI23-DK23)^2+(DJ23-DL23)^2)^0.5</f>
        <v>1.1724914072179804</v>
      </c>
      <c r="W23" s="5">
        <f t="shared" ref="W23:W30" si="37">((DK23-DM23)^2+(DL23-DN23)^2)^0.5</f>
        <v>1.655088311843208</v>
      </c>
      <c r="X23" s="5">
        <f t="shared" ref="X23:X30" si="38">((DM23-DO23)^2+(DN23-DP23)^2)^0.5</f>
        <v>0.57096771362310861</v>
      </c>
      <c r="Y23" s="5">
        <f t="shared" si="24"/>
        <v>1.2166999999999999</v>
      </c>
      <c r="Z23" s="5">
        <f t="shared" si="25"/>
        <v>0.63629999999999998</v>
      </c>
      <c r="AA23" s="5">
        <f t="shared" si="26"/>
        <v>2.0257000000000001</v>
      </c>
      <c r="AB23" s="5">
        <f t="shared" si="27"/>
        <v>3.9280999999999997</v>
      </c>
      <c r="AC23" s="6">
        <f t="shared" si="28"/>
        <v>3.6646000000000001</v>
      </c>
      <c r="AD23" s="6">
        <f t="shared" ref="AD23:AD30" si="39">((CK23-CM23)^2+(CL23-CN23)^2)^0.5</f>
        <v>0.33140000000000036</v>
      </c>
      <c r="AE23" s="6">
        <f t="shared" si="29"/>
        <v>0.40510000000000002</v>
      </c>
      <c r="AF23" s="6">
        <f t="shared" si="30"/>
        <v>0.33720000000000017</v>
      </c>
      <c r="AG23" s="9">
        <v>0</v>
      </c>
      <c r="AH23" s="9">
        <v>0</v>
      </c>
      <c r="AI23" s="9">
        <v>0</v>
      </c>
      <c r="AJ23" s="9">
        <v>-1.0217000000000001</v>
      </c>
      <c r="AK23" s="9">
        <v>0</v>
      </c>
      <c r="AL23" s="9">
        <v>-1.5043</v>
      </c>
      <c r="AM23" s="9">
        <v>0</v>
      </c>
      <c r="AN23" s="9">
        <v>-2.9279999999999999</v>
      </c>
      <c r="AO23" s="9">
        <v>0</v>
      </c>
      <c r="AP23" s="9">
        <v>-3.8932000000000002</v>
      </c>
      <c r="AQ23" s="9">
        <v>0</v>
      </c>
      <c r="AR23" s="9">
        <v>-6.1829999999999998</v>
      </c>
      <c r="AS23" s="9">
        <v>0</v>
      </c>
      <c r="AT23" s="9">
        <v>-6.9926000000000004</v>
      </c>
      <c r="AU23" s="9">
        <v>0</v>
      </c>
      <c r="AV23" s="9">
        <v>-15.4216</v>
      </c>
      <c r="AW23" s="9">
        <v>0</v>
      </c>
      <c r="AX23" s="9">
        <v>-17.840299999999999</v>
      </c>
      <c r="AY23" s="18">
        <v>1.8047</v>
      </c>
      <c r="AZ23" s="18">
        <v>-6.9627999999999997</v>
      </c>
      <c r="BA23" s="19">
        <v>1.9164000000000001</v>
      </c>
      <c r="BB23" s="19">
        <v>-6.9627999999999997</v>
      </c>
      <c r="BC23" s="19">
        <v>1.0915999999999999</v>
      </c>
      <c r="BD23" s="19">
        <v>-6.9627999999999997</v>
      </c>
      <c r="BE23" s="19">
        <v>0.65280000000000005</v>
      </c>
      <c r="BF23" s="19">
        <v>-6.9627999999999997</v>
      </c>
      <c r="BG23" s="19">
        <v>0.32579999999999998</v>
      </c>
      <c r="BH23" s="19">
        <v>-6.9627999999999997</v>
      </c>
      <c r="BI23" s="19">
        <v>-0.3105</v>
      </c>
      <c r="BJ23" s="19">
        <v>-6.9627999999999997</v>
      </c>
      <c r="BK23" s="19">
        <v>-0.56389999999999996</v>
      </c>
      <c r="BL23" s="19">
        <v>-6.9627999999999997</v>
      </c>
      <c r="BM23" s="19">
        <v>-0.93410000000000004</v>
      </c>
      <c r="BN23" s="19">
        <v>-6.9627999999999997</v>
      </c>
      <c r="BO23" s="19">
        <v>-2.0116999999999998</v>
      </c>
      <c r="BP23" s="19">
        <v>-6.9627999999999997</v>
      </c>
      <c r="BQ23" s="19">
        <v>-1.8599000000000001</v>
      </c>
      <c r="BR23" s="19">
        <v>-6.9627999999999997</v>
      </c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2">
        <v>0</v>
      </c>
      <c r="CF23" s="12">
        <v>0</v>
      </c>
      <c r="CG23" s="12">
        <v>-5.5537000000000001</v>
      </c>
      <c r="CH23" s="12">
        <v>4.6565000000000003</v>
      </c>
      <c r="CI23" s="12">
        <v>2.1469</v>
      </c>
      <c r="CJ23" s="12">
        <v>4.1509999999999998</v>
      </c>
      <c r="CK23" s="12">
        <v>-7.7914000000000003</v>
      </c>
      <c r="CL23" s="12">
        <v>6.1227</v>
      </c>
      <c r="CM23" s="12">
        <v>-7.7914000000000003</v>
      </c>
      <c r="CN23" s="12">
        <v>6.4541000000000004</v>
      </c>
      <c r="CO23" s="12">
        <v>1.4942</v>
      </c>
      <c r="CP23" s="12">
        <v>-1.9552</v>
      </c>
      <c r="CQ23" s="12">
        <v>-2.9958999999999998</v>
      </c>
      <c r="CR23" s="12">
        <v>0.35049999999999998</v>
      </c>
      <c r="CS23" s="12">
        <v>2.8448000000000002</v>
      </c>
      <c r="CT23" s="12">
        <v>-1.8542000000000001</v>
      </c>
      <c r="CU23" s="12">
        <v>-7.7914000000000003</v>
      </c>
      <c r="CV23" s="12">
        <v>6.4065000000000003</v>
      </c>
      <c r="CW23" s="12">
        <v>-7.7914000000000003</v>
      </c>
      <c r="CX23" s="12">
        <v>6.8116000000000003</v>
      </c>
      <c r="CY23" s="12">
        <v>1.2014</v>
      </c>
      <c r="CZ23" s="12">
        <v>-3.5432999999999999</v>
      </c>
      <c r="DA23" s="12">
        <v>1.1913</v>
      </c>
      <c r="DB23" s="12">
        <v>-9.8254000000000001</v>
      </c>
      <c r="DC23" s="12">
        <v>2.5781000000000001</v>
      </c>
      <c r="DD23" s="12">
        <v>-1.5608</v>
      </c>
      <c r="DE23" s="12">
        <v>-7.5488999999999997</v>
      </c>
      <c r="DF23" s="12">
        <v>6.8116000000000003</v>
      </c>
      <c r="DG23" s="12">
        <v>-7.8860999999999999</v>
      </c>
      <c r="DH23" s="12">
        <v>6.8116000000000003</v>
      </c>
      <c r="DI23" s="12">
        <v>-7.8860999999999999</v>
      </c>
      <c r="DJ23" s="12">
        <v>7.0193000000000003</v>
      </c>
      <c r="DK23" s="12">
        <v>-7.1113999999999997</v>
      </c>
      <c r="DL23" s="12">
        <v>7.8994</v>
      </c>
      <c r="DM23" s="12">
        <v>-7.0039999999999996</v>
      </c>
      <c r="DN23" s="12">
        <v>9.5510000000000002</v>
      </c>
      <c r="DO23" s="12">
        <v>-7.1506999999999996</v>
      </c>
      <c r="DP23" s="12">
        <v>10.1028</v>
      </c>
    </row>
    <row r="24" spans="2:120" x14ac:dyDescent="0.2">
      <c r="B24" s="1" t="s">
        <v>294</v>
      </c>
      <c r="C24" s="1" t="s">
        <v>479</v>
      </c>
      <c r="D24" s="5">
        <f t="shared" si="12"/>
        <v>17.700600000000001</v>
      </c>
      <c r="E24" s="5">
        <f t="shared" si="13"/>
        <v>17.023099999999999</v>
      </c>
      <c r="F24" s="5">
        <f t="shared" si="14"/>
        <v>3.1438999999999999</v>
      </c>
      <c r="G24" s="5">
        <f t="shared" si="15"/>
        <v>1.117</v>
      </c>
      <c r="H24" s="5">
        <f t="shared" si="16"/>
        <v>1.5296999999999998</v>
      </c>
      <c r="I24" s="5">
        <f t="shared" si="17"/>
        <v>0.86930000000000041</v>
      </c>
      <c r="J24" s="5">
        <f t="shared" si="18"/>
        <v>2.5648</v>
      </c>
      <c r="K24" s="5">
        <f t="shared" si="19"/>
        <v>1.3073999999999995</v>
      </c>
      <c r="L24" s="5">
        <f t="shared" si="20"/>
        <v>6.753402035270816</v>
      </c>
      <c r="M24" s="5">
        <f t="shared" si="21"/>
        <v>1.9583783214690671</v>
      </c>
      <c r="N24" s="5">
        <f t="shared" si="22"/>
        <v>5.4099999112956914</v>
      </c>
      <c r="O24" s="5" t="s">
        <v>566</v>
      </c>
      <c r="P24" s="5">
        <f t="shared" si="31"/>
        <v>7.4239129689133607</v>
      </c>
      <c r="Q24" s="5">
        <f t="shared" si="23"/>
        <v>7.8563292204438566</v>
      </c>
      <c r="R24" s="5">
        <f t="shared" si="32"/>
        <v>5.3638694037047543</v>
      </c>
      <c r="S24" s="5">
        <f t="shared" si="33"/>
        <v>6.3304346904458297</v>
      </c>
      <c r="T24" s="5">
        <f t="shared" si="34"/>
        <v>6.5804794848095991</v>
      </c>
      <c r="U24" s="5">
        <f t="shared" si="35"/>
        <v>8.1914233097795641</v>
      </c>
      <c r="V24" s="5">
        <f t="shared" si="36"/>
        <v>1.2692591894487113</v>
      </c>
      <c r="W24" s="5">
        <f t="shared" si="37"/>
        <v>1.8424272495813776</v>
      </c>
      <c r="X24" s="5">
        <f t="shared" si="38"/>
        <v>0.44258021871746667</v>
      </c>
      <c r="Y24" s="5">
        <f t="shared" si="24"/>
        <v>1.1543999999999999</v>
      </c>
      <c r="Z24" s="5">
        <f t="shared" si="25"/>
        <v>0.82620000000000005</v>
      </c>
      <c r="AA24" s="5">
        <f t="shared" si="26"/>
        <v>2.2904</v>
      </c>
      <c r="AB24" s="5">
        <f t="shared" si="27"/>
        <v>4.3047000000000004</v>
      </c>
      <c r="AC24" s="6">
        <f t="shared" si="28"/>
        <v>4.1084999999999994</v>
      </c>
      <c r="AD24" s="6">
        <f t="shared" si="39"/>
        <v>0.3644999999999996</v>
      </c>
      <c r="AE24" s="6">
        <f t="shared" si="29"/>
        <v>0.46739999999999959</v>
      </c>
      <c r="AF24" s="6">
        <f t="shared" si="30"/>
        <v>0.35240000000000027</v>
      </c>
      <c r="AG24" s="9">
        <v>0</v>
      </c>
      <c r="AH24" s="9">
        <v>0</v>
      </c>
      <c r="AI24" s="9">
        <v>0</v>
      </c>
      <c r="AJ24" s="9">
        <v>-1.117</v>
      </c>
      <c r="AK24" s="9">
        <v>0</v>
      </c>
      <c r="AL24" s="9">
        <v>-1.6142000000000001</v>
      </c>
      <c r="AM24" s="9">
        <v>0</v>
      </c>
      <c r="AN24" s="9">
        <v>-3.1438999999999999</v>
      </c>
      <c r="AO24" s="9">
        <v>0</v>
      </c>
      <c r="AP24" s="9">
        <v>-4.0132000000000003</v>
      </c>
      <c r="AQ24" s="9">
        <v>0</v>
      </c>
      <c r="AR24" s="9">
        <v>-6.5780000000000003</v>
      </c>
      <c r="AS24" s="21">
        <v>0</v>
      </c>
      <c r="AT24" s="9">
        <v>-7.8853999999999997</v>
      </c>
      <c r="AU24" s="9">
        <v>0</v>
      </c>
      <c r="AV24" s="9">
        <v>-17.023099999999999</v>
      </c>
      <c r="AW24" s="9">
        <v>0</v>
      </c>
      <c r="AX24" s="9">
        <v>-17.700600000000001</v>
      </c>
      <c r="AY24" s="18">
        <v>2.3704999999999998</v>
      </c>
      <c r="AZ24" s="18">
        <v>-8.1539999999999999</v>
      </c>
      <c r="BA24" s="19">
        <v>2.3330000000000002</v>
      </c>
      <c r="BB24" s="19">
        <v>-8.1539999999999999</v>
      </c>
      <c r="BC24" s="19">
        <v>1.2217</v>
      </c>
      <c r="BD24" s="19">
        <v>-8.1539999999999999</v>
      </c>
      <c r="BE24" s="19">
        <v>0.42159999999999997</v>
      </c>
      <c r="BF24" s="19">
        <v>-8.1539999999999999</v>
      </c>
      <c r="BG24" s="19">
        <v>0.2026</v>
      </c>
      <c r="BH24" s="19">
        <v>-8.1539999999999999</v>
      </c>
      <c r="BI24" s="19">
        <v>-0.62360000000000004</v>
      </c>
      <c r="BJ24" s="19">
        <v>-8.1539999999999999</v>
      </c>
      <c r="BK24" s="19">
        <v>-0.73280000000000001</v>
      </c>
      <c r="BL24" s="19">
        <v>-8.1539999999999999</v>
      </c>
      <c r="BM24" s="19">
        <v>-1.0687</v>
      </c>
      <c r="BN24" s="19">
        <v>-8.1539999999999999</v>
      </c>
      <c r="BO24" s="19">
        <v>-1.9717</v>
      </c>
      <c r="BP24" s="19">
        <v>-8.1539999999999999</v>
      </c>
      <c r="BQ24" s="19">
        <v>-1.738</v>
      </c>
      <c r="BR24" s="19">
        <v>-8.1539999999999999</v>
      </c>
      <c r="BS24" s="17">
        <v>0</v>
      </c>
      <c r="BT24" s="17">
        <v>0</v>
      </c>
      <c r="BU24" s="17">
        <v>3.4849000000000001</v>
      </c>
      <c r="BV24" s="17">
        <v>5.7847999999999997</v>
      </c>
      <c r="BW24" s="17">
        <v>5.2895000000000003</v>
      </c>
      <c r="BX24" s="17">
        <v>5.0240999999999998</v>
      </c>
      <c r="BY24" s="17">
        <v>6.8776999999999999</v>
      </c>
      <c r="BZ24" s="17">
        <v>3.0550000000000002</v>
      </c>
      <c r="CA24" s="17">
        <v>4.3878000000000004</v>
      </c>
      <c r="CB24" s="17">
        <v>1.6072</v>
      </c>
      <c r="CC24" s="17">
        <v>4.3878000000000004</v>
      </c>
      <c r="CD24" s="17">
        <v>1.6072</v>
      </c>
      <c r="CE24" s="12">
        <v>3.1648000000000001</v>
      </c>
      <c r="CF24" s="12">
        <v>2.4975000000000001</v>
      </c>
      <c r="CG24" s="12">
        <v>2.4243999999999999</v>
      </c>
      <c r="CH24" s="12">
        <v>9.8843999999999994</v>
      </c>
      <c r="CI24" s="12">
        <v>9.7624999999999993</v>
      </c>
      <c r="CJ24" s="12">
        <v>7.0782999999999996</v>
      </c>
      <c r="CK24" s="12">
        <v>-6.9240000000000004</v>
      </c>
      <c r="CL24" s="12">
        <v>10.1028</v>
      </c>
      <c r="CM24" s="12">
        <v>-7.2885</v>
      </c>
      <c r="CN24" s="12">
        <v>10.1028</v>
      </c>
      <c r="CO24" s="12">
        <v>1.5602</v>
      </c>
      <c r="CP24" s="12">
        <v>0.77790000000000004</v>
      </c>
      <c r="CQ24" s="12">
        <v>-1.3945000000000001</v>
      </c>
      <c r="CR24" s="12">
        <v>5.2545999999999999</v>
      </c>
      <c r="CS24" s="12">
        <v>4.6430999999999996</v>
      </c>
      <c r="CT24" s="12">
        <v>3.3515000000000001</v>
      </c>
      <c r="CU24" s="12">
        <v>-7.0815000000000001</v>
      </c>
      <c r="CV24" s="12">
        <v>10.1028</v>
      </c>
      <c r="CW24" s="12">
        <v>-7.5488999999999997</v>
      </c>
      <c r="CX24" s="12">
        <v>10.1028</v>
      </c>
      <c r="CY24" s="12">
        <v>1.2851999999999999</v>
      </c>
      <c r="CZ24" s="12">
        <v>2.3393000000000002</v>
      </c>
      <c r="DA24" s="12">
        <v>-0.30480000000000002</v>
      </c>
      <c r="DB24" s="12">
        <v>-4.0461999999999998</v>
      </c>
      <c r="DC24" s="12">
        <v>7.8524000000000003</v>
      </c>
      <c r="DD24" s="12">
        <v>-3.2982</v>
      </c>
      <c r="DE24" s="12">
        <v>-7.34</v>
      </c>
      <c r="DF24" s="12">
        <v>10.1028</v>
      </c>
      <c r="DG24" s="12">
        <v>-7.6924000000000001</v>
      </c>
      <c r="DH24" s="12">
        <v>10.1028</v>
      </c>
      <c r="DI24" s="12">
        <v>-7.62</v>
      </c>
      <c r="DJ24" s="12">
        <v>10.1441</v>
      </c>
      <c r="DK24" s="12">
        <v>-6.5392000000000001</v>
      </c>
      <c r="DL24" s="12">
        <v>9.4786000000000001</v>
      </c>
      <c r="DM24" s="12">
        <v>-5.9010999999999996</v>
      </c>
      <c r="DN24" s="12">
        <v>7.7502000000000004</v>
      </c>
      <c r="DO24" s="12">
        <v>-5.9333999999999998</v>
      </c>
      <c r="DP24" s="12">
        <v>7.3087999999999997</v>
      </c>
    </row>
    <row r="25" spans="2:120" x14ac:dyDescent="0.2">
      <c r="B25" s="1" t="s">
        <v>295</v>
      </c>
      <c r="C25" s="1"/>
      <c r="D25" s="5">
        <f t="shared" si="12"/>
        <v>18.129899999999999</v>
      </c>
      <c r="E25" s="5">
        <f t="shared" si="13"/>
        <v>15.964499999999999</v>
      </c>
      <c r="F25" s="5">
        <f t="shared" si="14"/>
        <v>2.9051</v>
      </c>
      <c r="G25" s="5">
        <f t="shared" si="15"/>
        <v>0.96579999999999999</v>
      </c>
      <c r="H25" s="5">
        <f t="shared" si="16"/>
        <v>1.5119</v>
      </c>
      <c r="I25" s="5">
        <f t="shared" si="17"/>
        <v>0.92589999999999995</v>
      </c>
      <c r="J25" s="5">
        <f t="shared" si="18"/>
        <v>2.5546000000000002</v>
      </c>
      <c r="K25" s="5">
        <f t="shared" si="19"/>
        <v>1.4394999999999998</v>
      </c>
      <c r="L25" s="5">
        <v>6.9866151554239773</v>
      </c>
      <c r="M25" s="5">
        <v>1.8475679933361047</v>
      </c>
      <c r="N25" s="5">
        <v>5.1502929305817258</v>
      </c>
      <c r="O25" s="5">
        <v>1.1662647469592831</v>
      </c>
      <c r="P25" s="5">
        <f t="shared" si="31"/>
        <v>7.3022524990580813</v>
      </c>
      <c r="Q25" s="5">
        <f t="shared" si="23"/>
        <v>7.9210715342054581</v>
      </c>
      <c r="R25" s="5">
        <f t="shared" si="32"/>
        <v>5.2207489740457742</v>
      </c>
      <c r="S25" s="5">
        <f t="shared" si="33"/>
        <v>6.537946510946691</v>
      </c>
      <c r="T25" s="5">
        <f t="shared" si="34"/>
        <v>6.9827584234312443</v>
      </c>
      <c r="U25" s="5">
        <f t="shared" si="35"/>
        <v>8.3147175592439702</v>
      </c>
      <c r="V25" s="5">
        <f t="shared" si="36"/>
        <v>1.2059788430980038</v>
      </c>
      <c r="W25" s="5">
        <f t="shared" si="37"/>
        <v>1.398729941768603</v>
      </c>
      <c r="X25" s="5">
        <f t="shared" si="38"/>
        <v>0.47429831330081634</v>
      </c>
      <c r="Y25" s="5">
        <f t="shared" si="24"/>
        <v>1.2389000000000001</v>
      </c>
      <c r="Z25" s="5">
        <f t="shared" si="25"/>
        <v>0.73089999999999999</v>
      </c>
      <c r="AA25" s="5">
        <f t="shared" si="26"/>
        <v>2.1684999999999999</v>
      </c>
      <c r="AB25" s="5">
        <f t="shared" si="27"/>
        <v>4.2336</v>
      </c>
      <c r="AC25" s="6">
        <f t="shared" si="28"/>
        <v>3.8513000000000002</v>
      </c>
      <c r="AD25" s="6">
        <f t="shared" si="39"/>
        <v>0.36699999999999999</v>
      </c>
      <c r="AE25" s="6">
        <f t="shared" si="29"/>
        <v>0.47049999999999947</v>
      </c>
      <c r="AF25" s="6">
        <f t="shared" si="30"/>
        <v>0.34539999999999971</v>
      </c>
      <c r="AG25" s="9">
        <v>0</v>
      </c>
      <c r="AH25" s="9">
        <v>0</v>
      </c>
      <c r="AI25" s="9">
        <v>0</v>
      </c>
      <c r="AJ25" s="9">
        <v>-0.96579999999999999</v>
      </c>
      <c r="AK25" s="9">
        <v>0</v>
      </c>
      <c r="AL25" s="9">
        <v>-1.3932</v>
      </c>
      <c r="AM25" s="9">
        <v>0</v>
      </c>
      <c r="AN25" s="9">
        <v>-2.9051</v>
      </c>
      <c r="AO25" s="9">
        <v>0</v>
      </c>
      <c r="AP25" s="9">
        <v>-3.831</v>
      </c>
      <c r="AQ25" s="9">
        <v>0</v>
      </c>
      <c r="AR25" s="9">
        <v>-6.3856000000000002</v>
      </c>
      <c r="AS25" s="9">
        <v>0</v>
      </c>
      <c r="AT25" s="9">
        <v>-7.8250999999999999</v>
      </c>
      <c r="AU25" s="9">
        <v>0</v>
      </c>
      <c r="AV25" s="9">
        <v>-15.964499999999999</v>
      </c>
      <c r="AW25" s="9">
        <v>0</v>
      </c>
      <c r="AX25" s="9">
        <v>-18.129899999999999</v>
      </c>
      <c r="AY25" s="18">
        <v>1.9558</v>
      </c>
      <c r="AZ25" s="18">
        <v>-7.7133000000000003</v>
      </c>
      <c r="BA25" s="19">
        <v>2.1114000000000002</v>
      </c>
      <c r="BB25" s="19">
        <v>-7.7133000000000003</v>
      </c>
      <c r="BC25" s="19">
        <v>0.9506</v>
      </c>
      <c r="BD25" s="19">
        <v>-7.7133000000000003</v>
      </c>
      <c r="BE25" s="19">
        <v>0.59370000000000001</v>
      </c>
      <c r="BF25" s="19">
        <v>-7.7133000000000003</v>
      </c>
      <c r="BG25" s="19">
        <v>0.3569</v>
      </c>
      <c r="BH25" s="19">
        <v>-7.7133000000000003</v>
      </c>
      <c r="BI25" s="19">
        <v>-0.374</v>
      </c>
      <c r="BJ25" s="19">
        <v>-7.7133000000000003</v>
      </c>
      <c r="BK25" s="19">
        <v>-0.6452</v>
      </c>
      <c r="BL25" s="19">
        <v>-7.7133000000000003</v>
      </c>
      <c r="BM25" s="19">
        <v>-1.2179</v>
      </c>
      <c r="BN25" s="19">
        <v>-7.7133000000000003</v>
      </c>
      <c r="BO25" s="19">
        <v>-2.1221999999999999</v>
      </c>
      <c r="BP25" s="19">
        <v>-7.7133000000000003</v>
      </c>
      <c r="BQ25" s="19">
        <v>-1.8955</v>
      </c>
      <c r="BR25" s="19">
        <v>-7.7133000000000003</v>
      </c>
      <c r="BS25" s="17">
        <v>0</v>
      </c>
      <c r="BT25" s="17">
        <v>0</v>
      </c>
      <c r="BU25" s="17">
        <v>4.3993000000000002</v>
      </c>
      <c r="BV25" s="17">
        <v>4.5865999999999998</v>
      </c>
      <c r="BW25" s="17">
        <v>6.0965999999999996</v>
      </c>
      <c r="BX25" s="17">
        <v>3.9388999999999998</v>
      </c>
      <c r="BY25" s="17">
        <v>8.7127999999999997</v>
      </c>
      <c r="BZ25" s="17">
        <v>1.4611000000000001</v>
      </c>
      <c r="CA25" s="17">
        <v>7.9996999999999998</v>
      </c>
      <c r="CB25" s="17">
        <v>0.66359999999999997</v>
      </c>
      <c r="CC25" s="17">
        <v>6.6688000000000001</v>
      </c>
      <c r="CD25" s="17">
        <v>0.25590000000000002</v>
      </c>
      <c r="CE25" s="12">
        <v>6.1543999999999999</v>
      </c>
      <c r="CF25" s="12">
        <v>0.55310000000000004</v>
      </c>
      <c r="CG25" s="12">
        <v>7.7464000000000004</v>
      </c>
      <c r="CH25" s="12">
        <v>-6.5735000000000001</v>
      </c>
      <c r="CI25" s="12">
        <v>8.1744000000000003</v>
      </c>
      <c r="CJ25" s="12">
        <v>1.3360000000000001</v>
      </c>
      <c r="CK25" s="12">
        <v>-5.4787999999999997</v>
      </c>
      <c r="CL25" s="12">
        <v>10.455299999999999</v>
      </c>
      <c r="CM25" s="12">
        <v>-5.8457999999999997</v>
      </c>
      <c r="CN25" s="12">
        <v>10.455299999999999</v>
      </c>
      <c r="CO25" s="12">
        <v>5.7175000000000002</v>
      </c>
      <c r="CP25" s="12">
        <v>3.0264000000000002</v>
      </c>
      <c r="CQ25" s="12">
        <v>3.3591000000000002</v>
      </c>
      <c r="CR25" s="12">
        <v>-1.6313</v>
      </c>
      <c r="CS25" s="12">
        <v>9.8298000000000005</v>
      </c>
      <c r="CT25" s="12">
        <v>-0.69599999999999995</v>
      </c>
      <c r="CU25" s="12">
        <v>-5.5753000000000004</v>
      </c>
      <c r="CV25" s="12">
        <v>10.455299999999999</v>
      </c>
      <c r="CW25" s="12">
        <v>-6.0457999999999998</v>
      </c>
      <c r="CX25" s="12">
        <v>10.455299999999999</v>
      </c>
      <c r="CY25" s="12">
        <v>-3.3502999999999998</v>
      </c>
      <c r="CZ25" s="12">
        <v>3.4823</v>
      </c>
      <c r="DA25" s="12">
        <v>-7.3678999999999997</v>
      </c>
      <c r="DB25" s="12">
        <v>9.1935000000000002</v>
      </c>
      <c r="DC25" s="12">
        <v>0.93410000000000004</v>
      </c>
      <c r="DD25" s="12">
        <v>8.7338000000000005</v>
      </c>
      <c r="DE25" s="12">
        <v>-6.07</v>
      </c>
      <c r="DF25" s="12">
        <v>10.455299999999999</v>
      </c>
      <c r="DG25" s="12">
        <v>-6.4154</v>
      </c>
      <c r="DH25" s="12">
        <v>10.455299999999999</v>
      </c>
      <c r="DI25" s="12">
        <v>-6.3670999999999998</v>
      </c>
      <c r="DJ25" s="12">
        <v>10.8306</v>
      </c>
      <c r="DK25" s="12">
        <v>-5.5175000000000001</v>
      </c>
      <c r="DL25" s="12">
        <v>11.686500000000001</v>
      </c>
      <c r="DM25" s="12">
        <v>-5.5982000000000003</v>
      </c>
      <c r="DN25" s="12">
        <v>13.0829</v>
      </c>
      <c r="DO25" s="12">
        <v>-5.8673999999999999</v>
      </c>
      <c r="DP25" s="12">
        <v>13.4734</v>
      </c>
    </row>
    <row r="26" spans="2:120" x14ac:dyDescent="0.2">
      <c r="B26" s="1" t="s">
        <v>296</v>
      </c>
      <c r="C26" s="1" t="s">
        <v>634</v>
      </c>
      <c r="D26" s="5">
        <f t="shared" si="12"/>
        <v>16.8218</v>
      </c>
      <c r="E26" s="5">
        <f t="shared" si="13"/>
        <v>15.8559</v>
      </c>
      <c r="F26" s="5">
        <f t="shared" si="14"/>
        <v>2.9712000000000001</v>
      </c>
      <c r="G26" s="5">
        <f t="shared" si="15"/>
        <v>1.1024</v>
      </c>
      <c r="H26" s="5">
        <f t="shared" si="16"/>
        <v>1.3716000000000002</v>
      </c>
      <c r="I26" s="5">
        <f t="shared" si="17"/>
        <v>0.84390000000000009</v>
      </c>
      <c r="J26" s="5">
        <f t="shared" si="18"/>
        <v>2.4630999999999998</v>
      </c>
      <c r="K26" s="5">
        <f t="shared" si="19"/>
        <v>1.2053000000000003</v>
      </c>
      <c r="L26" s="5">
        <f t="shared" si="20"/>
        <v>7.0687014097357368</v>
      </c>
      <c r="M26" s="5" t="s">
        <v>566</v>
      </c>
      <c r="N26" s="5" t="s">
        <v>566</v>
      </c>
      <c r="O26" s="5" t="s">
        <v>566</v>
      </c>
      <c r="P26" s="5">
        <f t="shared" si="31"/>
        <v>6.8041832786896608</v>
      </c>
      <c r="Q26" s="5">
        <f t="shared" si="23"/>
        <v>7.2664302989845027</v>
      </c>
      <c r="R26" s="5">
        <f t="shared" si="32"/>
        <v>4.7444846263846197</v>
      </c>
      <c r="S26" s="5">
        <f t="shared" si="33"/>
        <v>5.7067986419708179</v>
      </c>
      <c r="T26" s="5">
        <f t="shared" si="34"/>
        <v>6.1048189006718303</v>
      </c>
      <c r="U26" s="5">
        <f t="shared" si="35"/>
        <v>7.8074087769246479</v>
      </c>
      <c r="V26" s="5">
        <f t="shared" si="36"/>
        <v>1.1413340702879244</v>
      </c>
      <c r="W26" s="5">
        <f t="shared" si="37"/>
        <v>1.6623243516233526</v>
      </c>
      <c r="X26" s="5">
        <f t="shared" si="38"/>
        <v>0.53945982241497958</v>
      </c>
      <c r="Y26" s="5">
        <f t="shared" si="24"/>
        <v>1.2427000000000001</v>
      </c>
      <c r="Z26" s="5">
        <f t="shared" si="25"/>
        <v>0.73280000000000001</v>
      </c>
      <c r="AA26" s="5">
        <f t="shared" si="26"/>
        <v>2.2391000000000001</v>
      </c>
      <c r="AB26" s="5">
        <f t="shared" si="27"/>
        <v>4.1128999999999998</v>
      </c>
      <c r="AC26" s="6">
        <f t="shared" si="28"/>
        <v>4.8285999999999998</v>
      </c>
      <c r="AD26" s="6">
        <f t="shared" si="39"/>
        <v>0.34409999999999918</v>
      </c>
      <c r="AE26" s="6">
        <f t="shared" si="29"/>
        <v>0.44449999999999967</v>
      </c>
      <c r="AF26" s="6">
        <f t="shared" si="30"/>
        <v>0.27679999999999971</v>
      </c>
      <c r="AG26" s="9">
        <v>0</v>
      </c>
      <c r="AH26" s="9">
        <v>0</v>
      </c>
      <c r="AI26" s="9">
        <v>0</v>
      </c>
      <c r="AJ26" s="9">
        <v>-1.1024</v>
      </c>
      <c r="AK26" s="9">
        <v>0</v>
      </c>
      <c r="AL26" s="9">
        <v>-1.5995999999999999</v>
      </c>
      <c r="AM26" s="9">
        <v>0</v>
      </c>
      <c r="AN26" s="9">
        <v>-2.9712000000000001</v>
      </c>
      <c r="AO26" s="9">
        <v>0</v>
      </c>
      <c r="AP26" s="9">
        <v>-3.8151000000000002</v>
      </c>
      <c r="AQ26" s="9">
        <v>0</v>
      </c>
      <c r="AR26" s="9">
        <v>-6.2782</v>
      </c>
      <c r="AS26" s="9">
        <v>0</v>
      </c>
      <c r="AT26" s="9">
        <v>-7.4835000000000003</v>
      </c>
      <c r="AU26" s="9">
        <v>0</v>
      </c>
      <c r="AV26" s="9">
        <v>-15.8559</v>
      </c>
      <c r="AW26" s="9">
        <v>0</v>
      </c>
      <c r="AX26" s="9">
        <v>-16.8218</v>
      </c>
      <c r="AY26" s="18">
        <v>2.5958999999999999</v>
      </c>
      <c r="AZ26" s="18">
        <v>-7.5145999999999997</v>
      </c>
      <c r="BA26" s="19">
        <v>2.0758000000000001</v>
      </c>
      <c r="BB26" s="19">
        <v>-7.5145999999999997</v>
      </c>
      <c r="BC26" s="19">
        <v>0.97350000000000003</v>
      </c>
      <c r="BD26" s="19">
        <v>-7.5145999999999997</v>
      </c>
      <c r="BE26" s="19">
        <v>0.36890000000000001</v>
      </c>
      <c r="BF26" s="19">
        <v>-7.5145999999999997</v>
      </c>
      <c r="BG26" s="19">
        <v>0.1137</v>
      </c>
      <c r="BH26" s="19">
        <v>-7.5145999999999997</v>
      </c>
      <c r="BI26" s="19">
        <v>-0.61909999999999998</v>
      </c>
      <c r="BJ26" s="19">
        <v>-7.5145999999999997</v>
      </c>
      <c r="BK26" s="19">
        <v>-0.87380000000000002</v>
      </c>
      <c r="BL26" s="19">
        <v>-7.5145999999999997</v>
      </c>
      <c r="BM26" s="19">
        <v>-1.2656000000000001</v>
      </c>
      <c r="BN26" s="19">
        <v>-7.5145999999999997</v>
      </c>
      <c r="BO26" s="19">
        <v>-2.0371000000000001</v>
      </c>
      <c r="BP26" s="19">
        <v>-7.5145999999999997</v>
      </c>
      <c r="BQ26" s="19">
        <v>-2.2326999999999999</v>
      </c>
      <c r="BR26" s="19">
        <v>-7.5145999999999997</v>
      </c>
      <c r="BS26" s="17">
        <v>0</v>
      </c>
      <c r="BT26" s="17">
        <v>0</v>
      </c>
      <c r="BU26" s="17">
        <v>2.7780999999999998</v>
      </c>
      <c r="BV26" s="17">
        <v>6.4999000000000002</v>
      </c>
      <c r="BW26" s="17"/>
      <c r="BX26" s="17"/>
      <c r="BY26" s="17"/>
      <c r="BZ26" s="17"/>
      <c r="CA26" s="17"/>
      <c r="CB26" s="17"/>
      <c r="CC26" s="17"/>
      <c r="CD26" s="17"/>
      <c r="CE26" s="12">
        <v>-3.9554</v>
      </c>
      <c r="CF26" s="12">
        <v>11.7056</v>
      </c>
      <c r="CG26" s="12">
        <v>-6.9893999999999998</v>
      </c>
      <c r="CH26" s="12">
        <v>17.7959</v>
      </c>
      <c r="CI26" s="12">
        <v>-0.11940000000000001</v>
      </c>
      <c r="CJ26" s="12">
        <v>15.428599999999999</v>
      </c>
      <c r="CK26" s="12">
        <v>-5.2121000000000004</v>
      </c>
      <c r="CL26" s="12">
        <v>14.8088</v>
      </c>
      <c r="CM26" s="12">
        <v>-5.5561999999999996</v>
      </c>
      <c r="CN26" s="12">
        <v>14.8088</v>
      </c>
      <c r="CO26" s="12">
        <v>-3.9910000000000001</v>
      </c>
      <c r="CP26" s="12">
        <v>16.572900000000001</v>
      </c>
      <c r="CQ26" s="12">
        <v>-3.6848999999999998</v>
      </c>
      <c r="CR26" s="12">
        <v>11.8383</v>
      </c>
      <c r="CS26" s="12">
        <v>-2.6092</v>
      </c>
      <c r="CT26" s="12">
        <v>17.442799999999998</v>
      </c>
      <c r="CU26" s="12">
        <v>-3.3515000000000001</v>
      </c>
      <c r="CV26" s="12">
        <v>14.4964</v>
      </c>
      <c r="CW26" s="12">
        <v>-3.7959999999999998</v>
      </c>
      <c r="CX26" s="12">
        <v>14.4964</v>
      </c>
      <c r="CY26" s="12">
        <v>-3.8919000000000001</v>
      </c>
      <c r="CZ26" s="12">
        <v>15.164400000000001</v>
      </c>
      <c r="DA26" s="12">
        <v>-3.6760000000000002</v>
      </c>
      <c r="DB26" s="12">
        <v>9.0633999999999997</v>
      </c>
      <c r="DC26" s="12">
        <v>-1.7125999999999999</v>
      </c>
      <c r="DD26" s="12">
        <v>16.619900000000001</v>
      </c>
      <c r="DE26" s="12">
        <v>-3.4119000000000002</v>
      </c>
      <c r="DF26" s="12">
        <v>11.9755</v>
      </c>
      <c r="DG26" s="12">
        <v>-3.6886999999999999</v>
      </c>
      <c r="DH26" s="12">
        <v>11.9755</v>
      </c>
      <c r="DI26" s="12">
        <v>-5.8071000000000002</v>
      </c>
      <c r="DJ26" s="12">
        <v>13.499499999999999</v>
      </c>
      <c r="DK26" s="12">
        <v>-4.7866</v>
      </c>
      <c r="DL26" s="12">
        <v>14.0106</v>
      </c>
      <c r="DM26" s="12">
        <v>-4.2112999999999996</v>
      </c>
      <c r="DN26" s="12">
        <v>15.5702</v>
      </c>
      <c r="DO26" s="12">
        <v>-4.2309999999999999</v>
      </c>
      <c r="DP26" s="12">
        <v>16.109300000000001</v>
      </c>
    </row>
    <row r="27" spans="2:120" x14ac:dyDescent="0.2">
      <c r="B27" s="1"/>
      <c r="C27" s="1"/>
      <c r="D27" s="5">
        <f t="shared" si="12"/>
        <v>0</v>
      </c>
      <c r="E27" s="5">
        <f t="shared" si="13"/>
        <v>0</v>
      </c>
      <c r="F27" s="5">
        <f t="shared" si="14"/>
        <v>0</v>
      </c>
      <c r="G27" s="5">
        <f t="shared" si="15"/>
        <v>0</v>
      </c>
      <c r="H27" s="5">
        <f t="shared" si="16"/>
        <v>0</v>
      </c>
      <c r="I27" s="5">
        <f t="shared" si="17"/>
        <v>0</v>
      </c>
      <c r="J27" s="5">
        <f t="shared" si="18"/>
        <v>0</v>
      </c>
      <c r="K27" s="5">
        <f t="shared" si="19"/>
        <v>0</v>
      </c>
      <c r="L27" s="5">
        <f t="shared" si="20"/>
        <v>0</v>
      </c>
      <c r="M27" s="5">
        <f t="shared" si="21"/>
        <v>0</v>
      </c>
      <c r="N27" s="5">
        <f t="shared" si="22"/>
        <v>0</v>
      </c>
      <c r="O27" s="5">
        <f>((CA27-CC27)^2+(CB27-CD27)^2)^0.5</f>
        <v>0</v>
      </c>
      <c r="P27" s="5">
        <f t="shared" si="31"/>
        <v>0</v>
      </c>
      <c r="Q27" s="5">
        <f t="shared" si="23"/>
        <v>0</v>
      </c>
      <c r="R27" s="5">
        <f t="shared" si="32"/>
        <v>0</v>
      </c>
      <c r="S27" s="5">
        <f t="shared" si="33"/>
        <v>0</v>
      </c>
      <c r="T27" s="5">
        <f t="shared" si="34"/>
        <v>0</v>
      </c>
      <c r="U27" s="5">
        <f t="shared" si="35"/>
        <v>0</v>
      </c>
      <c r="V27" s="5">
        <f t="shared" si="36"/>
        <v>0</v>
      </c>
      <c r="W27" s="5">
        <f t="shared" si="37"/>
        <v>0</v>
      </c>
      <c r="X27" s="5">
        <f t="shared" si="38"/>
        <v>0</v>
      </c>
      <c r="Y27" s="5">
        <f t="shared" si="24"/>
        <v>0</v>
      </c>
      <c r="Z27" s="5">
        <f t="shared" si="25"/>
        <v>0</v>
      </c>
      <c r="AA27" s="5">
        <f t="shared" si="26"/>
        <v>0</v>
      </c>
      <c r="AB27" s="5">
        <f t="shared" si="27"/>
        <v>0</v>
      </c>
      <c r="AC27" s="6">
        <f t="shared" si="28"/>
        <v>0</v>
      </c>
      <c r="AD27" s="6">
        <f t="shared" si="39"/>
        <v>0</v>
      </c>
      <c r="AE27" s="6">
        <f t="shared" si="29"/>
        <v>0</v>
      </c>
      <c r="AF27" s="6">
        <f t="shared" si="30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12"/>
        <v>0</v>
      </c>
      <c r="E28" s="5">
        <f t="shared" si="13"/>
        <v>0</v>
      </c>
      <c r="F28" s="5">
        <f t="shared" si="14"/>
        <v>0</v>
      </c>
      <c r="G28" s="5">
        <f t="shared" si="15"/>
        <v>0</v>
      </c>
      <c r="H28" s="5">
        <f t="shared" si="16"/>
        <v>0</v>
      </c>
      <c r="I28" s="5">
        <f t="shared" si="17"/>
        <v>0</v>
      </c>
      <c r="J28" s="5">
        <f t="shared" si="18"/>
        <v>0</v>
      </c>
      <c r="K28" s="5">
        <f t="shared" si="19"/>
        <v>0</v>
      </c>
      <c r="L28" s="5">
        <f t="shared" si="20"/>
        <v>0</v>
      </c>
      <c r="M28" s="5">
        <f t="shared" si="21"/>
        <v>0</v>
      </c>
      <c r="N28" s="5">
        <f t="shared" si="22"/>
        <v>0</v>
      </c>
      <c r="O28" s="5">
        <f>((CA28-CC28)^2+(CB28-CD28)^2)^0.5</f>
        <v>0</v>
      </c>
      <c r="P28" s="5">
        <f t="shared" si="31"/>
        <v>0</v>
      </c>
      <c r="Q28" s="5">
        <f t="shared" si="23"/>
        <v>0</v>
      </c>
      <c r="R28" s="5">
        <f t="shared" si="32"/>
        <v>0</v>
      </c>
      <c r="S28" s="5">
        <f t="shared" si="33"/>
        <v>0</v>
      </c>
      <c r="T28" s="5">
        <f t="shared" si="34"/>
        <v>0</v>
      </c>
      <c r="U28" s="5">
        <f t="shared" si="35"/>
        <v>0</v>
      </c>
      <c r="V28" s="5">
        <f t="shared" si="36"/>
        <v>0</v>
      </c>
      <c r="W28" s="5">
        <f t="shared" si="37"/>
        <v>0</v>
      </c>
      <c r="X28" s="5">
        <f t="shared" si="38"/>
        <v>0</v>
      </c>
      <c r="Y28" s="5">
        <f t="shared" si="24"/>
        <v>0</v>
      </c>
      <c r="Z28" s="5">
        <f t="shared" si="25"/>
        <v>0</v>
      </c>
      <c r="AA28" s="5">
        <f t="shared" si="26"/>
        <v>0</v>
      </c>
      <c r="AB28" s="5">
        <f t="shared" si="27"/>
        <v>0</v>
      </c>
      <c r="AC28" s="6">
        <f t="shared" si="28"/>
        <v>0</v>
      </c>
      <c r="AD28" s="6">
        <f t="shared" si="39"/>
        <v>0</v>
      </c>
      <c r="AE28" s="6">
        <f t="shared" si="29"/>
        <v>0</v>
      </c>
      <c r="AF28" s="6">
        <f t="shared" si="30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12"/>
        <v>0</v>
      </c>
      <c r="E29" s="5">
        <f t="shared" si="13"/>
        <v>0</v>
      </c>
      <c r="F29" s="5">
        <f t="shared" si="14"/>
        <v>0</v>
      </c>
      <c r="G29" s="5">
        <f t="shared" si="15"/>
        <v>0</v>
      </c>
      <c r="H29" s="5">
        <f t="shared" si="16"/>
        <v>0</v>
      </c>
      <c r="I29" s="5">
        <f t="shared" si="17"/>
        <v>0</v>
      </c>
      <c r="J29" s="5">
        <f t="shared" si="18"/>
        <v>0</v>
      </c>
      <c r="K29" s="5">
        <f t="shared" si="19"/>
        <v>0</v>
      </c>
      <c r="L29" s="5">
        <f t="shared" si="20"/>
        <v>0</v>
      </c>
      <c r="M29" s="5">
        <f t="shared" si="21"/>
        <v>0</v>
      </c>
      <c r="N29" s="5">
        <f t="shared" si="22"/>
        <v>0</v>
      </c>
      <c r="O29" s="5">
        <f>((CA29-CC29)^2+(CB29-CD29)^2)^0.5</f>
        <v>0</v>
      </c>
      <c r="P29" s="5">
        <f t="shared" si="31"/>
        <v>0</v>
      </c>
      <c r="Q29" s="5">
        <f t="shared" si="23"/>
        <v>0</v>
      </c>
      <c r="R29" s="5">
        <f t="shared" si="32"/>
        <v>0</v>
      </c>
      <c r="S29" s="5">
        <f t="shared" si="33"/>
        <v>0</v>
      </c>
      <c r="T29" s="5">
        <f t="shared" si="34"/>
        <v>0</v>
      </c>
      <c r="U29" s="5">
        <f t="shared" si="35"/>
        <v>0</v>
      </c>
      <c r="V29" s="5">
        <f t="shared" si="36"/>
        <v>0</v>
      </c>
      <c r="W29" s="5">
        <f t="shared" si="37"/>
        <v>0</v>
      </c>
      <c r="X29" s="5">
        <f t="shared" si="38"/>
        <v>0</v>
      </c>
      <c r="Y29" s="5">
        <f t="shared" si="24"/>
        <v>0</v>
      </c>
      <c r="Z29" s="5">
        <f t="shared" si="25"/>
        <v>0</v>
      </c>
      <c r="AA29" s="5">
        <f t="shared" si="26"/>
        <v>0</v>
      </c>
      <c r="AB29" s="5">
        <f t="shared" si="27"/>
        <v>0</v>
      </c>
      <c r="AC29" s="6">
        <f t="shared" si="28"/>
        <v>0</v>
      </c>
      <c r="AD29" s="6">
        <f t="shared" si="39"/>
        <v>0</v>
      </c>
      <c r="AE29" s="6">
        <f t="shared" si="29"/>
        <v>0</v>
      </c>
      <c r="AF29" s="6">
        <f t="shared" si="30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12"/>
        <v>0</v>
      </c>
      <c r="E30" s="5">
        <f t="shared" si="13"/>
        <v>0</v>
      </c>
      <c r="F30" s="5">
        <f t="shared" si="14"/>
        <v>0</v>
      </c>
      <c r="G30" s="5">
        <f t="shared" si="15"/>
        <v>0</v>
      </c>
      <c r="H30" s="5">
        <f t="shared" si="16"/>
        <v>0</v>
      </c>
      <c r="I30" s="5">
        <f t="shared" si="17"/>
        <v>0</v>
      </c>
      <c r="J30" s="5">
        <f t="shared" si="18"/>
        <v>0</v>
      </c>
      <c r="K30" s="5">
        <f t="shared" si="19"/>
        <v>0</v>
      </c>
      <c r="L30" s="5">
        <f t="shared" si="20"/>
        <v>0</v>
      </c>
      <c r="M30" s="5">
        <f t="shared" si="21"/>
        <v>0</v>
      </c>
      <c r="N30" s="5">
        <f t="shared" si="22"/>
        <v>0</v>
      </c>
      <c r="O30" s="5">
        <f>((CA30-CC30)^2+(CB30-CD30)^2)^0.5</f>
        <v>0</v>
      </c>
      <c r="P30" s="5">
        <f t="shared" si="31"/>
        <v>0</v>
      </c>
      <c r="Q30" s="5">
        <f t="shared" si="23"/>
        <v>0</v>
      </c>
      <c r="R30" s="5">
        <f t="shared" si="32"/>
        <v>0</v>
      </c>
      <c r="S30" s="5">
        <f t="shared" si="33"/>
        <v>0</v>
      </c>
      <c r="T30" s="5">
        <f t="shared" si="34"/>
        <v>0</v>
      </c>
      <c r="U30" s="5">
        <f t="shared" si="35"/>
        <v>0</v>
      </c>
      <c r="V30" s="5">
        <f t="shared" si="36"/>
        <v>0</v>
      </c>
      <c r="W30" s="5">
        <f t="shared" si="37"/>
        <v>0</v>
      </c>
      <c r="X30" s="5">
        <f t="shared" si="38"/>
        <v>0</v>
      </c>
      <c r="Y30" s="5">
        <f t="shared" si="24"/>
        <v>0</v>
      </c>
      <c r="Z30" s="5">
        <f t="shared" si="25"/>
        <v>0</v>
      </c>
      <c r="AA30" s="5">
        <f t="shared" si="26"/>
        <v>0</v>
      </c>
      <c r="AB30" s="5">
        <f t="shared" si="27"/>
        <v>0</v>
      </c>
      <c r="AC30" s="6">
        <f t="shared" si="28"/>
        <v>0</v>
      </c>
      <c r="AD30" s="6">
        <f t="shared" si="39"/>
        <v>0</v>
      </c>
      <c r="AE30" s="6">
        <f t="shared" si="29"/>
        <v>0</v>
      </c>
      <c r="AF30" s="6">
        <f t="shared" si="30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3" t="s">
        <v>3</v>
      </c>
      <c r="C31" s="13"/>
      <c r="D31" s="14">
        <f>AVERAGE(D22:D26)</f>
        <v>16.909800000000001</v>
      </c>
      <c r="E31" s="14">
        <f>AVERAGE(E22:E26)</f>
        <v>15.408260000000002</v>
      </c>
      <c r="F31" s="14">
        <f>AVERAGE(F22:F26)</f>
        <v>2.9023400000000001</v>
      </c>
      <c r="G31" s="14">
        <f>AVERAGE(G22:G26)</f>
        <v>1.0038199999999999</v>
      </c>
      <c r="H31" s="14">
        <f>AVERAGE(H22:H26)</f>
        <v>1.4101999999999999</v>
      </c>
      <c r="I31" s="14">
        <f>AVERAGE(I23:I26)</f>
        <v>0.90107500000000018</v>
      </c>
      <c r="J31" s="14">
        <f>AVERAGE(J22:J26)</f>
        <v>2.3596400000000002</v>
      </c>
      <c r="K31" s="14">
        <f>AVERAGE(K21,K23:K25)</f>
        <v>1.1855</v>
      </c>
      <c r="L31" s="14">
        <f t="shared" ref="L31:AF31" si="40">AVERAGE(L22:L26)</f>
        <v>6.5519004714721847</v>
      </c>
      <c r="M31" s="14">
        <f t="shared" si="40"/>
        <v>1.7971726836015083</v>
      </c>
      <c r="N31" s="14">
        <f t="shared" si="40"/>
        <v>4.847571922627286</v>
      </c>
      <c r="O31" s="14">
        <f t="shared" si="40"/>
        <v>1.1662647469592831</v>
      </c>
      <c r="P31" s="14">
        <f t="shared" si="40"/>
        <v>6.8609956249645183</v>
      </c>
      <c r="Q31" s="14">
        <f t="shared" si="40"/>
        <v>7.3764492851834849</v>
      </c>
      <c r="R31" s="14">
        <f t="shared" si="40"/>
        <v>4.819051165044816</v>
      </c>
      <c r="S31" s="14">
        <f t="shared" si="40"/>
        <v>5.9200573176073297</v>
      </c>
      <c r="T31" s="14">
        <f>AVERAGE(T23:T26)</f>
        <v>6.4875412320019326</v>
      </c>
      <c r="U31" s="14">
        <f t="shared" si="40"/>
        <v>7.7936951946858928</v>
      </c>
      <c r="V31" s="14">
        <f>AVERAGE(V23:V26)</f>
        <v>1.1972658775131551</v>
      </c>
      <c r="W31" s="14">
        <f t="shared" si="40"/>
        <v>1.603471508655139</v>
      </c>
      <c r="X31" s="14">
        <f t="shared" si="40"/>
        <v>0.502774998862902</v>
      </c>
      <c r="Y31" s="14">
        <f t="shared" si="40"/>
        <v>1.1971000000000001</v>
      </c>
      <c r="Z31" s="14">
        <f t="shared" si="40"/>
        <v>0.70932000000000006</v>
      </c>
      <c r="AA31" s="14">
        <f t="shared" si="40"/>
        <v>2.0924800000000001</v>
      </c>
      <c r="AB31" s="14">
        <f t="shared" si="40"/>
        <v>3.9619</v>
      </c>
      <c r="AC31" s="14">
        <f t="shared" si="40"/>
        <v>4.0524800000000001</v>
      </c>
      <c r="AD31" s="14">
        <f t="shared" si="40"/>
        <v>0.34463999999999989</v>
      </c>
      <c r="AE31" s="14">
        <f t="shared" si="40"/>
        <v>0.43815999999999972</v>
      </c>
      <c r="AF31" s="14">
        <f t="shared" si="40"/>
        <v>0.31698000000000004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7"/>
      <c r="BT31" s="7"/>
      <c r="BU31" s="7"/>
      <c r="BV31" s="7"/>
      <c r="BW31" s="7"/>
      <c r="BX31" s="7"/>
      <c r="BY31" s="7"/>
      <c r="BZ31" s="7"/>
    </row>
    <row r="32" spans="2:120" x14ac:dyDescent="0.2">
      <c r="B32" s="13" t="s">
        <v>4</v>
      </c>
      <c r="C32" s="13"/>
      <c r="D32" s="14">
        <f>STDEV(D22:D26)</f>
        <v>1.6680433492568469</v>
      </c>
      <c r="E32" s="14">
        <f>STDEV(E22:E26)</f>
        <v>1.5847247814683785</v>
      </c>
      <c r="F32" s="14">
        <f>STDEV(F22:F26)</f>
        <v>0.21128862487128836</v>
      </c>
      <c r="G32" s="14">
        <f>STDEV(G22:G26)</f>
        <v>0.12350219431249103</v>
      </c>
      <c r="H32" s="14">
        <f>STDEV(H22:H26)</f>
        <v>0.12723065668304945</v>
      </c>
      <c r="I32" s="14">
        <f>STDEV(I23:I26)</f>
        <v>5.4793331406902658E-2</v>
      </c>
      <c r="J32" s="14">
        <f>STDEV(J22:J26)</f>
        <v>0.2663700489919934</v>
      </c>
      <c r="K32" s="14">
        <f>STDEV(K21,K23:K25)</f>
        <v>0.33217195847933895</v>
      </c>
      <c r="L32" s="14">
        <f t="shared" ref="L32:AF32" si="41">STDEV(L22:L26)</f>
        <v>0.78019475724339826</v>
      </c>
      <c r="M32" s="14">
        <f t="shared" si="41"/>
        <v>0.191444386114692</v>
      </c>
      <c r="N32" s="14">
        <f t="shared" si="41"/>
        <v>0.76041042781252866</v>
      </c>
      <c r="O32" s="14" t="e">
        <f t="shared" si="41"/>
        <v>#DIV/0!</v>
      </c>
      <c r="P32" s="14">
        <f t="shared" si="41"/>
        <v>0.78158043269530264</v>
      </c>
      <c r="Q32" s="14">
        <f t="shared" si="41"/>
        <v>0.74676665458164881</v>
      </c>
      <c r="R32" s="14">
        <f t="shared" si="41"/>
        <v>0.65704111047198621</v>
      </c>
      <c r="S32" s="14">
        <f t="shared" si="41"/>
        <v>0.70618091011076511</v>
      </c>
      <c r="T32" s="14">
        <f>STDEV(T23:T26)</f>
        <v>0.38408190632530287</v>
      </c>
      <c r="U32" s="14">
        <f t="shared" si="41"/>
        <v>0.87761922575370754</v>
      </c>
      <c r="V32" s="14">
        <f>STDEV(V23:V26)</f>
        <v>5.4775585104496802E-2</v>
      </c>
      <c r="W32" s="14">
        <f t="shared" si="41"/>
        <v>0.17753894970967832</v>
      </c>
      <c r="X32" s="14">
        <f t="shared" si="41"/>
        <v>5.1703463597819035E-2</v>
      </c>
      <c r="Y32" s="14">
        <f t="shared" si="41"/>
        <v>5.041958944696006E-2</v>
      </c>
      <c r="Z32" s="14">
        <f t="shared" si="41"/>
        <v>8.3541349043452479E-2</v>
      </c>
      <c r="AA32" s="14">
        <f t="shared" si="41"/>
        <v>0.22139819782464359</v>
      </c>
      <c r="AB32" s="14">
        <f t="shared" si="41"/>
        <v>0.43320349144484055</v>
      </c>
      <c r="AC32" s="14">
        <f t="shared" si="41"/>
        <v>0.4624696390034671</v>
      </c>
      <c r="AD32" s="14">
        <f t="shared" si="41"/>
        <v>2.1672632511995173E-2</v>
      </c>
      <c r="AE32" s="14">
        <f t="shared" si="41"/>
        <v>3.2593066747392589E-2</v>
      </c>
      <c r="AF32" s="14">
        <f t="shared" si="41"/>
        <v>3.8765345348649012E-2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5</v>
      </c>
      <c r="C33" s="13"/>
      <c r="D33" s="14">
        <f>MAX(D22:D26)-MIN(D22:D26)</f>
        <v>4.0734999999999992</v>
      </c>
      <c r="E33" s="14">
        <f>MAX(E22:E26)-MIN(E22:E26)</f>
        <v>4.2469000000000001</v>
      </c>
      <c r="F33" s="14">
        <f>MAX(F22:F26)-MIN(F22:F26)</f>
        <v>0.58040000000000003</v>
      </c>
      <c r="G33" s="14">
        <f>MAX(G22:G26)-MIN(G22:G26)</f>
        <v>0.30479999999999996</v>
      </c>
      <c r="H33" s="14">
        <f>MAX(H22:H26)-MIN(H22:H26)</f>
        <v>0.31559999999999988</v>
      </c>
      <c r="I33" s="14">
        <f>MAX(I23:I26)-MIN(I23:I26)</f>
        <v>0.12130000000000019</v>
      </c>
      <c r="J33" s="14">
        <f>MAX(J22:J26)-MIN(J22:J26)</f>
        <v>0.63890000000000002</v>
      </c>
      <c r="K33" s="14">
        <f>MAX(K21,K23:K25)-MIN(K21,K23:K25)</f>
        <v>0.62989999999999924</v>
      </c>
      <c r="L33" s="14">
        <f t="shared" ref="L33:AF33" si="42">MAX(L22:L26)-MIN(L22:L26)</f>
        <v>1.6698181242775298</v>
      </c>
      <c r="M33" s="14">
        <f t="shared" si="42"/>
        <v>0.37280658546971424</v>
      </c>
      <c r="N33" s="14">
        <f t="shared" si="42"/>
        <v>1.4275769852912519</v>
      </c>
      <c r="O33" s="14">
        <f t="shared" si="42"/>
        <v>0</v>
      </c>
      <c r="P33" s="14">
        <f t="shared" si="42"/>
        <v>1.8968056459097618</v>
      </c>
      <c r="Q33" s="14">
        <f t="shared" si="42"/>
        <v>1.7998299068883332</v>
      </c>
      <c r="R33" s="14">
        <f t="shared" si="42"/>
        <v>1.6452160130268871</v>
      </c>
      <c r="S33" s="14">
        <f t="shared" si="42"/>
        <v>1.7557940813392872</v>
      </c>
      <c r="T33" s="14">
        <f>MAX(T23:T26)-MIN(T23:T26)</f>
        <v>0.877939522759414</v>
      </c>
      <c r="U33" s="14">
        <f t="shared" si="42"/>
        <v>2.1053633358867119</v>
      </c>
      <c r="V33" s="14">
        <f>MAX(V23:V26)-MIN(V23:V26)</f>
        <v>0.12792511916078686</v>
      </c>
      <c r="W33" s="14">
        <f t="shared" si="42"/>
        <v>0.44369730781277461</v>
      </c>
      <c r="X33" s="14">
        <f t="shared" si="42"/>
        <v>0.12838749490564194</v>
      </c>
      <c r="Y33" s="14">
        <f t="shared" si="42"/>
        <v>0.10990000000000011</v>
      </c>
      <c r="Z33" s="14">
        <f t="shared" si="42"/>
        <v>0.20579999999999998</v>
      </c>
      <c r="AA33" s="14">
        <f t="shared" si="42"/>
        <v>0.55170000000000008</v>
      </c>
      <c r="AB33" s="14">
        <f t="shared" si="42"/>
        <v>1.0745000000000005</v>
      </c>
      <c r="AC33" s="14">
        <f t="shared" si="42"/>
        <v>1.1639999999999997</v>
      </c>
      <c r="AD33" s="14">
        <f t="shared" si="42"/>
        <v>5.0799999999999734E-2</v>
      </c>
      <c r="AE33" s="14">
        <f t="shared" si="42"/>
        <v>6.7199999999999704E-2</v>
      </c>
      <c r="AF33" s="14">
        <f t="shared" si="42"/>
        <v>7.9299999999999926E-2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6</v>
      </c>
      <c r="C34" s="13"/>
      <c r="D34" s="14">
        <f>MIN(D22:D26)</f>
        <v>14.0564</v>
      </c>
      <c r="E34" s="14">
        <f>MIN(E22:E26)</f>
        <v>12.776199999999999</v>
      </c>
      <c r="F34" s="14">
        <f>MIN(F22:F26)</f>
        <v>2.5634999999999999</v>
      </c>
      <c r="G34" s="14">
        <f>MIN(G22:G26)</f>
        <v>0.81220000000000003</v>
      </c>
      <c r="H34" s="14">
        <f>MIN(H22:H26)</f>
        <v>1.2141</v>
      </c>
      <c r="I34" s="14">
        <f>MIN(I23:I26)</f>
        <v>0.84390000000000009</v>
      </c>
      <c r="J34" s="14">
        <f>MIN(J22:J26)</f>
        <v>1.9258999999999999</v>
      </c>
      <c r="K34" s="14">
        <f>MIN(K21,K23:K25)</f>
        <v>0.80960000000000054</v>
      </c>
      <c r="L34" s="14">
        <f t="shared" ref="L34:AF34" si="43">MIN(L22:L26)</f>
        <v>5.3988832854582069</v>
      </c>
      <c r="M34" s="14">
        <f t="shared" si="43"/>
        <v>1.5855717359993529</v>
      </c>
      <c r="N34" s="14">
        <f t="shared" si="43"/>
        <v>3.9824229260044395</v>
      </c>
      <c r="O34" s="14">
        <f t="shared" si="43"/>
        <v>1.1662647469592831</v>
      </c>
      <c r="P34" s="14">
        <f t="shared" si="43"/>
        <v>5.527107323003599</v>
      </c>
      <c r="Q34" s="14">
        <f t="shared" si="43"/>
        <v>6.1212416273171248</v>
      </c>
      <c r="R34" s="14">
        <f t="shared" si="43"/>
        <v>3.7186533906778672</v>
      </c>
      <c r="S34" s="14">
        <f t="shared" si="43"/>
        <v>4.7821524296074038</v>
      </c>
      <c r="T34" s="14">
        <f>MIN(T23:T26)</f>
        <v>6.1048189006718303</v>
      </c>
      <c r="U34" s="14">
        <f t="shared" si="43"/>
        <v>6.2747814957972841</v>
      </c>
      <c r="V34" s="14">
        <f>MIN(V23:V26)</f>
        <v>1.1413340702879244</v>
      </c>
      <c r="W34" s="14">
        <f t="shared" si="43"/>
        <v>1.398729941768603</v>
      </c>
      <c r="X34" s="14">
        <f t="shared" si="43"/>
        <v>0.44258021871746667</v>
      </c>
      <c r="Y34" s="14">
        <f t="shared" si="43"/>
        <v>1.1328</v>
      </c>
      <c r="Z34" s="14">
        <f t="shared" si="43"/>
        <v>0.62040000000000006</v>
      </c>
      <c r="AA34" s="14">
        <f t="shared" si="43"/>
        <v>1.7386999999999999</v>
      </c>
      <c r="AB34" s="14">
        <f t="shared" si="43"/>
        <v>3.2302</v>
      </c>
      <c r="AC34" s="14">
        <f t="shared" si="43"/>
        <v>3.6646000000000001</v>
      </c>
      <c r="AD34" s="14">
        <f t="shared" si="43"/>
        <v>0.31620000000000026</v>
      </c>
      <c r="AE34" s="14">
        <f t="shared" si="43"/>
        <v>0.40329999999999977</v>
      </c>
      <c r="AF34" s="14">
        <f t="shared" si="43"/>
        <v>0.27310000000000034</v>
      </c>
      <c r="AI34" s="12"/>
      <c r="AJ34" s="12"/>
      <c r="AK34" s="12"/>
    </row>
    <row r="35" spans="2:78" x14ac:dyDescent="0.2">
      <c r="B35" s="13" t="s">
        <v>7</v>
      </c>
      <c r="C35" s="13"/>
      <c r="D35" s="14">
        <f>MAX(D22:D26)</f>
        <v>18.129899999999999</v>
      </c>
      <c r="E35" s="14">
        <f>MAX(E22:E26)</f>
        <v>17.023099999999999</v>
      </c>
      <c r="F35" s="14">
        <f>MAX(F22:F26)</f>
        <v>3.1438999999999999</v>
      </c>
      <c r="G35" s="14">
        <f>MAX(G22:G26)</f>
        <v>1.117</v>
      </c>
      <c r="H35" s="14">
        <f>MAX(H22:H26)</f>
        <v>1.5296999999999998</v>
      </c>
      <c r="I35" s="14">
        <f>MAX(I23:I26)</f>
        <v>0.96520000000000028</v>
      </c>
      <c r="J35" s="14">
        <f>MAX(J22:J26)</f>
        <v>2.5648</v>
      </c>
      <c r="K35" s="14">
        <f>MAX(K21,K23:K25)</f>
        <v>1.4394999999999998</v>
      </c>
      <c r="L35" s="14">
        <f t="shared" ref="L35:AF35" si="44">MAX(L22:L26)</f>
        <v>7.0687014097357368</v>
      </c>
      <c r="M35" s="14">
        <f t="shared" si="44"/>
        <v>1.9583783214690671</v>
      </c>
      <c r="N35" s="14">
        <f t="shared" si="44"/>
        <v>5.4099999112956914</v>
      </c>
      <c r="O35" s="14">
        <f t="shared" si="44"/>
        <v>1.1662647469592831</v>
      </c>
      <c r="P35" s="14">
        <f t="shared" si="44"/>
        <v>7.4239129689133607</v>
      </c>
      <c r="Q35" s="14">
        <f t="shared" si="44"/>
        <v>7.9210715342054581</v>
      </c>
      <c r="R35" s="14">
        <f t="shared" si="44"/>
        <v>5.3638694037047543</v>
      </c>
      <c r="S35" s="14">
        <f t="shared" si="44"/>
        <v>6.537946510946691</v>
      </c>
      <c r="T35" s="14">
        <f>MAX(T23:T26)</f>
        <v>6.9827584234312443</v>
      </c>
      <c r="U35" s="14">
        <f t="shared" si="44"/>
        <v>8.3801448316839959</v>
      </c>
      <c r="V35" s="14">
        <f>MAX(V23:V26)</f>
        <v>1.2692591894487113</v>
      </c>
      <c r="W35" s="14">
        <f t="shared" si="44"/>
        <v>1.8424272495813776</v>
      </c>
      <c r="X35" s="14">
        <f t="shared" si="44"/>
        <v>0.57096771362310861</v>
      </c>
      <c r="Y35" s="14">
        <f t="shared" si="44"/>
        <v>1.2427000000000001</v>
      </c>
      <c r="Z35" s="14">
        <f t="shared" si="44"/>
        <v>0.82620000000000005</v>
      </c>
      <c r="AA35" s="14">
        <f t="shared" si="44"/>
        <v>2.2904</v>
      </c>
      <c r="AB35" s="14">
        <f t="shared" si="44"/>
        <v>4.3047000000000004</v>
      </c>
      <c r="AC35" s="14">
        <f t="shared" si="44"/>
        <v>4.8285999999999998</v>
      </c>
      <c r="AD35" s="14">
        <f t="shared" si="44"/>
        <v>0.36699999999999999</v>
      </c>
      <c r="AE35" s="14">
        <f t="shared" si="44"/>
        <v>0.47049999999999947</v>
      </c>
      <c r="AF35" s="14">
        <f t="shared" si="44"/>
        <v>0.35240000000000027</v>
      </c>
      <c r="AI35" s="12"/>
      <c r="AJ35" s="12"/>
      <c r="AK35" s="12"/>
    </row>
    <row r="36" spans="2:78" x14ac:dyDescent="0.2">
      <c r="B36" s="13" t="s">
        <v>56</v>
      </c>
      <c r="C36" s="13"/>
      <c r="D36" s="15">
        <f>COUNT(D22:D26)</f>
        <v>5</v>
      </c>
      <c r="E36" s="15">
        <f>COUNT(E22:E26)</f>
        <v>5</v>
      </c>
      <c r="F36" s="15">
        <f>COUNT(F22:F26)</f>
        <v>5</v>
      </c>
      <c r="G36" s="15">
        <f>COUNT(G22:G26)</f>
        <v>5</v>
      </c>
      <c r="H36" s="15">
        <f>COUNT(H22:H26)</f>
        <v>5</v>
      </c>
      <c r="I36" s="15">
        <f>COUNT(I23:I26)</f>
        <v>4</v>
      </c>
      <c r="J36" s="15">
        <f>COUNT(J22:J26)</f>
        <v>5</v>
      </c>
      <c r="K36" s="15">
        <f>COUNT(K21,K23:K25)</f>
        <v>3</v>
      </c>
      <c r="L36" s="15">
        <f t="shared" ref="L36:AF36" si="45">COUNT(L22:L26)</f>
        <v>4</v>
      </c>
      <c r="M36" s="15">
        <f t="shared" si="45"/>
        <v>3</v>
      </c>
      <c r="N36" s="15">
        <f t="shared" si="45"/>
        <v>3</v>
      </c>
      <c r="O36" s="15">
        <f t="shared" si="45"/>
        <v>1</v>
      </c>
      <c r="P36" s="15">
        <f t="shared" si="45"/>
        <v>5</v>
      </c>
      <c r="Q36" s="15">
        <f t="shared" si="45"/>
        <v>5</v>
      </c>
      <c r="R36" s="15">
        <f t="shared" si="45"/>
        <v>5</v>
      </c>
      <c r="S36" s="15">
        <f t="shared" si="45"/>
        <v>5</v>
      </c>
      <c r="T36" s="15">
        <f>COUNT(T23:T26)</f>
        <v>4</v>
      </c>
      <c r="U36" s="15">
        <f t="shared" si="45"/>
        <v>5</v>
      </c>
      <c r="V36" s="15">
        <f>COUNT(V23:V26)</f>
        <v>4</v>
      </c>
      <c r="W36" s="15">
        <f t="shared" si="45"/>
        <v>5</v>
      </c>
      <c r="X36" s="15">
        <f t="shared" si="45"/>
        <v>5</v>
      </c>
      <c r="Y36" s="15">
        <f t="shared" si="45"/>
        <v>5</v>
      </c>
      <c r="Z36" s="15">
        <f t="shared" si="45"/>
        <v>5</v>
      </c>
      <c r="AA36" s="15">
        <f t="shared" si="45"/>
        <v>5</v>
      </c>
      <c r="AB36" s="15">
        <f t="shared" si="45"/>
        <v>5</v>
      </c>
      <c r="AC36" s="15">
        <f t="shared" si="45"/>
        <v>5</v>
      </c>
      <c r="AD36" s="15">
        <f t="shared" si="45"/>
        <v>5</v>
      </c>
      <c r="AE36" s="15">
        <f t="shared" si="45"/>
        <v>5</v>
      </c>
      <c r="AF36" s="15">
        <f t="shared" si="45"/>
        <v>5</v>
      </c>
      <c r="AI36" s="12"/>
      <c r="AJ36" s="12"/>
      <c r="AK36" s="12"/>
    </row>
  </sheetData>
  <mergeCells count="44">
    <mergeCell ref="BE20:BF20"/>
    <mergeCell ref="BG20:BH20"/>
    <mergeCell ref="BI20:BJ20"/>
    <mergeCell ref="BK20:BL20"/>
    <mergeCell ref="BU20:BV20"/>
    <mergeCell ref="BW20:BX20"/>
    <mergeCell ref="BM20:BN20"/>
    <mergeCell ref="BO20:BP20"/>
    <mergeCell ref="BQ20:BR20"/>
    <mergeCell ref="BS20:BT20"/>
    <mergeCell ref="AS20:AT20"/>
    <mergeCell ref="AU20:AV20"/>
    <mergeCell ref="AW20:AX20"/>
    <mergeCell ref="AY20:AZ20"/>
    <mergeCell ref="BA20:BB20"/>
    <mergeCell ref="BC20:BD20"/>
    <mergeCell ref="BQ1:BR1"/>
    <mergeCell ref="BS1:BT1"/>
    <mergeCell ref="BU1:BV1"/>
    <mergeCell ref="BW1:BX1"/>
    <mergeCell ref="AG20:AH20"/>
    <mergeCell ref="AI20:AJ20"/>
    <mergeCell ref="AK20:AL20"/>
    <mergeCell ref="AM20:AN20"/>
    <mergeCell ref="AO20:AP20"/>
    <mergeCell ref="AQ20:AR20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Z1" activePane="topRight" state="frozen"/>
      <selection pane="topRight" activeCell="AH37" sqref="AH37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320</v>
      </c>
      <c r="C3" s="1" t="s">
        <v>531</v>
      </c>
      <c r="D3" s="5">
        <f t="shared" ref="D3:D12" si="0">((AG3-AW3)^2+(AH3-AX3)^2)^0.5</f>
        <v>10.9785</v>
      </c>
      <c r="E3" s="5">
        <f t="shared" ref="E3:E12" si="1">((AG3-AU3)^2+(AH3-AV3)^2)^0.5</f>
        <v>10.611499999999999</v>
      </c>
      <c r="F3" s="5">
        <f t="shared" ref="F3:F12" si="2">((AG3-AM3)^2+(AH3-AN3)^2)^0.5</f>
        <v>2.4878999999999998</v>
      </c>
      <c r="G3" s="5">
        <f t="shared" ref="G3:G12" si="3">((AG3-AI3)^2+(AH3-AJ3)^2)^0.5</f>
        <v>0.73150000000000004</v>
      </c>
      <c r="H3" s="5">
        <f t="shared" ref="H3:H12" si="4">((AK3-AM3)^2+(AL3-AN3)^2)^0.5</f>
        <v>1.4013999999999998</v>
      </c>
      <c r="I3" s="5">
        <f t="shared" ref="I3:I12" si="5">((AM3-AO3)^2+(AN3-AP3)^2)^0.5</f>
        <v>0.6738000000000004</v>
      </c>
      <c r="J3" s="5">
        <f t="shared" ref="J3:J12" si="6">((AO3-AQ3)^2+(AP3-AR3)^2)^0.5</f>
        <v>1.2857999999999996</v>
      </c>
      <c r="K3" s="5">
        <f t="shared" ref="K3:K12" si="7">((AQ3-AS3)^2+(AR3-AT3)^2)^0.5</f>
        <v>0.91699999999999982</v>
      </c>
      <c r="L3" s="5">
        <f t="shared" ref="L3:L12" si="8">((BS3-BU3)^2+(BT3-BV3)^2)^0.5</f>
        <v>4.6812833806553513</v>
      </c>
      <c r="M3" s="5" t="s">
        <v>566</v>
      </c>
      <c r="N3" s="5" t="s">
        <v>566</v>
      </c>
      <c r="O3" s="5" t="s">
        <v>566</v>
      </c>
      <c r="P3" s="5">
        <f>((CE3-CG3)^2+(CF3-CH3)^2)^0.5</f>
        <v>4.4184209238142982</v>
      </c>
      <c r="Q3" s="5">
        <f t="shared" ref="Q3:Q12" si="9">((CG3-CI3)^2+(CH3-CJ3)^2)^0.5</f>
        <v>4.7944781926712317</v>
      </c>
      <c r="R3" s="5" t="s">
        <v>566</v>
      </c>
      <c r="S3" s="5" t="s">
        <v>566</v>
      </c>
      <c r="T3" s="5" t="s">
        <v>566</v>
      </c>
      <c r="U3" s="5" t="s">
        <v>566</v>
      </c>
      <c r="V3" s="5">
        <f>((DI3-DK3)^2+(DJ3-DL3)^2)^0.5</f>
        <v>0.83096956021264712</v>
      </c>
      <c r="W3" s="5">
        <f>((DK3-DM3)^2+(DL3-DN3)^2)^0.5</f>
        <v>1.5948720230789679</v>
      </c>
      <c r="X3" s="5">
        <f>((DM3-DO3)^2+(DN3-DP3)^2)^0.5</f>
        <v>0.26261578398870072</v>
      </c>
      <c r="Y3" s="5">
        <f>((BE3-BK3)^2+(BF3-BL3)^2)^0.5</f>
        <v>0.90110000000000001</v>
      </c>
      <c r="Z3" s="5">
        <f t="shared" ref="Z3:Z12" si="10">((BG3-BI3)^2+(BH3-BJ3)^2)^0.5</f>
        <v>0.51560000000000006</v>
      </c>
      <c r="AA3" s="5">
        <f t="shared" ref="AA3:AA12" si="11">((BC3-BM3)^2+(BD3-BN3)^2)^0.5</f>
        <v>1.2324999999999999</v>
      </c>
      <c r="AB3" s="5">
        <f t="shared" ref="AB3:AB12" si="12">((BA3-BO3)^2+(BB3-BP3)^2)^0.5</f>
        <v>2.0592999999999999</v>
      </c>
      <c r="AC3" s="6">
        <f t="shared" ref="AC3:AC12" si="13">((AY3-BQ3)^2+(AZ3-BR3)^2)^0.5</f>
        <v>1.6872</v>
      </c>
      <c r="AD3" s="6">
        <f>((CK3-CM3)^2+(CL3-CN3)^2)^0.5</f>
        <v>0.24379999999999979</v>
      </c>
      <c r="AE3" s="6" t="s">
        <v>566</v>
      </c>
      <c r="AF3" s="6" t="s">
        <v>566</v>
      </c>
      <c r="AG3" s="9">
        <v>0</v>
      </c>
      <c r="AH3" s="9">
        <v>0</v>
      </c>
      <c r="AI3" s="9">
        <v>0</v>
      </c>
      <c r="AJ3" s="9">
        <v>-0.73150000000000004</v>
      </c>
      <c r="AK3" s="9">
        <v>0</v>
      </c>
      <c r="AL3" s="9">
        <v>-1.0865</v>
      </c>
      <c r="AM3" s="9">
        <v>0</v>
      </c>
      <c r="AN3" s="9">
        <v>-2.4878999999999998</v>
      </c>
      <c r="AO3" s="9">
        <v>0</v>
      </c>
      <c r="AP3" s="9">
        <v>-3.1617000000000002</v>
      </c>
      <c r="AQ3" s="9">
        <v>0</v>
      </c>
      <c r="AR3" s="9">
        <v>-4.4474999999999998</v>
      </c>
      <c r="AS3" s="9">
        <v>0</v>
      </c>
      <c r="AT3" s="9">
        <v>-5.3644999999999996</v>
      </c>
      <c r="AU3" s="9">
        <v>0</v>
      </c>
      <c r="AV3" s="9">
        <v>-10.611499999999999</v>
      </c>
      <c r="AW3" s="9">
        <v>0</v>
      </c>
      <c r="AX3" s="9">
        <v>-10.9785</v>
      </c>
      <c r="AY3" s="18">
        <v>0.88009999999999999</v>
      </c>
      <c r="AZ3" s="18">
        <v>-3.3420000000000001</v>
      </c>
      <c r="BA3" s="19">
        <v>0.92459999999999998</v>
      </c>
      <c r="BB3" s="19">
        <v>-3.3420000000000001</v>
      </c>
      <c r="BC3" s="19">
        <v>0.49590000000000001</v>
      </c>
      <c r="BD3" s="19">
        <v>-3.3420000000000001</v>
      </c>
      <c r="BE3" s="19">
        <v>0.25209999999999999</v>
      </c>
      <c r="BF3" s="19">
        <v>-3.3420000000000001</v>
      </c>
      <c r="BG3" s="19">
        <v>3.6799999999999999E-2</v>
      </c>
      <c r="BH3" s="19">
        <v>-3.3420000000000001</v>
      </c>
      <c r="BI3" s="19">
        <v>-0.4788</v>
      </c>
      <c r="BJ3" s="19">
        <v>-3.3420000000000001</v>
      </c>
      <c r="BK3" s="19">
        <v>-0.64900000000000002</v>
      </c>
      <c r="BL3" s="19">
        <v>-3.3420000000000001</v>
      </c>
      <c r="BM3" s="19">
        <v>-0.73660000000000003</v>
      </c>
      <c r="BN3" s="19">
        <v>-3.3420000000000001</v>
      </c>
      <c r="BO3" s="19">
        <v>-1.1347</v>
      </c>
      <c r="BP3" s="19">
        <v>-3.3420000000000001</v>
      </c>
      <c r="BQ3" s="19">
        <v>-0.80710000000000004</v>
      </c>
      <c r="BR3" s="19">
        <v>-3.3420000000000001</v>
      </c>
      <c r="BS3" s="17">
        <v>0</v>
      </c>
      <c r="BT3" s="17">
        <v>0</v>
      </c>
      <c r="BU3" s="17">
        <v>-4.6779999999999999</v>
      </c>
      <c r="BV3" s="17">
        <v>0.17530000000000001</v>
      </c>
      <c r="BW3" s="17"/>
      <c r="BX3" s="17"/>
      <c r="BY3" s="17"/>
      <c r="BZ3" s="17"/>
      <c r="CA3" s="17"/>
      <c r="CB3" s="17"/>
      <c r="CC3" s="17"/>
      <c r="CD3" s="17"/>
      <c r="CE3" s="12">
        <v>-2.1825000000000001</v>
      </c>
      <c r="CF3" s="12">
        <v>-1.6161000000000001</v>
      </c>
      <c r="CG3" s="12">
        <v>-1.9964</v>
      </c>
      <c r="CH3" s="12">
        <v>-6.0305999999999997</v>
      </c>
      <c r="CI3" s="12">
        <v>1.6453</v>
      </c>
      <c r="CJ3" s="12">
        <v>-2.9121000000000001</v>
      </c>
      <c r="CK3" s="12">
        <v>-2.0714000000000001</v>
      </c>
      <c r="CL3" s="12">
        <v>-3.4430000000000001</v>
      </c>
      <c r="CM3" s="12">
        <v>-2.3151999999999999</v>
      </c>
      <c r="CN3" s="12">
        <v>-3.4430000000000001</v>
      </c>
      <c r="DI3" s="12">
        <v>-2.8086000000000002</v>
      </c>
      <c r="DJ3" s="12">
        <v>6.8834</v>
      </c>
      <c r="DK3" s="12">
        <v>-2.2465999999999999</v>
      </c>
      <c r="DL3" s="12">
        <v>6.2713000000000001</v>
      </c>
      <c r="DM3" s="12">
        <v>-2.1615000000000002</v>
      </c>
      <c r="DN3" s="12">
        <v>4.6787000000000001</v>
      </c>
      <c r="DO3" s="12">
        <v>-2.2606000000000002</v>
      </c>
      <c r="DP3" s="12">
        <v>4.4355000000000002</v>
      </c>
    </row>
    <row r="4" spans="2:120" ht="14.45" customHeight="1" x14ac:dyDescent="0.2">
      <c r="B4" s="2" t="s">
        <v>322</v>
      </c>
      <c r="C4" s="2"/>
      <c r="D4" s="5">
        <f t="shared" si="0"/>
        <v>11.5786</v>
      </c>
      <c r="E4" s="5">
        <f t="shared" si="1"/>
        <v>11.0274</v>
      </c>
      <c r="F4" s="5">
        <f t="shared" si="2"/>
        <v>2.6377999999999999</v>
      </c>
      <c r="G4" s="5">
        <f t="shared" si="3"/>
        <v>0.91439999999999999</v>
      </c>
      <c r="H4" s="5">
        <f t="shared" si="4"/>
        <v>1.3284</v>
      </c>
      <c r="I4" s="5">
        <f t="shared" si="5"/>
        <v>0.66360000000000019</v>
      </c>
      <c r="J4" s="5">
        <f t="shared" si="6"/>
        <v>1.2851999999999997</v>
      </c>
      <c r="K4" s="5">
        <f t="shared" si="7"/>
        <v>0.73470000000000013</v>
      </c>
      <c r="L4" s="5">
        <f t="shared" si="8"/>
        <v>4.7216604844058834</v>
      </c>
      <c r="M4" s="5">
        <f t="shared" ref="M4:M12" si="14">((BU4-BW4)^2+(BV4-BX4)^2)^0.5</f>
        <v>1.1860247594380144</v>
      </c>
      <c r="N4" s="5">
        <f t="shared" ref="N4:N12" si="15">((BW4-BY4)^2+(BX4-BZ4)^2)^0.5 + ((BY4-CA4)^2+(BZ4-CB4)^2)^0.5</f>
        <v>4.7766905300636759</v>
      </c>
      <c r="O4" s="5">
        <f t="shared" ref="O4:O12" si="16">((CA4-CC4)^2+(CB4-CD4)^2)^0.5</f>
        <v>1.7143698842431874</v>
      </c>
      <c r="P4" s="5">
        <f t="shared" ref="P4:P12" si="17">((CE4-CG4)^2+(CF4-CH4)^2)^0.5</f>
        <v>5.072868589861165</v>
      </c>
      <c r="Q4" s="5">
        <f t="shared" si="9"/>
        <v>5.01040730180691</v>
      </c>
      <c r="R4" s="5">
        <f t="shared" ref="R4:R12" si="18">((CO4-CQ4)^2+(CP4-CR4)^2)^0.5</f>
        <v>3.5648614966082488</v>
      </c>
      <c r="S4" s="5">
        <f t="shared" ref="S4:S12" si="19">((CQ4-CS4)^2+(CR4-CT4)^2)^0.5</f>
        <v>4.3906452566792513</v>
      </c>
      <c r="T4" s="5">
        <f t="shared" ref="T4:T12" si="20">((CY4-DA4)^2+(CZ4-DB4)^2)^0.5</f>
        <v>4.1311932828179323</v>
      </c>
      <c r="U4" s="5">
        <f t="shared" ref="U4:U12" si="21">((DA4-DC4)^2+(DB4-DD4)^2)^0.5</f>
        <v>5.4121996683418834</v>
      </c>
      <c r="V4" s="5">
        <f t="shared" ref="V4:V12" si="22">((DI4-DK4)^2+(DJ4-DL4)^2)^0.5</f>
        <v>0.82706261552557159</v>
      </c>
      <c r="W4" s="5">
        <f t="shared" ref="W4:W12" si="23">((DK4-DM4)^2+(DL4-DN4)^2)^0.5</f>
        <v>1.5249768555620764</v>
      </c>
      <c r="X4" s="5">
        <f t="shared" ref="X4:X12" si="24">((DM4-DO4)^2+(DN4-DP4)^2)^0.5</f>
        <v>0.30038671741606826</v>
      </c>
      <c r="Y4" s="5">
        <f t="shared" ref="Y4:Y12" si="25">((BE4-BK4)^2+(BF4-BL4)^2)^0.5</f>
        <v>0.94300000000000006</v>
      </c>
      <c r="Z4" s="5">
        <f t="shared" si="10"/>
        <v>0.44259999999999999</v>
      </c>
      <c r="AA4" s="5">
        <f t="shared" si="11"/>
        <v>1.2192000000000001</v>
      </c>
      <c r="AB4" s="5">
        <f t="shared" si="12"/>
        <v>2.0078</v>
      </c>
      <c r="AC4" s="6">
        <f t="shared" si="13"/>
        <v>1.2096</v>
      </c>
      <c r="AD4" s="6">
        <f t="shared" ref="AD4:AD11" si="26">((CK4-CM4)^2+(CL4-CN4)^2)^0.5</f>
        <v>0.2488999999999999</v>
      </c>
      <c r="AE4" s="6">
        <f t="shared" ref="AE4:AE11" si="27">((CU4-CW4)^2+(CV4-CX4)^2)^0.5</f>
        <v>0.22989999999999999</v>
      </c>
      <c r="AF4" s="6">
        <f>((DE4-DG4)^2+(DF4-DH4)^2)^0.5</f>
        <v>0.22219999999999995</v>
      </c>
      <c r="AG4" s="9">
        <v>0</v>
      </c>
      <c r="AH4" s="9">
        <v>0</v>
      </c>
      <c r="AI4" s="9">
        <v>0</v>
      </c>
      <c r="AJ4" s="9">
        <v>-0.91439999999999999</v>
      </c>
      <c r="AK4" s="9">
        <v>0</v>
      </c>
      <c r="AL4" s="9">
        <v>-1.3093999999999999</v>
      </c>
      <c r="AM4" s="9">
        <v>0</v>
      </c>
      <c r="AN4" s="9">
        <v>-2.6377999999999999</v>
      </c>
      <c r="AO4" s="9">
        <v>0</v>
      </c>
      <c r="AP4" s="9">
        <v>-3.3014000000000001</v>
      </c>
      <c r="AQ4" s="9">
        <v>0</v>
      </c>
      <c r="AR4" s="9">
        <v>-4.5865999999999998</v>
      </c>
      <c r="AS4" s="9">
        <v>0</v>
      </c>
      <c r="AT4" s="9">
        <v>-5.3212999999999999</v>
      </c>
      <c r="AU4" s="9">
        <v>0</v>
      </c>
      <c r="AV4" s="9">
        <v>-11.0274</v>
      </c>
      <c r="AW4" s="9">
        <v>0</v>
      </c>
      <c r="AX4" s="9">
        <v>-11.5786</v>
      </c>
      <c r="AY4" s="18">
        <v>0.73719999999999997</v>
      </c>
      <c r="AZ4" s="18">
        <v>-5.0133000000000001</v>
      </c>
      <c r="BA4" s="19">
        <v>1.0096000000000001</v>
      </c>
      <c r="BB4" s="19">
        <v>-5.0133000000000001</v>
      </c>
      <c r="BC4" s="19">
        <v>0.66420000000000001</v>
      </c>
      <c r="BD4" s="19">
        <v>-5.0133000000000001</v>
      </c>
      <c r="BE4" s="19">
        <v>0.43880000000000002</v>
      </c>
      <c r="BF4" s="19">
        <v>-5.0133000000000001</v>
      </c>
      <c r="BG4" s="19">
        <v>0.16320000000000001</v>
      </c>
      <c r="BH4" s="19">
        <v>-5.0133000000000001</v>
      </c>
      <c r="BI4" s="19">
        <v>-0.27939999999999998</v>
      </c>
      <c r="BJ4" s="19">
        <v>-5.0133000000000001</v>
      </c>
      <c r="BK4" s="19">
        <v>-0.50419999999999998</v>
      </c>
      <c r="BL4" s="19">
        <v>-5.0133000000000001</v>
      </c>
      <c r="BM4" s="19">
        <v>-0.55500000000000005</v>
      </c>
      <c r="BN4" s="19">
        <v>-5.0133000000000001</v>
      </c>
      <c r="BO4" s="19">
        <v>-0.99819999999999998</v>
      </c>
      <c r="BP4" s="19">
        <v>-5.0133000000000001</v>
      </c>
      <c r="BQ4" s="19">
        <v>-0.47239999999999999</v>
      </c>
      <c r="BR4" s="19">
        <v>-5.0133000000000001</v>
      </c>
      <c r="BS4" s="17">
        <v>0</v>
      </c>
      <c r="BT4" s="17">
        <v>0</v>
      </c>
      <c r="BU4" s="17">
        <v>-2.6613000000000002</v>
      </c>
      <c r="BV4" s="17">
        <v>3.9001999999999999</v>
      </c>
      <c r="BW4" s="17">
        <v>-1.7144999999999999</v>
      </c>
      <c r="BX4" s="17">
        <v>4.6144999999999996</v>
      </c>
      <c r="BY4" s="17">
        <v>-1.7144999999999999</v>
      </c>
      <c r="BZ4" s="17">
        <v>4.6144999999999996</v>
      </c>
      <c r="CA4" s="17">
        <v>2.6606000000000001</v>
      </c>
      <c r="CB4" s="17">
        <v>6.5316000000000001</v>
      </c>
      <c r="CC4" s="17">
        <v>3.9394999999999998</v>
      </c>
      <c r="CD4" s="17">
        <v>5.3898999999999999</v>
      </c>
      <c r="CE4" s="12">
        <v>0.73280000000000001</v>
      </c>
      <c r="CF4" s="12">
        <v>-0.92579999999999996</v>
      </c>
      <c r="CG4" s="12">
        <v>-2.9933999999999998</v>
      </c>
      <c r="CH4" s="12">
        <v>2.5165000000000002</v>
      </c>
      <c r="CI4" s="12">
        <v>1.3868</v>
      </c>
      <c r="CJ4" s="12">
        <v>4.9492000000000003</v>
      </c>
      <c r="CK4" s="12">
        <v>-1.2998000000000001</v>
      </c>
      <c r="CL4" s="12">
        <v>1.0401</v>
      </c>
      <c r="CM4" s="12">
        <v>-1.2998000000000001</v>
      </c>
      <c r="CN4" s="12">
        <v>1.2889999999999999</v>
      </c>
      <c r="CO4" s="12">
        <v>0.51180000000000003</v>
      </c>
      <c r="CP4" s="12">
        <v>1.3029999999999999</v>
      </c>
      <c r="CQ4" s="12">
        <v>-2.9464000000000001</v>
      </c>
      <c r="CR4" s="12">
        <v>2.1684999999999999</v>
      </c>
      <c r="CS4" s="12">
        <v>1.1335</v>
      </c>
      <c r="CT4" s="12">
        <v>3.7909000000000002</v>
      </c>
      <c r="CU4" s="12">
        <v>-1.0477000000000001</v>
      </c>
      <c r="CV4" s="12">
        <v>1.7678</v>
      </c>
      <c r="CW4" s="12">
        <v>-1.0477000000000001</v>
      </c>
      <c r="CX4" s="12">
        <v>1.9977</v>
      </c>
      <c r="CY4" s="12">
        <v>-6.9800000000000001E-2</v>
      </c>
      <c r="CZ4" s="12">
        <v>4.4805999999999999</v>
      </c>
      <c r="DA4" s="12">
        <v>-3.8843000000000001</v>
      </c>
      <c r="DB4" s="12">
        <v>2.8942999999999999</v>
      </c>
      <c r="DC4" s="12">
        <v>-0.73980000000000001</v>
      </c>
      <c r="DD4" s="12">
        <v>-1.5106999999999999</v>
      </c>
      <c r="DE4" s="12">
        <v>-1.5037</v>
      </c>
      <c r="DF4" s="12">
        <v>4.0945</v>
      </c>
      <c r="DG4" s="12">
        <v>-1.5037</v>
      </c>
      <c r="DH4" s="12">
        <v>4.3167</v>
      </c>
      <c r="DI4" s="12">
        <v>-1.1296999999999999</v>
      </c>
      <c r="DJ4" s="12">
        <v>7.1996000000000002</v>
      </c>
      <c r="DK4" s="12">
        <v>-0.46929999999999999</v>
      </c>
      <c r="DL4" s="12">
        <v>7.6974999999999998</v>
      </c>
      <c r="DM4" s="12">
        <v>-0.12889999999999999</v>
      </c>
      <c r="DN4" s="12">
        <v>9.1839999999999993</v>
      </c>
      <c r="DO4" s="12">
        <v>-0.1086</v>
      </c>
      <c r="DP4" s="12">
        <v>9.4837000000000007</v>
      </c>
    </row>
    <row r="5" spans="2:120" ht="16.899999999999999" customHeight="1" x14ac:dyDescent="0.2">
      <c r="B5" s="2" t="s">
        <v>321</v>
      </c>
      <c r="C5" s="2"/>
      <c r="D5" s="5">
        <f t="shared" si="0"/>
        <v>10.8788</v>
      </c>
      <c r="E5" s="5">
        <f t="shared" si="1"/>
        <v>10.743600000000001</v>
      </c>
      <c r="F5" s="5">
        <f t="shared" si="2"/>
        <v>2.6097999999999999</v>
      </c>
      <c r="G5" s="5">
        <f t="shared" si="3"/>
        <v>0.80259999999999998</v>
      </c>
      <c r="H5" s="5">
        <f t="shared" si="4"/>
        <v>1.4014</v>
      </c>
      <c r="I5" s="5">
        <f t="shared" si="5"/>
        <v>0.64139999999999997</v>
      </c>
      <c r="J5" s="5">
        <f t="shared" si="6"/>
        <v>1.3372999999999999</v>
      </c>
      <c r="K5" s="5">
        <f t="shared" si="7"/>
        <v>0.69530000000000047</v>
      </c>
      <c r="L5" s="5">
        <f t="shared" si="8"/>
        <v>4.5119637963973069</v>
      </c>
      <c r="M5" s="5">
        <f t="shared" si="14"/>
        <v>1.3775631237805395</v>
      </c>
      <c r="N5" s="5">
        <f t="shared" si="15"/>
        <v>4.3960388666221908</v>
      </c>
      <c r="O5" s="5">
        <f>((CA5-CC5)^2+(CB5-CD5)^2)^0.5</f>
        <v>1.2279315331076079</v>
      </c>
      <c r="P5" s="5">
        <f t="shared" si="17"/>
        <v>4.6620427679290977</v>
      </c>
      <c r="Q5" s="5">
        <f t="shared" si="9"/>
        <v>4.7781679553988052</v>
      </c>
      <c r="R5" s="5">
        <f t="shared" si="18"/>
        <v>3.0105799125749844</v>
      </c>
      <c r="S5" s="5">
        <f t="shared" si="19"/>
        <v>3.8362955282407531</v>
      </c>
      <c r="T5" s="5">
        <f t="shared" si="20"/>
        <v>4.3094600276600783</v>
      </c>
      <c r="U5" s="5">
        <f t="shared" si="21"/>
        <v>5.3793001189745864</v>
      </c>
      <c r="V5" s="5">
        <f t="shared" si="22"/>
        <v>0.79211335678676731</v>
      </c>
      <c r="W5" s="5">
        <f t="shared" si="23"/>
        <v>1.6141546456272382</v>
      </c>
      <c r="X5" s="5">
        <f t="shared" si="24"/>
        <v>0.42571586768641845</v>
      </c>
      <c r="Y5" s="5">
        <f t="shared" si="25"/>
        <v>0.93659999999999988</v>
      </c>
      <c r="Z5" s="5">
        <f t="shared" si="10"/>
        <v>0.54289999999999994</v>
      </c>
      <c r="AA5" s="5">
        <f t="shared" si="11"/>
        <v>1.2897000000000001</v>
      </c>
      <c r="AB5" s="5">
        <f t="shared" si="12"/>
        <v>2.1597</v>
      </c>
      <c r="AC5" s="6">
        <f t="shared" si="13"/>
        <v>1.5621</v>
      </c>
      <c r="AD5" s="6">
        <f t="shared" si="26"/>
        <v>0.25780000000000003</v>
      </c>
      <c r="AE5" s="6">
        <f t="shared" si="27"/>
        <v>0.23809999999999998</v>
      </c>
      <c r="AF5" s="6">
        <f t="shared" ref="AF5:AF11" si="28">((DE5-DG5)^2+(DF5-DH5)^2)^0.5</f>
        <v>0.21779999999999955</v>
      </c>
      <c r="AG5" s="9">
        <v>0</v>
      </c>
      <c r="AH5" s="9">
        <v>0</v>
      </c>
      <c r="AI5" s="9">
        <v>0</v>
      </c>
      <c r="AJ5" s="9">
        <v>-0.80259999999999998</v>
      </c>
      <c r="AK5" s="9">
        <v>0</v>
      </c>
      <c r="AL5" s="9">
        <v>-1.2083999999999999</v>
      </c>
      <c r="AM5" s="9">
        <v>0</v>
      </c>
      <c r="AN5" s="9">
        <v>-2.6097999999999999</v>
      </c>
      <c r="AO5" s="9">
        <v>0</v>
      </c>
      <c r="AP5" s="9">
        <v>-3.2511999999999999</v>
      </c>
      <c r="AQ5" s="9">
        <v>0</v>
      </c>
      <c r="AR5" s="9">
        <v>-4.5884999999999998</v>
      </c>
      <c r="AS5" s="9">
        <v>0</v>
      </c>
      <c r="AT5" s="9">
        <v>-5.2838000000000003</v>
      </c>
      <c r="AU5" s="9">
        <v>0</v>
      </c>
      <c r="AV5" s="9">
        <v>-10.743600000000001</v>
      </c>
      <c r="AW5" s="9">
        <v>0</v>
      </c>
      <c r="AX5" s="9">
        <v>-10.8788</v>
      </c>
      <c r="AY5" s="18">
        <v>0.74360000000000004</v>
      </c>
      <c r="AZ5" s="18">
        <v>-5.44</v>
      </c>
      <c r="BA5" s="19">
        <v>1.1608000000000001</v>
      </c>
      <c r="BB5" s="19">
        <v>-5.44</v>
      </c>
      <c r="BC5" s="19">
        <v>0.73470000000000002</v>
      </c>
      <c r="BD5" s="19">
        <v>-5.44</v>
      </c>
      <c r="BE5" s="19">
        <v>0.40699999999999997</v>
      </c>
      <c r="BF5" s="19">
        <v>-5.44</v>
      </c>
      <c r="BG5" s="19">
        <v>0.19239999999999999</v>
      </c>
      <c r="BH5" s="19">
        <v>-5.44</v>
      </c>
      <c r="BI5" s="19">
        <v>-0.35049999999999998</v>
      </c>
      <c r="BJ5" s="19">
        <v>-5.44</v>
      </c>
      <c r="BK5" s="19">
        <v>-0.52959999999999996</v>
      </c>
      <c r="BL5" s="19">
        <v>-5.44</v>
      </c>
      <c r="BM5" s="19">
        <v>-0.55500000000000005</v>
      </c>
      <c r="BN5" s="19">
        <v>-5.44</v>
      </c>
      <c r="BO5" s="19">
        <v>-0.99890000000000001</v>
      </c>
      <c r="BP5" s="19">
        <v>-5.44</v>
      </c>
      <c r="BQ5" s="19">
        <v>-0.81850000000000001</v>
      </c>
      <c r="BR5" s="19">
        <v>-5.44</v>
      </c>
      <c r="BS5" s="17">
        <v>0</v>
      </c>
      <c r="BT5" s="17">
        <v>0</v>
      </c>
      <c r="BU5" s="17">
        <v>-3.5001000000000002</v>
      </c>
      <c r="BV5" s="17">
        <v>2.8473000000000002</v>
      </c>
      <c r="BW5" s="17">
        <v>-3.8805000000000001</v>
      </c>
      <c r="BX5" s="17">
        <v>4.1712999999999996</v>
      </c>
      <c r="BY5" s="17">
        <v>-3.8144</v>
      </c>
      <c r="BZ5" s="17">
        <v>6.6414999999999997</v>
      </c>
      <c r="CA5" s="17">
        <v>-2.9293</v>
      </c>
      <c r="CB5" s="17">
        <v>8.3508999999999993</v>
      </c>
      <c r="CC5" s="17">
        <v>-1.7144999999999999</v>
      </c>
      <c r="CD5" s="17">
        <v>8.5299999999999994</v>
      </c>
      <c r="CE5" s="12">
        <v>3.5979000000000001</v>
      </c>
      <c r="CF5" s="12">
        <v>-1.7901</v>
      </c>
      <c r="CG5" s="12">
        <v>0.77849999999999997</v>
      </c>
      <c r="CH5" s="12">
        <v>1.9228000000000001</v>
      </c>
      <c r="CI5" s="12">
        <v>4.0475000000000003</v>
      </c>
      <c r="CJ5" s="12">
        <v>5.4077000000000002</v>
      </c>
      <c r="CK5" s="12">
        <v>2.3254000000000001</v>
      </c>
      <c r="CL5" s="12">
        <v>-7.0000000000000001E-3</v>
      </c>
      <c r="CM5" s="12">
        <v>2.3254000000000001</v>
      </c>
      <c r="CN5" s="12">
        <v>0.25080000000000002</v>
      </c>
      <c r="CO5" s="12">
        <v>2.8492000000000002</v>
      </c>
      <c r="CP5" s="12">
        <v>0.49780000000000002</v>
      </c>
      <c r="CQ5" s="12">
        <v>-0.15870000000000001</v>
      </c>
      <c r="CR5" s="12">
        <v>0.62480000000000002</v>
      </c>
      <c r="CS5" s="12">
        <v>3.589</v>
      </c>
      <c r="CT5" s="12">
        <v>-0.19489999999999999</v>
      </c>
      <c r="CU5" s="12">
        <v>1.7569999999999999</v>
      </c>
      <c r="CV5" s="12">
        <v>0.74680000000000002</v>
      </c>
      <c r="CW5" s="12">
        <v>1.7569999999999999</v>
      </c>
      <c r="CX5" s="12">
        <v>0.9849</v>
      </c>
      <c r="CY5" s="12">
        <v>2.6764999999999999</v>
      </c>
      <c r="CZ5" s="12">
        <v>-4.3484999999999996</v>
      </c>
      <c r="DA5" s="12">
        <v>-0.46479999999999999</v>
      </c>
      <c r="DB5" s="12">
        <v>-7.2987000000000002</v>
      </c>
      <c r="DC5" s="12">
        <v>4.9142999999999999</v>
      </c>
      <c r="DD5" s="12">
        <v>-7.2523</v>
      </c>
      <c r="DE5" s="12">
        <v>1.5405</v>
      </c>
      <c r="DF5" s="12">
        <v>-5.4241999999999999</v>
      </c>
      <c r="DG5" s="12">
        <v>1.5405</v>
      </c>
      <c r="DH5" s="12">
        <v>-5.2064000000000004</v>
      </c>
      <c r="DI5" s="12">
        <v>-0.13650000000000001</v>
      </c>
      <c r="DJ5" s="12">
        <v>9.7041000000000004</v>
      </c>
      <c r="DK5" s="12">
        <v>0.54039999999999999</v>
      </c>
      <c r="DL5" s="12">
        <v>10.115500000000001</v>
      </c>
      <c r="DM5" s="12">
        <v>1.1913</v>
      </c>
      <c r="DN5" s="12">
        <v>11.592599999999999</v>
      </c>
      <c r="DO5" s="12">
        <v>1.2459</v>
      </c>
      <c r="DP5" s="12">
        <v>12.014799999999999</v>
      </c>
    </row>
    <row r="6" spans="2:120" ht="15" customHeight="1" x14ac:dyDescent="0.2">
      <c r="B6" s="2" t="s">
        <v>323</v>
      </c>
      <c r="C6" s="2"/>
      <c r="D6" s="5">
        <f t="shared" si="0"/>
        <v>10.9201</v>
      </c>
      <c r="E6" s="5">
        <f t="shared" si="1"/>
        <v>10.625500000000001</v>
      </c>
      <c r="F6" s="5">
        <f t="shared" si="2"/>
        <v>2.4586999999999999</v>
      </c>
      <c r="G6" s="5">
        <f t="shared" si="3"/>
        <v>0.78490000000000004</v>
      </c>
      <c r="H6" s="5">
        <f t="shared" si="4"/>
        <v>1.2718999999999998</v>
      </c>
      <c r="I6" s="5">
        <f t="shared" si="5"/>
        <v>0.65660000000000007</v>
      </c>
      <c r="J6" s="5">
        <f t="shared" si="6"/>
        <v>1.1589000000000005</v>
      </c>
      <c r="K6" s="24">
        <f t="shared" si="7"/>
        <v>1.1746999999999996</v>
      </c>
      <c r="L6" s="5">
        <f t="shared" si="8"/>
        <v>4.8372309899362875</v>
      </c>
      <c r="M6" s="5">
        <f t="shared" si="14"/>
        <v>1.2726614632336442</v>
      </c>
      <c r="N6" s="5">
        <f t="shared" si="15"/>
        <v>3.9683379315417282</v>
      </c>
      <c r="O6" s="5">
        <f t="shared" si="16"/>
        <v>1.3040468779917382</v>
      </c>
      <c r="P6" s="5">
        <f t="shared" si="17"/>
        <v>4.8352403425269355</v>
      </c>
      <c r="Q6" s="5">
        <f t="shared" si="9"/>
        <v>4.9001044243975045</v>
      </c>
      <c r="R6" s="5">
        <f t="shared" si="18"/>
        <v>3.5049313031784233</v>
      </c>
      <c r="S6" s="5">
        <f t="shared" si="19"/>
        <v>4.2313068288650495</v>
      </c>
      <c r="T6" s="5">
        <f t="shared" si="20"/>
        <v>4.687033961899572</v>
      </c>
      <c r="U6" s="5">
        <f t="shared" si="21"/>
        <v>5.1712201935326645</v>
      </c>
      <c r="V6" s="5">
        <f t="shared" si="22"/>
        <v>0.72660102532270032</v>
      </c>
      <c r="W6" s="5">
        <f t="shared" si="23"/>
        <v>1.7323662545778242</v>
      </c>
      <c r="X6" s="5">
        <f t="shared" si="24"/>
        <v>0.4510636872992555</v>
      </c>
      <c r="Y6" s="5">
        <f t="shared" si="25"/>
        <v>0.91500000000000004</v>
      </c>
      <c r="Z6" s="5">
        <f t="shared" si="10"/>
        <v>0.5353</v>
      </c>
      <c r="AA6" s="5">
        <f t="shared" si="11"/>
        <v>1.2636000000000001</v>
      </c>
      <c r="AB6" s="5">
        <f t="shared" si="12"/>
        <v>2.286</v>
      </c>
      <c r="AC6" s="6">
        <f t="shared" si="13"/>
        <v>1.1722000000000001</v>
      </c>
      <c r="AD6" s="6">
        <f t="shared" si="26"/>
        <v>0.21460000000000035</v>
      </c>
      <c r="AE6" s="6">
        <f t="shared" si="27"/>
        <v>0.23499999999999988</v>
      </c>
      <c r="AF6" s="6">
        <f t="shared" si="28"/>
        <v>0.2330000000000001</v>
      </c>
      <c r="AG6" s="9">
        <v>0</v>
      </c>
      <c r="AH6" s="9">
        <v>0</v>
      </c>
      <c r="AI6" s="9">
        <v>0</v>
      </c>
      <c r="AJ6" s="9">
        <v>-0.78490000000000004</v>
      </c>
      <c r="AK6" s="9">
        <v>0</v>
      </c>
      <c r="AL6" s="9">
        <v>-1.1868000000000001</v>
      </c>
      <c r="AM6" s="9">
        <v>0</v>
      </c>
      <c r="AN6" s="9">
        <v>-2.4586999999999999</v>
      </c>
      <c r="AO6" s="9">
        <v>0</v>
      </c>
      <c r="AP6" s="9">
        <v>-3.1153</v>
      </c>
      <c r="AQ6" s="9">
        <v>0</v>
      </c>
      <c r="AR6" s="9">
        <v>-4.2742000000000004</v>
      </c>
      <c r="AS6" s="9">
        <v>0</v>
      </c>
      <c r="AT6" s="9">
        <v>-5.4489000000000001</v>
      </c>
      <c r="AU6" s="9">
        <v>0</v>
      </c>
      <c r="AV6" s="9">
        <v>-10.625500000000001</v>
      </c>
      <c r="AW6" s="9">
        <v>0</v>
      </c>
      <c r="AX6" s="9">
        <v>-10.9201</v>
      </c>
      <c r="AY6" s="18">
        <v>0.62480000000000002</v>
      </c>
      <c r="AZ6" s="18">
        <v>-4.1269</v>
      </c>
      <c r="BA6" s="19">
        <v>1.0388999999999999</v>
      </c>
      <c r="BB6" s="19">
        <v>-4.1269</v>
      </c>
      <c r="BC6" s="19">
        <v>0.60960000000000003</v>
      </c>
      <c r="BD6" s="19">
        <v>-4.1269</v>
      </c>
      <c r="BE6" s="19">
        <v>0.47049999999999997</v>
      </c>
      <c r="BF6" s="19">
        <v>-4.1269</v>
      </c>
      <c r="BG6" s="19">
        <v>0.29720000000000002</v>
      </c>
      <c r="BH6" s="19">
        <v>-4.1269</v>
      </c>
      <c r="BI6" s="19">
        <v>-0.23810000000000001</v>
      </c>
      <c r="BJ6" s="19">
        <v>-4.1269</v>
      </c>
      <c r="BK6" s="19">
        <v>-0.44450000000000001</v>
      </c>
      <c r="BL6" s="19">
        <v>-4.1269</v>
      </c>
      <c r="BM6" s="19">
        <v>-0.65400000000000003</v>
      </c>
      <c r="BN6" s="19">
        <v>-4.1269</v>
      </c>
      <c r="BO6" s="19">
        <v>-1.2471000000000001</v>
      </c>
      <c r="BP6" s="19">
        <v>-4.1269</v>
      </c>
      <c r="BQ6" s="19">
        <v>-0.5474</v>
      </c>
      <c r="BR6" s="19">
        <v>-4.1269</v>
      </c>
      <c r="BS6" s="17">
        <v>0</v>
      </c>
      <c r="BT6" s="17">
        <v>0</v>
      </c>
      <c r="BU6" s="23">
        <v>-3.3757000000000001</v>
      </c>
      <c r="BV6" s="17">
        <v>3.4645999999999999</v>
      </c>
      <c r="BW6" s="17">
        <v>-2.1749000000000001</v>
      </c>
      <c r="BX6" s="17">
        <v>3.8862000000000001</v>
      </c>
      <c r="BY6" s="17">
        <v>0.21079999999999999</v>
      </c>
      <c r="BZ6" s="17">
        <v>4.1750999999999996</v>
      </c>
      <c r="CA6" s="17">
        <v>1.5780000000000001</v>
      </c>
      <c r="CB6" s="17">
        <v>3.4131</v>
      </c>
      <c r="CC6" s="17">
        <v>2.4479000000000002</v>
      </c>
      <c r="CD6" s="17">
        <v>2.4416000000000002</v>
      </c>
      <c r="CE6" s="12">
        <v>3.6543999999999999</v>
      </c>
      <c r="CF6" s="12">
        <v>4.3579999999999997</v>
      </c>
      <c r="CG6" s="12">
        <v>-0.2127</v>
      </c>
      <c r="CH6" s="12">
        <v>1.4554</v>
      </c>
      <c r="CI6" s="12">
        <v>4.1776999999999997</v>
      </c>
      <c r="CJ6" s="12">
        <v>-0.72070000000000001</v>
      </c>
      <c r="CK6" s="12">
        <v>2.3805999999999998</v>
      </c>
      <c r="CL6" s="12">
        <v>3.0295999999999998</v>
      </c>
      <c r="CM6" s="12">
        <v>2.3805999999999998</v>
      </c>
      <c r="CN6" s="12">
        <v>3.2442000000000002</v>
      </c>
      <c r="CO6" s="12">
        <v>2.7191000000000001</v>
      </c>
      <c r="CP6" s="12">
        <v>2.4110999999999998</v>
      </c>
      <c r="CQ6" s="12">
        <v>-0.62990000000000002</v>
      </c>
      <c r="CR6" s="12">
        <v>3.4449000000000001</v>
      </c>
      <c r="CS6" s="12">
        <v>1.2459</v>
      </c>
      <c r="CT6" s="12">
        <v>7.2377000000000002</v>
      </c>
      <c r="CU6" s="12">
        <v>1.2459</v>
      </c>
      <c r="CV6" s="12">
        <v>3.0499000000000001</v>
      </c>
      <c r="CW6" s="12">
        <v>1.2459</v>
      </c>
      <c r="CX6" s="12">
        <v>3.2848999999999999</v>
      </c>
      <c r="CY6" s="12">
        <v>3.6551</v>
      </c>
      <c r="CZ6" s="12">
        <v>2.0598999999999998</v>
      </c>
      <c r="DA6" s="12">
        <v>-0.79690000000000005</v>
      </c>
      <c r="DB6" s="12">
        <v>3.5255000000000001</v>
      </c>
      <c r="DC6" s="12">
        <v>1.6808000000000001</v>
      </c>
      <c r="DD6" s="12">
        <v>8.0645000000000007</v>
      </c>
      <c r="DE6" s="12">
        <v>1.6820999999999999</v>
      </c>
      <c r="DF6" s="12">
        <v>2.681</v>
      </c>
      <c r="DG6" s="12">
        <v>1.6820999999999999</v>
      </c>
      <c r="DH6" s="12">
        <v>2.9140000000000001</v>
      </c>
      <c r="DI6" s="12">
        <v>-2.0707</v>
      </c>
      <c r="DJ6" s="12">
        <v>4.4621000000000004</v>
      </c>
      <c r="DK6" s="12">
        <v>-1.5176000000000001</v>
      </c>
      <c r="DL6" s="12">
        <v>4.9333</v>
      </c>
      <c r="DM6" s="12">
        <v>-1.1246</v>
      </c>
      <c r="DN6" s="12">
        <v>6.6204999999999998</v>
      </c>
      <c r="DO6" s="12">
        <v>-1.1525000000000001</v>
      </c>
      <c r="DP6" s="12">
        <v>7.0707000000000004</v>
      </c>
    </row>
    <row r="7" spans="2:120" ht="16.149999999999999" customHeight="1" x14ac:dyDescent="0.2">
      <c r="B7" s="2" t="s">
        <v>406</v>
      </c>
      <c r="C7" s="2" t="s">
        <v>561</v>
      </c>
      <c r="D7" s="5">
        <f t="shared" si="0"/>
        <v>9.9611999999999998</v>
      </c>
      <c r="E7" s="5">
        <f t="shared" si="1"/>
        <v>9.8087999999999997</v>
      </c>
      <c r="F7" s="5">
        <f t="shared" si="2"/>
        <v>2.4561999999999999</v>
      </c>
      <c r="G7" s="5">
        <f t="shared" si="3"/>
        <v>0.80200000000000005</v>
      </c>
      <c r="H7" s="5">
        <f t="shared" si="4"/>
        <v>1.2599</v>
      </c>
      <c r="I7" s="5">
        <f t="shared" si="5"/>
        <v>0.66990000000000016</v>
      </c>
      <c r="J7" s="5">
        <f t="shared" si="6"/>
        <v>1.1937999999999995</v>
      </c>
      <c r="K7" s="5">
        <f t="shared" si="7"/>
        <v>0.83309999999999995</v>
      </c>
      <c r="L7" s="5">
        <f t="shared" si="8"/>
        <v>4.2864386383103632</v>
      </c>
      <c r="M7" s="5">
        <f t="shared" si="14"/>
        <v>1.2064038461477156</v>
      </c>
      <c r="N7" s="5">
        <f t="shared" si="15"/>
        <v>4.9706337293099283</v>
      </c>
      <c r="O7" s="5" t="s">
        <v>566</v>
      </c>
      <c r="P7" s="5">
        <f t="shared" si="17"/>
        <v>4.1375345134512171</v>
      </c>
      <c r="Q7" s="5">
        <f t="shared" si="9"/>
        <v>4.7233575536899597</v>
      </c>
      <c r="R7" s="5" t="s">
        <v>566</v>
      </c>
      <c r="S7" s="5" t="s">
        <v>566</v>
      </c>
      <c r="T7" s="5">
        <f t="shared" si="20"/>
        <v>3.9412390767371628</v>
      </c>
      <c r="U7" s="5">
        <f t="shared" si="21"/>
        <v>3.3850035686834956</v>
      </c>
      <c r="V7" s="5">
        <f t="shared" si="22"/>
        <v>0.75144943276311049</v>
      </c>
      <c r="W7" s="5">
        <f t="shared" si="23"/>
        <v>1.4384533499561256</v>
      </c>
      <c r="X7" s="5">
        <f t="shared" si="24"/>
        <v>0.2737</v>
      </c>
      <c r="Y7" s="5">
        <f t="shared" si="25"/>
        <v>0.9042</v>
      </c>
      <c r="Z7" s="5">
        <f t="shared" si="10"/>
        <v>0.45469999999999999</v>
      </c>
      <c r="AA7" s="5">
        <f t="shared" si="11"/>
        <v>1.1589</v>
      </c>
      <c r="AB7" s="5">
        <f t="shared" si="12"/>
        <v>2.0008999999999997</v>
      </c>
      <c r="AC7" s="6">
        <f t="shared" si="13"/>
        <v>1.3747</v>
      </c>
      <c r="AD7" s="6">
        <f t="shared" si="26"/>
        <v>0.20320000000000005</v>
      </c>
      <c r="AE7" s="6" t="s">
        <v>566</v>
      </c>
      <c r="AF7" s="6">
        <f t="shared" si="28"/>
        <v>0.16700000000000026</v>
      </c>
      <c r="AG7" s="9">
        <v>0</v>
      </c>
      <c r="AH7" s="9">
        <v>0</v>
      </c>
      <c r="AI7" s="9">
        <v>0</v>
      </c>
      <c r="AJ7" s="9">
        <v>-0.80200000000000005</v>
      </c>
      <c r="AK7" s="9">
        <v>0</v>
      </c>
      <c r="AL7" s="9">
        <v>-1.1962999999999999</v>
      </c>
      <c r="AM7" s="9">
        <v>0</v>
      </c>
      <c r="AN7" s="9">
        <v>-2.4561999999999999</v>
      </c>
      <c r="AO7" s="9">
        <v>0</v>
      </c>
      <c r="AP7" s="9">
        <v>-3.1261000000000001</v>
      </c>
      <c r="AQ7" s="9">
        <v>0</v>
      </c>
      <c r="AR7" s="9">
        <v>-4.3198999999999996</v>
      </c>
      <c r="AS7" s="9">
        <v>0</v>
      </c>
      <c r="AT7" s="9">
        <v>-5.1529999999999996</v>
      </c>
      <c r="AU7" s="9">
        <v>0</v>
      </c>
      <c r="AV7" s="9">
        <v>-9.8087999999999997</v>
      </c>
      <c r="AW7" s="9">
        <v>0</v>
      </c>
      <c r="AX7" s="9">
        <v>-9.9611999999999998</v>
      </c>
      <c r="AY7" s="18">
        <v>0.74609999999999999</v>
      </c>
      <c r="AZ7" s="18">
        <v>-4.4977</v>
      </c>
      <c r="BA7" s="19">
        <v>0.93540000000000001</v>
      </c>
      <c r="BB7" s="19">
        <v>-4.4977</v>
      </c>
      <c r="BC7" s="19">
        <v>0.52959999999999996</v>
      </c>
      <c r="BD7" s="19">
        <v>-4.4977</v>
      </c>
      <c r="BE7" s="19">
        <v>0.44829999999999998</v>
      </c>
      <c r="BF7" s="19">
        <v>-4.4977</v>
      </c>
      <c r="BG7" s="19">
        <v>0.18859999999999999</v>
      </c>
      <c r="BH7" s="19">
        <v>-4.4977</v>
      </c>
      <c r="BI7" s="19">
        <v>-0.2661</v>
      </c>
      <c r="BJ7" s="19">
        <v>-4.4977</v>
      </c>
      <c r="BK7" s="19">
        <v>-0.45590000000000003</v>
      </c>
      <c r="BL7" s="19">
        <v>-4.4977</v>
      </c>
      <c r="BM7" s="19">
        <v>-0.62929999999999997</v>
      </c>
      <c r="BN7" s="19">
        <v>-4.4977</v>
      </c>
      <c r="BO7" s="19">
        <v>-1.0654999999999999</v>
      </c>
      <c r="BP7" s="19">
        <v>-4.4977</v>
      </c>
      <c r="BQ7" s="19">
        <v>-0.62860000000000005</v>
      </c>
      <c r="BR7" s="19">
        <v>-4.4977</v>
      </c>
      <c r="BS7" s="17">
        <v>0</v>
      </c>
      <c r="BT7" s="17">
        <v>0</v>
      </c>
      <c r="BU7" s="17">
        <v>2.5863999999999998</v>
      </c>
      <c r="BV7" s="17">
        <v>3.4182000000000001</v>
      </c>
      <c r="BW7" s="17">
        <v>3.2804000000000002</v>
      </c>
      <c r="BX7" s="17">
        <v>4.4050000000000002</v>
      </c>
      <c r="BY7" s="17">
        <v>5.5454999999999997</v>
      </c>
      <c r="BZ7" s="17">
        <v>6.4306000000000001</v>
      </c>
      <c r="CA7" s="17">
        <v>7.4682000000000004</v>
      </c>
      <c r="CB7" s="17">
        <v>6.242</v>
      </c>
      <c r="CC7" s="17">
        <v>7.4682000000000004</v>
      </c>
      <c r="CD7" s="17">
        <v>6.242</v>
      </c>
      <c r="CE7" s="12">
        <v>-3.1871</v>
      </c>
      <c r="CF7" s="12">
        <v>0.72899999999999998</v>
      </c>
      <c r="CG7" s="12">
        <v>-6.0514999999999999</v>
      </c>
      <c r="CH7" s="12">
        <v>3.7147000000000001</v>
      </c>
      <c r="CI7" s="12">
        <v>-7.7901999999999996</v>
      </c>
      <c r="CJ7" s="12">
        <v>8.1064000000000007</v>
      </c>
      <c r="CK7" s="12">
        <v>-4.0118999999999998</v>
      </c>
      <c r="CL7" s="12">
        <v>1.6554</v>
      </c>
      <c r="CM7" s="12">
        <v>-4.0118999999999998</v>
      </c>
      <c r="CN7" s="12">
        <v>1.8586</v>
      </c>
      <c r="CY7" s="12">
        <v>-3.9662000000000002</v>
      </c>
      <c r="CZ7" s="12">
        <v>2.6549</v>
      </c>
      <c r="DA7" s="12">
        <v>-3.2023000000000001</v>
      </c>
      <c r="DB7" s="12">
        <v>-1.2116</v>
      </c>
      <c r="DC7" s="12">
        <v>-1.4027000000000001</v>
      </c>
      <c r="DD7" s="12">
        <v>-4.0785999999999998</v>
      </c>
      <c r="DE7" s="12">
        <v>-3.2759999999999998</v>
      </c>
      <c r="DF7" s="12">
        <v>-3.3000000000000002E-2</v>
      </c>
      <c r="DG7" s="12">
        <v>-3.4430000000000001</v>
      </c>
      <c r="DH7" s="12">
        <v>-3.3000000000000002E-2</v>
      </c>
      <c r="DI7" s="12">
        <v>9.6341999999999999</v>
      </c>
      <c r="DJ7" s="12">
        <v>-1.5791999999999999</v>
      </c>
      <c r="DK7" s="12">
        <v>10.1302</v>
      </c>
      <c r="DL7" s="12">
        <v>-1.0146999999999999</v>
      </c>
      <c r="DM7" s="12">
        <v>10.500400000000001</v>
      </c>
      <c r="DN7" s="12">
        <v>0.37530000000000002</v>
      </c>
      <c r="DO7" s="12">
        <v>10.500400000000001</v>
      </c>
      <c r="DP7" s="12">
        <v>0.64900000000000002</v>
      </c>
    </row>
    <row r="8" spans="2:120" ht="16.149999999999999" customHeight="1" x14ac:dyDescent="0.2">
      <c r="B8" s="2" t="s">
        <v>407</v>
      </c>
      <c r="C8" s="2" t="s">
        <v>550</v>
      </c>
      <c r="D8" s="5">
        <f t="shared" si="0"/>
        <v>11.231199999999999</v>
      </c>
      <c r="E8" s="5">
        <f t="shared" si="1"/>
        <v>11.0801</v>
      </c>
      <c r="F8" s="5">
        <f t="shared" si="2"/>
        <v>2.6899000000000002</v>
      </c>
      <c r="G8" s="5">
        <f t="shared" si="3"/>
        <v>0.84899999999999998</v>
      </c>
      <c r="H8" s="5">
        <f t="shared" si="4"/>
        <v>1.3958000000000002</v>
      </c>
      <c r="I8" s="5">
        <f t="shared" si="5"/>
        <v>0.63109999999999999</v>
      </c>
      <c r="J8" s="5">
        <f t="shared" si="6"/>
        <v>1.3957999999999999</v>
      </c>
      <c r="K8" s="5">
        <f t="shared" si="7"/>
        <v>0.85020000000000007</v>
      </c>
      <c r="L8" s="5">
        <f t="shared" si="8"/>
        <v>4.4156215745917358</v>
      </c>
      <c r="M8" s="5">
        <f t="shared" si="14"/>
        <v>1.3143538526591685</v>
      </c>
      <c r="N8" s="5">
        <f t="shared" si="15"/>
        <v>4.7526517434998148</v>
      </c>
      <c r="O8" s="5" t="s">
        <v>566</v>
      </c>
      <c r="P8" s="5">
        <f t="shared" si="17"/>
        <v>4.9115213417025894</v>
      </c>
      <c r="Q8" s="5">
        <f t="shared" si="9"/>
        <v>4.9024619947532484</v>
      </c>
      <c r="R8" s="5">
        <f t="shared" si="18"/>
        <v>3.2562999999999995</v>
      </c>
      <c r="S8" s="5">
        <f t="shared" si="19"/>
        <v>4.1563356577639397</v>
      </c>
      <c r="T8" s="5">
        <f t="shared" si="20"/>
        <v>4.2028056640772711</v>
      </c>
      <c r="U8" s="5">
        <f t="shared" si="21"/>
        <v>5.0524311078925157</v>
      </c>
      <c r="V8" s="5">
        <f t="shared" si="22"/>
        <v>0.84052179031837049</v>
      </c>
      <c r="W8" s="5">
        <f t="shared" si="23"/>
        <v>1.6555251613913937</v>
      </c>
      <c r="X8" s="5">
        <f t="shared" si="24"/>
        <v>0.3016079740325181</v>
      </c>
      <c r="Y8" s="5">
        <f t="shared" si="25"/>
        <v>0.9093</v>
      </c>
      <c r="Z8" s="5">
        <f t="shared" si="10"/>
        <v>0.46039999999999998</v>
      </c>
      <c r="AA8" s="5">
        <f t="shared" si="11"/>
        <v>1.2218</v>
      </c>
      <c r="AB8" s="5">
        <f t="shared" si="12"/>
        <v>2.1184000000000003</v>
      </c>
      <c r="AC8" s="6">
        <f t="shared" si="13"/>
        <v>1.3894</v>
      </c>
      <c r="AD8" s="6">
        <f t="shared" si="26"/>
        <v>0.22989999999999977</v>
      </c>
      <c r="AE8" s="6">
        <f t="shared" si="27"/>
        <v>0.20829999999999993</v>
      </c>
      <c r="AF8" s="6">
        <f t="shared" si="28"/>
        <v>0.20389999999999997</v>
      </c>
      <c r="AG8" s="9">
        <v>0</v>
      </c>
      <c r="AH8" s="9">
        <v>0</v>
      </c>
      <c r="AI8" s="9">
        <v>0</v>
      </c>
      <c r="AJ8" s="9">
        <v>-0.84899999999999998</v>
      </c>
      <c r="AK8" s="9">
        <v>0</v>
      </c>
      <c r="AL8" s="9">
        <v>-1.2941</v>
      </c>
      <c r="AM8" s="9">
        <v>0</v>
      </c>
      <c r="AN8" s="9">
        <v>-2.6899000000000002</v>
      </c>
      <c r="AO8" s="9">
        <v>0</v>
      </c>
      <c r="AP8" s="9">
        <v>-3.3210000000000002</v>
      </c>
      <c r="AQ8" s="9">
        <v>0</v>
      </c>
      <c r="AR8" s="9">
        <v>-4.7168000000000001</v>
      </c>
      <c r="AS8" s="9">
        <v>0</v>
      </c>
      <c r="AT8" s="9">
        <v>-5.5670000000000002</v>
      </c>
      <c r="AU8" s="9">
        <v>0</v>
      </c>
      <c r="AV8" s="9">
        <v>-11.0801</v>
      </c>
      <c r="AW8" s="9">
        <v>0</v>
      </c>
      <c r="AX8" s="9">
        <v>-11.231199999999999</v>
      </c>
      <c r="AY8" s="18">
        <v>0.70550000000000002</v>
      </c>
      <c r="AZ8" s="18">
        <v>-4.3009000000000004</v>
      </c>
      <c r="BA8" s="19">
        <v>1.0808</v>
      </c>
      <c r="BB8" s="19">
        <v>-4.3009000000000004</v>
      </c>
      <c r="BC8" s="19">
        <v>0.60709999999999997</v>
      </c>
      <c r="BD8" s="19">
        <v>-4.3009000000000004</v>
      </c>
      <c r="BE8" s="19">
        <v>0.51500000000000001</v>
      </c>
      <c r="BF8" s="19">
        <v>-4.3009000000000004</v>
      </c>
      <c r="BG8" s="19">
        <v>0.31369999999999998</v>
      </c>
      <c r="BH8" s="19">
        <v>-4.3009000000000004</v>
      </c>
      <c r="BI8" s="19">
        <v>-0.1467</v>
      </c>
      <c r="BJ8" s="19">
        <v>-4.3009000000000004</v>
      </c>
      <c r="BK8" s="19">
        <v>-0.39429999999999998</v>
      </c>
      <c r="BL8" s="19">
        <v>-4.3009000000000004</v>
      </c>
      <c r="BM8" s="19">
        <v>-0.61470000000000002</v>
      </c>
      <c r="BN8" s="19">
        <v>-4.3009000000000004</v>
      </c>
      <c r="BO8" s="19">
        <v>-1.0376000000000001</v>
      </c>
      <c r="BP8" s="19">
        <v>-4.3009000000000004</v>
      </c>
      <c r="BQ8" s="19">
        <v>-0.68389999999999995</v>
      </c>
      <c r="BR8" s="19">
        <v>-4.3009000000000004</v>
      </c>
      <c r="BS8" s="17">
        <v>0</v>
      </c>
      <c r="BT8" s="17">
        <v>0</v>
      </c>
      <c r="BU8" s="17">
        <v>0.66669999999999996</v>
      </c>
      <c r="BV8" s="17">
        <v>-4.3650000000000002</v>
      </c>
      <c r="BW8" s="17">
        <v>1.7989999999999999</v>
      </c>
      <c r="BX8" s="17">
        <v>-5.0324</v>
      </c>
      <c r="BY8" s="17">
        <v>5.2577999999999996</v>
      </c>
      <c r="BZ8" s="17">
        <v>-5.9176000000000002</v>
      </c>
      <c r="CA8" s="17">
        <v>6.0057999999999998</v>
      </c>
      <c r="CB8" s="17">
        <v>-5.0019</v>
      </c>
      <c r="CC8" s="17">
        <v>6.0057999999999998</v>
      </c>
      <c r="CD8" s="17">
        <v>-5.0019</v>
      </c>
      <c r="CE8" s="12">
        <v>6.3532000000000002</v>
      </c>
      <c r="CF8" s="12">
        <v>-5.1143000000000001</v>
      </c>
      <c r="CG8" s="12">
        <v>1.5799000000000001</v>
      </c>
      <c r="CH8" s="12">
        <v>-3.9573</v>
      </c>
      <c r="CI8" s="12">
        <v>-1.2769999999999999</v>
      </c>
      <c r="CJ8" s="12">
        <v>2.6700000000000002E-2</v>
      </c>
      <c r="CK8" s="12">
        <v>4.4183000000000003</v>
      </c>
      <c r="CL8" s="12">
        <v>-4.7332999999999998</v>
      </c>
      <c r="CM8" s="12">
        <v>4.4183000000000003</v>
      </c>
      <c r="CN8" s="12">
        <v>-4.5034000000000001</v>
      </c>
      <c r="CO8" s="12">
        <v>4.5065999999999997</v>
      </c>
      <c r="CP8" s="12">
        <v>-3.9807999999999999</v>
      </c>
      <c r="CQ8" s="12">
        <v>1.2503</v>
      </c>
      <c r="CR8" s="12">
        <v>-3.9807999999999999</v>
      </c>
      <c r="CS8" s="12">
        <v>5.0031999999999996</v>
      </c>
      <c r="CT8" s="12">
        <v>-5.7671000000000001</v>
      </c>
      <c r="CU8" s="12">
        <v>3.0638999999999998</v>
      </c>
      <c r="CV8" s="12">
        <v>-3.9821</v>
      </c>
      <c r="CW8" s="12">
        <v>3.0638999999999998</v>
      </c>
      <c r="CX8" s="12">
        <v>-3.7738</v>
      </c>
      <c r="CY8" s="12">
        <v>3.1166</v>
      </c>
      <c r="CZ8" s="12">
        <v>-3.9275000000000002</v>
      </c>
      <c r="DA8" s="12">
        <v>3.4232999999999998</v>
      </c>
      <c r="DB8" s="12">
        <v>-8.1190999999999995</v>
      </c>
      <c r="DC8" s="12">
        <v>5.0793999999999997</v>
      </c>
      <c r="DD8" s="12">
        <v>-3.3458000000000001</v>
      </c>
      <c r="DE8" s="12">
        <v>3.2201</v>
      </c>
      <c r="DF8" s="12">
        <v>-5.4901999999999997</v>
      </c>
      <c r="DG8" s="12">
        <v>3.0162</v>
      </c>
      <c r="DH8" s="12">
        <v>-5.4901999999999997</v>
      </c>
      <c r="DI8" s="12">
        <v>8.9745000000000008</v>
      </c>
      <c r="DJ8" s="12">
        <v>1.0007999999999999</v>
      </c>
      <c r="DK8" s="12">
        <v>9.5046999999999997</v>
      </c>
      <c r="DL8" s="12">
        <v>0.34860000000000002</v>
      </c>
      <c r="DM8" s="12">
        <v>9.7047000000000008</v>
      </c>
      <c r="DN8" s="12">
        <v>-1.2948</v>
      </c>
      <c r="DO8" s="12">
        <v>9.6463000000000001</v>
      </c>
      <c r="DP8" s="12">
        <v>-1.5907</v>
      </c>
    </row>
    <row r="9" spans="2:120" ht="16.149999999999999" customHeight="1" x14ac:dyDescent="0.2">
      <c r="B9" s="2" t="s">
        <v>408</v>
      </c>
      <c r="C9" s="2" t="s">
        <v>550</v>
      </c>
      <c r="D9" s="5">
        <f t="shared" si="0"/>
        <v>10.2356</v>
      </c>
      <c r="E9" s="5">
        <f t="shared" si="1"/>
        <v>9.8773999999999997</v>
      </c>
      <c r="F9" s="5">
        <f t="shared" si="2"/>
        <v>2.3673000000000002</v>
      </c>
      <c r="G9" s="5">
        <f t="shared" si="3"/>
        <v>0.68640000000000001</v>
      </c>
      <c r="H9" s="5">
        <f t="shared" si="4"/>
        <v>1.2389000000000001</v>
      </c>
      <c r="I9" s="5">
        <f t="shared" si="5"/>
        <v>0.58159999999999989</v>
      </c>
      <c r="J9" s="5">
        <f t="shared" si="6"/>
        <v>1.1982999999999997</v>
      </c>
      <c r="K9" s="5">
        <f t="shared" si="7"/>
        <v>0.76449999999999996</v>
      </c>
      <c r="L9" s="5">
        <f t="shared" si="8"/>
        <v>4.2351245896667553</v>
      </c>
      <c r="M9" s="5">
        <f t="shared" si="14"/>
        <v>1.0664470029026292</v>
      </c>
      <c r="N9" s="5">
        <f t="shared" si="15"/>
        <v>3.8934509056141744</v>
      </c>
      <c r="O9" s="5" t="s">
        <v>566</v>
      </c>
      <c r="P9" s="5">
        <f t="shared" si="17"/>
        <v>4.1170425999739173</v>
      </c>
      <c r="Q9" s="5">
        <f t="shared" si="9"/>
        <v>4.2860133189247094</v>
      </c>
      <c r="R9" s="5">
        <f t="shared" si="18"/>
        <v>3.0096578626149517</v>
      </c>
      <c r="S9" s="5">
        <f t="shared" si="19"/>
        <v>3.73615543841527</v>
      </c>
      <c r="T9" s="5">
        <f t="shared" si="20"/>
        <v>3.8835699272705262</v>
      </c>
      <c r="U9" s="5">
        <f t="shared" si="21"/>
        <v>4.773611991982591</v>
      </c>
      <c r="V9" s="5">
        <f t="shared" si="22"/>
        <v>0.77678236977933457</v>
      </c>
      <c r="W9" s="5">
        <f t="shared" si="23"/>
        <v>1.4173915902106939</v>
      </c>
      <c r="X9" s="5">
        <f t="shared" si="24"/>
        <v>0.34414000058115846</v>
      </c>
      <c r="Y9" s="5">
        <f t="shared" si="25"/>
        <v>0.91120000000000001</v>
      </c>
      <c r="Z9" s="5">
        <f t="shared" si="10"/>
        <v>0.4204</v>
      </c>
      <c r="AA9" s="5">
        <f t="shared" si="11"/>
        <v>1.0567</v>
      </c>
      <c r="AB9" s="5">
        <f t="shared" si="12"/>
        <v>1.8521999999999998</v>
      </c>
      <c r="AC9" s="6">
        <f t="shared" si="13"/>
        <v>1.4414</v>
      </c>
      <c r="AD9" s="6">
        <f t="shared" si="26"/>
        <v>0.1956</v>
      </c>
      <c r="AE9" s="6">
        <f t="shared" si="27"/>
        <v>0.18730000000000002</v>
      </c>
      <c r="AF9" s="6">
        <f t="shared" si="28"/>
        <v>0.18039999999999998</v>
      </c>
      <c r="AG9" s="9">
        <v>0</v>
      </c>
      <c r="AH9" s="9">
        <v>0</v>
      </c>
      <c r="AI9" s="9">
        <v>0</v>
      </c>
      <c r="AJ9" s="9">
        <v>-0.68640000000000001</v>
      </c>
      <c r="AK9" s="9">
        <v>0</v>
      </c>
      <c r="AL9" s="9">
        <v>-1.1284000000000001</v>
      </c>
      <c r="AM9" s="9">
        <v>0</v>
      </c>
      <c r="AN9" s="9">
        <v>-2.3673000000000002</v>
      </c>
      <c r="AO9" s="9">
        <v>0</v>
      </c>
      <c r="AP9" s="9">
        <v>-2.9489000000000001</v>
      </c>
      <c r="AQ9" s="9">
        <v>0</v>
      </c>
      <c r="AR9" s="9">
        <v>-4.1471999999999998</v>
      </c>
      <c r="AS9" s="9">
        <v>0</v>
      </c>
      <c r="AT9" s="9">
        <v>-4.9116999999999997</v>
      </c>
      <c r="AU9" s="9">
        <v>0</v>
      </c>
      <c r="AV9" s="9">
        <v>-9.8773999999999997</v>
      </c>
      <c r="AW9" s="9">
        <v>0</v>
      </c>
      <c r="AX9" s="9">
        <v>-10.2356</v>
      </c>
      <c r="AY9" s="18">
        <v>0.66669999999999996</v>
      </c>
      <c r="AZ9" s="18">
        <v>-3.7713000000000001</v>
      </c>
      <c r="BA9" s="19">
        <v>0.81720000000000004</v>
      </c>
      <c r="BB9" s="19">
        <v>-3.7713000000000001</v>
      </c>
      <c r="BC9" s="19">
        <v>0.42609999999999998</v>
      </c>
      <c r="BD9" s="19">
        <v>-3.7713000000000001</v>
      </c>
      <c r="BE9" s="19">
        <v>0.43619999999999998</v>
      </c>
      <c r="BF9" s="19">
        <v>-3.7713000000000001</v>
      </c>
      <c r="BG9" s="19">
        <v>0.1613</v>
      </c>
      <c r="BH9" s="19">
        <v>-3.7713000000000001</v>
      </c>
      <c r="BI9" s="19">
        <v>-0.2591</v>
      </c>
      <c r="BJ9" s="19">
        <v>-3.7713000000000001</v>
      </c>
      <c r="BK9" s="19">
        <v>-0.47499999999999998</v>
      </c>
      <c r="BL9" s="19">
        <v>-3.7713000000000001</v>
      </c>
      <c r="BM9" s="19">
        <v>-0.63060000000000005</v>
      </c>
      <c r="BN9" s="19">
        <v>-3.7713000000000001</v>
      </c>
      <c r="BO9" s="19">
        <v>-1.0349999999999999</v>
      </c>
      <c r="BP9" s="19">
        <v>-3.7713000000000001</v>
      </c>
      <c r="BQ9" s="19">
        <v>-0.77470000000000006</v>
      </c>
      <c r="BR9" s="19">
        <v>-3.7713000000000001</v>
      </c>
      <c r="BS9" s="17">
        <v>0</v>
      </c>
      <c r="BT9" s="17">
        <v>0</v>
      </c>
      <c r="BU9" s="17">
        <v>2.359</v>
      </c>
      <c r="BV9" s="17">
        <v>3.5173000000000001</v>
      </c>
      <c r="BW9" s="17">
        <v>3.1051000000000002</v>
      </c>
      <c r="BX9" s="17">
        <v>4.2793000000000001</v>
      </c>
      <c r="BY9" s="17">
        <v>4.8628</v>
      </c>
      <c r="BZ9" s="17">
        <v>5.6952999999999996</v>
      </c>
      <c r="CA9" s="17">
        <v>6.4985999999999997</v>
      </c>
      <c r="CB9" s="17">
        <v>5.6534000000000004</v>
      </c>
      <c r="CC9" s="17">
        <v>6.4985999999999997</v>
      </c>
      <c r="CD9" s="17">
        <v>5.6534000000000004</v>
      </c>
      <c r="CE9" s="12">
        <v>2.0358000000000001</v>
      </c>
      <c r="CF9" s="12">
        <v>1.2305999999999999</v>
      </c>
      <c r="CG9" s="12">
        <v>1.1894</v>
      </c>
      <c r="CH9" s="12">
        <v>5.2596999999999996</v>
      </c>
      <c r="CI9" s="12">
        <v>4.8425000000000002</v>
      </c>
      <c r="CJ9" s="12">
        <v>7.5012999999999996</v>
      </c>
      <c r="CK9" s="12">
        <v>1.8269</v>
      </c>
      <c r="CL9" s="12">
        <v>3.0720999999999998</v>
      </c>
      <c r="CM9" s="12">
        <v>1.6313</v>
      </c>
      <c r="CN9" s="12">
        <v>3.0720999999999998</v>
      </c>
      <c r="CO9" s="12">
        <v>1.9601999999999999</v>
      </c>
      <c r="CP9" s="12">
        <v>4.1440000000000001</v>
      </c>
      <c r="CQ9" s="12">
        <v>0.26290000000000002</v>
      </c>
      <c r="CR9" s="12">
        <v>1.6586000000000001</v>
      </c>
      <c r="CS9" s="12">
        <v>2.8123999999999998</v>
      </c>
      <c r="CT9" s="12">
        <v>-1.0725</v>
      </c>
      <c r="CU9" s="12">
        <v>1.2376</v>
      </c>
      <c r="CV9" s="12">
        <v>3.0314999999999999</v>
      </c>
      <c r="CW9" s="12">
        <v>1.0503</v>
      </c>
      <c r="CX9" s="12">
        <v>3.0314999999999999</v>
      </c>
      <c r="CY9" s="12">
        <v>0.99060000000000004</v>
      </c>
      <c r="CZ9" s="12">
        <v>2.2892000000000001</v>
      </c>
      <c r="DA9" s="12">
        <v>-1.2166999999999999</v>
      </c>
      <c r="DB9" s="12">
        <v>-0.90610000000000002</v>
      </c>
      <c r="DC9" s="12">
        <v>1.6389</v>
      </c>
      <c r="DD9" s="12">
        <v>-4.7313999999999998</v>
      </c>
      <c r="DE9" s="12">
        <v>0.29149999999999998</v>
      </c>
      <c r="DF9" s="12">
        <v>1.1119000000000001</v>
      </c>
      <c r="DG9" s="12">
        <v>0.1111</v>
      </c>
      <c r="DH9" s="12">
        <v>1.1119000000000001</v>
      </c>
      <c r="DI9" s="12">
        <v>8.0950000000000006</v>
      </c>
      <c r="DJ9" s="12">
        <v>-1.2554000000000001</v>
      </c>
      <c r="DK9" s="12">
        <v>8.6175999999999995</v>
      </c>
      <c r="DL9" s="12">
        <v>-0.68069999999999997</v>
      </c>
      <c r="DM9" s="12">
        <v>8.7769999999999992</v>
      </c>
      <c r="DN9" s="12">
        <v>0.72770000000000001</v>
      </c>
      <c r="DO9" s="12">
        <v>8.6995000000000005</v>
      </c>
      <c r="DP9" s="12">
        <v>1.0629999999999999</v>
      </c>
    </row>
    <row r="10" spans="2:120" ht="16.149999999999999" customHeight="1" x14ac:dyDescent="0.2">
      <c r="B10" s="2" t="s">
        <v>409</v>
      </c>
      <c r="C10" s="2"/>
      <c r="D10" s="5">
        <f t="shared" si="0"/>
        <v>11.5824</v>
      </c>
      <c r="E10" s="5">
        <f t="shared" si="1"/>
        <v>11.0204</v>
      </c>
      <c r="F10" s="5">
        <f t="shared" si="2"/>
        <v>2.7464</v>
      </c>
      <c r="G10" s="5">
        <f t="shared" si="3"/>
        <v>0.89280000000000004</v>
      </c>
      <c r="H10" s="5">
        <f t="shared" si="4"/>
        <v>1.3944999999999999</v>
      </c>
      <c r="I10" s="5">
        <f t="shared" si="5"/>
        <v>0.70420000000000016</v>
      </c>
      <c r="J10" s="5">
        <f t="shared" si="6"/>
        <v>1.3729</v>
      </c>
      <c r="K10" s="5">
        <f t="shared" si="7"/>
        <v>0.88260000000000005</v>
      </c>
      <c r="L10" s="5">
        <f t="shared" si="8"/>
        <v>4.837807705975921</v>
      </c>
      <c r="M10" s="5">
        <f t="shared" si="14"/>
        <v>1.3670578371085842</v>
      </c>
      <c r="N10" s="5">
        <f t="shared" si="15"/>
        <v>4.9068148288090541</v>
      </c>
      <c r="O10" s="5">
        <f t="shared" si="16"/>
        <v>1.6652613158300413</v>
      </c>
      <c r="P10" s="5">
        <f t="shared" si="17"/>
        <v>4.6933108281894143</v>
      </c>
      <c r="Q10" s="5">
        <f t="shared" si="9"/>
        <v>5.2349183269655697</v>
      </c>
      <c r="R10" s="5">
        <f t="shared" si="18"/>
        <v>3.2994221190990403</v>
      </c>
      <c r="S10" s="5">
        <f t="shared" si="19"/>
        <v>4.2273847423673185</v>
      </c>
      <c r="T10" s="5">
        <f t="shared" si="20"/>
        <v>4.2173327115607089</v>
      </c>
      <c r="U10" s="5">
        <f t="shared" si="21"/>
        <v>5.2295644570078679</v>
      </c>
      <c r="V10" s="5">
        <f t="shared" si="22"/>
        <v>0.78095659290385722</v>
      </c>
      <c r="W10" s="5">
        <f t="shared" si="23"/>
        <v>1.6992968192755495</v>
      </c>
      <c r="X10" s="5">
        <f t="shared" si="24"/>
        <v>0.3810097374083764</v>
      </c>
      <c r="Y10" s="5">
        <f t="shared" si="25"/>
        <v>0.93920000000000003</v>
      </c>
      <c r="Z10" s="5">
        <f t="shared" si="10"/>
        <v>0.43679999999999997</v>
      </c>
      <c r="AA10" s="5">
        <f t="shared" si="11"/>
        <v>1.3016999999999999</v>
      </c>
      <c r="AB10" s="5">
        <f t="shared" si="12"/>
        <v>2.1246999999999998</v>
      </c>
      <c r="AC10" s="6">
        <f t="shared" si="13"/>
        <v>1.5226999999999999</v>
      </c>
      <c r="AD10" s="6">
        <f t="shared" si="26"/>
        <v>0.24009999999999987</v>
      </c>
      <c r="AE10" s="6">
        <f t="shared" si="27"/>
        <v>0.23750000000000004</v>
      </c>
      <c r="AF10" s="6">
        <f t="shared" si="28"/>
        <v>0.22549999999999981</v>
      </c>
      <c r="AG10" s="9">
        <v>0</v>
      </c>
      <c r="AH10" s="9">
        <v>0</v>
      </c>
      <c r="AI10" s="9">
        <v>0</v>
      </c>
      <c r="AJ10" s="9">
        <v>-0.89280000000000004</v>
      </c>
      <c r="AK10" s="9">
        <v>0</v>
      </c>
      <c r="AL10" s="9">
        <v>-1.3519000000000001</v>
      </c>
      <c r="AM10" s="9">
        <v>0</v>
      </c>
      <c r="AN10" s="9">
        <v>-2.7464</v>
      </c>
      <c r="AO10" s="9">
        <v>0</v>
      </c>
      <c r="AP10" s="9">
        <v>-3.4506000000000001</v>
      </c>
      <c r="AQ10" s="9">
        <v>0</v>
      </c>
      <c r="AR10" s="9">
        <v>-4.8235000000000001</v>
      </c>
      <c r="AS10" s="9">
        <v>0</v>
      </c>
      <c r="AT10" s="9">
        <v>-5.7061000000000002</v>
      </c>
      <c r="AU10" s="9">
        <v>0</v>
      </c>
      <c r="AV10" s="9">
        <v>-11.0204</v>
      </c>
      <c r="AW10" s="9">
        <v>0</v>
      </c>
      <c r="AX10" s="9">
        <v>-11.5824</v>
      </c>
      <c r="AY10" s="18">
        <v>0.93220000000000003</v>
      </c>
      <c r="AZ10" s="18">
        <v>-5.2367999999999997</v>
      </c>
      <c r="BA10" s="19">
        <v>1.103</v>
      </c>
      <c r="BB10" s="19">
        <v>-5.2367999999999997</v>
      </c>
      <c r="BC10" s="19">
        <v>0.72070000000000001</v>
      </c>
      <c r="BD10" s="19">
        <v>-5.2367999999999997</v>
      </c>
      <c r="BE10" s="19">
        <v>0.54169999999999996</v>
      </c>
      <c r="BF10" s="19">
        <v>-5.2367999999999997</v>
      </c>
      <c r="BG10" s="19">
        <v>0.2908</v>
      </c>
      <c r="BH10" s="19">
        <v>-5.2367999999999997</v>
      </c>
      <c r="BI10" s="19">
        <v>-0.14599999999999999</v>
      </c>
      <c r="BJ10" s="19">
        <v>-5.2367999999999997</v>
      </c>
      <c r="BK10" s="19">
        <v>-0.39750000000000002</v>
      </c>
      <c r="BL10" s="19">
        <v>-5.2367999999999997</v>
      </c>
      <c r="BM10" s="19">
        <v>-0.58099999999999996</v>
      </c>
      <c r="BN10" s="19">
        <v>-5.2367999999999997</v>
      </c>
      <c r="BO10" s="19">
        <v>-1.0217000000000001</v>
      </c>
      <c r="BP10" s="19">
        <v>-5.2367999999999997</v>
      </c>
      <c r="BQ10" s="19">
        <v>-0.59050000000000002</v>
      </c>
      <c r="BR10" s="19">
        <v>-5.2367999999999997</v>
      </c>
      <c r="BS10" s="17">
        <v>0</v>
      </c>
      <c r="BT10" s="17">
        <v>0</v>
      </c>
      <c r="BU10" s="17">
        <v>-2.5432000000000001</v>
      </c>
      <c r="BV10" s="17">
        <v>-4.1154000000000002</v>
      </c>
      <c r="BW10" s="17">
        <v>-1.216</v>
      </c>
      <c r="BX10" s="17">
        <v>-4.4431000000000003</v>
      </c>
      <c r="BY10" s="17">
        <v>2.2581000000000002</v>
      </c>
      <c r="BZ10" s="17">
        <v>-4.7516999999999996</v>
      </c>
      <c r="CA10" s="17">
        <v>3.4868000000000001</v>
      </c>
      <c r="CB10" s="17">
        <v>-4.0418000000000003</v>
      </c>
      <c r="CC10" s="17">
        <v>3.7706</v>
      </c>
      <c r="CD10" s="17">
        <v>-2.4009</v>
      </c>
      <c r="CE10" s="12">
        <v>2.133</v>
      </c>
      <c r="CF10" s="12">
        <v>1.5011000000000001</v>
      </c>
      <c r="CG10" s="12">
        <v>-2.4186999999999999</v>
      </c>
      <c r="CH10" s="12">
        <v>0.3569</v>
      </c>
      <c r="CI10" s="12">
        <v>2.7280000000000002</v>
      </c>
      <c r="CJ10" s="12">
        <v>-0.60009999999999997</v>
      </c>
      <c r="CK10" s="12">
        <v>4.7E-2</v>
      </c>
      <c r="CL10" s="12">
        <v>0.81530000000000002</v>
      </c>
      <c r="CM10" s="12">
        <v>4.7E-2</v>
      </c>
      <c r="CN10" s="12">
        <v>1.0553999999999999</v>
      </c>
      <c r="CO10" s="12">
        <v>0.65339999999999998</v>
      </c>
      <c r="CP10" s="12">
        <v>0.86929999999999996</v>
      </c>
      <c r="CQ10" s="12">
        <v>-2.6232000000000002</v>
      </c>
      <c r="CR10" s="12">
        <v>1.2566999999999999</v>
      </c>
      <c r="CS10" s="12">
        <v>0.91879999999999995</v>
      </c>
      <c r="CT10" s="12">
        <v>3.5642999999999998</v>
      </c>
      <c r="CU10" s="12">
        <v>-1.0039</v>
      </c>
      <c r="CV10" s="12">
        <v>0.87250000000000005</v>
      </c>
      <c r="CW10" s="12">
        <v>-1.0039</v>
      </c>
      <c r="CX10" s="12">
        <v>1.1100000000000001</v>
      </c>
      <c r="CY10" s="12">
        <v>0.40699999999999997</v>
      </c>
      <c r="CZ10" s="12">
        <v>1.7564</v>
      </c>
      <c r="DA10" s="12">
        <v>-3.5381999999999998</v>
      </c>
      <c r="DB10" s="12">
        <v>3.2467999999999999</v>
      </c>
      <c r="DC10" s="12">
        <v>-0.26419999999999999</v>
      </c>
      <c r="DD10" s="12">
        <v>7.3247</v>
      </c>
      <c r="DE10" s="12">
        <v>-1.7761</v>
      </c>
      <c r="DF10" s="12">
        <v>2.4174000000000002</v>
      </c>
      <c r="DG10" s="12">
        <v>-1.7761</v>
      </c>
      <c r="DH10" s="12">
        <v>2.6429</v>
      </c>
      <c r="DI10" s="12">
        <v>6.7798999999999996</v>
      </c>
      <c r="DJ10" s="12">
        <v>1.2414000000000001</v>
      </c>
      <c r="DK10" s="12">
        <v>7.4225000000000003</v>
      </c>
      <c r="DL10" s="12">
        <v>0.79759999999999998</v>
      </c>
      <c r="DM10" s="12">
        <v>7.9667000000000003</v>
      </c>
      <c r="DN10" s="12">
        <v>-0.81220000000000003</v>
      </c>
      <c r="DO10" s="12">
        <v>8.0047999999999995</v>
      </c>
      <c r="DP10" s="12">
        <v>-1.1913</v>
      </c>
    </row>
    <row r="11" spans="2:120" ht="16.149999999999999" customHeight="1" x14ac:dyDescent="0.2">
      <c r="B11" s="2" t="s">
        <v>410</v>
      </c>
      <c r="C11" s="2"/>
      <c r="D11" s="5">
        <f t="shared" si="0"/>
        <v>11.912599999999999</v>
      </c>
      <c r="E11" s="5">
        <f t="shared" si="1"/>
        <v>11.600199999999999</v>
      </c>
      <c r="F11" s="5">
        <f t="shared" si="2"/>
        <v>2.8683000000000001</v>
      </c>
      <c r="G11" s="5">
        <f t="shared" si="3"/>
        <v>0.88649999999999995</v>
      </c>
      <c r="H11" s="5">
        <f t="shared" si="4"/>
        <v>1.5475000000000001</v>
      </c>
      <c r="I11" s="5">
        <f t="shared" si="5"/>
        <v>0.66860000000000008</v>
      </c>
      <c r="J11" s="5">
        <f t="shared" si="6"/>
        <v>1.4104000000000001</v>
      </c>
      <c r="K11" s="5">
        <f t="shared" si="7"/>
        <v>0.93469999999999942</v>
      </c>
      <c r="L11" s="24">
        <f t="shared" si="8"/>
        <v>5.2956349893095922</v>
      </c>
      <c r="M11" s="5">
        <f t="shared" si="14"/>
        <v>1.2635189947127821</v>
      </c>
      <c r="N11" s="5">
        <f t="shared" si="15"/>
        <v>5.0444081565630681</v>
      </c>
      <c r="O11" s="5">
        <f t="shared" si="16"/>
        <v>1.4462943683773366</v>
      </c>
      <c r="P11" s="5">
        <f t="shared" si="17"/>
        <v>4.6276700671072044</v>
      </c>
      <c r="Q11" s="5">
        <f t="shared" si="9"/>
        <v>5.7990790415375439</v>
      </c>
      <c r="R11" s="5">
        <f t="shared" si="18"/>
        <v>3.5846</v>
      </c>
      <c r="S11" s="5">
        <f t="shared" si="19"/>
        <v>4.6607271374754387</v>
      </c>
      <c r="T11" s="5">
        <f t="shared" si="20"/>
        <v>4.2322871748027691</v>
      </c>
      <c r="U11" s="5">
        <f t="shared" si="21"/>
        <v>4.8553923528382343</v>
      </c>
      <c r="V11" s="5">
        <f t="shared" si="22"/>
        <v>0.84985088692075861</v>
      </c>
      <c r="W11" s="5">
        <f t="shared" si="23"/>
        <v>1.6797632809416929</v>
      </c>
      <c r="X11" s="5">
        <f t="shared" si="24"/>
        <v>0.3639793538100754</v>
      </c>
      <c r="Y11" s="5">
        <f t="shared" si="25"/>
        <v>0.98809999999999998</v>
      </c>
      <c r="Z11" s="5">
        <f t="shared" si="10"/>
        <v>0.55559999999999998</v>
      </c>
      <c r="AA11" s="5">
        <f t="shared" si="11"/>
        <v>1.3456000000000001</v>
      </c>
      <c r="AB11" s="5">
        <f t="shared" si="12"/>
        <v>2.2930000000000001</v>
      </c>
      <c r="AC11" s="6">
        <f t="shared" si="13"/>
        <v>1.9049999999999998</v>
      </c>
      <c r="AD11" s="6">
        <f t="shared" si="26"/>
        <v>0.2622000000000001</v>
      </c>
      <c r="AE11" s="6">
        <f t="shared" si="27"/>
        <v>0.25530000000000008</v>
      </c>
      <c r="AF11" s="6">
        <f t="shared" si="28"/>
        <v>0.22860000000000014</v>
      </c>
      <c r="AG11" s="9">
        <v>0</v>
      </c>
      <c r="AH11" s="9">
        <v>0</v>
      </c>
      <c r="AI11" s="9">
        <v>0</v>
      </c>
      <c r="AJ11" s="9">
        <v>-0.88649999999999995</v>
      </c>
      <c r="AK11" s="9">
        <v>0</v>
      </c>
      <c r="AL11" s="9">
        <v>-1.3208</v>
      </c>
      <c r="AM11" s="9">
        <v>0</v>
      </c>
      <c r="AN11" s="9">
        <v>-2.8683000000000001</v>
      </c>
      <c r="AO11" s="9">
        <v>0</v>
      </c>
      <c r="AP11" s="9">
        <v>-3.5369000000000002</v>
      </c>
      <c r="AQ11" s="9">
        <v>0</v>
      </c>
      <c r="AR11" s="9">
        <v>-4.9473000000000003</v>
      </c>
      <c r="AS11" s="9">
        <v>0</v>
      </c>
      <c r="AT11" s="9">
        <v>-5.8819999999999997</v>
      </c>
      <c r="AU11" s="9">
        <v>0</v>
      </c>
      <c r="AV11" s="9">
        <v>-11.600199999999999</v>
      </c>
      <c r="AW11" s="9">
        <v>0</v>
      </c>
      <c r="AX11" s="9">
        <v>-11.912599999999999</v>
      </c>
      <c r="AY11" s="18">
        <v>0.81789999999999996</v>
      </c>
      <c r="AZ11" s="18">
        <v>-4.7694999999999999</v>
      </c>
      <c r="BA11" s="19">
        <v>0.99</v>
      </c>
      <c r="BB11" s="19">
        <v>-4.7694999999999999</v>
      </c>
      <c r="BC11" s="19">
        <v>0.55310000000000004</v>
      </c>
      <c r="BD11" s="19">
        <v>-4.7694999999999999</v>
      </c>
      <c r="BE11" s="19">
        <v>0.46229999999999999</v>
      </c>
      <c r="BF11" s="19">
        <v>-4.7694999999999999</v>
      </c>
      <c r="BG11" s="19">
        <v>0.24759999999999999</v>
      </c>
      <c r="BH11" s="19">
        <v>-4.7694999999999999</v>
      </c>
      <c r="BI11" s="19">
        <v>-0.308</v>
      </c>
      <c r="BJ11" s="19">
        <v>-4.7694999999999999</v>
      </c>
      <c r="BK11" s="19">
        <v>-0.52580000000000005</v>
      </c>
      <c r="BL11" s="19">
        <v>-4.7694999999999999</v>
      </c>
      <c r="BM11" s="19">
        <v>-0.79249999999999998</v>
      </c>
      <c r="BN11" s="19">
        <v>-4.7694999999999999</v>
      </c>
      <c r="BO11" s="19">
        <v>-1.3029999999999999</v>
      </c>
      <c r="BP11" s="19">
        <v>-4.7694999999999999</v>
      </c>
      <c r="BQ11" s="19">
        <v>-1.0871</v>
      </c>
      <c r="BR11" s="19">
        <v>-4.7694999999999999</v>
      </c>
      <c r="BS11" s="17">
        <v>0</v>
      </c>
      <c r="BT11" s="17">
        <v>0</v>
      </c>
      <c r="BU11" s="17">
        <v>-5.1505000000000001</v>
      </c>
      <c r="BV11" s="17">
        <v>-1.2313000000000001</v>
      </c>
      <c r="BW11" s="17">
        <v>-4.0780000000000003</v>
      </c>
      <c r="BX11" s="17">
        <v>-1.8993</v>
      </c>
      <c r="BY11" s="17">
        <v>-4.0780000000000003</v>
      </c>
      <c r="BZ11" s="17">
        <v>-1.8993</v>
      </c>
      <c r="CA11" s="17">
        <v>0.64770000000000005</v>
      </c>
      <c r="CB11" s="17">
        <v>-3.6638999999999999</v>
      </c>
      <c r="CC11" s="17">
        <v>1.9431</v>
      </c>
      <c r="CD11" s="17">
        <v>-3.0207000000000002</v>
      </c>
      <c r="CE11" s="12">
        <v>1.9887999999999999</v>
      </c>
      <c r="CF11" s="12">
        <v>-2.8892000000000002</v>
      </c>
      <c r="CG11" s="12">
        <v>-1.4039999999999999</v>
      </c>
      <c r="CH11" s="12">
        <v>-6.0362999999999998</v>
      </c>
      <c r="CI11" s="12">
        <v>4.3452999999999999</v>
      </c>
      <c r="CJ11" s="12">
        <v>-6.7945000000000002</v>
      </c>
      <c r="CK11" s="12">
        <v>1.0820000000000001</v>
      </c>
      <c r="CL11" s="12">
        <v>-3.9483999999999999</v>
      </c>
      <c r="CM11" s="12">
        <v>0.81979999999999997</v>
      </c>
      <c r="CN11" s="12">
        <v>-3.9483999999999999</v>
      </c>
      <c r="CO11" s="12">
        <v>2.6048</v>
      </c>
      <c r="CP11" s="12">
        <v>-3.7128000000000001</v>
      </c>
      <c r="CQ11" s="12">
        <v>-0.9798</v>
      </c>
      <c r="CR11" s="12">
        <v>-3.7128000000000001</v>
      </c>
      <c r="CS11" s="12">
        <v>2.4638</v>
      </c>
      <c r="CT11" s="12">
        <v>-0.57210000000000005</v>
      </c>
      <c r="CU11" s="12">
        <v>1.1151</v>
      </c>
      <c r="CV11" s="12">
        <v>-3.8437000000000001</v>
      </c>
      <c r="CW11" s="12">
        <v>1.1151</v>
      </c>
      <c r="CX11" s="12">
        <v>-3.5884</v>
      </c>
      <c r="CY11" s="12">
        <v>2.5070000000000001</v>
      </c>
      <c r="CZ11" s="12">
        <v>-4.3859000000000004</v>
      </c>
      <c r="DA11" s="12">
        <v>-1.4033</v>
      </c>
      <c r="DB11" s="12">
        <v>-2.7667000000000002</v>
      </c>
      <c r="DC11" s="12">
        <v>-0.35239999999999999</v>
      </c>
      <c r="DD11" s="12">
        <v>1.9736</v>
      </c>
      <c r="DE11" s="12">
        <v>6.3E-3</v>
      </c>
      <c r="DF11" s="12">
        <v>-3.5103</v>
      </c>
      <c r="DG11" s="12">
        <v>6.3E-3</v>
      </c>
      <c r="DH11" s="12">
        <v>-3.2816999999999998</v>
      </c>
      <c r="DI11" s="12">
        <v>5.1624999999999996</v>
      </c>
      <c r="DJ11" s="12">
        <v>3.4861</v>
      </c>
      <c r="DK11" s="12">
        <v>5.9067999999999996</v>
      </c>
      <c r="DL11" s="12">
        <v>3.0758999999999999</v>
      </c>
      <c r="DM11" s="12">
        <v>6.6256000000000004</v>
      </c>
      <c r="DN11" s="12">
        <v>1.5577000000000001</v>
      </c>
      <c r="DO11" s="12">
        <v>6.6332000000000004</v>
      </c>
      <c r="DP11" s="12">
        <v>1.1938</v>
      </c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14"/>
        <v>0</v>
      </c>
      <c r="N12" s="5">
        <f t="shared" si="15"/>
        <v>0</v>
      </c>
      <c r="O12" s="5">
        <f t="shared" si="16"/>
        <v>0</v>
      </c>
      <c r="P12" s="5">
        <f t="shared" si="17"/>
        <v>0</v>
      </c>
      <c r="Q12" s="5">
        <f t="shared" si="9"/>
        <v>0</v>
      </c>
      <c r="R12" s="5">
        <f t="shared" si="18"/>
        <v>0</v>
      </c>
      <c r="S12" s="5">
        <f t="shared" si="19"/>
        <v>0</v>
      </c>
      <c r="T12" s="5">
        <f t="shared" si="20"/>
        <v>0</v>
      </c>
      <c r="U12" s="5">
        <f t="shared" si="21"/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25"/>
        <v>0</v>
      </c>
      <c r="Z12" s="5">
        <f t="shared" si="10"/>
        <v>0</v>
      </c>
      <c r="AA12" s="5">
        <f t="shared" si="11"/>
        <v>0</v>
      </c>
      <c r="AB12" s="5">
        <f t="shared" si="12"/>
        <v>0</v>
      </c>
      <c r="AC12" s="6">
        <f t="shared" si="13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AVERAGE(D3:D11)</f>
        <v>11.030999999999999</v>
      </c>
      <c r="E13" s="14">
        <f t="shared" ref="E13:J13" si="29">AVERAGE(E3:E11)</f>
        <v>10.710544444444444</v>
      </c>
      <c r="F13" s="14">
        <f t="shared" si="29"/>
        <v>2.591366666666667</v>
      </c>
      <c r="G13" s="14">
        <f t="shared" si="29"/>
        <v>0.81667777777777784</v>
      </c>
      <c r="H13" s="14">
        <f t="shared" si="29"/>
        <v>1.3599666666666665</v>
      </c>
      <c r="I13" s="14">
        <f t="shared" si="29"/>
        <v>0.65453333333333341</v>
      </c>
      <c r="J13" s="14">
        <f t="shared" si="29"/>
        <v>1.2931555555555552</v>
      </c>
      <c r="K13" s="14">
        <f>AVERAGE(K3:K5,K7:K11)</f>
        <v>0.82651249999999998</v>
      </c>
      <c r="L13" s="14">
        <f>AVERAGE(L3:L10)</f>
        <v>4.5658913949924509</v>
      </c>
      <c r="M13" s="14">
        <f t="shared" ref="M13:AF13" si="30">AVERAGE(M3:M11)</f>
        <v>1.2567538599978847</v>
      </c>
      <c r="N13" s="14">
        <f t="shared" si="30"/>
        <v>4.5886283365029543</v>
      </c>
      <c r="O13" s="14">
        <f t="shared" si="30"/>
        <v>1.4715807959099823</v>
      </c>
      <c r="P13" s="14">
        <f t="shared" si="30"/>
        <v>4.608405774950648</v>
      </c>
      <c r="Q13" s="14">
        <f t="shared" si="30"/>
        <v>4.9365542344606101</v>
      </c>
      <c r="R13" s="14">
        <f t="shared" si="30"/>
        <v>3.3186218134393783</v>
      </c>
      <c r="S13" s="14">
        <f t="shared" si="30"/>
        <v>4.1769786556867174</v>
      </c>
      <c r="T13" s="14">
        <f t="shared" si="30"/>
        <v>4.2006152283532519</v>
      </c>
      <c r="U13" s="14">
        <f t="shared" si="30"/>
        <v>4.9073404324067305</v>
      </c>
      <c r="V13" s="14">
        <f t="shared" si="30"/>
        <v>0.79736751450367982</v>
      </c>
      <c r="W13" s="14">
        <f t="shared" si="30"/>
        <v>1.5951999978468403</v>
      </c>
      <c r="X13" s="14">
        <f t="shared" si="30"/>
        <v>0.34491323580250799</v>
      </c>
      <c r="Y13" s="14">
        <f t="shared" si="30"/>
        <v>0.92752222222222214</v>
      </c>
      <c r="Z13" s="14">
        <f t="shared" si="30"/>
        <v>0.48492222222222214</v>
      </c>
      <c r="AA13" s="14">
        <f t="shared" si="30"/>
        <v>1.232188888888889</v>
      </c>
      <c r="AB13" s="14">
        <f t="shared" si="30"/>
        <v>2.1002222222222224</v>
      </c>
      <c r="AC13" s="14">
        <f t="shared" si="30"/>
        <v>1.473811111111111</v>
      </c>
      <c r="AD13" s="14">
        <f t="shared" si="30"/>
        <v>0.2329</v>
      </c>
      <c r="AE13" s="14">
        <f t="shared" si="30"/>
        <v>0.22734285714285712</v>
      </c>
      <c r="AF13" s="14">
        <f t="shared" si="30"/>
        <v>0.20979999999999996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STDEV(D3:D11)</f>
        <v>0.6360581164484892</v>
      </c>
      <c r="E14" s="14">
        <f t="shared" ref="E14:J14" si="31">STDEV(E3:E11)</f>
        <v>0.57552953467027024</v>
      </c>
      <c r="F14" s="14">
        <f t="shared" si="31"/>
        <v>0.16190806033054686</v>
      </c>
      <c r="G14" s="14">
        <f t="shared" si="31"/>
        <v>7.6579285348222226E-2</v>
      </c>
      <c r="H14" s="14">
        <f t="shared" si="31"/>
        <v>9.6502227953555564E-2</v>
      </c>
      <c r="I14" s="14">
        <f t="shared" si="31"/>
        <v>3.4277069594701462E-2</v>
      </c>
      <c r="J14" s="14">
        <f t="shared" si="31"/>
        <v>9.3274529094377001E-2</v>
      </c>
      <c r="K14" s="14">
        <f>STDEV(K3:K5,K7:K11)</f>
        <v>8.712440100224482E-2</v>
      </c>
      <c r="L14" s="14">
        <f>STDEV(L3:L10)</f>
        <v>0.23848710748955693</v>
      </c>
      <c r="M14" s="14">
        <f t="shared" ref="M14:AF14" si="32">STDEV(M3:M11)</f>
        <v>0.10290970594467494</v>
      </c>
      <c r="N14" s="14">
        <f t="shared" si="32"/>
        <v>0.45076120157168864</v>
      </c>
      <c r="O14" s="14">
        <f t="shared" si="32"/>
        <v>0.21478516332879666</v>
      </c>
      <c r="P14" s="14">
        <f t="shared" si="32"/>
        <v>0.32953894698001818</v>
      </c>
      <c r="Q14" s="14">
        <f t="shared" si="32"/>
        <v>0.41152816459831448</v>
      </c>
      <c r="R14" s="14">
        <f t="shared" si="32"/>
        <v>0.24518386826703778</v>
      </c>
      <c r="S14" s="14">
        <f t="shared" si="32"/>
        <v>0.31516518673099436</v>
      </c>
      <c r="T14" s="14">
        <f t="shared" si="32"/>
        <v>0.24563354721268968</v>
      </c>
      <c r="U14" s="14">
        <f t="shared" si="32"/>
        <v>0.65576916384273476</v>
      </c>
      <c r="V14" s="14">
        <f t="shared" si="32"/>
        <v>4.2521658199109712E-2</v>
      </c>
      <c r="W14" s="14">
        <f t="shared" si="32"/>
        <v>0.11286984862273851</v>
      </c>
      <c r="X14" s="14">
        <f t="shared" si="32"/>
        <v>6.6300648483058999E-2</v>
      </c>
      <c r="Y14" s="14">
        <f t="shared" si="32"/>
        <v>2.7670687458833474E-2</v>
      </c>
      <c r="Z14" s="14">
        <f t="shared" si="32"/>
        <v>5.1986266883135256E-2</v>
      </c>
      <c r="AA14" s="14">
        <f t="shared" si="32"/>
        <v>8.5463741499603882E-2</v>
      </c>
      <c r="AB14" s="14">
        <f t="shared" si="32"/>
        <v>0.14041913845500004</v>
      </c>
      <c r="AC14" s="14">
        <f t="shared" si="32"/>
        <v>0.22924311028057434</v>
      </c>
      <c r="AD14" s="14">
        <f t="shared" si="32"/>
        <v>2.3776090931858371E-2</v>
      </c>
      <c r="AE14" s="14">
        <f t="shared" si="32"/>
        <v>2.2478571806860664E-2</v>
      </c>
      <c r="AF14" s="14">
        <f t="shared" si="32"/>
        <v>2.4162958664628989E-2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MAX(D3:D11)-MIN(D3:D11)</f>
        <v>1.9513999999999996</v>
      </c>
      <c r="E15" s="14">
        <f t="shared" ref="E15:J15" si="33">MAX(E3:E11)-MIN(E3:E11)</f>
        <v>1.7913999999999994</v>
      </c>
      <c r="F15" s="14">
        <f t="shared" si="33"/>
        <v>0.50099999999999989</v>
      </c>
      <c r="G15" s="14">
        <f t="shared" si="33"/>
        <v>0.22799999999999998</v>
      </c>
      <c r="H15" s="14">
        <f t="shared" si="33"/>
        <v>0.30859999999999999</v>
      </c>
      <c r="I15" s="14">
        <f t="shared" si="33"/>
        <v>0.12260000000000026</v>
      </c>
      <c r="J15" s="14">
        <f t="shared" si="33"/>
        <v>0.25149999999999961</v>
      </c>
      <c r="K15" s="14">
        <f>MAX(K3:K5,K7:K11)-MIN(K3:K5,K7:K11)</f>
        <v>0.23939999999999895</v>
      </c>
      <c r="L15" s="14">
        <f>MAX(L3:L10)-MIN(L3:L10)</f>
        <v>0.60268311630916571</v>
      </c>
      <c r="M15" s="14">
        <f t="shared" ref="M15:AF15" si="34">MAX(M3:M11)-MIN(M3:M11)</f>
        <v>0.3111161208779103</v>
      </c>
      <c r="N15" s="14">
        <f t="shared" si="34"/>
        <v>1.1509572509488937</v>
      </c>
      <c r="O15" s="14">
        <f t="shared" si="34"/>
        <v>0.48643835113557943</v>
      </c>
      <c r="P15" s="14">
        <f t="shared" si="34"/>
        <v>0.95582598988724765</v>
      </c>
      <c r="Q15" s="14">
        <f t="shared" si="34"/>
        <v>1.5130657226128346</v>
      </c>
      <c r="R15" s="14">
        <f t="shared" si="34"/>
        <v>0.57494213738504829</v>
      </c>
      <c r="S15" s="14">
        <f t="shared" si="34"/>
        <v>0.92457169906016867</v>
      </c>
      <c r="T15" s="14">
        <f t="shared" si="34"/>
        <v>0.80346403462904581</v>
      </c>
      <c r="U15" s="14">
        <f t="shared" si="34"/>
        <v>2.0271960996583878</v>
      </c>
      <c r="V15" s="14">
        <f t="shared" si="34"/>
        <v>0.12324986159805829</v>
      </c>
      <c r="W15" s="14">
        <f t="shared" si="34"/>
        <v>0.31497466436713029</v>
      </c>
      <c r="X15" s="14">
        <f t="shared" si="34"/>
        <v>0.18844790331055478</v>
      </c>
      <c r="Y15" s="14">
        <f t="shared" si="34"/>
        <v>8.6999999999999966E-2</v>
      </c>
      <c r="Z15" s="14">
        <f t="shared" si="34"/>
        <v>0.13519999999999999</v>
      </c>
      <c r="AA15" s="14">
        <f t="shared" si="34"/>
        <v>0.28890000000000016</v>
      </c>
      <c r="AB15" s="14">
        <f t="shared" si="34"/>
        <v>0.4408000000000003</v>
      </c>
      <c r="AC15" s="14">
        <f t="shared" si="34"/>
        <v>0.73279999999999967</v>
      </c>
      <c r="AD15" s="14">
        <f t="shared" si="34"/>
        <v>6.6600000000000104E-2</v>
      </c>
      <c r="AE15" s="14">
        <f t="shared" si="34"/>
        <v>6.800000000000006E-2</v>
      </c>
      <c r="AF15" s="14">
        <f t="shared" si="34"/>
        <v>6.5999999999999837E-2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MIN(D3:D11)</f>
        <v>9.9611999999999998</v>
      </c>
      <c r="E16" s="14">
        <f t="shared" ref="E16:J16" si="35">MIN(E3:E11)</f>
        <v>9.8087999999999997</v>
      </c>
      <c r="F16" s="14">
        <f t="shared" si="35"/>
        <v>2.3673000000000002</v>
      </c>
      <c r="G16" s="14">
        <f t="shared" si="35"/>
        <v>0.68640000000000001</v>
      </c>
      <c r="H16" s="14">
        <f t="shared" si="35"/>
        <v>1.2389000000000001</v>
      </c>
      <c r="I16" s="14">
        <f t="shared" si="35"/>
        <v>0.58159999999999989</v>
      </c>
      <c r="J16" s="14">
        <f t="shared" si="35"/>
        <v>1.1589000000000005</v>
      </c>
      <c r="K16" s="14">
        <f>MIN(K3:K5,K7:K11)</f>
        <v>0.69530000000000047</v>
      </c>
      <c r="L16" s="14">
        <f>MIN(L3:L10)</f>
        <v>4.2351245896667553</v>
      </c>
      <c r="M16" s="14">
        <f t="shared" ref="M16:AF16" si="36">MIN(M3:M11)</f>
        <v>1.0664470029026292</v>
      </c>
      <c r="N16" s="14">
        <f t="shared" si="36"/>
        <v>3.8934509056141744</v>
      </c>
      <c r="O16" s="14">
        <f t="shared" si="36"/>
        <v>1.2279315331076079</v>
      </c>
      <c r="P16" s="14">
        <f t="shared" si="36"/>
        <v>4.1170425999739173</v>
      </c>
      <c r="Q16" s="14">
        <f t="shared" si="36"/>
        <v>4.2860133189247094</v>
      </c>
      <c r="R16" s="14">
        <f t="shared" si="36"/>
        <v>3.0096578626149517</v>
      </c>
      <c r="S16" s="14">
        <f t="shared" si="36"/>
        <v>3.73615543841527</v>
      </c>
      <c r="T16" s="14">
        <f t="shared" si="36"/>
        <v>3.8835699272705262</v>
      </c>
      <c r="U16" s="14">
        <f t="shared" si="36"/>
        <v>3.3850035686834956</v>
      </c>
      <c r="V16" s="14">
        <f t="shared" si="36"/>
        <v>0.72660102532270032</v>
      </c>
      <c r="W16" s="14">
        <f t="shared" si="36"/>
        <v>1.4173915902106939</v>
      </c>
      <c r="X16" s="14">
        <f t="shared" si="36"/>
        <v>0.26261578398870072</v>
      </c>
      <c r="Y16" s="14">
        <f t="shared" si="36"/>
        <v>0.90110000000000001</v>
      </c>
      <c r="Z16" s="14">
        <f t="shared" si="36"/>
        <v>0.4204</v>
      </c>
      <c r="AA16" s="14">
        <f t="shared" si="36"/>
        <v>1.0567</v>
      </c>
      <c r="AB16" s="14">
        <f t="shared" si="36"/>
        <v>1.8521999999999998</v>
      </c>
      <c r="AC16" s="14">
        <f t="shared" si="36"/>
        <v>1.1722000000000001</v>
      </c>
      <c r="AD16" s="14">
        <f t="shared" si="36"/>
        <v>0.1956</v>
      </c>
      <c r="AE16" s="14">
        <f t="shared" si="36"/>
        <v>0.18730000000000002</v>
      </c>
      <c r="AF16" s="14">
        <f t="shared" si="36"/>
        <v>0.16700000000000026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MAX(D3:D11)</f>
        <v>11.912599999999999</v>
      </c>
      <c r="E17" s="14">
        <f t="shared" ref="E17:J17" si="37">MAX(E3:E11)</f>
        <v>11.600199999999999</v>
      </c>
      <c r="F17" s="14">
        <f t="shared" si="37"/>
        <v>2.8683000000000001</v>
      </c>
      <c r="G17" s="14">
        <f t="shared" si="37"/>
        <v>0.91439999999999999</v>
      </c>
      <c r="H17" s="14">
        <f t="shared" si="37"/>
        <v>1.5475000000000001</v>
      </c>
      <c r="I17" s="14">
        <f t="shared" si="37"/>
        <v>0.70420000000000016</v>
      </c>
      <c r="J17" s="14">
        <f t="shared" si="37"/>
        <v>1.4104000000000001</v>
      </c>
      <c r="K17" s="14">
        <f>MAX(K3:K5,K7:K11)</f>
        <v>0.93469999999999942</v>
      </c>
      <c r="L17" s="14">
        <f>MAX(L3:L10)</f>
        <v>4.837807705975921</v>
      </c>
      <c r="M17" s="14">
        <f t="shared" ref="M17:AF17" si="38">MAX(M3:M11)</f>
        <v>1.3775631237805395</v>
      </c>
      <c r="N17" s="14">
        <f t="shared" si="38"/>
        <v>5.0444081565630681</v>
      </c>
      <c r="O17" s="14">
        <f t="shared" si="38"/>
        <v>1.7143698842431874</v>
      </c>
      <c r="P17" s="14">
        <f t="shared" si="38"/>
        <v>5.072868589861165</v>
      </c>
      <c r="Q17" s="14">
        <f t="shared" si="38"/>
        <v>5.7990790415375439</v>
      </c>
      <c r="R17" s="14">
        <f t="shared" si="38"/>
        <v>3.5846</v>
      </c>
      <c r="S17" s="14">
        <f t="shared" si="38"/>
        <v>4.6607271374754387</v>
      </c>
      <c r="T17" s="14">
        <f t="shared" si="38"/>
        <v>4.687033961899572</v>
      </c>
      <c r="U17" s="14">
        <f t="shared" si="38"/>
        <v>5.4121996683418834</v>
      </c>
      <c r="V17" s="14">
        <f t="shared" si="38"/>
        <v>0.84985088692075861</v>
      </c>
      <c r="W17" s="14">
        <f t="shared" si="38"/>
        <v>1.7323662545778242</v>
      </c>
      <c r="X17" s="14">
        <f t="shared" si="38"/>
        <v>0.4510636872992555</v>
      </c>
      <c r="Y17" s="14">
        <f t="shared" si="38"/>
        <v>0.98809999999999998</v>
      </c>
      <c r="Z17" s="14">
        <f t="shared" si="38"/>
        <v>0.55559999999999998</v>
      </c>
      <c r="AA17" s="14">
        <f t="shared" si="38"/>
        <v>1.3456000000000001</v>
      </c>
      <c r="AB17" s="14">
        <f t="shared" si="38"/>
        <v>2.2930000000000001</v>
      </c>
      <c r="AC17" s="14">
        <f t="shared" si="38"/>
        <v>1.9049999999999998</v>
      </c>
      <c r="AD17" s="14">
        <f t="shared" si="38"/>
        <v>0.2622000000000001</v>
      </c>
      <c r="AE17" s="14">
        <f t="shared" si="38"/>
        <v>0.25530000000000008</v>
      </c>
      <c r="AF17" s="14">
        <f t="shared" si="38"/>
        <v>0.2330000000000001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COUNT(D3:D11)</f>
        <v>9</v>
      </c>
      <c r="E18" s="15">
        <f t="shared" ref="E18:J18" si="39">COUNT(E3:E11)</f>
        <v>9</v>
      </c>
      <c r="F18" s="15">
        <f t="shared" si="39"/>
        <v>9</v>
      </c>
      <c r="G18" s="15">
        <f t="shared" si="39"/>
        <v>9</v>
      </c>
      <c r="H18" s="15">
        <f t="shared" si="39"/>
        <v>9</v>
      </c>
      <c r="I18" s="15">
        <f t="shared" si="39"/>
        <v>9</v>
      </c>
      <c r="J18" s="15">
        <f t="shared" si="39"/>
        <v>9</v>
      </c>
      <c r="K18" s="15">
        <f>COUNT(K3:K5,K7:K11)</f>
        <v>8</v>
      </c>
      <c r="L18" s="15">
        <f>COUNT(L3:L10)</f>
        <v>8</v>
      </c>
      <c r="M18" s="15">
        <f t="shared" ref="M18:AF18" si="40">COUNT(M3:M11)</f>
        <v>8</v>
      </c>
      <c r="N18" s="15">
        <f t="shared" si="40"/>
        <v>8</v>
      </c>
      <c r="O18" s="15">
        <f t="shared" si="40"/>
        <v>5</v>
      </c>
      <c r="P18" s="15">
        <f t="shared" si="40"/>
        <v>9</v>
      </c>
      <c r="Q18" s="15">
        <f t="shared" si="40"/>
        <v>9</v>
      </c>
      <c r="R18" s="15">
        <f t="shared" si="40"/>
        <v>7</v>
      </c>
      <c r="S18" s="15">
        <f t="shared" si="40"/>
        <v>7</v>
      </c>
      <c r="T18" s="15">
        <f t="shared" si="40"/>
        <v>8</v>
      </c>
      <c r="U18" s="15">
        <f t="shared" si="40"/>
        <v>8</v>
      </c>
      <c r="V18" s="15">
        <f t="shared" si="40"/>
        <v>9</v>
      </c>
      <c r="W18" s="15">
        <f t="shared" si="40"/>
        <v>9</v>
      </c>
      <c r="X18" s="15">
        <f t="shared" si="40"/>
        <v>9</v>
      </c>
      <c r="Y18" s="15">
        <f t="shared" si="40"/>
        <v>9</v>
      </c>
      <c r="Z18" s="15">
        <f t="shared" si="40"/>
        <v>9</v>
      </c>
      <c r="AA18" s="15">
        <f t="shared" si="40"/>
        <v>9</v>
      </c>
      <c r="AB18" s="15">
        <f t="shared" si="40"/>
        <v>9</v>
      </c>
      <c r="AC18" s="15">
        <f t="shared" si="40"/>
        <v>9</v>
      </c>
      <c r="AD18" s="15">
        <f t="shared" si="40"/>
        <v>9</v>
      </c>
      <c r="AE18" s="15">
        <f t="shared" si="40"/>
        <v>7</v>
      </c>
      <c r="AF18" s="15">
        <f t="shared" si="40"/>
        <v>8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238</v>
      </c>
      <c r="C23" s="1"/>
      <c r="D23" s="5">
        <f t="shared" ref="D23:D32" si="41">((AG23-AW23)^2+(AH23-AX23)^2)^0.5</f>
        <v>14.2761</v>
      </c>
      <c r="E23" s="5">
        <f t="shared" ref="E23:E32" si="42">((AG23-AU23)^2+(AH23-AV23)^2)^0.5</f>
        <v>14.1808</v>
      </c>
      <c r="F23" s="5">
        <f t="shared" ref="F23:F32" si="43">((AG23-AM23)^2+(AH23-AN23)^2)^0.5</f>
        <v>3.1242000000000001</v>
      </c>
      <c r="G23" s="5">
        <f t="shared" ref="G23:G32" si="44">((AG23-AI23)^2+(AH23-AJ23)^2)^0.5</f>
        <v>1.0878000000000001</v>
      </c>
      <c r="H23" s="5">
        <f t="shared" ref="H23:H32" si="45">((AK23-AM23)^2+(AL23-AN23)^2)^0.5</f>
        <v>1.6986000000000001</v>
      </c>
      <c r="I23" s="5">
        <f t="shared" ref="I23:I32" si="46">((AM23-AO23)^2+(AN23-AP23)^2)^0.5</f>
        <v>0.78869999999999996</v>
      </c>
      <c r="J23" s="5">
        <f t="shared" ref="J23:J32" si="47">((AO23-AQ23)^2+(AP23-AR23)^2)^0.5</f>
        <v>1.6522000000000001</v>
      </c>
      <c r="K23" s="24">
        <f t="shared" ref="K23:K32" si="48">((AQ23-AS23)^2+(AR23-AT23)^2)^0.5</f>
        <v>0.71059999999999945</v>
      </c>
      <c r="L23" s="5">
        <f t="shared" ref="L23:L32" si="49">((BS23-BU23)^2+(BT23-BV23)^2)^0.5</f>
        <v>5.2301565684021352</v>
      </c>
      <c r="M23" s="5">
        <f t="shared" ref="M23:M32" si="50">((BU23-BW23)^2+(BV23-BX23)^2)^0.5</f>
        <v>1.6426064196879298</v>
      </c>
      <c r="N23" s="5">
        <f t="shared" ref="N23:N32" si="51">((BW23-BY23)^2+(BX23-BZ23)^2)^0.5 + ((BY23-CA23)^2+(BZ23-CB23)^2)^0.5</f>
        <v>4.3815165342607116</v>
      </c>
      <c r="O23" s="5">
        <f t="shared" ref="O23:O32" si="52">((CA23-CC23)^2+(CB23-CD23)^2)^0.5</f>
        <v>1.3686459366834067</v>
      </c>
      <c r="P23" s="5">
        <f>((CE23-CG23)^2+(CF23-CH23)^2)^0.5</f>
        <v>5.8180996803079958</v>
      </c>
      <c r="Q23" s="5">
        <f t="shared" ref="Q23:Q32" si="53">((CG23-CI23)^2+(CH23-CJ23)^2)^0.5</f>
        <v>5.9353578358848758</v>
      </c>
      <c r="R23" s="5">
        <f>((CO23-CQ23)^2+(CP23-CR23)^2)^0.5</f>
        <v>3.9164684257631897</v>
      </c>
      <c r="S23" s="5">
        <f>((CQ23-CS23)^2+(CR23-CT23)^2)^0.5</f>
        <v>5.0140106601402445</v>
      </c>
      <c r="T23" s="5">
        <f>((CY23-DA23)^2+(CZ23-DB23)^2)^0.5</f>
        <v>5.3514870391322082</v>
      </c>
      <c r="U23" s="5">
        <f>((DA23-DC23)^2+(DB23-DD23)^2)^0.5</f>
        <v>5.9920069000294047</v>
      </c>
      <c r="V23" s="5">
        <f>((DI23-DK23)^2+(DJ23-DL23)^2)^0.5</f>
        <v>0.95868101577114739</v>
      </c>
      <c r="W23" s="5">
        <f>((DK23-DM23)^2+(DL23-DN23)^2)^0.5</f>
        <v>2.0225403679531349</v>
      </c>
      <c r="X23" s="5">
        <f>((DM23-DO23)^2+(DN23-DP23)^2)^0.5</f>
        <v>0.35408695259780537</v>
      </c>
      <c r="Y23" s="5">
        <f t="shared" ref="Y23:Y32" si="54">((BE23-BK23)^2+(BF23-BL23)^2)^0.5</f>
        <v>1.0687</v>
      </c>
      <c r="Z23" s="5">
        <f t="shared" ref="Z23:Z32" si="55">((BG23-BI23)^2+(BH23-BJ23)^2)^0.5</f>
        <v>0.68959999999999999</v>
      </c>
      <c r="AA23" s="5">
        <f t="shared" ref="AA23:AA32" si="56">((BC23-BM23)^2+(BD23-BN23)^2)^0.5</f>
        <v>1.4674</v>
      </c>
      <c r="AB23" s="5">
        <f t="shared" ref="AB23:AB32" si="57">((BA23-BO23)^2+(BB23-BP23)^2)^0.5</f>
        <v>2.9045000000000001</v>
      </c>
      <c r="AC23" s="6">
        <f t="shared" ref="AC23:AC32" si="58">((AY23-BQ23)^2+(AZ23-BR23)^2)^0.5</f>
        <v>2.6739999999999999</v>
      </c>
      <c r="AD23" s="6">
        <f>((CK23-CM23)^2+(CL23-CN23)^2)^0.5</f>
        <v>0.31620000000000026</v>
      </c>
      <c r="AE23" s="6">
        <f>((CU23-CW23)^2+(CV23-CX23)^2)^0.5</f>
        <v>0.33910000000000018</v>
      </c>
      <c r="AF23" s="6">
        <f>((DE23-DG23)^2+(DF23-DH23)^2)^0.5</f>
        <v>0.26989999999999981</v>
      </c>
      <c r="AG23" s="9">
        <v>0</v>
      </c>
      <c r="AH23" s="9">
        <v>0</v>
      </c>
      <c r="AI23" s="9">
        <v>0</v>
      </c>
      <c r="AJ23" s="9">
        <v>-1.0878000000000001</v>
      </c>
      <c r="AK23" s="9">
        <v>0</v>
      </c>
      <c r="AL23" s="9">
        <v>-1.4256</v>
      </c>
      <c r="AM23" s="9">
        <v>0</v>
      </c>
      <c r="AN23" s="9">
        <v>-3.1242000000000001</v>
      </c>
      <c r="AO23" s="9">
        <v>0</v>
      </c>
      <c r="AP23" s="9">
        <v>-3.9129</v>
      </c>
      <c r="AQ23" s="9">
        <v>0</v>
      </c>
      <c r="AR23" s="9">
        <v>-5.5651000000000002</v>
      </c>
      <c r="AS23" s="9">
        <v>0</v>
      </c>
      <c r="AT23" s="9">
        <v>-6.2756999999999996</v>
      </c>
      <c r="AU23" s="9">
        <v>0</v>
      </c>
      <c r="AV23" s="9">
        <v>-14.1808</v>
      </c>
      <c r="AW23" s="9">
        <v>0</v>
      </c>
      <c r="AX23" s="9">
        <v>-14.2761</v>
      </c>
      <c r="AY23" s="18">
        <v>1.5018</v>
      </c>
      <c r="AZ23" s="18">
        <v>-8.6843000000000004</v>
      </c>
      <c r="BA23" s="19">
        <v>1.3329</v>
      </c>
      <c r="BB23" s="19">
        <v>-8.6843000000000004</v>
      </c>
      <c r="BC23" s="19">
        <v>0.67369999999999997</v>
      </c>
      <c r="BD23" s="19">
        <v>-8.6843000000000004</v>
      </c>
      <c r="BE23" s="19">
        <v>0.4889</v>
      </c>
      <c r="BF23" s="19">
        <v>-8.6843000000000004</v>
      </c>
      <c r="BG23" s="19">
        <v>0.26100000000000001</v>
      </c>
      <c r="BH23" s="19">
        <v>-8.6843000000000004</v>
      </c>
      <c r="BI23" s="19">
        <v>-0.42859999999999998</v>
      </c>
      <c r="BJ23" s="19">
        <v>-8.6843000000000004</v>
      </c>
      <c r="BK23" s="19">
        <v>-0.57979999999999998</v>
      </c>
      <c r="BL23" s="19">
        <v>-8.6843000000000004</v>
      </c>
      <c r="BM23" s="19">
        <v>-0.79369999999999996</v>
      </c>
      <c r="BN23" s="19">
        <v>-8.6843000000000004</v>
      </c>
      <c r="BO23" s="19">
        <v>-1.5716000000000001</v>
      </c>
      <c r="BP23" s="19">
        <v>-8.6843000000000004</v>
      </c>
      <c r="BQ23" s="19">
        <v>-1.1721999999999999</v>
      </c>
      <c r="BR23" s="19">
        <v>-8.6843000000000004</v>
      </c>
      <c r="BS23" s="17">
        <v>0</v>
      </c>
      <c r="BT23" s="17">
        <v>0</v>
      </c>
      <c r="BU23" s="17">
        <v>-3.8626999999999998</v>
      </c>
      <c r="BV23" s="17">
        <v>-3.5261999999999998</v>
      </c>
      <c r="BW23" s="17">
        <v>-2.4378000000000002</v>
      </c>
      <c r="BX23" s="17">
        <v>-4.3433999999999999</v>
      </c>
      <c r="BY23" s="17">
        <v>-2.4378000000000002</v>
      </c>
      <c r="BZ23" s="17">
        <v>-4.3433999999999999</v>
      </c>
      <c r="CA23" s="17">
        <v>1.7004999999999999</v>
      </c>
      <c r="CB23" s="17">
        <v>-5.7828999999999997</v>
      </c>
      <c r="CC23" s="17">
        <v>2.4561999999999999</v>
      </c>
      <c r="CD23" s="17">
        <v>-4.6417999999999999</v>
      </c>
      <c r="CE23" s="12">
        <v>2.1958000000000002</v>
      </c>
      <c r="CF23" s="12">
        <v>-4.0004999999999997</v>
      </c>
      <c r="CG23" s="12">
        <v>-1.8809</v>
      </c>
      <c r="CH23" s="12">
        <v>0.15049999999999999</v>
      </c>
      <c r="CI23" s="12">
        <v>3.5611000000000002</v>
      </c>
      <c r="CJ23" s="12">
        <v>2.5196999999999998</v>
      </c>
      <c r="CK23" s="12">
        <v>-2.9152999999999998</v>
      </c>
      <c r="CL23" s="12">
        <v>7.2866</v>
      </c>
      <c r="CM23" s="12">
        <v>-3.2315</v>
      </c>
      <c r="CN23" s="12">
        <v>7.2866</v>
      </c>
      <c r="CO23" s="12">
        <v>2.0116999999999998</v>
      </c>
      <c r="CP23" s="12">
        <v>-4.3136000000000001</v>
      </c>
      <c r="CQ23" s="12">
        <v>-1.5145</v>
      </c>
      <c r="CR23" s="12">
        <v>-6.0179</v>
      </c>
      <c r="CS23" s="12">
        <v>2.9578000000000002</v>
      </c>
      <c r="CT23" s="12">
        <v>-8.2848000000000006</v>
      </c>
      <c r="CU23" s="12">
        <v>-3.2315</v>
      </c>
      <c r="CV23" s="12">
        <v>7.1303999999999998</v>
      </c>
      <c r="CW23" s="12">
        <v>-3.2315</v>
      </c>
      <c r="CX23" s="12">
        <v>7.4695</v>
      </c>
      <c r="CY23" s="12">
        <v>1.9971000000000001</v>
      </c>
      <c r="CZ23" s="12">
        <v>-5.5301999999999998</v>
      </c>
      <c r="DA23" s="12">
        <v>0.25590000000000002</v>
      </c>
      <c r="DB23" s="12">
        <v>-10.5905</v>
      </c>
      <c r="DC23" s="12">
        <v>3.2309000000000001</v>
      </c>
      <c r="DD23" s="12">
        <v>-15.7918</v>
      </c>
      <c r="DE23" s="12">
        <v>-3.1915</v>
      </c>
      <c r="DF23" s="12">
        <v>7.4695</v>
      </c>
      <c r="DG23" s="12">
        <v>-3.4613999999999998</v>
      </c>
      <c r="DH23" s="12">
        <v>7.4695</v>
      </c>
      <c r="DI23" s="12">
        <v>-3.4746999999999999</v>
      </c>
      <c r="DJ23" s="12">
        <v>7.5019</v>
      </c>
      <c r="DK23" s="12">
        <v>-2.8041999999999998</v>
      </c>
      <c r="DL23" s="12">
        <v>8.1870999999999992</v>
      </c>
      <c r="DM23" s="12">
        <v>-2.6587000000000001</v>
      </c>
      <c r="DN23" s="12">
        <v>10.2044</v>
      </c>
      <c r="DO23" s="12">
        <v>-2.7686000000000002</v>
      </c>
      <c r="DP23" s="12">
        <v>10.541</v>
      </c>
    </row>
    <row r="24" spans="2:120" x14ac:dyDescent="0.2">
      <c r="B24" s="1" t="s">
        <v>239</v>
      </c>
      <c r="C24" s="1" t="s">
        <v>484</v>
      </c>
      <c r="D24" s="5">
        <f t="shared" si="41"/>
        <v>13.2791</v>
      </c>
      <c r="E24" s="5">
        <f t="shared" si="42"/>
        <v>13.0473</v>
      </c>
      <c r="F24" s="5">
        <f t="shared" si="43"/>
        <v>2.8637999999999999</v>
      </c>
      <c r="G24" s="5">
        <f t="shared" si="44"/>
        <v>1.0484</v>
      </c>
      <c r="H24" s="5">
        <f t="shared" si="45"/>
        <v>1.3638999999999999</v>
      </c>
      <c r="I24" s="5">
        <f t="shared" si="46"/>
        <v>0.93789999999999996</v>
      </c>
      <c r="J24" s="5">
        <f t="shared" si="47"/>
        <v>1.4072</v>
      </c>
      <c r="K24" s="5">
        <f t="shared" si="48"/>
        <v>0.99950000000000028</v>
      </c>
      <c r="L24" s="5" t="s">
        <v>566</v>
      </c>
      <c r="M24" s="5" t="s">
        <v>566</v>
      </c>
      <c r="N24" s="5" t="s">
        <v>566</v>
      </c>
      <c r="O24" s="5" t="s">
        <v>566</v>
      </c>
      <c r="P24" s="5">
        <f t="shared" ref="P24:P32" si="59">((CE24-CG24)^2+(CF24-CH24)^2)^0.5</f>
        <v>5.2525055373602418</v>
      </c>
      <c r="Q24" s="5">
        <f t="shared" si="53"/>
        <v>5.1729118492392665</v>
      </c>
      <c r="R24" s="5">
        <f t="shared" ref="R24:R32" si="60">((CO24-CQ24)^2+(CP24-CR24)^2)^0.5</f>
        <v>3.6001883186855657</v>
      </c>
      <c r="S24" s="5">
        <f t="shared" ref="S24:S32" si="61">((CQ24-CS24)^2+(CR24-CT24)^2)^0.5</f>
        <v>4.6480458452988609</v>
      </c>
      <c r="T24" s="5">
        <f t="shared" ref="T24:T32" si="62">((CY24-DA24)^2+(CZ24-DB24)^2)^0.5</f>
        <v>4.7959641418592769</v>
      </c>
      <c r="U24" s="5">
        <f t="shared" ref="U24:U32" si="63">((DA24-DC24)^2+(DB24-DD24)^2)^0.5</f>
        <v>6.32292269128763</v>
      </c>
      <c r="V24" s="5">
        <f>((DI24-DK24)^2+(DJ24-DL24)^2)^0.5</f>
        <v>0.86531188019118355</v>
      </c>
      <c r="W24" s="5">
        <f>((DK24-DM24)^2+(DL24-DN24)^2)^0.5</f>
        <v>1.8610731769600024</v>
      </c>
      <c r="X24" s="5">
        <f>((DM24-DO24)^2+(DN24-DP24)^2)^0.5</f>
        <v>0.42669203179811194</v>
      </c>
      <c r="Y24" s="5">
        <f t="shared" si="54"/>
        <v>1.0579000000000001</v>
      </c>
      <c r="Z24" s="5">
        <f t="shared" si="55"/>
        <v>0.53400000000000003</v>
      </c>
      <c r="AA24" s="5">
        <f t="shared" si="56"/>
        <v>1.4624000000000001</v>
      </c>
      <c r="AB24" s="5">
        <f t="shared" si="57"/>
        <v>2.7705000000000002</v>
      </c>
      <c r="AC24" s="6">
        <f t="shared" si="58"/>
        <v>2.0333000000000001</v>
      </c>
      <c r="AD24" s="6">
        <f t="shared" ref="AD24:AD31" si="64">((CK24-CM24)^2+(CL24-CN24)^2)^0.5</f>
        <v>0.28070000000000017</v>
      </c>
      <c r="AE24" s="6">
        <f t="shared" ref="AE24:AE31" si="65">((CU24-CW24)^2+(CV24-CX24)^2)^0.5</f>
        <v>0.31689999999999996</v>
      </c>
      <c r="AF24" s="6">
        <f t="shared" ref="AF24:AF31" si="66">((DE24-DG24)^2+(DF24-DH24)^2)^0.5</f>
        <v>0.24259999999999993</v>
      </c>
      <c r="AG24" s="9">
        <v>0</v>
      </c>
      <c r="AH24" s="9">
        <v>0</v>
      </c>
      <c r="AI24" s="9">
        <v>0</v>
      </c>
      <c r="AJ24" s="9">
        <v>-1.0484</v>
      </c>
      <c r="AK24" s="9">
        <v>0</v>
      </c>
      <c r="AL24" s="9">
        <v>-1.4999</v>
      </c>
      <c r="AM24" s="9">
        <v>0</v>
      </c>
      <c r="AN24" s="9">
        <v>-2.8637999999999999</v>
      </c>
      <c r="AO24" s="9">
        <v>0</v>
      </c>
      <c r="AP24" s="9">
        <v>-3.8016999999999999</v>
      </c>
      <c r="AQ24" s="9">
        <v>0</v>
      </c>
      <c r="AR24" s="9">
        <v>-5.2088999999999999</v>
      </c>
      <c r="AS24" s="9">
        <v>0</v>
      </c>
      <c r="AT24" s="9">
        <v>-6.2084000000000001</v>
      </c>
      <c r="AU24" s="9">
        <v>0</v>
      </c>
      <c r="AV24" s="9">
        <v>-13.0473</v>
      </c>
      <c r="AW24" s="9">
        <v>0</v>
      </c>
      <c r="AX24" s="9">
        <v>-13.2791</v>
      </c>
      <c r="AY24" s="18">
        <v>1.1646000000000001</v>
      </c>
      <c r="AZ24" s="18">
        <v>-6.7728999999999999</v>
      </c>
      <c r="BA24" s="19">
        <v>1.4053</v>
      </c>
      <c r="BB24" s="19">
        <v>-6.7728999999999999</v>
      </c>
      <c r="BC24" s="19">
        <v>0.76329999999999998</v>
      </c>
      <c r="BD24" s="19">
        <v>-6.7728999999999999</v>
      </c>
      <c r="BE24" s="19">
        <v>0.44450000000000001</v>
      </c>
      <c r="BF24" s="19">
        <v>-6.7728999999999999</v>
      </c>
      <c r="BG24" s="19">
        <v>0.1613</v>
      </c>
      <c r="BH24" s="19">
        <v>-6.7728999999999999</v>
      </c>
      <c r="BI24" s="19">
        <v>-0.37269999999999998</v>
      </c>
      <c r="BJ24" s="19">
        <v>-6.7728999999999999</v>
      </c>
      <c r="BK24" s="19">
        <v>-0.61339999999999995</v>
      </c>
      <c r="BL24" s="19">
        <v>-6.7728999999999999</v>
      </c>
      <c r="BM24" s="19">
        <v>-0.69910000000000005</v>
      </c>
      <c r="BN24" s="19">
        <v>-6.7728999999999999</v>
      </c>
      <c r="BO24" s="19">
        <v>-1.3652</v>
      </c>
      <c r="BP24" s="19">
        <v>-6.7728999999999999</v>
      </c>
      <c r="BQ24" s="19">
        <v>-0.86870000000000003</v>
      </c>
      <c r="BR24" s="19">
        <v>-6.7728999999999999</v>
      </c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2">
        <v>0</v>
      </c>
      <c r="CF24" s="12">
        <v>0</v>
      </c>
      <c r="CG24" s="12">
        <v>-4.6101000000000001</v>
      </c>
      <c r="CH24" s="12">
        <v>2.5171000000000001</v>
      </c>
      <c r="CI24" s="12">
        <v>0.5353</v>
      </c>
      <c r="CJ24" s="12">
        <v>3.0499000000000001</v>
      </c>
      <c r="CK24" s="12">
        <v>-2.1652999999999998</v>
      </c>
      <c r="CL24" s="12">
        <v>1.1880999999999999</v>
      </c>
      <c r="CM24" s="12">
        <v>-2.1652999999999998</v>
      </c>
      <c r="CN24" s="12">
        <v>1.4688000000000001</v>
      </c>
      <c r="CO24" s="12">
        <v>-0.38419999999999999</v>
      </c>
      <c r="CP24" s="12">
        <v>0.54169999999999996</v>
      </c>
      <c r="CQ24" s="12">
        <v>-3.8919000000000001</v>
      </c>
      <c r="CR24" s="12">
        <v>1.3525</v>
      </c>
      <c r="CS24" s="12">
        <v>-0.28260000000000002</v>
      </c>
      <c r="CT24" s="12">
        <v>4.2812000000000001</v>
      </c>
      <c r="CU24" s="12">
        <v>-1.7653000000000001</v>
      </c>
      <c r="CV24" s="12">
        <v>0.67120000000000002</v>
      </c>
      <c r="CW24" s="12">
        <v>-1.7653000000000001</v>
      </c>
      <c r="CX24" s="12">
        <v>0.98809999999999998</v>
      </c>
      <c r="CY24" s="12">
        <v>-0.1016</v>
      </c>
      <c r="CZ24" s="12">
        <v>-1.0979000000000001</v>
      </c>
      <c r="DA24" s="12">
        <v>-4.4893999999999998</v>
      </c>
      <c r="DB24" s="12">
        <v>-3.0339999999999998</v>
      </c>
      <c r="DC24" s="12">
        <v>1.5646</v>
      </c>
      <c r="DD24" s="12">
        <v>-4.8583999999999996</v>
      </c>
      <c r="DE24" s="12">
        <v>-1.5550999999999999</v>
      </c>
      <c r="DF24" s="12">
        <v>-1.444</v>
      </c>
      <c r="DG24" s="12">
        <v>-1.5550999999999999</v>
      </c>
      <c r="DH24" s="12">
        <v>-1.2014</v>
      </c>
      <c r="DI24" s="12">
        <v>1.6217999999999999</v>
      </c>
      <c r="DJ24" s="12">
        <v>16.9297</v>
      </c>
      <c r="DK24" s="12">
        <v>2.2835000000000001</v>
      </c>
      <c r="DL24" s="12">
        <v>17.487300000000001</v>
      </c>
      <c r="DM24" s="12">
        <v>2.7654000000000001</v>
      </c>
      <c r="DN24" s="12">
        <v>19.2849</v>
      </c>
      <c r="DO24" s="12">
        <v>2.6758999999999999</v>
      </c>
      <c r="DP24" s="12">
        <v>19.702100000000002</v>
      </c>
    </row>
    <row r="25" spans="2:120" x14ac:dyDescent="0.2">
      <c r="B25" s="1" t="s">
        <v>240</v>
      </c>
      <c r="C25" s="1"/>
      <c r="D25" s="5">
        <f t="shared" si="41"/>
        <v>13.8919</v>
      </c>
      <c r="E25" s="5">
        <f t="shared" si="42"/>
        <v>13.7712</v>
      </c>
      <c r="F25" s="5">
        <f t="shared" si="43"/>
        <v>3.0352999999999999</v>
      </c>
      <c r="G25" s="5">
        <f t="shared" si="44"/>
        <v>1.0401</v>
      </c>
      <c r="H25" s="5">
        <f t="shared" si="45"/>
        <v>1.6160999999999999</v>
      </c>
      <c r="I25" s="5">
        <f t="shared" si="46"/>
        <v>0.65980000000000016</v>
      </c>
      <c r="J25" s="5">
        <f t="shared" si="47"/>
        <v>1.5607999999999995</v>
      </c>
      <c r="K25" s="24">
        <f t="shared" si="48"/>
        <v>1.4021000000000008</v>
      </c>
      <c r="L25" s="5">
        <f t="shared" si="49"/>
        <v>5.7310901415001316</v>
      </c>
      <c r="M25" s="5">
        <f t="shared" si="50"/>
        <v>1.8179989878985081</v>
      </c>
      <c r="N25" s="5">
        <f t="shared" si="51"/>
        <v>4.8472197500258716</v>
      </c>
      <c r="O25" s="5">
        <f>((CA25-CC25)^2+(CB25-CD25)^2)^0.5</f>
        <v>1.7161716988693174</v>
      </c>
      <c r="P25" s="5">
        <f t="shared" si="59"/>
        <v>5.6895324421256266</v>
      </c>
      <c r="Q25" s="5">
        <f t="shared" si="53"/>
        <v>6.0690782504429777</v>
      </c>
      <c r="R25" s="5">
        <f t="shared" si="60"/>
        <v>3.6964977546320785</v>
      </c>
      <c r="S25" s="5">
        <f t="shared" si="61"/>
        <v>5.0025739424820097</v>
      </c>
      <c r="T25" s="5">
        <f t="shared" si="62"/>
        <v>5.2716315282841997</v>
      </c>
      <c r="U25" s="5">
        <f t="shared" si="63"/>
        <v>6.0451021736609212</v>
      </c>
      <c r="V25" s="5">
        <f t="shared" ref="V25:V32" si="67">((DI25-DK25)^2+(DJ25-DL25)^2)^0.5</f>
        <v>0.9112294990835188</v>
      </c>
      <c r="W25" s="5">
        <f t="shared" ref="W25:W32" si="68">((DK25-DM25)^2+(DL25-DN25)^2)^0.5</f>
        <v>1.9527429375112337</v>
      </c>
      <c r="X25" s="5">
        <f t="shared" ref="X25:X32" si="69">((DM25-DO25)^2+(DN25-DP25)^2)^0.5</f>
        <v>0.47874115135425543</v>
      </c>
      <c r="Y25" s="5">
        <f t="shared" si="54"/>
        <v>0.99629999999999996</v>
      </c>
      <c r="Z25" s="5">
        <f t="shared" si="55"/>
        <v>0.63500000000000001</v>
      </c>
      <c r="AA25" s="5">
        <f t="shared" si="56"/>
        <v>1.4332</v>
      </c>
      <c r="AB25" s="5">
        <f t="shared" si="57"/>
        <v>2.7749000000000001</v>
      </c>
      <c r="AC25" s="6">
        <f t="shared" si="58"/>
        <v>2.6707999999999998</v>
      </c>
      <c r="AD25" s="6">
        <f t="shared" si="64"/>
        <v>0.28389999999999915</v>
      </c>
      <c r="AE25" s="6">
        <f t="shared" si="65"/>
        <v>0.32830000000000004</v>
      </c>
      <c r="AF25" s="6">
        <f t="shared" si="66"/>
        <v>0.29849999999999999</v>
      </c>
      <c r="AG25" s="9">
        <v>0</v>
      </c>
      <c r="AH25" s="9">
        <v>0</v>
      </c>
      <c r="AI25" s="9">
        <v>0</v>
      </c>
      <c r="AJ25" s="9">
        <v>-1.0401</v>
      </c>
      <c r="AK25" s="9">
        <v>0</v>
      </c>
      <c r="AL25" s="9">
        <v>-1.4192</v>
      </c>
      <c r="AM25" s="9">
        <v>0</v>
      </c>
      <c r="AN25" s="9">
        <v>-3.0352999999999999</v>
      </c>
      <c r="AO25" s="9">
        <v>0</v>
      </c>
      <c r="AP25" s="9">
        <v>-3.6951000000000001</v>
      </c>
      <c r="AQ25" s="9">
        <v>0</v>
      </c>
      <c r="AR25" s="9">
        <v>-5.2558999999999996</v>
      </c>
      <c r="AS25" s="9">
        <v>0</v>
      </c>
      <c r="AT25" s="9">
        <v>-6.6580000000000004</v>
      </c>
      <c r="AU25" s="9">
        <v>0</v>
      </c>
      <c r="AV25" s="9">
        <v>-13.7712</v>
      </c>
      <c r="AW25" s="9">
        <v>0</v>
      </c>
      <c r="AX25" s="9">
        <v>-13.8919</v>
      </c>
      <c r="AY25" s="18">
        <v>1.4287000000000001</v>
      </c>
      <c r="AZ25" s="18">
        <v>-5.8616999999999999</v>
      </c>
      <c r="BA25" s="19">
        <v>1.3519000000000001</v>
      </c>
      <c r="BB25" s="19">
        <v>-5.8616999999999999</v>
      </c>
      <c r="BC25" s="19">
        <v>0.70169999999999999</v>
      </c>
      <c r="BD25" s="19">
        <v>-5.8616999999999999</v>
      </c>
      <c r="BE25" s="19">
        <v>0.48830000000000001</v>
      </c>
      <c r="BF25" s="19">
        <v>-5.8616999999999999</v>
      </c>
      <c r="BG25" s="19">
        <v>0.28070000000000001</v>
      </c>
      <c r="BH25" s="19">
        <v>-5.8616999999999999</v>
      </c>
      <c r="BI25" s="19">
        <v>-0.3543</v>
      </c>
      <c r="BJ25" s="19">
        <v>-5.8616999999999999</v>
      </c>
      <c r="BK25" s="19">
        <v>-0.50800000000000001</v>
      </c>
      <c r="BL25" s="19">
        <v>-5.8616999999999999</v>
      </c>
      <c r="BM25" s="19">
        <v>-0.73150000000000004</v>
      </c>
      <c r="BN25" s="19">
        <v>-5.8616999999999999</v>
      </c>
      <c r="BO25" s="19">
        <v>-1.423</v>
      </c>
      <c r="BP25" s="19">
        <v>-5.8616999999999999</v>
      </c>
      <c r="BQ25" s="19">
        <v>-1.2421</v>
      </c>
      <c r="BR25" s="19">
        <v>-5.8616999999999999</v>
      </c>
      <c r="BS25" s="17">
        <v>0</v>
      </c>
      <c r="BT25" s="17">
        <v>0</v>
      </c>
      <c r="BU25" s="17">
        <v>-1.5589</v>
      </c>
      <c r="BV25" s="17">
        <v>5.5149999999999997</v>
      </c>
      <c r="BW25" s="17">
        <v>0.25269999999999998</v>
      </c>
      <c r="BX25" s="17">
        <v>5.3625999999999996</v>
      </c>
      <c r="BY25" s="17">
        <v>3.0124</v>
      </c>
      <c r="BZ25" s="17">
        <v>4.2671999999999999</v>
      </c>
      <c r="CA25" s="17">
        <v>3.7915999999999999</v>
      </c>
      <c r="CB25" s="17">
        <v>2.5583999999999998</v>
      </c>
      <c r="CC25" s="17">
        <v>3.3298999999999999</v>
      </c>
      <c r="CD25" s="17">
        <v>0.90549999999999997</v>
      </c>
      <c r="CE25" s="12">
        <v>-0.71250000000000002</v>
      </c>
      <c r="CF25" s="12">
        <v>-1.7125999999999999</v>
      </c>
      <c r="CG25" s="12">
        <v>-5.4603999999999999</v>
      </c>
      <c r="CH25" s="12">
        <v>-4.8475999999999999</v>
      </c>
      <c r="CI25" s="12">
        <v>0.60709999999999997</v>
      </c>
      <c r="CJ25" s="12">
        <v>-4.9859999999999998</v>
      </c>
      <c r="CK25" s="12">
        <v>4.4532999999999996</v>
      </c>
      <c r="CL25" s="12">
        <v>-1.2020999999999999</v>
      </c>
      <c r="CM25" s="12">
        <v>4.1694000000000004</v>
      </c>
      <c r="CN25" s="12">
        <v>-1.2020999999999999</v>
      </c>
      <c r="CO25" s="12">
        <v>-1.2388999999999999</v>
      </c>
      <c r="CP25" s="12">
        <v>2.4657</v>
      </c>
      <c r="CQ25" s="12">
        <v>-4.8742999999999999</v>
      </c>
      <c r="CR25" s="12">
        <v>3.1349999999999998</v>
      </c>
      <c r="CS25" s="12">
        <v>-1.2116</v>
      </c>
      <c r="CT25" s="12">
        <v>6.5423999999999998</v>
      </c>
      <c r="CU25" s="12">
        <v>4.1604999999999999</v>
      </c>
      <c r="CV25" s="12">
        <v>-1.1189</v>
      </c>
      <c r="CW25" s="12">
        <v>4.1604999999999999</v>
      </c>
      <c r="CX25" s="12">
        <v>-0.79059999999999997</v>
      </c>
      <c r="CY25" s="12">
        <v>-0.82869999999999999</v>
      </c>
      <c r="CZ25" s="12">
        <v>3.7871000000000001</v>
      </c>
      <c r="DA25" s="12">
        <v>-4.3948</v>
      </c>
      <c r="DB25" s="12">
        <v>7.6695000000000002</v>
      </c>
      <c r="DC25" s="12">
        <v>0.59499999999999997</v>
      </c>
      <c r="DD25" s="12">
        <v>11.082000000000001</v>
      </c>
      <c r="DE25" s="12">
        <v>4.6749000000000001</v>
      </c>
      <c r="DF25" s="12">
        <v>-0.57150000000000001</v>
      </c>
      <c r="DG25" s="12">
        <v>4.6749000000000001</v>
      </c>
      <c r="DH25" s="12">
        <v>-0.27300000000000002</v>
      </c>
      <c r="DI25" s="12">
        <v>0.91249999999999998</v>
      </c>
      <c r="DJ25" s="12">
        <v>13.5807</v>
      </c>
      <c r="DK25" s="12">
        <v>1.5253000000000001</v>
      </c>
      <c r="DL25" s="12">
        <v>14.255100000000001</v>
      </c>
      <c r="DM25" s="12">
        <v>1.6910000000000001</v>
      </c>
      <c r="DN25" s="12">
        <v>16.200800000000001</v>
      </c>
      <c r="DO25" s="12">
        <v>1.5132000000000001</v>
      </c>
      <c r="DP25" s="12">
        <v>16.645299999999999</v>
      </c>
    </row>
    <row r="26" spans="2:120" x14ac:dyDescent="0.2">
      <c r="B26" s="1" t="s">
        <v>411</v>
      </c>
      <c r="C26" s="1"/>
      <c r="D26" s="5">
        <f t="shared" si="41"/>
        <v>14.255699999999999</v>
      </c>
      <c r="E26" s="5">
        <f t="shared" si="42"/>
        <v>13.8786</v>
      </c>
      <c r="F26" s="5">
        <f t="shared" si="43"/>
        <v>3.0232000000000001</v>
      </c>
      <c r="G26" s="5">
        <f t="shared" si="44"/>
        <v>1.0369999999999999</v>
      </c>
      <c r="H26" s="5">
        <f t="shared" si="45"/>
        <v>1.4427000000000001</v>
      </c>
      <c r="I26" s="5">
        <f t="shared" si="46"/>
        <v>0.91819999999999968</v>
      </c>
      <c r="J26" s="5">
        <f t="shared" si="47"/>
        <v>1.6974</v>
      </c>
      <c r="K26" s="5">
        <f t="shared" si="48"/>
        <v>0.9328000000000003</v>
      </c>
      <c r="L26" s="5">
        <f t="shared" si="49"/>
        <v>5.5023337376062535</v>
      </c>
      <c r="M26" s="5">
        <f t="shared" si="50"/>
        <v>1.4445860445124066</v>
      </c>
      <c r="N26" s="5">
        <f t="shared" si="51"/>
        <v>4.6760964853176414</v>
      </c>
      <c r="O26" s="5">
        <f t="shared" si="52"/>
        <v>1.2211882778670939</v>
      </c>
      <c r="P26" s="5">
        <f t="shared" si="59"/>
        <v>5.1301272596301155</v>
      </c>
      <c r="Q26" s="5">
        <f t="shared" si="53"/>
        <v>5.9814317700697721</v>
      </c>
      <c r="R26" s="5">
        <f t="shared" si="60"/>
        <v>4.3804999315146667</v>
      </c>
      <c r="S26" s="5">
        <f t="shared" si="61"/>
        <v>4.9020773402711626</v>
      </c>
      <c r="T26" s="5">
        <f t="shared" si="62"/>
        <v>5.134967561728117</v>
      </c>
      <c r="U26" s="5">
        <f t="shared" si="63"/>
        <v>6.8396975035450209</v>
      </c>
      <c r="V26" s="5">
        <f t="shared" si="67"/>
        <v>0.96313127350325367</v>
      </c>
      <c r="W26" s="5">
        <f t="shared" si="68"/>
        <v>2.0789409323018293</v>
      </c>
      <c r="X26" s="5">
        <f t="shared" si="69"/>
        <v>0.35699649858226945</v>
      </c>
      <c r="Y26" s="5">
        <f t="shared" si="54"/>
        <v>1.1143999999999998</v>
      </c>
      <c r="Z26" s="5">
        <f t="shared" si="55"/>
        <v>0.42549999999999999</v>
      </c>
      <c r="AA26" s="5">
        <f t="shared" si="56"/>
        <v>1.3703000000000001</v>
      </c>
      <c r="AB26" s="5">
        <f t="shared" si="57"/>
        <v>2.8689999999999998</v>
      </c>
      <c r="AC26" s="6">
        <f t="shared" si="58"/>
        <v>2.3430999999999997</v>
      </c>
      <c r="AD26" s="6">
        <f t="shared" si="64"/>
        <v>0.31430000000000002</v>
      </c>
      <c r="AE26" s="6">
        <f t="shared" si="65"/>
        <v>0.31119999999999992</v>
      </c>
      <c r="AF26" s="6">
        <f t="shared" si="66"/>
        <v>0.25209999999999999</v>
      </c>
      <c r="AG26" s="9">
        <v>0</v>
      </c>
      <c r="AH26" s="9">
        <v>0</v>
      </c>
      <c r="AI26" s="9">
        <v>0</v>
      </c>
      <c r="AJ26" s="9">
        <v>-1.0369999999999999</v>
      </c>
      <c r="AK26" s="9">
        <v>0</v>
      </c>
      <c r="AL26" s="9">
        <v>-1.5805</v>
      </c>
      <c r="AM26" s="9">
        <v>0</v>
      </c>
      <c r="AN26" s="9">
        <v>-3.0232000000000001</v>
      </c>
      <c r="AO26" s="9">
        <v>0</v>
      </c>
      <c r="AP26" s="9">
        <v>-3.9413999999999998</v>
      </c>
      <c r="AQ26" s="9">
        <v>0</v>
      </c>
      <c r="AR26" s="9">
        <v>-5.6387999999999998</v>
      </c>
      <c r="AS26" s="9">
        <v>0</v>
      </c>
      <c r="AT26" s="9">
        <v>-6.5716000000000001</v>
      </c>
      <c r="AU26" s="9">
        <v>0</v>
      </c>
      <c r="AV26" s="9">
        <v>-13.8786</v>
      </c>
      <c r="AW26" s="9">
        <v>0</v>
      </c>
      <c r="AX26" s="9">
        <v>-14.255699999999999</v>
      </c>
      <c r="AY26" s="18">
        <v>1.2922</v>
      </c>
      <c r="AZ26" s="18">
        <v>-5.9741</v>
      </c>
      <c r="BA26" s="19">
        <v>1.5234000000000001</v>
      </c>
      <c r="BB26" s="19">
        <v>-5.9741</v>
      </c>
      <c r="BC26" s="19">
        <v>0.80010000000000003</v>
      </c>
      <c r="BD26" s="19">
        <v>-5.9741</v>
      </c>
      <c r="BE26" s="19">
        <v>0.67689999999999995</v>
      </c>
      <c r="BF26" s="19">
        <v>-5.9741</v>
      </c>
      <c r="BG26" s="19">
        <v>0.31369999999999998</v>
      </c>
      <c r="BH26" s="19">
        <v>-5.9741</v>
      </c>
      <c r="BI26" s="19">
        <v>-0.1118</v>
      </c>
      <c r="BJ26" s="19">
        <v>-5.9741</v>
      </c>
      <c r="BK26" s="19">
        <v>-0.4375</v>
      </c>
      <c r="BL26" s="19">
        <v>-5.9741</v>
      </c>
      <c r="BM26" s="19">
        <v>-0.57020000000000004</v>
      </c>
      <c r="BN26" s="19">
        <v>-5.9741</v>
      </c>
      <c r="BO26" s="19">
        <v>-1.3455999999999999</v>
      </c>
      <c r="BP26" s="19">
        <v>-5.9741</v>
      </c>
      <c r="BQ26" s="19">
        <v>-1.0508999999999999</v>
      </c>
      <c r="BR26" s="19">
        <v>-5.9741</v>
      </c>
      <c r="BS26" s="17">
        <v>0</v>
      </c>
      <c r="BT26" s="17">
        <v>0</v>
      </c>
      <c r="BU26" s="17">
        <v>-3.5230000000000001</v>
      </c>
      <c r="BV26" s="17">
        <v>4.2266000000000004</v>
      </c>
      <c r="BW26" s="17">
        <v>-4.8470000000000004</v>
      </c>
      <c r="BX26" s="17">
        <v>4.8044000000000002</v>
      </c>
      <c r="BY26" s="17">
        <v>-4.8470000000000004</v>
      </c>
      <c r="BZ26" s="17">
        <v>4.8044000000000002</v>
      </c>
      <c r="CA26" s="17">
        <v>-9.5167000000000002</v>
      </c>
      <c r="CB26" s="17">
        <v>5.0488999999999997</v>
      </c>
      <c r="CC26" s="17">
        <v>-10.7182</v>
      </c>
      <c r="CD26" s="17">
        <v>5.2672999999999996</v>
      </c>
      <c r="CE26" s="12">
        <v>-0.47049999999999997</v>
      </c>
      <c r="CF26" s="12">
        <v>0.14349999999999999</v>
      </c>
      <c r="CG26" s="12">
        <v>-5.1816000000000004</v>
      </c>
      <c r="CH26" s="12">
        <v>-1.8872</v>
      </c>
      <c r="CI26" s="12">
        <v>-1.7004999999999999</v>
      </c>
      <c r="CJ26" s="12">
        <v>2.9769000000000001</v>
      </c>
      <c r="CK26" s="12">
        <v>-2.5310999999999999</v>
      </c>
      <c r="CL26" s="12">
        <v>-0.94550000000000001</v>
      </c>
      <c r="CM26" s="12">
        <v>-2.5310999999999999</v>
      </c>
      <c r="CN26" s="12">
        <v>-0.63119999999999998</v>
      </c>
      <c r="CO26" s="12">
        <v>-2.1190000000000002</v>
      </c>
      <c r="CP26" s="12">
        <v>-0.63119999999999998</v>
      </c>
      <c r="CQ26" s="12">
        <v>-4.1083999999999996</v>
      </c>
      <c r="CR26" s="12">
        <v>3.2715000000000001</v>
      </c>
      <c r="CS26" s="12">
        <v>-1.4459</v>
      </c>
      <c r="CT26" s="12">
        <v>-0.84450000000000003</v>
      </c>
      <c r="CU26" s="12">
        <v>-3.1375000000000002</v>
      </c>
      <c r="CV26" s="12">
        <v>1.6669</v>
      </c>
      <c r="CW26" s="12">
        <v>-3.4487000000000001</v>
      </c>
      <c r="CX26" s="12">
        <v>1.6669</v>
      </c>
      <c r="CY26" s="12">
        <v>-3.2677</v>
      </c>
      <c r="CZ26" s="12">
        <v>1.5907</v>
      </c>
      <c r="DA26" s="12">
        <v>-3.5045999999999999</v>
      </c>
      <c r="DB26" s="12">
        <v>6.7202000000000002</v>
      </c>
      <c r="DC26" s="12">
        <v>-2.4733000000000001</v>
      </c>
      <c r="DD26" s="12">
        <v>-4.1300000000000003E-2</v>
      </c>
      <c r="DE26" s="12">
        <v>-3.1762999999999999</v>
      </c>
      <c r="DF26" s="12">
        <v>3.7267999999999999</v>
      </c>
      <c r="DG26" s="12">
        <v>-3.4283999999999999</v>
      </c>
      <c r="DH26" s="12">
        <v>3.7267999999999999</v>
      </c>
      <c r="DI26" s="12">
        <v>11.313800000000001</v>
      </c>
      <c r="DJ26" s="12">
        <v>3.6791999999999998</v>
      </c>
      <c r="DK26" s="12">
        <v>12.0815</v>
      </c>
      <c r="DL26" s="12">
        <v>4.2607999999999997</v>
      </c>
      <c r="DM26" s="12">
        <v>12.7013</v>
      </c>
      <c r="DN26" s="12">
        <v>6.2451999999999996</v>
      </c>
      <c r="DO26" s="12">
        <v>12.693</v>
      </c>
      <c r="DP26" s="12">
        <v>6.6021000000000001</v>
      </c>
    </row>
    <row r="27" spans="2:120" x14ac:dyDescent="0.2">
      <c r="B27" s="1" t="s">
        <v>412</v>
      </c>
      <c r="C27" s="1" t="s">
        <v>562</v>
      </c>
      <c r="D27" s="5">
        <f t="shared" si="41"/>
        <v>14.005599999999999</v>
      </c>
      <c r="E27" s="5">
        <f t="shared" si="42"/>
        <v>13.5426</v>
      </c>
      <c r="F27" s="5">
        <f t="shared" si="43"/>
        <v>3.1452</v>
      </c>
      <c r="G27" s="5">
        <f t="shared" si="44"/>
        <v>1.0972999999999999</v>
      </c>
      <c r="H27" s="5">
        <f t="shared" si="45"/>
        <v>1.5926</v>
      </c>
      <c r="I27" s="5">
        <f t="shared" si="46"/>
        <v>0.88130000000000042</v>
      </c>
      <c r="J27" s="5">
        <f t="shared" si="47"/>
        <v>1.5900999999999996</v>
      </c>
      <c r="K27" s="5">
        <f t="shared" si="48"/>
        <v>0.97029999999999994</v>
      </c>
      <c r="L27" s="5">
        <f t="shared" si="49"/>
        <v>5.2465477258860425</v>
      </c>
      <c r="M27" s="5" t="s">
        <v>566</v>
      </c>
      <c r="N27" s="5" t="s">
        <v>566</v>
      </c>
      <c r="O27" s="5" t="s">
        <v>566</v>
      </c>
      <c r="P27" s="5">
        <f t="shared" si="59"/>
        <v>5.7035892313524821</v>
      </c>
      <c r="Q27" s="5">
        <f t="shared" si="53"/>
        <v>6.0399327165126593</v>
      </c>
      <c r="R27" s="5">
        <f t="shared" si="60"/>
        <v>3.6997432478484233</v>
      </c>
      <c r="S27" s="5">
        <f t="shared" si="61"/>
        <v>5.0971813720918346</v>
      </c>
      <c r="T27" s="5">
        <f t="shared" si="62"/>
        <v>4.4711824834153218</v>
      </c>
      <c r="U27" s="5">
        <f t="shared" si="63"/>
        <v>5.3088422485509961</v>
      </c>
      <c r="V27" s="5">
        <f t="shared" si="67"/>
        <v>0.96173476593081575</v>
      </c>
      <c r="W27" s="5">
        <f t="shared" si="68"/>
        <v>1.9847537000847228</v>
      </c>
      <c r="X27" s="5">
        <f t="shared" si="69"/>
        <v>0.46932771066707751</v>
      </c>
      <c r="Y27" s="5">
        <f t="shared" si="54"/>
        <v>1.0947</v>
      </c>
      <c r="Z27" s="5">
        <f t="shared" si="55"/>
        <v>0.55689999999999995</v>
      </c>
      <c r="AA27" s="5">
        <f t="shared" si="56"/>
        <v>1.3913</v>
      </c>
      <c r="AB27" s="5">
        <f t="shared" si="57"/>
        <v>2.7692999999999999</v>
      </c>
      <c r="AC27" s="6">
        <f t="shared" si="58"/>
        <v>2.7528000000000001</v>
      </c>
      <c r="AD27" s="6">
        <f t="shared" si="64"/>
        <v>0.29849999999999999</v>
      </c>
      <c r="AE27" s="6">
        <f t="shared" si="65"/>
        <v>0.33659999999999979</v>
      </c>
      <c r="AF27" s="6">
        <f t="shared" si="66"/>
        <v>0.29910000000000014</v>
      </c>
      <c r="AG27" s="9">
        <v>0</v>
      </c>
      <c r="AH27" s="9">
        <v>0</v>
      </c>
      <c r="AI27" s="9">
        <v>0</v>
      </c>
      <c r="AJ27" s="9">
        <v>-1.0972999999999999</v>
      </c>
      <c r="AK27" s="9">
        <v>0</v>
      </c>
      <c r="AL27" s="9">
        <v>-1.5526</v>
      </c>
      <c r="AM27" s="9">
        <v>0</v>
      </c>
      <c r="AN27" s="9">
        <v>-3.1452</v>
      </c>
      <c r="AO27" s="9">
        <v>0</v>
      </c>
      <c r="AP27" s="9">
        <v>-4.0265000000000004</v>
      </c>
      <c r="AQ27" s="9">
        <v>0</v>
      </c>
      <c r="AR27" s="9">
        <v>-5.6166</v>
      </c>
      <c r="AS27" s="9">
        <v>0</v>
      </c>
      <c r="AT27" s="9">
        <v>-6.5869</v>
      </c>
      <c r="AU27" s="9">
        <v>0</v>
      </c>
      <c r="AV27" s="9">
        <v>-13.5426</v>
      </c>
      <c r="AW27" s="9">
        <v>0</v>
      </c>
      <c r="AX27" s="9">
        <v>-14.005599999999999</v>
      </c>
      <c r="AY27" s="18">
        <v>1.2275</v>
      </c>
      <c r="AZ27" s="18">
        <v>-6.7766999999999999</v>
      </c>
      <c r="BA27" s="19">
        <v>1.3836999999999999</v>
      </c>
      <c r="BB27" s="19">
        <v>-6.7766999999999999</v>
      </c>
      <c r="BC27" s="19">
        <v>0.81979999999999997</v>
      </c>
      <c r="BD27" s="19">
        <v>-6.7766999999999999</v>
      </c>
      <c r="BE27" s="19">
        <v>0.67500000000000004</v>
      </c>
      <c r="BF27" s="19">
        <v>-6.7766999999999999</v>
      </c>
      <c r="BG27" s="19">
        <v>0.39179999999999998</v>
      </c>
      <c r="BH27" s="19">
        <v>-6.7766999999999999</v>
      </c>
      <c r="BI27" s="19">
        <v>-0.1651</v>
      </c>
      <c r="BJ27" s="19">
        <v>-6.7766999999999999</v>
      </c>
      <c r="BK27" s="19">
        <v>-0.41970000000000002</v>
      </c>
      <c r="BL27" s="19">
        <v>-6.7766999999999999</v>
      </c>
      <c r="BM27" s="19">
        <v>-0.57150000000000001</v>
      </c>
      <c r="BN27" s="19">
        <v>-6.7766999999999999</v>
      </c>
      <c r="BO27" s="19">
        <v>-1.3855999999999999</v>
      </c>
      <c r="BP27" s="19">
        <v>-6.7766999999999999</v>
      </c>
      <c r="BQ27" s="19">
        <v>-1.5253000000000001</v>
      </c>
      <c r="BR27" s="19">
        <v>-6.7766999999999999</v>
      </c>
      <c r="BS27" s="17">
        <v>0</v>
      </c>
      <c r="BT27" s="17">
        <v>0</v>
      </c>
      <c r="BU27" s="17">
        <v>-1.4039999999999999</v>
      </c>
      <c r="BV27" s="17">
        <v>-5.0552000000000001</v>
      </c>
      <c r="BW27" s="17"/>
      <c r="BX27" s="17"/>
      <c r="BY27" s="17"/>
      <c r="BZ27" s="17"/>
      <c r="CA27" s="17"/>
      <c r="CB27" s="17"/>
      <c r="CC27" s="17"/>
      <c r="CD27" s="17"/>
      <c r="CE27" s="12">
        <v>0.91310000000000002</v>
      </c>
      <c r="CF27" s="12">
        <v>-4.9500000000000002E-2</v>
      </c>
      <c r="CG27" s="12">
        <v>-3.6055000000000001</v>
      </c>
      <c r="CH27" s="12">
        <v>3.4308999999999998</v>
      </c>
      <c r="CI27" s="12">
        <v>1.5424</v>
      </c>
      <c r="CJ27" s="12">
        <v>6.59</v>
      </c>
      <c r="CK27" s="12">
        <v>-1.2788999999999999</v>
      </c>
      <c r="CL27" s="12">
        <v>1.423</v>
      </c>
      <c r="CM27" s="12">
        <v>-1.2788999999999999</v>
      </c>
      <c r="CN27" s="12">
        <v>1.7215</v>
      </c>
      <c r="CO27" s="12">
        <v>-1.2395</v>
      </c>
      <c r="CP27" s="12">
        <v>2.0790000000000002</v>
      </c>
      <c r="CQ27" s="12">
        <v>-4.8037999999999998</v>
      </c>
      <c r="CR27" s="12">
        <v>1.0871</v>
      </c>
      <c r="CS27" s="12">
        <v>-0.72829999999999995</v>
      </c>
      <c r="CT27" s="12">
        <v>-1.9742</v>
      </c>
      <c r="CU27" s="12">
        <v>-2.8180999999999998</v>
      </c>
      <c r="CV27" s="12">
        <v>1.7075</v>
      </c>
      <c r="CW27" s="12">
        <v>-2.8180999999999998</v>
      </c>
      <c r="CX27" s="12">
        <v>2.0440999999999998</v>
      </c>
      <c r="CY27" s="12">
        <v>-2.8702000000000001</v>
      </c>
      <c r="CZ27" s="12">
        <v>2.4986999999999999</v>
      </c>
      <c r="DA27" s="12">
        <v>-5.8490000000000002</v>
      </c>
      <c r="DB27" s="12">
        <v>-0.8357</v>
      </c>
      <c r="DC27" s="12">
        <v>-0.68010000000000004</v>
      </c>
      <c r="DD27" s="12">
        <v>-2.0466000000000002</v>
      </c>
      <c r="DE27" s="12">
        <v>-3.6595</v>
      </c>
      <c r="DF27" s="12">
        <v>1.3989</v>
      </c>
      <c r="DG27" s="12">
        <v>-3.9586000000000001</v>
      </c>
      <c r="DH27" s="12">
        <v>1.3989</v>
      </c>
      <c r="DI27" s="12">
        <v>10.4604</v>
      </c>
      <c r="DJ27" s="12">
        <v>0.63560000000000005</v>
      </c>
      <c r="DK27" s="12">
        <v>11.180400000000001</v>
      </c>
      <c r="DL27" s="12">
        <v>1.2732000000000001</v>
      </c>
      <c r="DM27" s="12">
        <v>11.722099999999999</v>
      </c>
      <c r="DN27" s="12">
        <v>3.1825999999999999</v>
      </c>
      <c r="DO27" s="12">
        <v>11.717000000000001</v>
      </c>
      <c r="DP27" s="12">
        <v>3.6518999999999999</v>
      </c>
    </row>
    <row r="28" spans="2:120" x14ac:dyDescent="0.2">
      <c r="B28" s="1" t="s">
        <v>413</v>
      </c>
      <c r="C28" s="1" t="s">
        <v>562</v>
      </c>
      <c r="D28" s="5">
        <f t="shared" si="41"/>
        <v>12.3527</v>
      </c>
      <c r="E28" s="5">
        <f t="shared" si="42"/>
        <v>12.2072</v>
      </c>
      <c r="F28" s="5">
        <f t="shared" si="43"/>
        <v>2.7502</v>
      </c>
      <c r="G28" s="24">
        <f t="shared" si="44"/>
        <v>0.82169999999999999</v>
      </c>
      <c r="H28" s="5">
        <f t="shared" si="45"/>
        <v>1.4642999999999999</v>
      </c>
      <c r="I28" s="5">
        <f t="shared" si="46"/>
        <v>0.68959999999999999</v>
      </c>
      <c r="J28" s="5">
        <f t="shared" si="47"/>
        <v>1.4256000000000002</v>
      </c>
      <c r="K28" s="5">
        <f t="shared" si="48"/>
        <v>0.9117999999999995</v>
      </c>
      <c r="L28" s="5">
        <f t="shared" si="49"/>
        <v>5.1519397376133975</v>
      </c>
      <c r="M28" s="5" t="s">
        <v>566</v>
      </c>
      <c r="N28" s="5" t="s">
        <v>566</v>
      </c>
      <c r="O28" s="5" t="s">
        <v>566</v>
      </c>
      <c r="P28" s="5">
        <f t="shared" si="59"/>
        <v>4.7951362618803648</v>
      </c>
      <c r="Q28" s="5">
        <f t="shared" si="53"/>
        <v>4.9056587131597329</v>
      </c>
      <c r="R28" s="5">
        <f t="shared" si="60"/>
        <v>3.4708605561157304</v>
      </c>
      <c r="S28" s="5">
        <f t="shared" si="61"/>
        <v>4.4780362939574303</v>
      </c>
      <c r="T28" s="5">
        <f t="shared" si="62"/>
        <v>4.7642706556198089</v>
      </c>
      <c r="U28" s="5">
        <f t="shared" si="63"/>
        <v>5.7055740648947859</v>
      </c>
      <c r="V28" s="5">
        <f t="shared" si="67"/>
        <v>0.88910657403935567</v>
      </c>
      <c r="W28" s="5">
        <f t="shared" si="68"/>
        <v>1.6909704580506437</v>
      </c>
      <c r="X28" s="5">
        <f t="shared" si="69"/>
        <v>0.31328646635308005</v>
      </c>
      <c r="Y28" s="5">
        <f t="shared" si="54"/>
        <v>1.0395000000000001</v>
      </c>
      <c r="Z28" s="5">
        <f t="shared" si="55"/>
        <v>0.59369999999999989</v>
      </c>
      <c r="AA28" s="5">
        <f t="shared" si="56"/>
        <v>1.3073999999999999</v>
      </c>
      <c r="AB28" s="5">
        <f t="shared" si="57"/>
        <v>2.5057</v>
      </c>
      <c r="AC28" s="6">
        <f t="shared" si="58"/>
        <v>1.9164999999999999</v>
      </c>
      <c r="AD28" s="6">
        <f t="shared" si="64"/>
        <v>0.27179999999999999</v>
      </c>
      <c r="AE28" s="6">
        <f t="shared" si="65"/>
        <v>0.2762</v>
      </c>
      <c r="AF28" s="6">
        <f t="shared" si="66"/>
        <v>0.22039999999999993</v>
      </c>
      <c r="AG28" s="9">
        <v>0</v>
      </c>
      <c r="AH28" s="9">
        <v>0</v>
      </c>
      <c r="AI28" s="9">
        <v>0</v>
      </c>
      <c r="AJ28" s="9">
        <v>-0.82169999999999999</v>
      </c>
      <c r="AK28" s="9">
        <v>0</v>
      </c>
      <c r="AL28" s="9">
        <v>-1.2859</v>
      </c>
      <c r="AM28" s="9">
        <v>0</v>
      </c>
      <c r="AN28" s="9">
        <v>-2.7502</v>
      </c>
      <c r="AO28" s="9">
        <v>0</v>
      </c>
      <c r="AP28" s="9">
        <v>-3.4398</v>
      </c>
      <c r="AQ28" s="9">
        <v>0</v>
      </c>
      <c r="AR28" s="9">
        <v>-4.8654000000000002</v>
      </c>
      <c r="AS28" s="9">
        <v>0</v>
      </c>
      <c r="AT28" s="9">
        <v>-5.7771999999999997</v>
      </c>
      <c r="AU28" s="9">
        <v>0</v>
      </c>
      <c r="AV28" s="9">
        <v>-12.2072</v>
      </c>
      <c r="AW28" s="9">
        <v>0</v>
      </c>
      <c r="AX28" s="9">
        <v>-12.3527</v>
      </c>
      <c r="AY28" s="18">
        <v>0.56899999999999995</v>
      </c>
      <c r="AZ28" s="18">
        <v>-5.2069999999999999</v>
      </c>
      <c r="BA28" s="19">
        <v>0.91690000000000005</v>
      </c>
      <c r="BB28" s="19">
        <v>-5.2069999999999999</v>
      </c>
      <c r="BC28" s="19">
        <v>0.35049999999999998</v>
      </c>
      <c r="BD28" s="19">
        <v>-5.2069999999999999</v>
      </c>
      <c r="BE28" s="19">
        <v>0.28070000000000001</v>
      </c>
      <c r="BF28" s="19">
        <v>-5.2069999999999999</v>
      </c>
      <c r="BG28" s="19">
        <v>9.3299999999999994E-2</v>
      </c>
      <c r="BH28" s="19">
        <v>-5.2069999999999999</v>
      </c>
      <c r="BI28" s="19">
        <v>-0.50039999999999996</v>
      </c>
      <c r="BJ28" s="19">
        <v>-5.2069999999999999</v>
      </c>
      <c r="BK28" s="19">
        <v>-0.75880000000000003</v>
      </c>
      <c r="BL28" s="19">
        <v>-5.2069999999999999</v>
      </c>
      <c r="BM28" s="19">
        <v>-0.95689999999999997</v>
      </c>
      <c r="BN28" s="19">
        <v>-5.2069999999999999</v>
      </c>
      <c r="BO28" s="19">
        <v>-1.5888</v>
      </c>
      <c r="BP28" s="19">
        <v>-5.2069999999999999</v>
      </c>
      <c r="BQ28" s="19">
        <v>-1.3474999999999999</v>
      </c>
      <c r="BR28" s="19">
        <v>-5.2069999999999999</v>
      </c>
      <c r="BS28" s="17">
        <v>0</v>
      </c>
      <c r="BT28" s="17">
        <v>0</v>
      </c>
      <c r="BU28" s="17">
        <v>3.4340999999999999</v>
      </c>
      <c r="BV28" s="17">
        <v>3.8405</v>
      </c>
      <c r="BW28" s="17"/>
      <c r="BX28" s="17"/>
      <c r="BY28" s="17"/>
      <c r="BZ28" s="17"/>
      <c r="CA28" s="17"/>
      <c r="CB28" s="17"/>
      <c r="CC28" s="17"/>
      <c r="CD28" s="17"/>
      <c r="CE28" s="12">
        <v>3.9497</v>
      </c>
      <c r="CF28" s="12">
        <v>-2.5000000000000001E-3</v>
      </c>
      <c r="CG28" s="12">
        <v>-0.84519999999999995</v>
      </c>
      <c r="CH28" s="12">
        <v>4.5100000000000001E-2</v>
      </c>
      <c r="CI28" s="12">
        <v>3.1318000000000001</v>
      </c>
      <c r="CJ28" s="12">
        <v>2.9171999999999998</v>
      </c>
      <c r="CK28" s="12">
        <v>2.2122999999999999</v>
      </c>
      <c r="CL28" s="12">
        <v>1.2699999999999999E-2</v>
      </c>
      <c r="CM28" s="12">
        <v>2.2122999999999999</v>
      </c>
      <c r="CN28" s="12">
        <v>0.28449999999999998</v>
      </c>
      <c r="CO28" s="12">
        <v>2.3184</v>
      </c>
      <c r="CP28" s="12">
        <v>0.74099999999999999</v>
      </c>
      <c r="CQ28" s="12">
        <v>-0.60319999999999996</v>
      </c>
      <c r="CR28" s="12">
        <v>-1.1328</v>
      </c>
      <c r="CS28" s="12">
        <v>3.2759999999999998</v>
      </c>
      <c r="CT28" s="12">
        <v>-3.3698999999999999</v>
      </c>
      <c r="CU28" s="12">
        <v>1.1943999999999999</v>
      </c>
      <c r="CV28" s="12">
        <v>-0.32129999999999997</v>
      </c>
      <c r="CW28" s="12">
        <v>1.1943999999999999</v>
      </c>
      <c r="CX28" s="12">
        <v>-4.5100000000000001E-2</v>
      </c>
      <c r="CY28" s="12">
        <v>1.0541</v>
      </c>
      <c r="CZ28" s="12">
        <v>-3.3700000000000001E-2</v>
      </c>
      <c r="DA28" s="12">
        <v>-2.0447000000000002</v>
      </c>
      <c r="DB28" s="12">
        <v>-3.6524999999999999</v>
      </c>
      <c r="DC28" s="12">
        <v>1.9906999999999999</v>
      </c>
      <c r="DD28" s="12">
        <v>0.38100000000000001</v>
      </c>
      <c r="DE28" s="12">
        <v>-2.0299999999999999E-2</v>
      </c>
      <c r="DF28" s="12">
        <v>-1.2166999999999999</v>
      </c>
      <c r="DG28" s="12">
        <v>-2.0299999999999999E-2</v>
      </c>
      <c r="DH28" s="12">
        <v>-0.99629999999999996</v>
      </c>
      <c r="DI28" s="12">
        <v>12.3057</v>
      </c>
      <c r="DJ28" s="12">
        <v>6.51</v>
      </c>
      <c r="DK28" s="12">
        <v>12.7902</v>
      </c>
      <c r="DL28" s="12">
        <v>7.2554999999999996</v>
      </c>
      <c r="DM28" s="12">
        <v>12.893700000000001</v>
      </c>
      <c r="DN28" s="12">
        <v>8.9433000000000007</v>
      </c>
      <c r="DO28" s="12">
        <v>12.813700000000001</v>
      </c>
      <c r="DP28" s="12">
        <v>9.2462</v>
      </c>
    </row>
    <row r="29" spans="2:120" x14ac:dyDescent="0.2">
      <c r="B29" s="1"/>
      <c r="C29" s="1"/>
      <c r="D29" s="5">
        <f t="shared" si="41"/>
        <v>0</v>
      </c>
      <c r="E29" s="5">
        <f t="shared" si="42"/>
        <v>0</v>
      </c>
      <c r="F29" s="5">
        <f t="shared" si="43"/>
        <v>0</v>
      </c>
      <c r="G29" s="5">
        <f t="shared" si="44"/>
        <v>0</v>
      </c>
      <c r="H29" s="5">
        <f t="shared" si="45"/>
        <v>0</v>
      </c>
      <c r="I29" s="5">
        <f t="shared" si="46"/>
        <v>0</v>
      </c>
      <c r="J29" s="5">
        <f t="shared" si="47"/>
        <v>0</v>
      </c>
      <c r="K29" s="5">
        <f t="shared" si="48"/>
        <v>0</v>
      </c>
      <c r="L29" s="5">
        <f t="shared" si="49"/>
        <v>0</v>
      </c>
      <c r="M29" s="5">
        <f t="shared" si="50"/>
        <v>0</v>
      </c>
      <c r="N29" s="5">
        <f t="shared" si="51"/>
        <v>0</v>
      </c>
      <c r="O29" s="5">
        <f t="shared" si="52"/>
        <v>0</v>
      </c>
      <c r="P29" s="5">
        <f t="shared" si="59"/>
        <v>0</v>
      </c>
      <c r="Q29" s="5">
        <f t="shared" si="53"/>
        <v>0</v>
      </c>
      <c r="R29" s="5">
        <f t="shared" si="60"/>
        <v>0</v>
      </c>
      <c r="S29" s="5">
        <f t="shared" si="61"/>
        <v>0</v>
      </c>
      <c r="T29" s="5">
        <f t="shared" si="62"/>
        <v>0</v>
      </c>
      <c r="U29" s="5">
        <f t="shared" si="63"/>
        <v>0</v>
      </c>
      <c r="V29" s="5">
        <f t="shared" si="67"/>
        <v>0</v>
      </c>
      <c r="W29" s="5">
        <f t="shared" si="68"/>
        <v>0</v>
      </c>
      <c r="X29" s="5">
        <f t="shared" si="69"/>
        <v>0</v>
      </c>
      <c r="Y29" s="5">
        <f t="shared" si="54"/>
        <v>0</v>
      </c>
      <c r="Z29" s="5">
        <f t="shared" si="55"/>
        <v>0</v>
      </c>
      <c r="AA29" s="5">
        <f t="shared" si="56"/>
        <v>0</v>
      </c>
      <c r="AB29" s="5">
        <f t="shared" si="57"/>
        <v>0</v>
      </c>
      <c r="AC29" s="6">
        <f t="shared" si="58"/>
        <v>0</v>
      </c>
      <c r="AD29" s="6">
        <f t="shared" si="64"/>
        <v>0</v>
      </c>
      <c r="AE29" s="6">
        <f t="shared" si="65"/>
        <v>0</v>
      </c>
      <c r="AF29" s="6">
        <f t="shared" si="66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41"/>
        <v>0</v>
      </c>
      <c r="E30" s="5">
        <f t="shared" si="42"/>
        <v>0</v>
      </c>
      <c r="F30" s="5">
        <f t="shared" si="43"/>
        <v>0</v>
      </c>
      <c r="G30" s="5">
        <f t="shared" si="44"/>
        <v>0</v>
      </c>
      <c r="H30" s="5">
        <f t="shared" si="45"/>
        <v>0</v>
      </c>
      <c r="I30" s="5">
        <f t="shared" si="46"/>
        <v>0</v>
      </c>
      <c r="J30" s="5">
        <f t="shared" si="47"/>
        <v>0</v>
      </c>
      <c r="K30" s="5">
        <f t="shared" si="48"/>
        <v>0</v>
      </c>
      <c r="L30" s="5">
        <f t="shared" si="49"/>
        <v>0</v>
      </c>
      <c r="M30" s="5">
        <f t="shared" si="50"/>
        <v>0</v>
      </c>
      <c r="N30" s="5">
        <f t="shared" si="51"/>
        <v>0</v>
      </c>
      <c r="O30" s="5">
        <f t="shared" si="52"/>
        <v>0</v>
      </c>
      <c r="P30" s="5">
        <f t="shared" si="59"/>
        <v>0</v>
      </c>
      <c r="Q30" s="5">
        <f t="shared" si="53"/>
        <v>0</v>
      </c>
      <c r="R30" s="5">
        <f t="shared" si="60"/>
        <v>0</v>
      </c>
      <c r="S30" s="5">
        <f t="shared" si="61"/>
        <v>0</v>
      </c>
      <c r="T30" s="5">
        <f t="shared" si="62"/>
        <v>0</v>
      </c>
      <c r="U30" s="5">
        <f t="shared" si="63"/>
        <v>0</v>
      </c>
      <c r="V30" s="5">
        <f t="shared" si="67"/>
        <v>0</v>
      </c>
      <c r="W30" s="5">
        <f t="shared" si="68"/>
        <v>0</v>
      </c>
      <c r="X30" s="5">
        <f t="shared" si="69"/>
        <v>0</v>
      </c>
      <c r="Y30" s="5">
        <f t="shared" si="54"/>
        <v>0</v>
      </c>
      <c r="Z30" s="5">
        <f t="shared" si="55"/>
        <v>0</v>
      </c>
      <c r="AA30" s="5">
        <f t="shared" si="56"/>
        <v>0</v>
      </c>
      <c r="AB30" s="5">
        <f t="shared" si="57"/>
        <v>0</v>
      </c>
      <c r="AC30" s="6">
        <f t="shared" si="58"/>
        <v>0</v>
      </c>
      <c r="AD30" s="6">
        <f t="shared" si="64"/>
        <v>0</v>
      </c>
      <c r="AE30" s="6">
        <f t="shared" si="65"/>
        <v>0</v>
      </c>
      <c r="AF30" s="6">
        <f t="shared" si="66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41"/>
        <v>0</v>
      </c>
      <c r="E31" s="5">
        <f t="shared" si="42"/>
        <v>0</v>
      </c>
      <c r="F31" s="5">
        <f t="shared" si="43"/>
        <v>0</v>
      </c>
      <c r="G31" s="5">
        <f t="shared" si="44"/>
        <v>0</v>
      </c>
      <c r="H31" s="5">
        <f t="shared" si="45"/>
        <v>0</v>
      </c>
      <c r="I31" s="5">
        <f t="shared" si="46"/>
        <v>0</v>
      </c>
      <c r="J31" s="5">
        <f t="shared" si="47"/>
        <v>0</v>
      </c>
      <c r="K31" s="5">
        <f t="shared" si="48"/>
        <v>0</v>
      </c>
      <c r="L31" s="5">
        <f t="shared" si="49"/>
        <v>0</v>
      </c>
      <c r="M31" s="5">
        <f t="shared" si="50"/>
        <v>0</v>
      </c>
      <c r="N31" s="5">
        <f t="shared" si="51"/>
        <v>0</v>
      </c>
      <c r="O31" s="5">
        <f t="shared" si="52"/>
        <v>0</v>
      </c>
      <c r="P31" s="5">
        <f t="shared" si="59"/>
        <v>0</v>
      </c>
      <c r="Q31" s="5">
        <f t="shared" si="53"/>
        <v>0</v>
      </c>
      <c r="R31" s="5">
        <f t="shared" si="60"/>
        <v>0</v>
      </c>
      <c r="S31" s="5">
        <f t="shared" si="61"/>
        <v>0</v>
      </c>
      <c r="T31" s="5">
        <f t="shared" si="62"/>
        <v>0</v>
      </c>
      <c r="U31" s="5">
        <f t="shared" si="63"/>
        <v>0</v>
      </c>
      <c r="V31" s="5">
        <f t="shared" si="67"/>
        <v>0</v>
      </c>
      <c r="W31" s="5">
        <f t="shared" si="68"/>
        <v>0</v>
      </c>
      <c r="X31" s="5">
        <f t="shared" si="69"/>
        <v>0</v>
      </c>
      <c r="Y31" s="5">
        <f t="shared" si="54"/>
        <v>0</v>
      </c>
      <c r="Z31" s="5">
        <f t="shared" si="55"/>
        <v>0</v>
      </c>
      <c r="AA31" s="5">
        <f t="shared" si="56"/>
        <v>0</v>
      </c>
      <c r="AB31" s="5">
        <f t="shared" si="57"/>
        <v>0</v>
      </c>
      <c r="AC31" s="6">
        <f t="shared" si="58"/>
        <v>0</v>
      </c>
      <c r="AD31" s="6">
        <f t="shared" si="64"/>
        <v>0</v>
      </c>
      <c r="AE31" s="6">
        <f t="shared" si="65"/>
        <v>0</v>
      </c>
      <c r="AF31" s="6">
        <f t="shared" si="66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41"/>
        <v>0</v>
      </c>
      <c r="E32" s="5">
        <f t="shared" si="42"/>
        <v>0</v>
      </c>
      <c r="F32" s="5">
        <f t="shared" si="43"/>
        <v>0</v>
      </c>
      <c r="G32" s="5">
        <f t="shared" si="44"/>
        <v>0</v>
      </c>
      <c r="H32" s="5">
        <f t="shared" si="45"/>
        <v>0</v>
      </c>
      <c r="I32" s="5">
        <f t="shared" si="46"/>
        <v>0</v>
      </c>
      <c r="J32" s="5">
        <f t="shared" si="47"/>
        <v>0</v>
      </c>
      <c r="K32" s="5">
        <f t="shared" si="48"/>
        <v>0</v>
      </c>
      <c r="L32" s="5">
        <f t="shared" si="49"/>
        <v>0</v>
      </c>
      <c r="M32" s="5">
        <f t="shared" si="50"/>
        <v>0</v>
      </c>
      <c r="N32" s="5">
        <f t="shared" si="51"/>
        <v>0</v>
      </c>
      <c r="O32" s="5">
        <f t="shared" si="52"/>
        <v>0</v>
      </c>
      <c r="P32" s="5">
        <f t="shared" si="59"/>
        <v>0</v>
      </c>
      <c r="Q32" s="5">
        <f t="shared" si="53"/>
        <v>0</v>
      </c>
      <c r="R32" s="5">
        <f t="shared" si="60"/>
        <v>0</v>
      </c>
      <c r="S32" s="5">
        <f t="shared" si="61"/>
        <v>0</v>
      </c>
      <c r="T32" s="5">
        <f t="shared" si="62"/>
        <v>0</v>
      </c>
      <c r="U32" s="5">
        <f t="shared" si="63"/>
        <v>0</v>
      </c>
      <c r="V32" s="5">
        <f t="shared" si="67"/>
        <v>0</v>
      </c>
      <c r="W32" s="5">
        <f t="shared" si="68"/>
        <v>0</v>
      </c>
      <c r="X32" s="5">
        <f t="shared" si="69"/>
        <v>0</v>
      </c>
      <c r="Y32" s="5">
        <f t="shared" si="54"/>
        <v>0</v>
      </c>
      <c r="Z32" s="5">
        <f t="shared" si="55"/>
        <v>0</v>
      </c>
      <c r="AA32" s="5">
        <f t="shared" si="56"/>
        <v>0</v>
      </c>
      <c r="AB32" s="5">
        <f t="shared" si="57"/>
        <v>0</v>
      </c>
      <c r="AC32" s="6">
        <f t="shared" si="58"/>
        <v>0</v>
      </c>
      <c r="AD32" s="6">
        <f>((DS32-DY32)^2+(DT32-DZ32)^2)^0.5</f>
        <v>0</v>
      </c>
      <c r="AE32" s="6">
        <f>((EK32-EM32)^2+(EL32-EN32)^2)^0.5</f>
        <v>0</v>
      </c>
      <c r="AF32" s="6">
        <f>((EU32-EW32)^2+(EV32-EX32)^2)^0.5</f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>AVERAGE(D23:D28)</f>
        <v>13.67685</v>
      </c>
      <c r="E33" s="14">
        <f t="shared" ref="E33:AF33" si="70">AVERAGE(E23:E28)</f>
        <v>13.437950000000001</v>
      </c>
      <c r="F33" s="14">
        <f t="shared" si="70"/>
        <v>2.9903166666666663</v>
      </c>
      <c r="G33" s="14">
        <f>AVERAGE(G23:G27)</f>
        <v>1.06212</v>
      </c>
      <c r="H33" s="14">
        <f t="shared" si="70"/>
        <v>1.5297000000000001</v>
      </c>
      <c r="I33" s="14">
        <f t="shared" si="70"/>
        <v>0.81258333333333344</v>
      </c>
      <c r="J33" s="14">
        <f t="shared" si="70"/>
        <v>1.55555</v>
      </c>
      <c r="K33" s="14">
        <f>AVERAGE(K24,K26:K28)</f>
        <v>0.9536</v>
      </c>
      <c r="L33" s="14">
        <f t="shared" si="70"/>
        <v>5.3724135822015917</v>
      </c>
      <c r="M33" s="14">
        <f t="shared" si="70"/>
        <v>1.6350638173662813</v>
      </c>
      <c r="N33" s="14">
        <f t="shared" si="70"/>
        <v>4.6349442565347418</v>
      </c>
      <c r="O33" s="14">
        <f t="shared" si="70"/>
        <v>1.4353353044732728</v>
      </c>
      <c r="P33" s="14">
        <f t="shared" si="70"/>
        <v>5.3981650687761373</v>
      </c>
      <c r="Q33" s="14">
        <f t="shared" si="70"/>
        <v>5.684061855884881</v>
      </c>
      <c r="R33" s="14">
        <f t="shared" si="70"/>
        <v>3.794043039093276</v>
      </c>
      <c r="S33" s="14">
        <f t="shared" si="70"/>
        <v>4.8569875757069241</v>
      </c>
      <c r="T33" s="14">
        <f t="shared" si="70"/>
        <v>4.9649172350064887</v>
      </c>
      <c r="U33" s="14">
        <f t="shared" si="70"/>
        <v>6.0356909303281263</v>
      </c>
      <c r="V33" s="14">
        <f t="shared" si="70"/>
        <v>0.92486583475321238</v>
      </c>
      <c r="W33" s="14">
        <f t="shared" si="70"/>
        <v>1.9318369288102613</v>
      </c>
      <c r="X33" s="14">
        <f t="shared" si="70"/>
        <v>0.3998551352254332</v>
      </c>
      <c r="Y33" s="14">
        <f t="shared" si="70"/>
        <v>1.0619166666666666</v>
      </c>
      <c r="Z33" s="14">
        <f t="shared" si="70"/>
        <v>0.57245000000000001</v>
      </c>
      <c r="AA33" s="14">
        <f t="shared" si="70"/>
        <v>1.4053333333333333</v>
      </c>
      <c r="AB33" s="14">
        <f t="shared" si="70"/>
        <v>2.7656500000000004</v>
      </c>
      <c r="AC33" s="14">
        <f t="shared" si="70"/>
        <v>2.3984166666666664</v>
      </c>
      <c r="AD33" s="14">
        <f t="shared" si="70"/>
        <v>0.29423333333333329</v>
      </c>
      <c r="AE33" s="14">
        <f t="shared" si="70"/>
        <v>0.31805</v>
      </c>
      <c r="AF33" s="14">
        <f t="shared" si="70"/>
        <v>0.26376666666666665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STDEV(D23:D28)</f>
        <v>0.74297634349957564</v>
      </c>
      <c r="E34" s="14">
        <f t="shared" ref="E34:AF34" si="71">STDEV(E23:E28)</f>
        <v>0.7120897015123866</v>
      </c>
      <c r="F34" s="14">
        <f t="shared" si="71"/>
        <v>0.15406549797623956</v>
      </c>
      <c r="G34" s="14">
        <f>STDEV(G23:G27)</f>
        <v>2.8289697771450316E-2</v>
      </c>
      <c r="H34" s="14">
        <f t="shared" si="71"/>
        <v>0.12592408824367166</v>
      </c>
      <c r="I34" s="14">
        <f t="shared" si="71"/>
        <v>0.11884375316635969</v>
      </c>
      <c r="J34" s="14">
        <f t="shared" si="71"/>
        <v>0.11796493970667721</v>
      </c>
      <c r="K34" s="14">
        <f>STDEV(K24,K26:K28)</f>
        <v>3.9011024082943761E-2</v>
      </c>
      <c r="L34" s="14">
        <f t="shared" si="71"/>
        <v>0.23990420425624839</v>
      </c>
      <c r="M34" s="14">
        <f t="shared" si="71"/>
        <v>0.18682070203648435</v>
      </c>
      <c r="N34" s="14">
        <f t="shared" si="71"/>
        <v>0.2355631565925641</v>
      </c>
      <c r="O34" s="14">
        <f t="shared" si="71"/>
        <v>0.25414120208837421</v>
      </c>
      <c r="P34" s="14">
        <f t="shared" si="71"/>
        <v>0.4027973811907648</v>
      </c>
      <c r="Q34" s="14">
        <f t="shared" si="71"/>
        <v>0.50865430517143129</v>
      </c>
      <c r="R34" s="14">
        <f t="shared" si="71"/>
        <v>0.32228985868225957</v>
      </c>
      <c r="S34" s="14">
        <f t="shared" si="71"/>
        <v>0.24200764722275936</v>
      </c>
      <c r="T34" s="14">
        <f t="shared" si="71"/>
        <v>0.34205414402201073</v>
      </c>
      <c r="U34" s="14">
        <f t="shared" si="71"/>
        <v>0.52310833893731157</v>
      </c>
      <c r="V34" s="14">
        <f t="shared" si="71"/>
        <v>4.2375408523014989E-2</v>
      </c>
      <c r="W34" s="14">
        <f t="shared" si="71"/>
        <v>0.13865649130829019</v>
      </c>
      <c r="X34" s="14">
        <f t="shared" si="71"/>
        <v>6.8110770078017163E-2</v>
      </c>
      <c r="Y34" s="14">
        <f t="shared" si="71"/>
        <v>4.171198468865589E-2</v>
      </c>
      <c r="Z34" s="14">
        <f t="shared" si="71"/>
        <v>9.0997466997712925E-2</v>
      </c>
      <c r="AA34" s="14">
        <f t="shared" si="71"/>
        <v>6.1482734703871736E-2</v>
      </c>
      <c r="AB34" s="14">
        <f t="shared" si="71"/>
        <v>0.13975475304976212</v>
      </c>
      <c r="AC34" s="14">
        <f t="shared" si="71"/>
        <v>0.35898194615700052</v>
      </c>
      <c r="AD34" s="14">
        <f t="shared" si="71"/>
        <v>1.8420604405574532E-2</v>
      </c>
      <c r="AE34" s="14">
        <f t="shared" si="71"/>
        <v>2.3203167887165758E-2</v>
      </c>
      <c r="AF34" s="14">
        <f t="shared" si="71"/>
        <v>3.1487373130616662E-2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MAX(D23:D28)-MIN(D23:D28)</f>
        <v>1.9233999999999991</v>
      </c>
      <c r="E35" s="14">
        <f t="shared" ref="E35:AF35" si="72">MAX(E23:E28)-MIN(E23:E28)</f>
        <v>1.9735999999999994</v>
      </c>
      <c r="F35" s="14">
        <f t="shared" si="72"/>
        <v>0.39500000000000002</v>
      </c>
      <c r="G35" s="14">
        <f>MAX(G23:G27)-MIN(G23:G27)</f>
        <v>6.030000000000002E-2</v>
      </c>
      <c r="H35" s="14">
        <f t="shared" si="72"/>
        <v>0.33470000000000022</v>
      </c>
      <c r="I35" s="14">
        <f t="shared" si="72"/>
        <v>0.27809999999999979</v>
      </c>
      <c r="J35" s="14">
        <f t="shared" si="72"/>
        <v>0.29020000000000001</v>
      </c>
      <c r="K35" s="14">
        <f>MAX(K24,K26:K28)-MIN(K24,K26:K28)</f>
        <v>8.7700000000000777E-2</v>
      </c>
      <c r="L35" s="14">
        <f t="shared" si="72"/>
        <v>0.57915040388673411</v>
      </c>
      <c r="M35" s="14">
        <f t="shared" si="72"/>
        <v>0.37341294338610154</v>
      </c>
      <c r="N35" s="14">
        <f t="shared" si="72"/>
        <v>0.46570321576515994</v>
      </c>
      <c r="O35" s="14">
        <f t="shared" si="72"/>
        <v>0.49498342100222348</v>
      </c>
      <c r="P35" s="14">
        <f t="shared" si="72"/>
        <v>1.0229634184276311</v>
      </c>
      <c r="Q35" s="14">
        <f t="shared" si="72"/>
        <v>1.1634195372832448</v>
      </c>
      <c r="R35" s="14">
        <f t="shared" si="72"/>
        <v>0.90963937539893625</v>
      </c>
      <c r="S35" s="14">
        <f t="shared" si="72"/>
        <v>0.61914507813440434</v>
      </c>
      <c r="T35" s="14">
        <f t="shared" si="72"/>
        <v>0.88030455571688648</v>
      </c>
      <c r="U35" s="14">
        <f t="shared" si="72"/>
        <v>1.5308552549940249</v>
      </c>
      <c r="V35" s="14">
        <f t="shared" si="72"/>
        <v>9.7819393312070124E-2</v>
      </c>
      <c r="W35" s="14">
        <f t="shared" si="72"/>
        <v>0.38797047425118558</v>
      </c>
      <c r="X35" s="14">
        <f t="shared" si="72"/>
        <v>0.16545468500117538</v>
      </c>
      <c r="Y35" s="14">
        <f t="shared" si="72"/>
        <v>0.11809999999999987</v>
      </c>
      <c r="Z35" s="14">
        <f t="shared" si="72"/>
        <v>0.2641</v>
      </c>
      <c r="AA35" s="14">
        <f t="shared" si="72"/>
        <v>0.16000000000000014</v>
      </c>
      <c r="AB35" s="14">
        <f t="shared" si="72"/>
        <v>0.39880000000000004</v>
      </c>
      <c r="AC35" s="14">
        <f t="shared" si="72"/>
        <v>0.83630000000000027</v>
      </c>
      <c r="AD35" s="14">
        <f t="shared" si="72"/>
        <v>4.4400000000000273E-2</v>
      </c>
      <c r="AE35" s="14">
        <f t="shared" si="72"/>
        <v>6.2900000000000178E-2</v>
      </c>
      <c r="AF35" s="14">
        <f t="shared" si="72"/>
        <v>7.8700000000000214E-2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>MIN(D23:D28)</f>
        <v>12.3527</v>
      </c>
      <c r="E36" s="14">
        <f t="shared" ref="E36:AF36" si="73">MIN(E23:E28)</f>
        <v>12.2072</v>
      </c>
      <c r="F36" s="14">
        <f t="shared" si="73"/>
        <v>2.7502</v>
      </c>
      <c r="G36" s="14">
        <f>MIN(G23:G27)</f>
        <v>1.0369999999999999</v>
      </c>
      <c r="H36" s="14">
        <f t="shared" si="73"/>
        <v>1.3638999999999999</v>
      </c>
      <c r="I36" s="14">
        <f t="shared" si="73"/>
        <v>0.65980000000000016</v>
      </c>
      <c r="J36" s="14">
        <f t="shared" si="73"/>
        <v>1.4072</v>
      </c>
      <c r="K36" s="14">
        <f>MIN(K24,K26:K28)</f>
        <v>0.9117999999999995</v>
      </c>
      <c r="L36" s="14">
        <f t="shared" si="73"/>
        <v>5.1519397376133975</v>
      </c>
      <c r="M36" s="14">
        <f t="shared" si="73"/>
        <v>1.4445860445124066</v>
      </c>
      <c r="N36" s="14">
        <f t="shared" si="73"/>
        <v>4.3815165342607116</v>
      </c>
      <c r="O36" s="14">
        <f t="shared" si="73"/>
        <v>1.2211882778670939</v>
      </c>
      <c r="P36" s="14">
        <f t="shared" si="73"/>
        <v>4.7951362618803648</v>
      </c>
      <c r="Q36" s="14">
        <f t="shared" si="73"/>
        <v>4.9056587131597329</v>
      </c>
      <c r="R36" s="14">
        <f t="shared" si="73"/>
        <v>3.4708605561157304</v>
      </c>
      <c r="S36" s="14">
        <f t="shared" si="73"/>
        <v>4.4780362939574303</v>
      </c>
      <c r="T36" s="14">
        <f t="shared" si="73"/>
        <v>4.4711824834153218</v>
      </c>
      <c r="U36" s="14">
        <f t="shared" si="73"/>
        <v>5.3088422485509961</v>
      </c>
      <c r="V36" s="14">
        <f t="shared" si="73"/>
        <v>0.86531188019118355</v>
      </c>
      <c r="W36" s="14">
        <f t="shared" si="73"/>
        <v>1.6909704580506437</v>
      </c>
      <c r="X36" s="14">
        <f t="shared" si="73"/>
        <v>0.31328646635308005</v>
      </c>
      <c r="Y36" s="14">
        <f t="shared" si="73"/>
        <v>0.99629999999999996</v>
      </c>
      <c r="Z36" s="14">
        <f t="shared" si="73"/>
        <v>0.42549999999999999</v>
      </c>
      <c r="AA36" s="14">
        <f t="shared" si="73"/>
        <v>1.3073999999999999</v>
      </c>
      <c r="AB36" s="14">
        <f t="shared" si="73"/>
        <v>2.5057</v>
      </c>
      <c r="AC36" s="14">
        <f t="shared" si="73"/>
        <v>1.9164999999999999</v>
      </c>
      <c r="AD36" s="14">
        <f t="shared" si="73"/>
        <v>0.27179999999999999</v>
      </c>
      <c r="AE36" s="14">
        <f t="shared" si="73"/>
        <v>0.2762</v>
      </c>
      <c r="AF36" s="14">
        <f t="shared" si="73"/>
        <v>0.22039999999999993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MAX(D23:D28)</f>
        <v>14.2761</v>
      </c>
      <c r="E37" s="14">
        <f t="shared" ref="E37:AF37" si="74">MAX(E23:E28)</f>
        <v>14.1808</v>
      </c>
      <c r="F37" s="14">
        <f t="shared" si="74"/>
        <v>3.1452</v>
      </c>
      <c r="G37" s="14">
        <f>MAX(G23:G27)</f>
        <v>1.0972999999999999</v>
      </c>
      <c r="H37" s="14">
        <f t="shared" si="74"/>
        <v>1.6986000000000001</v>
      </c>
      <c r="I37" s="14">
        <f t="shared" si="74"/>
        <v>0.93789999999999996</v>
      </c>
      <c r="J37" s="14">
        <f t="shared" si="74"/>
        <v>1.6974</v>
      </c>
      <c r="K37" s="14">
        <f>MAX(K24,K26:K28)</f>
        <v>0.99950000000000028</v>
      </c>
      <c r="L37" s="14">
        <f t="shared" si="74"/>
        <v>5.7310901415001316</v>
      </c>
      <c r="M37" s="14">
        <f t="shared" si="74"/>
        <v>1.8179989878985081</v>
      </c>
      <c r="N37" s="14">
        <f t="shared" si="74"/>
        <v>4.8472197500258716</v>
      </c>
      <c r="O37" s="14">
        <f t="shared" si="74"/>
        <v>1.7161716988693174</v>
      </c>
      <c r="P37" s="14">
        <f t="shared" si="74"/>
        <v>5.8180996803079958</v>
      </c>
      <c r="Q37" s="14">
        <f t="shared" si="74"/>
        <v>6.0690782504429777</v>
      </c>
      <c r="R37" s="14">
        <f t="shared" si="74"/>
        <v>4.3804999315146667</v>
      </c>
      <c r="S37" s="14">
        <f t="shared" si="74"/>
        <v>5.0971813720918346</v>
      </c>
      <c r="T37" s="14">
        <f t="shared" si="74"/>
        <v>5.3514870391322082</v>
      </c>
      <c r="U37" s="14">
        <f t="shared" si="74"/>
        <v>6.8396975035450209</v>
      </c>
      <c r="V37" s="14">
        <f t="shared" si="74"/>
        <v>0.96313127350325367</v>
      </c>
      <c r="W37" s="14">
        <f t="shared" si="74"/>
        <v>2.0789409323018293</v>
      </c>
      <c r="X37" s="14">
        <f t="shared" si="74"/>
        <v>0.47874115135425543</v>
      </c>
      <c r="Y37" s="14">
        <f t="shared" si="74"/>
        <v>1.1143999999999998</v>
      </c>
      <c r="Z37" s="14">
        <f t="shared" si="74"/>
        <v>0.68959999999999999</v>
      </c>
      <c r="AA37" s="14">
        <f t="shared" si="74"/>
        <v>1.4674</v>
      </c>
      <c r="AB37" s="14">
        <f t="shared" si="74"/>
        <v>2.9045000000000001</v>
      </c>
      <c r="AC37" s="14">
        <f t="shared" si="74"/>
        <v>2.7528000000000001</v>
      </c>
      <c r="AD37" s="14">
        <f t="shared" si="74"/>
        <v>0.31620000000000026</v>
      </c>
      <c r="AE37" s="14">
        <f t="shared" si="74"/>
        <v>0.33910000000000018</v>
      </c>
      <c r="AF37" s="14">
        <f t="shared" si="74"/>
        <v>0.29910000000000014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COUNT(D23:D28)</f>
        <v>6</v>
      </c>
      <c r="E38" s="15">
        <f t="shared" ref="E38:AF38" si="75">COUNT(E23:E28)</f>
        <v>6</v>
      </c>
      <c r="F38" s="15">
        <f t="shared" si="75"/>
        <v>6</v>
      </c>
      <c r="G38" s="15">
        <f>COUNT(G23:G27)</f>
        <v>5</v>
      </c>
      <c r="H38" s="15">
        <f t="shared" si="75"/>
        <v>6</v>
      </c>
      <c r="I38" s="15">
        <f t="shared" si="75"/>
        <v>6</v>
      </c>
      <c r="J38" s="15">
        <f t="shared" si="75"/>
        <v>6</v>
      </c>
      <c r="K38" s="15">
        <f>COUNT(K24,K26:K28)</f>
        <v>4</v>
      </c>
      <c r="L38" s="15">
        <f t="shared" si="75"/>
        <v>5</v>
      </c>
      <c r="M38" s="15">
        <f t="shared" si="75"/>
        <v>3</v>
      </c>
      <c r="N38" s="15">
        <f t="shared" si="75"/>
        <v>3</v>
      </c>
      <c r="O38" s="15">
        <f t="shared" si="75"/>
        <v>3</v>
      </c>
      <c r="P38" s="15">
        <f t="shared" si="75"/>
        <v>6</v>
      </c>
      <c r="Q38" s="15">
        <f t="shared" si="75"/>
        <v>6</v>
      </c>
      <c r="R38" s="15">
        <f t="shared" si="75"/>
        <v>6</v>
      </c>
      <c r="S38" s="15">
        <f t="shared" si="75"/>
        <v>6</v>
      </c>
      <c r="T38" s="15">
        <f t="shared" si="75"/>
        <v>6</v>
      </c>
      <c r="U38" s="15">
        <f t="shared" si="75"/>
        <v>6</v>
      </c>
      <c r="V38" s="15">
        <f t="shared" si="75"/>
        <v>6</v>
      </c>
      <c r="W38" s="15">
        <f t="shared" si="75"/>
        <v>6</v>
      </c>
      <c r="X38" s="15">
        <f t="shared" si="75"/>
        <v>6</v>
      </c>
      <c r="Y38" s="15">
        <f t="shared" si="75"/>
        <v>6</v>
      </c>
      <c r="Z38" s="15">
        <f t="shared" si="75"/>
        <v>6</v>
      </c>
      <c r="AA38" s="15">
        <f t="shared" si="75"/>
        <v>6</v>
      </c>
      <c r="AB38" s="15">
        <f t="shared" si="75"/>
        <v>6</v>
      </c>
      <c r="AC38" s="15">
        <f t="shared" si="75"/>
        <v>6</v>
      </c>
      <c r="AD38" s="15">
        <f t="shared" si="75"/>
        <v>6</v>
      </c>
      <c r="AE38" s="15">
        <f t="shared" si="75"/>
        <v>6</v>
      </c>
      <c r="AF38" s="15">
        <f t="shared" si="75"/>
        <v>6</v>
      </c>
      <c r="AI38" s="12"/>
      <c r="AJ38" s="12"/>
      <c r="AK38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20"/>
  <sheetViews>
    <sheetView workbookViewId="0">
      <pane xSplit="3" topLeftCell="D1" activePane="topRight" state="frozen"/>
      <selection pane="topRight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334</v>
      </c>
      <c r="C3" s="1"/>
      <c r="D3" s="5">
        <f t="shared" ref="D3:D12" si="0">((AG3-AW3)^2+(AH3-AX3)^2)^0.5</f>
        <v>11.4954</v>
      </c>
      <c r="E3" s="5">
        <f t="shared" ref="E3:E12" si="1">((AG3-AU3)^2+(AH3-AV3)^2)^0.5</f>
        <v>10.0025</v>
      </c>
      <c r="F3" s="5">
        <f t="shared" ref="F3:F10" si="2">((AG3-AM3)^2+(AH3-AN3)^2)^0.5</f>
        <v>2.3862999999999999</v>
      </c>
      <c r="G3" s="5">
        <f t="shared" ref="G3:G10" si="3">((AG3-AI3)^2+(AH3-AJ3)^2)^0.5</f>
        <v>0.74229999999999996</v>
      </c>
      <c r="H3" s="5">
        <f t="shared" ref="H3:H10" si="4">((AK3-AM3)^2+(AL3-AN3)^2)^0.5</f>
        <v>1.1930999999999998</v>
      </c>
      <c r="I3" s="5">
        <f t="shared" ref="I3:I10" si="5">((AM3-AO3)^2+(AN3-AP3)^2)^0.5</f>
        <v>0.64260000000000028</v>
      </c>
      <c r="J3" s="5">
        <f t="shared" ref="J3:J10" si="6">((AO3-AQ3)^2+(AP3-AR3)^2)^0.5</f>
        <v>1.3609</v>
      </c>
      <c r="K3" s="5">
        <f t="shared" ref="K3:K10" si="7">((AQ3-AS3)^2+(AR3-AT3)^2)^0.5</f>
        <v>0.92319999999999958</v>
      </c>
      <c r="L3" s="5">
        <f t="shared" ref="L3:L12" si="8">((BS3-BU3)^2+(BT3-BV3)^2)^0.5</f>
        <v>4.5151722636019107</v>
      </c>
      <c r="M3" s="5">
        <f t="shared" ref="M3:M12" si="9">((BU3-BW3)^2+(BV3-BX3)^2)^0.5</f>
        <v>1.1400824619298375</v>
      </c>
      <c r="N3" s="5">
        <f t="shared" ref="N3:N12" si="10">((BW3-BY3)^2+(BX3-BZ3)^2)^0.5 + ((BY3-CA3)^2+(BZ3-CB3)^2)^0.5</f>
        <v>5.3467190464849246</v>
      </c>
      <c r="O3" s="5">
        <f t="shared" ref="O3:O12" si="11">((CA3-CC3)^2+(CB3-CD3)^2)^0.5</f>
        <v>1.3340607070144901</v>
      </c>
      <c r="P3" s="5">
        <f>((CE3-CG3)^2+(CF3-CH3)^2)^0.5</f>
        <v>4.6662518256090717</v>
      </c>
      <c r="Q3" s="5">
        <f t="shared" ref="Q3:Q10" si="12">((CG3-CI3)^2+(CH3-CJ3)^2)^0.5</f>
        <v>4.9167475113127379</v>
      </c>
      <c r="R3" s="5">
        <f>((CO3-CQ3)^2+(CP3-CR3)^2)^0.5</f>
        <v>3.3317963458170725</v>
      </c>
      <c r="S3" s="5">
        <f>((CQ3-CS3)^2+(CR3-CT3)^2)^0.5</f>
        <v>4.2589024407703917</v>
      </c>
      <c r="T3" s="5">
        <f>((CY3-DA3)^2+(CZ3-DB3)^2)^0.5</f>
        <v>3.7495735770884666</v>
      </c>
      <c r="U3" s="5">
        <f>((DA3-DC3)^2+(DB3-DD3)^2)^0.5</f>
        <v>5.7226103012523923</v>
      </c>
      <c r="V3" s="5">
        <f t="shared" ref="V3:V10" si="13">((DI3-DK3)^2+(DJ3-DL3)^2)^0.5</f>
        <v>0.77588981176453142</v>
      </c>
      <c r="W3" s="5">
        <f t="shared" ref="W3:W10" si="14">((DK3-DM3)^2+(DL3-DN3)^2)^0.5</f>
        <v>1.3939185090958512</v>
      </c>
      <c r="X3" s="5">
        <f t="shared" ref="X3:X10" si="15">((DM3-DO3)^2+(DN3-DP3)^2)^0.5</f>
        <v>0.34946831043744075</v>
      </c>
      <c r="Y3" s="5">
        <f>((BE3-BK3)^2+(BF3-BL3)^2)^0.5</f>
        <v>0.97849999999999993</v>
      </c>
      <c r="Z3" s="5">
        <f t="shared" ref="Z3:Z10" si="16">((BG3-BI3)^2+(BH3-BJ3)^2)^0.5</f>
        <v>0.52639999999999998</v>
      </c>
      <c r="AA3" s="5">
        <f t="shared" ref="AA3:AA10" si="17">((BC3-BM3)^2+(BD3-BN3)^2)^0.5</f>
        <v>1.2509999999999999</v>
      </c>
      <c r="AB3" s="5">
        <f t="shared" ref="AB3:AB10" si="18">((BA3-BO3)^2+(BB3-BP3)^2)^0.5</f>
        <v>2.4714</v>
      </c>
      <c r="AC3" s="6">
        <f t="shared" ref="AC3:AC10" si="19">((AY3-BQ3)^2+(AZ3-BR3)^2)^0.5</f>
        <v>1.7164000000000001</v>
      </c>
      <c r="AD3" s="6">
        <f>((CK3-CM3)^2+(CL3-CN3)^2)^0.5</f>
        <v>0.19240000000000002</v>
      </c>
      <c r="AE3" s="6">
        <f>((CU3-CW3)^2+(CV3-CX3)^2)^0.5</f>
        <v>0.19310000000000005</v>
      </c>
      <c r="AF3" s="6">
        <f>((DE3-DG3)^2+(DF3-DH3)^2)^0.5</f>
        <v>0.18219999999999992</v>
      </c>
      <c r="AG3" s="9">
        <v>0</v>
      </c>
      <c r="AH3" s="9">
        <v>0</v>
      </c>
      <c r="AI3" s="9">
        <v>0</v>
      </c>
      <c r="AJ3" s="9">
        <v>-0.74229999999999996</v>
      </c>
      <c r="AK3" s="9">
        <v>0</v>
      </c>
      <c r="AL3" s="9">
        <v>-1.1932</v>
      </c>
      <c r="AM3" s="9">
        <v>0</v>
      </c>
      <c r="AN3" s="9">
        <v>-2.3862999999999999</v>
      </c>
      <c r="AO3" s="9">
        <v>0</v>
      </c>
      <c r="AP3" s="9">
        <v>-3.0289000000000001</v>
      </c>
      <c r="AQ3" s="9">
        <v>0</v>
      </c>
      <c r="AR3" s="9">
        <v>-4.3898000000000001</v>
      </c>
      <c r="AS3" s="9">
        <v>0</v>
      </c>
      <c r="AT3" s="9">
        <v>-5.3129999999999997</v>
      </c>
      <c r="AU3" s="9">
        <v>0</v>
      </c>
      <c r="AV3" s="9">
        <v>-10.0025</v>
      </c>
      <c r="AW3" s="9">
        <v>0</v>
      </c>
      <c r="AX3" s="9">
        <v>-11.4954</v>
      </c>
      <c r="AY3" s="18">
        <v>0.94610000000000005</v>
      </c>
      <c r="AZ3" s="18">
        <v>-4.3428000000000004</v>
      </c>
      <c r="BA3" s="19">
        <v>1.2179</v>
      </c>
      <c r="BB3" s="19">
        <v>-4.3428000000000004</v>
      </c>
      <c r="BC3" s="19">
        <v>0.6401</v>
      </c>
      <c r="BD3" s="19">
        <v>-4.3428000000000004</v>
      </c>
      <c r="BE3" s="19">
        <v>0.57779999999999998</v>
      </c>
      <c r="BF3" s="19">
        <v>-4.3428000000000004</v>
      </c>
      <c r="BG3" s="19">
        <v>0.34799999999999998</v>
      </c>
      <c r="BH3" s="19">
        <v>-4.3428000000000004</v>
      </c>
      <c r="BI3" s="19">
        <v>-0.1784</v>
      </c>
      <c r="BJ3" s="19">
        <v>-4.3428000000000004</v>
      </c>
      <c r="BK3" s="19">
        <v>-0.4007</v>
      </c>
      <c r="BL3" s="19">
        <v>-4.3428000000000004</v>
      </c>
      <c r="BM3" s="19">
        <v>-0.6109</v>
      </c>
      <c r="BN3" s="19">
        <v>-4.3428000000000004</v>
      </c>
      <c r="BO3" s="19">
        <v>-1.2535000000000001</v>
      </c>
      <c r="BP3" s="19">
        <v>-4.3428000000000004</v>
      </c>
      <c r="BQ3" s="19">
        <v>-0.77029999999999998</v>
      </c>
      <c r="BR3" s="19">
        <v>-4.3428000000000004</v>
      </c>
      <c r="BS3" s="17">
        <v>0</v>
      </c>
      <c r="BT3" s="17">
        <v>0</v>
      </c>
      <c r="BU3" s="17">
        <v>0.96840000000000004</v>
      </c>
      <c r="BV3" s="17">
        <v>-4.4100999999999999</v>
      </c>
      <c r="BW3" s="17">
        <v>1.9875</v>
      </c>
      <c r="BX3" s="17">
        <v>-4.9211999999999998</v>
      </c>
      <c r="BY3" s="17">
        <v>5.0755999999999997</v>
      </c>
      <c r="BZ3" s="17">
        <v>-6.11</v>
      </c>
      <c r="CA3" s="17">
        <v>7.1132999999999997</v>
      </c>
      <c r="CB3" s="17">
        <v>-6.11</v>
      </c>
      <c r="CC3" s="17">
        <v>7.7927</v>
      </c>
      <c r="CD3" s="17">
        <v>-4.9619</v>
      </c>
      <c r="CE3" s="12">
        <v>-1.7431000000000001</v>
      </c>
      <c r="CF3" s="12">
        <v>-1.4091</v>
      </c>
      <c r="CG3" s="12">
        <v>-5.6349999999999998</v>
      </c>
      <c r="CH3" s="12">
        <v>1.1652</v>
      </c>
      <c r="CI3" s="12">
        <v>-1.7685</v>
      </c>
      <c r="CJ3" s="12">
        <v>4.2023999999999999</v>
      </c>
      <c r="CK3" s="12">
        <v>-3.8875000000000002</v>
      </c>
      <c r="CL3" s="12">
        <v>0.2203</v>
      </c>
      <c r="CM3" s="12">
        <v>-3.8875000000000002</v>
      </c>
      <c r="CN3" s="12">
        <v>0.41270000000000001</v>
      </c>
      <c r="CO3" s="12">
        <v>0.3473</v>
      </c>
      <c r="CP3" s="12">
        <v>1.6439999999999999</v>
      </c>
      <c r="CQ3" s="12">
        <v>-1.5519000000000001</v>
      </c>
      <c r="CR3" s="12">
        <v>-1.0934999999999999</v>
      </c>
      <c r="CS3" s="12">
        <v>2.2694999999999999</v>
      </c>
      <c r="CT3" s="12">
        <v>-2.9737</v>
      </c>
      <c r="CU3" s="12">
        <v>-0.42159999999999997</v>
      </c>
      <c r="CV3" s="12">
        <v>0.64129999999999998</v>
      </c>
      <c r="CW3" s="12">
        <v>-0.42159999999999997</v>
      </c>
      <c r="CX3" s="12">
        <v>0.83440000000000003</v>
      </c>
      <c r="CY3" s="12">
        <v>4.0599999999999997E-2</v>
      </c>
      <c r="CZ3" s="12">
        <v>3.2442000000000002</v>
      </c>
      <c r="DA3" s="12">
        <v>-3.1692999999999998</v>
      </c>
      <c r="DB3" s="12">
        <v>1.3062</v>
      </c>
      <c r="DC3" s="12">
        <v>1.2185999999999999</v>
      </c>
      <c r="DD3" s="12">
        <v>-2.3673000000000002</v>
      </c>
      <c r="DE3" s="12">
        <v>-0.86739999999999995</v>
      </c>
      <c r="DF3" s="12">
        <v>2.5451000000000001</v>
      </c>
      <c r="DG3" s="12">
        <v>-0.86739999999999995</v>
      </c>
      <c r="DH3" s="12">
        <v>2.7273000000000001</v>
      </c>
      <c r="DI3" s="12">
        <v>7.2923</v>
      </c>
      <c r="DJ3" s="12">
        <v>5.6420000000000003</v>
      </c>
      <c r="DK3" s="12">
        <v>7.7857000000000003</v>
      </c>
      <c r="DL3" s="12">
        <v>6.2408000000000001</v>
      </c>
      <c r="DM3" s="12">
        <v>8.0511999999999997</v>
      </c>
      <c r="DN3" s="12">
        <v>7.6092000000000004</v>
      </c>
      <c r="DO3" s="12">
        <v>8.0073000000000008</v>
      </c>
      <c r="DP3" s="12">
        <v>7.9558999999999997</v>
      </c>
    </row>
    <row r="4" spans="2:120" ht="14.45" customHeight="1" x14ac:dyDescent="0.2">
      <c r="B4" s="2" t="s">
        <v>335</v>
      </c>
      <c r="C4" s="2" t="s">
        <v>479</v>
      </c>
      <c r="D4" s="5">
        <f t="shared" si="0"/>
        <v>11.4611</v>
      </c>
      <c r="E4" s="5">
        <f t="shared" si="1"/>
        <v>11.1233</v>
      </c>
      <c r="F4" s="5">
        <f t="shared" si="2"/>
        <v>2.3285</v>
      </c>
      <c r="G4" s="5">
        <f t="shared" si="3"/>
        <v>0.73089999999999999</v>
      </c>
      <c r="H4" s="5">
        <f t="shared" si="4"/>
        <v>1.1271</v>
      </c>
      <c r="I4" s="5">
        <f t="shared" si="5"/>
        <v>0.60460000000000003</v>
      </c>
      <c r="J4" s="5">
        <f t="shared" si="6"/>
        <v>1.5067999999999997</v>
      </c>
      <c r="K4" s="5">
        <f t="shared" si="7"/>
        <v>1.1278000000000006</v>
      </c>
      <c r="L4" s="5">
        <v>4.7985649208904118</v>
      </c>
      <c r="M4" s="5">
        <v>1.2067083326139751</v>
      </c>
      <c r="N4" s="5">
        <v>4.910325019994966</v>
      </c>
      <c r="O4" s="5" t="s">
        <v>566</v>
      </c>
      <c r="P4" s="5">
        <f t="shared" ref="P4:P10" si="20">((CE4-CG4)^2+(CF4-CH4)^2)^0.5</f>
        <v>4.7818902674570021</v>
      </c>
      <c r="Q4" s="5">
        <f t="shared" si="12"/>
        <v>5.0772333509501024</v>
      </c>
      <c r="R4" s="5">
        <f t="shared" ref="R4:R10" si="21">((CO4-CQ4)^2+(CP4-CR4)^2)^0.5</f>
        <v>3.5047193339838212</v>
      </c>
      <c r="S4" s="5">
        <f t="shared" ref="S4:S10" si="22">((CQ4-CS4)^2+(CR4-CT4)^2)^0.5</f>
        <v>4.2574616498566371</v>
      </c>
      <c r="T4" s="5">
        <f t="shared" ref="T4:T9" si="23">((CY4-DA4)^2+(CZ4-DB4)^2)^0.5</f>
        <v>4.269995374704755</v>
      </c>
      <c r="U4" s="5">
        <f t="shared" ref="U4:U9" si="24">((DA4-DC4)^2+(DB4-DD4)^2)^0.5</f>
        <v>5.0137747107344186</v>
      </c>
      <c r="V4" s="5">
        <f t="shared" si="13"/>
        <v>0.83142261215341018</v>
      </c>
      <c r="W4" s="5">
        <f t="shared" si="14"/>
        <v>1.4522497753485797</v>
      </c>
      <c r="X4" s="5">
        <f t="shared" si="15"/>
        <v>0.31569258781289128</v>
      </c>
      <c r="Y4" s="5">
        <f t="shared" ref="Y4:Y10" si="25">((BE4-BK4)^2+(BF4-BL4)^2)^0.5</f>
        <v>1.0800999999999998</v>
      </c>
      <c r="Z4" s="5">
        <f t="shared" si="16"/>
        <v>0.55809999999999993</v>
      </c>
      <c r="AA4" s="5">
        <f t="shared" si="17"/>
        <v>1.3119000000000001</v>
      </c>
      <c r="AB4" s="5">
        <f t="shared" si="18"/>
        <v>2.8289</v>
      </c>
      <c r="AC4" s="6">
        <f t="shared" si="19"/>
        <v>1.6389</v>
      </c>
      <c r="AD4" s="6">
        <f t="shared" ref="AD4:AD10" si="26">((CK4-CM4)^2+(CL4-CN4)^2)^0.5</f>
        <v>0.22860000000000014</v>
      </c>
      <c r="AE4" s="6">
        <f t="shared" ref="AE4:AE10" si="27">((CU4-CW4)^2+(CV4-CX4)^2)^0.5</f>
        <v>0.21850000000000014</v>
      </c>
      <c r="AF4" s="6">
        <f t="shared" ref="AF4:AF9" si="28">((DE4-DG4)^2+(DF4-DH4)^2)^0.5</f>
        <v>0.22039999999999993</v>
      </c>
      <c r="AG4" s="9">
        <v>0</v>
      </c>
      <c r="AH4" s="9">
        <v>0</v>
      </c>
      <c r="AI4" s="9">
        <v>0</v>
      </c>
      <c r="AJ4" s="9">
        <v>-0.73089999999999999</v>
      </c>
      <c r="AK4" s="9">
        <v>0</v>
      </c>
      <c r="AL4" s="9">
        <v>-1.2014</v>
      </c>
      <c r="AM4" s="9">
        <v>0</v>
      </c>
      <c r="AN4" s="9">
        <v>-2.3285</v>
      </c>
      <c r="AO4" s="9">
        <v>0</v>
      </c>
      <c r="AP4" s="9">
        <v>-2.9331</v>
      </c>
      <c r="AQ4" s="9">
        <v>0</v>
      </c>
      <c r="AR4" s="9">
        <v>-4.4398999999999997</v>
      </c>
      <c r="AS4" s="9">
        <v>0</v>
      </c>
      <c r="AT4" s="9">
        <v>-5.5677000000000003</v>
      </c>
      <c r="AU4" s="9">
        <v>0</v>
      </c>
      <c r="AV4" s="9">
        <v>-11.1233</v>
      </c>
      <c r="AW4" s="9">
        <v>0</v>
      </c>
      <c r="AX4" s="9">
        <v>-11.4611</v>
      </c>
      <c r="AY4" s="18">
        <v>0.65210000000000001</v>
      </c>
      <c r="AZ4" s="18">
        <v>-4.4812000000000003</v>
      </c>
      <c r="BA4" s="19">
        <v>1.2128000000000001</v>
      </c>
      <c r="BB4" s="19">
        <v>-4.4812000000000003</v>
      </c>
      <c r="BC4" s="19">
        <v>0.4985</v>
      </c>
      <c r="BD4" s="19">
        <v>-4.4812000000000003</v>
      </c>
      <c r="BE4" s="19">
        <v>-0.38040000000000002</v>
      </c>
      <c r="BF4" s="19">
        <v>-4.4812000000000003</v>
      </c>
      <c r="BG4" s="19">
        <v>-0.63439999999999996</v>
      </c>
      <c r="BH4" s="19">
        <v>-4.4812000000000003</v>
      </c>
      <c r="BI4" s="19">
        <v>-1.1924999999999999</v>
      </c>
      <c r="BJ4" s="19">
        <v>-4.4812000000000003</v>
      </c>
      <c r="BK4" s="19">
        <v>-1.4604999999999999</v>
      </c>
      <c r="BL4" s="19">
        <v>-4.4812000000000003</v>
      </c>
      <c r="BM4" s="19">
        <v>-0.81340000000000001</v>
      </c>
      <c r="BN4" s="19">
        <v>-4.4812000000000003</v>
      </c>
      <c r="BO4" s="19">
        <v>-1.6161000000000001</v>
      </c>
      <c r="BP4" s="19">
        <v>-4.4812000000000003</v>
      </c>
      <c r="BQ4" s="19">
        <v>-0.98680000000000001</v>
      </c>
      <c r="BR4" s="19">
        <v>-4.4812000000000003</v>
      </c>
      <c r="BS4" s="17">
        <v>0</v>
      </c>
      <c r="BT4" s="17">
        <v>0</v>
      </c>
      <c r="BU4" s="17">
        <v>1.8644000000000001</v>
      </c>
      <c r="BV4" s="17">
        <v>4.2798999999999996</v>
      </c>
      <c r="BW4" s="17">
        <v>2.4378000000000002</v>
      </c>
      <c r="BX4" s="17">
        <v>3.4068000000000001</v>
      </c>
      <c r="BY4" s="17">
        <v>2.4378000000000002</v>
      </c>
      <c r="BZ4" s="17">
        <v>3.4068000000000001</v>
      </c>
      <c r="CA4" s="17">
        <v>3.7191999999999998</v>
      </c>
      <c r="CB4" s="17">
        <v>-0.67559999999999998</v>
      </c>
      <c r="CC4" s="17">
        <v>3.7191999999999998</v>
      </c>
      <c r="CD4" s="17">
        <v>-0.67559999999999998</v>
      </c>
      <c r="CE4" s="12">
        <v>-3.5693000000000001</v>
      </c>
      <c r="CF4" s="12">
        <v>0.54859999999999998</v>
      </c>
      <c r="CG4" s="12">
        <v>-6.3975999999999997</v>
      </c>
      <c r="CH4" s="12">
        <v>4.4043999999999999</v>
      </c>
      <c r="CI4" s="12">
        <v>-8.1051000000000002</v>
      </c>
      <c r="CJ4" s="12">
        <v>9.1859000000000002</v>
      </c>
      <c r="CK4" s="12">
        <v>-4.6227999999999998</v>
      </c>
      <c r="CL4" s="12">
        <v>2.2008999999999999</v>
      </c>
      <c r="CM4" s="12">
        <v>-4.6227999999999998</v>
      </c>
      <c r="CN4" s="12">
        <v>2.4295</v>
      </c>
      <c r="CO4" s="12">
        <v>-4.6082000000000001</v>
      </c>
      <c r="CP4" s="12">
        <v>3.4277000000000002</v>
      </c>
      <c r="CQ4" s="12">
        <v>-6.5227000000000004</v>
      </c>
      <c r="CR4" s="12">
        <v>0.49209999999999998</v>
      </c>
      <c r="CS4" s="12">
        <v>-2.2757999999999998</v>
      </c>
      <c r="CT4" s="12">
        <v>0.19239999999999999</v>
      </c>
      <c r="CU4" s="12">
        <v>-6.3823999999999996</v>
      </c>
      <c r="CV4" s="12">
        <v>1.7786</v>
      </c>
      <c r="CW4" s="12">
        <v>-6.3823999999999996</v>
      </c>
      <c r="CX4" s="12">
        <v>1.9971000000000001</v>
      </c>
      <c r="CY4" s="12">
        <v>-6.3823999999999996</v>
      </c>
      <c r="CZ4" s="12">
        <v>2.7749000000000001</v>
      </c>
      <c r="DA4" s="12">
        <v>-8.3947000000000003</v>
      </c>
      <c r="DB4" s="12">
        <v>-0.99119999999999997</v>
      </c>
      <c r="DC4" s="12">
        <v>-3.6924999999999999</v>
      </c>
      <c r="DD4" s="12">
        <v>-2.7311000000000001</v>
      </c>
      <c r="DE4" s="12">
        <v>-6.8998999999999997</v>
      </c>
      <c r="DF4" s="12">
        <v>1.7329000000000001</v>
      </c>
      <c r="DG4" s="12">
        <v>-6.8998999999999997</v>
      </c>
      <c r="DH4" s="12">
        <v>1.9533</v>
      </c>
      <c r="DI4" s="12">
        <v>-2.8784999999999998</v>
      </c>
      <c r="DJ4" s="12">
        <v>0.69020000000000004</v>
      </c>
      <c r="DK4" s="12">
        <v>-2.4834999999999998</v>
      </c>
      <c r="DL4" s="12">
        <v>1.4218</v>
      </c>
      <c r="DM4" s="12">
        <v>-2.5806</v>
      </c>
      <c r="DN4" s="12">
        <v>2.8708</v>
      </c>
      <c r="DO4" s="12">
        <v>-2.6816</v>
      </c>
      <c r="DP4" s="12">
        <v>3.1699000000000002</v>
      </c>
    </row>
    <row r="5" spans="2:120" ht="16.899999999999999" customHeight="1" x14ac:dyDescent="0.2">
      <c r="B5" s="2" t="s">
        <v>336</v>
      </c>
      <c r="C5" s="2" t="s">
        <v>535</v>
      </c>
      <c r="D5" s="5">
        <f t="shared" si="0"/>
        <v>11.5608</v>
      </c>
      <c r="E5" s="5">
        <f t="shared" si="1"/>
        <v>10.838800000000001</v>
      </c>
      <c r="F5" s="5">
        <f t="shared" si="2"/>
        <v>2.4238</v>
      </c>
      <c r="G5" s="5">
        <f t="shared" si="3"/>
        <v>0.70479999999999998</v>
      </c>
      <c r="H5" s="5">
        <f t="shared" si="4"/>
        <v>1.2421</v>
      </c>
      <c r="I5" s="5">
        <f t="shared" si="5"/>
        <v>0.57209999999999983</v>
      </c>
      <c r="J5" s="5">
        <f t="shared" si="6"/>
        <v>1.4478</v>
      </c>
      <c r="K5" s="5">
        <f t="shared" si="7"/>
        <v>0.62870000000000026</v>
      </c>
      <c r="L5" s="5">
        <f t="shared" si="8"/>
        <v>4.8958410615541839</v>
      </c>
      <c r="M5" s="5" t="s">
        <v>566</v>
      </c>
      <c r="N5" s="5" t="s">
        <v>566</v>
      </c>
      <c r="O5" s="5" t="s">
        <v>566</v>
      </c>
      <c r="P5" s="5">
        <f t="shared" si="20"/>
        <v>4.5566062381996542</v>
      </c>
      <c r="Q5" s="5">
        <f t="shared" si="12"/>
        <v>4.8161202694700229</v>
      </c>
      <c r="R5" s="5">
        <f t="shared" si="21"/>
        <v>2.9459693582927842</v>
      </c>
      <c r="S5" s="5">
        <f t="shared" si="22"/>
        <v>3.4375743599229969</v>
      </c>
      <c r="T5" s="5">
        <f t="shared" si="23"/>
        <v>4.556904546948509</v>
      </c>
      <c r="U5" s="5">
        <f t="shared" si="24"/>
        <v>4.4486530152395565</v>
      </c>
      <c r="V5" s="5">
        <f t="shared" si="13"/>
        <v>0.77370462710261712</v>
      </c>
      <c r="W5" s="5">
        <f t="shared" si="14"/>
        <v>1.3939309774877662</v>
      </c>
      <c r="X5" s="5">
        <f t="shared" si="15"/>
        <v>0.35365819656838166</v>
      </c>
      <c r="Y5" s="5">
        <f t="shared" si="25"/>
        <v>1.0286999999999999</v>
      </c>
      <c r="Z5" s="5">
        <f t="shared" si="16"/>
        <v>0.54349999999999998</v>
      </c>
      <c r="AA5" s="5">
        <f t="shared" si="17"/>
        <v>1.1880999999999999</v>
      </c>
      <c r="AB5" s="5">
        <f t="shared" si="18"/>
        <v>2.4161999999999999</v>
      </c>
      <c r="AC5" s="6">
        <f t="shared" si="19"/>
        <v>1.7551000000000001</v>
      </c>
      <c r="AD5" s="6">
        <f t="shared" si="26"/>
        <v>0.21209999999999996</v>
      </c>
      <c r="AE5" s="6">
        <f t="shared" si="27"/>
        <v>0.19359999999999999</v>
      </c>
      <c r="AF5" s="6">
        <f t="shared" si="28"/>
        <v>0.18930000000000025</v>
      </c>
      <c r="AG5" s="9">
        <v>0</v>
      </c>
      <c r="AH5" s="9">
        <v>0</v>
      </c>
      <c r="AI5" s="9">
        <v>0</v>
      </c>
      <c r="AJ5" s="9">
        <v>-0.70479999999999998</v>
      </c>
      <c r="AK5" s="9">
        <v>0</v>
      </c>
      <c r="AL5" s="9">
        <v>-1.1817</v>
      </c>
      <c r="AM5" s="9">
        <v>0</v>
      </c>
      <c r="AN5" s="9">
        <v>-2.4238</v>
      </c>
      <c r="AO5" s="9">
        <v>0</v>
      </c>
      <c r="AP5" s="9">
        <v>-2.9958999999999998</v>
      </c>
      <c r="AQ5" s="9">
        <v>0</v>
      </c>
      <c r="AR5" s="9">
        <v>-4.4436999999999998</v>
      </c>
      <c r="AS5" s="9">
        <v>0</v>
      </c>
      <c r="AT5" s="9">
        <v>-5.0724</v>
      </c>
      <c r="AU5" s="9">
        <v>0</v>
      </c>
      <c r="AV5" s="9">
        <v>-10.838800000000001</v>
      </c>
      <c r="AW5" s="9">
        <v>0</v>
      </c>
      <c r="AX5" s="9">
        <v>-11.5608</v>
      </c>
      <c r="AY5" s="18">
        <v>0.95879999999999999</v>
      </c>
      <c r="AZ5" s="18">
        <v>-5.1752000000000002</v>
      </c>
      <c r="BA5" s="19">
        <v>1.2445999999999999</v>
      </c>
      <c r="BB5" s="19">
        <v>-5.1752000000000002</v>
      </c>
      <c r="BC5" s="19">
        <v>0.65529999999999999</v>
      </c>
      <c r="BD5" s="19">
        <v>-5.1752000000000002</v>
      </c>
      <c r="BE5" s="19">
        <v>0.51629999999999998</v>
      </c>
      <c r="BF5" s="19">
        <v>-5.1752000000000002</v>
      </c>
      <c r="BG5" s="19">
        <v>0.2908</v>
      </c>
      <c r="BH5" s="19">
        <v>-5.1752000000000002</v>
      </c>
      <c r="BI5" s="19">
        <v>-0.25269999999999998</v>
      </c>
      <c r="BJ5" s="19">
        <v>-5.1752000000000002</v>
      </c>
      <c r="BK5" s="19">
        <v>-0.51239999999999997</v>
      </c>
      <c r="BL5" s="19">
        <v>-5.1752000000000002</v>
      </c>
      <c r="BM5" s="19">
        <v>-0.53280000000000005</v>
      </c>
      <c r="BN5" s="19">
        <v>-5.1752000000000002</v>
      </c>
      <c r="BO5" s="19">
        <v>-1.1716</v>
      </c>
      <c r="BP5" s="19">
        <v>-5.1752000000000002</v>
      </c>
      <c r="BQ5" s="19">
        <v>-0.79630000000000001</v>
      </c>
      <c r="BR5" s="19">
        <v>-5.1752000000000002</v>
      </c>
      <c r="BS5" s="17">
        <v>0</v>
      </c>
      <c r="BT5" s="17">
        <v>0</v>
      </c>
      <c r="BU5" s="17">
        <v>-3.3591000000000002</v>
      </c>
      <c r="BV5" s="17">
        <v>3.5617000000000001</v>
      </c>
      <c r="BW5" s="17"/>
      <c r="BX5" s="17"/>
      <c r="BY5" s="17"/>
      <c r="BZ5" s="17"/>
      <c r="CA5" s="17"/>
      <c r="CB5" s="17"/>
      <c r="CC5" s="17"/>
      <c r="CD5" s="17"/>
      <c r="CE5" s="12">
        <v>-3.5731000000000002</v>
      </c>
      <c r="CF5" s="12">
        <v>4.4317000000000002</v>
      </c>
      <c r="CG5" s="12">
        <v>-3.6735000000000002</v>
      </c>
      <c r="CH5" s="12">
        <v>-0.12379999999999999</v>
      </c>
      <c r="CI5" s="12">
        <v>-3.3660999999999999</v>
      </c>
      <c r="CJ5" s="12">
        <v>4.6825000000000001</v>
      </c>
      <c r="CK5" s="12">
        <v>-3.6385000000000001</v>
      </c>
      <c r="CL5" s="12">
        <v>2.5457000000000001</v>
      </c>
      <c r="CM5" s="12">
        <v>-3.8506</v>
      </c>
      <c r="CN5" s="12">
        <v>2.5457000000000001</v>
      </c>
      <c r="CO5" s="12">
        <v>-3.3477000000000001</v>
      </c>
      <c r="CP5" s="12">
        <v>2.5063</v>
      </c>
      <c r="CQ5" s="12">
        <v>-5.6711999999999998</v>
      </c>
      <c r="CR5" s="12">
        <v>4.3174000000000001</v>
      </c>
      <c r="CS5" s="12">
        <v>-2.7469999999999999</v>
      </c>
      <c r="CT5" s="12">
        <v>2.5102000000000002</v>
      </c>
      <c r="CU5" s="12">
        <v>-4.0709999999999997</v>
      </c>
      <c r="CV5" s="12">
        <v>3.1236000000000002</v>
      </c>
      <c r="CW5" s="12">
        <v>-4.0709999999999997</v>
      </c>
      <c r="CX5" s="12">
        <v>3.3172000000000001</v>
      </c>
      <c r="CY5" s="12">
        <v>-3.6049000000000002</v>
      </c>
      <c r="CZ5" s="12">
        <v>3.2645</v>
      </c>
      <c r="DA5" s="12">
        <v>-5.9093</v>
      </c>
      <c r="DB5" s="12">
        <v>7.1958000000000002</v>
      </c>
      <c r="DC5" s="12">
        <v>-1.879</v>
      </c>
      <c r="DD5" s="12">
        <v>5.3124000000000002</v>
      </c>
      <c r="DE5" s="12">
        <v>-4.5555000000000003</v>
      </c>
      <c r="DF5" s="12">
        <v>5.1859999999999999</v>
      </c>
      <c r="DG5" s="12">
        <v>-4.5555000000000003</v>
      </c>
      <c r="DH5" s="12">
        <v>5.3753000000000002</v>
      </c>
      <c r="DI5" s="12">
        <v>-2.7559</v>
      </c>
      <c r="DJ5" s="12">
        <v>3.1362999999999999</v>
      </c>
      <c r="DK5" s="12">
        <v>-2.3298000000000001</v>
      </c>
      <c r="DL5" s="12">
        <v>2.4904999999999999</v>
      </c>
      <c r="DM5" s="12">
        <v>-2.2688999999999999</v>
      </c>
      <c r="DN5" s="12">
        <v>1.0979000000000001</v>
      </c>
      <c r="DO5" s="12">
        <v>-2.3285</v>
      </c>
      <c r="DP5" s="12">
        <v>0.74929999999999997</v>
      </c>
    </row>
    <row r="6" spans="2:120" ht="15" customHeight="1" x14ac:dyDescent="0.2">
      <c r="B6" s="2" t="s">
        <v>414</v>
      </c>
      <c r="C6" s="2"/>
      <c r="D6" s="5">
        <f t="shared" si="0"/>
        <v>11.3309</v>
      </c>
      <c r="E6" s="5">
        <f t="shared" si="1"/>
        <v>10.492100000000001</v>
      </c>
      <c r="F6" s="5">
        <f t="shared" si="2"/>
        <v>2.0573999999999999</v>
      </c>
      <c r="G6" s="5">
        <f t="shared" si="3"/>
        <v>0.60129999999999995</v>
      </c>
      <c r="H6" s="5">
        <f t="shared" si="4"/>
        <v>1.0330999999999999</v>
      </c>
      <c r="I6" s="5">
        <f t="shared" si="5"/>
        <v>0.58550000000000013</v>
      </c>
      <c r="J6" s="5">
        <f t="shared" si="6"/>
        <v>1.4630000000000001</v>
      </c>
      <c r="K6" s="5">
        <f t="shared" si="7"/>
        <v>0.91500000000000004</v>
      </c>
      <c r="L6" s="5">
        <f t="shared" si="8"/>
        <v>4.3938185169622104</v>
      </c>
      <c r="M6" s="5">
        <f t="shared" si="9"/>
        <v>1.0669755854751317</v>
      </c>
      <c r="N6" s="5">
        <f t="shared" si="10"/>
        <v>4.9578516819283731</v>
      </c>
      <c r="O6" s="5">
        <f t="shared" si="11"/>
        <v>1.5109537021365016</v>
      </c>
      <c r="P6" s="5">
        <f t="shared" si="20"/>
        <v>4.1875117790879104</v>
      </c>
      <c r="Q6" s="5">
        <f t="shared" si="12"/>
        <v>4.6393751917688224</v>
      </c>
      <c r="R6" s="5">
        <f t="shared" si="21"/>
        <v>3.4335618372180225</v>
      </c>
      <c r="S6" s="5">
        <f t="shared" si="22"/>
        <v>3.9219735146989452</v>
      </c>
      <c r="T6" s="5">
        <f t="shared" si="23"/>
        <v>3.9887655433730367</v>
      </c>
      <c r="U6" s="5">
        <f t="shared" si="24"/>
        <v>5.2679734860760261</v>
      </c>
      <c r="V6" s="5">
        <f t="shared" si="13"/>
        <v>0.76006022129828643</v>
      </c>
      <c r="W6" s="5">
        <f t="shared" si="14"/>
        <v>1.3710369980419932</v>
      </c>
      <c r="X6" s="5">
        <f t="shared" si="15"/>
        <v>0.30601555516019113</v>
      </c>
      <c r="Y6" s="5">
        <f t="shared" si="25"/>
        <v>1.0510000000000002</v>
      </c>
      <c r="Z6" s="5">
        <f t="shared" si="16"/>
        <v>0.48199999999999998</v>
      </c>
      <c r="AA6" s="5">
        <f t="shared" si="17"/>
        <v>1.3702999999999999</v>
      </c>
      <c r="AB6" s="5">
        <f t="shared" si="18"/>
        <v>2.6193999999999997</v>
      </c>
      <c r="AC6" s="6">
        <f t="shared" si="19"/>
        <v>1.3996</v>
      </c>
      <c r="AD6" s="6">
        <f t="shared" si="26"/>
        <v>0.20319999999999983</v>
      </c>
      <c r="AE6" s="6">
        <f t="shared" si="27"/>
        <v>0.20889999999999997</v>
      </c>
      <c r="AF6" s="6">
        <f t="shared" si="28"/>
        <v>0.19879999999999998</v>
      </c>
      <c r="AG6" s="9">
        <v>0</v>
      </c>
      <c r="AH6" s="9">
        <v>0</v>
      </c>
      <c r="AI6" s="9">
        <v>0</v>
      </c>
      <c r="AJ6" s="9">
        <v>-0.60129999999999995</v>
      </c>
      <c r="AK6" s="9">
        <v>0</v>
      </c>
      <c r="AL6" s="9">
        <v>-1.0243</v>
      </c>
      <c r="AM6" s="9">
        <v>0</v>
      </c>
      <c r="AN6" s="9">
        <v>-2.0573999999999999</v>
      </c>
      <c r="AO6" s="9">
        <v>0</v>
      </c>
      <c r="AP6" s="9">
        <v>-2.6429</v>
      </c>
      <c r="AQ6" s="9">
        <v>0</v>
      </c>
      <c r="AR6" s="9">
        <v>-4.1059000000000001</v>
      </c>
      <c r="AS6" s="9">
        <v>0</v>
      </c>
      <c r="AT6" s="9">
        <v>-5.0209000000000001</v>
      </c>
      <c r="AU6" s="9">
        <v>0</v>
      </c>
      <c r="AV6" s="9">
        <v>-10.492100000000001</v>
      </c>
      <c r="AW6" s="9">
        <v>0</v>
      </c>
      <c r="AX6" s="9">
        <v>-11.3309</v>
      </c>
      <c r="AY6" s="18">
        <v>0.76139999999999997</v>
      </c>
      <c r="AZ6" s="18">
        <v>-3.5781999999999998</v>
      </c>
      <c r="BA6" s="19">
        <v>1.2402</v>
      </c>
      <c r="BB6" s="19">
        <v>-3.5781999999999998</v>
      </c>
      <c r="BC6" s="19">
        <v>0.68389999999999995</v>
      </c>
      <c r="BD6" s="19">
        <v>-3.5781999999999998</v>
      </c>
      <c r="BE6" s="19">
        <v>0.45660000000000001</v>
      </c>
      <c r="BF6" s="19">
        <v>-3.5781999999999998</v>
      </c>
      <c r="BG6" s="19">
        <v>0.16070000000000001</v>
      </c>
      <c r="BH6" s="19">
        <v>-3.5781999999999998</v>
      </c>
      <c r="BI6" s="19">
        <v>-0.32129999999999997</v>
      </c>
      <c r="BJ6" s="19">
        <v>-3.5781999999999998</v>
      </c>
      <c r="BK6" s="19">
        <v>-0.59440000000000004</v>
      </c>
      <c r="BL6" s="19">
        <v>-3.5781999999999998</v>
      </c>
      <c r="BM6" s="19">
        <v>-0.68640000000000001</v>
      </c>
      <c r="BN6" s="19">
        <v>-3.5781999999999998</v>
      </c>
      <c r="BO6" s="19">
        <v>-1.3792</v>
      </c>
      <c r="BP6" s="19">
        <v>-3.5781999999999998</v>
      </c>
      <c r="BQ6" s="19">
        <v>-0.63819999999999999</v>
      </c>
      <c r="BR6" s="19">
        <v>-3.5781999999999998</v>
      </c>
      <c r="BS6" s="17">
        <v>0</v>
      </c>
      <c r="BT6" s="17">
        <v>0</v>
      </c>
      <c r="BU6" s="23">
        <v>-2.7330000000000001</v>
      </c>
      <c r="BV6" s="17">
        <v>3.4403999999999999</v>
      </c>
      <c r="BW6" s="17">
        <v>-1.7837000000000001</v>
      </c>
      <c r="BX6" s="17">
        <v>3.9275000000000002</v>
      </c>
      <c r="BY6" s="17">
        <v>-1.7837000000000001</v>
      </c>
      <c r="BZ6" s="17">
        <v>3.9275000000000002</v>
      </c>
      <c r="CA6" s="17">
        <v>2.9140000000000001</v>
      </c>
      <c r="CB6" s="17">
        <v>5.5124000000000004</v>
      </c>
      <c r="CC6" s="17">
        <v>3.1775000000000002</v>
      </c>
      <c r="CD6" s="17">
        <v>4.0246000000000004</v>
      </c>
      <c r="CE6" s="12">
        <v>3.1920999999999999</v>
      </c>
      <c r="CF6" s="12">
        <v>4.2423999999999999</v>
      </c>
      <c r="CG6" s="12">
        <v>3.8321999999999998</v>
      </c>
      <c r="CH6" s="12">
        <v>0.1041</v>
      </c>
      <c r="CI6" s="12">
        <v>8.4093</v>
      </c>
      <c r="CJ6" s="12">
        <v>0.86170000000000002</v>
      </c>
      <c r="CK6" s="12">
        <v>3.8950999999999998</v>
      </c>
      <c r="CL6" s="12">
        <v>1.6033999999999999</v>
      </c>
      <c r="CM6" s="12">
        <v>3.6919</v>
      </c>
      <c r="CN6" s="12">
        <v>1.6033999999999999</v>
      </c>
      <c r="CO6" s="12">
        <v>0.46100000000000002</v>
      </c>
      <c r="CP6" s="12">
        <v>-0.44130000000000003</v>
      </c>
      <c r="CQ6" s="12">
        <v>-1.3773</v>
      </c>
      <c r="CR6" s="12">
        <v>2.4586999999999999</v>
      </c>
      <c r="CS6" s="12">
        <v>2.5215999999999998</v>
      </c>
      <c r="CT6" s="12">
        <v>2.8835000000000002</v>
      </c>
      <c r="CU6" s="12">
        <v>-0.1003</v>
      </c>
      <c r="CV6" s="12">
        <v>1.1589</v>
      </c>
      <c r="CW6" s="12">
        <v>-0.30919999999999997</v>
      </c>
      <c r="CX6" s="12">
        <v>1.1589</v>
      </c>
      <c r="CY6" s="12">
        <v>-0.14990000000000001</v>
      </c>
      <c r="CZ6" s="12">
        <v>0.95</v>
      </c>
      <c r="DA6" s="12">
        <v>-9.5899999999999999E-2</v>
      </c>
      <c r="DB6" s="12">
        <v>4.9383999999999997</v>
      </c>
      <c r="DC6" s="12">
        <v>2.7031999999999998</v>
      </c>
      <c r="DD6" s="12">
        <v>9.4011999999999993</v>
      </c>
      <c r="DE6" s="12">
        <v>-1.9E-3</v>
      </c>
      <c r="DF6" s="12">
        <v>3.3738000000000001</v>
      </c>
      <c r="DG6" s="12">
        <v>-0.20069999999999999</v>
      </c>
      <c r="DH6" s="12">
        <v>3.3738000000000001</v>
      </c>
      <c r="DI6" s="12">
        <v>-3.5242</v>
      </c>
      <c r="DJ6" s="12">
        <v>0.64959999999999996</v>
      </c>
      <c r="DK6" s="12">
        <v>-3.0676999999999999</v>
      </c>
      <c r="DL6" s="12">
        <v>1.2573000000000001</v>
      </c>
      <c r="DM6" s="12">
        <v>-2.9350000000000001</v>
      </c>
      <c r="DN6" s="12">
        <v>2.6219000000000001</v>
      </c>
      <c r="DO6" s="12">
        <v>-3.0524</v>
      </c>
      <c r="DP6" s="12">
        <v>2.9045000000000001</v>
      </c>
    </row>
    <row r="7" spans="2:120" ht="16.149999999999999" customHeight="1" x14ac:dyDescent="0.2">
      <c r="B7" s="2" t="s">
        <v>415</v>
      </c>
      <c r="C7" s="2" t="s">
        <v>535</v>
      </c>
      <c r="D7" s="5">
        <f t="shared" si="0"/>
        <v>12.049099999999999</v>
      </c>
      <c r="E7" s="5">
        <f t="shared" si="1"/>
        <v>10.971500000000001</v>
      </c>
      <c r="F7" s="5">
        <f t="shared" si="2"/>
        <v>2.2770999999999999</v>
      </c>
      <c r="G7" s="5">
        <f t="shared" si="3"/>
        <v>0.68640000000000001</v>
      </c>
      <c r="H7" s="5">
        <f t="shared" si="4"/>
        <v>1.0553999999999999</v>
      </c>
      <c r="I7" s="5">
        <f t="shared" si="5"/>
        <v>0.69220000000000015</v>
      </c>
      <c r="J7" s="5">
        <f t="shared" si="6"/>
        <v>1.5200999999999998</v>
      </c>
      <c r="K7" s="5">
        <f t="shared" si="7"/>
        <v>0.95129999999999981</v>
      </c>
      <c r="L7" s="5">
        <f t="shared" si="8"/>
        <v>5.2578507595784805</v>
      </c>
      <c r="M7" s="5" t="s">
        <v>566</v>
      </c>
      <c r="N7" s="5" t="s">
        <v>566</v>
      </c>
      <c r="O7" s="5" t="s">
        <v>566</v>
      </c>
      <c r="P7" s="5">
        <f t="shared" si="20"/>
        <v>4.4361968993722538</v>
      </c>
      <c r="Q7" s="5">
        <f t="shared" si="12"/>
        <v>4.3869621163169397</v>
      </c>
      <c r="R7" s="5">
        <f t="shared" si="21"/>
        <v>3.2652309397652104</v>
      </c>
      <c r="S7" s="5">
        <f t="shared" si="22"/>
        <v>4.528932003243149</v>
      </c>
      <c r="T7" s="5">
        <f t="shared" si="23"/>
        <v>4.7584145426812077</v>
      </c>
      <c r="U7" s="5">
        <f t="shared" si="24"/>
        <v>5.7188324166738784</v>
      </c>
      <c r="V7" s="5">
        <f t="shared" si="13"/>
        <v>0.75061208356913622</v>
      </c>
      <c r="W7" s="5">
        <f t="shared" si="14"/>
        <v>1.4556872088467361</v>
      </c>
      <c r="X7" s="5">
        <f t="shared" si="15"/>
        <v>0.25249889108667334</v>
      </c>
      <c r="Y7" s="5">
        <f t="shared" si="25"/>
        <v>1.0693000000000001</v>
      </c>
      <c r="Z7" s="5">
        <f t="shared" si="16"/>
        <v>0.45020000000000004</v>
      </c>
      <c r="AA7" s="5">
        <f t="shared" si="17"/>
        <v>1.4180000000000001</v>
      </c>
      <c r="AB7" s="5">
        <f t="shared" si="18"/>
        <v>2.9337</v>
      </c>
      <c r="AC7" s="6">
        <f t="shared" si="19"/>
        <v>1.9107000000000001</v>
      </c>
      <c r="AD7" s="6">
        <f t="shared" si="26"/>
        <v>0.20200000000000018</v>
      </c>
      <c r="AE7" s="6">
        <f t="shared" si="27"/>
        <v>0.22219999999999995</v>
      </c>
      <c r="AF7" s="6">
        <f t="shared" si="28"/>
        <v>0.22039999999999971</v>
      </c>
      <c r="AG7" s="9">
        <v>0</v>
      </c>
      <c r="AH7" s="9">
        <v>0</v>
      </c>
      <c r="AI7" s="9">
        <v>0</v>
      </c>
      <c r="AJ7" s="9">
        <v>-0.68640000000000001</v>
      </c>
      <c r="AK7" s="9">
        <v>0</v>
      </c>
      <c r="AL7" s="9">
        <v>-1.2217</v>
      </c>
      <c r="AM7" s="9">
        <v>0</v>
      </c>
      <c r="AN7" s="9">
        <v>-2.2770999999999999</v>
      </c>
      <c r="AO7" s="9">
        <v>0</v>
      </c>
      <c r="AP7" s="9">
        <v>-2.9693000000000001</v>
      </c>
      <c r="AQ7" s="9">
        <v>0</v>
      </c>
      <c r="AR7" s="9">
        <v>-4.4893999999999998</v>
      </c>
      <c r="AS7" s="9">
        <v>0</v>
      </c>
      <c r="AT7" s="9">
        <v>-5.4406999999999996</v>
      </c>
      <c r="AU7" s="9">
        <v>0</v>
      </c>
      <c r="AV7" s="9">
        <v>-10.971500000000001</v>
      </c>
      <c r="AW7" s="9">
        <v>0</v>
      </c>
      <c r="AX7" s="9">
        <v>-12.049099999999999</v>
      </c>
      <c r="AY7" s="18">
        <v>0.82040000000000002</v>
      </c>
      <c r="AZ7" s="18">
        <v>-5.3384</v>
      </c>
      <c r="BA7" s="19">
        <v>1.9906999999999999</v>
      </c>
      <c r="BB7" s="19">
        <v>-5.3384</v>
      </c>
      <c r="BC7" s="19">
        <v>1.4205000000000001</v>
      </c>
      <c r="BD7" s="19">
        <v>-5.3384</v>
      </c>
      <c r="BE7" s="19">
        <v>-0.39179999999999998</v>
      </c>
      <c r="BF7" s="19">
        <v>-5.3384</v>
      </c>
      <c r="BG7" s="19">
        <v>-0.75119999999999998</v>
      </c>
      <c r="BH7" s="19">
        <v>-5.3384</v>
      </c>
      <c r="BI7" s="19">
        <v>-1.2014</v>
      </c>
      <c r="BJ7" s="19">
        <v>-5.3384</v>
      </c>
      <c r="BK7" s="19">
        <v>-1.4611000000000001</v>
      </c>
      <c r="BL7" s="19">
        <v>-5.3384</v>
      </c>
      <c r="BM7" s="19">
        <v>2.5000000000000001E-3</v>
      </c>
      <c r="BN7" s="19">
        <v>-5.3384</v>
      </c>
      <c r="BO7" s="19">
        <v>-0.94299999999999995</v>
      </c>
      <c r="BP7" s="19">
        <v>-5.3384</v>
      </c>
      <c r="BQ7" s="19">
        <v>-1.0903</v>
      </c>
      <c r="BR7" s="19">
        <v>-5.3384</v>
      </c>
      <c r="BS7" s="17">
        <v>0</v>
      </c>
      <c r="BT7" s="17">
        <v>0</v>
      </c>
      <c r="BU7" s="17">
        <v>-3.4950000000000001</v>
      </c>
      <c r="BV7" s="17">
        <v>3.9281000000000001</v>
      </c>
      <c r="BW7" s="17"/>
      <c r="BX7" s="17"/>
      <c r="BY7" s="17"/>
      <c r="BZ7" s="17"/>
      <c r="CA7" s="17"/>
      <c r="CB7" s="17"/>
      <c r="CC7" s="17"/>
      <c r="CD7" s="17"/>
      <c r="CE7" s="12">
        <v>-2.1958000000000002</v>
      </c>
      <c r="CF7" s="12">
        <v>9.4E-2</v>
      </c>
      <c r="CG7" s="12">
        <v>-6.1360000000000001</v>
      </c>
      <c r="CH7" s="12">
        <v>2.1322999999999999</v>
      </c>
      <c r="CI7" s="12">
        <v>-2.4765000000000001</v>
      </c>
      <c r="CJ7" s="12">
        <v>4.5517000000000003</v>
      </c>
      <c r="CK7" s="12">
        <v>-4.4050000000000002</v>
      </c>
      <c r="CL7" s="12">
        <v>1.1035999999999999</v>
      </c>
      <c r="CM7" s="12">
        <v>-4.4050000000000002</v>
      </c>
      <c r="CN7" s="12">
        <v>1.3056000000000001</v>
      </c>
      <c r="CO7" s="12">
        <v>-3.8894000000000002</v>
      </c>
      <c r="CP7" s="12">
        <v>1.4592000000000001</v>
      </c>
      <c r="CQ7" s="12">
        <v>-7.0841000000000003</v>
      </c>
      <c r="CR7" s="12">
        <v>2.1341999999999999</v>
      </c>
      <c r="CS7" s="12">
        <v>-3.4931000000000001</v>
      </c>
      <c r="CT7" s="12">
        <v>4.8939000000000004</v>
      </c>
      <c r="CU7" s="12">
        <v>-5.6718000000000002</v>
      </c>
      <c r="CV7" s="12">
        <v>1.9500999999999999</v>
      </c>
      <c r="CW7" s="12">
        <v>-5.6718000000000002</v>
      </c>
      <c r="CX7" s="12">
        <v>2.1722999999999999</v>
      </c>
      <c r="CY7" s="12">
        <v>-5.7842000000000002</v>
      </c>
      <c r="CZ7" s="12">
        <v>3.6932</v>
      </c>
      <c r="DA7" s="12">
        <v>-5.5701999999999998</v>
      </c>
      <c r="DB7" s="12">
        <v>-1.0604</v>
      </c>
      <c r="DC7" s="12">
        <v>-1.9063000000000001</v>
      </c>
      <c r="DD7" s="12">
        <v>3.3306</v>
      </c>
      <c r="DE7" s="12">
        <v>-5.6299000000000001</v>
      </c>
      <c r="DF7" s="12">
        <v>1.7113</v>
      </c>
      <c r="DG7" s="12">
        <v>-5.8502999999999998</v>
      </c>
      <c r="DH7" s="12">
        <v>1.7113</v>
      </c>
      <c r="DI7" s="12">
        <v>-2.9807000000000001</v>
      </c>
      <c r="DJ7" s="12">
        <v>3.0988000000000002</v>
      </c>
      <c r="DK7" s="12">
        <v>-2.5247999999999999</v>
      </c>
      <c r="DL7" s="12">
        <v>3.6951000000000001</v>
      </c>
      <c r="DM7" s="12">
        <v>-2.2923</v>
      </c>
      <c r="DN7" s="12">
        <v>5.1321000000000003</v>
      </c>
      <c r="DO7" s="12">
        <v>-2.3311000000000002</v>
      </c>
      <c r="DP7" s="12">
        <v>5.3815999999999997</v>
      </c>
    </row>
    <row r="8" spans="2:120" ht="16.149999999999999" customHeight="1" x14ac:dyDescent="0.2">
      <c r="B8" s="2" t="s">
        <v>416</v>
      </c>
      <c r="C8" s="2"/>
      <c r="D8" s="5">
        <f t="shared" si="0"/>
        <v>11.15</v>
      </c>
      <c r="E8" s="5">
        <f t="shared" si="1"/>
        <v>10.1378</v>
      </c>
      <c r="F8" s="5">
        <f t="shared" si="2"/>
        <v>2.2517</v>
      </c>
      <c r="G8" s="5">
        <f t="shared" si="3"/>
        <v>0.64900000000000002</v>
      </c>
      <c r="H8" s="5">
        <f t="shared" si="4"/>
        <v>1.1995</v>
      </c>
      <c r="I8" s="5">
        <f t="shared" si="5"/>
        <v>0.5924999999999998</v>
      </c>
      <c r="J8" s="5">
        <f t="shared" si="6"/>
        <v>1.2319000000000004</v>
      </c>
      <c r="K8" s="5">
        <f t="shared" si="7"/>
        <v>1.1505999999999998</v>
      </c>
      <c r="L8" s="5">
        <f t="shared" si="8"/>
        <v>3.8315040297512413</v>
      </c>
      <c r="M8" s="5">
        <f t="shared" si="9"/>
        <v>1.1101671946152978</v>
      </c>
      <c r="N8" s="5">
        <f t="shared" si="10"/>
        <v>4.2276301731781185</v>
      </c>
      <c r="O8" s="5">
        <f t="shared" si="11"/>
        <v>1.2899869921824794</v>
      </c>
      <c r="P8" s="5">
        <f t="shared" si="20"/>
        <v>4.1583171896814219</v>
      </c>
      <c r="Q8" s="5">
        <f t="shared" si="12"/>
        <v>4.4573434420066844</v>
      </c>
      <c r="R8" s="5">
        <f t="shared" si="21"/>
        <v>3.019980968483079</v>
      </c>
      <c r="S8" s="5">
        <f t="shared" si="22"/>
        <v>3.5958147685886157</v>
      </c>
      <c r="T8" s="5">
        <f t="shared" si="23"/>
        <v>3.5129883717427819</v>
      </c>
      <c r="U8" s="5">
        <f t="shared" si="24"/>
        <v>4.3059075431318776</v>
      </c>
      <c r="V8" s="5">
        <f t="shared" si="13"/>
        <v>0.63750197646752416</v>
      </c>
      <c r="W8" s="5">
        <f t="shared" si="14"/>
        <v>1.3990576149680183</v>
      </c>
      <c r="X8" s="5">
        <f t="shared" si="15"/>
        <v>0.29386367587709822</v>
      </c>
      <c r="Y8" s="5">
        <f t="shared" si="25"/>
        <v>1.002</v>
      </c>
      <c r="Z8" s="5">
        <f t="shared" si="16"/>
        <v>0.53400000000000003</v>
      </c>
      <c r="AA8" s="5">
        <f t="shared" si="17"/>
        <v>1.3945000000000001</v>
      </c>
      <c r="AB8" s="5">
        <f t="shared" si="18"/>
        <v>2.3984000000000001</v>
      </c>
      <c r="AC8" s="6">
        <f t="shared" si="19"/>
        <v>1.7900999999999998</v>
      </c>
      <c r="AD8" s="6">
        <f t="shared" si="26"/>
        <v>0.21150000000000002</v>
      </c>
      <c r="AE8" s="6">
        <f t="shared" si="27"/>
        <v>0.24319999999999986</v>
      </c>
      <c r="AF8" s="6">
        <f t="shared" si="28"/>
        <v>0.20319999999999983</v>
      </c>
      <c r="AG8" s="9">
        <v>0</v>
      </c>
      <c r="AH8" s="9">
        <v>0</v>
      </c>
      <c r="AI8" s="9">
        <v>0</v>
      </c>
      <c r="AJ8" s="9">
        <v>-0.64900000000000002</v>
      </c>
      <c r="AK8" s="9">
        <v>0</v>
      </c>
      <c r="AL8" s="9">
        <v>-1.0522</v>
      </c>
      <c r="AM8" s="9">
        <v>0</v>
      </c>
      <c r="AN8" s="9">
        <v>-2.2517</v>
      </c>
      <c r="AO8" s="9">
        <v>0</v>
      </c>
      <c r="AP8" s="9">
        <v>-2.8441999999999998</v>
      </c>
      <c r="AQ8" s="9">
        <v>0</v>
      </c>
      <c r="AR8" s="9">
        <v>-4.0761000000000003</v>
      </c>
      <c r="AS8" s="9">
        <v>0</v>
      </c>
      <c r="AT8" s="9">
        <v>-5.2267000000000001</v>
      </c>
      <c r="AU8" s="9">
        <v>0</v>
      </c>
      <c r="AV8" s="9">
        <v>-10.1378</v>
      </c>
      <c r="AW8" s="9">
        <v>0</v>
      </c>
      <c r="AX8" s="9">
        <v>-11.15</v>
      </c>
      <c r="AY8" s="18">
        <v>1.0553999999999999</v>
      </c>
      <c r="AZ8" s="18">
        <v>-4.9359000000000002</v>
      </c>
      <c r="BA8" s="19">
        <v>1.2192000000000001</v>
      </c>
      <c r="BB8" s="19">
        <v>-4.9359000000000002</v>
      </c>
      <c r="BC8" s="19">
        <v>0.68330000000000002</v>
      </c>
      <c r="BD8" s="19">
        <v>-4.9359000000000002</v>
      </c>
      <c r="BE8" s="19">
        <v>0.4667</v>
      </c>
      <c r="BF8" s="19">
        <v>-4.9359000000000002</v>
      </c>
      <c r="BG8" s="19">
        <v>0.23050000000000001</v>
      </c>
      <c r="BH8" s="19">
        <v>-4.9359000000000002</v>
      </c>
      <c r="BI8" s="19">
        <v>-0.30349999999999999</v>
      </c>
      <c r="BJ8" s="19">
        <v>-4.9359000000000002</v>
      </c>
      <c r="BK8" s="19">
        <v>-0.5353</v>
      </c>
      <c r="BL8" s="19">
        <v>-4.9359000000000002</v>
      </c>
      <c r="BM8" s="19">
        <v>-0.71120000000000005</v>
      </c>
      <c r="BN8" s="19">
        <v>-4.9359000000000002</v>
      </c>
      <c r="BO8" s="19">
        <v>-1.1792</v>
      </c>
      <c r="BP8" s="19">
        <v>-4.9359000000000002</v>
      </c>
      <c r="BQ8" s="19">
        <v>-0.73470000000000002</v>
      </c>
      <c r="BR8" s="19">
        <v>-4.9359000000000002</v>
      </c>
      <c r="BS8" s="17">
        <v>0</v>
      </c>
      <c r="BT8" s="17">
        <v>0</v>
      </c>
      <c r="BU8" s="17">
        <v>-0.21970000000000001</v>
      </c>
      <c r="BV8" s="17">
        <v>3.8252000000000002</v>
      </c>
      <c r="BW8" s="17">
        <v>-0.1333</v>
      </c>
      <c r="BX8" s="17">
        <v>4.9320000000000004</v>
      </c>
      <c r="BY8" s="17">
        <v>0.74929999999999997</v>
      </c>
      <c r="BZ8" s="17">
        <v>7.1603000000000003</v>
      </c>
      <c r="CA8" s="17">
        <v>2.5451000000000001</v>
      </c>
      <c r="CB8" s="17">
        <v>7.5171000000000001</v>
      </c>
      <c r="CC8" s="17">
        <v>3.5038999999999998</v>
      </c>
      <c r="CD8" s="17">
        <v>8.3801000000000005</v>
      </c>
      <c r="CE8" s="12">
        <v>7.0236999999999998</v>
      </c>
      <c r="CF8" s="12">
        <v>2.8218999999999999</v>
      </c>
      <c r="CG8" s="12">
        <v>8.2506000000000004</v>
      </c>
      <c r="CH8" s="12">
        <v>-1.1513</v>
      </c>
      <c r="CI8" s="12">
        <v>10.808999999999999</v>
      </c>
      <c r="CJ8" s="12">
        <v>2.4986999999999999</v>
      </c>
      <c r="CK8" s="12">
        <v>7.7553000000000001</v>
      </c>
      <c r="CL8" s="12">
        <v>0.68069999999999997</v>
      </c>
      <c r="CM8" s="12">
        <v>7.5438000000000001</v>
      </c>
      <c r="CN8" s="12">
        <v>0.68069999999999997</v>
      </c>
      <c r="CO8" s="12">
        <v>6.1957000000000004</v>
      </c>
      <c r="CP8" s="12">
        <v>1.9220999999999999</v>
      </c>
      <c r="CQ8" s="12">
        <v>8.0993999999999993</v>
      </c>
      <c r="CR8" s="12">
        <v>-0.42230000000000001</v>
      </c>
      <c r="CS8" s="12">
        <v>9.5185999999999993</v>
      </c>
      <c r="CT8" s="12">
        <v>2.8816000000000002</v>
      </c>
      <c r="CU8" s="12">
        <v>7.4650999999999996</v>
      </c>
      <c r="CV8" s="12">
        <v>0.63060000000000005</v>
      </c>
      <c r="CW8" s="12">
        <v>7.2218999999999998</v>
      </c>
      <c r="CX8" s="12">
        <v>0.63060000000000005</v>
      </c>
      <c r="CY8" s="12">
        <v>6.0769000000000002</v>
      </c>
      <c r="CZ8" s="12">
        <v>1.7329000000000001</v>
      </c>
      <c r="DA8" s="12">
        <v>9.0500000000000007</v>
      </c>
      <c r="DB8" s="12">
        <v>-0.1384</v>
      </c>
      <c r="DC8" s="12">
        <v>7.7710999999999997</v>
      </c>
      <c r="DD8" s="12">
        <v>3.9731999999999998</v>
      </c>
      <c r="DE8" s="12">
        <v>6.9798999999999998</v>
      </c>
      <c r="DF8" s="12">
        <v>1.0858000000000001</v>
      </c>
      <c r="DG8" s="12">
        <v>6.9798999999999998</v>
      </c>
      <c r="DH8" s="12">
        <v>1.2889999999999999</v>
      </c>
      <c r="DI8" s="12">
        <v>-2.359</v>
      </c>
      <c r="DJ8" s="12">
        <v>5.4139999999999997</v>
      </c>
      <c r="DK8" s="12">
        <v>-1.9939</v>
      </c>
      <c r="DL8" s="12">
        <v>4.8914</v>
      </c>
      <c r="DM8" s="12">
        <v>-2.0148999999999999</v>
      </c>
      <c r="DN8" s="12">
        <v>3.4925000000000002</v>
      </c>
      <c r="DO8" s="12">
        <v>-2.1234000000000002</v>
      </c>
      <c r="DP8" s="12">
        <v>3.2193999999999998</v>
      </c>
    </row>
    <row r="9" spans="2:120" ht="16.149999999999999" customHeight="1" x14ac:dyDescent="0.2">
      <c r="B9" s="2" t="s">
        <v>417</v>
      </c>
      <c r="C9" s="2"/>
      <c r="D9" s="5">
        <f t="shared" si="0"/>
        <v>9.4652999999999992</v>
      </c>
      <c r="E9" s="5">
        <f t="shared" si="1"/>
        <v>9.0626999999999995</v>
      </c>
      <c r="F9" s="5">
        <f t="shared" si="2"/>
        <v>2.1920000000000002</v>
      </c>
      <c r="G9" s="5">
        <f t="shared" si="3"/>
        <v>0.63749999999999996</v>
      </c>
      <c r="H9" s="5">
        <f t="shared" si="4"/>
        <v>1.1652000000000002</v>
      </c>
      <c r="I9" s="5">
        <f t="shared" si="5"/>
        <v>0.50739999999999963</v>
      </c>
      <c r="J9" s="5">
        <f t="shared" si="6"/>
        <v>1.1931000000000003</v>
      </c>
      <c r="K9" s="5">
        <f t="shared" si="7"/>
        <v>0.70110000000000028</v>
      </c>
      <c r="L9" s="5">
        <f t="shared" si="8"/>
        <v>4.0422494789411498</v>
      </c>
      <c r="M9" s="5">
        <f t="shared" si="9"/>
        <v>1.0456568079441744</v>
      </c>
      <c r="N9" s="5">
        <f t="shared" si="10"/>
        <v>4.2605550595701533</v>
      </c>
      <c r="O9" s="5">
        <f t="shared" si="11"/>
        <v>1.3264017867901114</v>
      </c>
      <c r="P9" s="5">
        <f t="shared" si="20"/>
        <v>3.7497195228443427</v>
      </c>
      <c r="Q9" s="5">
        <f t="shared" si="12"/>
        <v>4.159388893816014</v>
      </c>
      <c r="R9" s="5">
        <f t="shared" si="21"/>
        <v>2.8512334629068872</v>
      </c>
      <c r="S9" s="5">
        <f t="shared" si="22"/>
        <v>3.5974364233437122</v>
      </c>
      <c r="T9" s="5">
        <f t="shared" si="23"/>
        <v>3.5763583069933018</v>
      </c>
      <c r="U9" s="5">
        <f t="shared" si="24"/>
        <v>4.7984713920164195</v>
      </c>
      <c r="V9" s="5">
        <f t="shared" si="13"/>
        <v>0.69835773783928257</v>
      </c>
      <c r="W9" s="5">
        <f t="shared" si="14"/>
        <v>1.2335654015900415</v>
      </c>
      <c r="X9" s="5">
        <f t="shared" si="15"/>
        <v>0.43804539719074792</v>
      </c>
      <c r="Y9" s="5">
        <f t="shared" si="25"/>
        <v>0.88959999999999995</v>
      </c>
      <c r="Z9" s="5">
        <f t="shared" si="16"/>
        <v>0.45400000000000001</v>
      </c>
      <c r="AA9" s="5">
        <f t="shared" si="17"/>
        <v>1.2135</v>
      </c>
      <c r="AB9" s="5">
        <f t="shared" si="18"/>
        <v>2.0211999999999999</v>
      </c>
      <c r="AC9" s="6">
        <f t="shared" si="19"/>
        <v>1.498</v>
      </c>
      <c r="AD9" s="6">
        <f t="shared" si="26"/>
        <v>0.18359999999999999</v>
      </c>
      <c r="AE9" s="6">
        <f t="shared" si="27"/>
        <v>0.21399999999999997</v>
      </c>
      <c r="AF9" s="6">
        <f t="shared" si="28"/>
        <v>0.20509999999999995</v>
      </c>
      <c r="AG9" s="9">
        <v>0</v>
      </c>
      <c r="AH9" s="9">
        <v>0</v>
      </c>
      <c r="AI9" s="9">
        <v>0</v>
      </c>
      <c r="AJ9" s="9">
        <v>-0.63749999999999996</v>
      </c>
      <c r="AK9" s="9">
        <v>0</v>
      </c>
      <c r="AL9" s="9">
        <v>-1.0267999999999999</v>
      </c>
      <c r="AM9" s="9">
        <v>0</v>
      </c>
      <c r="AN9" s="9">
        <v>-2.1920000000000002</v>
      </c>
      <c r="AO9" s="9">
        <v>0</v>
      </c>
      <c r="AP9" s="9">
        <v>-2.6993999999999998</v>
      </c>
      <c r="AQ9" s="9">
        <v>0</v>
      </c>
      <c r="AR9" s="9">
        <v>-3.8925000000000001</v>
      </c>
      <c r="AS9" s="9">
        <v>0</v>
      </c>
      <c r="AT9" s="9">
        <v>-4.5936000000000003</v>
      </c>
      <c r="AU9" s="9">
        <v>0</v>
      </c>
      <c r="AV9" s="9">
        <v>-9.0626999999999995</v>
      </c>
      <c r="AW9" s="9">
        <v>0</v>
      </c>
      <c r="AX9" s="9">
        <v>-9.4652999999999992</v>
      </c>
      <c r="AY9" s="18">
        <v>0.92520000000000002</v>
      </c>
      <c r="AZ9" s="18">
        <v>-3.5179</v>
      </c>
      <c r="BA9" s="19">
        <v>1.077</v>
      </c>
      <c r="BB9" s="19">
        <v>-3.5179</v>
      </c>
      <c r="BC9" s="19">
        <v>0.61719999999999997</v>
      </c>
      <c r="BD9" s="19">
        <v>-3.5179</v>
      </c>
      <c r="BE9" s="19">
        <v>0.35049999999999998</v>
      </c>
      <c r="BF9" s="19">
        <v>-3.5179</v>
      </c>
      <c r="BG9" s="19">
        <v>9.0800000000000006E-2</v>
      </c>
      <c r="BH9" s="19">
        <v>-3.5179</v>
      </c>
      <c r="BI9" s="19">
        <v>-0.36320000000000002</v>
      </c>
      <c r="BJ9" s="19">
        <v>-3.5179</v>
      </c>
      <c r="BK9" s="19">
        <v>-0.53910000000000002</v>
      </c>
      <c r="BL9" s="19">
        <v>-3.5179</v>
      </c>
      <c r="BM9" s="19">
        <v>-0.59630000000000005</v>
      </c>
      <c r="BN9" s="19">
        <v>-3.5179</v>
      </c>
      <c r="BO9" s="19">
        <v>-0.94420000000000004</v>
      </c>
      <c r="BP9" s="19">
        <v>-3.5179</v>
      </c>
      <c r="BQ9" s="19">
        <v>-0.57279999999999998</v>
      </c>
      <c r="BR9" s="19">
        <v>-3.5179</v>
      </c>
      <c r="BS9" s="17">
        <v>0</v>
      </c>
      <c r="BT9" s="17">
        <v>0</v>
      </c>
      <c r="BU9" s="17">
        <v>-0.13780000000000001</v>
      </c>
      <c r="BV9" s="17">
        <v>4.0399000000000003</v>
      </c>
      <c r="BW9" s="17">
        <v>0.90680000000000005</v>
      </c>
      <c r="BX9" s="17">
        <v>4.0869</v>
      </c>
      <c r="BY9" s="17">
        <v>3.7324999999999999</v>
      </c>
      <c r="BZ9" s="17">
        <v>2.4994000000000001</v>
      </c>
      <c r="CA9" s="17">
        <v>3.6061999999999999</v>
      </c>
      <c r="CB9" s="17">
        <v>1.4878</v>
      </c>
      <c r="CC9" s="17">
        <v>2.6644999999999999</v>
      </c>
      <c r="CD9" s="17">
        <v>0.55369999999999997</v>
      </c>
      <c r="CE9" s="12">
        <v>0.1283</v>
      </c>
      <c r="CF9" s="12">
        <v>1.5290999999999999</v>
      </c>
      <c r="CG9" s="12">
        <v>0.1162</v>
      </c>
      <c r="CH9" s="12">
        <v>5.2788000000000004</v>
      </c>
      <c r="CI9" s="12">
        <v>4.1256000000000004</v>
      </c>
      <c r="CJ9" s="12">
        <v>4.1718999999999999</v>
      </c>
      <c r="CK9" s="12">
        <v>0.29149999999999998</v>
      </c>
      <c r="CL9" s="12">
        <v>3.5750000000000002</v>
      </c>
      <c r="CM9" s="12">
        <v>0.1079</v>
      </c>
      <c r="CN9" s="12">
        <v>3.5750000000000002</v>
      </c>
      <c r="CO9" s="12">
        <v>0.4032</v>
      </c>
      <c r="CP9" s="12">
        <v>-0.52829999999999999</v>
      </c>
      <c r="CQ9" s="12">
        <v>1.3487</v>
      </c>
      <c r="CR9" s="12">
        <v>-3.2181999999999999</v>
      </c>
      <c r="CS9" s="12">
        <v>1.1938</v>
      </c>
      <c r="CT9" s="12">
        <v>0.37590000000000001</v>
      </c>
      <c r="CU9" s="12">
        <v>0.89339999999999997</v>
      </c>
      <c r="CV9" s="12">
        <v>-1.7551000000000001</v>
      </c>
      <c r="CW9" s="12">
        <v>0.6794</v>
      </c>
      <c r="CX9" s="12">
        <v>-1.7551000000000001</v>
      </c>
      <c r="CY9" s="12">
        <v>0.64580000000000004</v>
      </c>
      <c r="CZ9" s="12">
        <v>-0.95379999999999998</v>
      </c>
      <c r="DA9" s="12">
        <v>1.2865</v>
      </c>
      <c r="DB9" s="12">
        <v>-4.4722999999999997</v>
      </c>
      <c r="DC9" s="12">
        <v>1.3462000000000001</v>
      </c>
      <c r="DD9" s="12">
        <v>0.32579999999999998</v>
      </c>
      <c r="DE9" s="12">
        <v>0.98229999999999995</v>
      </c>
      <c r="DF9" s="12">
        <v>-2.2949000000000002</v>
      </c>
      <c r="DG9" s="12">
        <v>0.7772</v>
      </c>
      <c r="DH9" s="12">
        <v>-2.2949000000000002</v>
      </c>
      <c r="DI9" s="12">
        <v>-2.0110000000000001</v>
      </c>
      <c r="DJ9" s="12">
        <v>3.2029000000000001</v>
      </c>
      <c r="DK9" s="12">
        <v>-1.5862000000000001</v>
      </c>
      <c r="DL9" s="12">
        <v>2.6486000000000001</v>
      </c>
      <c r="DM9" s="12">
        <v>-1.4516</v>
      </c>
      <c r="DN9" s="12">
        <v>1.4224000000000001</v>
      </c>
      <c r="DO9" s="12">
        <v>-1.5531999999999999</v>
      </c>
      <c r="DP9" s="12">
        <v>0.99629999999999996</v>
      </c>
    </row>
    <row r="10" spans="2:120" ht="16.149999999999999" customHeight="1" x14ac:dyDescent="0.2">
      <c r="B10" s="2" t="s">
        <v>418</v>
      </c>
      <c r="C10" s="2" t="s">
        <v>548</v>
      </c>
      <c r="D10" s="5">
        <f t="shared" si="0"/>
        <v>11.7081</v>
      </c>
      <c r="E10" s="5">
        <f t="shared" si="1"/>
        <v>11.0947</v>
      </c>
      <c r="F10" s="5">
        <f t="shared" si="2"/>
        <v>2.2484999999999999</v>
      </c>
      <c r="G10" s="5">
        <f t="shared" si="3"/>
        <v>0.61019999999999996</v>
      </c>
      <c r="H10" s="5">
        <f t="shared" si="4"/>
        <v>1.169</v>
      </c>
      <c r="I10" s="5">
        <f t="shared" si="5"/>
        <v>0.61529999999999996</v>
      </c>
      <c r="J10" s="5">
        <f t="shared" si="6"/>
        <v>1.3950999999999998</v>
      </c>
      <c r="K10" s="5">
        <f t="shared" si="7"/>
        <v>0.97219999999999995</v>
      </c>
      <c r="L10" s="5">
        <f t="shared" si="8"/>
        <v>4.474049318011593</v>
      </c>
      <c r="M10" s="5" t="s">
        <v>566</v>
      </c>
      <c r="N10" s="5" t="s">
        <v>566</v>
      </c>
      <c r="O10" s="5" t="s">
        <v>566</v>
      </c>
      <c r="P10" s="5">
        <f t="shared" si="20"/>
        <v>4.477080112081981</v>
      </c>
      <c r="Q10" s="5">
        <f t="shared" si="12"/>
        <v>4.9775836005033609</v>
      </c>
      <c r="R10" s="5">
        <f t="shared" si="21"/>
        <v>4.3646347659340288</v>
      </c>
      <c r="S10" s="24">
        <f t="shared" si="22"/>
        <v>5.6947594804346213</v>
      </c>
      <c r="T10" s="5" t="s">
        <v>566</v>
      </c>
      <c r="U10" s="5" t="s">
        <v>566</v>
      </c>
      <c r="V10" s="5">
        <f t="shared" si="13"/>
        <v>0.84629116738862409</v>
      </c>
      <c r="W10" s="5">
        <f t="shared" si="14"/>
        <v>1.443299376428882</v>
      </c>
      <c r="X10" s="5">
        <f t="shared" si="15"/>
        <v>0.43565317627672584</v>
      </c>
      <c r="Y10" s="5">
        <f t="shared" si="25"/>
        <v>0.99380000000000002</v>
      </c>
      <c r="Z10" s="24">
        <f t="shared" si="16"/>
        <v>0.34609999999999996</v>
      </c>
      <c r="AA10" s="5">
        <f t="shared" si="17"/>
        <v>1.3608</v>
      </c>
      <c r="AB10" s="5">
        <f t="shared" si="18"/>
        <v>2.7317999999999998</v>
      </c>
      <c r="AC10" s="6">
        <f t="shared" si="19"/>
        <v>1.9209000000000001</v>
      </c>
      <c r="AD10" s="6">
        <f t="shared" si="26"/>
        <v>0.21399999999999986</v>
      </c>
      <c r="AE10" s="6">
        <f t="shared" si="27"/>
        <v>0.19749999999999979</v>
      </c>
      <c r="AF10" s="6" t="s">
        <v>566</v>
      </c>
      <c r="AG10" s="9">
        <v>0</v>
      </c>
      <c r="AH10" s="9">
        <v>0</v>
      </c>
      <c r="AI10" s="9">
        <v>0</v>
      </c>
      <c r="AJ10" s="9">
        <v>-0.61019999999999996</v>
      </c>
      <c r="AK10" s="9">
        <v>0</v>
      </c>
      <c r="AL10" s="9">
        <v>-1.0794999999999999</v>
      </c>
      <c r="AM10" s="9">
        <v>0</v>
      </c>
      <c r="AN10" s="9">
        <v>-2.2484999999999999</v>
      </c>
      <c r="AO10" s="9">
        <v>0</v>
      </c>
      <c r="AP10" s="9">
        <v>-2.8637999999999999</v>
      </c>
      <c r="AQ10" s="9">
        <v>0</v>
      </c>
      <c r="AR10" s="9">
        <v>-4.2588999999999997</v>
      </c>
      <c r="AS10" s="9">
        <v>0</v>
      </c>
      <c r="AT10" s="9">
        <v>-5.2310999999999996</v>
      </c>
      <c r="AU10" s="9">
        <v>0</v>
      </c>
      <c r="AV10" s="9">
        <v>-11.0947</v>
      </c>
      <c r="AW10" s="9">
        <v>0</v>
      </c>
      <c r="AX10" s="9">
        <v>-11.7081</v>
      </c>
      <c r="AY10" s="18">
        <v>0.92900000000000005</v>
      </c>
      <c r="AZ10" s="18">
        <v>-5.0419</v>
      </c>
      <c r="BA10" s="19">
        <v>1.4326000000000001</v>
      </c>
      <c r="BB10" s="19">
        <v>-5.0419</v>
      </c>
      <c r="BC10" s="19">
        <v>0.79500000000000004</v>
      </c>
      <c r="BD10" s="19">
        <v>-5.0419</v>
      </c>
      <c r="BE10" s="19">
        <v>0.56069999999999998</v>
      </c>
      <c r="BF10" s="19">
        <v>-5.0419</v>
      </c>
      <c r="BG10" s="19">
        <v>0.2026</v>
      </c>
      <c r="BH10" s="19">
        <v>-5.0419</v>
      </c>
      <c r="BI10" s="19">
        <v>-0.14349999999999999</v>
      </c>
      <c r="BJ10" s="19">
        <v>-5.0419</v>
      </c>
      <c r="BK10" s="19">
        <v>-0.43309999999999998</v>
      </c>
      <c r="BL10" s="19">
        <v>-5.0419</v>
      </c>
      <c r="BM10" s="19">
        <v>-0.56579999999999997</v>
      </c>
      <c r="BN10" s="19">
        <v>-5.0419</v>
      </c>
      <c r="BO10" s="19">
        <v>-1.2991999999999999</v>
      </c>
      <c r="BP10" s="19">
        <v>-5.0419</v>
      </c>
      <c r="BQ10" s="19">
        <v>-0.9919</v>
      </c>
      <c r="BR10" s="19">
        <v>-5.0419</v>
      </c>
      <c r="BS10" s="17">
        <v>0</v>
      </c>
      <c r="BT10" s="17">
        <v>0</v>
      </c>
      <c r="BU10" s="17">
        <v>-0.12509999999999999</v>
      </c>
      <c r="BV10" s="17">
        <v>4.4722999999999997</v>
      </c>
      <c r="BW10" s="17"/>
      <c r="BX10" s="17"/>
      <c r="BY10" s="17"/>
      <c r="BZ10" s="17"/>
      <c r="CA10" s="17"/>
      <c r="CB10" s="17"/>
      <c r="CC10" s="17"/>
      <c r="CD10" s="17"/>
      <c r="CE10" s="12">
        <v>0.28639999999999999</v>
      </c>
      <c r="CF10" s="12">
        <v>3.9051999999999998</v>
      </c>
      <c r="CG10" s="12">
        <v>-2.5108000000000001</v>
      </c>
      <c r="CH10" s="12">
        <v>7.4009</v>
      </c>
      <c r="CI10" s="12">
        <v>2.1208999999999998</v>
      </c>
      <c r="CJ10" s="12">
        <v>9.2240000000000002</v>
      </c>
      <c r="CK10" s="12">
        <v>-0.97850000000000004</v>
      </c>
      <c r="CL10" s="12">
        <v>5.5885999999999996</v>
      </c>
      <c r="CM10" s="12">
        <v>-1.1924999999999999</v>
      </c>
      <c r="CN10" s="12">
        <v>5.5885999999999996</v>
      </c>
      <c r="CO10" s="12">
        <v>-1.0744</v>
      </c>
      <c r="CP10" s="12">
        <v>5.7728000000000002</v>
      </c>
      <c r="CQ10" s="12">
        <v>-2.7724000000000002</v>
      </c>
      <c r="CR10" s="12">
        <v>9.7935999999999996</v>
      </c>
      <c r="CS10" s="12">
        <v>-1.0801000000000001</v>
      </c>
      <c r="CT10" s="12">
        <v>4.3560999999999996</v>
      </c>
      <c r="CU10" s="12">
        <v>-1.6853</v>
      </c>
      <c r="CV10" s="12">
        <v>7.4295</v>
      </c>
      <c r="CW10" s="12">
        <v>-1.6853</v>
      </c>
      <c r="CX10" s="12">
        <v>7.6269999999999998</v>
      </c>
      <c r="DI10" s="12">
        <v>-1.5531999999999999</v>
      </c>
      <c r="DJ10" s="12">
        <v>1.0673999999999999</v>
      </c>
      <c r="DK10" s="12">
        <v>-0.99890000000000001</v>
      </c>
      <c r="DL10" s="12">
        <v>1.7069000000000001</v>
      </c>
      <c r="DM10" s="12">
        <v>-0.86419999999999997</v>
      </c>
      <c r="DN10" s="12">
        <v>3.1438999999999999</v>
      </c>
      <c r="DO10" s="12">
        <v>-0.94550000000000001</v>
      </c>
      <c r="DP10" s="12">
        <v>3.5718999999999999</v>
      </c>
    </row>
    <row r="11" spans="2:120" ht="16.149999999999999" customHeight="1" x14ac:dyDescent="0.2">
      <c r="B11" s="2" t="s">
        <v>896</v>
      </c>
      <c r="C11" s="2" t="s">
        <v>895</v>
      </c>
      <c r="D11" s="5">
        <f t="shared" si="0"/>
        <v>11.6084</v>
      </c>
      <c r="E11" s="5">
        <f t="shared" si="1"/>
        <v>10.807700000000001</v>
      </c>
      <c r="F11" s="5" t="s">
        <v>566</v>
      </c>
      <c r="G11" s="5" t="s">
        <v>566</v>
      </c>
      <c r="H11" s="5" t="s">
        <v>566</v>
      </c>
      <c r="I11" s="5" t="s">
        <v>566</v>
      </c>
      <c r="J11" s="5" t="s">
        <v>566</v>
      </c>
      <c r="K11" s="5" t="s">
        <v>566</v>
      </c>
      <c r="L11" s="5">
        <f t="shared" si="8"/>
        <v>4.2844423394416218</v>
      </c>
      <c r="M11" s="5">
        <f t="shared" si="9"/>
        <v>1.0800951115526816</v>
      </c>
      <c r="N11" s="5">
        <f t="shared" si="10"/>
        <v>4.5690631512378994</v>
      </c>
      <c r="O11" s="5">
        <f t="shared" si="11"/>
        <v>1.1651184703711464</v>
      </c>
      <c r="P11" s="5" t="s">
        <v>566</v>
      </c>
      <c r="Q11" s="5" t="s">
        <v>566</v>
      </c>
      <c r="R11" s="5" t="s">
        <v>566</v>
      </c>
      <c r="S11" s="5" t="s">
        <v>566</v>
      </c>
      <c r="T11" s="5" t="s">
        <v>566</v>
      </c>
      <c r="U11" s="5" t="s">
        <v>566</v>
      </c>
      <c r="V11" s="5" t="s">
        <v>566</v>
      </c>
      <c r="W11" s="5" t="s">
        <v>566</v>
      </c>
      <c r="X11" s="5" t="s">
        <v>566</v>
      </c>
      <c r="Y11" s="5" t="s">
        <v>566</v>
      </c>
      <c r="Z11" s="5" t="s">
        <v>566</v>
      </c>
      <c r="AA11" s="5" t="s">
        <v>566</v>
      </c>
      <c r="AB11" s="5" t="s">
        <v>566</v>
      </c>
      <c r="AC11" s="5" t="s">
        <v>566</v>
      </c>
      <c r="AD11" s="5" t="s">
        <v>566</v>
      </c>
      <c r="AE11" s="5" t="s">
        <v>566</v>
      </c>
      <c r="AF11" s="5" t="s">
        <v>566</v>
      </c>
      <c r="AG11" s="9">
        <v>0</v>
      </c>
      <c r="AH11" s="9">
        <v>0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v>0</v>
      </c>
      <c r="AV11" s="9">
        <v>-10.807700000000001</v>
      </c>
      <c r="AW11" s="9">
        <v>0</v>
      </c>
      <c r="AX11" s="9">
        <v>-11.6084</v>
      </c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>
        <v>0</v>
      </c>
      <c r="BT11" s="17">
        <v>0</v>
      </c>
      <c r="BU11" s="17">
        <v>-1.0045999999999999</v>
      </c>
      <c r="BV11" s="17">
        <v>-4.165</v>
      </c>
      <c r="BW11" s="17">
        <v>6.7299999999999999E-2</v>
      </c>
      <c r="BX11" s="17">
        <v>-4.0321999999999996</v>
      </c>
      <c r="BY11" s="17">
        <v>6.7299999999999999E-2</v>
      </c>
      <c r="BZ11" s="17">
        <v>-4.0321999999999996</v>
      </c>
      <c r="CA11" s="17">
        <v>4.3345000000000002</v>
      </c>
      <c r="CB11" s="17">
        <v>-2.399</v>
      </c>
      <c r="CC11" s="17">
        <v>4.8792999999999997</v>
      </c>
      <c r="CD11" s="17">
        <v>-1.3691</v>
      </c>
    </row>
    <row r="12" spans="2:120" ht="16.149999999999999" customHeight="1" x14ac:dyDescent="0.2">
      <c r="B12" s="2" t="s">
        <v>897</v>
      </c>
      <c r="C12" s="2" t="s">
        <v>895</v>
      </c>
      <c r="D12" s="5">
        <f t="shared" si="0"/>
        <v>10.504799999999999</v>
      </c>
      <c r="E12" s="5">
        <f t="shared" si="1"/>
        <v>10.055899999999999</v>
      </c>
      <c r="F12" s="5" t="s">
        <v>566</v>
      </c>
      <c r="G12" s="5" t="s">
        <v>566</v>
      </c>
      <c r="H12" s="5" t="s">
        <v>566</v>
      </c>
      <c r="I12" s="5" t="s">
        <v>566</v>
      </c>
      <c r="J12" s="5" t="s">
        <v>566</v>
      </c>
      <c r="K12" s="5" t="s">
        <v>566</v>
      </c>
      <c r="L12" s="5">
        <f t="shared" si="8"/>
        <v>4.0880346390411129</v>
      </c>
      <c r="M12" s="5">
        <f t="shared" si="9"/>
        <v>1.0339740035416751</v>
      </c>
      <c r="N12" s="5">
        <f t="shared" si="10"/>
        <v>4.1845830975140164</v>
      </c>
      <c r="O12" s="5">
        <f t="shared" si="11"/>
        <v>1.1615818266484716</v>
      </c>
      <c r="P12" s="5" t="s">
        <v>566</v>
      </c>
      <c r="Q12" s="5" t="s">
        <v>566</v>
      </c>
      <c r="R12" s="5" t="s">
        <v>566</v>
      </c>
      <c r="S12" s="5" t="s">
        <v>566</v>
      </c>
      <c r="T12" s="5" t="s">
        <v>566</v>
      </c>
      <c r="U12" s="5" t="s">
        <v>566</v>
      </c>
      <c r="V12" s="5" t="s">
        <v>566</v>
      </c>
      <c r="W12" s="5" t="s">
        <v>566</v>
      </c>
      <c r="X12" s="5" t="s">
        <v>566</v>
      </c>
      <c r="Y12" s="5" t="s">
        <v>566</v>
      </c>
      <c r="Z12" s="5" t="s">
        <v>566</v>
      </c>
      <c r="AA12" s="5" t="s">
        <v>566</v>
      </c>
      <c r="AB12" s="5" t="s">
        <v>566</v>
      </c>
      <c r="AC12" s="5" t="s">
        <v>566</v>
      </c>
      <c r="AD12" s="5" t="s">
        <v>566</v>
      </c>
      <c r="AE12" s="5" t="s">
        <v>566</v>
      </c>
      <c r="AF12" s="5" t="s">
        <v>566</v>
      </c>
      <c r="AG12" s="9">
        <v>0</v>
      </c>
      <c r="AH12" s="9">
        <v>0</v>
      </c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v>0</v>
      </c>
      <c r="AV12" s="9">
        <v>-10.055899999999999</v>
      </c>
      <c r="AW12" s="9">
        <v>0</v>
      </c>
      <c r="AX12" s="9">
        <v>-10.504799999999999</v>
      </c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>
        <v>0</v>
      </c>
      <c r="BT12" s="17">
        <v>0</v>
      </c>
      <c r="BU12" s="17">
        <v>-2.6575000000000002</v>
      </c>
      <c r="BV12" s="17">
        <v>-3.1063999999999998</v>
      </c>
      <c r="BW12" s="17">
        <v>-2.6175000000000002</v>
      </c>
      <c r="BX12" s="17">
        <v>-4.1395999999999997</v>
      </c>
      <c r="BY12" s="17">
        <v>-2.6175000000000002</v>
      </c>
      <c r="BZ12" s="17">
        <v>-4.1395999999999997</v>
      </c>
      <c r="CA12" s="17">
        <v>-1.8293999999999999</v>
      </c>
      <c r="CB12" s="17">
        <v>-8.2492999999999999</v>
      </c>
      <c r="CC12" s="17">
        <v>-1.1747000000000001</v>
      </c>
      <c r="CD12" s="17">
        <v>-9.2088000000000001</v>
      </c>
    </row>
    <row r="13" spans="2:120" x14ac:dyDescent="0.2">
      <c r="B13" s="13" t="s">
        <v>3</v>
      </c>
      <c r="C13" s="13"/>
      <c r="D13" s="14">
        <f>AVERAGE(D3:D12)</f>
        <v>11.233390000000002</v>
      </c>
      <c r="E13" s="14">
        <f t="shared" ref="E13:AF13" si="29">AVERAGE(E3:E12)</f>
        <v>10.458699999999999</v>
      </c>
      <c r="F13" s="14">
        <f t="shared" si="29"/>
        <v>2.2706624999999998</v>
      </c>
      <c r="G13" s="14">
        <f t="shared" si="29"/>
        <v>0.67030000000000001</v>
      </c>
      <c r="H13" s="14">
        <f t="shared" si="29"/>
        <v>1.1480625</v>
      </c>
      <c r="I13" s="14">
        <f t="shared" si="29"/>
        <v>0.60152499999999987</v>
      </c>
      <c r="J13" s="14">
        <f t="shared" si="29"/>
        <v>1.3898375000000001</v>
      </c>
      <c r="K13" s="14">
        <f t="shared" si="29"/>
        <v>0.92123750000000004</v>
      </c>
      <c r="L13" s="14">
        <f t="shared" si="29"/>
        <v>4.4581527327773909</v>
      </c>
      <c r="M13" s="14">
        <f t="shared" si="29"/>
        <v>1.097665642524682</v>
      </c>
      <c r="N13" s="14">
        <f t="shared" si="29"/>
        <v>4.6366753185583489</v>
      </c>
      <c r="O13" s="14">
        <f t="shared" si="29"/>
        <v>1.2980172475238667</v>
      </c>
      <c r="P13" s="14">
        <f t="shared" si="29"/>
        <v>4.3766967292917043</v>
      </c>
      <c r="Q13" s="14">
        <f t="shared" si="29"/>
        <v>4.6788442970180855</v>
      </c>
      <c r="R13" s="14">
        <f t="shared" si="29"/>
        <v>3.3396408765501127</v>
      </c>
      <c r="S13" s="14">
        <f>AVERAGE(S3:S9,S11:S12)</f>
        <v>3.9425850229177781</v>
      </c>
      <c r="T13" s="14">
        <f t="shared" si="29"/>
        <v>4.0590000376474373</v>
      </c>
      <c r="U13" s="14">
        <f t="shared" si="29"/>
        <v>5.0394604093035102</v>
      </c>
      <c r="V13" s="14">
        <f t="shared" si="29"/>
        <v>0.75923002969792652</v>
      </c>
      <c r="W13" s="14">
        <f t="shared" si="29"/>
        <v>1.3928432327259836</v>
      </c>
      <c r="X13" s="14">
        <f t="shared" si="29"/>
        <v>0.34311197380126879</v>
      </c>
      <c r="Y13" s="14">
        <f t="shared" si="29"/>
        <v>1.011625</v>
      </c>
      <c r="Z13" s="14">
        <f>AVERAGE(Z3:Z9,Z11:Z12)</f>
        <v>0.50688571428571427</v>
      </c>
      <c r="AA13" s="14">
        <f t="shared" si="29"/>
        <v>1.3135124999999999</v>
      </c>
      <c r="AB13" s="14">
        <f t="shared" si="29"/>
        <v>2.5526249999999999</v>
      </c>
      <c r="AC13" s="14">
        <f t="shared" si="29"/>
        <v>1.7037124999999997</v>
      </c>
      <c r="AD13" s="14">
        <f t="shared" si="29"/>
        <v>0.20592499999999997</v>
      </c>
      <c r="AE13" s="14">
        <f t="shared" si="29"/>
        <v>0.21137499999999998</v>
      </c>
      <c r="AF13" s="14">
        <f t="shared" si="29"/>
        <v>0.20277142857142852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STDEV(D3:D12)</f>
        <v>0.74030856997456007</v>
      </c>
      <c r="E14" s="14">
        <f t="shared" ref="E14:AF14" si="30">STDEV(E3:E12)</f>
        <v>0.64967553098108588</v>
      </c>
      <c r="F14" s="14">
        <f t="shared" si="30"/>
        <v>0.11509572335979421</v>
      </c>
      <c r="G14" s="14">
        <f t="shared" si="30"/>
        <v>5.3729959719215986E-2</v>
      </c>
      <c r="H14" s="14">
        <f t="shared" si="30"/>
        <v>7.2201561864784408E-2</v>
      </c>
      <c r="I14" s="14">
        <f t="shared" si="30"/>
        <v>5.3681487897199356E-2</v>
      </c>
      <c r="J14" s="14">
        <f t="shared" si="30"/>
        <v>0.12181714560884138</v>
      </c>
      <c r="K14" s="14">
        <f t="shared" si="30"/>
        <v>0.18238797687112718</v>
      </c>
      <c r="L14" s="14">
        <f t="shared" si="30"/>
        <v>0.43300476034010887</v>
      </c>
      <c r="M14" s="14">
        <f t="shared" si="30"/>
        <v>6.0357173760513E-2</v>
      </c>
      <c r="N14" s="14">
        <f t="shared" si="30"/>
        <v>0.44720309940988773</v>
      </c>
      <c r="O14" s="14">
        <f t="shared" si="30"/>
        <v>0.12945110334283785</v>
      </c>
      <c r="P14" s="14">
        <f t="shared" si="30"/>
        <v>0.33178940576782268</v>
      </c>
      <c r="Q14" s="14">
        <f t="shared" si="30"/>
        <v>0.322723057764639</v>
      </c>
      <c r="R14" s="14">
        <f t="shared" si="30"/>
        <v>0.47629288939306297</v>
      </c>
      <c r="S14" s="14">
        <f>STDEV(S3:S9,S11:S12)</f>
        <v>0.41590154072227115</v>
      </c>
      <c r="T14" s="14">
        <f t="shared" si="30"/>
        <v>0.4853448912279964</v>
      </c>
      <c r="U14" s="14">
        <f t="shared" si="30"/>
        <v>0.56661965071192533</v>
      </c>
      <c r="V14" s="14">
        <f t="shared" si="30"/>
        <v>6.7481834634096363E-2</v>
      </c>
      <c r="W14" s="14">
        <f t="shared" si="30"/>
        <v>7.1624240106121118E-2</v>
      </c>
      <c r="X14" s="14">
        <f t="shared" si="30"/>
        <v>6.5999943153199639E-2</v>
      </c>
      <c r="Y14" s="14">
        <f t="shared" si="30"/>
        <v>6.1242976273668689E-2</v>
      </c>
      <c r="Z14" s="14">
        <f>STDEV(Z3:Z9,Z11:Z12)</f>
        <v>4.4175725935232342E-2</v>
      </c>
      <c r="AA14" s="14">
        <f t="shared" si="30"/>
        <v>8.666746691480362E-2</v>
      </c>
      <c r="AB14" s="14">
        <f t="shared" si="30"/>
        <v>0.29020086024289216</v>
      </c>
      <c r="AC14" s="14">
        <f t="shared" si="30"/>
        <v>0.18488660182856667</v>
      </c>
      <c r="AD14" s="14">
        <f t="shared" si="30"/>
        <v>1.3901361701029782E-2</v>
      </c>
      <c r="AE14" s="14">
        <f t="shared" si="30"/>
        <v>1.7055518587416617E-2</v>
      </c>
      <c r="AF14" s="14">
        <f t="shared" si="30"/>
        <v>1.4419745060820074E-2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MAX(D3:D12)-MIN(D3:D12)</f>
        <v>2.5838000000000001</v>
      </c>
      <c r="E15" s="14">
        <f t="shared" ref="E15:AF15" si="31">MAX(E3:E12)-MIN(E3:E12)</f>
        <v>2.0606000000000009</v>
      </c>
      <c r="F15" s="14">
        <f t="shared" si="31"/>
        <v>0.36640000000000006</v>
      </c>
      <c r="G15" s="14">
        <f t="shared" si="31"/>
        <v>0.14100000000000001</v>
      </c>
      <c r="H15" s="14">
        <f t="shared" si="31"/>
        <v>0.20900000000000007</v>
      </c>
      <c r="I15" s="14">
        <f t="shared" si="31"/>
        <v>0.18480000000000052</v>
      </c>
      <c r="J15" s="14">
        <f t="shared" si="31"/>
        <v>0.32699999999999951</v>
      </c>
      <c r="K15" s="14">
        <f t="shared" si="31"/>
        <v>0.52189999999999959</v>
      </c>
      <c r="L15" s="14">
        <f t="shared" si="31"/>
        <v>1.4263467298272392</v>
      </c>
      <c r="M15" s="14">
        <f t="shared" si="31"/>
        <v>0.17273432907230002</v>
      </c>
      <c r="N15" s="14">
        <f t="shared" si="31"/>
        <v>1.1621359489709082</v>
      </c>
      <c r="O15" s="14">
        <f t="shared" si="31"/>
        <v>0.34937187548802995</v>
      </c>
      <c r="P15" s="14">
        <f t="shared" si="31"/>
        <v>1.0321707446126593</v>
      </c>
      <c r="Q15" s="14">
        <f t="shared" si="31"/>
        <v>0.91784445713408847</v>
      </c>
      <c r="R15" s="14">
        <f t="shared" si="31"/>
        <v>1.5134013030271416</v>
      </c>
      <c r="S15" s="14">
        <f>MAX(S3:S9,S11:S12)-MIN(S3:S9,S11:S12)</f>
        <v>1.0913576433201522</v>
      </c>
      <c r="T15" s="14">
        <f t="shared" si="31"/>
        <v>1.2454261709384258</v>
      </c>
      <c r="U15" s="14">
        <f t="shared" si="31"/>
        <v>1.4167027581205147</v>
      </c>
      <c r="V15" s="14">
        <f t="shared" si="31"/>
        <v>0.20878919092109993</v>
      </c>
      <c r="W15" s="14">
        <f t="shared" si="31"/>
        <v>0.22212180725669461</v>
      </c>
      <c r="X15" s="14">
        <f t="shared" si="31"/>
        <v>0.18554650610407458</v>
      </c>
      <c r="Y15" s="14">
        <f t="shared" si="31"/>
        <v>0.19049999999999989</v>
      </c>
      <c r="Z15" s="14">
        <f>MAX(Z3:Z9,Z11:Z12)-MIN(Z3:Z9,Z11:Z12)</f>
        <v>0.10789999999999988</v>
      </c>
      <c r="AA15" s="14">
        <f t="shared" si="31"/>
        <v>0.22990000000000022</v>
      </c>
      <c r="AB15" s="14">
        <f t="shared" si="31"/>
        <v>0.91250000000000009</v>
      </c>
      <c r="AC15" s="14">
        <f t="shared" si="31"/>
        <v>0.5213000000000001</v>
      </c>
      <c r="AD15" s="14">
        <f t="shared" si="31"/>
        <v>4.5000000000000151E-2</v>
      </c>
      <c r="AE15" s="14">
        <f t="shared" si="31"/>
        <v>5.0099999999999811E-2</v>
      </c>
      <c r="AF15" s="14">
        <f t="shared" si="31"/>
        <v>3.8200000000000012E-2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MIN(D3:D12)</f>
        <v>9.4652999999999992</v>
      </c>
      <c r="E16" s="14">
        <f t="shared" ref="E16:AF16" si="32">MIN(E3:E12)</f>
        <v>9.0626999999999995</v>
      </c>
      <c r="F16" s="14">
        <f t="shared" si="32"/>
        <v>2.0573999999999999</v>
      </c>
      <c r="G16" s="14">
        <f t="shared" si="32"/>
        <v>0.60129999999999995</v>
      </c>
      <c r="H16" s="14">
        <f t="shared" si="32"/>
        <v>1.0330999999999999</v>
      </c>
      <c r="I16" s="14">
        <f t="shared" si="32"/>
        <v>0.50739999999999963</v>
      </c>
      <c r="J16" s="14">
        <f t="shared" si="32"/>
        <v>1.1931000000000003</v>
      </c>
      <c r="K16" s="14">
        <f t="shared" si="32"/>
        <v>0.62870000000000026</v>
      </c>
      <c r="L16" s="14">
        <f t="shared" si="32"/>
        <v>3.8315040297512413</v>
      </c>
      <c r="M16" s="14">
        <f t="shared" si="32"/>
        <v>1.0339740035416751</v>
      </c>
      <c r="N16" s="14">
        <f t="shared" si="32"/>
        <v>4.1845830975140164</v>
      </c>
      <c r="O16" s="14">
        <f t="shared" si="32"/>
        <v>1.1615818266484716</v>
      </c>
      <c r="P16" s="14">
        <f t="shared" si="32"/>
        <v>3.7497195228443427</v>
      </c>
      <c r="Q16" s="14">
        <f t="shared" si="32"/>
        <v>4.159388893816014</v>
      </c>
      <c r="R16" s="14">
        <f t="shared" si="32"/>
        <v>2.8512334629068872</v>
      </c>
      <c r="S16" s="14">
        <f>MIN(S3:S9,S11:S12)</f>
        <v>3.4375743599229969</v>
      </c>
      <c r="T16" s="14">
        <f t="shared" si="32"/>
        <v>3.5129883717427819</v>
      </c>
      <c r="U16" s="14">
        <f t="shared" si="32"/>
        <v>4.3059075431318776</v>
      </c>
      <c r="V16" s="14">
        <f t="shared" si="32"/>
        <v>0.63750197646752416</v>
      </c>
      <c r="W16" s="14">
        <f t="shared" si="32"/>
        <v>1.2335654015900415</v>
      </c>
      <c r="X16" s="14">
        <f t="shared" si="32"/>
        <v>0.25249889108667334</v>
      </c>
      <c r="Y16" s="14">
        <f t="shared" si="32"/>
        <v>0.88959999999999995</v>
      </c>
      <c r="Z16" s="14">
        <f>MIN(Z3:Z9,Z11:Z12)</f>
        <v>0.45020000000000004</v>
      </c>
      <c r="AA16" s="14">
        <f t="shared" si="32"/>
        <v>1.1880999999999999</v>
      </c>
      <c r="AB16" s="14">
        <f t="shared" si="32"/>
        <v>2.0211999999999999</v>
      </c>
      <c r="AC16" s="14">
        <f t="shared" si="32"/>
        <v>1.3996</v>
      </c>
      <c r="AD16" s="14">
        <f t="shared" si="32"/>
        <v>0.18359999999999999</v>
      </c>
      <c r="AE16" s="14">
        <f t="shared" si="32"/>
        <v>0.19310000000000005</v>
      </c>
      <c r="AF16" s="14">
        <f t="shared" si="32"/>
        <v>0.18219999999999992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78" x14ac:dyDescent="0.2">
      <c r="B17" s="13" t="s">
        <v>7</v>
      </c>
      <c r="C17" s="13"/>
      <c r="D17" s="14">
        <f>MAX(D3:D12)</f>
        <v>12.049099999999999</v>
      </c>
      <c r="E17" s="14">
        <f t="shared" ref="E17:AF17" si="33">MAX(E3:E12)</f>
        <v>11.1233</v>
      </c>
      <c r="F17" s="14">
        <f t="shared" si="33"/>
        <v>2.4238</v>
      </c>
      <c r="G17" s="14">
        <f t="shared" si="33"/>
        <v>0.74229999999999996</v>
      </c>
      <c r="H17" s="14">
        <f t="shared" si="33"/>
        <v>1.2421</v>
      </c>
      <c r="I17" s="14">
        <f t="shared" si="33"/>
        <v>0.69220000000000015</v>
      </c>
      <c r="J17" s="14">
        <f t="shared" si="33"/>
        <v>1.5200999999999998</v>
      </c>
      <c r="K17" s="14">
        <f t="shared" si="33"/>
        <v>1.1505999999999998</v>
      </c>
      <c r="L17" s="14">
        <f t="shared" si="33"/>
        <v>5.2578507595784805</v>
      </c>
      <c r="M17" s="14">
        <f t="shared" si="33"/>
        <v>1.2067083326139751</v>
      </c>
      <c r="N17" s="14">
        <f t="shared" si="33"/>
        <v>5.3467190464849246</v>
      </c>
      <c r="O17" s="14">
        <f t="shared" si="33"/>
        <v>1.5109537021365016</v>
      </c>
      <c r="P17" s="14">
        <f t="shared" si="33"/>
        <v>4.7818902674570021</v>
      </c>
      <c r="Q17" s="14">
        <f t="shared" si="33"/>
        <v>5.0772333509501024</v>
      </c>
      <c r="R17" s="14">
        <f t="shared" si="33"/>
        <v>4.3646347659340288</v>
      </c>
      <c r="S17" s="14">
        <f>MAX(S3:S9,S11:S12)</f>
        <v>4.528932003243149</v>
      </c>
      <c r="T17" s="14">
        <f t="shared" si="33"/>
        <v>4.7584145426812077</v>
      </c>
      <c r="U17" s="14">
        <f t="shared" si="33"/>
        <v>5.7226103012523923</v>
      </c>
      <c r="V17" s="14">
        <f t="shared" si="33"/>
        <v>0.84629116738862409</v>
      </c>
      <c r="W17" s="14">
        <f t="shared" si="33"/>
        <v>1.4556872088467361</v>
      </c>
      <c r="X17" s="14">
        <f t="shared" si="33"/>
        <v>0.43804539719074792</v>
      </c>
      <c r="Y17" s="14">
        <f t="shared" si="33"/>
        <v>1.0800999999999998</v>
      </c>
      <c r="Z17" s="14">
        <f>MAX(Z3:Z9,Z11:Z12)</f>
        <v>0.55809999999999993</v>
      </c>
      <c r="AA17" s="14">
        <f t="shared" si="33"/>
        <v>1.4180000000000001</v>
      </c>
      <c r="AB17" s="14">
        <f t="shared" si="33"/>
        <v>2.9337</v>
      </c>
      <c r="AC17" s="14">
        <f t="shared" si="33"/>
        <v>1.9209000000000001</v>
      </c>
      <c r="AD17" s="14">
        <f t="shared" si="33"/>
        <v>0.22860000000000014</v>
      </c>
      <c r="AE17" s="14">
        <f t="shared" si="33"/>
        <v>0.24319999999999986</v>
      </c>
      <c r="AF17" s="14">
        <f t="shared" si="33"/>
        <v>0.22039999999999993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78" x14ac:dyDescent="0.2">
      <c r="B18" s="13" t="s">
        <v>56</v>
      </c>
      <c r="C18" s="13"/>
      <c r="D18" s="15">
        <f>COUNT(D3:D12)</f>
        <v>10</v>
      </c>
      <c r="E18" s="15">
        <f t="shared" ref="E18:AF18" si="34">COUNT(E3:E12)</f>
        <v>10</v>
      </c>
      <c r="F18" s="15">
        <f t="shared" si="34"/>
        <v>8</v>
      </c>
      <c r="G18" s="15">
        <f t="shared" si="34"/>
        <v>8</v>
      </c>
      <c r="H18" s="15">
        <f t="shared" si="34"/>
        <v>8</v>
      </c>
      <c r="I18" s="15">
        <f t="shared" si="34"/>
        <v>8</v>
      </c>
      <c r="J18" s="15">
        <f t="shared" si="34"/>
        <v>8</v>
      </c>
      <c r="K18" s="15">
        <f t="shared" si="34"/>
        <v>8</v>
      </c>
      <c r="L18" s="15">
        <f t="shared" si="34"/>
        <v>10</v>
      </c>
      <c r="M18" s="15">
        <f t="shared" si="34"/>
        <v>7</v>
      </c>
      <c r="N18" s="15">
        <f t="shared" si="34"/>
        <v>7</v>
      </c>
      <c r="O18" s="15">
        <f t="shared" si="34"/>
        <v>6</v>
      </c>
      <c r="P18" s="15">
        <f t="shared" si="34"/>
        <v>8</v>
      </c>
      <c r="Q18" s="15">
        <f t="shared" si="34"/>
        <v>8</v>
      </c>
      <c r="R18" s="15">
        <f t="shared" si="34"/>
        <v>8</v>
      </c>
      <c r="S18" s="15">
        <f>COUNT(S3:S9,S11:S12)</f>
        <v>7</v>
      </c>
      <c r="T18" s="15">
        <f t="shared" si="34"/>
        <v>7</v>
      </c>
      <c r="U18" s="15">
        <f t="shared" si="34"/>
        <v>7</v>
      </c>
      <c r="V18" s="15">
        <f t="shared" si="34"/>
        <v>8</v>
      </c>
      <c r="W18" s="15">
        <f t="shared" si="34"/>
        <v>8</v>
      </c>
      <c r="X18" s="15">
        <f t="shared" si="34"/>
        <v>8</v>
      </c>
      <c r="Y18" s="15">
        <f t="shared" si="34"/>
        <v>8</v>
      </c>
      <c r="Z18" s="15">
        <f>COUNT(Z3:Z9,Z11:Z12)</f>
        <v>7</v>
      </c>
      <c r="AA18" s="15">
        <f t="shared" si="34"/>
        <v>8</v>
      </c>
      <c r="AB18" s="15">
        <f t="shared" si="34"/>
        <v>8</v>
      </c>
      <c r="AC18" s="15">
        <f t="shared" si="34"/>
        <v>8</v>
      </c>
      <c r="AD18" s="15">
        <f t="shared" si="34"/>
        <v>8</v>
      </c>
      <c r="AE18" s="15">
        <f t="shared" si="34"/>
        <v>8</v>
      </c>
      <c r="AF18" s="15">
        <f t="shared" si="34"/>
        <v>7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78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78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</sheetData>
  <mergeCells count="22">
    <mergeCell ref="BQ1:BR1"/>
    <mergeCell ref="BS1:BT1"/>
    <mergeCell ref="BU1:BV1"/>
    <mergeCell ref="BW1:BX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0"/>
  <sheetViews>
    <sheetView workbookViewId="0">
      <pane xSplit="3" topLeftCell="D1" activePane="topRight" state="frozen"/>
      <selection pane="topRight" activeCell="A25" sqref="A25:IV30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422</v>
      </c>
      <c r="C3" s="1" t="s">
        <v>543</v>
      </c>
      <c r="D3" s="5">
        <f t="shared" ref="D3:D8" si="0">((AG3-AW3)^2+(AH3-AX3)^2)^0.5</f>
        <v>10.2845</v>
      </c>
      <c r="E3" s="5">
        <f t="shared" ref="E3:E8" si="1">((AG3-AU3)^2+(AH3-AV3)^2)^0.5</f>
        <v>8.8524999999999991</v>
      </c>
      <c r="F3" s="5">
        <f>((AG3-AM3)^2+(AH3-AN3)^2)^0.5</f>
        <v>2.1234000000000002</v>
      </c>
      <c r="G3" s="5">
        <f>((AG3-AI3)^2+(AH3-AJ3)^2)^0.5</f>
        <v>0.54359999999999997</v>
      </c>
      <c r="H3" s="5">
        <f>((AK3-AM3)^2+(AL3-AN3)^2)^0.5</f>
        <v>1.0820000000000001</v>
      </c>
      <c r="I3" s="5">
        <f>((AM3-AO3)^2+(AN3-AP3)^2)^0.5</f>
        <v>0.59819999999999984</v>
      </c>
      <c r="J3" s="5">
        <f>((AO3-AQ3)^2+(AP3-AR3)^2)^0.5</f>
        <v>1.0268000000000002</v>
      </c>
      <c r="K3" s="5">
        <f>((AQ3-AS3)^2+(AR3-AT3)^2)^0.5</f>
        <v>0.7416999999999998</v>
      </c>
      <c r="L3" s="5">
        <f t="shared" ref="L3:L8" si="2">((BS3-BU3)^2+(BT3-BV3)^2)^0.5</f>
        <v>5.8247494452551347</v>
      </c>
      <c r="M3" s="5">
        <f t="shared" ref="M3:M8" si="3">((BU3-BW3)^2+(BV3-BX3)^2)^0.5</f>
        <v>1.5504427657930493</v>
      </c>
      <c r="N3" s="5">
        <f t="shared" ref="N3:N8" si="4">((BW3-BY3)^2+(BX3-BZ3)^2)^0.5 + ((BY3-CA3)^2+(BZ3-CB3)^2)^0.5</f>
        <v>5.8314648434441265</v>
      </c>
      <c r="O3" s="5">
        <f t="shared" ref="O3:O8" si="5">((CA3-CC3)^2+(CB3-CD3)^2)^0.5</f>
        <v>1.9444662815281732</v>
      </c>
      <c r="P3" s="5">
        <f>((CE3-CG3)^2+(CF3-CH3)^2)^0.5</f>
        <v>4.5815787257232632</v>
      </c>
      <c r="Q3" s="5">
        <f>((CG3-CI3)^2+(CH3-CJ3)^2)^0.5</f>
        <v>5.2850478228678304</v>
      </c>
      <c r="R3" s="5">
        <f>((CO3-CQ3)^2+(CP3-CR3)^2)^0.5</f>
        <v>2.4224108425285751</v>
      </c>
      <c r="S3" s="5">
        <f>((CQ3-CS3)^2+(CR3-CT3)^2)^0.5</f>
        <v>4.3200891437561797</v>
      </c>
      <c r="T3" s="5" t="s">
        <v>566</v>
      </c>
      <c r="U3" s="5" t="s">
        <v>566</v>
      </c>
      <c r="V3" s="5">
        <f>((DI3-DK3)^2+(DJ3-DL3)^2)^0.5</f>
        <v>0.59607268852045225</v>
      </c>
      <c r="W3" s="5">
        <f>((DK3-DM3)^2+(DL3-DN3)^2)^0.5</f>
        <v>1.3323441747536555</v>
      </c>
      <c r="X3" s="5">
        <f>((DM3-DO3)^2+(DN3-DP3)^2)^0.5</f>
        <v>0.40846327864325838</v>
      </c>
      <c r="Y3" s="5">
        <f>((BE3-BK3)^2+(BF3-BL3)^2)^0.5</f>
        <v>1.0978999999999999</v>
      </c>
      <c r="Z3" s="5">
        <f>((BG3-BI3)^2+(BH3-BJ3)^2)^0.5</f>
        <v>0.40390000000000004</v>
      </c>
      <c r="AA3" s="5">
        <f>((BC3-BM3)^2+(BD3-BN3)^2)^0.5</f>
        <v>1.1221000000000001</v>
      </c>
      <c r="AB3" s="5">
        <f>((BA3-BO3)^2+(BB3-BP3)^2)^0.5</f>
        <v>1.8732000000000002</v>
      </c>
      <c r="AC3" s="6">
        <f>((AY3-BQ3)^2+(AZ3-BR3)^2)^0.5</f>
        <v>1.1411</v>
      </c>
      <c r="AD3" s="6">
        <f>((CK3-CM3)^2+(CL3-CN3)^2)^0.5</f>
        <v>0.16569999999999999</v>
      </c>
      <c r="AE3" s="6">
        <f>((CU3-CW3)^2+(CV3-CX3)^2)^0.5</f>
        <v>0.16889999999999983</v>
      </c>
      <c r="AF3" s="6" t="s">
        <v>566</v>
      </c>
      <c r="AG3" s="9">
        <v>0</v>
      </c>
      <c r="AH3" s="9">
        <v>0</v>
      </c>
      <c r="AI3" s="9">
        <v>0</v>
      </c>
      <c r="AJ3" s="9">
        <v>-0.54359999999999997</v>
      </c>
      <c r="AK3" s="9">
        <v>0</v>
      </c>
      <c r="AL3" s="9">
        <v>-1.0414000000000001</v>
      </c>
      <c r="AM3" s="9">
        <v>0</v>
      </c>
      <c r="AN3" s="9">
        <v>-2.1234000000000002</v>
      </c>
      <c r="AO3" s="9">
        <v>0</v>
      </c>
      <c r="AP3" s="9">
        <v>-2.7216</v>
      </c>
      <c r="AQ3" s="9">
        <v>0</v>
      </c>
      <c r="AR3" s="9">
        <v>-3.7484000000000002</v>
      </c>
      <c r="AS3" s="9">
        <v>0</v>
      </c>
      <c r="AT3" s="9">
        <v>-4.4901</v>
      </c>
      <c r="AU3" s="9">
        <v>0</v>
      </c>
      <c r="AV3" s="9">
        <v>-8.8524999999999991</v>
      </c>
      <c r="AW3" s="9">
        <v>0</v>
      </c>
      <c r="AX3" s="9">
        <v>-10.2845</v>
      </c>
      <c r="AY3" s="18">
        <v>0.4839</v>
      </c>
      <c r="AZ3" s="18">
        <v>-3.6873999999999998</v>
      </c>
      <c r="BA3" s="19">
        <v>0.91690000000000005</v>
      </c>
      <c r="BB3" s="19">
        <v>-3.6873999999999998</v>
      </c>
      <c r="BC3" s="19">
        <v>0.52200000000000002</v>
      </c>
      <c r="BD3" s="19">
        <v>-3.6873999999999998</v>
      </c>
      <c r="BE3" s="19">
        <v>-0.31619999999999998</v>
      </c>
      <c r="BF3" s="19">
        <v>-3.6873999999999998</v>
      </c>
      <c r="BG3" s="19">
        <v>-0.72450000000000003</v>
      </c>
      <c r="BH3" s="19">
        <v>-3.6873999999999998</v>
      </c>
      <c r="BI3" s="19">
        <v>-1.1284000000000001</v>
      </c>
      <c r="BJ3" s="19">
        <v>-3.6873999999999998</v>
      </c>
      <c r="BK3" s="19">
        <v>-1.4140999999999999</v>
      </c>
      <c r="BL3" s="19">
        <v>-3.6873999999999998</v>
      </c>
      <c r="BM3" s="19">
        <v>-0.60009999999999997</v>
      </c>
      <c r="BN3" s="19">
        <v>-3.6873999999999998</v>
      </c>
      <c r="BO3" s="19">
        <v>-0.95630000000000004</v>
      </c>
      <c r="BP3" s="19">
        <v>-3.6873999999999998</v>
      </c>
      <c r="BQ3" s="19">
        <v>-0.65720000000000001</v>
      </c>
      <c r="BR3" s="19">
        <v>-3.6873999999999998</v>
      </c>
      <c r="BS3" s="17">
        <v>0</v>
      </c>
      <c r="BT3" s="17">
        <v>0</v>
      </c>
      <c r="BU3" s="17">
        <v>2.3603000000000001</v>
      </c>
      <c r="BV3" s="17">
        <v>-5.3250999999999999</v>
      </c>
      <c r="BW3" s="17">
        <v>3.8849</v>
      </c>
      <c r="BX3" s="17">
        <v>-5.6070000000000002</v>
      </c>
      <c r="BY3" s="17">
        <v>7.9286000000000003</v>
      </c>
      <c r="BZ3" s="17">
        <v>-4.1199000000000003</v>
      </c>
      <c r="CA3" s="17">
        <v>8.2391000000000005</v>
      </c>
      <c r="CB3" s="17">
        <v>-2.6288999999999998</v>
      </c>
      <c r="CC3" s="17">
        <v>6.7366999999999999</v>
      </c>
      <c r="CD3" s="17">
        <v>-1.3945000000000001</v>
      </c>
      <c r="CE3" s="12">
        <v>6.9800000000000001E-2</v>
      </c>
      <c r="CF3" s="12">
        <v>1.4630000000000001</v>
      </c>
      <c r="CG3" s="12">
        <v>1.5106999999999999</v>
      </c>
      <c r="CH3" s="12">
        <v>-2.8860999999999999</v>
      </c>
      <c r="CI3" s="12">
        <v>6.7474999999999996</v>
      </c>
      <c r="CJ3" s="12">
        <v>-2.1736</v>
      </c>
      <c r="CK3" s="12">
        <v>-0.2089</v>
      </c>
      <c r="CL3" s="12">
        <v>2.7603</v>
      </c>
      <c r="CM3" s="12">
        <v>-0.37459999999999999</v>
      </c>
      <c r="CN3" s="12">
        <v>2.7603</v>
      </c>
      <c r="CO3" s="12">
        <v>-0.59940000000000004</v>
      </c>
      <c r="CP3" s="12">
        <v>3.0213000000000001</v>
      </c>
      <c r="CQ3" s="12">
        <v>0.19109999999999999</v>
      </c>
      <c r="CR3" s="12">
        <v>0.73150000000000004</v>
      </c>
      <c r="CS3" s="12">
        <v>3.9922</v>
      </c>
      <c r="CT3" s="12">
        <v>2.7845</v>
      </c>
      <c r="CU3" s="12">
        <v>-0.2064</v>
      </c>
      <c r="CV3" s="12">
        <v>2.1711</v>
      </c>
      <c r="CW3" s="12">
        <v>-0.2064</v>
      </c>
      <c r="CX3" s="12">
        <v>2.34</v>
      </c>
      <c r="DI3" s="12">
        <v>2.2008999999999999</v>
      </c>
      <c r="DJ3" s="12">
        <v>-0.21529999999999999</v>
      </c>
      <c r="DK3" s="12">
        <v>2.4828000000000001</v>
      </c>
      <c r="DL3" s="12">
        <v>0.30990000000000001</v>
      </c>
      <c r="DM3" s="12">
        <v>2.4632000000000001</v>
      </c>
      <c r="DN3" s="12">
        <v>1.6420999999999999</v>
      </c>
      <c r="DO3" s="12">
        <v>2.3692000000000002</v>
      </c>
      <c r="DP3" s="12">
        <v>2.0396000000000001</v>
      </c>
    </row>
    <row r="4" spans="2:120" ht="14.45" customHeight="1" x14ac:dyDescent="0.2">
      <c r="B4" s="2" t="s">
        <v>730</v>
      </c>
      <c r="C4" s="2" t="s">
        <v>731</v>
      </c>
      <c r="D4" s="5">
        <f t="shared" si="0"/>
        <v>11.131500000000001</v>
      </c>
      <c r="E4" s="5">
        <f t="shared" si="1"/>
        <v>9.4596</v>
      </c>
      <c r="F4" s="5">
        <f>((AG4-AM4)^2+(AH4-AN4)^2)^0.5</f>
        <v>2.0828000000000002</v>
      </c>
      <c r="G4" s="5">
        <f>((AG4-AI4)^2+(AH4-AJ4)^2)^0.5</f>
        <v>0.63880000000000003</v>
      </c>
      <c r="H4" s="5">
        <f>((AK4-AM4)^2+(AL4-AN4)^2)^0.5</f>
        <v>1.0522000000000002</v>
      </c>
      <c r="I4" s="5">
        <f>((AM4-AO4)^2+(AN4-AP4)^2)^0.5</f>
        <v>0.63249999999999984</v>
      </c>
      <c r="J4" s="5">
        <f>((AO4-AQ4)^2+(AP4-AR4)^2)^0.5</f>
        <v>1.4756999999999998</v>
      </c>
      <c r="K4" s="5">
        <f>((AQ4-AS4)^2+(AR4-AT4)^2)^0.5</f>
        <v>0.6452</v>
      </c>
      <c r="L4" s="5">
        <f t="shared" si="2"/>
        <v>5.5273719948995659</v>
      </c>
      <c r="M4" s="5">
        <f t="shared" si="3"/>
        <v>1.3851339899085575</v>
      </c>
      <c r="N4" s="5">
        <f t="shared" si="4"/>
        <v>5.4396627974042877</v>
      </c>
      <c r="O4" s="5" t="s">
        <v>566</v>
      </c>
      <c r="P4" s="5">
        <f>((CE4-CG4)^2+(CF4-CH4)^2)^0.5</f>
        <v>4.6740834834221792</v>
      </c>
      <c r="Q4" s="5">
        <f>((CG4-CI4)^2+(CH4-CJ4)^2)^0.5</f>
        <v>4.9733403181362927</v>
      </c>
      <c r="R4" s="5">
        <f>((CO4-CQ4)^2+(CP4-CR4)^2)^0.5</f>
        <v>4.4080686122155583</v>
      </c>
      <c r="S4" s="5">
        <f>((CQ4-CS4)^2+(CR4-CT4)^2)^0.5</f>
        <v>5.0572125642492018</v>
      </c>
      <c r="T4" s="5" t="s">
        <v>566</v>
      </c>
      <c r="U4" s="5" t="s">
        <v>566</v>
      </c>
      <c r="V4" s="5">
        <f>((DI4-DK4)^2+(DJ4-DL4)^2)^0.5</f>
        <v>0.71767995652658456</v>
      </c>
      <c r="W4" s="5">
        <f>((DK4-DM4)^2+(DL4-DN4)^2)^0.5</f>
        <v>1.4330126656802447</v>
      </c>
      <c r="X4" s="5">
        <f>((DM4-DO4)^2+(DN4-DP4)^2)^0.5</f>
        <v>0.48502458700564816</v>
      </c>
      <c r="Y4" s="5">
        <f>((BE4-BK4)^2+(BF4-BL4)^2)^0.5</f>
        <v>1.0476999999999999</v>
      </c>
      <c r="Z4" s="5">
        <f>((BG4-BI4)^2+(BH4-BJ4)^2)^0.5</f>
        <v>0.47370000000000001</v>
      </c>
      <c r="AA4" s="5">
        <f>((BC4-BM4)^2+(BD4-BN4)^2)^0.5</f>
        <v>1.3016999999999999</v>
      </c>
      <c r="AB4" s="5">
        <f>((BA4-BO4)^2+(BB4-BP4)^2)^0.5</f>
        <v>2.0243000000000002</v>
      </c>
      <c r="AC4" s="6">
        <f>((AY4-BQ4)^2+(AZ4-BR4)^2)^0.5</f>
        <v>1.4300000000000002</v>
      </c>
      <c r="AD4" s="6">
        <f>((CK4-CM4)^2+(CL4-CN4)^2)^0.5</f>
        <v>0.16570000000000018</v>
      </c>
      <c r="AE4" s="6">
        <f>((CU4-CW4)^2+(CV4-CX4)^2)^0.5</f>
        <v>0.16000000000000014</v>
      </c>
      <c r="AF4" s="6" t="s">
        <v>566</v>
      </c>
      <c r="AG4" s="9">
        <v>0</v>
      </c>
      <c r="AH4" s="9">
        <v>0</v>
      </c>
      <c r="AI4" s="9">
        <v>0</v>
      </c>
      <c r="AJ4" s="9">
        <v>-0.63880000000000003</v>
      </c>
      <c r="AK4" s="9">
        <v>0</v>
      </c>
      <c r="AL4" s="9">
        <v>-1.0306</v>
      </c>
      <c r="AM4" s="9">
        <v>0</v>
      </c>
      <c r="AN4" s="9">
        <v>-2.0828000000000002</v>
      </c>
      <c r="AO4" s="9">
        <v>0</v>
      </c>
      <c r="AP4" s="9">
        <v>-2.7153</v>
      </c>
      <c r="AQ4" s="9">
        <v>0</v>
      </c>
      <c r="AR4" s="9">
        <v>-4.1909999999999998</v>
      </c>
      <c r="AS4" s="9">
        <v>0</v>
      </c>
      <c r="AT4" s="9">
        <v>-4.8361999999999998</v>
      </c>
      <c r="AU4" s="9">
        <v>0</v>
      </c>
      <c r="AV4" s="9">
        <v>-9.4596</v>
      </c>
      <c r="AW4" s="9">
        <v>0</v>
      </c>
      <c r="AX4" s="9">
        <v>-11.131500000000001</v>
      </c>
      <c r="AY4" s="18">
        <v>0.94230000000000003</v>
      </c>
      <c r="AZ4" s="18">
        <v>-3.6943999999999999</v>
      </c>
      <c r="BA4" s="19">
        <v>1.2179</v>
      </c>
      <c r="BB4" s="19">
        <v>-3.6943999999999999</v>
      </c>
      <c r="BC4" s="19">
        <v>0.7772</v>
      </c>
      <c r="BD4" s="19">
        <v>-3.6943999999999999</v>
      </c>
      <c r="BE4" s="19">
        <v>0.49590000000000001</v>
      </c>
      <c r="BF4" s="19">
        <v>-3.6943999999999999</v>
      </c>
      <c r="BG4" s="19">
        <v>0.32129999999999997</v>
      </c>
      <c r="BH4" s="19">
        <v>-3.6943999999999999</v>
      </c>
      <c r="BI4" s="19">
        <v>-0.15240000000000001</v>
      </c>
      <c r="BJ4" s="19">
        <v>-3.6943999999999999</v>
      </c>
      <c r="BK4" s="19">
        <v>-0.55179999999999996</v>
      </c>
      <c r="BL4" s="19">
        <v>-3.6943999999999999</v>
      </c>
      <c r="BM4" s="19">
        <v>-0.52449999999999997</v>
      </c>
      <c r="BN4" s="19">
        <v>-3.6943999999999999</v>
      </c>
      <c r="BO4" s="19">
        <v>-0.80640000000000001</v>
      </c>
      <c r="BP4" s="19">
        <v>-3.6943999999999999</v>
      </c>
      <c r="BQ4" s="19">
        <v>-0.48770000000000002</v>
      </c>
      <c r="BR4" s="19">
        <v>-3.6943999999999999</v>
      </c>
      <c r="BS4" s="17">
        <v>0</v>
      </c>
      <c r="BT4" s="17">
        <v>0</v>
      </c>
      <c r="BU4" s="17">
        <v>0.80389999999999995</v>
      </c>
      <c r="BV4" s="17">
        <v>-5.4686000000000003</v>
      </c>
      <c r="BW4" s="17">
        <v>-0.54800000000000004</v>
      </c>
      <c r="BX4" s="17">
        <v>-5.7702</v>
      </c>
      <c r="BY4" s="17">
        <v>-2.9197000000000002</v>
      </c>
      <c r="BZ4" s="17">
        <v>-5.9645999999999999</v>
      </c>
      <c r="CA4" s="17">
        <v>-5.8623000000000003</v>
      </c>
      <c r="CB4" s="17">
        <v>-5.1250999999999998</v>
      </c>
      <c r="CC4" s="17">
        <v>-5.8623000000000003</v>
      </c>
      <c r="CD4" s="17">
        <v>-5.1250999999999998</v>
      </c>
      <c r="CE4" s="12">
        <v>-5.8000999999999996</v>
      </c>
      <c r="CF4" s="12">
        <v>-4.9701000000000004</v>
      </c>
      <c r="CG4" s="12">
        <v>-8.0797000000000008</v>
      </c>
      <c r="CH4" s="12">
        <v>-0.88959999999999995</v>
      </c>
      <c r="CI4" s="12">
        <v>-3.8220999999999998</v>
      </c>
      <c r="CJ4" s="12">
        <v>1.6808000000000001</v>
      </c>
      <c r="CK4" s="12">
        <v>-6.8974000000000002</v>
      </c>
      <c r="CL4" s="12">
        <v>-2.5958999999999999</v>
      </c>
      <c r="CM4" s="12">
        <v>-7.0631000000000004</v>
      </c>
      <c r="CN4" s="12">
        <v>-2.5958999999999999</v>
      </c>
      <c r="CO4" s="12">
        <v>-7.0536000000000003</v>
      </c>
      <c r="CP4" s="12">
        <v>-2.6021999999999998</v>
      </c>
      <c r="CQ4" s="12">
        <v>-4.7268999999999997</v>
      </c>
      <c r="CR4" s="12">
        <v>-6.3461999999999996</v>
      </c>
      <c r="CS4" s="12">
        <v>0.29970000000000002</v>
      </c>
      <c r="CT4" s="12">
        <v>-5.7906000000000004</v>
      </c>
      <c r="CU4" s="12">
        <v>-5.7995000000000001</v>
      </c>
      <c r="CV4" s="12">
        <v>-4.3364000000000003</v>
      </c>
      <c r="CW4" s="12">
        <v>-5.9595000000000002</v>
      </c>
      <c r="CX4" s="12">
        <v>-4.3364000000000003</v>
      </c>
      <c r="DI4" s="12">
        <v>-5.8616999999999999</v>
      </c>
      <c r="DJ4" s="12">
        <v>-4.3103999999999996</v>
      </c>
      <c r="DK4" s="12">
        <v>-5.9162999999999997</v>
      </c>
      <c r="DL4" s="12">
        <v>-5.0259999999999998</v>
      </c>
      <c r="DM4" s="12">
        <v>-5.1821999999999999</v>
      </c>
      <c r="DN4" s="12">
        <v>-6.2567000000000004</v>
      </c>
      <c r="DO4" s="12">
        <v>-4.8228</v>
      </c>
      <c r="DP4" s="12">
        <v>-6.5823999999999998</v>
      </c>
    </row>
    <row r="5" spans="2:120" ht="16.899999999999999" customHeight="1" x14ac:dyDescent="0.2">
      <c r="B5" s="2" t="s">
        <v>842</v>
      </c>
      <c r="C5" s="2" t="s">
        <v>585</v>
      </c>
      <c r="D5" s="5">
        <f t="shared" si="0"/>
        <v>12.702500000000001</v>
      </c>
      <c r="E5" s="5">
        <f t="shared" si="1"/>
        <v>10.3683</v>
      </c>
      <c r="F5" s="5">
        <f>((AG5-AM5)^2+(AH5-AN5)^2)^0.5</f>
        <v>2.4897999999999998</v>
      </c>
      <c r="G5" s="5">
        <f>((AG5-AI5)^2+(AH5-AJ5)^2)^0.5</f>
        <v>0.7379</v>
      </c>
      <c r="H5" s="5">
        <f>((AK5-AM5)^2+(AL5-AN5)^2)^0.5</f>
        <v>1.2407999999999997</v>
      </c>
      <c r="I5" s="5">
        <f>((AM5-AO5)^2+(AN5-AP5)^2)^0.5</f>
        <v>0.66110000000000024</v>
      </c>
      <c r="J5" s="5">
        <f>((AO5-AQ5)^2+(AP5-AR5)^2)^0.5</f>
        <v>1.3170000000000002</v>
      </c>
      <c r="K5" s="5">
        <f>((AQ5-AS5)^2+(AR5-AT5)^2)^0.5</f>
        <v>1.1994999999999996</v>
      </c>
      <c r="L5" s="5">
        <f t="shared" si="2"/>
        <v>5.3919480450019179</v>
      </c>
      <c r="M5" s="5" t="s">
        <v>566</v>
      </c>
      <c r="N5" s="5" t="s">
        <v>566</v>
      </c>
      <c r="O5" s="5" t="s">
        <v>566</v>
      </c>
      <c r="P5" s="5">
        <f>((CE5-CG5)^2+(CF5-CH5)^2)^0.5</f>
        <v>5.1343550373927194</v>
      </c>
      <c r="Q5" s="5">
        <f>((CG5-CI5)^2+(CH5-CJ5)^2)^0.5</f>
        <v>5.5304763312033085</v>
      </c>
      <c r="R5" s="5">
        <f>((CO5-CQ5)^2+(CP5-CR5)^2)^0.5</f>
        <v>3.3126982627459443</v>
      </c>
      <c r="S5" s="5">
        <f>((CQ5-CS5)^2+(CR5-CT5)^2)^0.5</f>
        <v>3.822359262288149</v>
      </c>
      <c r="T5" s="5">
        <f>((CY5-DA5)^2+(CZ5-DB5)^2)^0.5</f>
        <v>4.4942621162989598</v>
      </c>
      <c r="U5" s="5">
        <f>((DA5-DC5)^2+(DB5-DD5)^2)^0.5</f>
        <v>5.5184235112937827</v>
      </c>
      <c r="V5" s="5">
        <f>((DI5-DK5)^2+(DJ5-DL5)^2)^0.5</f>
        <v>0.87302105931071328</v>
      </c>
      <c r="W5" s="5">
        <f>((DK5-DM5)^2+(DL5-DN5)^2)^0.5</f>
        <v>1.5118719026425489</v>
      </c>
      <c r="X5" s="5">
        <f>((DM5-DO5)^2+(DN5-DP5)^2)^0.5</f>
        <v>0.40236094492383329</v>
      </c>
      <c r="Y5" s="5">
        <f>((BE5-BK5)^2+(BF5-BL5)^2)^0.5</f>
        <v>1.1011</v>
      </c>
      <c r="Z5" s="5">
        <f>((BG5-BI5)^2+(BH5-BJ5)^2)^0.5</f>
        <v>0.54549999999999998</v>
      </c>
      <c r="AA5" s="5">
        <f>((BC5-BM5)^2+(BD5-BN5)^2)^0.5</f>
        <v>1.2789000000000001</v>
      </c>
      <c r="AB5" s="5">
        <f>((BA5-BO5)^2+(BB5-BP5)^2)^0.5</f>
        <v>2.1722999999999999</v>
      </c>
      <c r="AC5" s="6">
        <f>((AY5-BQ5)^2+(AZ5-BR5)^2)^0.5</f>
        <v>1.9876</v>
      </c>
      <c r="AD5" s="6">
        <f>((CK5-CM5)^2+(CL5-CN5)^2)^0.5</f>
        <v>0.20889999999999997</v>
      </c>
      <c r="AE5" s="6">
        <f>((CU5-CW5)^2+(CV5-CX5)^2)^0.5</f>
        <v>0.21399999999999952</v>
      </c>
      <c r="AF5" s="6">
        <f>((DE5-DG5)^2+(DF5-DH5)^2)^0.5</f>
        <v>0.20710000000000001</v>
      </c>
      <c r="AG5" s="9">
        <v>0</v>
      </c>
      <c r="AH5" s="9">
        <v>0</v>
      </c>
      <c r="AI5" s="9">
        <v>0</v>
      </c>
      <c r="AJ5" s="9">
        <v>-0.7379</v>
      </c>
      <c r="AK5" s="9">
        <v>0</v>
      </c>
      <c r="AL5" s="9">
        <v>-1.2490000000000001</v>
      </c>
      <c r="AM5" s="9">
        <v>0</v>
      </c>
      <c r="AN5" s="9">
        <v>-2.4897999999999998</v>
      </c>
      <c r="AO5" s="9">
        <v>0</v>
      </c>
      <c r="AP5" s="9">
        <v>-3.1509</v>
      </c>
      <c r="AQ5" s="9">
        <v>0</v>
      </c>
      <c r="AR5" s="9">
        <v>-4.4679000000000002</v>
      </c>
      <c r="AS5" s="9">
        <v>0</v>
      </c>
      <c r="AT5" s="9">
        <v>-5.6673999999999998</v>
      </c>
      <c r="AU5" s="9">
        <v>0</v>
      </c>
      <c r="AV5" s="9">
        <v>-10.3683</v>
      </c>
      <c r="AW5" s="9">
        <v>0</v>
      </c>
      <c r="AX5" s="9">
        <v>-12.702500000000001</v>
      </c>
      <c r="AY5" s="18">
        <v>0.95379999999999998</v>
      </c>
      <c r="AZ5" s="18">
        <v>-5.1086</v>
      </c>
      <c r="BA5" s="19">
        <v>0.98229999999999995</v>
      </c>
      <c r="BB5" s="19">
        <v>-5.1086</v>
      </c>
      <c r="BC5" s="19">
        <v>0.61470000000000002</v>
      </c>
      <c r="BD5" s="19">
        <v>-5.1086</v>
      </c>
      <c r="BE5" s="19">
        <v>0.54039999999999999</v>
      </c>
      <c r="BF5" s="19">
        <v>-5.1086</v>
      </c>
      <c r="BG5" s="19">
        <v>0.28639999999999999</v>
      </c>
      <c r="BH5" s="19">
        <v>-5.1086</v>
      </c>
      <c r="BI5" s="19">
        <v>-0.2591</v>
      </c>
      <c r="BJ5" s="19">
        <v>-5.1086</v>
      </c>
      <c r="BK5" s="19">
        <v>-0.56069999999999998</v>
      </c>
      <c r="BL5" s="19">
        <v>-5.1086</v>
      </c>
      <c r="BM5" s="19">
        <v>-0.66420000000000001</v>
      </c>
      <c r="BN5" s="19">
        <v>-5.1086</v>
      </c>
      <c r="BO5" s="19">
        <v>-1.19</v>
      </c>
      <c r="BP5" s="19">
        <v>-5.1086</v>
      </c>
      <c r="BQ5" s="19">
        <v>-1.0338000000000001</v>
      </c>
      <c r="BR5" s="19">
        <v>-5.1086</v>
      </c>
      <c r="BS5" s="17">
        <v>0</v>
      </c>
      <c r="BT5" s="17">
        <v>0</v>
      </c>
      <c r="BU5" s="17">
        <v>-4.6984000000000004</v>
      </c>
      <c r="BV5" s="17">
        <v>2.6454</v>
      </c>
      <c r="BW5" s="17"/>
      <c r="BX5" s="17"/>
      <c r="BY5" s="17"/>
      <c r="BZ5" s="17"/>
      <c r="CA5" s="17"/>
      <c r="CB5" s="17"/>
      <c r="CC5" s="17"/>
      <c r="CD5" s="17"/>
      <c r="CE5" s="12">
        <v>1.9850000000000001</v>
      </c>
      <c r="CF5" s="12">
        <v>2.6981000000000002</v>
      </c>
      <c r="CG5" s="12">
        <v>-1.0636000000000001</v>
      </c>
      <c r="CH5" s="12">
        <v>6.8293999999999997</v>
      </c>
      <c r="CI5" s="12">
        <v>4.4615</v>
      </c>
      <c r="CJ5" s="12">
        <v>6.5856000000000003</v>
      </c>
      <c r="CK5" s="12">
        <v>0.6845</v>
      </c>
      <c r="CL5" s="12">
        <v>4.6951999999999998</v>
      </c>
      <c r="CM5" s="12">
        <v>0.47560000000000002</v>
      </c>
      <c r="CN5" s="12">
        <v>4.6951999999999998</v>
      </c>
      <c r="CO5" s="12">
        <v>0.57089999999999996</v>
      </c>
      <c r="CP5" s="12">
        <v>4.7351999999999999</v>
      </c>
      <c r="CQ5" s="12">
        <v>-1.8757999999999999</v>
      </c>
      <c r="CR5" s="12">
        <v>6.9684999999999997</v>
      </c>
      <c r="CS5" s="12">
        <v>1.825</v>
      </c>
      <c r="CT5" s="12">
        <v>7.9248000000000003</v>
      </c>
      <c r="CU5" s="12">
        <v>-0.55630000000000002</v>
      </c>
      <c r="CV5" s="12">
        <v>5.7042000000000002</v>
      </c>
      <c r="CW5" s="12">
        <v>-0.55630000000000002</v>
      </c>
      <c r="CX5" s="12">
        <v>5.9181999999999997</v>
      </c>
      <c r="CY5" s="12">
        <v>-0.46100000000000002</v>
      </c>
      <c r="CZ5" s="12">
        <v>5.9919000000000002</v>
      </c>
      <c r="DA5" s="12">
        <v>0.88839999999999997</v>
      </c>
      <c r="DB5" s="12">
        <v>1.7050000000000001</v>
      </c>
      <c r="DC5" s="12">
        <v>6.3582999999999998</v>
      </c>
      <c r="DD5" s="12">
        <v>2.4352</v>
      </c>
      <c r="DE5" s="12">
        <v>0.14799999999999999</v>
      </c>
      <c r="DF5" s="12">
        <v>4.3033999999999999</v>
      </c>
      <c r="DG5" s="12">
        <v>-5.91E-2</v>
      </c>
      <c r="DH5" s="12">
        <v>4.3033999999999999</v>
      </c>
      <c r="DI5" s="12">
        <v>-0.12379999999999999</v>
      </c>
      <c r="DJ5" s="12">
        <v>4.2602000000000002</v>
      </c>
      <c r="DK5" s="12">
        <v>0.60829999999999995</v>
      </c>
      <c r="DL5" s="12">
        <v>3.7846000000000002</v>
      </c>
      <c r="DM5" s="12">
        <v>1.0934999999999999</v>
      </c>
      <c r="DN5" s="12">
        <v>2.3527</v>
      </c>
      <c r="DO5" s="12">
        <v>1.1227</v>
      </c>
      <c r="DP5" s="12">
        <v>1.9514</v>
      </c>
    </row>
    <row r="6" spans="2:120" ht="15" customHeight="1" x14ac:dyDescent="0.2">
      <c r="B6" s="2" t="s">
        <v>843</v>
      </c>
      <c r="C6" s="2"/>
      <c r="D6" s="5">
        <f t="shared" si="0"/>
        <v>11.889099999999999</v>
      </c>
      <c r="E6" s="5">
        <f t="shared" si="1"/>
        <v>9.4761000000000006</v>
      </c>
      <c r="F6" s="5">
        <f>((AG6-AM6)^2+(AH6-AN6)^2)^0.5</f>
        <v>2.1615000000000002</v>
      </c>
      <c r="G6" s="5">
        <f>((AG6-AI6)^2+(AH6-AJ6)^2)^0.5</f>
        <v>0.66359999999999997</v>
      </c>
      <c r="H6" s="5">
        <f>((AK6-AM6)^2+(AL6-AN6)^2)^0.5</f>
        <v>0.98800000000000021</v>
      </c>
      <c r="I6" s="5">
        <f>((AM6-AO6)^2+(AN6-AP6)^2)^0.5</f>
        <v>0.68140000000000001</v>
      </c>
      <c r="J6" s="5">
        <f>((AO6-AQ6)^2+(AP6-AR6)^2)^0.5</f>
        <v>1.1277999999999997</v>
      </c>
      <c r="K6" s="5">
        <f>((AQ6-AS6)^2+(AR6-AT6)^2)^0.5</f>
        <v>1.0661000000000005</v>
      </c>
      <c r="L6" s="5">
        <v>5.1306145528581668</v>
      </c>
      <c r="M6" s="5">
        <v>1.360752152304012</v>
      </c>
      <c r="N6" s="5">
        <v>5.4983518194950562</v>
      </c>
      <c r="O6" s="5">
        <v>1.750602973263784</v>
      </c>
      <c r="P6" s="5">
        <f>((CE6-CG6)^2+(CF6-CH6)^2)^0.5</f>
        <v>4.6056942191161587</v>
      </c>
      <c r="Q6" s="5">
        <f>((CG6-CI6)^2+(CH6-CJ6)^2)^0.5</f>
        <v>4.8861120944980385</v>
      </c>
      <c r="R6" s="5">
        <f>((CO6-CQ6)^2+(CP6-CR6)^2)^0.5</f>
        <v>3.3275467855463727</v>
      </c>
      <c r="S6" s="5">
        <f>((CQ6-CS6)^2+(CR6-CT6)^2)^0.5</f>
        <v>3.9978978988963689</v>
      </c>
      <c r="T6" s="5">
        <f>((CY6-DA6)^2+(CZ6-DB6)^2)^0.5</f>
        <v>4.412055115249581</v>
      </c>
      <c r="U6" s="5">
        <f>((DA6-DC6)^2+(DB6-DD6)^2)^0.5</f>
        <v>5.6137771099323137</v>
      </c>
      <c r="V6" s="5">
        <f>((DI6-DK6)^2+(DJ6-DL6)^2)^0.5</f>
        <v>0.79387891394091081</v>
      </c>
      <c r="W6" s="5">
        <f>((DK6-DM6)^2+(DL6-DN6)^2)^0.5</f>
        <v>1.4217519122547364</v>
      </c>
      <c r="X6" s="5">
        <f>((DM6-DO6)^2+(DN6-DP6)^2)^0.5</f>
        <v>0.35596856602795701</v>
      </c>
      <c r="Y6" s="5">
        <f>((BE6-BK6)^2+(BF6-BL6)^2)^0.5</f>
        <v>1.0496000000000001</v>
      </c>
      <c r="Z6" s="5">
        <f>((BG6-BI6)^2+(BH6-BJ6)^2)^0.5</f>
        <v>0.43940000000000001</v>
      </c>
      <c r="AA6" s="5">
        <f>((BC6-BM6)^2+(BD6-BN6)^2)^0.5</f>
        <v>1.2446000000000002</v>
      </c>
      <c r="AB6" s="5">
        <f>((BA6-BO6)^2+(BB6-BP6)^2)^0.5</f>
        <v>2.0554999999999999</v>
      </c>
      <c r="AC6" s="6">
        <f>((AY6-BQ6)^2+(AZ6-BR6)^2)^0.5</f>
        <v>1.6629999999999998</v>
      </c>
      <c r="AD6" s="6">
        <f>((CK6-CM6)^2+(CL6-CN6)^2)^0.5</f>
        <v>0.18920000000000003</v>
      </c>
      <c r="AE6" s="6">
        <f>((CU6-CW6)^2+(CV6-CX6)^2)^0.5</f>
        <v>0.21589999999999998</v>
      </c>
      <c r="AF6" s="6">
        <f>((DE6-DG6)^2+(DF6-DH6)^2)^0.5</f>
        <v>0.19119999999999998</v>
      </c>
      <c r="AG6" s="9">
        <v>0</v>
      </c>
      <c r="AH6" s="9">
        <v>0</v>
      </c>
      <c r="AI6" s="9">
        <v>0</v>
      </c>
      <c r="AJ6" s="9">
        <v>-0.66359999999999997</v>
      </c>
      <c r="AK6" s="9">
        <v>0</v>
      </c>
      <c r="AL6" s="9">
        <v>-1.1735</v>
      </c>
      <c r="AM6" s="9">
        <v>0</v>
      </c>
      <c r="AN6" s="9">
        <v>-2.1615000000000002</v>
      </c>
      <c r="AO6" s="9">
        <v>0</v>
      </c>
      <c r="AP6" s="9">
        <v>-2.8429000000000002</v>
      </c>
      <c r="AQ6" s="9">
        <v>0</v>
      </c>
      <c r="AR6" s="9">
        <v>-3.9706999999999999</v>
      </c>
      <c r="AS6" s="9">
        <v>0</v>
      </c>
      <c r="AT6" s="9">
        <v>-5.0368000000000004</v>
      </c>
      <c r="AU6" s="9">
        <v>0</v>
      </c>
      <c r="AV6" s="9">
        <v>-9.4761000000000006</v>
      </c>
      <c r="AW6" s="9">
        <v>0</v>
      </c>
      <c r="AX6" s="9">
        <v>-11.889099999999999</v>
      </c>
      <c r="AY6" s="18">
        <v>0.79879999999999995</v>
      </c>
      <c r="AZ6" s="18">
        <v>-6.0553999999999997</v>
      </c>
      <c r="BA6" s="19">
        <v>0.86109999999999998</v>
      </c>
      <c r="BB6" s="19">
        <v>-6.0553999999999997</v>
      </c>
      <c r="BC6" s="19">
        <v>0.51500000000000001</v>
      </c>
      <c r="BD6" s="19">
        <v>-6.0553999999999997</v>
      </c>
      <c r="BE6" s="19">
        <v>0.44319999999999998</v>
      </c>
      <c r="BF6" s="19">
        <v>-6.0553999999999997</v>
      </c>
      <c r="BG6" s="19">
        <v>7.4300000000000005E-2</v>
      </c>
      <c r="BH6" s="19">
        <v>-6.0553999999999997</v>
      </c>
      <c r="BI6" s="19">
        <v>-0.36509999999999998</v>
      </c>
      <c r="BJ6" s="19">
        <v>-6.0553999999999997</v>
      </c>
      <c r="BK6" s="19">
        <v>-0.60640000000000005</v>
      </c>
      <c r="BL6" s="19">
        <v>-6.0553999999999997</v>
      </c>
      <c r="BM6" s="19">
        <v>-0.72960000000000003</v>
      </c>
      <c r="BN6" s="19">
        <v>-6.0553999999999997</v>
      </c>
      <c r="BO6" s="19">
        <v>-1.1943999999999999</v>
      </c>
      <c r="BP6" s="19">
        <v>-6.0553999999999997</v>
      </c>
      <c r="BQ6" s="19">
        <v>-0.86419999999999997</v>
      </c>
      <c r="BR6" s="19">
        <v>-6.0553999999999997</v>
      </c>
      <c r="BS6" s="17">
        <v>0</v>
      </c>
      <c r="BT6" s="17">
        <v>0</v>
      </c>
      <c r="BU6" s="23">
        <v>-4.7022000000000004</v>
      </c>
      <c r="BV6" s="17">
        <v>-1.7101</v>
      </c>
      <c r="BW6" s="17">
        <v>-4.0761000000000003</v>
      </c>
      <c r="BX6" s="17">
        <v>-0.56899999999999995</v>
      </c>
      <c r="BY6" s="17">
        <v>-2.1215000000000002</v>
      </c>
      <c r="BZ6" s="17">
        <v>1.0330999999999999</v>
      </c>
      <c r="CA6" s="17">
        <v>1.0108999999999999</v>
      </c>
      <c r="CB6" s="17">
        <v>1.4763999999999999</v>
      </c>
      <c r="CC6" s="17">
        <v>1.9805999999999999</v>
      </c>
      <c r="CD6" s="17">
        <v>0.1105</v>
      </c>
      <c r="CE6" s="12">
        <v>2.1311</v>
      </c>
      <c r="CF6" s="12">
        <v>0.30730000000000002</v>
      </c>
      <c r="CG6" s="12">
        <v>0.53910000000000002</v>
      </c>
      <c r="CH6" s="12">
        <v>4.6291000000000002</v>
      </c>
      <c r="CI6" s="12">
        <v>4.6565000000000003</v>
      </c>
      <c r="CJ6" s="12">
        <v>1.9983</v>
      </c>
      <c r="CK6" s="12">
        <v>1.4446000000000001</v>
      </c>
      <c r="CL6" s="12">
        <v>2.5609999999999999</v>
      </c>
      <c r="CM6" s="12">
        <v>1.2554000000000001</v>
      </c>
      <c r="CN6" s="12">
        <v>2.5609999999999999</v>
      </c>
      <c r="CO6" s="12">
        <v>1.2052</v>
      </c>
      <c r="CP6" s="12">
        <v>2.2885</v>
      </c>
      <c r="CQ6" s="12">
        <v>0.20319999999999999</v>
      </c>
      <c r="CR6" s="12">
        <v>-0.88460000000000005</v>
      </c>
      <c r="CS6" s="12">
        <v>2.6352000000000002</v>
      </c>
      <c r="CT6" s="12">
        <v>2.2885</v>
      </c>
      <c r="CU6" s="12">
        <v>0.90110000000000001</v>
      </c>
      <c r="CV6" s="12">
        <v>0.91949999999999998</v>
      </c>
      <c r="CW6" s="12">
        <v>0.68520000000000003</v>
      </c>
      <c r="CX6" s="12">
        <v>0.91949999999999998</v>
      </c>
      <c r="CY6" s="12">
        <v>0.69469999999999998</v>
      </c>
      <c r="CZ6" s="12">
        <v>1.0572999999999999</v>
      </c>
      <c r="DA6" s="12">
        <v>0.2394</v>
      </c>
      <c r="DB6" s="12">
        <v>-3.3311999999999999</v>
      </c>
      <c r="DC6" s="12">
        <v>5.5994000000000002</v>
      </c>
      <c r="DD6" s="12">
        <v>-1.6624000000000001</v>
      </c>
      <c r="DE6" s="12">
        <v>0.442</v>
      </c>
      <c r="DF6" s="12">
        <v>-1.6624000000000001</v>
      </c>
      <c r="DG6" s="12">
        <v>0.25080000000000002</v>
      </c>
      <c r="DH6" s="12">
        <v>-1.6624000000000001</v>
      </c>
      <c r="DI6" s="12">
        <v>0.25080000000000002</v>
      </c>
      <c r="DJ6" s="12">
        <v>-1.665</v>
      </c>
      <c r="DK6" s="12">
        <v>0.88260000000000005</v>
      </c>
      <c r="DL6" s="12">
        <v>-1.1842999999999999</v>
      </c>
      <c r="DM6" s="12">
        <v>1.2750999999999999</v>
      </c>
      <c r="DN6" s="12">
        <v>0.1822</v>
      </c>
      <c r="DO6" s="12">
        <v>1.23</v>
      </c>
      <c r="DP6" s="12">
        <v>0.5353</v>
      </c>
    </row>
    <row r="7" spans="2:120" ht="16.149999999999999" customHeight="1" x14ac:dyDescent="0.2">
      <c r="B7" s="2" t="s">
        <v>856</v>
      </c>
      <c r="C7" s="2"/>
      <c r="D7" s="5">
        <f t="shared" si="0"/>
        <v>12.4816</v>
      </c>
      <c r="E7" s="5">
        <f t="shared" si="1"/>
        <v>10.7537</v>
      </c>
      <c r="F7" s="5">
        <f>((AG7-AM7)^2+(AH7-AN7)^2)^0.5</f>
        <v>2.1240999999999999</v>
      </c>
      <c r="G7" s="5">
        <f>((AG7-AI7)^2+(AH7-AJ7)^2)^0.5</f>
        <v>0.62929999999999997</v>
      </c>
      <c r="H7" s="5">
        <f>((AK7-AM7)^2+(AL7-AN7)^2)^0.5</f>
        <v>1.0502999999999998</v>
      </c>
      <c r="I7" s="5">
        <f>((AM7-AO7)^2+(AN7-AP7)^2)^0.5</f>
        <v>0.62539999999999996</v>
      </c>
      <c r="J7" s="5">
        <f>((AO7-AQ7)^2+(AP7-AR7)^2)^0.5</f>
        <v>1.1697000000000002</v>
      </c>
      <c r="K7" s="5">
        <f>((AQ7-AS7)^2+(AR7-AT7)^2)^0.5</f>
        <v>1.3094000000000001</v>
      </c>
      <c r="L7" s="5">
        <f t="shared" si="2"/>
        <v>5.2789502034021876</v>
      </c>
      <c r="M7" s="5">
        <f t="shared" si="3"/>
        <v>1.3190547562554029</v>
      </c>
      <c r="N7" s="5">
        <f t="shared" si="4"/>
        <v>6.326540486711516</v>
      </c>
      <c r="O7" s="5">
        <f t="shared" si="5"/>
        <v>1.1590923906229393</v>
      </c>
      <c r="P7" s="5">
        <f>((CE7-CG7)^2+(CF7-CH7)^2)^0.5</f>
        <v>4.674223657464414</v>
      </c>
      <c r="Q7" s="5">
        <f>((CG7-CI7)^2+(CH7-CJ7)^2)^0.5</f>
        <v>5.1651725953737495</v>
      </c>
      <c r="R7" s="5">
        <f>((CO7-CQ7)^2+(CP7-CR7)^2)^0.5</f>
        <v>3.196242601868637</v>
      </c>
      <c r="S7" s="5">
        <f>((CQ7-CS7)^2+(CR7-CT7)^2)^0.5</f>
        <v>4.1251839861998878</v>
      </c>
      <c r="T7" s="5">
        <f>((CY7-DA7)^2+(CZ7-DB7)^2)^0.5</f>
        <v>4.2124245287007813</v>
      </c>
      <c r="U7" s="5">
        <f>((DA7-DC7)^2+(DB7-DD7)^2)^0.5</f>
        <v>5.6365856083270831</v>
      </c>
      <c r="V7" s="5">
        <f>((DI7-DK7)^2+(DJ7-DL7)^2)^0.5</f>
        <v>0.77786048234885896</v>
      </c>
      <c r="W7" s="5">
        <f>((DK7-DM7)^2+(DL7-DN7)^2)^0.5</f>
        <v>1.5554692218105768</v>
      </c>
      <c r="X7" s="5">
        <f>((DM7-DO7)^2+(DN7-DP7)^2)^0.5</f>
        <v>0.35495668749862952</v>
      </c>
      <c r="Y7" s="5">
        <f>((BE7-BK7)^2+(BF7-BL7)^2)^0.5</f>
        <v>1.0876999999999999</v>
      </c>
      <c r="Z7" s="5">
        <f>((BG7-BI7)^2+(BH7-BJ7)^2)^0.5</f>
        <v>0.52710000000000001</v>
      </c>
      <c r="AA7" s="5">
        <f>((BC7-BM7)^2+(BD7-BN7)^2)^0.5</f>
        <v>1.2922</v>
      </c>
      <c r="AB7" s="5">
        <f>((BA7-BO7)^2+(BB7-BP7)^2)^0.5</f>
        <v>2.2422</v>
      </c>
      <c r="AC7" s="6">
        <f>((AY7-BQ7)^2+(AZ7-BR7)^2)^0.5</f>
        <v>2.0231000000000003</v>
      </c>
      <c r="AD7" s="6">
        <f>((CK7-CM7)^2+(CL7-CN7)^2)^0.5</f>
        <v>0.20630000000000059</v>
      </c>
      <c r="AE7" s="6">
        <f>((CU7-CW7)^2+(CV7-CX7)^2)^0.5</f>
        <v>0.19299999999999962</v>
      </c>
      <c r="AF7" s="6">
        <f>((DE7-DG7)^2+(DF7-DH7)^2)^0.5</f>
        <v>0.16949999999999932</v>
      </c>
      <c r="AG7" s="9">
        <v>0</v>
      </c>
      <c r="AH7" s="9">
        <v>0</v>
      </c>
      <c r="AI7" s="9">
        <v>0</v>
      </c>
      <c r="AJ7" s="9">
        <v>-0.62929999999999997</v>
      </c>
      <c r="AK7" s="9">
        <v>0</v>
      </c>
      <c r="AL7" s="9">
        <v>-1.0738000000000001</v>
      </c>
      <c r="AM7" s="9">
        <v>0</v>
      </c>
      <c r="AN7" s="9">
        <v>-2.1240999999999999</v>
      </c>
      <c r="AO7" s="9">
        <v>0</v>
      </c>
      <c r="AP7" s="9">
        <v>-2.7494999999999998</v>
      </c>
      <c r="AQ7" s="9">
        <v>0</v>
      </c>
      <c r="AR7" s="9">
        <v>-3.9192</v>
      </c>
      <c r="AS7" s="9">
        <v>0</v>
      </c>
      <c r="AT7" s="9">
        <v>-5.2286000000000001</v>
      </c>
      <c r="AU7" s="9">
        <v>0</v>
      </c>
      <c r="AV7" s="9">
        <v>-10.7537</v>
      </c>
      <c r="AW7" s="9">
        <v>0</v>
      </c>
      <c r="AX7" s="9">
        <v>-12.4816</v>
      </c>
      <c r="AY7" s="18">
        <v>0.96140000000000003</v>
      </c>
      <c r="AZ7" s="18">
        <v>-4.6120000000000001</v>
      </c>
      <c r="BA7" s="19">
        <v>0.85980000000000001</v>
      </c>
      <c r="BB7" s="19">
        <v>-4.6120000000000001</v>
      </c>
      <c r="BC7" s="19">
        <v>0.52129999999999999</v>
      </c>
      <c r="BD7" s="19">
        <v>-4.6120000000000001</v>
      </c>
      <c r="BE7" s="19">
        <v>0.47049999999999997</v>
      </c>
      <c r="BF7" s="19">
        <v>-4.6120000000000001</v>
      </c>
      <c r="BG7" s="19">
        <v>0.20130000000000001</v>
      </c>
      <c r="BH7" s="19">
        <v>-4.6120000000000001</v>
      </c>
      <c r="BI7" s="19">
        <v>-0.32579999999999998</v>
      </c>
      <c r="BJ7" s="19">
        <v>-4.6120000000000001</v>
      </c>
      <c r="BK7" s="19">
        <v>-0.61719999999999997</v>
      </c>
      <c r="BL7" s="19">
        <v>-4.6120000000000001</v>
      </c>
      <c r="BM7" s="19">
        <v>-0.77090000000000003</v>
      </c>
      <c r="BN7" s="19">
        <v>-4.6120000000000001</v>
      </c>
      <c r="BO7" s="19">
        <v>-1.3824000000000001</v>
      </c>
      <c r="BP7" s="19">
        <v>-4.6120000000000001</v>
      </c>
      <c r="BQ7" s="19">
        <v>-1.0617000000000001</v>
      </c>
      <c r="BR7" s="19">
        <v>-4.6120000000000001</v>
      </c>
      <c r="BS7" s="17">
        <v>0</v>
      </c>
      <c r="BT7" s="17">
        <v>0</v>
      </c>
      <c r="BU7" s="17">
        <v>1.665</v>
      </c>
      <c r="BV7" s="17">
        <v>5.0095000000000001</v>
      </c>
      <c r="BW7" s="17">
        <v>2.9769000000000001</v>
      </c>
      <c r="BX7" s="17">
        <v>5.1467000000000001</v>
      </c>
      <c r="BY7" s="17">
        <v>2.9769000000000001</v>
      </c>
      <c r="BZ7" s="17">
        <v>5.1467000000000001</v>
      </c>
      <c r="CA7" s="17">
        <v>9.2926000000000002</v>
      </c>
      <c r="CB7" s="17">
        <v>5.5168999999999997</v>
      </c>
      <c r="CC7" s="17">
        <v>10.4267</v>
      </c>
      <c r="CD7" s="17">
        <v>5.7563000000000004</v>
      </c>
      <c r="CE7" s="12">
        <v>10.3911</v>
      </c>
      <c r="CF7" s="12">
        <v>5.9772999999999996</v>
      </c>
      <c r="CG7" s="12">
        <v>9.9764999999999997</v>
      </c>
      <c r="CH7" s="12">
        <v>10.633100000000001</v>
      </c>
      <c r="CI7" s="12">
        <v>15.135199999999999</v>
      </c>
      <c r="CJ7" s="12">
        <v>10.374599999999999</v>
      </c>
      <c r="CK7" s="12">
        <v>10.3873</v>
      </c>
      <c r="CL7" s="12">
        <v>7.9691999999999998</v>
      </c>
      <c r="CM7" s="12">
        <v>10.180999999999999</v>
      </c>
      <c r="CN7" s="12">
        <v>7.9691999999999998</v>
      </c>
      <c r="CO7" s="12">
        <v>10.2356</v>
      </c>
      <c r="CP7" s="12">
        <v>7.9787999999999997</v>
      </c>
      <c r="CQ7" s="12">
        <v>8.3922000000000008</v>
      </c>
      <c r="CR7" s="12">
        <v>5.3677000000000001</v>
      </c>
      <c r="CS7" s="12">
        <v>11.5176</v>
      </c>
      <c r="CT7" s="12">
        <v>2.6753</v>
      </c>
      <c r="CU7" s="12">
        <v>9.6030999999999995</v>
      </c>
      <c r="CV7" s="12">
        <v>6.8491</v>
      </c>
      <c r="CW7" s="12">
        <v>9.4100999999999999</v>
      </c>
      <c r="CX7" s="12">
        <v>6.8491</v>
      </c>
      <c r="CY7" s="12">
        <v>9.3890999999999991</v>
      </c>
      <c r="CZ7" s="12">
        <v>6.9767000000000001</v>
      </c>
      <c r="DA7" s="12">
        <v>9.2462</v>
      </c>
      <c r="DB7" s="12">
        <v>2.7667000000000002</v>
      </c>
      <c r="DC7" s="12">
        <v>14.739599999999999</v>
      </c>
      <c r="DD7" s="12">
        <v>1.5043</v>
      </c>
      <c r="DE7" s="12">
        <v>9.4995999999999992</v>
      </c>
      <c r="DF7" s="12">
        <v>4.7847</v>
      </c>
      <c r="DG7" s="12">
        <v>9.3300999999999998</v>
      </c>
      <c r="DH7" s="12">
        <v>4.7847</v>
      </c>
      <c r="DI7" s="12">
        <v>9.2843</v>
      </c>
      <c r="DJ7" s="12">
        <v>4.9968000000000004</v>
      </c>
      <c r="DK7" s="12">
        <v>9.5980000000000008</v>
      </c>
      <c r="DL7" s="12">
        <v>5.7085999999999997</v>
      </c>
      <c r="DM7" s="12">
        <v>9.1464999999999996</v>
      </c>
      <c r="DN7" s="12">
        <v>7.1970999999999998</v>
      </c>
      <c r="DO7" s="12">
        <v>8.9745000000000008</v>
      </c>
      <c r="DP7" s="12">
        <v>7.5076000000000001</v>
      </c>
    </row>
    <row r="8" spans="2:120" ht="16.149999999999999" customHeight="1" x14ac:dyDescent="0.2">
      <c r="B8" s="2" t="s">
        <v>893</v>
      </c>
      <c r="C8" s="2" t="s">
        <v>894</v>
      </c>
      <c r="D8" s="5">
        <f t="shared" si="0"/>
        <v>10.0489</v>
      </c>
      <c r="E8" s="5">
        <f t="shared" si="1"/>
        <v>9.0640000000000001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2"/>
        <v>5.2076862434290332</v>
      </c>
      <c r="M8" s="5">
        <f t="shared" si="3"/>
        <v>1.319329109813014</v>
      </c>
      <c r="N8" s="5">
        <f t="shared" si="4"/>
        <v>5.3151288164182766</v>
      </c>
      <c r="O8" s="5">
        <f t="shared" si="5"/>
        <v>1.270200771531808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-9.0640000000000001</v>
      </c>
      <c r="AW8" s="9">
        <v>0</v>
      </c>
      <c r="AX8" s="9">
        <v>-10.0489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4.8</v>
      </c>
      <c r="BV8" s="17">
        <v>2.0198999999999998</v>
      </c>
      <c r="BW8" s="17">
        <v>4.0507</v>
      </c>
      <c r="BX8" s="17">
        <v>3.1057999999999999</v>
      </c>
      <c r="BY8" s="17">
        <v>2.5996999999999999</v>
      </c>
      <c r="BZ8" s="17">
        <v>5.2553000000000001</v>
      </c>
      <c r="CA8" s="17">
        <v>0.92269999999999996</v>
      </c>
      <c r="CB8" s="17">
        <v>7.399</v>
      </c>
      <c r="CC8" s="17">
        <v>-0.26669999999999999</v>
      </c>
      <c r="CD8" s="17">
        <v>7.8448000000000002</v>
      </c>
    </row>
    <row r="9" spans="2:120" x14ac:dyDescent="0.2">
      <c r="B9" s="13" t="s">
        <v>3</v>
      </c>
      <c r="C9" s="13"/>
      <c r="D9" s="14">
        <f>AVERAGE(D3:D8)</f>
        <v>11.423016666666667</v>
      </c>
      <c r="E9" s="14">
        <f t="shared" ref="E9:AF9" si="6">AVERAGE(E3:E8)</f>
        <v>9.6623666666666672</v>
      </c>
      <c r="F9" s="14">
        <f t="shared" si="6"/>
        <v>2.1963200000000005</v>
      </c>
      <c r="G9" s="14">
        <f t="shared" si="6"/>
        <v>0.64263999999999988</v>
      </c>
      <c r="H9" s="14">
        <f t="shared" si="6"/>
        <v>1.0826600000000002</v>
      </c>
      <c r="I9" s="14">
        <f t="shared" si="6"/>
        <v>0.63971999999999996</v>
      </c>
      <c r="J9" s="14">
        <f t="shared" si="6"/>
        <v>1.2234000000000003</v>
      </c>
      <c r="K9" s="14">
        <f t="shared" si="6"/>
        <v>0.99238000000000004</v>
      </c>
      <c r="L9" s="14">
        <f t="shared" si="6"/>
        <v>5.3935534141410004</v>
      </c>
      <c r="M9" s="14">
        <f t="shared" si="6"/>
        <v>1.3869425548148073</v>
      </c>
      <c r="N9" s="14">
        <f t="shared" si="6"/>
        <v>5.6822297526946519</v>
      </c>
      <c r="O9" s="14">
        <f t="shared" si="6"/>
        <v>1.5310906042366763</v>
      </c>
      <c r="P9" s="14">
        <f t="shared" si="6"/>
        <v>4.7339870246237465</v>
      </c>
      <c r="Q9" s="14">
        <f t="shared" si="6"/>
        <v>5.1680298324158436</v>
      </c>
      <c r="R9" s="14">
        <f t="shared" si="6"/>
        <v>3.3333934209810172</v>
      </c>
      <c r="S9" s="14">
        <f t="shared" si="6"/>
        <v>4.2645485710779569</v>
      </c>
      <c r="T9" s="14">
        <f t="shared" si="6"/>
        <v>4.372913920083108</v>
      </c>
      <c r="U9" s="14">
        <f t="shared" si="6"/>
        <v>5.5895954098510598</v>
      </c>
      <c r="V9" s="14">
        <f t="shared" si="6"/>
        <v>0.75170262012950395</v>
      </c>
      <c r="W9" s="14">
        <f t="shared" si="6"/>
        <v>1.4508899754283524</v>
      </c>
      <c r="X9" s="14">
        <f t="shared" si="6"/>
        <v>0.40135481281986529</v>
      </c>
      <c r="Y9" s="14">
        <f t="shared" si="6"/>
        <v>1.0768</v>
      </c>
      <c r="Z9" s="14">
        <f t="shared" si="6"/>
        <v>0.47792000000000001</v>
      </c>
      <c r="AA9" s="14">
        <f t="shared" si="6"/>
        <v>1.2479</v>
      </c>
      <c r="AB9" s="14">
        <f t="shared" si="6"/>
        <v>2.0735000000000001</v>
      </c>
      <c r="AC9" s="14">
        <f t="shared" si="6"/>
        <v>1.6489600000000002</v>
      </c>
      <c r="AD9" s="14">
        <f t="shared" si="6"/>
        <v>0.18716000000000016</v>
      </c>
      <c r="AE9" s="14">
        <f t="shared" si="6"/>
        <v>0.19035999999999981</v>
      </c>
      <c r="AF9" s="14">
        <f t="shared" si="6"/>
        <v>0.18926666666666644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x14ac:dyDescent="0.2">
      <c r="B10" s="13" t="s">
        <v>4</v>
      </c>
      <c r="C10" s="13"/>
      <c r="D10" s="14">
        <f>STDEV(D3:D8)</f>
        <v>1.117524830000062</v>
      </c>
      <c r="E10" s="14">
        <f t="shared" ref="E10:AF10" si="7">STDEV(E3:E8)</f>
        <v>0.74553156785388153</v>
      </c>
      <c r="F10" s="14">
        <f t="shared" si="7"/>
        <v>0.16640521926910812</v>
      </c>
      <c r="G10" s="14">
        <f t="shared" si="7"/>
        <v>6.9848786675217212E-2</v>
      </c>
      <c r="H10" s="14">
        <f t="shared" si="7"/>
        <v>9.479476778810085E-2</v>
      </c>
      <c r="I10" s="14">
        <f t="shared" si="7"/>
        <v>3.2308775897579391E-2</v>
      </c>
      <c r="J10" s="14">
        <f t="shared" si="7"/>
        <v>0.17542153516600933</v>
      </c>
      <c r="K10" s="14">
        <f t="shared" si="7"/>
        <v>0.28818805839243256</v>
      </c>
      <c r="L10" s="14">
        <f t="shared" si="7"/>
        <v>0.25324192103509263</v>
      </c>
      <c r="M10" s="14">
        <f t="shared" si="7"/>
        <v>9.5658060584145277E-2</v>
      </c>
      <c r="N10" s="14">
        <f t="shared" si="7"/>
        <v>0.40768258296496368</v>
      </c>
      <c r="O10" s="14">
        <f t="shared" si="7"/>
        <v>0.37661266861001913</v>
      </c>
      <c r="P10" s="14">
        <f t="shared" si="7"/>
        <v>0.22756426206130889</v>
      </c>
      <c r="Q10" s="14">
        <f t="shared" si="7"/>
        <v>0.2561495931576544</v>
      </c>
      <c r="R10" s="14">
        <f t="shared" si="7"/>
        <v>0.70782922460194087</v>
      </c>
      <c r="S10" s="14">
        <f t="shared" si="7"/>
        <v>0.47891998668481817</v>
      </c>
      <c r="T10" s="14">
        <f t="shared" si="7"/>
        <v>0.14493837074800175</v>
      </c>
      <c r="U10" s="14">
        <f t="shared" si="7"/>
        <v>6.2682822670501667E-2</v>
      </c>
      <c r="V10" s="14">
        <f t="shared" si="7"/>
        <v>0.10314971455631063</v>
      </c>
      <c r="W10" s="14">
        <f t="shared" si="7"/>
        <v>8.6425323267512191E-2</v>
      </c>
      <c r="X10" s="14">
        <f t="shared" si="7"/>
        <v>5.3068048606609478E-2</v>
      </c>
      <c r="Y10" s="14">
        <f t="shared" si="7"/>
        <v>2.6178044235580292E-2</v>
      </c>
      <c r="Z10" s="14">
        <f t="shared" si="7"/>
        <v>5.9089525298482458E-2</v>
      </c>
      <c r="AA10" s="14">
        <f t="shared" si="7"/>
        <v>7.3577272306059247E-2</v>
      </c>
      <c r="AB10" s="14">
        <f t="shared" si="7"/>
        <v>0.14237789505397236</v>
      </c>
      <c r="AC10" s="14">
        <f t="shared" si="7"/>
        <v>0.3744062539541762</v>
      </c>
      <c r="AD10" s="14">
        <f t="shared" si="7"/>
        <v>2.1001142826046482E-2</v>
      </c>
      <c r="AE10" s="14">
        <f t="shared" si="7"/>
        <v>2.5496921382786537E-2</v>
      </c>
      <c r="AF10" s="14">
        <f t="shared" si="7"/>
        <v>1.887440948303673E-2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x14ac:dyDescent="0.2">
      <c r="B11" s="13" t="s">
        <v>5</v>
      </c>
      <c r="C11" s="13"/>
      <c r="D11" s="14">
        <f>MAX(D3:D8)-MIN(D3:D8)</f>
        <v>2.6536000000000008</v>
      </c>
      <c r="E11" s="14">
        <f t="shared" ref="E11:AF11" si="8">MAX(E3:E8)-MIN(E3:E8)</f>
        <v>1.9012000000000011</v>
      </c>
      <c r="F11" s="14">
        <f t="shared" si="8"/>
        <v>0.40699999999999958</v>
      </c>
      <c r="G11" s="14">
        <f t="shared" si="8"/>
        <v>0.19430000000000003</v>
      </c>
      <c r="H11" s="14">
        <f t="shared" si="8"/>
        <v>0.25279999999999947</v>
      </c>
      <c r="I11" s="14">
        <f t="shared" si="8"/>
        <v>8.3200000000000163E-2</v>
      </c>
      <c r="J11" s="14">
        <f t="shared" si="8"/>
        <v>0.44889999999999963</v>
      </c>
      <c r="K11" s="14">
        <f t="shared" si="8"/>
        <v>0.66420000000000012</v>
      </c>
      <c r="L11" s="14">
        <f t="shared" si="8"/>
        <v>0.69413489239696791</v>
      </c>
      <c r="M11" s="14">
        <f t="shared" si="8"/>
        <v>0.23138800953764638</v>
      </c>
      <c r="N11" s="14">
        <f t="shared" si="8"/>
        <v>1.0114116702932394</v>
      </c>
      <c r="O11" s="14">
        <f t="shared" si="8"/>
        <v>0.78537389090523391</v>
      </c>
      <c r="P11" s="14">
        <f t="shared" si="8"/>
        <v>0.55277631166945618</v>
      </c>
      <c r="Q11" s="14">
        <f t="shared" si="8"/>
        <v>0.64436423670526999</v>
      </c>
      <c r="R11" s="14">
        <f t="shared" si="8"/>
        <v>1.9856577696869833</v>
      </c>
      <c r="S11" s="14">
        <f t="shared" si="8"/>
        <v>1.2348533019610528</v>
      </c>
      <c r="T11" s="14">
        <f t="shared" si="8"/>
        <v>0.28183758759817845</v>
      </c>
      <c r="U11" s="14">
        <f t="shared" si="8"/>
        <v>0.11816209703330038</v>
      </c>
      <c r="V11" s="14">
        <f t="shared" si="8"/>
        <v>0.27694837079026102</v>
      </c>
      <c r="W11" s="14">
        <f t="shared" si="8"/>
        <v>0.22312504705692127</v>
      </c>
      <c r="X11" s="14">
        <f t="shared" si="8"/>
        <v>0.13006789950701864</v>
      </c>
      <c r="Y11" s="14">
        <f t="shared" si="8"/>
        <v>5.3400000000000114E-2</v>
      </c>
      <c r="Z11" s="14">
        <f t="shared" si="8"/>
        <v>0.14159999999999995</v>
      </c>
      <c r="AA11" s="14">
        <f t="shared" si="8"/>
        <v>0.17959999999999976</v>
      </c>
      <c r="AB11" s="14">
        <f t="shared" si="8"/>
        <v>0.36899999999999977</v>
      </c>
      <c r="AC11" s="14">
        <f t="shared" si="8"/>
        <v>0.88200000000000034</v>
      </c>
      <c r="AD11" s="14">
        <f t="shared" si="8"/>
        <v>4.3199999999999988E-2</v>
      </c>
      <c r="AE11" s="14">
        <f t="shared" si="8"/>
        <v>5.5899999999999839E-2</v>
      </c>
      <c r="AF11" s="14">
        <f t="shared" si="8"/>
        <v>3.7600000000000688E-2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 t="s">
        <v>55</v>
      </c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6</v>
      </c>
      <c r="C12" s="13"/>
      <c r="D12" s="14">
        <f>MIN(D3:D8)</f>
        <v>10.0489</v>
      </c>
      <c r="E12" s="14">
        <f t="shared" ref="E12:AF12" si="9">MIN(E3:E8)</f>
        <v>8.8524999999999991</v>
      </c>
      <c r="F12" s="14">
        <f t="shared" si="9"/>
        <v>2.0828000000000002</v>
      </c>
      <c r="G12" s="14">
        <f t="shared" si="9"/>
        <v>0.54359999999999997</v>
      </c>
      <c r="H12" s="14">
        <f t="shared" si="9"/>
        <v>0.98800000000000021</v>
      </c>
      <c r="I12" s="14">
        <f t="shared" si="9"/>
        <v>0.59819999999999984</v>
      </c>
      <c r="J12" s="14">
        <f t="shared" si="9"/>
        <v>1.0268000000000002</v>
      </c>
      <c r="K12" s="14">
        <f t="shared" si="9"/>
        <v>0.6452</v>
      </c>
      <c r="L12" s="14">
        <f t="shared" si="9"/>
        <v>5.1306145528581668</v>
      </c>
      <c r="M12" s="14">
        <f t="shared" si="9"/>
        <v>1.3190547562554029</v>
      </c>
      <c r="N12" s="14">
        <f t="shared" si="9"/>
        <v>5.3151288164182766</v>
      </c>
      <c r="O12" s="14">
        <f t="shared" si="9"/>
        <v>1.1590923906229393</v>
      </c>
      <c r="P12" s="14">
        <f t="shared" si="9"/>
        <v>4.5815787257232632</v>
      </c>
      <c r="Q12" s="14">
        <f t="shared" si="9"/>
        <v>4.8861120944980385</v>
      </c>
      <c r="R12" s="14">
        <f t="shared" si="9"/>
        <v>2.4224108425285751</v>
      </c>
      <c r="S12" s="14">
        <f t="shared" si="9"/>
        <v>3.822359262288149</v>
      </c>
      <c r="T12" s="14">
        <f t="shared" si="9"/>
        <v>4.2124245287007813</v>
      </c>
      <c r="U12" s="14">
        <f t="shared" si="9"/>
        <v>5.5184235112937827</v>
      </c>
      <c r="V12" s="14">
        <f t="shared" si="9"/>
        <v>0.59607268852045225</v>
      </c>
      <c r="W12" s="14">
        <f t="shared" si="9"/>
        <v>1.3323441747536555</v>
      </c>
      <c r="X12" s="14">
        <f t="shared" si="9"/>
        <v>0.35495668749862952</v>
      </c>
      <c r="Y12" s="14">
        <f t="shared" si="9"/>
        <v>1.0476999999999999</v>
      </c>
      <c r="Z12" s="14">
        <f t="shared" si="9"/>
        <v>0.40390000000000004</v>
      </c>
      <c r="AA12" s="14">
        <f t="shared" si="9"/>
        <v>1.1221000000000001</v>
      </c>
      <c r="AB12" s="14">
        <f t="shared" si="9"/>
        <v>1.8732000000000002</v>
      </c>
      <c r="AC12" s="14">
        <f t="shared" si="9"/>
        <v>1.1411</v>
      </c>
      <c r="AD12" s="14">
        <f t="shared" si="9"/>
        <v>0.16569999999999999</v>
      </c>
      <c r="AE12" s="14">
        <f t="shared" si="9"/>
        <v>0.16000000000000014</v>
      </c>
      <c r="AF12" s="14">
        <f t="shared" si="9"/>
        <v>0.16949999999999932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7</v>
      </c>
      <c r="C13" s="13"/>
      <c r="D13" s="14">
        <f>MAX(D3:D8)</f>
        <v>12.702500000000001</v>
      </c>
      <c r="E13" s="14">
        <f t="shared" ref="E13:AF13" si="10">MAX(E3:E8)</f>
        <v>10.7537</v>
      </c>
      <c r="F13" s="14">
        <f t="shared" si="10"/>
        <v>2.4897999999999998</v>
      </c>
      <c r="G13" s="14">
        <f t="shared" si="10"/>
        <v>0.7379</v>
      </c>
      <c r="H13" s="14">
        <f t="shared" si="10"/>
        <v>1.2407999999999997</v>
      </c>
      <c r="I13" s="14">
        <f t="shared" si="10"/>
        <v>0.68140000000000001</v>
      </c>
      <c r="J13" s="14">
        <f t="shared" si="10"/>
        <v>1.4756999999999998</v>
      </c>
      <c r="K13" s="14">
        <f t="shared" si="10"/>
        <v>1.3094000000000001</v>
      </c>
      <c r="L13" s="14">
        <f t="shared" si="10"/>
        <v>5.8247494452551347</v>
      </c>
      <c r="M13" s="14">
        <f t="shared" si="10"/>
        <v>1.5504427657930493</v>
      </c>
      <c r="N13" s="14">
        <f t="shared" si="10"/>
        <v>6.326540486711516</v>
      </c>
      <c r="O13" s="14">
        <f t="shared" si="10"/>
        <v>1.9444662815281732</v>
      </c>
      <c r="P13" s="14">
        <f t="shared" si="10"/>
        <v>5.1343550373927194</v>
      </c>
      <c r="Q13" s="14">
        <f t="shared" si="10"/>
        <v>5.5304763312033085</v>
      </c>
      <c r="R13" s="14">
        <f t="shared" si="10"/>
        <v>4.4080686122155583</v>
      </c>
      <c r="S13" s="14">
        <f t="shared" si="10"/>
        <v>5.0572125642492018</v>
      </c>
      <c r="T13" s="14">
        <f t="shared" si="10"/>
        <v>4.4942621162989598</v>
      </c>
      <c r="U13" s="14">
        <f t="shared" si="10"/>
        <v>5.6365856083270831</v>
      </c>
      <c r="V13" s="14">
        <f t="shared" si="10"/>
        <v>0.87302105931071328</v>
      </c>
      <c r="W13" s="14">
        <f t="shared" si="10"/>
        <v>1.5554692218105768</v>
      </c>
      <c r="X13" s="14">
        <f t="shared" si="10"/>
        <v>0.48502458700564816</v>
      </c>
      <c r="Y13" s="14">
        <f t="shared" si="10"/>
        <v>1.1011</v>
      </c>
      <c r="Z13" s="14">
        <f t="shared" si="10"/>
        <v>0.54549999999999998</v>
      </c>
      <c r="AA13" s="14">
        <f t="shared" si="10"/>
        <v>1.3016999999999999</v>
      </c>
      <c r="AB13" s="14">
        <f t="shared" si="10"/>
        <v>2.2422</v>
      </c>
      <c r="AC13" s="14">
        <f t="shared" si="10"/>
        <v>2.0231000000000003</v>
      </c>
      <c r="AD13" s="14">
        <f t="shared" si="10"/>
        <v>0.20889999999999997</v>
      </c>
      <c r="AE13" s="14">
        <f t="shared" si="10"/>
        <v>0.21589999999999998</v>
      </c>
      <c r="AF13" s="14">
        <f t="shared" si="10"/>
        <v>0.20710000000000001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56</v>
      </c>
      <c r="C14" s="13"/>
      <c r="D14" s="15">
        <f>COUNT(D3:D8)</f>
        <v>6</v>
      </c>
      <c r="E14" s="15">
        <f t="shared" ref="E14:AF14" si="11">COUNT(E3:E8)</f>
        <v>6</v>
      </c>
      <c r="F14" s="15">
        <f t="shared" si="11"/>
        <v>5</v>
      </c>
      <c r="G14" s="15">
        <f t="shared" si="11"/>
        <v>5</v>
      </c>
      <c r="H14" s="15">
        <f t="shared" si="11"/>
        <v>5</v>
      </c>
      <c r="I14" s="15">
        <f t="shared" si="11"/>
        <v>5</v>
      </c>
      <c r="J14" s="15">
        <f t="shared" si="11"/>
        <v>5</v>
      </c>
      <c r="K14" s="15">
        <f t="shared" si="11"/>
        <v>5</v>
      </c>
      <c r="L14" s="15">
        <f t="shared" si="11"/>
        <v>6</v>
      </c>
      <c r="M14" s="15">
        <f t="shared" si="11"/>
        <v>5</v>
      </c>
      <c r="N14" s="15">
        <f t="shared" si="11"/>
        <v>5</v>
      </c>
      <c r="O14" s="15">
        <f t="shared" si="11"/>
        <v>4</v>
      </c>
      <c r="P14" s="15">
        <f t="shared" si="11"/>
        <v>5</v>
      </c>
      <c r="Q14" s="15">
        <f t="shared" si="11"/>
        <v>5</v>
      </c>
      <c r="R14" s="15">
        <f t="shared" si="11"/>
        <v>5</v>
      </c>
      <c r="S14" s="15">
        <f t="shared" si="11"/>
        <v>5</v>
      </c>
      <c r="T14" s="15">
        <f t="shared" si="11"/>
        <v>3</v>
      </c>
      <c r="U14" s="15">
        <f t="shared" si="11"/>
        <v>3</v>
      </c>
      <c r="V14" s="15">
        <f t="shared" si="11"/>
        <v>5</v>
      </c>
      <c r="W14" s="15">
        <f t="shared" si="11"/>
        <v>5</v>
      </c>
      <c r="X14" s="15">
        <f t="shared" si="11"/>
        <v>5</v>
      </c>
      <c r="Y14" s="15">
        <f t="shared" si="11"/>
        <v>5</v>
      </c>
      <c r="Z14" s="15">
        <f t="shared" si="11"/>
        <v>5</v>
      </c>
      <c r="AA14" s="15">
        <f t="shared" si="11"/>
        <v>5</v>
      </c>
      <c r="AB14" s="15">
        <f t="shared" si="11"/>
        <v>5</v>
      </c>
      <c r="AC14" s="15">
        <f t="shared" si="11"/>
        <v>5</v>
      </c>
      <c r="AD14" s="15">
        <f t="shared" si="11"/>
        <v>5</v>
      </c>
      <c r="AE14" s="15">
        <f t="shared" si="11"/>
        <v>5</v>
      </c>
      <c r="AF14" s="15">
        <f t="shared" si="11"/>
        <v>3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"/>
      <c r="C15" s="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7"/>
      <c r="AH15" s="7"/>
      <c r="AI15" s="8"/>
      <c r="AJ15" s="8"/>
      <c r="AK15" s="8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"/>
      <c r="C16" s="1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7"/>
      <c r="AH16" s="7"/>
      <c r="AI16" s="8"/>
      <c r="AJ16" s="8"/>
      <c r="AK16" s="8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s="20" customFormat="1" x14ac:dyDescent="0.2">
      <c r="B17" s="1" t="s">
        <v>57</v>
      </c>
      <c r="C17" s="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86">
        <v>1</v>
      </c>
      <c r="AH17" s="86"/>
      <c r="AI17" s="87">
        <v>2</v>
      </c>
      <c r="AJ17" s="87"/>
      <c r="AK17" s="87">
        <v>3</v>
      </c>
      <c r="AL17" s="87"/>
      <c r="AM17" s="86">
        <v>4</v>
      </c>
      <c r="AN17" s="86"/>
      <c r="AO17" s="86">
        <v>5</v>
      </c>
      <c r="AP17" s="86"/>
      <c r="AQ17" s="86">
        <v>6</v>
      </c>
      <c r="AR17" s="86"/>
      <c r="AS17" s="86">
        <v>7</v>
      </c>
      <c r="AT17" s="86"/>
      <c r="AU17" s="86">
        <v>8</v>
      </c>
      <c r="AV17" s="86"/>
      <c r="AW17" s="86">
        <v>9</v>
      </c>
      <c r="AX17" s="86"/>
      <c r="AY17" s="86">
        <v>10</v>
      </c>
      <c r="AZ17" s="86"/>
      <c r="BA17" s="86">
        <v>11</v>
      </c>
      <c r="BB17" s="86"/>
      <c r="BC17" s="86">
        <v>12</v>
      </c>
      <c r="BD17" s="86"/>
      <c r="BE17" s="86">
        <v>13</v>
      </c>
      <c r="BF17" s="86"/>
      <c r="BG17" s="86">
        <v>14</v>
      </c>
      <c r="BH17" s="86"/>
      <c r="BI17" s="86">
        <v>15</v>
      </c>
      <c r="BJ17" s="86"/>
      <c r="BK17" s="86">
        <v>16</v>
      </c>
      <c r="BL17" s="86"/>
      <c r="BM17" s="86">
        <v>17</v>
      </c>
      <c r="BN17" s="86"/>
      <c r="BO17" s="86">
        <v>18</v>
      </c>
      <c r="BP17" s="86"/>
      <c r="BQ17" s="86">
        <v>19</v>
      </c>
      <c r="BR17" s="86"/>
      <c r="BS17" s="86">
        <v>20</v>
      </c>
      <c r="BT17" s="86"/>
      <c r="BU17" s="86">
        <v>21</v>
      </c>
      <c r="BV17" s="86"/>
      <c r="BW17" s="86">
        <v>22</v>
      </c>
      <c r="BX17" s="86"/>
      <c r="BY17" s="3"/>
      <c r="BZ17" s="3"/>
    </row>
    <row r="18" spans="2:120" s="20" customFormat="1" x14ac:dyDescent="0.2">
      <c r="B18" s="1" t="s">
        <v>9</v>
      </c>
      <c r="C18" s="1"/>
      <c r="D18" s="2" t="s">
        <v>10</v>
      </c>
      <c r="E18" s="2" t="s">
        <v>64</v>
      </c>
      <c r="F18" s="2" t="s">
        <v>11</v>
      </c>
      <c r="G18" s="2" t="s">
        <v>76</v>
      </c>
      <c r="H18" s="2" t="s">
        <v>77</v>
      </c>
      <c r="I18" s="2" t="s">
        <v>68</v>
      </c>
      <c r="J18" s="2" t="s">
        <v>69</v>
      </c>
      <c r="K18" s="2" t="s">
        <v>12</v>
      </c>
      <c r="L18" s="2" t="s">
        <v>74</v>
      </c>
      <c r="M18" s="2" t="s">
        <v>75</v>
      </c>
      <c r="N18" s="2" t="s">
        <v>145</v>
      </c>
      <c r="O18" s="2" t="s">
        <v>144</v>
      </c>
      <c r="P18" s="2" t="s">
        <v>167</v>
      </c>
      <c r="Q18" s="2" t="s">
        <v>168</v>
      </c>
      <c r="R18" s="2" t="s">
        <v>169</v>
      </c>
      <c r="S18" s="2" t="s">
        <v>170</v>
      </c>
      <c r="T18" s="2" t="s">
        <v>171</v>
      </c>
      <c r="U18" s="2" t="s">
        <v>172</v>
      </c>
      <c r="V18" s="2" t="s">
        <v>600</v>
      </c>
      <c r="W18" s="2" t="s">
        <v>601</v>
      </c>
      <c r="X18" s="2" t="s">
        <v>602</v>
      </c>
      <c r="Y18" s="2" t="s">
        <v>13</v>
      </c>
      <c r="Z18" s="2" t="s">
        <v>14</v>
      </c>
      <c r="AA18" s="2" t="s">
        <v>78</v>
      </c>
      <c r="AB18" s="20" t="s">
        <v>79</v>
      </c>
      <c r="AC18" s="1" t="s">
        <v>80</v>
      </c>
      <c r="AD18" s="1" t="s">
        <v>501</v>
      </c>
      <c r="AE18" s="1" t="s">
        <v>502</v>
      </c>
      <c r="AF18" s="1" t="s">
        <v>503</v>
      </c>
      <c r="AG18" s="3" t="s">
        <v>15</v>
      </c>
      <c r="AH18" s="3" t="s">
        <v>16</v>
      </c>
      <c r="AI18" s="4" t="s">
        <v>17</v>
      </c>
      <c r="AJ18" s="4" t="s">
        <v>18</v>
      </c>
      <c r="AK18" s="4" t="s">
        <v>19</v>
      </c>
      <c r="AL18" s="3" t="s">
        <v>20</v>
      </c>
      <c r="AM18" s="3" t="s">
        <v>21</v>
      </c>
      <c r="AN18" s="3" t="s">
        <v>22</v>
      </c>
      <c r="AO18" s="3" t="s">
        <v>23</v>
      </c>
      <c r="AP18" s="3" t="s">
        <v>24</v>
      </c>
      <c r="AQ18" s="3" t="s">
        <v>25</v>
      </c>
      <c r="AR18" s="3" t="s">
        <v>26</v>
      </c>
      <c r="AS18" s="3" t="s">
        <v>27</v>
      </c>
      <c r="AT18" s="3" t="s">
        <v>28</v>
      </c>
      <c r="AU18" s="3" t="s">
        <v>29</v>
      </c>
      <c r="AV18" s="3" t="s">
        <v>30</v>
      </c>
      <c r="AW18" s="3" t="s">
        <v>31</v>
      </c>
      <c r="AX18" s="3" t="s">
        <v>32</v>
      </c>
      <c r="AY18" s="3" t="s">
        <v>43</v>
      </c>
      <c r="AZ18" s="3" t="s">
        <v>44</v>
      </c>
      <c r="BA18" s="3" t="s">
        <v>45</v>
      </c>
      <c r="BB18" s="3" t="s">
        <v>46</v>
      </c>
      <c r="BC18" s="3" t="s">
        <v>47</v>
      </c>
      <c r="BD18" s="3" t="s">
        <v>48</v>
      </c>
      <c r="BE18" s="3" t="s">
        <v>49</v>
      </c>
      <c r="BF18" s="3" t="s">
        <v>50</v>
      </c>
      <c r="BG18" s="3" t="s">
        <v>51</v>
      </c>
      <c r="BH18" s="3" t="s">
        <v>52</v>
      </c>
      <c r="BI18" s="3" t="s">
        <v>53</v>
      </c>
      <c r="BJ18" s="3" t="s">
        <v>54</v>
      </c>
      <c r="BK18" s="3" t="s">
        <v>70</v>
      </c>
      <c r="BL18" s="3" t="s">
        <v>71</v>
      </c>
      <c r="BM18" s="3" t="s">
        <v>72</v>
      </c>
      <c r="BN18" s="3" t="s">
        <v>73</v>
      </c>
      <c r="BO18" s="3" t="s">
        <v>81</v>
      </c>
      <c r="BP18" s="3" t="s">
        <v>82</v>
      </c>
      <c r="BQ18" s="3" t="s">
        <v>83</v>
      </c>
      <c r="BR18" s="3" t="s">
        <v>84</v>
      </c>
      <c r="BS18" s="3" t="s">
        <v>33</v>
      </c>
      <c r="BT18" s="3" t="s">
        <v>34</v>
      </c>
      <c r="BU18" s="3" t="s">
        <v>35</v>
      </c>
      <c r="BV18" s="3" t="s">
        <v>36</v>
      </c>
      <c r="BW18" s="3" t="s">
        <v>37</v>
      </c>
      <c r="BX18" s="3" t="s">
        <v>38</v>
      </c>
      <c r="BY18" s="3" t="s">
        <v>147</v>
      </c>
      <c r="BZ18" s="3" t="s">
        <v>148</v>
      </c>
      <c r="CA18" s="3" t="s">
        <v>39</v>
      </c>
      <c r="CB18" s="3" t="s">
        <v>40</v>
      </c>
      <c r="CC18" s="3" t="s">
        <v>41</v>
      </c>
      <c r="CD18" s="3" t="s">
        <v>42</v>
      </c>
      <c r="CE18" s="20" t="s">
        <v>149</v>
      </c>
      <c r="CF18" s="20" t="s">
        <v>150</v>
      </c>
      <c r="CG18" s="20" t="s">
        <v>151</v>
      </c>
      <c r="CH18" s="20" t="s">
        <v>152</v>
      </c>
      <c r="CI18" s="20" t="s">
        <v>153</v>
      </c>
      <c r="CJ18" s="20" t="s">
        <v>154</v>
      </c>
      <c r="CK18" s="20" t="s">
        <v>500</v>
      </c>
      <c r="CL18" s="20" t="s">
        <v>505</v>
      </c>
      <c r="CM18" s="20" t="s">
        <v>506</v>
      </c>
      <c r="CN18" s="20" t="s">
        <v>507</v>
      </c>
      <c r="CO18" s="20" t="s">
        <v>155</v>
      </c>
      <c r="CP18" s="20" t="s">
        <v>156</v>
      </c>
      <c r="CQ18" s="20" t="s">
        <v>157</v>
      </c>
      <c r="CR18" s="20" t="s">
        <v>158</v>
      </c>
      <c r="CS18" s="20" t="s">
        <v>159</v>
      </c>
      <c r="CT18" s="20" t="s">
        <v>160</v>
      </c>
      <c r="CU18" s="20" t="s">
        <v>504</v>
      </c>
      <c r="CV18" s="20" t="s">
        <v>508</v>
      </c>
      <c r="CW18" s="20" t="s">
        <v>509</v>
      </c>
      <c r="CX18" s="20" t="s">
        <v>510</v>
      </c>
      <c r="CY18" s="20" t="s">
        <v>161</v>
      </c>
      <c r="CZ18" s="20" t="s">
        <v>165</v>
      </c>
      <c r="DA18" s="20" t="s">
        <v>166</v>
      </c>
      <c r="DB18" s="20" t="s">
        <v>162</v>
      </c>
      <c r="DC18" s="20" t="s">
        <v>163</v>
      </c>
      <c r="DD18" s="20" t="s">
        <v>164</v>
      </c>
      <c r="DE18" s="20" t="s">
        <v>511</v>
      </c>
      <c r="DF18" s="20" t="s">
        <v>512</v>
      </c>
      <c r="DG18" s="20" t="s">
        <v>513</v>
      </c>
      <c r="DH18" s="20" t="s">
        <v>514</v>
      </c>
      <c r="DI18" s="20" t="s">
        <v>592</v>
      </c>
      <c r="DJ18" s="20" t="s">
        <v>593</v>
      </c>
      <c r="DK18" s="20" t="s">
        <v>595</v>
      </c>
      <c r="DL18" s="20" t="s">
        <v>594</v>
      </c>
      <c r="DM18" s="20" t="s">
        <v>596</v>
      </c>
      <c r="DN18" s="20" t="s">
        <v>597</v>
      </c>
      <c r="DO18" s="20" t="s">
        <v>598</v>
      </c>
      <c r="DP18" s="20" t="s">
        <v>599</v>
      </c>
    </row>
    <row r="19" spans="2:120" x14ac:dyDescent="0.2">
      <c r="B19" s="1" t="s">
        <v>729</v>
      </c>
      <c r="C19" s="1"/>
      <c r="D19" s="5">
        <f t="shared" ref="D19:D24" si="12">((AG19-AW19)^2+(AH19-AX19)^2)^0.5</f>
        <v>11.581099999999999</v>
      </c>
      <c r="E19" s="5">
        <f t="shared" ref="E19:E24" si="13">((AG19-AU19)^2+(AH19-AV19)^2)^0.5</f>
        <v>10.8064</v>
      </c>
      <c r="F19" s="5">
        <f t="shared" ref="F19:F24" si="14">((AG19-AM19)^2+(AH19-AN19)^2)^0.5</f>
        <v>2.3431000000000002</v>
      </c>
      <c r="G19" s="5">
        <f t="shared" ref="G19:G24" si="15">((AG19-AI19)^2+(AH19-AJ19)^2)^0.5</f>
        <v>0.78359999999999996</v>
      </c>
      <c r="H19" s="5">
        <f t="shared" ref="H19:H24" si="16">((AK19-AM19)^2+(AL19-AN19)^2)^0.5</f>
        <v>1.0744000000000002</v>
      </c>
      <c r="I19" s="5">
        <f t="shared" ref="I19:I24" si="17">((AM19-AO19)^2+(AN19-AP19)^2)^0.5</f>
        <v>0.61849999999999961</v>
      </c>
      <c r="J19" s="5">
        <f t="shared" ref="J19:J24" si="18">((AO19-AQ19)^2+(AP19-AR19)^2)^0.5</f>
        <v>1.4142000000000001</v>
      </c>
      <c r="K19" s="5">
        <f t="shared" ref="K19:K24" si="19">((AQ19-AS19)^2+(AR19-AT19)^2)^0.5</f>
        <v>0.59750000000000014</v>
      </c>
      <c r="L19" s="5">
        <f>((BS19-BU19)^2+(BT19-BV19)^2)^0.5</f>
        <v>5.2697822820302544</v>
      </c>
      <c r="M19" s="5">
        <f>((BU19-BW19)^2+(BV19-BX19)^2)^0.5</f>
        <v>1.5530850491843644</v>
      </c>
      <c r="N19" s="5">
        <f>((BW19-BY19)^2+(BX19-BZ19)^2)^0.5 + ((BY19-CA19)^2+(BZ19-CB19)^2)^0.5</f>
        <v>5.5670665149408105</v>
      </c>
      <c r="O19" s="5">
        <f>((CA19-CC19)^2+(CB19-CD19)^2)^0.5</f>
        <v>1.860026075086046</v>
      </c>
      <c r="P19" s="5">
        <f t="shared" ref="P19:P24" si="20">((CE19-CG19)^2+(CF19-CH19)^2)^0.5</f>
        <v>5.0890596321913932</v>
      </c>
      <c r="Q19" s="5">
        <f t="shared" ref="Q19:Q24" si="21">((CG19-CI19)^2+(CH19-CJ19)^2)^0.5</f>
        <v>5.2569049496828457</v>
      </c>
      <c r="R19" s="5">
        <f t="shared" ref="R19:R24" si="22">((CO19-CQ19)^2+(CP19-CR19)^2)^0.5</f>
        <v>3.5115166466927077</v>
      </c>
      <c r="S19" s="5">
        <f t="shared" ref="S19:S24" si="23">((CQ19-CS19)^2+(CR19-CT19)^2)^0.5</f>
        <v>4.1493939232133652</v>
      </c>
      <c r="T19" s="5">
        <f t="shared" ref="T19:T24" si="24">((CY19-DA19)^2+(CZ19-DB19)^2)^0.5</f>
        <v>4.5504066279839215</v>
      </c>
      <c r="U19" s="5">
        <f t="shared" ref="U19:U24" si="25">((DA19-DC19)^2+(DB19-DD19)^2)^0.5</f>
        <v>5.9099992089677977</v>
      </c>
      <c r="V19" s="5">
        <f t="shared" ref="V19:V24" si="26">((DI19-DK19)^2+(DJ19-DL19)^2)^0.5</f>
        <v>0.80292609871643839</v>
      </c>
      <c r="W19" s="5">
        <f t="shared" ref="W19:W24" si="27">((DK19-DM19)^2+(DL19-DN19)^2)^0.5</f>
        <v>1.5089560961141317</v>
      </c>
      <c r="X19" s="5">
        <f t="shared" ref="X19:X24" si="28">((DM19-DO19)^2+(DN19-DP19)^2)^0.5</f>
        <v>0.26615373377054102</v>
      </c>
      <c r="Y19" s="5">
        <f t="shared" ref="Y19:Y24" si="29">((BE19-BK19)^2+(BF19-BL19)^2)^0.5</f>
        <v>1.089</v>
      </c>
      <c r="Z19" s="5">
        <f t="shared" ref="Z19:Z24" si="30">((BG19-BI19)^2+(BH19-BJ19)^2)^0.5</f>
        <v>0.50290000000000001</v>
      </c>
      <c r="AA19" s="5">
        <f t="shared" ref="AA19:AA24" si="31">((BC19-BM19)^2+(BD19-BN19)^2)^0.5</f>
        <v>1.3049999999999999</v>
      </c>
      <c r="AB19" s="5">
        <f t="shared" ref="AB19:AB24" si="32">((BA19-BO19)^2+(BB19-BP19)^2)^0.5</f>
        <v>2.2568000000000001</v>
      </c>
      <c r="AC19" s="6">
        <f t="shared" ref="AC19:AC24" si="33">((AY19-BQ19)^2+(AZ19-BR19)^2)^0.5</f>
        <v>2.0581</v>
      </c>
      <c r="AD19" s="6">
        <f t="shared" ref="AD19:AD24" si="34">((CK19-CM19)^2+(CL19-CN19)^2)^0.5</f>
        <v>0.19749999999999979</v>
      </c>
      <c r="AE19" s="6">
        <f t="shared" ref="AE19:AE24" si="35">((CU19-CW19)^2+(CV19-CX19)^2)^0.5</f>
        <v>0.25459999999999994</v>
      </c>
      <c r="AF19" s="6">
        <f t="shared" ref="AF19:AF24" si="36">((DE19-DG19)^2+(DF19-DH19)^2)^0.5</f>
        <v>0.19619999999999993</v>
      </c>
      <c r="AG19" s="9">
        <v>0</v>
      </c>
      <c r="AH19" s="9">
        <v>0</v>
      </c>
      <c r="AI19" s="9">
        <v>0</v>
      </c>
      <c r="AJ19" s="9">
        <v>-0.78359999999999996</v>
      </c>
      <c r="AK19" s="9">
        <v>0</v>
      </c>
      <c r="AL19" s="9">
        <v>-1.2686999999999999</v>
      </c>
      <c r="AM19" s="9">
        <v>0</v>
      </c>
      <c r="AN19" s="9">
        <v>-2.3431000000000002</v>
      </c>
      <c r="AO19" s="9">
        <v>0</v>
      </c>
      <c r="AP19" s="9">
        <v>-2.9615999999999998</v>
      </c>
      <c r="AQ19" s="9">
        <v>0</v>
      </c>
      <c r="AR19" s="9">
        <v>-4.3757999999999999</v>
      </c>
      <c r="AS19" s="9">
        <v>0</v>
      </c>
      <c r="AT19" s="9">
        <v>-4.9733000000000001</v>
      </c>
      <c r="AU19" s="9">
        <v>0</v>
      </c>
      <c r="AV19" s="9">
        <v>-10.8064</v>
      </c>
      <c r="AW19" s="9">
        <v>0</v>
      </c>
      <c r="AX19" s="9">
        <v>-11.581099999999999</v>
      </c>
      <c r="AY19" s="18">
        <v>1.3926000000000001</v>
      </c>
      <c r="AZ19" s="18">
        <v>-6.0255000000000001</v>
      </c>
      <c r="BA19" s="19">
        <v>1.2230000000000001</v>
      </c>
      <c r="BB19" s="19">
        <v>-6.0255000000000001</v>
      </c>
      <c r="BC19" s="19">
        <v>0.76139999999999997</v>
      </c>
      <c r="BD19" s="19">
        <v>-6.0255000000000001</v>
      </c>
      <c r="BE19" s="19">
        <v>0.46989999999999998</v>
      </c>
      <c r="BF19" s="19">
        <v>-6.0255000000000001</v>
      </c>
      <c r="BG19" s="19">
        <v>0.21210000000000001</v>
      </c>
      <c r="BH19" s="19">
        <v>-6.0255000000000001</v>
      </c>
      <c r="BI19" s="19">
        <v>-0.2908</v>
      </c>
      <c r="BJ19" s="19">
        <v>-6.0255000000000001</v>
      </c>
      <c r="BK19" s="19">
        <v>-0.61909999999999998</v>
      </c>
      <c r="BL19" s="19">
        <v>-6.0255000000000001</v>
      </c>
      <c r="BM19" s="19">
        <v>-0.54359999999999997</v>
      </c>
      <c r="BN19" s="19">
        <v>-6.0255000000000001</v>
      </c>
      <c r="BO19" s="19">
        <v>-1.0338000000000001</v>
      </c>
      <c r="BP19" s="19">
        <v>-6.0255000000000001</v>
      </c>
      <c r="BQ19" s="19">
        <v>-0.66549999999999998</v>
      </c>
      <c r="BR19" s="19">
        <v>-6.0255000000000001</v>
      </c>
      <c r="BS19" s="17">
        <v>0</v>
      </c>
      <c r="BT19" s="17">
        <v>0</v>
      </c>
      <c r="BU19" s="17">
        <v>-3.4893000000000001</v>
      </c>
      <c r="BV19" s="17">
        <v>3.9491000000000001</v>
      </c>
      <c r="BW19" s="17">
        <v>-2.1012</v>
      </c>
      <c r="BX19" s="17">
        <v>4.6456999999999997</v>
      </c>
      <c r="BY19" s="17">
        <v>1.2102999999999999</v>
      </c>
      <c r="BZ19" s="17">
        <v>5.3105000000000002</v>
      </c>
      <c r="CA19" s="17">
        <v>3.2549999999999999</v>
      </c>
      <c r="CB19" s="17">
        <v>4.5274999999999999</v>
      </c>
      <c r="CC19" s="17">
        <v>4.3040000000000003</v>
      </c>
      <c r="CD19" s="17">
        <v>2.9914999999999998</v>
      </c>
      <c r="CE19" s="12">
        <v>4.4348000000000001</v>
      </c>
      <c r="CF19" s="12">
        <v>3.1293000000000002</v>
      </c>
      <c r="CG19" s="12">
        <v>-0.16070000000000001</v>
      </c>
      <c r="CH19" s="12">
        <v>5.3155999999999999</v>
      </c>
      <c r="CI19" s="12">
        <v>3.7751000000000001</v>
      </c>
      <c r="CJ19" s="12">
        <v>8.8004999999999995</v>
      </c>
      <c r="CK19" s="12">
        <v>2.0973999999999999</v>
      </c>
      <c r="CL19" s="12">
        <v>4.2328999999999999</v>
      </c>
      <c r="CM19" s="12">
        <v>2.0973999999999999</v>
      </c>
      <c r="CN19" s="12">
        <v>4.4303999999999997</v>
      </c>
      <c r="CO19" s="12">
        <v>2.0973999999999999</v>
      </c>
      <c r="CP19" s="12">
        <v>4.4303999999999997</v>
      </c>
      <c r="CQ19" s="12">
        <v>1.1277999999999999</v>
      </c>
      <c r="CR19" s="12">
        <v>1.0553999999999999</v>
      </c>
      <c r="CS19" s="12">
        <v>5.2710999999999997</v>
      </c>
      <c r="CT19" s="12">
        <v>0.8306</v>
      </c>
      <c r="CU19" s="12">
        <v>1.9653</v>
      </c>
      <c r="CV19" s="12">
        <v>3.2898999999999998</v>
      </c>
      <c r="CW19" s="12">
        <v>1.7107000000000001</v>
      </c>
      <c r="CX19" s="12">
        <v>3.2898999999999998</v>
      </c>
      <c r="CY19" s="12">
        <v>1.7513000000000001</v>
      </c>
      <c r="CZ19" s="12">
        <v>3.3235999999999999</v>
      </c>
      <c r="DA19" s="12">
        <v>1.9220999999999999</v>
      </c>
      <c r="DB19" s="12">
        <v>-1.2236</v>
      </c>
      <c r="DC19" s="12">
        <v>7.7965</v>
      </c>
      <c r="DD19" s="12">
        <v>-1.8713</v>
      </c>
      <c r="DE19" s="12">
        <v>2.0707</v>
      </c>
      <c r="DF19" s="12">
        <v>1.2725</v>
      </c>
      <c r="DG19" s="12">
        <v>1.8745000000000001</v>
      </c>
      <c r="DH19" s="12">
        <v>1.2725</v>
      </c>
      <c r="DI19" s="12">
        <v>1.9552</v>
      </c>
      <c r="DJ19" s="12">
        <v>1.3532</v>
      </c>
      <c r="DK19" s="12">
        <v>2.7025999999999999</v>
      </c>
      <c r="DL19" s="12">
        <v>1.0598000000000001</v>
      </c>
      <c r="DM19" s="12">
        <v>3.3439000000000001</v>
      </c>
      <c r="DN19" s="12">
        <v>-0.30609999999999998</v>
      </c>
      <c r="DO19" s="12">
        <v>3.3769</v>
      </c>
      <c r="DP19" s="12">
        <v>-0.57020000000000004</v>
      </c>
    </row>
    <row r="20" spans="2:120" x14ac:dyDescent="0.2">
      <c r="B20" s="1" t="s">
        <v>421</v>
      </c>
      <c r="C20" s="1"/>
      <c r="D20" s="5">
        <f t="shared" si="12"/>
        <v>10.3842</v>
      </c>
      <c r="E20" s="5">
        <f t="shared" si="13"/>
        <v>10.263500000000001</v>
      </c>
      <c r="F20" s="5">
        <f t="shared" si="14"/>
        <v>2.3018999999999998</v>
      </c>
      <c r="G20" s="5">
        <f t="shared" si="15"/>
        <v>0.71309999999999996</v>
      </c>
      <c r="H20" s="5">
        <f t="shared" si="16"/>
        <v>1.1785999999999999</v>
      </c>
      <c r="I20" s="5">
        <f t="shared" si="17"/>
        <v>0.42220000000000013</v>
      </c>
      <c r="J20" s="5">
        <f t="shared" si="18"/>
        <v>1.4128999999999996</v>
      </c>
      <c r="K20" s="5">
        <f t="shared" si="19"/>
        <v>0.63500000000000068</v>
      </c>
      <c r="L20" s="5">
        <f>((BS20-BU20)^2+(BT20-BV20)^2)^0.5</f>
        <v>5.3777434570644962</v>
      </c>
      <c r="M20" s="5">
        <f>((BU20-BW20)^2+(BV20-BX20)^2)^0.5</f>
        <v>1.5087075926103108</v>
      </c>
      <c r="N20" s="5">
        <f>((BW20-BY20)^2+(BX20-BZ20)^2)^0.5 + ((BY20-CA20)^2+(BZ20-CB20)^2)^0.5</f>
        <v>4.7781586842957831</v>
      </c>
      <c r="O20" s="5">
        <f>((CA20-CC20)^2+(CB20-CD20)^2)^0.5</f>
        <v>2.0323855736547629</v>
      </c>
      <c r="P20" s="5">
        <f t="shared" si="20"/>
        <v>4.6198994069135315</v>
      </c>
      <c r="Q20" s="5">
        <f t="shared" si="21"/>
        <v>5.2871250145991437</v>
      </c>
      <c r="R20" s="5">
        <f t="shared" si="22"/>
        <v>3.3123397666906094</v>
      </c>
      <c r="S20" s="5">
        <f t="shared" si="23"/>
        <v>4.2757071298207503</v>
      </c>
      <c r="T20" s="5">
        <f t="shared" si="24"/>
        <v>4.707590647029539</v>
      </c>
      <c r="U20" s="5">
        <f t="shared" si="25"/>
        <v>5.9451220584610365</v>
      </c>
      <c r="V20" s="5">
        <f t="shared" si="26"/>
        <v>0.72451918539124949</v>
      </c>
      <c r="W20" s="5">
        <f t="shared" si="27"/>
        <v>1.4683526313525646</v>
      </c>
      <c r="X20" s="5">
        <f t="shared" si="28"/>
        <v>0.37761283082014058</v>
      </c>
      <c r="Y20" s="5">
        <f t="shared" si="29"/>
        <v>0.98930000000000007</v>
      </c>
      <c r="Z20" s="5">
        <f t="shared" si="30"/>
        <v>0.42680000000000001</v>
      </c>
      <c r="AA20" s="5">
        <f t="shared" si="31"/>
        <v>1.1633</v>
      </c>
      <c r="AB20" s="5">
        <f t="shared" si="32"/>
        <v>2.1234000000000002</v>
      </c>
      <c r="AC20" s="6">
        <f t="shared" si="33"/>
        <v>2.1450999999999998</v>
      </c>
      <c r="AD20" s="6">
        <f t="shared" si="34"/>
        <v>0.18089999999999939</v>
      </c>
      <c r="AE20" s="6">
        <f t="shared" si="35"/>
        <v>0.23050000000000015</v>
      </c>
      <c r="AF20" s="6">
        <f t="shared" si="36"/>
        <v>0.16009999999999991</v>
      </c>
      <c r="AG20" s="9">
        <v>0</v>
      </c>
      <c r="AH20" s="9">
        <v>0</v>
      </c>
      <c r="AI20" s="9">
        <v>0</v>
      </c>
      <c r="AJ20" s="9">
        <v>-0.71309999999999996</v>
      </c>
      <c r="AK20" s="9">
        <v>0</v>
      </c>
      <c r="AL20" s="9">
        <v>-1.1233</v>
      </c>
      <c r="AM20" s="9">
        <v>0</v>
      </c>
      <c r="AN20" s="9">
        <v>-2.3018999999999998</v>
      </c>
      <c r="AO20" s="9">
        <v>0</v>
      </c>
      <c r="AP20" s="9">
        <v>-2.7241</v>
      </c>
      <c r="AQ20" s="9">
        <v>0</v>
      </c>
      <c r="AR20" s="9">
        <v>-4.1369999999999996</v>
      </c>
      <c r="AS20" s="9">
        <v>0</v>
      </c>
      <c r="AT20" s="9">
        <v>-4.7720000000000002</v>
      </c>
      <c r="AU20" s="9">
        <v>0</v>
      </c>
      <c r="AV20" s="9">
        <v>-10.263500000000001</v>
      </c>
      <c r="AW20" s="9">
        <v>0</v>
      </c>
      <c r="AX20" s="9">
        <v>-10.3842</v>
      </c>
      <c r="AY20" s="18">
        <v>1.0896999999999999</v>
      </c>
      <c r="AZ20" s="18">
        <v>-3.2334000000000001</v>
      </c>
      <c r="BA20" s="19">
        <v>0.96579999999999999</v>
      </c>
      <c r="BB20" s="19">
        <v>-3.2334000000000001</v>
      </c>
      <c r="BC20" s="19">
        <v>0.56130000000000002</v>
      </c>
      <c r="BD20" s="19">
        <v>-3.2334000000000001</v>
      </c>
      <c r="BE20" s="19">
        <v>0.48770000000000002</v>
      </c>
      <c r="BF20" s="19">
        <v>-3.2334000000000001</v>
      </c>
      <c r="BG20" s="19">
        <v>0.21340000000000001</v>
      </c>
      <c r="BH20" s="19">
        <v>-3.2334000000000001</v>
      </c>
      <c r="BI20" s="19">
        <v>-0.21340000000000001</v>
      </c>
      <c r="BJ20" s="19">
        <v>-3.2334000000000001</v>
      </c>
      <c r="BK20" s="19">
        <v>-0.50160000000000005</v>
      </c>
      <c r="BL20" s="19">
        <v>-3.2334000000000001</v>
      </c>
      <c r="BM20" s="19">
        <v>-0.60199999999999998</v>
      </c>
      <c r="BN20" s="19">
        <v>-3.2334000000000001</v>
      </c>
      <c r="BO20" s="19">
        <v>-1.1576</v>
      </c>
      <c r="BP20" s="19">
        <v>-3.2334000000000001</v>
      </c>
      <c r="BQ20" s="19">
        <v>-1.0553999999999999</v>
      </c>
      <c r="BR20" s="19">
        <v>-3.2334000000000001</v>
      </c>
      <c r="BS20" s="17">
        <v>0</v>
      </c>
      <c r="BT20" s="17">
        <v>0</v>
      </c>
      <c r="BU20" s="17">
        <v>1.9895</v>
      </c>
      <c r="BV20" s="17">
        <v>4.9962</v>
      </c>
      <c r="BW20" s="17">
        <v>3.4969000000000001</v>
      </c>
      <c r="BX20" s="17">
        <v>5.0590000000000002</v>
      </c>
      <c r="BY20" s="17">
        <v>6.2706</v>
      </c>
      <c r="BZ20" s="17">
        <v>3.0931000000000002</v>
      </c>
      <c r="CA20" s="17">
        <v>6.1276999999999999</v>
      </c>
      <c r="CB20" s="17">
        <v>1.7221</v>
      </c>
      <c r="CC20" s="17">
        <v>4.2042999999999999</v>
      </c>
      <c r="CD20" s="17">
        <v>1.0654999999999999</v>
      </c>
      <c r="CE20" s="12">
        <v>3.2696000000000001</v>
      </c>
      <c r="CF20" s="12">
        <v>0.47239999999999999</v>
      </c>
      <c r="CG20" s="12">
        <v>5.1593999999999998</v>
      </c>
      <c r="CH20" s="12">
        <v>-3.7433000000000001</v>
      </c>
      <c r="CI20" s="12">
        <v>7.2168000000000001</v>
      </c>
      <c r="CJ20" s="12">
        <v>1.1271</v>
      </c>
      <c r="CK20" s="12">
        <v>4.1026999999999996</v>
      </c>
      <c r="CL20" s="12">
        <v>-1.2851999999999999</v>
      </c>
      <c r="CM20" s="12">
        <v>3.9218000000000002</v>
      </c>
      <c r="CN20" s="12">
        <v>-1.2851999999999999</v>
      </c>
      <c r="CO20" s="12">
        <v>3.7820999999999998</v>
      </c>
      <c r="CP20" s="12">
        <v>-0.98170000000000002</v>
      </c>
      <c r="CQ20" s="12">
        <v>5.5289000000000001</v>
      </c>
      <c r="CR20" s="12">
        <v>-3.7959999999999998</v>
      </c>
      <c r="CS20" s="12">
        <v>3.93</v>
      </c>
      <c r="CT20" s="12">
        <v>0.16950000000000001</v>
      </c>
      <c r="CU20" s="12">
        <v>4.7530000000000001</v>
      </c>
      <c r="CV20" s="12">
        <v>-2.3774000000000002</v>
      </c>
      <c r="CW20" s="12">
        <v>4.7530000000000001</v>
      </c>
      <c r="CX20" s="12">
        <v>-2.1469</v>
      </c>
      <c r="CY20" s="12">
        <v>4.3326000000000002</v>
      </c>
      <c r="CZ20" s="12">
        <v>-1.5468999999999999</v>
      </c>
      <c r="DA20" s="12">
        <v>4.5598999999999998</v>
      </c>
      <c r="DB20" s="12">
        <v>-6.2489999999999997</v>
      </c>
      <c r="DC20" s="12">
        <v>4.8113999999999999</v>
      </c>
      <c r="DD20" s="12">
        <v>-0.30919999999999997</v>
      </c>
      <c r="DE20" s="12">
        <v>4.5167999999999999</v>
      </c>
      <c r="DF20" s="12">
        <v>-3.4607000000000001</v>
      </c>
      <c r="DG20" s="12">
        <v>4.3567</v>
      </c>
      <c r="DH20" s="12">
        <v>-3.4607000000000001</v>
      </c>
      <c r="DI20" s="12">
        <v>-3.6799999999999999E-2</v>
      </c>
      <c r="DJ20" s="12">
        <v>4.0842999999999998</v>
      </c>
      <c r="DK20" s="12">
        <v>0.68579999999999997</v>
      </c>
      <c r="DL20" s="12">
        <v>4.0316000000000001</v>
      </c>
      <c r="DM20" s="12">
        <v>1.6262000000000001</v>
      </c>
      <c r="DN20" s="12">
        <v>2.9039000000000001</v>
      </c>
      <c r="DO20" s="12">
        <v>1.7475000000000001</v>
      </c>
      <c r="DP20" s="12">
        <v>2.5463</v>
      </c>
    </row>
    <row r="21" spans="2:120" x14ac:dyDescent="0.2">
      <c r="B21" s="1" t="s">
        <v>768</v>
      </c>
      <c r="C21" s="1" t="s">
        <v>479</v>
      </c>
      <c r="D21" s="5">
        <f t="shared" si="12"/>
        <v>11.2585</v>
      </c>
      <c r="E21" s="5">
        <f t="shared" si="13"/>
        <v>10.157500000000001</v>
      </c>
      <c r="F21" s="5">
        <f t="shared" si="14"/>
        <v>2.3165</v>
      </c>
      <c r="G21" s="5">
        <f t="shared" si="15"/>
        <v>0.63880000000000003</v>
      </c>
      <c r="H21" s="5">
        <f t="shared" si="16"/>
        <v>1.1805000000000001</v>
      </c>
      <c r="I21" s="5">
        <f t="shared" si="17"/>
        <v>0.49460000000000015</v>
      </c>
      <c r="J21" s="5">
        <f t="shared" si="18"/>
        <v>1.3176999999999999</v>
      </c>
      <c r="K21" s="5">
        <f t="shared" si="19"/>
        <v>0.86610000000000031</v>
      </c>
      <c r="L21" s="5">
        <f>((BS21-BU21)^2+(BT21-BV21)^2)^0.5</f>
        <v>5.1578798066647495</v>
      </c>
      <c r="M21" s="5">
        <f>((BU21-BW21)^2+(BV21-BX21)^2)^0.5</f>
        <v>1.4525120343735538</v>
      </c>
      <c r="N21" s="5">
        <f>((BW21-BY21)^2+(BX21-BZ21)^2)^0.5 + ((BY21-CA21)^2+(BZ21-CB21)^2)^0.5</f>
        <v>4.5470013738913169</v>
      </c>
      <c r="O21" s="5" t="s">
        <v>566</v>
      </c>
      <c r="P21" s="5">
        <f t="shared" si="20"/>
        <v>4.5928586141966097</v>
      </c>
      <c r="Q21" s="5">
        <f t="shared" si="21"/>
        <v>4.8792442775495468</v>
      </c>
      <c r="R21" s="5">
        <f t="shared" si="22"/>
        <v>3.2670327286392467</v>
      </c>
      <c r="S21" s="5">
        <f t="shared" si="23"/>
        <v>3.80773847972783</v>
      </c>
      <c r="T21" s="5">
        <f t="shared" si="24"/>
        <v>3.9651994212145243</v>
      </c>
      <c r="U21" s="5">
        <f t="shared" si="25"/>
        <v>5.6449463106392779</v>
      </c>
      <c r="V21" s="5">
        <f t="shared" si="26"/>
        <v>0.77959738968264913</v>
      </c>
      <c r="W21" s="5">
        <f t="shared" si="27"/>
        <v>1.484446445649017</v>
      </c>
      <c r="X21" s="5">
        <f t="shared" si="28"/>
        <v>0.33407475211395427</v>
      </c>
      <c r="Y21" s="5">
        <f t="shared" si="29"/>
        <v>0.99309999999999998</v>
      </c>
      <c r="Z21" s="5">
        <f t="shared" si="30"/>
        <v>0.49530000000000002</v>
      </c>
      <c r="AA21" s="33">
        <f t="shared" si="31"/>
        <v>1.1156999999999999</v>
      </c>
      <c r="AB21" s="5">
        <f t="shared" si="32"/>
        <v>2.0555000000000003</v>
      </c>
      <c r="AC21" s="6">
        <f t="shared" si="33"/>
        <v>1.677</v>
      </c>
      <c r="AD21" s="6">
        <f t="shared" si="34"/>
        <v>0.18789999999999996</v>
      </c>
      <c r="AE21" s="6">
        <f t="shared" si="35"/>
        <v>0.22029999999999994</v>
      </c>
      <c r="AF21" s="6">
        <f t="shared" si="36"/>
        <v>0.15550000000000042</v>
      </c>
      <c r="AG21" s="9">
        <v>0</v>
      </c>
      <c r="AH21" s="9">
        <v>0</v>
      </c>
      <c r="AI21" s="9">
        <v>0</v>
      </c>
      <c r="AJ21" s="9">
        <v>-0.63880000000000003</v>
      </c>
      <c r="AK21" s="9">
        <v>0</v>
      </c>
      <c r="AL21" s="9">
        <v>-1.1359999999999999</v>
      </c>
      <c r="AM21" s="9">
        <v>0</v>
      </c>
      <c r="AN21" s="9">
        <v>-2.3165</v>
      </c>
      <c r="AO21" s="9">
        <v>0</v>
      </c>
      <c r="AP21" s="9">
        <v>-2.8111000000000002</v>
      </c>
      <c r="AQ21" s="9">
        <v>0</v>
      </c>
      <c r="AR21" s="9">
        <v>-4.1288</v>
      </c>
      <c r="AS21" s="9">
        <v>0</v>
      </c>
      <c r="AT21" s="9">
        <v>-4.9949000000000003</v>
      </c>
      <c r="AU21" s="9">
        <v>0</v>
      </c>
      <c r="AV21" s="9">
        <v>-10.157500000000001</v>
      </c>
      <c r="AW21" s="9">
        <v>0</v>
      </c>
      <c r="AX21" s="9">
        <v>-11.2585</v>
      </c>
      <c r="AY21" s="18">
        <v>0.83440000000000003</v>
      </c>
      <c r="AZ21" s="18">
        <v>-6.2370000000000001</v>
      </c>
      <c r="BA21" s="19">
        <v>1.016</v>
      </c>
      <c r="BB21" s="19">
        <v>-6.2370000000000001</v>
      </c>
      <c r="BC21" s="19">
        <v>0.58799999999999997</v>
      </c>
      <c r="BD21" s="19">
        <v>-6.2370000000000001</v>
      </c>
      <c r="BE21" s="19">
        <v>0.49340000000000001</v>
      </c>
      <c r="BF21" s="19">
        <v>-6.2370000000000001</v>
      </c>
      <c r="BG21" s="19">
        <v>0.2369</v>
      </c>
      <c r="BH21" s="19">
        <v>-6.2370000000000001</v>
      </c>
      <c r="BI21" s="19">
        <v>-0.25840000000000002</v>
      </c>
      <c r="BJ21" s="19">
        <v>-6.2370000000000001</v>
      </c>
      <c r="BK21" s="19">
        <v>-0.49969999999999998</v>
      </c>
      <c r="BL21" s="19">
        <v>-6.2370000000000001</v>
      </c>
      <c r="BM21" s="19">
        <v>-0.52769999999999995</v>
      </c>
      <c r="BN21" s="19">
        <v>-6.2370000000000001</v>
      </c>
      <c r="BO21" s="19">
        <v>-1.0395000000000001</v>
      </c>
      <c r="BP21" s="19">
        <v>-6.2370000000000001</v>
      </c>
      <c r="BQ21" s="19">
        <v>-0.84260000000000002</v>
      </c>
      <c r="BR21" s="19">
        <v>-6.2370000000000001</v>
      </c>
      <c r="BS21" s="17">
        <v>0</v>
      </c>
      <c r="BT21" s="17">
        <v>0</v>
      </c>
      <c r="BU21" s="17">
        <v>-0.17530000000000001</v>
      </c>
      <c r="BV21" s="17">
        <v>5.1548999999999996</v>
      </c>
      <c r="BW21" s="17">
        <v>1.2192000000000001</v>
      </c>
      <c r="BX21" s="17">
        <v>4.7484999999999999</v>
      </c>
      <c r="BY21" s="17">
        <v>4.1980000000000004</v>
      </c>
      <c r="BZ21" s="17">
        <v>2.6149</v>
      </c>
      <c r="CA21" s="17">
        <v>4.1275000000000004</v>
      </c>
      <c r="CB21" s="17">
        <v>1.7347999999999999</v>
      </c>
      <c r="CC21" s="17">
        <v>4.1275000000000004</v>
      </c>
      <c r="CD21" s="17">
        <v>1.7347999999999999</v>
      </c>
      <c r="CE21" s="12">
        <v>4.1007999999999996</v>
      </c>
      <c r="CF21" s="12">
        <v>1.8326</v>
      </c>
      <c r="CG21" s="12">
        <v>5.2591000000000001</v>
      </c>
      <c r="CH21" s="12">
        <v>6.2770000000000001</v>
      </c>
      <c r="CI21" s="12">
        <v>8.0396999999999998</v>
      </c>
      <c r="CJ21" s="12">
        <v>2.2675999999999998</v>
      </c>
      <c r="CK21" s="12">
        <v>4.7561</v>
      </c>
      <c r="CL21" s="12">
        <v>3.9535</v>
      </c>
      <c r="CM21" s="12">
        <v>4.5682</v>
      </c>
      <c r="CN21" s="12">
        <v>3.9535</v>
      </c>
      <c r="CO21" s="12">
        <v>4.6056999999999997</v>
      </c>
      <c r="CP21" s="12">
        <v>4.0621</v>
      </c>
      <c r="CQ21" s="12">
        <v>5.4115000000000002</v>
      </c>
      <c r="CR21" s="12">
        <v>0.89600000000000002</v>
      </c>
      <c r="CS21" s="12">
        <v>6.4503000000000004</v>
      </c>
      <c r="CT21" s="12">
        <v>4.5593000000000004</v>
      </c>
      <c r="CU21" s="12">
        <v>5.0583999999999998</v>
      </c>
      <c r="CV21" s="12">
        <v>3.0207000000000002</v>
      </c>
      <c r="CW21" s="12">
        <v>4.8380999999999998</v>
      </c>
      <c r="CX21" s="12">
        <v>3.0207000000000002</v>
      </c>
      <c r="CY21" s="12">
        <v>4.8235000000000001</v>
      </c>
      <c r="CZ21" s="12">
        <v>2.9718</v>
      </c>
      <c r="DA21" s="12">
        <v>2.8892000000000002</v>
      </c>
      <c r="DB21" s="12">
        <v>-0.48959999999999998</v>
      </c>
      <c r="DC21" s="12">
        <v>7.9158999999999997</v>
      </c>
      <c r="DD21" s="12">
        <v>-3.0581999999999998</v>
      </c>
      <c r="DE21" s="12">
        <v>4.0284000000000004</v>
      </c>
      <c r="DF21" s="12">
        <v>1.4738</v>
      </c>
      <c r="DG21" s="12">
        <v>3.8729</v>
      </c>
      <c r="DH21" s="12">
        <v>1.4738</v>
      </c>
      <c r="DI21" s="12">
        <v>3.8875000000000002</v>
      </c>
      <c r="DJ21" s="12">
        <v>1.4186000000000001</v>
      </c>
      <c r="DK21" s="12">
        <v>4.6355000000000004</v>
      </c>
      <c r="DL21" s="12">
        <v>1.1989000000000001</v>
      </c>
      <c r="DM21" s="12">
        <v>5.4832000000000001</v>
      </c>
      <c r="DN21" s="12">
        <v>-1.9699999999999999E-2</v>
      </c>
      <c r="DO21" s="12">
        <v>5.5747</v>
      </c>
      <c r="DP21" s="12">
        <v>-0.34100000000000003</v>
      </c>
    </row>
    <row r="22" spans="2:120" x14ac:dyDescent="0.2">
      <c r="B22" s="1" t="s">
        <v>769</v>
      </c>
      <c r="C22" s="1"/>
      <c r="D22" s="5">
        <f t="shared" si="12"/>
        <v>11.644</v>
      </c>
      <c r="E22" s="5">
        <f t="shared" si="13"/>
        <v>10.7613</v>
      </c>
      <c r="F22" s="5">
        <f t="shared" si="14"/>
        <v>2.2841</v>
      </c>
      <c r="G22" s="5">
        <f t="shared" si="15"/>
        <v>0.69599999999999995</v>
      </c>
      <c r="H22" s="5">
        <f t="shared" si="16"/>
        <v>1.1532</v>
      </c>
      <c r="I22" s="5">
        <f t="shared" si="17"/>
        <v>0.62040000000000006</v>
      </c>
      <c r="J22" s="5">
        <f t="shared" si="18"/>
        <v>1.4388999999999998</v>
      </c>
      <c r="K22" s="5">
        <f t="shared" si="19"/>
        <v>0.91190000000000015</v>
      </c>
      <c r="L22" s="5">
        <f>((BS22-BU22)^2+(BT22-BV22)^2)^0.5</f>
        <v>5.8520108689236041</v>
      </c>
      <c r="M22" s="5">
        <f>((BU22-BW22)^2+(BV22-BX22)^2)^0.5</f>
        <v>1.5969161906624905</v>
      </c>
      <c r="N22" s="5">
        <f>((BW22-BY22)^2+(BX22-BZ22)^2)^0.5 + ((BY22-CA22)^2+(BZ22-CB22)^2)^0.5</f>
        <v>5.2382174678033371</v>
      </c>
      <c r="O22" s="5">
        <f>((CA22-CC22)^2+(CB22-CD22)^2)^0.5</f>
        <v>1.6155724496289239</v>
      </c>
      <c r="P22" s="5">
        <f t="shared" si="20"/>
        <v>5.0379325918475724</v>
      </c>
      <c r="Q22" s="5">
        <f t="shared" si="21"/>
        <v>5.3647989459065473</v>
      </c>
      <c r="R22" s="5">
        <f t="shared" si="22"/>
        <v>3.3167970091641119</v>
      </c>
      <c r="S22" s="5">
        <f t="shared" si="23"/>
        <v>4.0483171627232961</v>
      </c>
      <c r="T22" s="5">
        <f t="shared" si="24"/>
        <v>4.1202210547493685</v>
      </c>
      <c r="U22" s="5">
        <f t="shared" si="25"/>
        <v>5.7861745955337369</v>
      </c>
      <c r="V22" s="5">
        <f t="shared" si="26"/>
        <v>0.83597596257308737</v>
      </c>
      <c r="W22" s="5">
        <f t="shared" si="27"/>
        <v>1.5597247225071478</v>
      </c>
      <c r="X22" s="5">
        <f t="shared" si="28"/>
        <v>0.30644420373046694</v>
      </c>
      <c r="Y22" s="5">
        <f t="shared" si="29"/>
        <v>1.0376000000000001</v>
      </c>
      <c r="Z22" s="5">
        <f t="shared" si="30"/>
        <v>0.56069999999999987</v>
      </c>
      <c r="AA22" s="5">
        <f t="shared" si="31"/>
        <v>1.2605</v>
      </c>
      <c r="AB22" s="5">
        <f t="shared" si="32"/>
        <v>2.2732999999999999</v>
      </c>
      <c r="AC22" s="6">
        <f t="shared" si="33"/>
        <v>1.7818000000000001</v>
      </c>
      <c r="AD22" s="6">
        <f t="shared" si="34"/>
        <v>0.20320000000000071</v>
      </c>
      <c r="AE22" s="6">
        <f t="shared" si="35"/>
        <v>0.24510000000000076</v>
      </c>
      <c r="AF22" s="6">
        <f t="shared" si="36"/>
        <v>0.18360000000000021</v>
      </c>
      <c r="AG22" s="9">
        <v>0</v>
      </c>
      <c r="AH22" s="9">
        <v>0</v>
      </c>
      <c r="AI22" s="9">
        <v>0</v>
      </c>
      <c r="AJ22" s="9">
        <v>-0.69599999999999995</v>
      </c>
      <c r="AK22" s="9">
        <v>0</v>
      </c>
      <c r="AL22" s="9">
        <v>-1.1309</v>
      </c>
      <c r="AM22" s="9">
        <v>0</v>
      </c>
      <c r="AN22" s="9">
        <v>-2.2841</v>
      </c>
      <c r="AO22" s="9">
        <v>0</v>
      </c>
      <c r="AP22" s="9">
        <v>-2.9045000000000001</v>
      </c>
      <c r="AQ22" s="9">
        <v>0</v>
      </c>
      <c r="AR22" s="9">
        <v>-4.3433999999999999</v>
      </c>
      <c r="AS22" s="9">
        <v>0</v>
      </c>
      <c r="AT22" s="9">
        <v>-5.2553000000000001</v>
      </c>
      <c r="AU22" s="9">
        <v>0</v>
      </c>
      <c r="AV22" s="9">
        <v>-10.7613</v>
      </c>
      <c r="AW22" s="9">
        <v>0</v>
      </c>
      <c r="AX22" s="9">
        <v>-11.644</v>
      </c>
      <c r="AY22" s="18">
        <v>0.99309999999999998</v>
      </c>
      <c r="AZ22" s="18">
        <v>-6.6992000000000003</v>
      </c>
      <c r="BA22" s="19">
        <v>1.1962999999999999</v>
      </c>
      <c r="BB22" s="19">
        <v>-6.6992000000000003</v>
      </c>
      <c r="BC22" s="19">
        <v>0.72009999999999996</v>
      </c>
      <c r="BD22" s="19">
        <v>-6.6992000000000003</v>
      </c>
      <c r="BE22" s="19">
        <v>-0.24640000000000001</v>
      </c>
      <c r="BF22" s="19">
        <v>-6.6992000000000003</v>
      </c>
      <c r="BG22" s="19">
        <v>-0.51690000000000003</v>
      </c>
      <c r="BH22" s="19">
        <v>-6.6992000000000003</v>
      </c>
      <c r="BI22" s="19">
        <v>-1.0775999999999999</v>
      </c>
      <c r="BJ22" s="19">
        <v>-6.6992000000000003</v>
      </c>
      <c r="BK22" s="19">
        <v>-1.284</v>
      </c>
      <c r="BL22" s="19">
        <v>-6.6992000000000003</v>
      </c>
      <c r="BM22" s="19">
        <v>-0.54039999999999999</v>
      </c>
      <c r="BN22" s="19">
        <v>-6.6992000000000003</v>
      </c>
      <c r="BO22" s="19">
        <v>-1.077</v>
      </c>
      <c r="BP22" s="19">
        <v>-6.6992000000000003</v>
      </c>
      <c r="BQ22" s="19">
        <v>-0.78869999999999996</v>
      </c>
      <c r="BR22" s="19">
        <v>-6.6992000000000003</v>
      </c>
      <c r="BS22" s="17">
        <v>0</v>
      </c>
      <c r="BT22" s="17">
        <v>0</v>
      </c>
      <c r="BU22" s="17">
        <v>0.308</v>
      </c>
      <c r="BV22" s="17">
        <v>5.8438999999999997</v>
      </c>
      <c r="BW22" s="17">
        <v>1.9044000000000001</v>
      </c>
      <c r="BX22" s="17">
        <v>5.8033000000000001</v>
      </c>
      <c r="BY22" s="17">
        <v>1.9044000000000001</v>
      </c>
      <c r="BZ22" s="17">
        <v>5.8033000000000001</v>
      </c>
      <c r="CA22" s="17">
        <v>6.7812000000000001</v>
      </c>
      <c r="CB22" s="17">
        <v>3.8913000000000002</v>
      </c>
      <c r="CC22" s="17">
        <v>6.7659000000000002</v>
      </c>
      <c r="CD22" s="17">
        <v>2.2757999999999998</v>
      </c>
      <c r="CE22" s="12">
        <v>6.5556999999999999</v>
      </c>
      <c r="CF22" s="12">
        <v>2.0617999999999999</v>
      </c>
      <c r="CG22" s="12">
        <v>6.1124999999999998</v>
      </c>
      <c r="CH22" s="12">
        <v>7.0801999999999996</v>
      </c>
      <c r="CI22" s="12">
        <v>9.0183</v>
      </c>
      <c r="CJ22" s="12">
        <v>2.5705</v>
      </c>
      <c r="CK22" s="12">
        <v>6.5818000000000003</v>
      </c>
      <c r="CL22" s="12">
        <v>4.0075000000000003</v>
      </c>
      <c r="CM22" s="12">
        <v>6.3785999999999996</v>
      </c>
      <c r="CN22" s="12">
        <v>4.0075000000000003</v>
      </c>
      <c r="CO22" s="12">
        <v>6.3785999999999996</v>
      </c>
      <c r="CP22" s="12">
        <v>4.2074999999999996</v>
      </c>
      <c r="CQ22" s="12">
        <v>8.0473999999999997</v>
      </c>
      <c r="CR22" s="12">
        <v>1.3411</v>
      </c>
      <c r="CS22" s="12">
        <v>10.5518</v>
      </c>
      <c r="CT22" s="12">
        <v>4.5217999999999998</v>
      </c>
      <c r="CU22" s="12">
        <v>7.1679000000000004</v>
      </c>
      <c r="CV22" s="12">
        <v>3.2252000000000001</v>
      </c>
      <c r="CW22" s="12">
        <v>6.9227999999999996</v>
      </c>
      <c r="CX22" s="12">
        <v>3.2252000000000001</v>
      </c>
      <c r="CY22" s="12">
        <v>6.8135000000000003</v>
      </c>
      <c r="CZ22" s="12">
        <v>2.9704999999999999</v>
      </c>
      <c r="DA22" s="12">
        <v>6.4008000000000003</v>
      </c>
      <c r="DB22" s="12">
        <v>-1.129</v>
      </c>
      <c r="DC22" s="12">
        <v>12.109400000000001</v>
      </c>
      <c r="DD22" s="12">
        <v>-2.0733000000000001</v>
      </c>
      <c r="DE22" s="12">
        <v>6.7774000000000001</v>
      </c>
      <c r="DF22" s="12">
        <v>0.2762</v>
      </c>
      <c r="DG22" s="12">
        <v>6.5937999999999999</v>
      </c>
      <c r="DH22" s="12">
        <v>0.2762</v>
      </c>
      <c r="DI22" s="12">
        <v>6.6326000000000001</v>
      </c>
      <c r="DJ22" s="12">
        <v>0.30919999999999997</v>
      </c>
      <c r="DK22" s="12">
        <v>7.2492000000000001</v>
      </c>
      <c r="DL22" s="12">
        <v>-0.25530000000000003</v>
      </c>
      <c r="DM22" s="12">
        <v>7.4230999999999998</v>
      </c>
      <c r="DN22" s="12">
        <v>-1.8052999999999999</v>
      </c>
      <c r="DO22" s="12">
        <v>7.3209</v>
      </c>
      <c r="DP22" s="12">
        <v>-2.0941999999999998</v>
      </c>
    </row>
    <row r="23" spans="2:120" x14ac:dyDescent="0.2">
      <c r="B23" s="1" t="s">
        <v>419</v>
      </c>
      <c r="C23" s="1"/>
      <c r="D23" s="5">
        <f t="shared" si="12"/>
        <v>11.120799999999999</v>
      </c>
      <c r="E23" s="5">
        <f t="shared" si="13"/>
        <v>10.1778</v>
      </c>
      <c r="F23" s="5">
        <f t="shared" si="14"/>
        <v>2.2073</v>
      </c>
      <c r="G23" s="5">
        <f t="shared" si="15"/>
        <v>0.628</v>
      </c>
      <c r="H23" s="5">
        <f t="shared" si="16"/>
        <v>1.1157000000000001</v>
      </c>
      <c r="I23" s="5">
        <f t="shared" si="17"/>
        <v>0.59499999999999975</v>
      </c>
      <c r="J23" s="24">
        <f t="shared" si="18"/>
        <v>1.2071000000000005</v>
      </c>
      <c r="K23" s="5">
        <f t="shared" si="19"/>
        <v>0.70929999999999982</v>
      </c>
      <c r="L23" s="5">
        <f>((BS23-BU23)^2+(BT23-BV23)^2)^0.5</f>
        <v>5.3762105464723016</v>
      </c>
      <c r="M23" s="5">
        <f>((BU23-BW23)^2+(BV23-BX23)^2)^0.5</f>
        <v>1.3503288636476676</v>
      </c>
      <c r="N23" s="5">
        <f>((BW23-BY23)^2+(BX23-BZ23)^2)^0.5 + ((BY23-CA23)^2+(BZ23-CB23)^2)^0.5</f>
        <v>5.3683504454226441</v>
      </c>
      <c r="O23" s="5">
        <f>((CA23-CC23)^2+(CB23-CD23)^2)^0.5</f>
        <v>0.3909640648448397</v>
      </c>
      <c r="P23" s="5">
        <f t="shared" si="20"/>
        <v>4.6410381360208621</v>
      </c>
      <c r="Q23" s="5">
        <f t="shared" si="21"/>
        <v>4.9947493440612201</v>
      </c>
      <c r="R23" s="5">
        <f t="shared" si="22"/>
        <v>3.2418898269373684</v>
      </c>
      <c r="S23" s="5">
        <f t="shared" si="23"/>
        <v>3.915703468088461</v>
      </c>
      <c r="T23" s="5">
        <f t="shared" si="24"/>
        <v>4.3793244056589371</v>
      </c>
      <c r="U23" s="5">
        <f t="shared" si="25"/>
        <v>5.4674540263270615</v>
      </c>
      <c r="V23" s="5">
        <f t="shared" si="26"/>
        <v>0.74496391858935018</v>
      </c>
      <c r="W23" s="5">
        <f t="shared" si="27"/>
        <v>1.4440184797986484</v>
      </c>
      <c r="X23" s="5">
        <f t="shared" si="28"/>
        <v>0.38425650287275548</v>
      </c>
      <c r="Y23" s="5">
        <f t="shared" si="29"/>
        <v>1.0185</v>
      </c>
      <c r="Z23" s="5">
        <f t="shared" si="30"/>
        <v>0.48640000000000005</v>
      </c>
      <c r="AA23" s="5">
        <f t="shared" si="31"/>
        <v>1.1785999999999999</v>
      </c>
      <c r="AB23" s="5">
        <f t="shared" si="32"/>
        <v>2.1417999999999999</v>
      </c>
      <c r="AC23" s="6">
        <f t="shared" si="33"/>
        <v>2.3151999999999999</v>
      </c>
      <c r="AD23" s="6">
        <f t="shared" si="34"/>
        <v>0.18730000000000047</v>
      </c>
      <c r="AE23" s="6">
        <f t="shared" si="35"/>
        <v>0.20320000000000071</v>
      </c>
      <c r="AF23" s="6">
        <f t="shared" si="36"/>
        <v>0.17720000000000002</v>
      </c>
      <c r="AG23" s="9">
        <v>0</v>
      </c>
      <c r="AH23" s="9">
        <v>0</v>
      </c>
      <c r="AI23" s="9">
        <v>0</v>
      </c>
      <c r="AJ23" s="9">
        <v>-0.628</v>
      </c>
      <c r="AK23" s="9">
        <v>0</v>
      </c>
      <c r="AL23" s="9">
        <v>-1.0915999999999999</v>
      </c>
      <c r="AM23" s="9">
        <v>0</v>
      </c>
      <c r="AN23" s="9">
        <v>-2.2073</v>
      </c>
      <c r="AO23" s="9">
        <v>0</v>
      </c>
      <c r="AP23" s="9">
        <v>-2.8022999999999998</v>
      </c>
      <c r="AQ23" s="9">
        <v>0</v>
      </c>
      <c r="AR23" s="9">
        <v>-4.0094000000000003</v>
      </c>
      <c r="AS23" s="9">
        <v>0</v>
      </c>
      <c r="AT23" s="9">
        <v>-4.7187000000000001</v>
      </c>
      <c r="AU23" s="9">
        <v>0</v>
      </c>
      <c r="AV23" s="9">
        <v>-10.1778</v>
      </c>
      <c r="AW23" s="9">
        <v>0</v>
      </c>
      <c r="AX23" s="9">
        <v>-11.120799999999999</v>
      </c>
      <c r="AY23" s="18">
        <v>1.2508999999999999</v>
      </c>
      <c r="AZ23" s="18">
        <v>-4.9238</v>
      </c>
      <c r="BA23" s="19">
        <v>0.99439999999999995</v>
      </c>
      <c r="BB23" s="19">
        <v>-4.9238</v>
      </c>
      <c r="BC23" s="19">
        <v>0.57469999999999999</v>
      </c>
      <c r="BD23" s="19">
        <v>-4.9238</v>
      </c>
      <c r="BE23" s="19">
        <v>0.50990000000000002</v>
      </c>
      <c r="BF23" s="19">
        <v>-4.9238</v>
      </c>
      <c r="BG23" s="19">
        <v>0.20380000000000001</v>
      </c>
      <c r="BH23" s="19">
        <v>-4.9238</v>
      </c>
      <c r="BI23" s="19">
        <v>-0.28260000000000002</v>
      </c>
      <c r="BJ23" s="19">
        <v>-4.9238</v>
      </c>
      <c r="BK23" s="19">
        <v>-0.50860000000000005</v>
      </c>
      <c r="BL23" s="19">
        <v>-4.9238</v>
      </c>
      <c r="BM23" s="19">
        <v>-0.60389999999999999</v>
      </c>
      <c r="BN23" s="19">
        <v>-4.9238</v>
      </c>
      <c r="BO23" s="19">
        <v>-1.1474</v>
      </c>
      <c r="BP23" s="19">
        <v>-4.9238</v>
      </c>
      <c r="BQ23" s="19">
        <v>-1.0643</v>
      </c>
      <c r="BR23" s="19">
        <v>-4.9238</v>
      </c>
      <c r="BS23" s="17">
        <v>0</v>
      </c>
      <c r="BT23" s="17">
        <v>0</v>
      </c>
      <c r="BU23" s="17">
        <v>3.2759999999999998</v>
      </c>
      <c r="BV23" s="17">
        <v>4.2628000000000004</v>
      </c>
      <c r="BW23" s="17">
        <v>4.6260000000000003</v>
      </c>
      <c r="BX23" s="17">
        <v>4.2926000000000002</v>
      </c>
      <c r="BY23" s="17">
        <v>7.4047000000000001</v>
      </c>
      <c r="BZ23" s="17">
        <v>2.2014999999999998</v>
      </c>
      <c r="CA23" s="17">
        <v>8.0023</v>
      </c>
      <c r="CB23" s="17">
        <v>0.40770000000000001</v>
      </c>
      <c r="CC23" s="17">
        <v>8.375</v>
      </c>
      <c r="CD23" s="17">
        <v>0.28960000000000002</v>
      </c>
      <c r="CE23" s="12">
        <v>8.2499000000000002</v>
      </c>
      <c r="CF23" s="12">
        <v>0.70799999999999996</v>
      </c>
      <c r="CG23" s="12">
        <v>8.1026000000000007</v>
      </c>
      <c r="CH23" s="12">
        <v>5.3467000000000002</v>
      </c>
      <c r="CI23" s="12">
        <v>11.7475</v>
      </c>
      <c r="CJ23" s="12">
        <v>8.7616999999999994</v>
      </c>
      <c r="CK23" s="12">
        <v>8.2295999999999996</v>
      </c>
      <c r="CL23" s="12">
        <v>3.3140999999999998</v>
      </c>
      <c r="CM23" s="12">
        <v>8.0422999999999991</v>
      </c>
      <c r="CN23" s="12">
        <v>3.3140999999999998</v>
      </c>
      <c r="CO23" s="12">
        <v>8.0067000000000004</v>
      </c>
      <c r="CP23" s="12">
        <v>4.0842999999999998</v>
      </c>
      <c r="CQ23" s="12">
        <v>6.6421000000000001</v>
      </c>
      <c r="CR23" s="12">
        <v>1.1435999999999999</v>
      </c>
      <c r="CS23" s="12">
        <v>10.179</v>
      </c>
      <c r="CT23" s="12">
        <v>2.8237999999999999</v>
      </c>
      <c r="CU23" s="12">
        <v>7.2727000000000004</v>
      </c>
      <c r="CV23" s="12">
        <v>2.8237999999999999</v>
      </c>
      <c r="CW23" s="12">
        <v>7.0694999999999997</v>
      </c>
      <c r="CX23" s="12">
        <v>2.8237999999999999</v>
      </c>
      <c r="CY23" s="12">
        <v>5.9442000000000004</v>
      </c>
      <c r="CZ23" s="12">
        <v>3.4563000000000001</v>
      </c>
      <c r="DA23" s="12">
        <v>7.8346</v>
      </c>
      <c r="DB23" s="12">
        <v>-0.49399999999999999</v>
      </c>
      <c r="DC23" s="12">
        <v>7.9253999999999998</v>
      </c>
      <c r="DD23" s="12">
        <v>4.9726999999999997</v>
      </c>
      <c r="DE23" s="12">
        <v>6.3029999999999999</v>
      </c>
      <c r="DF23" s="12">
        <v>2.66</v>
      </c>
      <c r="DG23" s="12">
        <v>6.3029999999999999</v>
      </c>
      <c r="DH23" s="12">
        <v>2.8372000000000002</v>
      </c>
      <c r="DI23" s="12">
        <v>-0.98360000000000003</v>
      </c>
      <c r="DJ23" s="12">
        <v>3.5636000000000001</v>
      </c>
      <c r="DK23" s="12">
        <v>-0.41660000000000003</v>
      </c>
      <c r="DL23" s="12">
        <v>3.0804</v>
      </c>
      <c r="DM23" s="12">
        <v>-0.1867</v>
      </c>
      <c r="DN23" s="12">
        <v>1.6548</v>
      </c>
      <c r="DO23" s="12">
        <v>-0.21079999999999999</v>
      </c>
      <c r="DP23" s="12">
        <v>1.2713000000000001</v>
      </c>
    </row>
    <row r="24" spans="2:120" x14ac:dyDescent="0.2">
      <c r="B24" s="1" t="s">
        <v>420</v>
      </c>
      <c r="C24" s="1"/>
      <c r="D24" s="5">
        <f t="shared" si="12"/>
        <v>12.148199999999999</v>
      </c>
      <c r="E24" s="5">
        <f t="shared" si="13"/>
        <v>10.936</v>
      </c>
      <c r="F24" s="5">
        <f t="shared" si="14"/>
        <v>2.3025000000000002</v>
      </c>
      <c r="G24" s="5">
        <f t="shared" si="15"/>
        <v>0.67630000000000001</v>
      </c>
      <c r="H24" s="5">
        <f t="shared" si="16"/>
        <v>1.2135000000000002</v>
      </c>
      <c r="I24" s="5">
        <f t="shared" si="17"/>
        <v>0.53849999999999998</v>
      </c>
      <c r="J24" s="5">
        <f t="shared" si="18"/>
        <v>1.4763999999999999</v>
      </c>
      <c r="K24" s="5">
        <f t="shared" si="19"/>
        <v>0.84450000000000003</v>
      </c>
      <c r="L24" s="5">
        <v>5.235839731122411</v>
      </c>
      <c r="M24" s="5">
        <v>1.4832759419609016</v>
      </c>
      <c r="N24" s="5">
        <v>4.969591177886894</v>
      </c>
      <c r="O24" s="5">
        <v>2.0579696450628222</v>
      </c>
      <c r="P24" s="5">
        <f t="shared" si="20"/>
        <v>4.7563664303751869</v>
      </c>
      <c r="Q24" s="5">
        <f t="shared" si="21"/>
        <v>5.2121175063499861</v>
      </c>
      <c r="R24" s="5">
        <f t="shared" si="22"/>
        <v>3.2366658462065558</v>
      </c>
      <c r="S24" s="5">
        <f t="shared" si="23"/>
        <v>4.1559482215253842</v>
      </c>
      <c r="T24" s="5">
        <f t="shared" si="24"/>
        <v>4.8738516534666907</v>
      </c>
      <c r="U24" s="5">
        <f t="shared" si="25"/>
        <v>5.669036395190985</v>
      </c>
      <c r="V24" s="5">
        <f t="shared" si="26"/>
        <v>0.71564132077459042</v>
      </c>
      <c r="W24" s="5">
        <f t="shared" si="27"/>
        <v>1.5007686697156228</v>
      </c>
      <c r="X24" s="5">
        <f t="shared" si="28"/>
        <v>0.26810604245335451</v>
      </c>
      <c r="Y24" s="5">
        <f t="shared" si="29"/>
        <v>1.0103</v>
      </c>
      <c r="Z24" s="5">
        <f t="shared" si="30"/>
        <v>0.4788</v>
      </c>
      <c r="AA24" s="5">
        <f t="shared" si="31"/>
        <v>1.2991999999999999</v>
      </c>
      <c r="AB24" s="5">
        <f t="shared" si="32"/>
        <v>2.2465999999999999</v>
      </c>
      <c r="AC24" s="6">
        <f t="shared" si="33"/>
        <v>2.1659999999999999</v>
      </c>
      <c r="AD24" s="6">
        <f t="shared" si="34"/>
        <v>0.20639999999999992</v>
      </c>
      <c r="AE24" s="6">
        <f t="shared" si="35"/>
        <v>0.25979999999999981</v>
      </c>
      <c r="AF24" s="6">
        <f t="shared" si="36"/>
        <v>0.19500000000000006</v>
      </c>
      <c r="AG24" s="9">
        <v>0</v>
      </c>
      <c r="AH24" s="9">
        <v>0</v>
      </c>
      <c r="AI24" s="9">
        <v>0</v>
      </c>
      <c r="AJ24" s="9">
        <v>-0.67630000000000001</v>
      </c>
      <c r="AK24" s="9">
        <v>0</v>
      </c>
      <c r="AL24" s="9">
        <v>-1.089</v>
      </c>
      <c r="AM24" s="9">
        <v>0</v>
      </c>
      <c r="AN24" s="9">
        <v>-2.3025000000000002</v>
      </c>
      <c r="AO24" s="9">
        <v>0</v>
      </c>
      <c r="AP24" s="9">
        <v>-2.8410000000000002</v>
      </c>
      <c r="AQ24" s="9">
        <v>0</v>
      </c>
      <c r="AR24" s="9">
        <v>-4.3174000000000001</v>
      </c>
      <c r="AS24" s="9">
        <v>0</v>
      </c>
      <c r="AT24" s="9">
        <v>-5.1619000000000002</v>
      </c>
      <c r="AU24" s="9">
        <v>0</v>
      </c>
      <c r="AV24" s="9">
        <v>-10.936</v>
      </c>
      <c r="AW24" s="9">
        <v>0</v>
      </c>
      <c r="AX24" s="9">
        <v>-12.148199999999999</v>
      </c>
      <c r="AY24" s="18">
        <v>1.1518999999999999</v>
      </c>
      <c r="AZ24" s="18">
        <v>-4.6425000000000001</v>
      </c>
      <c r="BA24" s="19">
        <v>1.0579000000000001</v>
      </c>
      <c r="BB24" s="19">
        <v>-4.6425000000000001</v>
      </c>
      <c r="BC24" s="19">
        <v>0.67120000000000002</v>
      </c>
      <c r="BD24" s="19">
        <v>-4.6425000000000001</v>
      </c>
      <c r="BE24" s="19">
        <v>0.48259999999999997</v>
      </c>
      <c r="BF24" s="19">
        <v>-4.6425000000000001</v>
      </c>
      <c r="BG24" s="19">
        <v>0.18479999999999999</v>
      </c>
      <c r="BH24" s="19">
        <v>-4.6425000000000001</v>
      </c>
      <c r="BI24" s="19">
        <v>-0.29399999999999998</v>
      </c>
      <c r="BJ24" s="19">
        <v>-4.6425000000000001</v>
      </c>
      <c r="BK24" s="19">
        <v>-0.52769999999999995</v>
      </c>
      <c r="BL24" s="19">
        <v>-4.6425000000000001</v>
      </c>
      <c r="BM24" s="19">
        <v>-0.628</v>
      </c>
      <c r="BN24" s="19">
        <v>-4.6425000000000001</v>
      </c>
      <c r="BO24" s="19">
        <v>-1.1887000000000001</v>
      </c>
      <c r="BP24" s="19">
        <v>-4.6425000000000001</v>
      </c>
      <c r="BQ24" s="19">
        <v>-1.0141</v>
      </c>
      <c r="BR24" s="19">
        <v>-4.6425000000000001</v>
      </c>
      <c r="BS24" s="17">
        <v>0</v>
      </c>
      <c r="BT24" s="17">
        <v>0</v>
      </c>
      <c r="BU24" s="17">
        <v>3.2277</v>
      </c>
      <c r="BV24" s="17">
        <v>4.1154000000000002</v>
      </c>
      <c r="BW24" s="17">
        <v>4.2423999999999999</v>
      </c>
      <c r="BX24" s="17">
        <v>3.1006999999999998</v>
      </c>
      <c r="BY24" s="17">
        <v>4.2423999999999999</v>
      </c>
      <c r="BZ24" s="17">
        <v>3.1006999999999998</v>
      </c>
      <c r="CA24" s="17">
        <v>6.5068000000000001</v>
      </c>
      <c r="CB24" s="17">
        <v>-0.72709999999999997</v>
      </c>
      <c r="CC24" s="17">
        <v>5.9162999999999997</v>
      </c>
      <c r="CD24" s="17">
        <v>-1.8312999999999999</v>
      </c>
      <c r="CE24" s="12">
        <v>-1.5512999999999999</v>
      </c>
      <c r="CF24" s="12">
        <v>0.98870000000000002</v>
      </c>
      <c r="CG24" s="12">
        <v>-1.6694</v>
      </c>
      <c r="CH24" s="12">
        <v>5.7435999999999998</v>
      </c>
      <c r="CI24" s="12">
        <v>1.6897</v>
      </c>
      <c r="CJ24" s="12">
        <v>1.7583</v>
      </c>
      <c r="CK24" s="12">
        <v>-1.3627</v>
      </c>
      <c r="CL24" s="12">
        <v>2.8308</v>
      </c>
      <c r="CM24" s="12">
        <v>-1.5690999999999999</v>
      </c>
      <c r="CN24" s="12">
        <v>2.8308</v>
      </c>
      <c r="CO24" s="12">
        <v>-1.6205000000000001</v>
      </c>
      <c r="CP24" s="12">
        <v>3.3426</v>
      </c>
      <c r="CQ24" s="12">
        <v>-2.7749000000000001</v>
      </c>
      <c r="CR24" s="12">
        <v>0.31879999999999997</v>
      </c>
      <c r="CS24" s="12">
        <v>-1.03</v>
      </c>
      <c r="CT24" s="12">
        <v>4.0907</v>
      </c>
      <c r="CU24" s="12">
        <v>-1.9379999999999999</v>
      </c>
      <c r="CV24" s="12">
        <v>2.1907000000000001</v>
      </c>
      <c r="CW24" s="12">
        <v>-1.9379999999999999</v>
      </c>
      <c r="CX24" s="12">
        <v>2.4504999999999999</v>
      </c>
      <c r="CY24" s="12">
        <v>-2.0891000000000002</v>
      </c>
      <c r="CZ24" s="12">
        <v>2.8637999999999999</v>
      </c>
      <c r="DA24" s="12">
        <v>-1.5716000000000001</v>
      </c>
      <c r="DB24" s="12">
        <v>-1.9824999999999999</v>
      </c>
      <c r="DC24" s="12">
        <v>-1.1962999999999999</v>
      </c>
      <c r="DD24" s="12">
        <v>3.6741000000000001</v>
      </c>
      <c r="DE24" s="12">
        <v>-1.7912999999999999</v>
      </c>
      <c r="DF24" s="12">
        <v>0.4743</v>
      </c>
      <c r="DG24" s="12">
        <v>-1.9863</v>
      </c>
      <c r="DH24" s="12">
        <v>0.4743</v>
      </c>
      <c r="DI24" s="12">
        <v>-0.12889999999999999</v>
      </c>
      <c r="DJ24" s="12">
        <v>1.4058999999999999</v>
      </c>
      <c r="DK24" s="12">
        <v>0.28260000000000002</v>
      </c>
      <c r="DL24" s="12">
        <v>1.9914000000000001</v>
      </c>
      <c r="DM24" s="12">
        <v>0.214</v>
      </c>
      <c r="DN24" s="12">
        <v>3.4906000000000001</v>
      </c>
      <c r="DO24" s="12">
        <v>9.3299999999999994E-2</v>
      </c>
      <c r="DP24" s="12">
        <v>3.73</v>
      </c>
    </row>
    <row r="25" spans="2:120" x14ac:dyDescent="0.2">
      <c r="B25" s="13" t="s">
        <v>3</v>
      </c>
      <c r="C25" s="13"/>
      <c r="D25" s="14">
        <f t="shared" ref="D25:S25" si="37">AVERAGE(D19:D24)</f>
        <v>11.356133333333332</v>
      </c>
      <c r="E25" s="14">
        <f t="shared" si="37"/>
        <v>10.517083333333334</v>
      </c>
      <c r="F25" s="14">
        <f t="shared" si="37"/>
        <v>2.2925666666666666</v>
      </c>
      <c r="G25" s="14">
        <f t="shared" si="37"/>
        <v>0.68930000000000013</v>
      </c>
      <c r="H25" s="14">
        <f t="shared" si="37"/>
        <v>1.1526500000000002</v>
      </c>
      <c r="I25" s="14">
        <f t="shared" si="37"/>
        <v>0.54819999999999991</v>
      </c>
      <c r="J25" s="14">
        <f t="shared" si="37"/>
        <v>1.3778666666666668</v>
      </c>
      <c r="K25" s="14">
        <f t="shared" si="37"/>
        <v>0.76071666666666682</v>
      </c>
      <c r="L25" s="14">
        <f t="shared" si="37"/>
        <v>5.3782444487129695</v>
      </c>
      <c r="M25" s="14">
        <f t="shared" si="37"/>
        <v>1.4908042787398814</v>
      </c>
      <c r="N25" s="14">
        <f t="shared" si="37"/>
        <v>5.078064277373465</v>
      </c>
      <c r="O25" s="14">
        <f t="shared" si="37"/>
        <v>1.5913835616554788</v>
      </c>
      <c r="P25" s="14">
        <f t="shared" si="37"/>
        <v>4.7895258019241931</v>
      </c>
      <c r="Q25" s="14">
        <f t="shared" si="37"/>
        <v>5.1658233396915483</v>
      </c>
      <c r="R25" s="14">
        <f t="shared" si="37"/>
        <v>3.3143736373884334</v>
      </c>
      <c r="S25" s="14">
        <f t="shared" si="37"/>
        <v>4.0588013975165147</v>
      </c>
      <c r="T25" s="14">
        <f t="shared" ref="T25:AF25" si="38">AVERAGE(T19:T24)</f>
        <v>4.4327656350171631</v>
      </c>
      <c r="U25" s="14">
        <f t="shared" si="38"/>
        <v>5.7371220991866494</v>
      </c>
      <c r="V25" s="14">
        <f t="shared" si="38"/>
        <v>0.76727064595456085</v>
      </c>
      <c r="W25" s="14">
        <f t="shared" si="38"/>
        <v>1.494377840856189</v>
      </c>
      <c r="X25" s="14">
        <f t="shared" si="38"/>
        <v>0.32277467762686879</v>
      </c>
      <c r="Y25" s="14">
        <f t="shared" si="38"/>
        <v>1.0229666666666666</v>
      </c>
      <c r="Z25" s="14">
        <f t="shared" si="38"/>
        <v>0.49181666666666674</v>
      </c>
      <c r="AA25" s="14">
        <f t="shared" si="38"/>
        <v>1.2203833333333332</v>
      </c>
      <c r="AB25" s="14">
        <f t="shared" si="38"/>
        <v>2.1829000000000001</v>
      </c>
      <c r="AC25" s="14">
        <f t="shared" si="38"/>
        <v>2.0238666666666667</v>
      </c>
      <c r="AD25" s="14">
        <f t="shared" si="38"/>
        <v>0.19386666666666671</v>
      </c>
      <c r="AE25" s="14">
        <f t="shared" si="38"/>
        <v>0.23558333333333356</v>
      </c>
      <c r="AF25" s="14">
        <f t="shared" si="38"/>
        <v>0.17793333333333342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7"/>
      <c r="BT25" s="7"/>
      <c r="BU25" s="7"/>
      <c r="BV25" s="7"/>
      <c r="BW25" s="7"/>
      <c r="BX25" s="7"/>
      <c r="BY25" s="7"/>
      <c r="BZ25" s="7"/>
    </row>
    <row r="26" spans="2:120" x14ac:dyDescent="0.2">
      <c r="B26" s="13" t="s">
        <v>4</v>
      </c>
      <c r="C26" s="13"/>
      <c r="D26" s="14">
        <f t="shared" ref="D26:S26" si="39">STDEV(D19:D24)</f>
        <v>0.59504878343432188</v>
      </c>
      <c r="E26" s="14">
        <f t="shared" si="39"/>
        <v>0.35427530208393954</v>
      </c>
      <c r="F26" s="14">
        <f t="shared" si="39"/>
        <v>4.6161224709345285E-2</v>
      </c>
      <c r="G26" s="14">
        <f t="shared" si="39"/>
        <v>5.6534520427788164E-2</v>
      </c>
      <c r="H26" s="14">
        <f t="shared" si="39"/>
        <v>5.028004574381368E-2</v>
      </c>
      <c r="I26" s="14">
        <f t="shared" si="39"/>
        <v>7.897875663746548E-2</v>
      </c>
      <c r="J26" s="14">
        <f t="shared" si="39"/>
        <v>9.8754861483709364E-2</v>
      </c>
      <c r="K26" s="14">
        <f t="shared" si="39"/>
        <v>0.1312019270691806</v>
      </c>
      <c r="L26" s="14">
        <f t="shared" si="39"/>
        <v>0.24700717776159947</v>
      </c>
      <c r="M26" s="14">
        <f t="shared" si="39"/>
        <v>8.5691860693033278E-2</v>
      </c>
      <c r="N26" s="14">
        <f t="shared" si="39"/>
        <v>0.38282525455821292</v>
      </c>
      <c r="O26" s="14">
        <f t="shared" si="39"/>
        <v>0.69389232206150242</v>
      </c>
      <c r="P26" s="14">
        <f t="shared" si="39"/>
        <v>0.22001167069703895</v>
      </c>
      <c r="Q26" s="14">
        <f t="shared" si="39"/>
        <v>0.18769031332934316</v>
      </c>
      <c r="R26" s="14">
        <f t="shared" si="39"/>
        <v>0.10238060432268881</v>
      </c>
      <c r="S26" s="14">
        <f t="shared" si="39"/>
        <v>0.17222783346947435</v>
      </c>
      <c r="T26" s="14">
        <f t="shared" ref="T26:AF26" si="40">STDEV(T19:T24)</f>
        <v>0.34729909590014479</v>
      </c>
      <c r="U26" s="14">
        <f t="shared" si="40"/>
        <v>0.17967166395680201</v>
      </c>
      <c r="V26" s="14">
        <f t="shared" si="40"/>
        <v>4.7190136975486213E-2</v>
      </c>
      <c r="W26" s="14">
        <f t="shared" si="40"/>
        <v>3.9586847684484915E-2</v>
      </c>
      <c r="X26" s="14">
        <f t="shared" si="40"/>
        <v>5.172273174770519E-2</v>
      </c>
      <c r="Y26" s="14">
        <f t="shared" si="40"/>
        <v>3.6824973410264208E-2</v>
      </c>
      <c r="Z26" s="14">
        <f t="shared" si="40"/>
        <v>4.3141229313345519E-2</v>
      </c>
      <c r="AA26" s="14">
        <f t="shared" si="40"/>
        <v>7.8669369303857192E-2</v>
      </c>
      <c r="AB26" s="14">
        <f t="shared" si="40"/>
        <v>8.8488733746166684E-2</v>
      </c>
      <c r="AC26" s="14">
        <f t="shared" si="40"/>
        <v>0.24489148345066206</v>
      </c>
      <c r="AD26" s="14">
        <f t="shared" si="40"/>
        <v>1.0042443261809879E-2</v>
      </c>
      <c r="AE26" s="14">
        <f t="shared" si="40"/>
        <v>2.1664479376773817E-2</v>
      </c>
      <c r="AF26" s="14">
        <f t="shared" si="40"/>
        <v>1.7198100670325896E-2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7"/>
      <c r="BT26" s="7"/>
      <c r="BU26" s="7"/>
      <c r="BV26" s="7"/>
      <c r="BW26" s="7"/>
      <c r="BX26" s="7"/>
      <c r="BY26" s="7"/>
      <c r="BZ26" s="7"/>
    </row>
    <row r="27" spans="2:120" x14ac:dyDescent="0.2">
      <c r="B27" s="13" t="s">
        <v>5</v>
      </c>
      <c r="C27" s="13"/>
      <c r="D27" s="14">
        <f t="shared" ref="D27:S27" si="41">MAX(D19:D24)-MIN(D19:D24)</f>
        <v>1.7639999999999993</v>
      </c>
      <c r="E27" s="14">
        <f t="shared" si="41"/>
        <v>0.7784999999999993</v>
      </c>
      <c r="F27" s="14">
        <f t="shared" si="41"/>
        <v>0.13580000000000014</v>
      </c>
      <c r="G27" s="14">
        <f t="shared" si="41"/>
        <v>0.15559999999999996</v>
      </c>
      <c r="H27" s="14">
        <f t="shared" si="41"/>
        <v>0.1391</v>
      </c>
      <c r="I27" s="14">
        <f t="shared" si="41"/>
        <v>0.19819999999999993</v>
      </c>
      <c r="J27" s="14">
        <f t="shared" si="41"/>
        <v>0.26929999999999943</v>
      </c>
      <c r="K27" s="14">
        <f t="shared" si="41"/>
        <v>0.31440000000000001</v>
      </c>
      <c r="L27" s="14">
        <f t="shared" si="41"/>
        <v>0.69413106225885457</v>
      </c>
      <c r="M27" s="14">
        <f t="shared" si="41"/>
        <v>0.24658732701482289</v>
      </c>
      <c r="N27" s="14">
        <f t="shared" si="41"/>
        <v>1.0200651410494936</v>
      </c>
      <c r="O27" s="14">
        <f t="shared" si="41"/>
        <v>1.6670055802179826</v>
      </c>
      <c r="P27" s="14">
        <f t="shared" si="41"/>
        <v>0.49620101799478356</v>
      </c>
      <c r="Q27" s="14">
        <f t="shared" si="41"/>
        <v>0.48555466835700045</v>
      </c>
      <c r="R27" s="14">
        <f t="shared" si="41"/>
        <v>0.27485080048615185</v>
      </c>
      <c r="S27" s="14">
        <f t="shared" si="41"/>
        <v>0.46796865009292032</v>
      </c>
      <c r="T27" s="14">
        <f t="shared" ref="T27:AF27" si="42">MAX(T19:T24)-MIN(T19:T24)</f>
        <v>0.9086522322521664</v>
      </c>
      <c r="U27" s="14">
        <f t="shared" si="42"/>
        <v>0.47766803213397502</v>
      </c>
      <c r="V27" s="14">
        <f t="shared" si="42"/>
        <v>0.12033464179849696</v>
      </c>
      <c r="W27" s="14">
        <f t="shared" si="42"/>
        <v>0.11570624270849938</v>
      </c>
      <c r="X27" s="14">
        <f t="shared" si="42"/>
        <v>0.11810276910221446</v>
      </c>
      <c r="Y27" s="14">
        <f t="shared" si="42"/>
        <v>9.96999999999999E-2</v>
      </c>
      <c r="Z27" s="14">
        <f t="shared" si="42"/>
        <v>0.13389999999999985</v>
      </c>
      <c r="AA27" s="14">
        <f t="shared" si="42"/>
        <v>0.18930000000000002</v>
      </c>
      <c r="AB27" s="14">
        <f t="shared" si="42"/>
        <v>0.21779999999999955</v>
      </c>
      <c r="AC27" s="14">
        <f t="shared" si="42"/>
        <v>0.63819999999999988</v>
      </c>
      <c r="AD27" s="14">
        <f t="shared" si="42"/>
        <v>2.5500000000000522E-2</v>
      </c>
      <c r="AE27" s="14">
        <f t="shared" si="42"/>
        <v>5.6599999999999095E-2</v>
      </c>
      <c r="AF27" s="14">
        <f t="shared" si="42"/>
        <v>4.0699999999999514E-2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7"/>
      <c r="BT27" s="7"/>
      <c r="BU27" s="7"/>
      <c r="BV27" s="7"/>
      <c r="BW27" s="7"/>
      <c r="BX27" s="7"/>
      <c r="BY27" s="7"/>
      <c r="BZ27" s="7"/>
    </row>
    <row r="28" spans="2:120" x14ac:dyDescent="0.2">
      <c r="B28" s="13" t="s">
        <v>6</v>
      </c>
      <c r="C28" s="13"/>
      <c r="D28" s="14">
        <f t="shared" ref="D28:S28" si="43">MIN(D19:D24)</f>
        <v>10.3842</v>
      </c>
      <c r="E28" s="14">
        <f t="shared" si="43"/>
        <v>10.157500000000001</v>
      </c>
      <c r="F28" s="14">
        <f t="shared" si="43"/>
        <v>2.2073</v>
      </c>
      <c r="G28" s="14">
        <f t="shared" si="43"/>
        <v>0.628</v>
      </c>
      <c r="H28" s="14">
        <f t="shared" si="43"/>
        <v>1.0744000000000002</v>
      </c>
      <c r="I28" s="14">
        <f t="shared" si="43"/>
        <v>0.42220000000000013</v>
      </c>
      <c r="J28" s="14">
        <f t="shared" si="43"/>
        <v>1.2071000000000005</v>
      </c>
      <c r="K28" s="14">
        <f t="shared" si="43"/>
        <v>0.59750000000000014</v>
      </c>
      <c r="L28" s="14">
        <f t="shared" si="43"/>
        <v>5.1578798066647495</v>
      </c>
      <c r="M28" s="14">
        <f t="shared" si="43"/>
        <v>1.3503288636476676</v>
      </c>
      <c r="N28" s="14">
        <f t="shared" si="43"/>
        <v>4.5470013738913169</v>
      </c>
      <c r="O28" s="14">
        <f t="shared" si="43"/>
        <v>0.3909640648448397</v>
      </c>
      <c r="P28" s="14">
        <f t="shared" si="43"/>
        <v>4.5928586141966097</v>
      </c>
      <c r="Q28" s="14">
        <f t="shared" si="43"/>
        <v>4.8792442775495468</v>
      </c>
      <c r="R28" s="14">
        <f t="shared" si="43"/>
        <v>3.2366658462065558</v>
      </c>
      <c r="S28" s="14">
        <f t="shared" si="43"/>
        <v>3.80773847972783</v>
      </c>
      <c r="T28" s="14">
        <f t="shared" ref="T28:AF28" si="44">MIN(T19:T24)</f>
        <v>3.9651994212145243</v>
      </c>
      <c r="U28" s="14">
        <f t="shared" si="44"/>
        <v>5.4674540263270615</v>
      </c>
      <c r="V28" s="14">
        <f t="shared" si="44"/>
        <v>0.71564132077459042</v>
      </c>
      <c r="W28" s="14">
        <f t="shared" si="44"/>
        <v>1.4440184797986484</v>
      </c>
      <c r="X28" s="14">
        <f t="shared" si="44"/>
        <v>0.26615373377054102</v>
      </c>
      <c r="Y28" s="14">
        <f t="shared" si="44"/>
        <v>0.98930000000000007</v>
      </c>
      <c r="Z28" s="14">
        <f t="shared" si="44"/>
        <v>0.42680000000000001</v>
      </c>
      <c r="AA28" s="14">
        <f t="shared" si="44"/>
        <v>1.1156999999999999</v>
      </c>
      <c r="AB28" s="14">
        <f t="shared" si="44"/>
        <v>2.0555000000000003</v>
      </c>
      <c r="AC28" s="14">
        <f t="shared" si="44"/>
        <v>1.677</v>
      </c>
      <c r="AD28" s="14">
        <f t="shared" si="44"/>
        <v>0.18089999999999939</v>
      </c>
      <c r="AE28" s="14">
        <f t="shared" si="44"/>
        <v>0.20320000000000071</v>
      </c>
      <c r="AF28" s="14">
        <f t="shared" si="44"/>
        <v>0.15550000000000042</v>
      </c>
      <c r="AI28" s="12"/>
      <c r="AJ28" s="12"/>
      <c r="AK28" s="12"/>
    </row>
    <row r="29" spans="2:120" x14ac:dyDescent="0.2">
      <c r="B29" s="13" t="s">
        <v>7</v>
      </c>
      <c r="C29" s="13"/>
      <c r="D29" s="14">
        <f t="shared" ref="D29:S29" si="45">MAX(D19:D24)</f>
        <v>12.148199999999999</v>
      </c>
      <c r="E29" s="14">
        <f t="shared" si="45"/>
        <v>10.936</v>
      </c>
      <c r="F29" s="14">
        <f t="shared" si="45"/>
        <v>2.3431000000000002</v>
      </c>
      <c r="G29" s="14">
        <f t="shared" si="45"/>
        <v>0.78359999999999996</v>
      </c>
      <c r="H29" s="14">
        <f t="shared" si="45"/>
        <v>1.2135000000000002</v>
      </c>
      <c r="I29" s="14">
        <f t="shared" si="45"/>
        <v>0.62040000000000006</v>
      </c>
      <c r="J29" s="14">
        <f t="shared" si="45"/>
        <v>1.4763999999999999</v>
      </c>
      <c r="K29" s="14">
        <f t="shared" si="45"/>
        <v>0.91190000000000015</v>
      </c>
      <c r="L29" s="14">
        <f t="shared" si="45"/>
        <v>5.8520108689236041</v>
      </c>
      <c r="M29" s="14">
        <f t="shared" si="45"/>
        <v>1.5969161906624905</v>
      </c>
      <c r="N29" s="14">
        <f t="shared" si="45"/>
        <v>5.5670665149408105</v>
      </c>
      <c r="O29" s="14">
        <f t="shared" si="45"/>
        <v>2.0579696450628222</v>
      </c>
      <c r="P29" s="14">
        <f t="shared" si="45"/>
        <v>5.0890596321913932</v>
      </c>
      <c r="Q29" s="14">
        <f t="shared" si="45"/>
        <v>5.3647989459065473</v>
      </c>
      <c r="R29" s="14">
        <f t="shared" si="45"/>
        <v>3.5115166466927077</v>
      </c>
      <c r="S29" s="14">
        <f t="shared" si="45"/>
        <v>4.2757071298207503</v>
      </c>
      <c r="T29" s="14">
        <f t="shared" ref="T29:AF29" si="46">MAX(T19:T24)</f>
        <v>4.8738516534666907</v>
      </c>
      <c r="U29" s="14">
        <f t="shared" si="46"/>
        <v>5.9451220584610365</v>
      </c>
      <c r="V29" s="14">
        <f t="shared" si="46"/>
        <v>0.83597596257308737</v>
      </c>
      <c r="W29" s="14">
        <f t="shared" si="46"/>
        <v>1.5597247225071478</v>
      </c>
      <c r="X29" s="14">
        <f t="shared" si="46"/>
        <v>0.38425650287275548</v>
      </c>
      <c r="Y29" s="14">
        <f t="shared" si="46"/>
        <v>1.089</v>
      </c>
      <c r="Z29" s="14">
        <f t="shared" si="46"/>
        <v>0.56069999999999987</v>
      </c>
      <c r="AA29" s="14">
        <f t="shared" si="46"/>
        <v>1.3049999999999999</v>
      </c>
      <c r="AB29" s="14">
        <f t="shared" si="46"/>
        <v>2.2732999999999999</v>
      </c>
      <c r="AC29" s="14">
        <f t="shared" si="46"/>
        <v>2.3151999999999999</v>
      </c>
      <c r="AD29" s="14">
        <f t="shared" si="46"/>
        <v>0.20639999999999992</v>
      </c>
      <c r="AE29" s="14">
        <f t="shared" si="46"/>
        <v>0.25979999999999981</v>
      </c>
      <c r="AF29" s="14">
        <f t="shared" si="46"/>
        <v>0.19619999999999993</v>
      </c>
      <c r="AI29" s="12"/>
      <c r="AJ29" s="12"/>
      <c r="AK29" s="12"/>
    </row>
    <row r="30" spans="2:120" x14ac:dyDescent="0.2">
      <c r="B30" s="13" t="s">
        <v>56</v>
      </c>
      <c r="C30" s="13"/>
      <c r="D30" s="15">
        <f t="shared" ref="D30:S30" si="47">COUNT(D19:D24)</f>
        <v>6</v>
      </c>
      <c r="E30" s="15">
        <f t="shared" si="47"/>
        <v>6</v>
      </c>
      <c r="F30" s="15">
        <f t="shared" si="47"/>
        <v>6</v>
      </c>
      <c r="G30" s="15">
        <f t="shared" si="47"/>
        <v>6</v>
      </c>
      <c r="H30" s="15">
        <f t="shared" si="47"/>
        <v>6</v>
      </c>
      <c r="I30" s="15">
        <f t="shared" si="47"/>
        <v>6</v>
      </c>
      <c r="J30" s="15">
        <f t="shared" si="47"/>
        <v>6</v>
      </c>
      <c r="K30" s="15">
        <f t="shared" si="47"/>
        <v>6</v>
      </c>
      <c r="L30" s="15">
        <f t="shared" si="47"/>
        <v>6</v>
      </c>
      <c r="M30" s="15">
        <f t="shared" si="47"/>
        <v>6</v>
      </c>
      <c r="N30" s="15">
        <f t="shared" si="47"/>
        <v>6</v>
      </c>
      <c r="O30" s="15">
        <f t="shared" si="47"/>
        <v>5</v>
      </c>
      <c r="P30" s="15">
        <f t="shared" si="47"/>
        <v>6</v>
      </c>
      <c r="Q30" s="15">
        <f t="shared" si="47"/>
        <v>6</v>
      </c>
      <c r="R30" s="15">
        <f t="shared" si="47"/>
        <v>6</v>
      </c>
      <c r="S30" s="15">
        <f t="shared" si="47"/>
        <v>6</v>
      </c>
      <c r="T30" s="15">
        <f t="shared" ref="T30:AF30" si="48">COUNT(T19:T24)</f>
        <v>6</v>
      </c>
      <c r="U30" s="15">
        <f t="shared" si="48"/>
        <v>6</v>
      </c>
      <c r="V30" s="15">
        <f t="shared" si="48"/>
        <v>6</v>
      </c>
      <c r="W30" s="15">
        <f t="shared" si="48"/>
        <v>6</v>
      </c>
      <c r="X30" s="15">
        <f t="shared" si="48"/>
        <v>6</v>
      </c>
      <c r="Y30" s="15">
        <f t="shared" si="48"/>
        <v>6</v>
      </c>
      <c r="Z30" s="15">
        <f t="shared" si="48"/>
        <v>6</v>
      </c>
      <c r="AA30" s="15">
        <f>COUNT(AA19:AA24)</f>
        <v>6</v>
      </c>
      <c r="AB30" s="15">
        <f t="shared" si="48"/>
        <v>6</v>
      </c>
      <c r="AC30" s="15">
        <f t="shared" si="48"/>
        <v>6</v>
      </c>
      <c r="AD30" s="15">
        <f t="shared" si="48"/>
        <v>6</v>
      </c>
      <c r="AE30" s="15">
        <f t="shared" si="48"/>
        <v>6</v>
      </c>
      <c r="AF30" s="15">
        <f t="shared" si="48"/>
        <v>6</v>
      </c>
      <c r="AI30" s="12"/>
      <c r="AJ30" s="12"/>
      <c r="AK30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17:AH17"/>
    <mergeCell ref="AI17:AJ17"/>
    <mergeCell ref="AK17:AL17"/>
    <mergeCell ref="AM17:AN17"/>
    <mergeCell ref="AO17:AP17"/>
    <mergeCell ref="AQ17:AR17"/>
    <mergeCell ref="AS17:AT17"/>
    <mergeCell ref="AU17:AV17"/>
    <mergeCell ref="BE17:BF17"/>
    <mergeCell ref="BG17:BH17"/>
    <mergeCell ref="BI17:BJ17"/>
    <mergeCell ref="BK17:BL17"/>
    <mergeCell ref="AW17:AX17"/>
    <mergeCell ref="AY17:AZ17"/>
    <mergeCell ref="BA17:BB17"/>
    <mergeCell ref="BC17:BD17"/>
    <mergeCell ref="BU17:BV17"/>
    <mergeCell ref="BW17:BX17"/>
    <mergeCell ref="BM17:BN17"/>
    <mergeCell ref="BO17:BP17"/>
    <mergeCell ref="BQ17:BR17"/>
    <mergeCell ref="BS17:BT17"/>
  </mergeCells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38"/>
  <sheetViews>
    <sheetView workbookViewId="0">
      <pane ySplit="2" topLeftCell="A3" activePane="bottomLeft" state="frozen"/>
      <selection activeCell="G29" sqref="G29"/>
      <selection pane="bottomLeft" activeCell="A3" sqref="A3"/>
    </sheetView>
  </sheetViews>
  <sheetFormatPr defaultRowHeight="12.75" x14ac:dyDescent="0.2"/>
  <cols>
    <col min="1" max="1" width="27.140625" style="11" customWidth="1"/>
    <col min="2" max="2" width="16.7109375" style="11" customWidth="1"/>
    <col min="3" max="3" width="10.5703125" style="12" customWidth="1"/>
    <col min="4" max="4" width="9.140625" style="12"/>
    <col min="5" max="5" width="8.7109375" style="12" customWidth="1"/>
    <col min="6" max="6" width="9.5703125" style="12" customWidth="1"/>
    <col min="7" max="7" width="10.5703125" style="12" customWidth="1"/>
    <col min="8" max="8" width="11.42578125" style="12" customWidth="1"/>
    <col min="9" max="9" width="12.140625" style="12" customWidth="1"/>
    <col min="10" max="24" width="8.7109375" style="12" customWidth="1"/>
    <col min="25" max="25" width="9.42578125" style="12" customWidth="1"/>
    <col min="26" max="26" width="10.140625" style="12" customWidth="1"/>
    <col min="27" max="27" width="10.7109375" style="12" customWidth="1"/>
    <col min="28" max="33" width="8.7109375" style="12" customWidth="1"/>
    <col min="34" max="36" width="8.7109375" style="11" customWidth="1"/>
    <col min="37" max="77" width="8.7109375" style="12" customWidth="1"/>
    <col min="78" max="16384" width="9.140625" style="12"/>
  </cols>
  <sheetData>
    <row r="1" spans="1:119" s="20" customFormat="1" x14ac:dyDescent="0.2">
      <c r="A1" s="1" t="s">
        <v>8</v>
      </c>
      <c r="B1" s="1" t="s">
        <v>477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86">
        <v>1</v>
      </c>
      <c r="AG1" s="86"/>
      <c r="AH1" s="87">
        <v>2</v>
      </c>
      <c r="AI1" s="87"/>
      <c r="AJ1" s="87">
        <v>3</v>
      </c>
      <c r="AK1" s="87"/>
      <c r="AL1" s="86">
        <v>4</v>
      </c>
      <c r="AM1" s="86"/>
      <c r="AN1" s="86">
        <v>5</v>
      </c>
      <c r="AO1" s="86"/>
      <c r="AP1" s="86">
        <v>6</v>
      </c>
      <c r="AQ1" s="86"/>
      <c r="AR1" s="86">
        <v>7</v>
      </c>
      <c r="AS1" s="86"/>
      <c r="AT1" s="86">
        <v>8</v>
      </c>
      <c r="AU1" s="86"/>
      <c r="AV1" s="86">
        <v>9</v>
      </c>
      <c r="AW1" s="86"/>
      <c r="AX1" s="86">
        <v>10</v>
      </c>
      <c r="AY1" s="86"/>
      <c r="AZ1" s="86">
        <v>11</v>
      </c>
      <c r="BA1" s="86"/>
      <c r="BB1" s="86">
        <v>12</v>
      </c>
      <c r="BC1" s="86"/>
      <c r="BD1" s="86">
        <v>13</v>
      </c>
      <c r="BE1" s="86"/>
      <c r="BF1" s="86">
        <v>14</v>
      </c>
      <c r="BG1" s="86"/>
      <c r="BH1" s="86">
        <v>15</v>
      </c>
      <c r="BI1" s="86"/>
      <c r="BJ1" s="86">
        <v>16</v>
      </c>
      <c r="BK1" s="86"/>
      <c r="BL1" s="86">
        <v>17</v>
      </c>
      <c r="BM1" s="86"/>
      <c r="BN1" s="86">
        <v>18</v>
      </c>
      <c r="BO1" s="86"/>
      <c r="BP1" s="86">
        <v>19</v>
      </c>
      <c r="BQ1" s="86"/>
      <c r="BR1" s="86">
        <v>20</v>
      </c>
      <c r="BS1" s="86"/>
      <c r="BT1" s="86">
        <v>21</v>
      </c>
      <c r="BU1" s="86"/>
      <c r="BV1" s="86">
        <v>22</v>
      </c>
      <c r="BW1" s="86"/>
      <c r="BX1" s="3"/>
      <c r="BY1" s="3"/>
    </row>
    <row r="2" spans="1:119" s="20" customFormat="1" x14ac:dyDescent="0.2">
      <c r="A2" s="1" t="s">
        <v>9</v>
      </c>
      <c r="B2" s="1"/>
      <c r="C2" s="2" t="s">
        <v>10</v>
      </c>
      <c r="D2" s="2" t="s">
        <v>64</v>
      </c>
      <c r="E2" s="2" t="s">
        <v>11</v>
      </c>
      <c r="F2" s="2" t="s">
        <v>76</v>
      </c>
      <c r="G2" s="2" t="s">
        <v>77</v>
      </c>
      <c r="H2" s="2" t="s">
        <v>68</v>
      </c>
      <c r="I2" s="2" t="s">
        <v>69</v>
      </c>
      <c r="J2" s="2" t="s">
        <v>12</v>
      </c>
      <c r="K2" s="2" t="s">
        <v>74</v>
      </c>
      <c r="L2" s="2" t="s">
        <v>75</v>
      </c>
      <c r="M2" s="2" t="s">
        <v>145</v>
      </c>
      <c r="N2" s="2" t="s">
        <v>144</v>
      </c>
      <c r="O2" s="2" t="s">
        <v>167</v>
      </c>
      <c r="P2" s="2" t="s">
        <v>168</v>
      </c>
      <c r="Q2" s="2" t="s">
        <v>169</v>
      </c>
      <c r="R2" s="2" t="s">
        <v>170</v>
      </c>
      <c r="S2" s="2" t="s">
        <v>171</v>
      </c>
      <c r="T2" s="2" t="s">
        <v>172</v>
      </c>
      <c r="U2" s="2" t="s">
        <v>600</v>
      </c>
      <c r="V2" s="2" t="s">
        <v>601</v>
      </c>
      <c r="W2" s="2" t="s">
        <v>602</v>
      </c>
      <c r="X2" s="2" t="s">
        <v>13</v>
      </c>
      <c r="Y2" s="2" t="s">
        <v>14</v>
      </c>
      <c r="Z2" s="2" t="s">
        <v>78</v>
      </c>
      <c r="AA2" s="20" t="s">
        <v>79</v>
      </c>
      <c r="AB2" s="1" t="s">
        <v>80</v>
      </c>
      <c r="AC2" s="1" t="s">
        <v>501</v>
      </c>
      <c r="AD2" s="1" t="s">
        <v>502</v>
      </c>
      <c r="AE2" s="1" t="s">
        <v>503</v>
      </c>
      <c r="AF2" s="3" t="s">
        <v>15</v>
      </c>
      <c r="AG2" s="3" t="s">
        <v>16</v>
      </c>
      <c r="AH2" s="4" t="s">
        <v>17</v>
      </c>
      <c r="AI2" s="4" t="s">
        <v>18</v>
      </c>
      <c r="AJ2" s="4" t="s">
        <v>19</v>
      </c>
      <c r="AK2" s="3" t="s">
        <v>20</v>
      </c>
      <c r="AL2" s="3" t="s">
        <v>21</v>
      </c>
      <c r="AM2" s="3" t="s">
        <v>22</v>
      </c>
      <c r="AN2" s="3" t="s">
        <v>23</v>
      </c>
      <c r="AO2" s="3" t="s">
        <v>24</v>
      </c>
      <c r="AP2" s="3" t="s">
        <v>25</v>
      </c>
      <c r="AQ2" s="3" t="s">
        <v>26</v>
      </c>
      <c r="AR2" s="3" t="s">
        <v>27</v>
      </c>
      <c r="AS2" s="3" t="s">
        <v>28</v>
      </c>
      <c r="AT2" s="3" t="s">
        <v>29</v>
      </c>
      <c r="AU2" s="3" t="s">
        <v>30</v>
      </c>
      <c r="AV2" s="3" t="s">
        <v>31</v>
      </c>
      <c r="AW2" s="3" t="s">
        <v>32</v>
      </c>
      <c r="AX2" s="3" t="s">
        <v>43</v>
      </c>
      <c r="AY2" s="3" t="s">
        <v>44</v>
      </c>
      <c r="AZ2" s="3" t="s">
        <v>45</v>
      </c>
      <c r="BA2" s="3" t="s">
        <v>46</v>
      </c>
      <c r="BB2" s="3" t="s">
        <v>47</v>
      </c>
      <c r="BC2" s="3" t="s">
        <v>48</v>
      </c>
      <c r="BD2" s="3" t="s">
        <v>49</v>
      </c>
      <c r="BE2" s="3" t="s">
        <v>50</v>
      </c>
      <c r="BF2" s="3" t="s">
        <v>51</v>
      </c>
      <c r="BG2" s="3" t="s">
        <v>52</v>
      </c>
      <c r="BH2" s="3" t="s">
        <v>53</v>
      </c>
      <c r="BI2" s="3" t="s">
        <v>54</v>
      </c>
      <c r="BJ2" s="3" t="s">
        <v>70</v>
      </c>
      <c r="BK2" s="3" t="s">
        <v>71</v>
      </c>
      <c r="BL2" s="3" t="s">
        <v>72</v>
      </c>
      <c r="BM2" s="3" t="s">
        <v>73</v>
      </c>
      <c r="BN2" s="3" t="s">
        <v>81</v>
      </c>
      <c r="BO2" s="3" t="s">
        <v>82</v>
      </c>
      <c r="BP2" s="3" t="s">
        <v>83</v>
      </c>
      <c r="BQ2" s="3" t="s">
        <v>84</v>
      </c>
      <c r="BR2" s="3" t="s">
        <v>33</v>
      </c>
      <c r="BS2" s="3" t="s">
        <v>34</v>
      </c>
      <c r="BT2" s="3" t="s">
        <v>35</v>
      </c>
      <c r="BU2" s="3" t="s">
        <v>36</v>
      </c>
      <c r="BV2" s="3" t="s">
        <v>37</v>
      </c>
      <c r="BW2" s="3" t="s">
        <v>38</v>
      </c>
      <c r="BX2" s="3" t="s">
        <v>147</v>
      </c>
      <c r="BY2" s="3" t="s">
        <v>148</v>
      </c>
      <c r="BZ2" s="3" t="s">
        <v>39</v>
      </c>
      <c r="CA2" s="3" t="s">
        <v>40</v>
      </c>
      <c r="CB2" s="3" t="s">
        <v>41</v>
      </c>
      <c r="CC2" s="3" t="s">
        <v>42</v>
      </c>
      <c r="CD2" s="20" t="s">
        <v>149</v>
      </c>
      <c r="CE2" s="20" t="s">
        <v>150</v>
      </c>
      <c r="CF2" s="20" t="s">
        <v>151</v>
      </c>
      <c r="CG2" s="20" t="s">
        <v>152</v>
      </c>
      <c r="CH2" s="20" t="s">
        <v>153</v>
      </c>
      <c r="CI2" s="20" t="s">
        <v>154</v>
      </c>
      <c r="CJ2" s="20" t="s">
        <v>500</v>
      </c>
      <c r="CK2" s="20" t="s">
        <v>505</v>
      </c>
      <c r="CL2" s="20" t="s">
        <v>506</v>
      </c>
      <c r="CM2" s="20" t="s">
        <v>507</v>
      </c>
      <c r="CN2" s="20" t="s">
        <v>155</v>
      </c>
      <c r="CO2" s="20" t="s">
        <v>156</v>
      </c>
      <c r="CP2" s="20" t="s">
        <v>157</v>
      </c>
      <c r="CQ2" s="20" t="s">
        <v>158</v>
      </c>
      <c r="CR2" s="20" t="s">
        <v>159</v>
      </c>
      <c r="CS2" s="20" t="s">
        <v>160</v>
      </c>
      <c r="CT2" s="20" t="s">
        <v>504</v>
      </c>
      <c r="CU2" s="20" t="s">
        <v>508</v>
      </c>
      <c r="CV2" s="20" t="s">
        <v>509</v>
      </c>
      <c r="CW2" s="20" t="s">
        <v>510</v>
      </c>
      <c r="CX2" s="20" t="s">
        <v>161</v>
      </c>
      <c r="CY2" s="20" t="s">
        <v>165</v>
      </c>
      <c r="CZ2" s="20" t="s">
        <v>166</v>
      </c>
      <c r="DA2" s="20" t="s">
        <v>162</v>
      </c>
      <c r="DB2" s="20" t="s">
        <v>163</v>
      </c>
      <c r="DC2" s="20" t="s">
        <v>164</v>
      </c>
      <c r="DD2" s="20" t="s">
        <v>511</v>
      </c>
      <c r="DE2" s="20" t="s">
        <v>512</v>
      </c>
      <c r="DF2" s="20" t="s">
        <v>513</v>
      </c>
      <c r="DG2" s="20" t="s">
        <v>514</v>
      </c>
      <c r="DH2" s="20" t="s">
        <v>592</v>
      </c>
      <c r="DI2" s="20" t="s">
        <v>593</v>
      </c>
      <c r="DJ2" s="20" t="s">
        <v>595</v>
      </c>
      <c r="DK2" s="20" t="s">
        <v>594</v>
      </c>
      <c r="DL2" s="20" t="s">
        <v>596</v>
      </c>
      <c r="DM2" s="20" t="s">
        <v>597</v>
      </c>
      <c r="DN2" s="20" t="s">
        <v>598</v>
      </c>
      <c r="DO2" s="20" t="s">
        <v>599</v>
      </c>
    </row>
    <row r="3" spans="1:119" x14ac:dyDescent="0.2">
      <c r="A3" s="1" t="s">
        <v>944</v>
      </c>
      <c r="B3" s="1" t="s">
        <v>943</v>
      </c>
      <c r="C3" s="5">
        <f t="shared" ref="C3:C12" si="0">((AF3-AV3)^2+(AG3-AW3)^2)^0.5</f>
        <v>13.7401</v>
      </c>
      <c r="D3" s="5">
        <f t="shared" ref="D3:D12" si="1">((AF3-AT3)^2+(AG3-AU3)^2)^0.5</f>
        <v>11.170299999999999</v>
      </c>
      <c r="E3" s="5">
        <f t="shared" ref="E3:E12" si="2">((AF3-AL3)^2+(AG3-AM3)^2)^0.5</f>
        <v>2.3938999999999999</v>
      </c>
      <c r="F3" s="5">
        <f t="shared" ref="F3:F12" si="3">((AF3-AH3)^2+(AG3-AI3)^2)^0.5</f>
        <v>0.73280000000000001</v>
      </c>
      <c r="G3" s="5">
        <f t="shared" ref="G3:G12" si="4">((AJ3-AL3)^2+(AK3-AM3)^2)^0.5</f>
        <v>1.2184999999999999</v>
      </c>
      <c r="H3" s="5">
        <f t="shared" ref="H3:H12" si="5">((AL3-AN3)^2+(AM3-AO3)^2)^0.5</f>
        <v>0.57920000000000016</v>
      </c>
      <c r="I3" s="5">
        <f t="shared" ref="I3:I12" si="6">((AN3-AP3)^2+(AO3-AQ3)^2)^0.5</f>
        <v>1.7348000000000003</v>
      </c>
      <c r="J3" s="5">
        <f t="shared" ref="J3:J12" si="7">((AP3-AR3)^2+(AQ3-AS3)^2)^0.5</f>
        <v>0.92579999999999973</v>
      </c>
      <c r="K3" s="5">
        <f t="shared" ref="K3:K12" si="8">((BR3-BT3)^2+(BS3-BU3)^2)^0.5</f>
        <v>6.6226622622628124</v>
      </c>
      <c r="L3" s="5">
        <f t="shared" ref="L3:L12" si="9">((BT3-BV3)^2+(BU3-BW3)^2)^0.5</f>
        <v>1.8338940263821133</v>
      </c>
      <c r="M3" s="28">
        <f t="shared" ref="M3:M12" si="10">((BV3-BX3)^2+(BW3-BY3)^2)^0.5 + ((BX3-BZ3)^2+(BY3-CA3)^2)^0.5</f>
        <v>3.3994582288947162</v>
      </c>
      <c r="N3" s="5" t="s">
        <v>566</v>
      </c>
      <c r="O3" s="5">
        <f>((CD3-CF3)^2+(CE3-CG3)^2)^0.5</f>
        <v>5.9755429585938051</v>
      </c>
      <c r="P3" s="5">
        <f>((CF3-CH3)^2+(CG3-CI3)^2)^0.5</f>
        <v>6.598499806016517</v>
      </c>
      <c r="Q3" s="5">
        <f>((CN3-CP3)^2+(CO3-CQ3)^2)^0.5</f>
        <v>4.3993529535603306</v>
      </c>
      <c r="R3" s="5">
        <f>((CP3-CR3)^2+(CQ3-CS3)^2)^0.5</f>
        <v>5.4391943833623015</v>
      </c>
      <c r="S3" s="5">
        <f>((CX3-CZ3)^2+(CY3-DA3)^2)^0.5</f>
        <v>5.7877237192181177</v>
      </c>
      <c r="T3" s="5">
        <f>((CZ3-DB3)^2+(DA3-DC3)^2)^0.5</f>
        <v>6.3768594856716119</v>
      </c>
      <c r="U3" s="5">
        <f>((DH3-DJ3)^2+(DI3-DK3)^2)^0.5</f>
        <v>0.90104318431471353</v>
      </c>
      <c r="V3" s="5">
        <f>((DJ3-DL3)^2+(DK3-DM3)^2)^0.5</f>
        <v>1.5077553150295979</v>
      </c>
      <c r="W3" s="5">
        <f>((DL3-DN3)^2+(DM3-DO3)^2)^0.5</f>
        <v>0.40738073101215727</v>
      </c>
      <c r="X3" s="5">
        <f>((BD3-BJ3)^2+(BE3-BK3)^2)^0.5</f>
        <v>1.0427</v>
      </c>
      <c r="Y3" s="5">
        <f t="shared" ref="Y3:Y12" si="11">((BF3-BH3)^2+(BG3-BI3)^2)^0.5</f>
        <v>0.36829999999999996</v>
      </c>
      <c r="Z3" s="5">
        <f t="shared" ref="Z3:Z12" si="12">((BB3-BL3)^2+(BC3-BM3)^2)^0.5</f>
        <v>1.611</v>
      </c>
      <c r="AA3" s="5">
        <f t="shared" ref="AA3:AA12" si="13">((AZ3-BN3)^2+(BA3-BO3)^2)^0.5</f>
        <v>2.5597000000000003</v>
      </c>
      <c r="AB3" s="6">
        <f t="shared" ref="AB3:AB12" si="14">((AX3-BP3)^2+(AY3-BQ3)^2)^0.5</f>
        <v>1.5545</v>
      </c>
      <c r="AC3" s="6">
        <f>((CJ3-CL3)^2+(CK3-CM3)^2)^0.5</f>
        <v>0.23749999999999982</v>
      </c>
      <c r="AD3" s="6">
        <f>((CT3-CV3)^2+(CU3-CW3)^2)^0.5</f>
        <v>0.21839999999999993</v>
      </c>
      <c r="AE3" s="6">
        <f>((DD3-DF3)^2+(DE3-DG3)^2)^0.5</f>
        <v>0.2336999999999998</v>
      </c>
      <c r="AF3" s="9">
        <v>0</v>
      </c>
      <c r="AG3" s="9">
        <v>0</v>
      </c>
      <c r="AH3" s="9">
        <v>0</v>
      </c>
      <c r="AI3" s="9">
        <v>-0.73280000000000001</v>
      </c>
      <c r="AJ3" s="9">
        <v>0</v>
      </c>
      <c r="AK3" s="9">
        <v>-1.1754</v>
      </c>
      <c r="AL3" s="9">
        <v>0</v>
      </c>
      <c r="AM3" s="9">
        <v>-2.3938999999999999</v>
      </c>
      <c r="AN3" s="9">
        <v>0</v>
      </c>
      <c r="AO3" s="9">
        <v>-2.9731000000000001</v>
      </c>
      <c r="AP3" s="9">
        <v>0</v>
      </c>
      <c r="AQ3" s="9">
        <v>-4.7079000000000004</v>
      </c>
      <c r="AR3" s="9">
        <v>0</v>
      </c>
      <c r="AS3" s="9">
        <v>-5.6337000000000002</v>
      </c>
      <c r="AT3" s="9">
        <v>0</v>
      </c>
      <c r="AU3" s="9">
        <v>-11.170299999999999</v>
      </c>
      <c r="AV3" s="9">
        <v>0</v>
      </c>
      <c r="AW3" s="9">
        <v>-13.7401</v>
      </c>
      <c r="AX3" s="18">
        <v>1.0572999999999999</v>
      </c>
      <c r="AY3" s="18">
        <v>-5.9524999999999997</v>
      </c>
      <c r="AZ3" s="19">
        <v>1.3932</v>
      </c>
      <c r="BA3" s="19">
        <v>-5.9524999999999997</v>
      </c>
      <c r="BB3" s="19">
        <v>1.0045999999999999</v>
      </c>
      <c r="BC3" s="19">
        <v>-5.9524999999999997</v>
      </c>
      <c r="BD3" s="19">
        <v>0.5474</v>
      </c>
      <c r="BE3" s="19">
        <v>-5.9524999999999997</v>
      </c>
      <c r="BF3" s="19">
        <v>0.15049999999999999</v>
      </c>
      <c r="BG3" s="19">
        <v>-5.9524999999999997</v>
      </c>
      <c r="BH3" s="19">
        <v>-0.21779999999999999</v>
      </c>
      <c r="BI3" s="19">
        <v>-5.9524999999999997</v>
      </c>
      <c r="BJ3" s="19">
        <v>-0.49530000000000002</v>
      </c>
      <c r="BK3" s="19">
        <v>-5.9524999999999997</v>
      </c>
      <c r="BL3" s="19">
        <v>-0.60640000000000005</v>
      </c>
      <c r="BM3" s="19">
        <v>-5.9524999999999997</v>
      </c>
      <c r="BN3" s="19">
        <v>-1.1665000000000001</v>
      </c>
      <c r="BO3" s="19">
        <v>-5.9524999999999997</v>
      </c>
      <c r="BP3" s="19">
        <v>-0.49719999999999998</v>
      </c>
      <c r="BQ3" s="19">
        <v>-5.9524999999999997</v>
      </c>
      <c r="BR3" s="17">
        <v>0</v>
      </c>
      <c r="BS3" s="17">
        <v>0</v>
      </c>
      <c r="BT3" s="17">
        <v>3.4138000000000002</v>
      </c>
      <c r="BU3" s="17">
        <v>-5.6749999999999998</v>
      </c>
      <c r="BV3" s="17">
        <v>4.7306999999999997</v>
      </c>
      <c r="BW3" s="17">
        <v>-6.9512999999999998</v>
      </c>
      <c r="BX3" s="17">
        <v>4.7306999999999997</v>
      </c>
      <c r="BY3" s="17">
        <v>-6.9512999999999998</v>
      </c>
      <c r="BZ3" s="17">
        <v>7.4752000000000001</v>
      </c>
      <c r="CA3" s="17">
        <v>-8.9573</v>
      </c>
      <c r="CB3" s="17">
        <v>7.4752000000000001</v>
      </c>
      <c r="CC3" s="17">
        <v>-8.9573</v>
      </c>
      <c r="CD3" s="12">
        <v>7.173</v>
      </c>
      <c r="CE3" s="12">
        <v>-8.5769000000000002</v>
      </c>
      <c r="CF3" s="12">
        <v>7.4771000000000001</v>
      </c>
      <c r="CG3" s="12">
        <v>-14.544700000000001</v>
      </c>
      <c r="CH3" s="12">
        <v>7.9546000000000001</v>
      </c>
      <c r="CI3" s="12">
        <v>-7.9634999999999998</v>
      </c>
      <c r="CJ3" s="12">
        <v>7.3437999999999999</v>
      </c>
      <c r="CK3" s="12">
        <v>-11.135999999999999</v>
      </c>
      <c r="CL3" s="12">
        <v>7.1063000000000001</v>
      </c>
      <c r="CM3" s="12">
        <v>-11.135999999999999</v>
      </c>
      <c r="CN3" s="12">
        <v>0.40889999999999999</v>
      </c>
      <c r="CO3" s="12">
        <v>3.0893000000000002</v>
      </c>
      <c r="CP3" s="12">
        <v>-3.7782</v>
      </c>
      <c r="CQ3" s="12">
        <v>1.7393000000000001</v>
      </c>
      <c r="CR3" s="12">
        <v>-1.1855</v>
      </c>
      <c r="CS3" s="12">
        <v>6.5208000000000004</v>
      </c>
      <c r="CT3" s="12">
        <v>-1.3715999999999999</v>
      </c>
      <c r="CU3" s="12">
        <v>2.4943</v>
      </c>
      <c r="CV3" s="12">
        <v>-1.3715999999999999</v>
      </c>
      <c r="CW3" s="12">
        <v>2.7126999999999999</v>
      </c>
      <c r="CX3" s="12">
        <v>-1.5615000000000001</v>
      </c>
      <c r="CY3" s="12">
        <v>2.7705000000000002</v>
      </c>
      <c r="CZ3" s="12">
        <v>-6.2922000000000002</v>
      </c>
      <c r="DA3" s="12">
        <v>6.1048999999999998</v>
      </c>
      <c r="DB3" s="12">
        <v>8.4500000000000006E-2</v>
      </c>
      <c r="DC3" s="12">
        <v>6.15</v>
      </c>
      <c r="DD3" s="12">
        <v>-3.8208000000000002</v>
      </c>
      <c r="DE3" s="12">
        <v>4.2380000000000004</v>
      </c>
      <c r="DF3" s="12">
        <v>-3.8208000000000002</v>
      </c>
      <c r="DG3" s="12">
        <v>4.4717000000000002</v>
      </c>
      <c r="DH3" s="12">
        <v>-3.9883999999999999</v>
      </c>
      <c r="DI3" s="12">
        <v>4.5364000000000004</v>
      </c>
      <c r="DJ3" s="12">
        <v>-3.4055</v>
      </c>
      <c r="DK3" s="12">
        <v>5.2234999999999996</v>
      </c>
      <c r="DL3" s="12">
        <v>-3.7408000000000001</v>
      </c>
      <c r="DM3" s="12">
        <v>6.6935000000000002</v>
      </c>
      <c r="DN3" s="12">
        <v>-3.9712999999999998</v>
      </c>
      <c r="DO3" s="12">
        <v>7.0293999999999999</v>
      </c>
    </row>
    <row r="5" spans="1:119" ht="16.899999999999999" customHeight="1" x14ac:dyDescent="0.2">
      <c r="A5" s="2"/>
      <c r="B5" s="2"/>
      <c r="C5" s="5">
        <f t="shared" si="0"/>
        <v>0</v>
      </c>
      <c r="D5" s="5">
        <f t="shared" si="1"/>
        <v>0</v>
      </c>
      <c r="E5" s="5">
        <f t="shared" si="2"/>
        <v>0</v>
      </c>
      <c r="F5" s="5">
        <f t="shared" si="3"/>
        <v>0</v>
      </c>
      <c r="G5" s="5">
        <f t="shared" si="4"/>
        <v>0</v>
      </c>
      <c r="H5" s="5">
        <f t="shared" si="5"/>
        <v>0</v>
      </c>
      <c r="I5" s="5">
        <f t="shared" si="6"/>
        <v>0</v>
      </c>
      <c r="J5" s="5">
        <f t="shared" si="7"/>
        <v>0</v>
      </c>
      <c r="K5" s="5">
        <f t="shared" si="8"/>
        <v>0</v>
      </c>
      <c r="L5" s="5">
        <f t="shared" si="9"/>
        <v>0</v>
      </c>
      <c r="M5" s="5">
        <f t="shared" si="10"/>
        <v>0</v>
      </c>
      <c r="N5" s="5">
        <f>((BZ5-CB5)^2+(CA5-CC5)^2)^0.5</f>
        <v>0</v>
      </c>
      <c r="O5" s="5">
        <f t="shared" ref="O5:O12" si="15">((CD5-CF5)^2+(CE5-CG5)^2)^0.5</f>
        <v>0</v>
      </c>
      <c r="P5" s="5">
        <f t="shared" ref="P5:P12" si="16">((CF5-CH5)^2+(CG5-CI5)^2)^0.5</f>
        <v>0</v>
      </c>
      <c r="Q5" s="5">
        <f t="shared" ref="Q5:Q12" si="17">((CN5-CP5)^2+(CO5-CQ5)^2)^0.5</f>
        <v>0</v>
      </c>
      <c r="R5" s="5">
        <f t="shared" ref="R5:R12" si="18">((CP5-CR5)^2+(CQ5-CS5)^2)^0.5</f>
        <v>0</v>
      </c>
      <c r="S5" s="5">
        <f t="shared" ref="S5:S12" si="19">((CX5-CZ5)^2+(CY5-DA5)^2)^0.5</f>
        <v>0</v>
      </c>
      <c r="T5" s="5">
        <f t="shared" ref="T5:T12" si="20">((CZ5-DB5)^2+(DA5-DC5)^2)^0.5</f>
        <v>0</v>
      </c>
      <c r="U5" s="5">
        <f t="shared" ref="U5:U12" si="21">((DH5-DJ5)^2+(DI5-DK5)^2)^0.5</f>
        <v>0</v>
      </c>
      <c r="V5" s="5">
        <f t="shared" ref="V5:V12" si="22">((DJ5-DL5)^2+(DK5-DM5)^2)^0.5</f>
        <v>0</v>
      </c>
      <c r="W5" s="5">
        <f t="shared" ref="W5:W12" si="23">((DL5-DN5)^2+(DM5-DO5)^2)^0.5</f>
        <v>0</v>
      </c>
      <c r="X5" s="5">
        <f t="shared" ref="X5:X12" si="24">((BD5-BJ5)^2+(BE5-BK5)^2)^0.5</f>
        <v>0</v>
      </c>
      <c r="Y5" s="5">
        <f t="shared" si="11"/>
        <v>0</v>
      </c>
      <c r="Z5" s="5">
        <f t="shared" si="12"/>
        <v>0</v>
      </c>
      <c r="AA5" s="5">
        <f t="shared" si="13"/>
        <v>0</v>
      </c>
      <c r="AB5" s="6">
        <f t="shared" si="14"/>
        <v>0</v>
      </c>
      <c r="AC5" s="6">
        <f t="shared" ref="AC5:AC12" si="25">((CJ5-CL5)^2+(CK5-CM5)^2)^0.5</f>
        <v>0</v>
      </c>
      <c r="AD5" s="6">
        <f t="shared" ref="AD5:AD12" si="26">((CT5-CV5)^2+(CU5-CW5)^2)^0.5</f>
        <v>0</v>
      </c>
      <c r="AE5" s="6">
        <f t="shared" ref="AE5:AE12" si="27">((DD5-DF5)^2+(DE5-DG5)^2)^0.5</f>
        <v>0</v>
      </c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18"/>
      <c r="AY5" s="18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</row>
    <row r="6" spans="1:119" ht="15" customHeight="1" x14ac:dyDescent="0.2">
      <c r="A6" s="2"/>
      <c r="B6" s="2"/>
      <c r="C6" s="5">
        <f t="shared" si="0"/>
        <v>0</v>
      </c>
      <c r="D6" s="5">
        <f t="shared" si="1"/>
        <v>0</v>
      </c>
      <c r="E6" s="5">
        <f t="shared" si="2"/>
        <v>0</v>
      </c>
      <c r="F6" s="5">
        <f t="shared" si="3"/>
        <v>0</v>
      </c>
      <c r="G6" s="5">
        <f t="shared" si="4"/>
        <v>0</v>
      </c>
      <c r="H6" s="5">
        <f t="shared" si="5"/>
        <v>0</v>
      </c>
      <c r="I6" s="5">
        <f t="shared" si="6"/>
        <v>0</v>
      </c>
      <c r="J6" s="5">
        <f t="shared" si="7"/>
        <v>0</v>
      </c>
      <c r="K6" s="5">
        <f t="shared" si="8"/>
        <v>0</v>
      </c>
      <c r="L6" s="5">
        <f t="shared" si="9"/>
        <v>0</v>
      </c>
      <c r="M6" s="5">
        <f t="shared" si="10"/>
        <v>0</v>
      </c>
      <c r="N6" s="5">
        <f t="shared" ref="N6:N12" si="28">((BZ6-CB6)^2+(CA6-CC6)^2)^0.5</f>
        <v>0</v>
      </c>
      <c r="O6" s="5">
        <f t="shared" si="15"/>
        <v>0</v>
      </c>
      <c r="P6" s="5">
        <f t="shared" si="16"/>
        <v>0</v>
      </c>
      <c r="Q6" s="5">
        <f t="shared" si="17"/>
        <v>0</v>
      </c>
      <c r="R6" s="5">
        <f t="shared" si="18"/>
        <v>0</v>
      </c>
      <c r="S6" s="5">
        <f t="shared" si="19"/>
        <v>0</v>
      </c>
      <c r="T6" s="5">
        <f t="shared" si="20"/>
        <v>0</v>
      </c>
      <c r="U6" s="5">
        <f t="shared" si="21"/>
        <v>0</v>
      </c>
      <c r="V6" s="5">
        <f t="shared" si="22"/>
        <v>0</v>
      </c>
      <c r="W6" s="5">
        <f t="shared" si="23"/>
        <v>0</v>
      </c>
      <c r="X6" s="5">
        <f t="shared" si="24"/>
        <v>0</v>
      </c>
      <c r="Y6" s="5">
        <f t="shared" si="11"/>
        <v>0</v>
      </c>
      <c r="Z6" s="5">
        <f t="shared" si="12"/>
        <v>0</v>
      </c>
      <c r="AA6" s="5">
        <f t="shared" si="13"/>
        <v>0</v>
      </c>
      <c r="AB6" s="6">
        <f t="shared" si="14"/>
        <v>0</v>
      </c>
      <c r="AC6" s="6">
        <f t="shared" si="25"/>
        <v>0</v>
      </c>
      <c r="AD6" s="6">
        <f t="shared" si="26"/>
        <v>0</v>
      </c>
      <c r="AE6" s="6">
        <f t="shared" si="27"/>
        <v>0</v>
      </c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18"/>
      <c r="AY6" s="18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7"/>
      <c r="BS6" s="17"/>
      <c r="BT6" s="23"/>
      <c r="BU6" s="17"/>
      <c r="BV6" s="17"/>
      <c r="BW6" s="17"/>
      <c r="BX6" s="17"/>
      <c r="BY6" s="17"/>
      <c r="BZ6" s="17"/>
      <c r="CA6" s="17"/>
      <c r="CB6" s="17"/>
      <c r="CC6" s="17"/>
      <c r="DD6" s="22"/>
    </row>
    <row r="7" spans="1:119" ht="16.149999999999999" customHeight="1" x14ac:dyDescent="0.2">
      <c r="B7" s="2"/>
      <c r="C7" s="5">
        <f t="shared" si="0"/>
        <v>0</v>
      </c>
      <c r="D7" s="5">
        <f t="shared" si="1"/>
        <v>0</v>
      </c>
      <c r="E7" s="5">
        <f t="shared" si="2"/>
        <v>0</v>
      </c>
      <c r="F7" s="5">
        <f t="shared" si="3"/>
        <v>0</v>
      </c>
      <c r="G7" s="5">
        <f t="shared" si="4"/>
        <v>0</v>
      </c>
      <c r="H7" s="5">
        <f t="shared" si="5"/>
        <v>0</v>
      </c>
      <c r="I7" s="5">
        <f t="shared" si="6"/>
        <v>0</v>
      </c>
      <c r="J7" s="5">
        <f t="shared" si="7"/>
        <v>0</v>
      </c>
      <c r="K7" s="5">
        <f t="shared" si="8"/>
        <v>0</v>
      </c>
      <c r="L7" s="5">
        <f t="shared" si="9"/>
        <v>0</v>
      </c>
      <c r="M7" s="5">
        <f t="shared" si="10"/>
        <v>0</v>
      </c>
      <c r="N7" s="5">
        <f t="shared" si="28"/>
        <v>0</v>
      </c>
      <c r="O7" s="5">
        <f t="shared" si="15"/>
        <v>0</v>
      </c>
      <c r="P7" s="5">
        <f t="shared" si="16"/>
        <v>0</v>
      </c>
      <c r="Q7" s="5">
        <f t="shared" si="17"/>
        <v>0</v>
      </c>
      <c r="R7" s="5">
        <f t="shared" si="18"/>
        <v>0</v>
      </c>
      <c r="S7" s="5">
        <f t="shared" si="19"/>
        <v>0</v>
      </c>
      <c r="T7" s="5">
        <f t="shared" si="20"/>
        <v>0</v>
      </c>
      <c r="U7" s="5">
        <f t="shared" si="21"/>
        <v>0</v>
      </c>
      <c r="V7" s="5">
        <f t="shared" si="22"/>
        <v>0</v>
      </c>
      <c r="W7" s="5">
        <f t="shared" si="23"/>
        <v>0</v>
      </c>
      <c r="X7" s="5">
        <f t="shared" si="24"/>
        <v>0</v>
      </c>
      <c r="Y7" s="5">
        <f t="shared" si="11"/>
        <v>0</v>
      </c>
      <c r="Z7" s="5">
        <f t="shared" si="12"/>
        <v>0</v>
      </c>
      <c r="AA7" s="5">
        <f t="shared" si="13"/>
        <v>0</v>
      </c>
      <c r="AB7" s="6">
        <f t="shared" si="14"/>
        <v>0</v>
      </c>
      <c r="AC7" s="6">
        <f t="shared" si="25"/>
        <v>0</v>
      </c>
      <c r="AD7" s="6">
        <f t="shared" si="26"/>
        <v>0</v>
      </c>
      <c r="AE7" s="6">
        <f t="shared" si="27"/>
        <v>0</v>
      </c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18"/>
      <c r="AY7" s="18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</row>
    <row r="8" spans="1:119" ht="16.149999999999999" customHeight="1" x14ac:dyDescent="0.2">
      <c r="A8" s="2"/>
      <c r="B8" s="2"/>
      <c r="C8" s="5">
        <f t="shared" si="0"/>
        <v>0</v>
      </c>
      <c r="D8" s="5">
        <f t="shared" si="1"/>
        <v>0</v>
      </c>
      <c r="E8" s="5">
        <f t="shared" si="2"/>
        <v>0</v>
      </c>
      <c r="F8" s="5">
        <f t="shared" si="3"/>
        <v>0</v>
      </c>
      <c r="G8" s="5">
        <f t="shared" si="4"/>
        <v>0</v>
      </c>
      <c r="H8" s="5">
        <f t="shared" si="5"/>
        <v>0</v>
      </c>
      <c r="I8" s="5">
        <f t="shared" si="6"/>
        <v>0</v>
      </c>
      <c r="J8" s="5">
        <f t="shared" si="7"/>
        <v>0</v>
      </c>
      <c r="K8" s="5">
        <f t="shared" si="8"/>
        <v>0</v>
      </c>
      <c r="L8" s="5">
        <f t="shared" si="9"/>
        <v>0</v>
      </c>
      <c r="M8" s="5">
        <f t="shared" si="10"/>
        <v>0</v>
      </c>
      <c r="N8" s="5">
        <f t="shared" si="28"/>
        <v>0</v>
      </c>
      <c r="O8" s="5">
        <f t="shared" si="15"/>
        <v>0</v>
      </c>
      <c r="P8" s="5">
        <f t="shared" si="16"/>
        <v>0</v>
      </c>
      <c r="Q8" s="5">
        <f t="shared" si="17"/>
        <v>0</v>
      </c>
      <c r="R8" s="5">
        <f t="shared" si="18"/>
        <v>0</v>
      </c>
      <c r="S8" s="5">
        <f t="shared" si="19"/>
        <v>0</v>
      </c>
      <c r="T8" s="5">
        <f t="shared" si="20"/>
        <v>0</v>
      </c>
      <c r="U8" s="5">
        <f t="shared" si="21"/>
        <v>0</v>
      </c>
      <c r="V8" s="5">
        <f t="shared" si="22"/>
        <v>0</v>
      </c>
      <c r="W8" s="5">
        <f t="shared" si="23"/>
        <v>0</v>
      </c>
      <c r="X8" s="5">
        <f t="shared" si="24"/>
        <v>0</v>
      </c>
      <c r="Y8" s="5">
        <f t="shared" si="11"/>
        <v>0</v>
      </c>
      <c r="Z8" s="5">
        <f t="shared" si="12"/>
        <v>0</v>
      </c>
      <c r="AA8" s="5">
        <f t="shared" si="13"/>
        <v>0</v>
      </c>
      <c r="AB8" s="6">
        <f t="shared" si="14"/>
        <v>0</v>
      </c>
      <c r="AC8" s="6">
        <f t="shared" si="25"/>
        <v>0</v>
      </c>
      <c r="AD8" s="6">
        <f t="shared" si="26"/>
        <v>0</v>
      </c>
      <c r="AE8" s="6">
        <f t="shared" si="27"/>
        <v>0</v>
      </c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18"/>
      <c r="AY8" s="18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</row>
    <row r="9" spans="1:119" ht="16.149999999999999" customHeight="1" x14ac:dyDescent="0.2">
      <c r="A9" s="2"/>
      <c r="B9" s="2"/>
      <c r="C9" s="5">
        <f t="shared" si="0"/>
        <v>0</v>
      </c>
      <c r="D9" s="5">
        <f t="shared" si="1"/>
        <v>0</v>
      </c>
      <c r="E9" s="5">
        <f t="shared" si="2"/>
        <v>0</v>
      </c>
      <c r="F9" s="5">
        <f t="shared" si="3"/>
        <v>0</v>
      </c>
      <c r="G9" s="5">
        <f t="shared" si="4"/>
        <v>0</v>
      </c>
      <c r="H9" s="5">
        <f t="shared" si="5"/>
        <v>0</v>
      </c>
      <c r="I9" s="5">
        <f t="shared" si="6"/>
        <v>0</v>
      </c>
      <c r="J9" s="5">
        <f t="shared" si="7"/>
        <v>0</v>
      </c>
      <c r="K9" s="5">
        <f t="shared" si="8"/>
        <v>0</v>
      </c>
      <c r="L9" s="5">
        <f t="shared" si="9"/>
        <v>0</v>
      </c>
      <c r="M9" s="5">
        <f t="shared" si="10"/>
        <v>0</v>
      </c>
      <c r="N9" s="5">
        <f t="shared" si="28"/>
        <v>0</v>
      </c>
      <c r="O9" s="5">
        <f t="shared" si="15"/>
        <v>0</v>
      </c>
      <c r="P9" s="5">
        <f t="shared" si="16"/>
        <v>0</v>
      </c>
      <c r="Q9" s="5">
        <f t="shared" si="17"/>
        <v>0</v>
      </c>
      <c r="R9" s="5">
        <f t="shared" si="18"/>
        <v>0</v>
      </c>
      <c r="S9" s="5">
        <f t="shared" si="19"/>
        <v>0</v>
      </c>
      <c r="T9" s="5">
        <f t="shared" si="20"/>
        <v>0</v>
      </c>
      <c r="U9" s="5">
        <f t="shared" si="21"/>
        <v>0</v>
      </c>
      <c r="V9" s="5">
        <f t="shared" si="22"/>
        <v>0</v>
      </c>
      <c r="W9" s="5">
        <f t="shared" si="23"/>
        <v>0</v>
      </c>
      <c r="X9" s="5">
        <f t="shared" si="24"/>
        <v>0</v>
      </c>
      <c r="Y9" s="5">
        <f t="shared" si="11"/>
        <v>0</v>
      </c>
      <c r="Z9" s="5">
        <f t="shared" si="12"/>
        <v>0</v>
      </c>
      <c r="AA9" s="5">
        <f t="shared" si="13"/>
        <v>0</v>
      </c>
      <c r="AB9" s="6">
        <f t="shared" si="14"/>
        <v>0</v>
      </c>
      <c r="AC9" s="6">
        <f t="shared" si="25"/>
        <v>0</v>
      </c>
      <c r="AD9" s="6">
        <f t="shared" si="26"/>
        <v>0</v>
      </c>
      <c r="AE9" s="6">
        <f t="shared" si="27"/>
        <v>0</v>
      </c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18"/>
      <c r="AY9" s="18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</row>
    <row r="10" spans="1:119" ht="16.149999999999999" customHeight="1" x14ac:dyDescent="0.2">
      <c r="A10" s="2"/>
      <c r="B10" s="2"/>
      <c r="C10" s="5">
        <f t="shared" si="0"/>
        <v>0</v>
      </c>
      <c r="D10" s="5">
        <f t="shared" si="1"/>
        <v>0</v>
      </c>
      <c r="E10" s="5">
        <f t="shared" si="2"/>
        <v>0</v>
      </c>
      <c r="F10" s="5">
        <f t="shared" si="3"/>
        <v>0</v>
      </c>
      <c r="G10" s="5">
        <f t="shared" si="4"/>
        <v>0</v>
      </c>
      <c r="H10" s="5">
        <f t="shared" si="5"/>
        <v>0</v>
      </c>
      <c r="I10" s="5">
        <f t="shared" si="6"/>
        <v>0</v>
      </c>
      <c r="J10" s="5">
        <f t="shared" si="7"/>
        <v>0</v>
      </c>
      <c r="K10" s="5">
        <f t="shared" si="8"/>
        <v>0</v>
      </c>
      <c r="L10" s="5">
        <f t="shared" si="9"/>
        <v>0</v>
      </c>
      <c r="M10" s="5">
        <f t="shared" si="10"/>
        <v>0</v>
      </c>
      <c r="N10" s="5">
        <f t="shared" si="28"/>
        <v>0</v>
      </c>
      <c r="O10" s="5">
        <f t="shared" si="15"/>
        <v>0</v>
      </c>
      <c r="P10" s="5">
        <f t="shared" si="16"/>
        <v>0</v>
      </c>
      <c r="Q10" s="5">
        <f t="shared" si="17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11"/>
        <v>0</v>
      </c>
      <c r="Z10" s="5">
        <f t="shared" si="12"/>
        <v>0</v>
      </c>
      <c r="AA10" s="5">
        <f t="shared" si="13"/>
        <v>0</v>
      </c>
      <c r="AB10" s="6">
        <f t="shared" si="14"/>
        <v>0</v>
      </c>
      <c r="AC10" s="6">
        <f t="shared" si="25"/>
        <v>0</v>
      </c>
      <c r="AD10" s="6">
        <f t="shared" si="26"/>
        <v>0</v>
      </c>
      <c r="AE10" s="6">
        <f t="shared" si="27"/>
        <v>0</v>
      </c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18"/>
      <c r="AY10" s="18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</row>
    <row r="11" spans="1:119" ht="16.149999999999999" customHeight="1" x14ac:dyDescent="0.2">
      <c r="A11" s="2"/>
      <c r="B11" s="2"/>
      <c r="C11" s="5">
        <f t="shared" si="0"/>
        <v>0</v>
      </c>
      <c r="D11" s="5">
        <f t="shared" si="1"/>
        <v>0</v>
      </c>
      <c r="E11" s="5">
        <f t="shared" si="2"/>
        <v>0</v>
      </c>
      <c r="F11" s="5">
        <f t="shared" si="3"/>
        <v>0</v>
      </c>
      <c r="G11" s="5">
        <f t="shared" si="4"/>
        <v>0</v>
      </c>
      <c r="H11" s="5">
        <f t="shared" si="5"/>
        <v>0</v>
      </c>
      <c r="I11" s="5">
        <f t="shared" si="6"/>
        <v>0</v>
      </c>
      <c r="J11" s="5">
        <f t="shared" si="7"/>
        <v>0</v>
      </c>
      <c r="K11" s="5">
        <f t="shared" si="8"/>
        <v>0</v>
      </c>
      <c r="L11" s="5">
        <f t="shared" si="9"/>
        <v>0</v>
      </c>
      <c r="M11" s="5">
        <f t="shared" si="10"/>
        <v>0</v>
      </c>
      <c r="N11" s="5">
        <f t="shared" si="28"/>
        <v>0</v>
      </c>
      <c r="O11" s="5">
        <f t="shared" si="15"/>
        <v>0</v>
      </c>
      <c r="P11" s="5">
        <f t="shared" si="16"/>
        <v>0</v>
      </c>
      <c r="Q11" s="5">
        <f t="shared" si="17"/>
        <v>0</v>
      </c>
      <c r="R11" s="5">
        <f t="shared" si="18"/>
        <v>0</v>
      </c>
      <c r="S11" s="5">
        <f t="shared" si="19"/>
        <v>0</v>
      </c>
      <c r="T11" s="5">
        <f t="shared" si="20"/>
        <v>0</v>
      </c>
      <c r="U11" s="5">
        <f t="shared" si="21"/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11"/>
        <v>0</v>
      </c>
      <c r="Z11" s="5">
        <f t="shared" si="12"/>
        <v>0</v>
      </c>
      <c r="AA11" s="5">
        <f t="shared" si="13"/>
        <v>0</v>
      </c>
      <c r="AB11" s="6">
        <f t="shared" si="14"/>
        <v>0</v>
      </c>
      <c r="AC11" s="6">
        <f t="shared" si="25"/>
        <v>0</v>
      </c>
      <c r="AD11" s="6">
        <f t="shared" si="26"/>
        <v>0</v>
      </c>
      <c r="AE11" s="6">
        <f t="shared" si="27"/>
        <v>0</v>
      </c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18"/>
      <c r="AY11" s="18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</row>
    <row r="12" spans="1:119" ht="16.149999999999999" customHeight="1" x14ac:dyDescent="0.2">
      <c r="A12" s="2"/>
      <c r="B12" s="2"/>
      <c r="C12" s="5">
        <f t="shared" si="0"/>
        <v>0</v>
      </c>
      <c r="D12" s="5">
        <f t="shared" si="1"/>
        <v>0</v>
      </c>
      <c r="E12" s="5">
        <f t="shared" si="2"/>
        <v>0</v>
      </c>
      <c r="F12" s="5">
        <f t="shared" si="3"/>
        <v>0</v>
      </c>
      <c r="G12" s="5">
        <f t="shared" si="4"/>
        <v>0</v>
      </c>
      <c r="H12" s="5">
        <f t="shared" si="5"/>
        <v>0</v>
      </c>
      <c r="I12" s="5">
        <f t="shared" si="6"/>
        <v>0</v>
      </c>
      <c r="J12" s="5">
        <f t="shared" si="7"/>
        <v>0</v>
      </c>
      <c r="K12" s="5">
        <f t="shared" si="8"/>
        <v>0</v>
      </c>
      <c r="L12" s="5">
        <f t="shared" si="9"/>
        <v>0</v>
      </c>
      <c r="M12" s="5">
        <f t="shared" si="10"/>
        <v>0</v>
      </c>
      <c r="N12" s="5">
        <f t="shared" si="28"/>
        <v>0</v>
      </c>
      <c r="O12" s="5">
        <f t="shared" si="15"/>
        <v>0</v>
      </c>
      <c r="P12" s="5">
        <f t="shared" si="16"/>
        <v>0</v>
      </c>
      <c r="Q12" s="5">
        <f t="shared" si="17"/>
        <v>0</v>
      </c>
      <c r="R12" s="5">
        <f t="shared" si="18"/>
        <v>0</v>
      </c>
      <c r="S12" s="5">
        <f t="shared" si="19"/>
        <v>0</v>
      </c>
      <c r="T12" s="5">
        <f t="shared" si="20"/>
        <v>0</v>
      </c>
      <c r="U12" s="5">
        <f t="shared" si="21"/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11"/>
        <v>0</v>
      </c>
      <c r="Z12" s="5">
        <f t="shared" si="12"/>
        <v>0</v>
      </c>
      <c r="AA12" s="5">
        <f t="shared" si="13"/>
        <v>0</v>
      </c>
      <c r="AB12" s="6">
        <f t="shared" si="14"/>
        <v>0</v>
      </c>
      <c r="AC12" s="6">
        <f t="shared" si="25"/>
        <v>0</v>
      </c>
      <c r="AD12" s="6">
        <f t="shared" si="26"/>
        <v>0</v>
      </c>
      <c r="AE12" s="6">
        <f t="shared" si="27"/>
        <v>0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18"/>
      <c r="AY12" s="18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</row>
    <row r="13" spans="1:119" x14ac:dyDescent="0.2">
      <c r="A13" s="13" t="s">
        <v>3</v>
      </c>
      <c r="B13" s="13"/>
      <c r="C13" s="14">
        <f>AVERAGE(C3)</f>
        <v>13.7401</v>
      </c>
      <c r="D13" s="14">
        <f t="shared" ref="D13:AE13" si="29">AVERAGE(D3)</f>
        <v>11.170299999999999</v>
      </c>
      <c r="E13" s="14">
        <f t="shared" si="29"/>
        <v>2.3938999999999999</v>
      </c>
      <c r="F13" s="14">
        <f t="shared" si="29"/>
        <v>0.73280000000000001</v>
      </c>
      <c r="G13" s="14">
        <f t="shared" si="29"/>
        <v>1.2184999999999999</v>
      </c>
      <c r="H13" s="14">
        <f t="shared" si="29"/>
        <v>0.57920000000000016</v>
      </c>
      <c r="I13" s="14">
        <f t="shared" si="29"/>
        <v>1.7348000000000003</v>
      </c>
      <c r="J13" s="14">
        <f t="shared" si="29"/>
        <v>0.92579999999999973</v>
      </c>
      <c r="K13" s="14">
        <f t="shared" si="29"/>
        <v>6.6226622622628124</v>
      </c>
      <c r="L13" s="14">
        <f t="shared" si="29"/>
        <v>1.8338940263821133</v>
      </c>
      <c r="M13" s="14" t="s">
        <v>942</v>
      </c>
      <c r="N13" s="14" t="s">
        <v>942</v>
      </c>
      <c r="O13" s="14">
        <f t="shared" si="29"/>
        <v>5.9755429585938051</v>
      </c>
      <c r="P13" s="14">
        <f t="shared" si="29"/>
        <v>6.598499806016517</v>
      </c>
      <c r="Q13" s="14">
        <f t="shared" si="29"/>
        <v>4.3993529535603306</v>
      </c>
      <c r="R13" s="14">
        <f t="shared" si="29"/>
        <v>5.4391943833623015</v>
      </c>
      <c r="S13" s="14">
        <f t="shared" si="29"/>
        <v>5.7877237192181177</v>
      </c>
      <c r="T13" s="14">
        <f t="shared" si="29"/>
        <v>6.3768594856716119</v>
      </c>
      <c r="U13" s="14">
        <f t="shared" si="29"/>
        <v>0.90104318431471353</v>
      </c>
      <c r="V13" s="14">
        <f t="shared" si="29"/>
        <v>1.5077553150295979</v>
      </c>
      <c r="W13" s="14">
        <f t="shared" si="29"/>
        <v>0.40738073101215727</v>
      </c>
      <c r="X13" s="14">
        <f t="shared" si="29"/>
        <v>1.0427</v>
      </c>
      <c r="Y13" s="14">
        <f t="shared" si="29"/>
        <v>0.36829999999999996</v>
      </c>
      <c r="Z13" s="14">
        <f t="shared" si="29"/>
        <v>1.611</v>
      </c>
      <c r="AA13" s="14">
        <f t="shared" si="29"/>
        <v>2.5597000000000003</v>
      </c>
      <c r="AB13" s="14">
        <f t="shared" si="29"/>
        <v>1.5545</v>
      </c>
      <c r="AC13" s="14">
        <f t="shared" si="29"/>
        <v>0.23749999999999982</v>
      </c>
      <c r="AD13" s="14">
        <f t="shared" si="29"/>
        <v>0.21839999999999993</v>
      </c>
      <c r="AE13" s="14">
        <f t="shared" si="29"/>
        <v>0.2336999999999998</v>
      </c>
      <c r="AF13" s="29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7"/>
      <c r="BS13" s="7"/>
      <c r="BT13" s="7"/>
      <c r="BU13" s="7"/>
      <c r="BV13" s="7"/>
      <c r="BW13" s="7"/>
      <c r="BX13" s="7"/>
      <c r="BY13" s="7"/>
    </row>
    <row r="14" spans="1:119" x14ac:dyDescent="0.2">
      <c r="A14" s="13" t="s">
        <v>4</v>
      </c>
      <c r="B14" s="13"/>
      <c r="C14" s="14" t="s">
        <v>942</v>
      </c>
      <c r="D14" s="14" t="s">
        <v>942</v>
      </c>
      <c r="E14" s="14" t="s">
        <v>942</v>
      </c>
      <c r="F14" s="14" t="s">
        <v>942</v>
      </c>
      <c r="G14" s="14" t="s">
        <v>942</v>
      </c>
      <c r="H14" s="14" t="s">
        <v>942</v>
      </c>
      <c r="I14" s="14" t="s">
        <v>942</v>
      </c>
      <c r="J14" s="14" t="s">
        <v>942</v>
      </c>
      <c r="K14" s="14" t="s">
        <v>942</v>
      </c>
      <c r="L14" s="14" t="s">
        <v>942</v>
      </c>
      <c r="M14" s="14" t="s">
        <v>942</v>
      </c>
      <c r="N14" s="14" t="s">
        <v>942</v>
      </c>
      <c r="O14" s="14" t="s">
        <v>942</v>
      </c>
      <c r="P14" s="14" t="s">
        <v>942</v>
      </c>
      <c r="Q14" s="14" t="s">
        <v>942</v>
      </c>
      <c r="R14" s="14" t="s">
        <v>942</v>
      </c>
      <c r="S14" s="14" t="s">
        <v>942</v>
      </c>
      <c r="T14" s="14" t="s">
        <v>942</v>
      </c>
      <c r="U14" s="14" t="s">
        <v>942</v>
      </c>
      <c r="V14" s="14" t="s">
        <v>942</v>
      </c>
      <c r="W14" s="14" t="s">
        <v>942</v>
      </c>
      <c r="X14" s="14" t="s">
        <v>942</v>
      </c>
      <c r="Y14" s="14" t="s">
        <v>942</v>
      </c>
      <c r="Z14" s="14" t="s">
        <v>942</v>
      </c>
      <c r="AA14" s="14" t="s">
        <v>942</v>
      </c>
      <c r="AB14" s="14" t="s">
        <v>942</v>
      </c>
      <c r="AC14" s="14" t="s">
        <v>942</v>
      </c>
      <c r="AD14" s="14" t="s">
        <v>942</v>
      </c>
      <c r="AE14" s="14" t="s">
        <v>942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7"/>
      <c r="BS14" s="7"/>
      <c r="BT14" s="7"/>
      <c r="BU14" s="7"/>
      <c r="BV14" s="7"/>
      <c r="BW14" s="7"/>
      <c r="BX14" s="7"/>
      <c r="BY14" s="7"/>
    </row>
    <row r="15" spans="1:119" x14ac:dyDescent="0.2">
      <c r="A15" s="13" t="s">
        <v>5</v>
      </c>
      <c r="B15" s="13"/>
      <c r="C15" s="14" t="s">
        <v>942</v>
      </c>
      <c r="D15" s="14" t="s">
        <v>942</v>
      </c>
      <c r="E15" s="14" t="s">
        <v>942</v>
      </c>
      <c r="F15" s="14" t="s">
        <v>942</v>
      </c>
      <c r="G15" s="14" t="s">
        <v>942</v>
      </c>
      <c r="H15" s="14" t="s">
        <v>942</v>
      </c>
      <c r="I15" s="14" t="s">
        <v>942</v>
      </c>
      <c r="J15" s="14" t="s">
        <v>942</v>
      </c>
      <c r="K15" s="14" t="s">
        <v>942</v>
      </c>
      <c r="L15" s="14" t="s">
        <v>942</v>
      </c>
      <c r="M15" s="14" t="s">
        <v>942</v>
      </c>
      <c r="N15" s="14" t="s">
        <v>942</v>
      </c>
      <c r="O15" s="14" t="s">
        <v>942</v>
      </c>
      <c r="P15" s="14" t="s">
        <v>942</v>
      </c>
      <c r="Q15" s="14" t="s">
        <v>942</v>
      </c>
      <c r="R15" s="14" t="s">
        <v>942</v>
      </c>
      <c r="S15" s="14" t="s">
        <v>942</v>
      </c>
      <c r="T15" s="14" t="s">
        <v>942</v>
      </c>
      <c r="U15" s="14" t="s">
        <v>942</v>
      </c>
      <c r="V15" s="14" t="s">
        <v>942</v>
      </c>
      <c r="W15" s="14" t="s">
        <v>942</v>
      </c>
      <c r="X15" s="14" t="s">
        <v>942</v>
      </c>
      <c r="Y15" s="14" t="s">
        <v>942</v>
      </c>
      <c r="Z15" s="14" t="s">
        <v>942</v>
      </c>
      <c r="AA15" s="14" t="s">
        <v>942</v>
      </c>
      <c r="AB15" s="14" t="s">
        <v>942</v>
      </c>
      <c r="AC15" s="14" t="s">
        <v>942</v>
      </c>
      <c r="AD15" s="14" t="s">
        <v>942</v>
      </c>
      <c r="AE15" s="14" t="s">
        <v>942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 t="s">
        <v>55</v>
      </c>
      <c r="AV15" s="7"/>
      <c r="AW15" s="7"/>
      <c r="AX15" s="7"/>
      <c r="AY15" s="7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7"/>
      <c r="BS15" s="7"/>
      <c r="BT15" s="7"/>
      <c r="BU15" s="7"/>
      <c r="BV15" s="7"/>
      <c r="BW15" s="7"/>
      <c r="BX15" s="7"/>
      <c r="BY15" s="7"/>
    </row>
    <row r="16" spans="1:119" x14ac:dyDescent="0.2">
      <c r="A16" s="13" t="s">
        <v>6</v>
      </c>
      <c r="B16" s="13"/>
      <c r="C16" s="14" t="s">
        <v>942</v>
      </c>
      <c r="D16" s="14" t="s">
        <v>942</v>
      </c>
      <c r="E16" s="14" t="s">
        <v>942</v>
      </c>
      <c r="F16" s="14" t="s">
        <v>942</v>
      </c>
      <c r="G16" s="14" t="s">
        <v>942</v>
      </c>
      <c r="H16" s="14" t="s">
        <v>942</v>
      </c>
      <c r="I16" s="14" t="s">
        <v>942</v>
      </c>
      <c r="J16" s="14" t="s">
        <v>942</v>
      </c>
      <c r="K16" s="14" t="s">
        <v>942</v>
      </c>
      <c r="L16" s="14" t="s">
        <v>942</v>
      </c>
      <c r="M16" s="14" t="s">
        <v>942</v>
      </c>
      <c r="N16" s="14" t="s">
        <v>942</v>
      </c>
      <c r="O16" s="14" t="s">
        <v>942</v>
      </c>
      <c r="P16" s="14" t="s">
        <v>942</v>
      </c>
      <c r="Q16" s="14" t="s">
        <v>942</v>
      </c>
      <c r="R16" s="14" t="s">
        <v>942</v>
      </c>
      <c r="S16" s="14" t="s">
        <v>942</v>
      </c>
      <c r="T16" s="14" t="s">
        <v>942</v>
      </c>
      <c r="U16" s="14" t="s">
        <v>942</v>
      </c>
      <c r="V16" s="14" t="s">
        <v>942</v>
      </c>
      <c r="W16" s="14" t="s">
        <v>942</v>
      </c>
      <c r="X16" s="14" t="s">
        <v>942</v>
      </c>
      <c r="Y16" s="14" t="s">
        <v>942</v>
      </c>
      <c r="Z16" s="14" t="s">
        <v>942</v>
      </c>
      <c r="AA16" s="14" t="s">
        <v>942</v>
      </c>
      <c r="AB16" s="14" t="s">
        <v>942</v>
      </c>
      <c r="AC16" s="14" t="s">
        <v>942</v>
      </c>
      <c r="AD16" s="14" t="s">
        <v>942</v>
      </c>
      <c r="AE16" s="14" t="s">
        <v>942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7"/>
      <c r="BS16" s="7"/>
      <c r="BT16" s="7"/>
      <c r="BU16" s="7"/>
      <c r="BV16" s="7"/>
      <c r="BW16" s="7"/>
      <c r="BX16" s="7"/>
      <c r="BY16" s="7"/>
    </row>
    <row r="17" spans="1:119" x14ac:dyDescent="0.2">
      <c r="A17" s="13" t="s">
        <v>7</v>
      </c>
      <c r="B17" s="13"/>
      <c r="C17" s="14" t="s">
        <v>942</v>
      </c>
      <c r="D17" s="14" t="s">
        <v>942</v>
      </c>
      <c r="E17" s="14" t="s">
        <v>942</v>
      </c>
      <c r="F17" s="14" t="s">
        <v>942</v>
      </c>
      <c r="G17" s="14" t="s">
        <v>942</v>
      </c>
      <c r="H17" s="14" t="s">
        <v>942</v>
      </c>
      <c r="I17" s="14" t="s">
        <v>942</v>
      </c>
      <c r="J17" s="14" t="s">
        <v>942</v>
      </c>
      <c r="K17" s="14" t="s">
        <v>942</v>
      </c>
      <c r="L17" s="14" t="s">
        <v>942</v>
      </c>
      <c r="M17" s="14" t="s">
        <v>942</v>
      </c>
      <c r="N17" s="14" t="s">
        <v>942</v>
      </c>
      <c r="O17" s="14" t="s">
        <v>942</v>
      </c>
      <c r="P17" s="14" t="s">
        <v>942</v>
      </c>
      <c r="Q17" s="14" t="s">
        <v>942</v>
      </c>
      <c r="R17" s="14" t="s">
        <v>942</v>
      </c>
      <c r="S17" s="14" t="s">
        <v>942</v>
      </c>
      <c r="T17" s="14" t="s">
        <v>942</v>
      </c>
      <c r="U17" s="14" t="s">
        <v>942</v>
      </c>
      <c r="V17" s="14" t="s">
        <v>942</v>
      </c>
      <c r="W17" s="14" t="s">
        <v>942</v>
      </c>
      <c r="X17" s="14" t="s">
        <v>942</v>
      </c>
      <c r="Y17" s="14" t="s">
        <v>942</v>
      </c>
      <c r="Z17" s="14" t="s">
        <v>942</v>
      </c>
      <c r="AA17" s="14" t="s">
        <v>942</v>
      </c>
      <c r="AB17" s="14" t="s">
        <v>942</v>
      </c>
      <c r="AC17" s="14" t="s">
        <v>942</v>
      </c>
      <c r="AD17" s="14" t="s">
        <v>942</v>
      </c>
      <c r="AE17" s="14" t="s">
        <v>942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7"/>
      <c r="BS17" s="7"/>
      <c r="BT17" s="7"/>
      <c r="BU17" s="7"/>
      <c r="BV17" s="7"/>
      <c r="BW17" s="7"/>
      <c r="BX17" s="7"/>
      <c r="BY17" s="7"/>
    </row>
    <row r="18" spans="1:119" x14ac:dyDescent="0.2">
      <c r="A18" s="13" t="s">
        <v>56</v>
      </c>
      <c r="B18" s="13"/>
      <c r="C18" s="15">
        <f>COUNT(C3)</f>
        <v>1</v>
      </c>
      <c r="D18" s="15">
        <f t="shared" ref="D18:AE18" si="30">COUNT(D3)</f>
        <v>1</v>
      </c>
      <c r="E18" s="15">
        <f t="shared" si="30"/>
        <v>1</v>
      </c>
      <c r="F18" s="15">
        <f t="shared" si="30"/>
        <v>1</v>
      </c>
      <c r="G18" s="15">
        <f t="shared" si="30"/>
        <v>1</v>
      </c>
      <c r="H18" s="15">
        <f t="shared" si="30"/>
        <v>1</v>
      </c>
      <c r="I18" s="15">
        <f t="shared" si="30"/>
        <v>1</v>
      </c>
      <c r="J18" s="15">
        <f t="shared" si="30"/>
        <v>1</v>
      </c>
      <c r="K18" s="15">
        <f t="shared" si="30"/>
        <v>1</v>
      </c>
      <c r="L18" s="15">
        <f t="shared" si="30"/>
        <v>1</v>
      </c>
      <c r="M18" s="15">
        <f t="shared" si="30"/>
        <v>1</v>
      </c>
      <c r="N18" s="15">
        <f t="shared" si="30"/>
        <v>0</v>
      </c>
      <c r="O18" s="15">
        <f t="shared" si="30"/>
        <v>1</v>
      </c>
      <c r="P18" s="15">
        <f t="shared" si="30"/>
        <v>1</v>
      </c>
      <c r="Q18" s="15">
        <f t="shared" si="30"/>
        <v>1</v>
      </c>
      <c r="R18" s="15">
        <f t="shared" si="30"/>
        <v>1</v>
      </c>
      <c r="S18" s="15">
        <f t="shared" si="30"/>
        <v>1</v>
      </c>
      <c r="T18" s="15">
        <f t="shared" si="30"/>
        <v>1</v>
      </c>
      <c r="U18" s="15">
        <f t="shared" si="30"/>
        <v>1</v>
      </c>
      <c r="V18" s="15">
        <f t="shared" si="30"/>
        <v>1</v>
      </c>
      <c r="W18" s="15">
        <f t="shared" si="30"/>
        <v>1</v>
      </c>
      <c r="X18" s="15">
        <f t="shared" si="30"/>
        <v>1</v>
      </c>
      <c r="Y18" s="15">
        <f t="shared" si="30"/>
        <v>1</v>
      </c>
      <c r="Z18" s="15">
        <f t="shared" si="30"/>
        <v>1</v>
      </c>
      <c r="AA18" s="15">
        <f t="shared" si="30"/>
        <v>1</v>
      </c>
      <c r="AB18" s="15">
        <f t="shared" si="30"/>
        <v>1</v>
      </c>
      <c r="AC18" s="15">
        <f t="shared" si="30"/>
        <v>1</v>
      </c>
      <c r="AD18" s="15">
        <f t="shared" si="30"/>
        <v>1</v>
      </c>
      <c r="AE18" s="15">
        <f t="shared" si="30"/>
        <v>1</v>
      </c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7"/>
      <c r="BS18" s="7"/>
      <c r="BT18" s="7"/>
      <c r="BU18" s="7"/>
      <c r="BV18" s="7"/>
      <c r="BW18" s="7"/>
      <c r="BX18" s="7"/>
      <c r="BY18" s="7"/>
    </row>
    <row r="19" spans="1:119" x14ac:dyDescent="0.2">
      <c r="A19" s="1"/>
      <c r="B19" s="1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7"/>
      <c r="AG19" s="7"/>
      <c r="AH19" s="8"/>
      <c r="AI19" s="8"/>
      <c r="AJ19" s="8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7"/>
      <c r="BS19" s="7"/>
      <c r="BT19" s="7"/>
      <c r="BU19" s="7"/>
      <c r="BV19" s="7"/>
      <c r="BW19" s="7"/>
      <c r="BX19" s="7"/>
      <c r="BY19" s="7"/>
    </row>
    <row r="20" spans="1:119" x14ac:dyDescent="0.2">
      <c r="A20" s="1"/>
      <c r="B20" s="1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7"/>
      <c r="AG20" s="7"/>
      <c r="AH20" s="8"/>
      <c r="AI20" s="8"/>
      <c r="AJ20" s="8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7"/>
      <c r="BS20" s="7"/>
      <c r="BT20" s="7"/>
      <c r="BU20" s="7"/>
      <c r="BV20" s="7"/>
      <c r="BW20" s="7"/>
      <c r="BX20" s="7"/>
      <c r="BY20" s="7"/>
    </row>
    <row r="21" spans="1:119" s="20" customFormat="1" x14ac:dyDescent="0.2">
      <c r="A21" s="1" t="s">
        <v>57</v>
      </c>
      <c r="B21" s="1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86">
        <v>1</v>
      </c>
      <c r="AG21" s="86"/>
      <c r="AH21" s="87">
        <v>2</v>
      </c>
      <c r="AI21" s="87"/>
      <c r="AJ21" s="87">
        <v>3</v>
      </c>
      <c r="AK21" s="87"/>
      <c r="AL21" s="86">
        <v>4</v>
      </c>
      <c r="AM21" s="86"/>
      <c r="AN21" s="86">
        <v>5</v>
      </c>
      <c r="AO21" s="86"/>
      <c r="AP21" s="86">
        <v>6</v>
      </c>
      <c r="AQ21" s="86"/>
      <c r="AR21" s="86">
        <v>7</v>
      </c>
      <c r="AS21" s="86"/>
      <c r="AT21" s="86">
        <v>8</v>
      </c>
      <c r="AU21" s="86"/>
      <c r="AV21" s="86">
        <v>9</v>
      </c>
      <c r="AW21" s="86"/>
      <c r="AX21" s="86">
        <v>10</v>
      </c>
      <c r="AY21" s="86"/>
      <c r="AZ21" s="86">
        <v>11</v>
      </c>
      <c r="BA21" s="86"/>
      <c r="BB21" s="86">
        <v>12</v>
      </c>
      <c r="BC21" s="86"/>
      <c r="BD21" s="86">
        <v>13</v>
      </c>
      <c r="BE21" s="86"/>
      <c r="BF21" s="86">
        <v>14</v>
      </c>
      <c r="BG21" s="86"/>
      <c r="BH21" s="86">
        <v>15</v>
      </c>
      <c r="BI21" s="86"/>
      <c r="BJ21" s="86">
        <v>16</v>
      </c>
      <c r="BK21" s="86"/>
      <c r="BL21" s="86">
        <v>17</v>
      </c>
      <c r="BM21" s="86"/>
      <c r="BN21" s="86">
        <v>18</v>
      </c>
      <c r="BO21" s="86"/>
      <c r="BP21" s="86">
        <v>19</v>
      </c>
      <c r="BQ21" s="86"/>
      <c r="BR21" s="86">
        <v>20</v>
      </c>
      <c r="BS21" s="86"/>
      <c r="BT21" s="86">
        <v>21</v>
      </c>
      <c r="BU21" s="86"/>
      <c r="BV21" s="86">
        <v>22</v>
      </c>
      <c r="BW21" s="86"/>
      <c r="BX21" s="3"/>
      <c r="BY21" s="3"/>
    </row>
    <row r="22" spans="1:119" s="20" customFormat="1" x14ac:dyDescent="0.2">
      <c r="A22" s="1" t="s">
        <v>9</v>
      </c>
      <c r="B22" s="1"/>
      <c r="C22" s="2" t="s">
        <v>10</v>
      </c>
      <c r="D22" s="2" t="s">
        <v>64</v>
      </c>
      <c r="E22" s="2" t="s">
        <v>11</v>
      </c>
      <c r="F22" s="2" t="s">
        <v>76</v>
      </c>
      <c r="G22" s="2" t="s">
        <v>77</v>
      </c>
      <c r="H22" s="2" t="s">
        <v>68</v>
      </c>
      <c r="I22" s="2" t="s">
        <v>69</v>
      </c>
      <c r="J22" s="2" t="s">
        <v>12</v>
      </c>
      <c r="K22" s="2" t="s">
        <v>74</v>
      </c>
      <c r="L22" s="2" t="s">
        <v>75</v>
      </c>
      <c r="M22" s="2" t="s">
        <v>145</v>
      </c>
      <c r="N22" s="2" t="s">
        <v>144</v>
      </c>
      <c r="O22" s="2" t="s">
        <v>167</v>
      </c>
      <c r="P22" s="2" t="s">
        <v>168</v>
      </c>
      <c r="Q22" s="2" t="s">
        <v>169</v>
      </c>
      <c r="R22" s="2" t="s">
        <v>170</v>
      </c>
      <c r="S22" s="2" t="s">
        <v>171</v>
      </c>
      <c r="T22" s="2" t="s">
        <v>172</v>
      </c>
      <c r="U22" s="2" t="s">
        <v>600</v>
      </c>
      <c r="V22" s="2" t="s">
        <v>601</v>
      </c>
      <c r="W22" s="2" t="s">
        <v>602</v>
      </c>
      <c r="X22" s="2" t="s">
        <v>13</v>
      </c>
      <c r="Y22" s="2" t="s">
        <v>14</v>
      </c>
      <c r="Z22" s="2" t="s">
        <v>78</v>
      </c>
      <c r="AA22" s="20" t="s">
        <v>79</v>
      </c>
      <c r="AB22" s="1" t="s">
        <v>80</v>
      </c>
      <c r="AC22" s="1" t="s">
        <v>501</v>
      </c>
      <c r="AD22" s="1" t="s">
        <v>502</v>
      </c>
      <c r="AE22" s="1" t="s">
        <v>503</v>
      </c>
      <c r="AF22" s="3" t="s">
        <v>15</v>
      </c>
      <c r="AG22" s="3" t="s">
        <v>16</v>
      </c>
      <c r="AH22" s="4" t="s">
        <v>17</v>
      </c>
      <c r="AI22" s="4" t="s">
        <v>18</v>
      </c>
      <c r="AJ22" s="4" t="s">
        <v>19</v>
      </c>
      <c r="AK22" s="3" t="s">
        <v>20</v>
      </c>
      <c r="AL22" s="3" t="s">
        <v>21</v>
      </c>
      <c r="AM22" s="3" t="s">
        <v>22</v>
      </c>
      <c r="AN22" s="3" t="s">
        <v>23</v>
      </c>
      <c r="AO22" s="3" t="s">
        <v>24</v>
      </c>
      <c r="AP22" s="3" t="s">
        <v>25</v>
      </c>
      <c r="AQ22" s="3" t="s">
        <v>26</v>
      </c>
      <c r="AR22" s="3" t="s">
        <v>27</v>
      </c>
      <c r="AS22" s="3" t="s">
        <v>28</v>
      </c>
      <c r="AT22" s="3" t="s">
        <v>29</v>
      </c>
      <c r="AU22" s="3" t="s">
        <v>30</v>
      </c>
      <c r="AV22" s="3" t="s">
        <v>31</v>
      </c>
      <c r="AW22" s="3" t="s">
        <v>32</v>
      </c>
      <c r="AX22" s="3" t="s">
        <v>43</v>
      </c>
      <c r="AY22" s="3" t="s">
        <v>44</v>
      </c>
      <c r="AZ22" s="3" t="s">
        <v>45</v>
      </c>
      <c r="BA22" s="3" t="s">
        <v>46</v>
      </c>
      <c r="BB22" s="3" t="s">
        <v>47</v>
      </c>
      <c r="BC22" s="3" t="s">
        <v>48</v>
      </c>
      <c r="BD22" s="3" t="s">
        <v>49</v>
      </c>
      <c r="BE22" s="3" t="s">
        <v>50</v>
      </c>
      <c r="BF22" s="3" t="s">
        <v>51</v>
      </c>
      <c r="BG22" s="3" t="s">
        <v>52</v>
      </c>
      <c r="BH22" s="3" t="s">
        <v>53</v>
      </c>
      <c r="BI22" s="3" t="s">
        <v>54</v>
      </c>
      <c r="BJ22" s="3" t="s">
        <v>70</v>
      </c>
      <c r="BK22" s="3" t="s">
        <v>71</v>
      </c>
      <c r="BL22" s="3" t="s">
        <v>72</v>
      </c>
      <c r="BM22" s="3" t="s">
        <v>73</v>
      </c>
      <c r="BN22" s="3" t="s">
        <v>81</v>
      </c>
      <c r="BO22" s="3" t="s">
        <v>82</v>
      </c>
      <c r="BP22" s="3" t="s">
        <v>83</v>
      </c>
      <c r="BQ22" s="3" t="s">
        <v>84</v>
      </c>
      <c r="BR22" s="3" t="s">
        <v>33</v>
      </c>
      <c r="BS22" s="3" t="s">
        <v>34</v>
      </c>
      <c r="BT22" s="3" t="s">
        <v>35</v>
      </c>
      <c r="BU22" s="3" t="s">
        <v>36</v>
      </c>
      <c r="BV22" s="3" t="s">
        <v>37</v>
      </c>
      <c r="BW22" s="3" t="s">
        <v>38</v>
      </c>
      <c r="BX22" s="3" t="s">
        <v>147</v>
      </c>
      <c r="BY22" s="3" t="s">
        <v>148</v>
      </c>
      <c r="BZ22" s="3" t="s">
        <v>39</v>
      </c>
      <c r="CA22" s="3" t="s">
        <v>40</v>
      </c>
      <c r="CB22" s="3" t="s">
        <v>41</v>
      </c>
      <c r="CC22" s="3" t="s">
        <v>42</v>
      </c>
      <c r="CD22" s="20" t="s">
        <v>149</v>
      </c>
      <c r="CE22" s="20" t="s">
        <v>150</v>
      </c>
      <c r="CF22" s="20" t="s">
        <v>151</v>
      </c>
      <c r="CG22" s="20" t="s">
        <v>152</v>
      </c>
      <c r="CH22" s="20" t="s">
        <v>153</v>
      </c>
      <c r="CI22" s="20" t="s">
        <v>154</v>
      </c>
      <c r="CJ22" s="20" t="s">
        <v>500</v>
      </c>
      <c r="CK22" s="20" t="s">
        <v>505</v>
      </c>
      <c r="CL22" s="20" t="s">
        <v>506</v>
      </c>
      <c r="CM22" s="20" t="s">
        <v>507</v>
      </c>
      <c r="CN22" s="20" t="s">
        <v>155</v>
      </c>
      <c r="CO22" s="20" t="s">
        <v>156</v>
      </c>
      <c r="CP22" s="20" t="s">
        <v>157</v>
      </c>
      <c r="CQ22" s="20" t="s">
        <v>158</v>
      </c>
      <c r="CR22" s="20" t="s">
        <v>159</v>
      </c>
      <c r="CS22" s="20" t="s">
        <v>160</v>
      </c>
      <c r="CT22" s="20" t="s">
        <v>504</v>
      </c>
      <c r="CU22" s="20" t="s">
        <v>508</v>
      </c>
      <c r="CV22" s="20" t="s">
        <v>509</v>
      </c>
      <c r="CW22" s="20" t="s">
        <v>510</v>
      </c>
      <c r="CX22" s="20" t="s">
        <v>161</v>
      </c>
      <c r="CY22" s="20" t="s">
        <v>165</v>
      </c>
      <c r="CZ22" s="20" t="s">
        <v>166</v>
      </c>
      <c r="DA22" s="20" t="s">
        <v>162</v>
      </c>
      <c r="DB22" s="20" t="s">
        <v>163</v>
      </c>
      <c r="DC22" s="20" t="s">
        <v>164</v>
      </c>
      <c r="DD22" s="20" t="s">
        <v>511</v>
      </c>
      <c r="DE22" s="20" t="s">
        <v>512</v>
      </c>
      <c r="DF22" s="20" t="s">
        <v>513</v>
      </c>
      <c r="DG22" s="20" t="s">
        <v>514</v>
      </c>
      <c r="DH22" s="20" t="s">
        <v>592</v>
      </c>
      <c r="DI22" s="20" t="s">
        <v>593</v>
      </c>
      <c r="DJ22" s="20" t="s">
        <v>595</v>
      </c>
      <c r="DK22" s="20" t="s">
        <v>594</v>
      </c>
      <c r="DL22" s="20" t="s">
        <v>596</v>
      </c>
      <c r="DM22" s="20" t="s">
        <v>597</v>
      </c>
      <c r="DN22" s="20" t="s">
        <v>598</v>
      </c>
      <c r="DO22" s="20" t="s">
        <v>599</v>
      </c>
    </row>
    <row r="23" spans="1:119" x14ac:dyDescent="0.2">
      <c r="A23" s="1" t="s">
        <v>770</v>
      </c>
      <c r="B23" s="1" t="s">
        <v>583</v>
      </c>
      <c r="C23" s="5">
        <f t="shared" ref="C23:C32" si="31">((AF23-AV23)^2+(AG23-AW23)^2)^0.5</f>
        <v>16.572199999999999</v>
      </c>
      <c r="D23" s="5">
        <f t="shared" ref="D23:D32" si="32">((AF23-AT23)^2+(AG23-AU23)^2)^0.5</f>
        <v>13.0975</v>
      </c>
      <c r="E23" s="5">
        <f t="shared" ref="E23:E32" si="33">((AF23-AL23)^2+(AG23-AM23)^2)^0.5</f>
        <v>2.5362</v>
      </c>
      <c r="F23" s="5">
        <f t="shared" ref="F23:F32" si="34">((AF23-AH23)^2+(AG23-AI23)^2)^0.5</f>
        <v>0.9385</v>
      </c>
      <c r="G23" s="5">
        <f t="shared" ref="G23:G32" si="35">((AJ23-AL23)^2+(AK23-AM23)^2)^0.5</f>
        <v>1.0821000000000001</v>
      </c>
      <c r="H23" s="5">
        <f t="shared" ref="H23:H32" si="36">((AL23-AN23)^2+(AM23-AO23)^2)^0.5</f>
        <v>0.55120000000000013</v>
      </c>
      <c r="I23" s="5">
        <f t="shared" ref="I23:I32" si="37">((AN23-AP23)^2+(AO23-AQ23)^2)^0.5</f>
        <v>2.0897999999999999</v>
      </c>
      <c r="J23" s="5">
        <f t="shared" ref="J23:J32" si="38">((AP23-AR23)^2+(AQ23-AS23)^2)^0.5</f>
        <v>1.1841999999999997</v>
      </c>
      <c r="K23" s="5">
        <f t="shared" ref="K23:K32" si="39">((BR23-BT23)^2+(BS23-BU23)^2)^0.5</f>
        <v>6.9859218847622397</v>
      </c>
      <c r="L23" s="5" t="s">
        <v>566</v>
      </c>
      <c r="M23" s="5" t="s">
        <v>566</v>
      </c>
      <c r="N23" s="5" t="s">
        <v>566</v>
      </c>
      <c r="O23" s="5">
        <f>((CD23-CF23)^2+(CE23-CG23)^2)^0.5</f>
        <v>6.7877537204880971</v>
      </c>
      <c r="P23" s="5">
        <f>((CF23-CH23)^2+(CG23-CI23)^2)^0.5</f>
        <v>7.1556226283950997</v>
      </c>
      <c r="Q23" s="5">
        <f>((CN23-CP23)^2+(CO23-CQ23)^2)^0.5</f>
        <v>4.5741422419946671</v>
      </c>
      <c r="R23" s="5">
        <f>((CP23-CR23)^2+(CQ23-CS23)^2)^0.5</f>
        <v>5.4746200534831644</v>
      </c>
      <c r="S23" s="5">
        <f>((CX23-CZ23)^2+(CY23-DA23)^2)^0.5</f>
        <v>6.2797108213674928</v>
      </c>
      <c r="T23" s="5">
        <f>((CZ23-DB23)^2+(DA23-DC23)^2)^0.5</f>
        <v>6.4771772154233975</v>
      </c>
      <c r="U23" s="5">
        <f>((DH23-DJ23)^2+(DI23-DK23)^2)^0.5</f>
        <v>1.0344451749609544</v>
      </c>
      <c r="V23" s="5">
        <f>((DJ23-DL23)^2+(DK23-DM23)^2)^0.5</f>
        <v>1.5000067533181309</v>
      </c>
      <c r="W23" s="5">
        <f>((DL23-DN23)^2+(DM23-DO23)^2)^0.5</f>
        <v>0.43833239670368912</v>
      </c>
      <c r="X23" s="5">
        <f t="shared" ref="X23:X32" si="40">((BD23-BJ23)^2+(BE23-BK23)^2)^0.5</f>
        <v>0.98170000000000002</v>
      </c>
      <c r="Y23" s="5">
        <f t="shared" ref="Y23:Y32" si="41">((BF23-BH23)^2+(BG23-BI23)^2)^0.5</f>
        <v>0.4597</v>
      </c>
      <c r="Z23" s="5">
        <f t="shared" ref="Z23:Z32" si="42">((BB23-BL23)^2+(BC23-BM23)^2)^0.5</f>
        <v>1.5234000000000001</v>
      </c>
      <c r="AA23" s="5">
        <f t="shared" ref="AA23:AA32" si="43">((AZ23-BN23)^2+(BA23-BO23)^2)^0.5</f>
        <v>3.0474000000000001</v>
      </c>
      <c r="AB23" s="6">
        <f t="shared" ref="AB23:AB32" si="44">((AX23-BP23)^2+(AY23-BQ23)^2)^0.5</f>
        <v>3.4422999999999999</v>
      </c>
      <c r="AC23" s="6">
        <f>((CJ23-CL23)^2+(CK23-CM23)^2)^0.5</f>
        <v>0.28129999999999988</v>
      </c>
      <c r="AD23" s="6">
        <f>((CT23-CV23)^2+(CU23-CW23)^2)^0.5</f>
        <v>0.36260000000000048</v>
      </c>
      <c r="AE23" s="6">
        <f>((DD23-DF23)^2+(DE23-DG23)^2)^0.5</f>
        <v>0.26160000000000005</v>
      </c>
      <c r="AF23" s="9">
        <v>0</v>
      </c>
      <c r="AG23" s="9">
        <v>0</v>
      </c>
      <c r="AH23" s="9">
        <v>0</v>
      </c>
      <c r="AI23" s="9">
        <v>-0.9385</v>
      </c>
      <c r="AJ23" s="9">
        <v>0</v>
      </c>
      <c r="AK23" s="9">
        <v>-1.4540999999999999</v>
      </c>
      <c r="AL23" s="9">
        <v>0</v>
      </c>
      <c r="AM23" s="9">
        <v>-2.5362</v>
      </c>
      <c r="AN23" s="9">
        <v>0</v>
      </c>
      <c r="AO23" s="9">
        <v>-3.0874000000000001</v>
      </c>
      <c r="AP23" s="9">
        <v>0</v>
      </c>
      <c r="AQ23" s="9">
        <v>-5.1772</v>
      </c>
      <c r="AR23" s="9">
        <v>0</v>
      </c>
      <c r="AS23" s="9">
        <v>-6.3613999999999997</v>
      </c>
      <c r="AT23" s="9">
        <v>0</v>
      </c>
      <c r="AU23" s="9">
        <v>-13.0975</v>
      </c>
      <c r="AV23" s="9">
        <v>0</v>
      </c>
      <c r="AW23" s="9">
        <v>-16.572199999999999</v>
      </c>
      <c r="AX23" s="18">
        <v>1.8839999999999999</v>
      </c>
      <c r="AY23" s="18">
        <v>-7.6048</v>
      </c>
      <c r="AZ23" s="19">
        <v>1.5926</v>
      </c>
      <c r="BA23" s="19">
        <v>-7.6048</v>
      </c>
      <c r="BB23" s="19">
        <v>0.82169999999999999</v>
      </c>
      <c r="BC23" s="19">
        <v>-7.6048</v>
      </c>
      <c r="BD23" s="19">
        <v>0.54039999999999999</v>
      </c>
      <c r="BE23" s="19">
        <v>-7.6048</v>
      </c>
      <c r="BF23" s="19">
        <v>0.15240000000000001</v>
      </c>
      <c r="BG23" s="19">
        <v>-7.6048</v>
      </c>
      <c r="BH23" s="19">
        <v>-0.30730000000000002</v>
      </c>
      <c r="BI23" s="19">
        <v>-7.6048</v>
      </c>
      <c r="BJ23" s="19">
        <v>-0.44130000000000003</v>
      </c>
      <c r="BK23" s="19">
        <v>-7.6048</v>
      </c>
      <c r="BL23" s="19">
        <v>-0.70169999999999999</v>
      </c>
      <c r="BM23" s="19">
        <v>-7.6048</v>
      </c>
      <c r="BN23" s="19">
        <v>-1.4548000000000001</v>
      </c>
      <c r="BO23" s="19">
        <v>-7.6048</v>
      </c>
      <c r="BP23" s="19">
        <v>-1.5583</v>
      </c>
      <c r="BQ23" s="19">
        <v>-7.6048</v>
      </c>
      <c r="BR23" s="17">
        <v>0</v>
      </c>
      <c r="BS23" s="17">
        <v>0</v>
      </c>
      <c r="BT23" s="17">
        <v>-6.9317000000000002</v>
      </c>
      <c r="BU23" s="17">
        <v>-0.86870000000000003</v>
      </c>
      <c r="BV23" s="17"/>
      <c r="BW23" s="17"/>
      <c r="BX23" s="17"/>
      <c r="BY23" s="17"/>
      <c r="BZ23" s="17"/>
      <c r="CA23" s="17"/>
      <c r="CB23" s="17"/>
      <c r="CC23" s="17"/>
      <c r="CD23" s="12">
        <v>-6.6947999999999999</v>
      </c>
      <c r="CE23" s="12">
        <v>-0.77149999999999996</v>
      </c>
      <c r="CF23" s="12">
        <v>-5.9512</v>
      </c>
      <c r="CG23" s="12">
        <v>-7.5183999999999997</v>
      </c>
      <c r="CH23" s="12">
        <v>-5.6387999999999998</v>
      </c>
      <c r="CI23" s="12">
        <v>-0.36959999999999998</v>
      </c>
      <c r="CJ23" s="12">
        <v>-6.3029999999999999</v>
      </c>
      <c r="CK23" s="12">
        <v>-3.6684000000000001</v>
      </c>
      <c r="CL23" s="12">
        <v>-6.5842999999999998</v>
      </c>
      <c r="CM23" s="12">
        <v>-3.6684000000000001</v>
      </c>
      <c r="CN23" s="12">
        <v>-6.4725999999999999</v>
      </c>
      <c r="CO23" s="12">
        <v>-3.5655000000000001</v>
      </c>
      <c r="CP23" s="12">
        <v>-7.6657000000000002</v>
      </c>
      <c r="CQ23" s="12">
        <v>-7.9813000000000001</v>
      </c>
      <c r="CR23" s="12">
        <v>-5.4603999999999999</v>
      </c>
      <c r="CS23" s="12">
        <v>-2.9704999999999999</v>
      </c>
      <c r="CT23" s="12">
        <v>-6.6433999999999997</v>
      </c>
      <c r="CU23" s="12">
        <v>-5.4115000000000002</v>
      </c>
      <c r="CV23" s="12">
        <v>-7.0060000000000002</v>
      </c>
      <c r="CW23" s="12">
        <v>-5.4115000000000002</v>
      </c>
      <c r="CX23" s="12">
        <v>-6.8821000000000003</v>
      </c>
      <c r="CY23" s="12">
        <v>-5.3891999999999998</v>
      </c>
      <c r="CZ23" s="12">
        <v>-12.350099999999999</v>
      </c>
      <c r="DA23" s="12">
        <v>-2.3012000000000001</v>
      </c>
      <c r="DB23" s="12">
        <v>-6.1308999999999996</v>
      </c>
      <c r="DC23" s="12">
        <v>-4.1109999999999998</v>
      </c>
      <c r="DD23" s="12">
        <v>-9.3757999999999999</v>
      </c>
      <c r="DE23" s="12">
        <v>-4.1935000000000002</v>
      </c>
      <c r="DF23" s="12">
        <v>-9.3757999999999999</v>
      </c>
      <c r="DG23" s="12">
        <v>-3.9319000000000002</v>
      </c>
      <c r="DH23" s="12">
        <v>-9.1769999999999996</v>
      </c>
      <c r="DI23" s="12">
        <v>-3.8988999999999998</v>
      </c>
      <c r="DJ23" s="12">
        <v>-8.6448999999999998</v>
      </c>
      <c r="DK23" s="12">
        <v>-3.0118</v>
      </c>
      <c r="DL23" s="12">
        <v>-8.8797999999999995</v>
      </c>
      <c r="DM23" s="12">
        <v>-1.5303</v>
      </c>
      <c r="DN23" s="12">
        <v>-9.0875000000000004</v>
      </c>
      <c r="DO23" s="12">
        <v>-1.1443000000000001</v>
      </c>
    </row>
    <row r="24" spans="1:119" x14ac:dyDescent="0.2">
      <c r="A24" s="1" t="s">
        <v>771</v>
      </c>
      <c r="B24" s="1" t="s">
        <v>772</v>
      </c>
      <c r="C24" s="5">
        <f t="shared" si="31"/>
        <v>17.606000000000002</v>
      </c>
      <c r="D24" s="5">
        <f t="shared" si="32"/>
        <v>13.8963</v>
      </c>
      <c r="E24" s="5">
        <f t="shared" si="33"/>
        <v>2.7075999999999998</v>
      </c>
      <c r="F24" s="5">
        <f t="shared" si="34"/>
        <v>0.97150000000000003</v>
      </c>
      <c r="G24" s="5">
        <f t="shared" si="35"/>
        <v>1.2222999999999997</v>
      </c>
      <c r="H24" s="5">
        <f t="shared" si="36"/>
        <v>0.52390000000000025</v>
      </c>
      <c r="I24" s="5">
        <f t="shared" si="37"/>
        <v>1.8878999999999997</v>
      </c>
      <c r="J24" s="5">
        <f t="shared" si="38"/>
        <v>1.2058</v>
      </c>
      <c r="K24" s="5">
        <f t="shared" si="39"/>
        <v>6.7318621643643306</v>
      </c>
      <c r="L24" s="5">
        <f t="shared" ref="L24:L32" si="45">((BT24-BV24)^2+(BU24-BW24)^2)^0.5</f>
        <v>1.7780383938486821</v>
      </c>
      <c r="M24" s="5" t="s">
        <v>566</v>
      </c>
      <c r="N24" s="5" t="s">
        <v>566</v>
      </c>
      <c r="O24" s="5">
        <f t="shared" ref="O24:O32" si="46">((CD24-CF24)^2+(CE24-CG24)^2)^0.5</f>
        <v>6.6592066922419528</v>
      </c>
      <c r="P24" s="5">
        <f>((CF24-CH24)^2+(CG24-CI24)^2)^0.5</f>
        <v>6.9054775736367429</v>
      </c>
      <c r="Q24" s="5">
        <f t="shared" ref="Q24:Q32" si="47">((CN24-CP24)^2+(CO24-CQ24)^2)^0.5</f>
        <v>4.2356965566480316</v>
      </c>
      <c r="R24" s="5">
        <f t="shared" ref="R24:R32" si="48">((CP24-CR24)^2+(CQ24-CS24)^2)^0.5</f>
        <v>5.5973127632820372</v>
      </c>
      <c r="S24" s="5" t="s">
        <v>566</v>
      </c>
      <c r="T24" s="5" t="s">
        <v>566</v>
      </c>
      <c r="U24" s="5">
        <f t="shared" ref="U24:U32" si="49">((DH24-DJ24)^2+(DI24-DK24)^2)^0.5</f>
        <v>1.0563561567956139</v>
      </c>
      <c r="V24" s="5">
        <f t="shared" ref="V24:V32" si="50">((DJ24-DL24)^2+(DK24-DM24)^2)^0.5</f>
        <v>1.6988345711104422</v>
      </c>
      <c r="W24" s="5">
        <f t="shared" ref="W24:W32" si="51">((DL24-DN24)^2+(DM24-DO24)^2)^0.5</f>
        <v>0.43991746953263855</v>
      </c>
      <c r="X24" s="5">
        <f t="shared" si="40"/>
        <v>1.1867999999999999</v>
      </c>
      <c r="Y24" s="5">
        <f t="shared" si="41"/>
        <v>0.61339999999999995</v>
      </c>
      <c r="Z24" s="5">
        <f t="shared" si="42"/>
        <v>1.6420999999999999</v>
      </c>
      <c r="AA24" s="5">
        <f t="shared" si="43"/>
        <v>3.1006999999999998</v>
      </c>
      <c r="AB24" s="6">
        <f t="shared" si="44"/>
        <v>3.6132</v>
      </c>
      <c r="AC24" s="6">
        <f t="shared" ref="AC24:AC32" si="52">((CJ24-CL24)^2+(CK24-CM24)^2)^0.5</f>
        <v>0.29910000000000014</v>
      </c>
      <c r="AD24" s="6">
        <f t="shared" ref="AD24:AD32" si="53">((CT24-CV24)^2+(CU24-CW24)^2)^0.5</f>
        <v>0.3347</v>
      </c>
      <c r="AE24" s="6" t="s">
        <v>566</v>
      </c>
      <c r="AF24" s="9">
        <v>0</v>
      </c>
      <c r="AG24" s="9">
        <v>0</v>
      </c>
      <c r="AH24" s="9">
        <v>0</v>
      </c>
      <c r="AI24" s="9">
        <v>-0.97150000000000003</v>
      </c>
      <c r="AJ24" s="9">
        <v>0</v>
      </c>
      <c r="AK24" s="9">
        <v>-1.4853000000000001</v>
      </c>
      <c r="AL24" s="9">
        <v>0</v>
      </c>
      <c r="AM24" s="9">
        <v>-2.7075999999999998</v>
      </c>
      <c r="AN24" s="9">
        <v>0</v>
      </c>
      <c r="AO24" s="9">
        <v>-3.2315</v>
      </c>
      <c r="AP24" s="9">
        <v>0</v>
      </c>
      <c r="AQ24" s="9">
        <v>-5.1193999999999997</v>
      </c>
      <c r="AR24" s="9">
        <v>0</v>
      </c>
      <c r="AS24" s="9">
        <v>-6.3251999999999997</v>
      </c>
      <c r="AT24" s="9">
        <v>0</v>
      </c>
      <c r="AU24" s="9">
        <v>-13.8963</v>
      </c>
      <c r="AV24" s="9">
        <v>0</v>
      </c>
      <c r="AW24" s="9">
        <v>-17.606000000000002</v>
      </c>
      <c r="AX24" s="18">
        <v>2.4670000000000001</v>
      </c>
      <c r="AY24" s="18">
        <v>-8.5953999999999997</v>
      </c>
      <c r="AZ24" s="19">
        <v>1.8955</v>
      </c>
      <c r="BA24" s="19">
        <v>-8.5953999999999997</v>
      </c>
      <c r="BB24" s="19">
        <v>1.2262</v>
      </c>
      <c r="BC24" s="19">
        <v>-8.5953999999999997</v>
      </c>
      <c r="BD24" s="19">
        <v>0.70099999999999996</v>
      </c>
      <c r="BE24" s="19">
        <v>-8.5953999999999997</v>
      </c>
      <c r="BF24" s="19">
        <v>0.38419999999999999</v>
      </c>
      <c r="BG24" s="19">
        <v>-8.5953999999999997</v>
      </c>
      <c r="BH24" s="19">
        <v>-0.22919999999999999</v>
      </c>
      <c r="BI24" s="19">
        <v>-8.5953999999999997</v>
      </c>
      <c r="BJ24" s="19">
        <v>-0.48580000000000001</v>
      </c>
      <c r="BK24" s="19">
        <v>-8.5953999999999997</v>
      </c>
      <c r="BL24" s="19">
        <v>-0.41589999999999999</v>
      </c>
      <c r="BM24" s="19">
        <v>-8.5953999999999997</v>
      </c>
      <c r="BN24" s="19">
        <v>-1.2052</v>
      </c>
      <c r="BO24" s="19">
        <v>-8.5953999999999997</v>
      </c>
      <c r="BP24" s="19">
        <v>-1.1462000000000001</v>
      </c>
      <c r="BQ24" s="19">
        <v>-8.5953999999999997</v>
      </c>
      <c r="BR24" s="17">
        <v>0</v>
      </c>
      <c r="BS24" s="17">
        <v>0</v>
      </c>
      <c r="BT24" s="17">
        <v>-6.5742000000000003</v>
      </c>
      <c r="BU24" s="17">
        <v>1.4483999999999999</v>
      </c>
      <c r="BV24" s="17">
        <v>-6.31</v>
      </c>
      <c r="BW24" s="17">
        <v>3.2067000000000001</v>
      </c>
      <c r="BX24" s="17">
        <v>-6.31</v>
      </c>
      <c r="BY24" s="17">
        <v>3.2067000000000001</v>
      </c>
      <c r="BZ24" s="17"/>
      <c r="CA24" s="17"/>
      <c r="CB24" s="17"/>
      <c r="CC24" s="17"/>
      <c r="CD24" s="12">
        <v>-6.1581999999999999</v>
      </c>
      <c r="CE24" s="12">
        <v>3.3420000000000001</v>
      </c>
      <c r="CF24" s="12">
        <v>-8.1577999999999999</v>
      </c>
      <c r="CG24" s="12">
        <v>-3.0099</v>
      </c>
      <c r="CH24" s="12">
        <v>-5.6204000000000001</v>
      </c>
      <c r="CI24" s="12">
        <v>3.4125000000000001</v>
      </c>
      <c r="CJ24" s="12">
        <v>-6.6026999999999996</v>
      </c>
      <c r="CK24" s="12">
        <v>1.0439000000000001</v>
      </c>
      <c r="CL24" s="12">
        <v>-6.9017999999999997</v>
      </c>
      <c r="CM24" s="12">
        <v>1.0439000000000001</v>
      </c>
      <c r="CN24" s="12">
        <v>-6.8155000000000001</v>
      </c>
      <c r="CO24" s="12">
        <v>1.2141</v>
      </c>
      <c r="CP24" s="12">
        <v>-10.9049</v>
      </c>
      <c r="CQ24" s="12">
        <v>0.1105</v>
      </c>
      <c r="CR24" s="12">
        <v>-8.2988</v>
      </c>
      <c r="CS24" s="12">
        <v>5.0640999999999998</v>
      </c>
      <c r="CT24" s="12">
        <v>-8.0988000000000007</v>
      </c>
      <c r="CU24" s="12">
        <v>0.83499999999999996</v>
      </c>
      <c r="CV24" s="12">
        <v>-8.0988000000000007</v>
      </c>
      <c r="CW24" s="12">
        <v>1.1697</v>
      </c>
      <c r="DH24" s="12">
        <v>-8.1616999999999997</v>
      </c>
      <c r="DI24" s="12">
        <v>1.2071000000000001</v>
      </c>
      <c r="DJ24" s="12">
        <v>-7.2084999999999999</v>
      </c>
      <c r="DK24" s="12">
        <v>0.75180000000000002</v>
      </c>
      <c r="DL24" s="12">
        <v>-6.7754000000000003</v>
      </c>
      <c r="DM24" s="12">
        <v>-0.89090000000000003</v>
      </c>
      <c r="DN24" s="12">
        <v>-6.8491</v>
      </c>
      <c r="DO24" s="12">
        <v>-1.3246</v>
      </c>
    </row>
    <row r="25" spans="1:119" x14ac:dyDescent="0.2">
      <c r="A25" s="1" t="s">
        <v>862</v>
      </c>
      <c r="B25" s="1" t="s">
        <v>863</v>
      </c>
      <c r="C25" s="5">
        <f t="shared" si="31"/>
        <v>17.048500000000001</v>
      </c>
      <c r="D25" s="5">
        <f t="shared" si="32"/>
        <v>14.4634</v>
      </c>
      <c r="E25" s="5">
        <f t="shared" si="33"/>
        <v>2.3069999999999999</v>
      </c>
      <c r="F25" s="5">
        <f t="shared" si="34"/>
        <v>0.8236</v>
      </c>
      <c r="G25" s="5">
        <f t="shared" si="35"/>
        <v>0.77469999999999994</v>
      </c>
      <c r="H25" s="28">
        <f>((AL25-AN25)^2+(AM25-AO25)^2)^0.5</f>
        <v>2.3069999999999999</v>
      </c>
      <c r="I25" s="5" t="s">
        <v>566</v>
      </c>
      <c r="J25" s="5" t="s">
        <v>566</v>
      </c>
      <c r="K25" s="5">
        <f t="shared" si="39"/>
        <v>6.8473884423187208</v>
      </c>
      <c r="L25" s="5">
        <f t="shared" si="45"/>
        <v>1.8437992867988648</v>
      </c>
      <c r="M25" s="5" t="s">
        <v>566</v>
      </c>
      <c r="N25" s="5" t="s">
        <v>566</v>
      </c>
      <c r="O25" s="5">
        <f t="shared" si="46"/>
        <v>6.9623558692442611</v>
      </c>
      <c r="P25" s="5">
        <f t="shared" ref="P25:P32" si="54">((CF25-CH25)^2+(CG25-CI25)^2)^0.5</f>
        <v>6.9563945869969164</v>
      </c>
      <c r="Q25" s="5">
        <f t="shared" si="47"/>
        <v>4.792134031931913</v>
      </c>
      <c r="R25" s="5">
        <f t="shared" si="48"/>
        <v>5.4588732582832531</v>
      </c>
      <c r="S25" s="5">
        <f t="shared" ref="S25:S32" si="55">((CX25-CZ25)^2+(CY25-DA25)^2)^0.5</f>
        <v>6.817324484722727</v>
      </c>
      <c r="T25" s="5">
        <f t="shared" ref="T25:T32" si="56">((CZ25-DB25)^2+(DA25-DC25)^2)^0.5</f>
        <v>8.1460034630486131</v>
      </c>
      <c r="U25" s="5">
        <f t="shared" si="49"/>
        <v>1.0905072443592485</v>
      </c>
      <c r="V25" s="5">
        <f t="shared" si="50"/>
        <v>1.7058395733479741</v>
      </c>
      <c r="W25" s="5">
        <f t="shared" si="51"/>
        <v>0.3693566569049484</v>
      </c>
      <c r="X25" s="5">
        <f t="shared" si="40"/>
        <v>1.1240000000000001</v>
      </c>
      <c r="Y25" s="5">
        <f t="shared" si="41"/>
        <v>0.57590000000000008</v>
      </c>
      <c r="Z25" s="36" t="s">
        <v>566</v>
      </c>
      <c r="AA25" s="36" t="s">
        <v>566</v>
      </c>
      <c r="AB25" s="6">
        <f t="shared" si="44"/>
        <v>4.7428000000000008</v>
      </c>
      <c r="AC25" s="6">
        <f t="shared" si="52"/>
        <v>0.30740000000000034</v>
      </c>
      <c r="AD25" s="6">
        <f t="shared" si="53"/>
        <v>0.3772000000000002</v>
      </c>
      <c r="AE25" s="6">
        <f t="shared" ref="AE25:AE32" si="57">((DD25-DF25)^2+(DE25-DG25)^2)^0.5</f>
        <v>0.30100000000000016</v>
      </c>
      <c r="AF25" s="9">
        <v>0</v>
      </c>
      <c r="AG25" s="9">
        <v>0</v>
      </c>
      <c r="AH25" s="9">
        <v>0</v>
      </c>
      <c r="AI25" s="9">
        <v>-0.8236</v>
      </c>
      <c r="AJ25" s="9">
        <v>0</v>
      </c>
      <c r="AK25" s="9">
        <v>-1.5323</v>
      </c>
      <c r="AL25" s="9">
        <v>0</v>
      </c>
      <c r="AM25" s="9">
        <v>-2.3069999999999999</v>
      </c>
      <c r="AN25" s="9"/>
      <c r="AO25" s="9"/>
      <c r="AP25" s="9"/>
      <c r="AQ25" s="9"/>
      <c r="AR25" s="9"/>
      <c r="AS25" s="9"/>
      <c r="AT25" s="9">
        <v>0</v>
      </c>
      <c r="AU25" s="9">
        <v>-14.4634</v>
      </c>
      <c r="AV25" s="9">
        <v>0</v>
      </c>
      <c r="AW25" s="9">
        <v>-17.048500000000001</v>
      </c>
      <c r="AX25" s="18">
        <v>2.7381000000000002</v>
      </c>
      <c r="AY25" s="18">
        <v>-7.1684999999999999</v>
      </c>
      <c r="AZ25" s="19"/>
      <c r="BA25" s="19"/>
      <c r="BB25" s="19"/>
      <c r="BC25" s="19"/>
      <c r="BD25" s="19">
        <v>0.64200000000000002</v>
      </c>
      <c r="BE25" s="19">
        <v>-7.1684999999999999</v>
      </c>
      <c r="BF25" s="19">
        <v>0.3175</v>
      </c>
      <c r="BG25" s="19">
        <v>-7.1684999999999999</v>
      </c>
      <c r="BH25" s="19">
        <v>-0.25840000000000002</v>
      </c>
      <c r="BI25" s="19">
        <v>-7.1684999999999999</v>
      </c>
      <c r="BJ25" s="19">
        <v>-0.48199999999999998</v>
      </c>
      <c r="BK25" s="19">
        <v>-7.1684999999999999</v>
      </c>
      <c r="BL25" s="19"/>
      <c r="BM25" s="19"/>
      <c r="BN25" s="19"/>
      <c r="BO25" s="19"/>
      <c r="BP25" s="19">
        <v>-2.0047000000000001</v>
      </c>
      <c r="BQ25" s="19">
        <v>-7.1684999999999999</v>
      </c>
      <c r="BR25" s="17">
        <v>0</v>
      </c>
      <c r="BS25" s="17">
        <v>0</v>
      </c>
      <c r="BT25" s="17">
        <v>5.0799999999999998E-2</v>
      </c>
      <c r="BU25" s="17">
        <v>6.8472</v>
      </c>
      <c r="BV25" s="17">
        <v>1.0858000000000001</v>
      </c>
      <c r="BW25" s="17">
        <v>8.3731000000000009</v>
      </c>
      <c r="BX25" s="17">
        <v>3.2671000000000001</v>
      </c>
      <c r="BY25" s="17">
        <v>10.271800000000001</v>
      </c>
      <c r="BZ25" s="17">
        <v>6.2484000000000002</v>
      </c>
      <c r="CA25" s="17">
        <v>10.4305</v>
      </c>
      <c r="CB25" s="17">
        <v>6.2484000000000002</v>
      </c>
      <c r="CC25" s="17">
        <v>10.4305</v>
      </c>
      <c r="CD25" s="12">
        <v>6.2134999999999998</v>
      </c>
      <c r="CE25" s="12">
        <v>10.4521</v>
      </c>
      <c r="CF25" s="12">
        <v>9.3293999999999997</v>
      </c>
      <c r="CG25" s="12">
        <v>16.6783</v>
      </c>
      <c r="CH25" s="12">
        <v>12.493600000000001</v>
      </c>
      <c r="CI25" s="12">
        <v>10.4832</v>
      </c>
      <c r="CJ25" s="12">
        <v>7.7991000000000001</v>
      </c>
      <c r="CK25" s="12">
        <v>13.8322</v>
      </c>
      <c r="CL25" s="12">
        <v>7.4916999999999998</v>
      </c>
      <c r="CM25" s="12">
        <v>13.8322</v>
      </c>
      <c r="CN25" s="12">
        <v>7.5</v>
      </c>
      <c r="CO25" s="12">
        <v>13.8163</v>
      </c>
      <c r="CP25" s="12">
        <v>5.6147</v>
      </c>
      <c r="CQ25" s="12">
        <v>18.222000000000001</v>
      </c>
      <c r="CR25" s="12">
        <v>1.3672</v>
      </c>
      <c r="CS25" s="12">
        <v>14.792999999999999</v>
      </c>
      <c r="CT25" s="12">
        <v>6.9850000000000003</v>
      </c>
      <c r="CU25" s="12">
        <v>15.6</v>
      </c>
      <c r="CV25" s="12">
        <v>6.6078000000000001</v>
      </c>
      <c r="CW25" s="12">
        <v>15.6</v>
      </c>
      <c r="CX25" s="12">
        <v>6.6688000000000001</v>
      </c>
      <c r="CY25" s="12">
        <v>15.633699999999999</v>
      </c>
      <c r="CZ25" s="12">
        <v>2.0160999999999998</v>
      </c>
      <c r="DA25" s="12">
        <v>10.6509</v>
      </c>
      <c r="DB25" s="12">
        <v>8.9451999999999998</v>
      </c>
      <c r="DC25" s="12">
        <v>6.3677999999999999</v>
      </c>
      <c r="DD25" s="12">
        <v>4.5808999999999997</v>
      </c>
      <c r="DE25" s="12">
        <v>13.3642</v>
      </c>
      <c r="DF25" s="12">
        <v>4.2798999999999996</v>
      </c>
      <c r="DG25" s="12">
        <v>13.3642</v>
      </c>
      <c r="DH25" s="12">
        <v>4.1561000000000003</v>
      </c>
      <c r="DI25" s="12">
        <v>13.707700000000001</v>
      </c>
      <c r="DJ25" s="12">
        <v>5.0692000000000004</v>
      </c>
      <c r="DK25" s="12">
        <v>13.111499999999999</v>
      </c>
      <c r="DL25" s="12">
        <v>5.4013</v>
      </c>
      <c r="DM25" s="12">
        <v>11.4383</v>
      </c>
      <c r="DN25" s="12">
        <v>5.3415999999999997</v>
      </c>
      <c r="DO25" s="12">
        <v>11.0738</v>
      </c>
    </row>
    <row r="26" spans="1:119" ht="14.45" customHeight="1" x14ac:dyDescent="0.2">
      <c r="A26" s="2" t="s">
        <v>860</v>
      </c>
      <c r="B26" s="2" t="s">
        <v>861</v>
      </c>
      <c r="C26" s="5">
        <f>((AF26-AV26)^2+(AG26-AW26)^2)^0.5</f>
        <v>13.869</v>
      </c>
      <c r="D26" s="5">
        <f>((AF26-AT26)^2+(AG26-AU26)^2)^0.5</f>
        <v>13.0791</v>
      </c>
      <c r="E26" s="5">
        <f>((AF26-AL26)^2+(AG26-AM26)^2)^0.5</f>
        <v>2.6835</v>
      </c>
      <c r="F26" s="5">
        <f>((AF26-AH26)^2+(AG26-AI26)^2)^0.5</f>
        <v>0.83179999999999998</v>
      </c>
      <c r="G26" s="5">
        <f>((AJ26-AL26)^2+(AK26-AM26)^2)^0.5</f>
        <v>1.3056000000000001</v>
      </c>
      <c r="H26" s="5">
        <f>((AL26-AN26)^2+(AM26-AO26)^2)^0.5</f>
        <v>0.65090000000000003</v>
      </c>
      <c r="I26" s="5">
        <f>((AN26-AP26)^2+(AO26-AQ26)^2)^0.5</f>
        <v>2.1202000000000001</v>
      </c>
      <c r="J26" s="5">
        <f>((AP26-AR26)^2+(AQ26-AS26)^2)^0.5</f>
        <v>1.1227</v>
      </c>
      <c r="K26" s="6" t="s">
        <v>566</v>
      </c>
      <c r="L26" s="6" t="s">
        <v>566</v>
      </c>
      <c r="M26" s="6" t="s">
        <v>566</v>
      </c>
      <c r="N26" s="6" t="s">
        <v>566</v>
      </c>
      <c r="O26" s="6" t="s">
        <v>566</v>
      </c>
      <c r="P26" s="6" t="s">
        <v>566</v>
      </c>
      <c r="Q26" s="6" t="s">
        <v>566</v>
      </c>
      <c r="R26" s="6" t="s">
        <v>566</v>
      </c>
      <c r="S26" s="5">
        <f>((CX26-CZ26)^2+(CY26-DA26)^2)^0.5</f>
        <v>6.905157047453736</v>
      </c>
      <c r="T26" s="5">
        <f>((CZ26-DB26)^2+(DA26-DC26)^2)^0.5</f>
        <v>8.2522115108618017</v>
      </c>
      <c r="U26" s="5">
        <f>((DH26-DJ26)^2+(DI26-DK26)^2)^0.5</f>
        <v>1.1034231871770686</v>
      </c>
      <c r="V26" s="5">
        <f>((DJ26-DL26)^2+(DK26-DM26)^2)^0.5</f>
        <v>1.5002896553665894</v>
      </c>
      <c r="W26" s="5">
        <f>((DL26-DN26)^2+(DM26-DO26)^2)^0.5</f>
        <v>0.35437727071582914</v>
      </c>
      <c r="X26" s="5">
        <f>((BD26-BJ26)^2+(BE26-BK26)^2)^0.5</f>
        <v>1.1202000000000001</v>
      </c>
      <c r="Y26" s="5">
        <f>((BF26-BH26)^2+(BG26-BI26)^2)^0.5</f>
        <v>0.60450000000000004</v>
      </c>
      <c r="Z26" s="5">
        <f>((BB26-BL26)^2+(BC26-BM26)^2)^0.5</f>
        <v>1.6935</v>
      </c>
      <c r="AA26" s="5">
        <f>((AZ26-BN26)^2+(BA26-BO26)^2)^0.5</f>
        <v>3.0472999999999999</v>
      </c>
      <c r="AB26" s="6" t="s">
        <v>566</v>
      </c>
      <c r="AC26" s="6" t="s">
        <v>566</v>
      </c>
      <c r="AD26" s="6" t="s">
        <v>566</v>
      </c>
      <c r="AE26" s="6">
        <f>((DD26-DF26)^2+(DE26-DG26)^2)^0.5</f>
        <v>0.27429999999999999</v>
      </c>
      <c r="AF26" s="9">
        <v>0</v>
      </c>
      <c r="AG26" s="9">
        <v>0</v>
      </c>
      <c r="AH26" s="9">
        <v>0</v>
      </c>
      <c r="AI26" s="9">
        <v>-0.83179999999999998</v>
      </c>
      <c r="AJ26" s="9">
        <v>0</v>
      </c>
      <c r="AK26" s="9">
        <v>-1.3778999999999999</v>
      </c>
      <c r="AL26" s="9">
        <v>0</v>
      </c>
      <c r="AM26" s="9">
        <v>-2.6835</v>
      </c>
      <c r="AN26" s="9">
        <v>0</v>
      </c>
      <c r="AO26" s="9">
        <v>-3.3344</v>
      </c>
      <c r="AP26" s="9">
        <v>0</v>
      </c>
      <c r="AQ26" s="9">
        <v>-5.4546000000000001</v>
      </c>
      <c r="AR26" s="9">
        <v>0</v>
      </c>
      <c r="AS26" s="9">
        <v>-6.5773000000000001</v>
      </c>
      <c r="AT26" s="9">
        <v>0</v>
      </c>
      <c r="AU26" s="9">
        <v>-13.0791</v>
      </c>
      <c r="AV26" s="9">
        <v>0</v>
      </c>
      <c r="AW26" s="9">
        <v>-13.869</v>
      </c>
      <c r="AX26" s="18"/>
      <c r="AY26" s="18"/>
      <c r="AZ26" s="19">
        <v>1.6694</v>
      </c>
      <c r="BA26" s="19">
        <v>-7.1863000000000001</v>
      </c>
      <c r="BB26" s="19">
        <v>0.95120000000000005</v>
      </c>
      <c r="BC26" s="19">
        <v>-7.1863000000000001</v>
      </c>
      <c r="BD26" s="19">
        <v>0.56010000000000004</v>
      </c>
      <c r="BE26" s="19">
        <v>-7.1863000000000001</v>
      </c>
      <c r="BF26" s="19">
        <v>0.28189999999999998</v>
      </c>
      <c r="BG26" s="19">
        <v>-7.1863000000000001</v>
      </c>
      <c r="BH26" s="19">
        <v>-0.3226</v>
      </c>
      <c r="BI26" s="19">
        <v>-7.1863000000000001</v>
      </c>
      <c r="BJ26" s="19">
        <v>-0.56010000000000004</v>
      </c>
      <c r="BK26" s="19">
        <v>-7.1863000000000001</v>
      </c>
      <c r="BL26" s="19">
        <v>-0.74229999999999996</v>
      </c>
      <c r="BM26" s="19">
        <v>-7.1863000000000001</v>
      </c>
      <c r="BN26" s="19">
        <v>-1.3778999999999999</v>
      </c>
      <c r="BO26" s="19">
        <v>-7.1863000000000001</v>
      </c>
      <c r="BP26" s="19"/>
      <c r="BQ26" s="19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X26" s="12">
        <v>-1.4237</v>
      </c>
      <c r="CY26" s="12">
        <v>-0.70799999999999996</v>
      </c>
      <c r="CZ26" s="12">
        <v>2.0707</v>
      </c>
      <c r="DA26" s="12">
        <v>-6.6637000000000004</v>
      </c>
      <c r="DB26" s="12">
        <v>-0.59119999999999995</v>
      </c>
      <c r="DC26" s="12">
        <v>1.1474</v>
      </c>
      <c r="DD26" s="12">
        <v>0.18729999999999999</v>
      </c>
      <c r="DE26" s="12">
        <v>-3.2766000000000002</v>
      </c>
      <c r="DF26" s="12">
        <v>-8.6999999999999994E-2</v>
      </c>
      <c r="DG26" s="12">
        <v>-3.2766000000000002</v>
      </c>
      <c r="DH26" s="12">
        <v>-0.2089</v>
      </c>
      <c r="DI26" s="12">
        <v>-3.2747000000000002</v>
      </c>
      <c r="DJ26" s="12">
        <v>0.70230000000000004</v>
      </c>
      <c r="DK26" s="12">
        <v>-2.6524000000000001</v>
      </c>
      <c r="DL26" s="12">
        <v>0.9506</v>
      </c>
      <c r="DM26" s="12">
        <v>-1.1728000000000001</v>
      </c>
      <c r="DN26" s="12">
        <v>0.85850000000000004</v>
      </c>
      <c r="DO26" s="12">
        <v>-0.8306</v>
      </c>
    </row>
    <row r="27" spans="1:119" x14ac:dyDescent="0.2">
      <c r="A27" s="1"/>
      <c r="B27" s="1"/>
      <c r="C27" s="5">
        <f t="shared" si="31"/>
        <v>0</v>
      </c>
      <c r="D27" s="5">
        <f t="shared" si="32"/>
        <v>0</v>
      </c>
      <c r="E27" s="5">
        <f t="shared" si="33"/>
        <v>0</v>
      </c>
      <c r="F27" s="5">
        <f t="shared" si="34"/>
        <v>0</v>
      </c>
      <c r="G27" s="5">
        <f t="shared" si="35"/>
        <v>0</v>
      </c>
      <c r="H27" s="5">
        <f t="shared" si="36"/>
        <v>0</v>
      </c>
      <c r="I27" s="5">
        <f t="shared" si="37"/>
        <v>0</v>
      </c>
      <c r="J27" s="5">
        <f t="shared" si="38"/>
        <v>0</v>
      </c>
      <c r="K27" s="5">
        <f t="shared" si="39"/>
        <v>0</v>
      </c>
      <c r="L27" s="5">
        <f t="shared" si="45"/>
        <v>0</v>
      </c>
      <c r="M27" s="5">
        <f t="shared" ref="M27:M32" si="58">((BV27-BX27)^2+(BW27-BY27)^2)^0.5 + ((BX27-BZ27)^2+(BY27-CA27)^2)^0.5</f>
        <v>0</v>
      </c>
      <c r="N27" s="5">
        <f t="shared" ref="N27:N32" si="59">((BZ27-CB27)^2+(CA27-CC27)^2)^0.5</f>
        <v>0</v>
      </c>
      <c r="O27" s="5">
        <f t="shared" si="46"/>
        <v>0</v>
      </c>
      <c r="P27" s="5">
        <f t="shared" si="54"/>
        <v>0</v>
      </c>
      <c r="Q27" s="5">
        <f t="shared" si="47"/>
        <v>0</v>
      </c>
      <c r="R27" s="5">
        <f t="shared" si="48"/>
        <v>0</v>
      </c>
      <c r="S27" s="5">
        <f t="shared" si="55"/>
        <v>0</v>
      </c>
      <c r="T27" s="5">
        <f t="shared" si="56"/>
        <v>0</v>
      </c>
      <c r="U27" s="5">
        <f t="shared" si="49"/>
        <v>0</v>
      </c>
      <c r="V27" s="5">
        <f t="shared" si="50"/>
        <v>0</v>
      </c>
      <c r="W27" s="5">
        <f t="shared" si="51"/>
        <v>0</v>
      </c>
      <c r="X27" s="5">
        <f t="shared" si="40"/>
        <v>0</v>
      </c>
      <c r="Y27" s="5">
        <f t="shared" si="41"/>
        <v>0</v>
      </c>
      <c r="Z27" s="5">
        <f t="shared" si="42"/>
        <v>0</v>
      </c>
      <c r="AA27" s="5">
        <f t="shared" si="43"/>
        <v>0</v>
      </c>
      <c r="AB27" s="6">
        <f t="shared" si="44"/>
        <v>0</v>
      </c>
      <c r="AC27" s="6">
        <f t="shared" si="52"/>
        <v>0</v>
      </c>
      <c r="AD27" s="6">
        <f t="shared" si="53"/>
        <v>0</v>
      </c>
      <c r="AE27" s="6">
        <f t="shared" si="57"/>
        <v>0</v>
      </c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18"/>
      <c r="AY27" s="18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</row>
    <row r="28" spans="1:119" x14ac:dyDescent="0.2">
      <c r="A28" s="1"/>
      <c r="B28" s="1"/>
      <c r="C28" s="5">
        <f t="shared" si="31"/>
        <v>0</v>
      </c>
      <c r="D28" s="5">
        <f t="shared" si="32"/>
        <v>0</v>
      </c>
      <c r="E28" s="5">
        <f t="shared" si="33"/>
        <v>0</v>
      </c>
      <c r="F28" s="5">
        <f t="shared" si="34"/>
        <v>0</v>
      </c>
      <c r="G28" s="5">
        <f t="shared" si="35"/>
        <v>0</v>
      </c>
      <c r="H28" s="5">
        <f t="shared" si="36"/>
        <v>0</v>
      </c>
      <c r="I28" s="5">
        <f t="shared" si="37"/>
        <v>0</v>
      </c>
      <c r="J28" s="5">
        <f t="shared" si="38"/>
        <v>0</v>
      </c>
      <c r="K28" s="5">
        <f t="shared" si="39"/>
        <v>0</v>
      </c>
      <c r="L28" s="5">
        <f t="shared" si="45"/>
        <v>0</v>
      </c>
      <c r="M28" s="5">
        <f t="shared" si="58"/>
        <v>0</v>
      </c>
      <c r="N28" s="5">
        <f t="shared" si="59"/>
        <v>0</v>
      </c>
      <c r="O28" s="5">
        <f t="shared" si="46"/>
        <v>0</v>
      </c>
      <c r="P28" s="5">
        <f t="shared" si="54"/>
        <v>0</v>
      </c>
      <c r="Q28" s="5">
        <f t="shared" si="47"/>
        <v>0</v>
      </c>
      <c r="R28" s="5">
        <f t="shared" si="48"/>
        <v>0</v>
      </c>
      <c r="S28" s="5">
        <f t="shared" si="55"/>
        <v>0</v>
      </c>
      <c r="T28" s="5">
        <f t="shared" si="56"/>
        <v>0</v>
      </c>
      <c r="U28" s="5">
        <f t="shared" si="49"/>
        <v>0</v>
      </c>
      <c r="V28" s="5">
        <f t="shared" si="50"/>
        <v>0</v>
      </c>
      <c r="W28" s="5">
        <f t="shared" si="51"/>
        <v>0</v>
      </c>
      <c r="X28" s="5">
        <f t="shared" si="40"/>
        <v>0</v>
      </c>
      <c r="Y28" s="5">
        <f t="shared" si="41"/>
        <v>0</v>
      </c>
      <c r="Z28" s="5">
        <f t="shared" si="42"/>
        <v>0</v>
      </c>
      <c r="AA28" s="5">
        <f t="shared" si="43"/>
        <v>0</v>
      </c>
      <c r="AB28" s="6">
        <f t="shared" si="44"/>
        <v>0</v>
      </c>
      <c r="AC28" s="6">
        <f t="shared" si="52"/>
        <v>0</v>
      </c>
      <c r="AD28" s="6">
        <f t="shared" si="53"/>
        <v>0</v>
      </c>
      <c r="AE28" s="6">
        <f t="shared" si="57"/>
        <v>0</v>
      </c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18"/>
      <c r="AY28" s="18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</row>
    <row r="29" spans="1:119" x14ac:dyDescent="0.2">
      <c r="A29" s="1"/>
      <c r="B29" s="1"/>
      <c r="C29" s="5">
        <f t="shared" si="31"/>
        <v>0</v>
      </c>
      <c r="D29" s="5">
        <f t="shared" si="32"/>
        <v>0</v>
      </c>
      <c r="E29" s="5">
        <f t="shared" si="33"/>
        <v>0</v>
      </c>
      <c r="F29" s="5">
        <f t="shared" si="34"/>
        <v>0</v>
      </c>
      <c r="G29" s="5">
        <f t="shared" si="35"/>
        <v>0</v>
      </c>
      <c r="H29" s="5">
        <f t="shared" si="36"/>
        <v>0</v>
      </c>
      <c r="I29" s="5">
        <f t="shared" si="37"/>
        <v>0</v>
      </c>
      <c r="J29" s="5">
        <f t="shared" si="38"/>
        <v>0</v>
      </c>
      <c r="K29" s="5">
        <f t="shared" si="39"/>
        <v>0</v>
      </c>
      <c r="L29" s="5">
        <f t="shared" si="45"/>
        <v>0</v>
      </c>
      <c r="M29" s="5">
        <f t="shared" si="58"/>
        <v>0</v>
      </c>
      <c r="N29" s="5">
        <f t="shared" si="59"/>
        <v>0</v>
      </c>
      <c r="O29" s="5">
        <f t="shared" si="46"/>
        <v>0</v>
      </c>
      <c r="P29" s="5">
        <f t="shared" si="54"/>
        <v>0</v>
      </c>
      <c r="Q29" s="5">
        <f t="shared" si="47"/>
        <v>0</v>
      </c>
      <c r="R29" s="5">
        <f t="shared" si="48"/>
        <v>0</v>
      </c>
      <c r="S29" s="5">
        <f t="shared" si="55"/>
        <v>0</v>
      </c>
      <c r="T29" s="5">
        <f t="shared" si="56"/>
        <v>0</v>
      </c>
      <c r="U29" s="5">
        <f t="shared" si="49"/>
        <v>0</v>
      </c>
      <c r="V29" s="5">
        <f t="shared" si="50"/>
        <v>0</v>
      </c>
      <c r="W29" s="5">
        <f t="shared" si="51"/>
        <v>0</v>
      </c>
      <c r="X29" s="5">
        <f t="shared" si="40"/>
        <v>0</v>
      </c>
      <c r="Y29" s="5">
        <f t="shared" si="41"/>
        <v>0</v>
      </c>
      <c r="Z29" s="5">
        <f t="shared" si="42"/>
        <v>0</v>
      </c>
      <c r="AA29" s="5">
        <f t="shared" si="43"/>
        <v>0</v>
      </c>
      <c r="AB29" s="6">
        <f t="shared" si="44"/>
        <v>0</v>
      </c>
      <c r="AC29" s="6">
        <f t="shared" si="52"/>
        <v>0</v>
      </c>
      <c r="AD29" s="6">
        <f t="shared" si="53"/>
        <v>0</v>
      </c>
      <c r="AE29" s="6">
        <f t="shared" si="57"/>
        <v>0</v>
      </c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18"/>
      <c r="AY29" s="18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</row>
    <row r="30" spans="1:119" x14ac:dyDescent="0.2">
      <c r="A30" s="1"/>
      <c r="B30" s="1"/>
      <c r="C30" s="5">
        <f t="shared" si="31"/>
        <v>0</v>
      </c>
      <c r="D30" s="5">
        <f t="shared" si="32"/>
        <v>0</v>
      </c>
      <c r="E30" s="5">
        <f t="shared" si="33"/>
        <v>0</v>
      </c>
      <c r="F30" s="5">
        <f t="shared" si="34"/>
        <v>0</v>
      </c>
      <c r="G30" s="5">
        <f t="shared" si="35"/>
        <v>0</v>
      </c>
      <c r="H30" s="5">
        <f t="shared" si="36"/>
        <v>0</v>
      </c>
      <c r="I30" s="5">
        <f t="shared" si="37"/>
        <v>0</v>
      </c>
      <c r="J30" s="5">
        <f t="shared" si="38"/>
        <v>0</v>
      </c>
      <c r="K30" s="5">
        <f t="shared" si="39"/>
        <v>0</v>
      </c>
      <c r="L30" s="5">
        <f t="shared" si="45"/>
        <v>0</v>
      </c>
      <c r="M30" s="5">
        <f t="shared" si="58"/>
        <v>0</v>
      </c>
      <c r="N30" s="5">
        <f t="shared" si="59"/>
        <v>0</v>
      </c>
      <c r="O30" s="5">
        <f t="shared" si="46"/>
        <v>0</v>
      </c>
      <c r="P30" s="5">
        <f t="shared" si="54"/>
        <v>0</v>
      </c>
      <c r="Q30" s="5">
        <f t="shared" si="47"/>
        <v>0</v>
      </c>
      <c r="R30" s="5">
        <f t="shared" si="48"/>
        <v>0</v>
      </c>
      <c r="S30" s="5">
        <f t="shared" si="55"/>
        <v>0</v>
      </c>
      <c r="T30" s="5">
        <f t="shared" si="56"/>
        <v>0</v>
      </c>
      <c r="U30" s="5">
        <f t="shared" si="49"/>
        <v>0</v>
      </c>
      <c r="V30" s="5">
        <f t="shared" si="50"/>
        <v>0</v>
      </c>
      <c r="W30" s="5">
        <f t="shared" si="51"/>
        <v>0</v>
      </c>
      <c r="X30" s="5">
        <f t="shared" si="40"/>
        <v>0</v>
      </c>
      <c r="Y30" s="5">
        <f t="shared" si="41"/>
        <v>0</v>
      </c>
      <c r="Z30" s="5">
        <f t="shared" si="42"/>
        <v>0</v>
      </c>
      <c r="AA30" s="5">
        <f t="shared" si="43"/>
        <v>0</v>
      </c>
      <c r="AB30" s="6">
        <f t="shared" si="44"/>
        <v>0</v>
      </c>
      <c r="AC30" s="6">
        <f t="shared" si="52"/>
        <v>0</v>
      </c>
      <c r="AD30" s="6">
        <f t="shared" si="53"/>
        <v>0</v>
      </c>
      <c r="AE30" s="6">
        <f t="shared" si="57"/>
        <v>0</v>
      </c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18"/>
      <c r="AY30" s="18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</row>
    <row r="31" spans="1:119" x14ac:dyDescent="0.2">
      <c r="A31" s="1"/>
      <c r="B31" s="1"/>
      <c r="C31" s="5">
        <f t="shared" si="31"/>
        <v>0</v>
      </c>
      <c r="D31" s="5">
        <f t="shared" si="32"/>
        <v>0</v>
      </c>
      <c r="E31" s="5">
        <f t="shared" si="33"/>
        <v>0</v>
      </c>
      <c r="F31" s="5">
        <f t="shared" si="34"/>
        <v>0</v>
      </c>
      <c r="G31" s="5">
        <f t="shared" si="35"/>
        <v>0</v>
      </c>
      <c r="H31" s="5">
        <f t="shared" si="36"/>
        <v>0</v>
      </c>
      <c r="I31" s="5">
        <f t="shared" si="37"/>
        <v>0</v>
      </c>
      <c r="J31" s="5">
        <f t="shared" si="38"/>
        <v>0</v>
      </c>
      <c r="K31" s="5">
        <f t="shared" si="39"/>
        <v>0</v>
      </c>
      <c r="L31" s="5">
        <f t="shared" si="45"/>
        <v>0</v>
      </c>
      <c r="M31" s="5">
        <f t="shared" si="58"/>
        <v>0</v>
      </c>
      <c r="N31" s="5">
        <f t="shared" si="59"/>
        <v>0</v>
      </c>
      <c r="O31" s="5">
        <f t="shared" si="46"/>
        <v>0</v>
      </c>
      <c r="P31" s="5">
        <f t="shared" si="54"/>
        <v>0</v>
      </c>
      <c r="Q31" s="5">
        <f t="shared" si="47"/>
        <v>0</v>
      </c>
      <c r="R31" s="5">
        <f t="shared" si="48"/>
        <v>0</v>
      </c>
      <c r="S31" s="5">
        <f t="shared" si="55"/>
        <v>0</v>
      </c>
      <c r="T31" s="5">
        <f t="shared" si="56"/>
        <v>0</v>
      </c>
      <c r="U31" s="5">
        <f t="shared" si="49"/>
        <v>0</v>
      </c>
      <c r="V31" s="5">
        <f t="shared" si="50"/>
        <v>0</v>
      </c>
      <c r="W31" s="5">
        <f t="shared" si="51"/>
        <v>0</v>
      </c>
      <c r="X31" s="5">
        <f t="shared" si="40"/>
        <v>0</v>
      </c>
      <c r="Y31" s="5">
        <f t="shared" si="41"/>
        <v>0</v>
      </c>
      <c r="Z31" s="5">
        <f t="shared" si="42"/>
        <v>0</v>
      </c>
      <c r="AA31" s="5">
        <f t="shared" si="43"/>
        <v>0</v>
      </c>
      <c r="AB31" s="6">
        <f t="shared" si="44"/>
        <v>0</v>
      </c>
      <c r="AC31" s="6">
        <f t="shared" si="52"/>
        <v>0</v>
      </c>
      <c r="AD31" s="6">
        <f t="shared" si="53"/>
        <v>0</v>
      </c>
      <c r="AE31" s="6">
        <f t="shared" si="57"/>
        <v>0</v>
      </c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18"/>
      <c r="AY31" s="18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</row>
    <row r="32" spans="1:119" x14ac:dyDescent="0.2">
      <c r="A32" s="1"/>
      <c r="B32" s="1"/>
      <c r="C32" s="5">
        <f t="shared" si="31"/>
        <v>0</v>
      </c>
      <c r="D32" s="5">
        <f t="shared" si="32"/>
        <v>0</v>
      </c>
      <c r="E32" s="5">
        <f t="shared" si="33"/>
        <v>0</v>
      </c>
      <c r="F32" s="5">
        <f t="shared" si="34"/>
        <v>0</v>
      </c>
      <c r="G32" s="5">
        <f t="shared" si="35"/>
        <v>0</v>
      </c>
      <c r="H32" s="5">
        <f t="shared" si="36"/>
        <v>0</v>
      </c>
      <c r="I32" s="5">
        <f t="shared" si="37"/>
        <v>0</v>
      </c>
      <c r="J32" s="5">
        <f t="shared" si="38"/>
        <v>0</v>
      </c>
      <c r="K32" s="5">
        <f t="shared" si="39"/>
        <v>0</v>
      </c>
      <c r="L32" s="5">
        <f t="shared" si="45"/>
        <v>0</v>
      </c>
      <c r="M32" s="5">
        <f t="shared" si="58"/>
        <v>0</v>
      </c>
      <c r="N32" s="5">
        <f t="shared" si="59"/>
        <v>0</v>
      </c>
      <c r="O32" s="5">
        <f t="shared" si="46"/>
        <v>0</v>
      </c>
      <c r="P32" s="5">
        <f t="shared" si="54"/>
        <v>0</v>
      </c>
      <c r="Q32" s="5">
        <f t="shared" si="47"/>
        <v>0</v>
      </c>
      <c r="R32" s="5">
        <f t="shared" si="48"/>
        <v>0</v>
      </c>
      <c r="S32" s="5">
        <f t="shared" si="55"/>
        <v>0</v>
      </c>
      <c r="T32" s="5">
        <f t="shared" si="56"/>
        <v>0</v>
      </c>
      <c r="U32" s="5">
        <f t="shared" si="49"/>
        <v>0</v>
      </c>
      <c r="V32" s="5">
        <f t="shared" si="50"/>
        <v>0</v>
      </c>
      <c r="W32" s="5">
        <f t="shared" si="51"/>
        <v>0</v>
      </c>
      <c r="X32" s="5">
        <f t="shared" si="40"/>
        <v>0</v>
      </c>
      <c r="Y32" s="5">
        <f t="shared" si="41"/>
        <v>0</v>
      </c>
      <c r="Z32" s="5">
        <f t="shared" si="42"/>
        <v>0</v>
      </c>
      <c r="AA32" s="5">
        <f t="shared" si="43"/>
        <v>0</v>
      </c>
      <c r="AB32" s="6">
        <f t="shared" si="44"/>
        <v>0</v>
      </c>
      <c r="AC32" s="6">
        <f t="shared" si="52"/>
        <v>0</v>
      </c>
      <c r="AD32" s="6">
        <f t="shared" si="53"/>
        <v>0</v>
      </c>
      <c r="AE32" s="6">
        <f t="shared" si="57"/>
        <v>0</v>
      </c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18"/>
      <c r="AY32" s="18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</row>
    <row r="33" spans="1:77" x14ac:dyDescent="0.2">
      <c r="A33" s="13" t="s">
        <v>3</v>
      </c>
      <c r="B33" s="13"/>
      <c r="C33" s="14">
        <f>AVERAGE(C23:C26)</f>
        <v>16.273925000000002</v>
      </c>
      <c r="D33" s="14">
        <f t="shared" ref="D33:AE33" si="60">AVERAGE(D23:D26)</f>
        <v>13.634074999999999</v>
      </c>
      <c r="E33" s="14">
        <f t="shared" si="60"/>
        <v>2.5585750000000003</v>
      </c>
      <c r="F33" s="14">
        <f t="shared" si="60"/>
        <v>0.89134999999999998</v>
      </c>
      <c r="G33" s="14">
        <f t="shared" si="60"/>
        <v>1.0961749999999999</v>
      </c>
      <c r="H33" s="14">
        <f>AVERAGE(H23, H24, H26)</f>
        <v>0.57533333333333347</v>
      </c>
      <c r="I33" s="14">
        <f t="shared" si="60"/>
        <v>2.0326333333333331</v>
      </c>
      <c r="J33" s="14">
        <f t="shared" si="60"/>
        <v>1.1708999999999998</v>
      </c>
      <c r="K33" s="14">
        <f t="shared" si="60"/>
        <v>6.8550574971484304</v>
      </c>
      <c r="L33" s="14">
        <f t="shared" si="60"/>
        <v>1.8109188403237735</v>
      </c>
      <c r="M33" s="14" t="e">
        <f t="shared" si="60"/>
        <v>#DIV/0!</v>
      </c>
      <c r="N33" s="14" t="s">
        <v>942</v>
      </c>
      <c r="O33" s="14">
        <f t="shared" si="60"/>
        <v>6.8031054273247706</v>
      </c>
      <c r="P33" s="14">
        <f t="shared" si="60"/>
        <v>7.0058315963429196</v>
      </c>
      <c r="Q33" s="14">
        <f t="shared" si="60"/>
        <v>4.53399094352487</v>
      </c>
      <c r="R33" s="14">
        <f t="shared" si="60"/>
        <v>5.5102686916828176</v>
      </c>
      <c r="S33" s="14">
        <f t="shared" si="60"/>
        <v>6.6673974511813183</v>
      </c>
      <c r="T33" s="14">
        <f t="shared" si="60"/>
        <v>7.6251307297779372</v>
      </c>
      <c r="U33" s="14">
        <f t="shared" si="60"/>
        <v>1.0711829408232214</v>
      </c>
      <c r="V33" s="14">
        <f t="shared" si="60"/>
        <v>1.6012426382857843</v>
      </c>
      <c r="W33" s="14">
        <f t="shared" si="60"/>
        <v>0.40049594846427627</v>
      </c>
      <c r="X33" s="14">
        <f t="shared" si="60"/>
        <v>1.103175</v>
      </c>
      <c r="Y33" s="14">
        <f t="shared" si="60"/>
        <v>0.56337499999999996</v>
      </c>
      <c r="Z33" s="14">
        <f>AVERAGE(Z23:Z26)</f>
        <v>1.6196666666666666</v>
      </c>
      <c r="AA33" s="14">
        <f>AVERAGE(AA23:AA26)</f>
        <v>3.0651333333333333</v>
      </c>
      <c r="AB33" s="14">
        <f t="shared" si="60"/>
        <v>3.9327666666666672</v>
      </c>
      <c r="AC33" s="14">
        <f t="shared" si="60"/>
        <v>0.29593333333333344</v>
      </c>
      <c r="AD33" s="14">
        <f t="shared" si="60"/>
        <v>0.35816666666666691</v>
      </c>
      <c r="AE33" s="14">
        <f t="shared" si="60"/>
        <v>0.27896666666666675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7"/>
      <c r="BS33" s="7"/>
      <c r="BT33" s="7"/>
      <c r="BU33" s="7"/>
      <c r="BV33" s="7"/>
      <c r="BW33" s="7"/>
      <c r="BX33" s="7"/>
      <c r="BY33" s="7"/>
    </row>
    <row r="34" spans="1:77" x14ac:dyDescent="0.2">
      <c r="A34" s="13" t="s">
        <v>4</v>
      </c>
      <c r="B34" s="13"/>
      <c r="C34" s="14">
        <f>STDEV(C23:C26)</f>
        <v>1.658013114895859</v>
      </c>
      <c r="D34" s="14">
        <f t="shared" ref="D34:AE34" si="61">STDEV(D23:D26)</f>
        <v>0.67142929324935863</v>
      </c>
      <c r="E34" s="14">
        <f t="shared" si="61"/>
        <v>0.18403380803537153</v>
      </c>
      <c r="F34" s="14">
        <f t="shared" si="61"/>
        <v>7.4796189742526345E-2</v>
      </c>
      <c r="G34" s="14">
        <f t="shared" si="61"/>
        <v>0.23331711431726024</v>
      </c>
      <c r="H34" s="14">
        <f>STDEV(H23, H24, H26)</f>
        <v>6.6851053344979691E-2</v>
      </c>
      <c r="I34" s="14">
        <f t="shared" si="61"/>
        <v>0.12626101272100337</v>
      </c>
      <c r="J34" s="14">
        <f t="shared" si="61"/>
        <v>4.3116934028290949E-2</v>
      </c>
      <c r="K34" s="14">
        <f t="shared" si="61"/>
        <v>0.12720336545725416</v>
      </c>
      <c r="L34" s="14">
        <f t="shared" si="61"/>
        <v>4.6499973341956831E-2</v>
      </c>
      <c r="M34" s="14" t="s">
        <v>942</v>
      </c>
      <c r="N34" s="14" t="s">
        <v>942</v>
      </c>
      <c r="O34" s="14">
        <f t="shared" si="61"/>
        <v>0.15215653800081538</v>
      </c>
      <c r="P34" s="14">
        <f t="shared" si="61"/>
        <v>0.13219739227693916</v>
      </c>
      <c r="Q34" s="14">
        <f t="shared" si="61"/>
        <v>0.28038323960551398</v>
      </c>
      <c r="R34" s="14">
        <f t="shared" si="61"/>
        <v>7.5792434914010096E-2</v>
      </c>
      <c r="S34" s="14">
        <f t="shared" si="61"/>
        <v>0.33860645589131338</v>
      </c>
      <c r="T34" s="14">
        <f t="shared" si="61"/>
        <v>0.99557420150095555</v>
      </c>
      <c r="U34" s="14">
        <f t="shared" si="61"/>
        <v>3.1529664113134945E-2</v>
      </c>
      <c r="V34" s="14">
        <f t="shared" si="61"/>
        <v>0.11676887904792055</v>
      </c>
      <c r="W34" s="14">
        <f t="shared" si="61"/>
        <v>4.5026810734639128E-2</v>
      </c>
      <c r="X34" s="14">
        <f t="shared" si="61"/>
        <v>8.6550269593263895E-2</v>
      </c>
      <c r="Y34" s="14">
        <f t="shared" si="61"/>
        <v>7.0943986120507799E-2</v>
      </c>
      <c r="Z34" s="14">
        <f t="shared" si="61"/>
        <v>8.7240720614477518E-2</v>
      </c>
      <c r="AA34" s="14">
        <f t="shared" si="61"/>
        <v>3.0801677443498526E-2</v>
      </c>
      <c r="AB34" s="14">
        <f t="shared" si="61"/>
        <v>0.70669456155635835</v>
      </c>
      <c r="AC34" s="14">
        <f t="shared" si="61"/>
        <v>1.3335041557240808E-2</v>
      </c>
      <c r="AD34" s="14">
        <f t="shared" si="61"/>
        <v>2.1594057824627113E-2</v>
      </c>
      <c r="AE34" s="14">
        <f t="shared" si="61"/>
        <v>2.0110279295259326E-2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7"/>
      <c r="BS34" s="7"/>
      <c r="BT34" s="7"/>
      <c r="BU34" s="7"/>
      <c r="BV34" s="7"/>
      <c r="BW34" s="7"/>
      <c r="BX34" s="7"/>
      <c r="BY34" s="7"/>
    </row>
    <row r="35" spans="1:77" x14ac:dyDescent="0.2">
      <c r="A35" s="13" t="s">
        <v>5</v>
      </c>
      <c r="B35" s="13"/>
      <c r="C35" s="14">
        <f>MAX(C23:C26)-MIN(C23:C26)</f>
        <v>3.7370000000000019</v>
      </c>
      <c r="D35" s="14">
        <f t="shared" ref="D35:AE35" si="62">MAX(D23:D26)-MIN(D23:D26)</f>
        <v>1.3842999999999996</v>
      </c>
      <c r="E35" s="14">
        <f t="shared" si="62"/>
        <v>0.40059999999999985</v>
      </c>
      <c r="F35" s="14">
        <f t="shared" si="62"/>
        <v>0.14790000000000003</v>
      </c>
      <c r="G35" s="14">
        <f t="shared" si="62"/>
        <v>0.53090000000000015</v>
      </c>
      <c r="H35" s="14">
        <f>MAX(H23, H24, H26)-MIN(H23, H24, H26)</f>
        <v>0.12699999999999978</v>
      </c>
      <c r="I35" s="14">
        <f t="shared" si="62"/>
        <v>0.2323000000000004</v>
      </c>
      <c r="J35" s="14">
        <f t="shared" si="62"/>
        <v>8.3099999999999952E-2</v>
      </c>
      <c r="K35" s="14">
        <f t="shared" si="62"/>
        <v>0.25405972039790914</v>
      </c>
      <c r="L35" s="14">
        <f t="shared" si="62"/>
        <v>6.5760892950182726E-2</v>
      </c>
      <c r="M35" s="14">
        <f>MAX(M23:M26)-MIN(M23:M26)</f>
        <v>0</v>
      </c>
      <c r="N35" s="14">
        <f t="shared" si="62"/>
        <v>0</v>
      </c>
      <c r="O35" s="14">
        <f t="shared" si="62"/>
        <v>0.30314917700230826</v>
      </c>
      <c r="P35" s="14">
        <f t="shared" si="62"/>
        <v>0.2501450547583568</v>
      </c>
      <c r="Q35" s="14">
        <f t="shared" si="62"/>
        <v>0.55643747528388143</v>
      </c>
      <c r="R35" s="14">
        <f t="shared" si="62"/>
        <v>0.1384395049987841</v>
      </c>
      <c r="S35" s="14">
        <f t="shared" si="62"/>
        <v>0.62544622608624323</v>
      </c>
      <c r="T35" s="14">
        <f t="shared" si="62"/>
        <v>1.7750342954384042</v>
      </c>
      <c r="U35" s="14">
        <f t="shared" si="62"/>
        <v>6.8978012216114104E-2</v>
      </c>
      <c r="V35" s="14">
        <f t="shared" si="62"/>
        <v>0.20583282002984316</v>
      </c>
      <c r="W35" s="14">
        <f t="shared" si="62"/>
        <v>8.554019881680941E-2</v>
      </c>
      <c r="X35" s="14">
        <f t="shared" si="62"/>
        <v>0.20509999999999984</v>
      </c>
      <c r="Y35" s="14">
        <f t="shared" si="62"/>
        <v>0.15369999999999995</v>
      </c>
      <c r="Z35" s="14">
        <f t="shared" si="62"/>
        <v>0.17009999999999992</v>
      </c>
      <c r="AA35" s="14">
        <f t="shared" si="62"/>
        <v>5.3399999999999892E-2</v>
      </c>
      <c r="AB35" s="14">
        <f t="shared" si="62"/>
        <v>1.3005000000000009</v>
      </c>
      <c r="AC35" s="14">
        <f t="shared" si="62"/>
        <v>2.6100000000000456E-2</v>
      </c>
      <c r="AD35" s="14">
        <f t="shared" si="62"/>
        <v>4.2500000000000204E-2</v>
      </c>
      <c r="AE35" s="14">
        <f t="shared" si="62"/>
        <v>3.9400000000000102E-2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7"/>
      <c r="BS35" s="7"/>
      <c r="BT35" s="7"/>
      <c r="BU35" s="7"/>
      <c r="BV35" s="7"/>
      <c r="BW35" s="7"/>
      <c r="BX35" s="7"/>
      <c r="BY35" s="7"/>
    </row>
    <row r="36" spans="1:77" x14ac:dyDescent="0.2">
      <c r="A36" s="13" t="s">
        <v>6</v>
      </c>
      <c r="B36" s="13"/>
      <c r="C36" s="14">
        <f>MIN(C23:C26)</f>
        <v>13.869</v>
      </c>
      <c r="D36" s="14">
        <f>MIN(D23:D26)</f>
        <v>13.0791</v>
      </c>
      <c r="E36" s="14">
        <f>MIN(E23:E26)</f>
        <v>2.3069999999999999</v>
      </c>
      <c r="F36" s="14">
        <f>MIN(F23:F26)</f>
        <v>0.8236</v>
      </c>
      <c r="G36" s="14">
        <f>MIN(G23:G26)</f>
        <v>0.77469999999999994</v>
      </c>
      <c r="H36" s="14">
        <f>MIN(H23, H24, H26)</f>
        <v>0.52390000000000025</v>
      </c>
      <c r="I36" s="14">
        <f t="shared" ref="I36:AE36" si="63">MIN(I23:I26)</f>
        <v>1.8878999999999997</v>
      </c>
      <c r="J36" s="14">
        <f t="shared" si="63"/>
        <v>1.1227</v>
      </c>
      <c r="K36" s="14">
        <f t="shared" si="63"/>
        <v>6.7318621643643306</v>
      </c>
      <c r="L36" s="14">
        <f t="shared" si="63"/>
        <v>1.7780383938486821</v>
      </c>
      <c r="M36" s="14">
        <f t="shared" si="63"/>
        <v>0</v>
      </c>
      <c r="N36" s="14">
        <f t="shared" si="63"/>
        <v>0</v>
      </c>
      <c r="O36" s="14">
        <f t="shared" si="63"/>
        <v>6.6592066922419528</v>
      </c>
      <c r="P36" s="14">
        <f t="shared" si="63"/>
        <v>6.9054775736367429</v>
      </c>
      <c r="Q36" s="14">
        <f t="shared" si="63"/>
        <v>4.2356965566480316</v>
      </c>
      <c r="R36" s="14">
        <f t="shared" si="63"/>
        <v>5.4588732582832531</v>
      </c>
      <c r="S36" s="14">
        <f t="shared" si="63"/>
        <v>6.2797108213674928</v>
      </c>
      <c r="T36" s="14">
        <f t="shared" si="63"/>
        <v>6.4771772154233975</v>
      </c>
      <c r="U36" s="14">
        <f t="shared" si="63"/>
        <v>1.0344451749609544</v>
      </c>
      <c r="V36" s="14">
        <f t="shared" si="63"/>
        <v>1.5000067533181309</v>
      </c>
      <c r="W36" s="14">
        <f t="shared" si="63"/>
        <v>0.35437727071582914</v>
      </c>
      <c r="X36" s="14">
        <f t="shared" si="63"/>
        <v>0.98170000000000002</v>
      </c>
      <c r="Y36" s="14">
        <f t="shared" si="63"/>
        <v>0.4597</v>
      </c>
      <c r="Z36" s="14">
        <f t="shared" si="63"/>
        <v>1.5234000000000001</v>
      </c>
      <c r="AA36" s="14">
        <f t="shared" si="63"/>
        <v>3.0472999999999999</v>
      </c>
      <c r="AB36" s="14">
        <f t="shared" si="63"/>
        <v>3.4422999999999999</v>
      </c>
      <c r="AC36" s="14">
        <f t="shared" si="63"/>
        <v>0.28129999999999988</v>
      </c>
      <c r="AD36" s="14">
        <f t="shared" si="63"/>
        <v>0.3347</v>
      </c>
      <c r="AE36" s="14">
        <f t="shared" si="63"/>
        <v>0.26160000000000005</v>
      </c>
      <c r="AH36" s="12"/>
      <c r="AI36" s="12"/>
      <c r="AJ36" s="12"/>
    </row>
    <row r="37" spans="1:77" x14ac:dyDescent="0.2">
      <c r="A37" s="13" t="s">
        <v>7</v>
      </c>
      <c r="B37" s="13"/>
      <c r="C37" s="14">
        <f>MAX(C23:C26)</f>
        <v>17.606000000000002</v>
      </c>
      <c r="D37" s="14">
        <f t="shared" ref="D37:AE37" si="64">MAX(D23:D26)</f>
        <v>14.4634</v>
      </c>
      <c r="E37" s="14">
        <f t="shared" si="64"/>
        <v>2.7075999999999998</v>
      </c>
      <c r="F37" s="14">
        <f t="shared" si="64"/>
        <v>0.97150000000000003</v>
      </c>
      <c r="G37" s="14">
        <f t="shared" si="64"/>
        <v>1.3056000000000001</v>
      </c>
      <c r="H37" s="14">
        <f>MAX(H23, H24, H26)</f>
        <v>0.65090000000000003</v>
      </c>
      <c r="I37" s="14">
        <f t="shared" si="64"/>
        <v>2.1202000000000001</v>
      </c>
      <c r="J37" s="14">
        <f t="shared" si="64"/>
        <v>1.2058</v>
      </c>
      <c r="K37" s="14">
        <f t="shared" si="64"/>
        <v>6.9859218847622397</v>
      </c>
      <c r="L37" s="14">
        <f t="shared" si="64"/>
        <v>1.8437992867988648</v>
      </c>
      <c r="M37" s="14">
        <f>MAX(M23:M26)</f>
        <v>0</v>
      </c>
      <c r="N37" s="14">
        <f t="shared" si="64"/>
        <v>0</v>
      </c>
      <c r="O37" s="14">
        <f t="shared" si="64"/>
        <v>6.9623558692442611</v>
      </c>
      <c r="P37" s="14">
        <f t="shared" si="64"/>
        <v>7.1556226283950997</v>
      </c>
      <c r="Q37" s="14">
        <f t="shared" si="64"/>
        <v>4.792134031931913</v>
      </c>
      <c r="R37" s="14">
        <f t="shared" si="64"/>
        <v>5.5973127632820372</v>
      </c>
      <c r="S37" s="14">
        <f t="shared" si="64"/>
        <v>6.905157047453736</v>
      </c>
      <c r="T37" s="14">
        <f t="shared" si="64"/>
        <v>8.2522115108618017</v>
      </c>
      <c r="U37" s="14">
        <f t="shared" si="64"/>
        <v>1.1034231871770686</v>
      </c>
      <c r="V37" s="14">
        <f t="shared" si="64"/>
        <v>1.7058395733479741</v>
      </c>
      <c r="W37" s="14">
        <f t="shared" si="64"/>
        <v>0.43991746953263855</v>
      </c>
      <c r="X37" s="14">
        <f t="shared" si="64"/>
        <v>1.1867999999999999</v>
      </c>
      <c r="Y37" s="14">
        <f t="shared" si="64"/>
        <v>0.61339999999999995</v>
      </c>
      <c r="Z37" s="14">
        <f t="shared" si="64"/>
        <v>1.6935</v>
      </c>
      <c r="AA37" s="14">
        <f t="shared" si="64"/>
        <v>3.1006999999999998</v>
      </c>
      <c r="AB37" s="14">
        <f t="shared" si="64"/>
        <v>4.7428000000000008</v>
      </c>
      <c r="AC37" s="14">
        <f t="shared" si="64"/>
        <v>0.30740000000000034</v>
      </c>
      <c r="AD37" s="14">
        <f t="shared" si="64"/>
        <v>0.3772000000000002</v>
      </c>
      <c r="AE37" s="14">
        <f t="shared" si="64"/>
        <v>0.30100000000000016</v>
      </c>
      <c r="AH37" s="12"/>
      <c r="AI37" s="12"/>
      <c r="AJ37" s="12"/>
    </row>
    <row r="38" spans="1:77" x14ac:dyDescent="0.2">
      <c r="A38" s="13" t="s">
        <v>56</v>
      </c>
      <c r="B38" s="13"/>
      <c r="C38" s="15">
        <f>COUNT(C23:C26)</f>
        <v>4</v>
      </c>
      <c r="D38" s="15">
        <f t="shared" ref="D38:AE38" si="65">COUNT(D23:D26)</f>
        <v>4</v>
      </c>
      <c r="E38" s="15">
        <f t="shared" si="65"/>
        <v>4</v>
      </c>
      <c r="F38" s="15">
        <f t="shared" si="65"/>
        <v>4</v>
      </c>
      <c r="G38" s="15">
        <f t="shared" si="65"/>
        <v>4</v>
      </c>
      <c r="H38" s="15">
        <f>COUNT(H23, H24, H26)</f>
        <v>3</v>
      </c>
      <c r="I38" s="15">
        <f>COUNT(I23:I26)</f>
        <v>3</v>
      </c>
      <c r="J38" s="15">
        <f t="shared" si="65"/>
        <v>3</v>
      </c>
      <c r="K38" s="15">
        <f t="shared" si="65"/>
        <v>3</v>
      </c>
      <c r="L38" s="15">
        <f t="shared" si="65"/>
        <v>2</v>
      </c>
      <c r="M38" s="15">
        <f t="shared" si="65"/>
        <v>0</v>
      </c>
      <c r="N38" s="15">
        <f t="shared" si="65"/>
        <v>0</v>
      </c>
      <c r="O38" s="15">
        <f t="shared" si="65"/>
        <v>3</v>
      </c>
      <c r="P38" s="15">
        <f t="shared" si="65"/>
        <v>3</v>
      </c>
      <c r="Q38" s="15">
        <f t="shared" si="65"/>
        <v>3</v>
      </c>
      <c r="R38" s="15">
        <f t="shared" si="65"/>
        <v>3</v>
      </c>
      <c r="S38" s="15">
        <f t="shared" si="65"/>
        <v>3</v>
      </c>
      <c r="T38" s="15">
        <f t="shared" si="65"/>
        <v>3</v>
      </c>
      <c r="U38" s="15">
        <f t="shared" si="65"/>
        <v>4</v>
      </c>
      <c r="V38" s="15">
        <f t="shared" si="65"/>
        <v>4</v>
      </c>
      <c r="W38" s="15">
        <f t="shared" si="65"/>
        <v>4</v>
      </c>
      <c r="X38" s="15">
        <f t="shared" si="65"/>
        <v>4</v>
      </c>
      <c r="Y38" s="15">
        <f t="shared" si="65"/>
        <v>4</v>
      </c>
      <c r="Z38" s="15">
        <f t="shared" si="65"/>
        <v>3</v>
      </c>
      <c r="AA38" s="15">
        <f t="shared" si="65"/>
        <v>3</v>
      </c>
      <c r="AB38" s="15">
        <f t="shared" si="65"/>
        <v>3</v>
      </c>
      <c r="AC38" s="15">
        <f t="shared" si="65"/>
        <v>3</v>
      </c>
      <c r="AD38" s="15">
        <f t="shared" si="65"/>
        <v>3</v>
      </c>
      <c r="AE38" s="15">
        <f t="shared" si="65"/>
        <v>3</v>
      </c>
      <c r="AH38" s="12"/>
      <c r="AI38" s="12"/>
      <c r="AJ38" s="12"/>
    </row>
  </sheetData>
  <mergeCells count="44">
    <mergeCell ref="BD21:BE21"/>
    <mergeCell ref="BF21:BG21"/>
    <mergeCell ref="BH21:BI21"/>
    <mergeCell ref="BJ21:BK21"/>
    <mergeCell ref="BT21:BU21"/>
    <mergeCell ref="BV21:BW21"/>
    <mergeCell ref="BL21:BM21"/>
    <mergeCell ref="BN21:BO21"/>
    <mergeCell ref="BP21:BQ21"/>
    <mergeCell ref="BR21:BS21"/>
    <mergeCell ref="AR21:AS21"/>
    <mergeCell ref="AT21:AU21"/>
    <mergeCell ref="AV21:AW21"/>
    <mergeCell ref="AX21:AY21"/>
    <mergeCell ref="AZ21:BA21"/>
    <mergeCell ref="BB21:BC21"/>
    <mergeCell ref="BP1:BQ1"/>
    <mergeCell ref="BR1:BS1"/>
    <mergeCell ref="BT1:BU1"/>
    <mergeCell ref="BV1:BW1"/>
    <mergeCell ref="AF21:AG21"/>
    <mergeCell ref="AH21:AI21"/>
    <mergeCell ref="AJ21:AK21"/>
    <mergeCell ref="AL21:AM21"/>
    <mergeCell ref="AN21:AO21"/>
    <mergeCell ref="AP21:AQ21"/>
    <mergeCell ref="BD1:BE1"/>
    <mergeCell ref="BF1:BG1"/>
    <mergeCell ref="BH1:BI1"/>
    <mergeCell ref="BJ1:BK1"/>
    <mergeCell ref="BL1:BM1"/>
    <mergeCell ref="BN1:BO1"/>
    <mergeCell ref="AR1:AS1"/>
    <mergeCell ref="AT1:AU1"/>
    <mergeCell ref="AV1:AW1"/>
    <mergeCell ref="AX1:AY1"/>
    <mergeCell ref="AZ1:BA1"/>
    <mergeCell ref="BB1:BC1"/>
    <mergeCell ref="AF1:AG1"/>
    <mergeCell ref="AH1:AI1"/>
    <mergeCell ref="AJ1:AK1"/>
    <mergeCell ref="AL1:AM1"/>
    <mergeCell ref="AN1:AO1"/>
    <mergeCell ref="AP1:AQ1"/>
  </mergeCells>
  <phoneticPr fontId="4" type="noConversion"/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AE1" activePane="topRight" state="frozen"/>
      <selection pane="topRight" activeCell="AI40" sqref="AI40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224</v>
      </c>
      <c r="C3" s="1" t="s">
        <v>479</v>
      </c>
      <c r="D3" s="5">
        <f t="shared" ref="D3:D12" si="0">((AG3-AW3)^2+(AH3-AX3)^2)^0.5</f>
        <v>18.207999999999998</v>
      </c>
      <c r="E3" s="5">
        <f t="shared" ref="E3:E12" si="1">((AG3-AU3)^2+(AH3-AV3)^2)^0.5</f>
        <v>16.845300000000002</v>
      </c>
      <c r="F3" s="5">
        <f t="shared" ref="F3:F9" si="2">((AG3-AM3)^2+(AH3-AN3)^2)^0.5</f>
        <v>3.4239000000000002</v>
      </c>
      <c r="G3" s="5">
        <f t="shared" ref="G3:G9" si="3">((AG3-AI3)^2+(AH3-AJ3)^2)^0.5</f>
        <v>1.2097</v>
      </c>
      <c r="H3" s="5">
        <f t="shared" ref="H3:H9" si="4">((AK3-AM3)^2+(AL3-AN3)^2)^0.5</f>
        <v>1.7050000000000001</v>
      </c>
      <c r="I3" s="5">
        <f t="shared" ref="I3:I9" si="5">((AM3-AO3)^2+(AN3-AP3)^2)^0.5</f>
        <v>1.1099999999999999</v>
      </c>
      <c r="J3" s="5">
        <f t="shared" ref="J3:J9" si="6">((AO3-AQ3)^2+(AP3-AR3)^2)^0.5</f>
        <v>2.4187000000000003</v>
      </c>
      <c r="K3" s="5">
        <f t="shared" ref="K3:K9" si="7">((AQ3-AS3)^2+(AR3-AT3)^2)^0.5</f>
        <v>1.3379999999999992</v>
      </c>
      <c r="L3" s="5">
        <f t="shared" ref="L3:L12" si="8">((BS3-BU3)^2+(BT3-BV3)^2)^0.5</f>
        <v>7.0292492180886574</v>
      </c>
      <c r="M3" s="5">
        <f t="shared" ref="M3:M12" si="9">((BU3-BW3)^2+(BV3-BX3)^2)^0.5</f>
        <v>2.3778052590571837</v>
      </c>
      <c r="N3" s="5">
        <f t="shared" ref="N3:N12" si="10">((BW3-BY3)^2+(BX3-BZ3)^2)^0.5 + ((BY3-CA3)^2+(BZ3-CB3)^2)^0.5</f>
        <v>6.0686937788296085</v>
      </c>
      <c r="O3" s="5" t="s">
        <v>566</v>
      </c>
      <c r="P3" s="5">
        <f>((CE3-CG3)^2+(CF3-CH3)^2)^0.5</f>
        <v>6.6135926129449487</v>
      </c>
      <c r="Q3" s="5">
        <f t="shared" ref="Q3:Q9" si="11">((CG3-CI3)^2+(CH3-CJ3)^2)^0.5</f>
        <v>7.033047041645605</v>
      </c>
      <c r="R3" s="5">
        <f>((CO3-CQ3)^2+(CP3-CR3)^2)^0.5</f>
        <v>4.5438526252509552</v>
      </c>
      <c r="S3" s="5">
        <f t="shared" ref="S3:S9" si="12">((CQ3-CS3)^2+(CR3-CT3)^2)^0.5</f>
        <v>5.7622126175628061</v>
      </c>
      <c r="T3" s="5">
        <f>((CY3-DA3)^2+(CZ3-DB3)^2)^0.5</f>
        <v>7.2657423571167179</v>
      </c>
      <c r="U3" s="5">
        <f>((DA3-DC3)^2+(DB3-DD3)^2)^0.5</f>
        <v>8.1379828735381352</v>
      </c>
      <c r="V3" s="5">
        <f>((DI3-DK3)^2+(DJ3-DL3)^2)^0.5</f>
        <v>1.3830422263980231</v>
      </c>
      <c r="W3" s="5">
        <f>((DK3-DM3)^2+(DL3-DN3)^2)^0.5</f>
        <v>1.7763666541567369</v>
      </c>
      <c r="X3" s="5">
        <f>((DM3-DO3)^2+(DN3-DP3)^2)^0.5</f>
        <v>0.29019390069400103</v>
      </c>
      <c r="Y3" s="5">
        <f>((BE3-BK3)^2+(BF3-BL3)^2)^0.5</f>
        <v>1.4478000000000002</v>
      </c>
      <c r="Z3" s="5">
        <f t="shared" ref="Z3:Z9" si="13">((BG3-BI3)^2+(BH3-BJ3)^2)^0.5</f>
        <v>0.91250000000000009</v>
      </c>
      <c r="AA3" s="5">
        <f t="shared" ref="AA3:AA9" si="14">((BC3-BM3)^2+(BD3-BN3)^2)^0.5</f>
        <v>2.2746</v>
      </c>
      <c r="AB3" s="5">
        <f t="shared" ref="AB3:AB9" si="15">((BA3-BO3)^2+(BB3-BP3)^2)^0.5</f>
        <v>4.8108000000000004</v>
      </c>
      <c r="AC3" s="6">
        <f t="shared" ref="AC3:AC9" si="16">((AY3-BQ3)^2+(AZ3-BR3)^2)^0.5</f>
        <v>3.2937000000000003</v>
      </c>
      <c r="AD3" s="6">
        <f>((CK3-CM3)^2+(CL3-CN3)^2)^0.5</f>
        <v>0.4249</v>
      </c>
      <c r="AE3" s="6">
        <f>((CU3-CW3)^2+(CV3-CX3)^2)^0.5</f>
        <v>0.48699999999999999</v>
      </c>
      <c r="AF3" s="6">
        <f>((DE3-DG3)^2+(DF3-DH3)^2)^0.5</f>
        <v>0.39939999999999998</v>
      </c>
      <c r="AG3" s="9">
        <v>0</v>
      </c>
      <c r="AH3" s="9">
        <v>0</v>
      </c>
      <c r="AI3" s="9">
        <v>0</v>
      </c>
      <c r="AJ3" s="9">
        <v>-1.2097</v>
      </c>
      <c r="AK3" s="9">
        <v>0</v>
      </c>
      <c r="AL3" s="9">
        <v>-1.7189000000000001</v>
      </c>
      <c r="AM3" s="9">
        <v>0</v>
      </c>
      <c r="AN3" s="9">
        <v>-3.4239000000000002</v>
      </c>
      <c r="AO3" s="9">
        <v>0</v>
      </c>
      <c r="AP3" s="9">
        <v>-4.5339</v>
      </c>
      <c r="AQ3" s="9">
        <v>0</v>
      </c>
      <c r="AR3" s="9">
        <v>-6.9526000000000003</v>
      </c>
      <c r="AS3" s="9">
        <v>0</v>
      </c>
      <c r="AT3" s="9">
        <v>-8.2905999999999995</v>
      </c>
      <c r="AU3" s="9">
        <v>0</v>
      </c>
      <c r="AV3" s="9">
        <v>-16.845300000000002</v>
      </c>
      <c r="AW3" s="9">
        <v>0</v>
      </c>
      <c r="AX3" s="9">
        <v>-18.207999999999998</v>
      </c>
      <c r="AY3" s="18">
        <v>1.7399</v>
      </c>
      <c r="AZ3" s="18">
        <v>-8.3998000000000008</v>
      </c>
      <c r="BA3" s="19">
        <v>2.2732999999999999</v>
      </c>
      <c r="BB3" s="19">
        <v>-8.3998000000000008</v>
      </c>
      <c r="BC3" s="19">
        <v>1.0116000000000001</v>
      </c>
      <c r="BD3" s="19">
        <v>-8.3998000000000008</v>
      </c>
      <c r="BE3" s="19">
        <v>-0.81089999999999995</v>
      </c>
      <c r="BF3" s="19">
        <v>-8.3998000000000008</v>
      </c>
      <c r="BG3" s="19">
        <v>-1.0344</v>
      </c>
      <c r="BH3" s="19">
        <v>-8.3998000000000008</v>
      </c>
      <c r="BI3" s="19">
        <v>-1.9469000000000001</v>
      </c>
      <c r="BJ3" s="19">
        <v>-8.3998000000000008</v>
      </c>
      <c r="BK3" s="19">
        <v>-2.2587000000000002</v>
      </c>
      <c r="BL3" s="19">
        <v>-8.3998000000000008</v>
      </c>
      <c r="BM3" s="19">
        <v>-1.2629999999999999</v>
      </c>
      <c r="BN3" s="19">
        <v>-8.3998000000000008</v>
      </c>
      <c r="BO3" s="19">
        <v>-2.5375000000000001</v>
      </c>
      <c r="BP3" s="19">
        <v>-8.3998000000000008</v>
      </c>
      <c r="BQ3" s="19">
        <v>-1.5538000000000001</v>
      </c>
      <c r="BR3" s="19">
        <v>-8.3998000000000008</v>
      </c>
      <c r="BS3" s="17">
        <v>0</v>
      </c>
      <c r="BT3" s="17">
        <v>0</v>
      </c>
      <c r="BU3" s="17">
        <v>0.91759999999999997</v>
      </c>
      <c r="BV3" s="17">
        <v>6.9691000000000001</v>
      </c>
      <c r="BW3" s="17">
        <v>2.3355000000000001</v>
      </c>
      <c r="BX3" s="17">
        <v>5.0602999999999998</v>
      </c>
      <c r="BY3" s="17">
        <v>4.4545000000000003</v>
      </c>
      <c r="BZ3" s="17">
        <v>2.653</v>
      </c>
      <c r="CA3" s="17">
        <v>5.7352999999999996</v>
      </c>
      <c r="CB3" s="17">
        <v>9.4E-2</v>
      </c>
      <c r="CC3" s="17">
        <v>5.7352999999999996</v>
      </c>
      <c r="CD3" s="17">
        <v>9.4E-2</v>
      </c>
      <c r="CE3" s="12">
        <v>5.9226000000000001</v>
      </c>
      <c r="CF3" s="12">
        <v>-0.25340000000000001</v>
      </c>
      <c r="CG3" s="12">
        <v>-0.69089999999999996</v>
      </c>
      <c r="CH3" s="12">
        <v>-0.21840000000000001</v>
      </c>
      <c r="CI3" s="12">
        <v>6.3277999999999999</v>
      </c>
      <c r="CJ3" s="12">
        <v>-0.66739999999999999</v>
      </c>
      <c r="CK3" s="12">
        <v>2.9077000000000002</v>
      </c>
      <c r="CL3" s="12">
        <v>-0.44009999999999999</v>
      </c>
      <c r="CM3" s="12">
        <v>2.9077000000000002</v>
      </c>
      <c r="CN3" s="12">
        <v>-1.52E-2</v>
      </c>
      <c r="CO3" s="12">
        <v>3.4651999999999998</v>
      </c>
      <c r="CP3" s="12">
        <v>0.28699999999999998</v>
      </c>
      <c r="CQ3" s="12">
        <v>-1.0775999999999999</v>
      </c>
      <c r="CR3" s="12">
        <v>0.38479999999999998</v>
      </c>
      <c r="CS3" s="12">
        <v>4.6844000000000001</v>
      </c>
      <c r="CT3" s="12">
        <v>0.43430000000000002</v>
      </c>
      <c r="CU3" s="12">
        <v>0.97599999999999998</v>
      </c>
      <c r="CV3" s="12">
        <v>0.18479999999999999</v>
      </c>
      <c r="CW3" s="12">
        <v>0.97599999999999998</v>
      </c>
      <c r="CX3" s="12">
        <v>0.67179999999999995</v>
      </c>
      <c r="CY3" s="12">
        <v>1.8663000000000001</v>
      </c>
      <c r="CZ3" s="12">
        <v>0.42099999999999999</v>
      </c>
      <c r="DA3" s="12">
        <v>-3.8589000000000002</v>
      </c>
      <c r="DB3" s="12">
        <v>4.8945999999999996</v>
      </c>
      <c r="DC3" s="12">
        <v>1.3836999999999999</v>
      </c>
      <c r="DD3" s="12">
        <v>-1.3297000000000001</v>
      </c>
      <c r="DE3" s="12">
        <v>-0.93979999999999997</v>
      </c>
      <c r="DF3" s="12">
        <v>2.4605999999999999</v>
      </c>
      <c r="DG3" s="12">
        <v>-0.93979999999999997</v>
      </c>
      <c r="DH3" s="12">
        <v>2.86</v>
      </c>
      <c r="DI3" s="12">
        <v>-1.4668000000000001</v>
      </c>
      <c r="DJ3" s="12">
        <v>-4.6291000000000002</v>
      </c>
      <c r="DK3" s="12">
        <v>-0.47820000000000001</v>
      </c>
      <c r="DL3" s="12">
        <v>-5.5963000000000003</v>
      </c>
      <c r="DM3" s="12">
        <v>-0.14219999999999999</v>
      </c>
      <c r="DN3" s="12">
        <v>-7.3406000000000002</v>
      </c>
      <c r="DO3" s="12">
        <v>-0.17530000000000001</v>
      </c>
      <c r="DP3" s="12">
        <v>-7.6288999999999998</v>
      </c>
    </row>
    <row r="4" spans="2:120" ht="14.45" customHeight="1" x14ac:dyDescent="0.2">
      <c r="B4" s="2" t="s">
        <v>223</v>
      </c>
      <c r="C4" s="2"/>
      <c r="D4" s="5">
        <f t="shared" si="0"/>
        <v>19.217600000000001</v>
      </c>
      <c r="E4" s="5">
        <f t="shared" si="1"/>
        <v>18.167999999999999</v>
      </c>
      <c r="F4" s="5">
        <f t="shared" si="2"/>
        <v>3.6105999999999998</v>
      </c>
      <c r="G4" s="5">
        <f t="shared" si="3"/>
        <v>1.3589</v>
      </c>
      <c r="H4" s="5">
        <f t="shared" si="4"/>
        <v>1.6153999999999997</v>
      </c>
      <c r="I4" s="5">
        <f t="shared" si="5"/>
        <v>1.3970000000000002</v>
      </c>
      <c r="J4" s="5">
        <f t="shared" si="6"/>
        <v>2.5305</v>
      </c>
      <c r="K4" s="5">
        <f t="shared" si="7"/>
        <v>1.4745000000000008</v>
      </c>
      <c r="L4" s="5">
        <v>8.5192453709234126</v>
      </c>
      <c r="M4" s="5">
        <v>2.5230522012039307</v>
      </c>
      <c r="N4" s="5">
        <v>5.7250643112866246</v>
      </c>
      <c r="O4" s="5" t="s">
        <v>566</v>
      </c>
      <c r="P4" s="5">
        <f t="shared" ref="P4:P9" si="17">((CE4-CG4)^2+(CF4-CH4)^2)^0.5</f>
        <v>8.2711750700852669</v>
      </c>
      <c r="Q4" s="5">
        <f t="shared" si="11"/>
        <v>8.6835508894691245</v>
      </c>
      <c r="R4" s="5">
        <f t="shared" ref="R4:R9" si="18">((CO4-CQ4)^2+(CP4-CR4)^2)^0.5</f>
        <v>6.2515316923134927</v>
      </c>
      <c r="S4" s="5">
        <f t="shared" si="12"/>
        <v>6.8629252050419431</v>
      </c>
      <c r="T4" s="5">
        <f>((CY4-DA4)^2+(CZ4-DB4)^2)^0.5</f>
        <v>8.5982406060775016</v>
      </c>
      <c r="U4" s="5">
        <f>((DA4-DC4)^2+(DB4-DD4)^2)^0.5</f>
        <v>9.6846813401371143</v>
      </c>
      <c r="V4" s="5">
        <f t="shared" ref="V4:V9" si="19">((DI4-DK4)^2+(DJ4-DL4)^2)^0.5</f>
        <v>1.5859803403573449</v>
      </c>
      <c r="W4" s="5">
        <f t="shared" ref="W4:W9" si="20">((DK4-DM4)^2+(DL4-DN4)^2)^0.5</f>
        <v>2.0224598092422008</v>
      </c>
      <c r="X4" s="5">
        <f t="shared" ref="X4:X9" si="21">((DM4-DO4)^2+(DN4-DP4)^2)^0.5</f>
        <v>0.46429305400791798</v>
      </c>
      <c r="Y4" s="5">
        <f t="shared" ref="Y4:Y9" si="22">((BE4-BK4)^2+(BF4-BL4)^2)^0.5</f>
        <v>1.5194999999999999</v>
      </c>
      <c r="Z4" s="5">
        <f t="shared" si="13"/>
        <v>0.89729999999999999</v>
      </c>
      <c r="AA4" s="5">
        <f t="shared" si="14"/>
        <v>2.6257000000000001</v>
      </c>
      <c r="AB4" s="5">
        <f t="shared" si="15"/>
        <v>5.1459999999999999</v>
      </c>
      <c r="AC4" s="6">
        <f t="shared" si="16"/>
        <v>3.4112</v>
      </c>
      <c r="AD4" s="6">
        <f t="shared" ref="AD4:AD9" si="23">((CK4-CM4)^2+(CL4-CN4)^2)^0.5</f>
        <v>0.55499999999999994</v>
      </c>
      <c r="AE4" s="6">
        <f t="shared" ref="AE4:AE9" si="24">((CU4-CW4)^2+(CV4-CX4)^2)^0.5</f>
        <v>0.54359999999999997</v>
      </c>
      <c r="AF4" s="6">
        <f>((DE4-DG4)^2+(DF4-DH4)^2)^0.5</f>
        <v>0.48070000000000013</v>
      </c>
      <c r="AG4" s="9">
        <v>0</v>
      </c>
      <c r="AH4" s="9">
        <v>0</v>
      </c>
      <c r="AI4" s="9">
        <v>0</v>
      </c>
      <c r="AJ4" s="9">
        <v>-1.3589</v>
      </c>
      <c r="AK4" s="9">
        <v>0</v>
      </c>
      <c r="AL4" s="9">
        <v>-1.9952000000000001</v>
      </c>
      <c r="AM4" s="9">
        <v>0</v>
      </c>
      <c r="AN4" s="9">
        <v>-3.6105999999999998</v>
      </c>
      <c r="AO4" s="9">
        <v>0</v>
      </c>
      <c r="AP4" s="9">
        <v>-5.0076000000000001</v>
      </c>
      <c r="AQ4" s="9">
        <v>0</v>
      </c>
      <c r="AR4" s="9">
        <v>-7.5381</v>
      </c>
      <c r="AS4" s="9">
        <v>0</v>
      </c>
      <c r="AT4" s="9">
        <v>-9.0126000000000008</v>
      </c>
      <c r="AU4" s="9">
        <v>0</v>
      </c>
      <c r="AV4" s="9">
        <v>-18.167999999999999</v>
      </c>
      <c r="AW4" s="9">
        <v>0</v>
      </c>
      <c r="AX4" s="9">
        <v>-19.217600000000001</v>
      </c>
      <c r="AY4" s="18">
        <v>1.6434</v>
      </c>
      <c r="AZ4" s="18">
        <v>-11.691000000000001</v>
      </c>
      <c r="BA4" s="19">
        <v>2.5291999999999999</v>
      </c>
      <c r="BB4" s="19">
        <v>-11.691000000000001</v>
      </c>
      <c r="BC4" s="19">
        <v>1.3805000000000001</v>
      </c>
      <c r="BD4" s="19">
        <v>-11.691000000000001</v>
      </c>
      <c r="BE4" s="19">
        <v>5.7099999999999998E-2</v>
      </c>
      <c r="BF4" s="19">
        <v>-11.691000000000001</v>
      </c>
      <c r="BG4" s="19">
        <v>-0.30669999999999997</v>
      </c>
      <c r="BH4" s="19">
        <v>-11.691000000000001</v>
      </c>
      <c r="BI4" s="19">
        <v>-1.204</v>
      </c>
      <c r="BJ4" s="19">
        <v>-11.691000000000001</v>
      </c>
      <c r="BK4" s="19">
        <v>-1.4623999999999999</v>
      </c>
      <c r="BL4" s="19">
        <v>-11.691000000000001</v>
      </c>
      <c r="BM4" s="19">
        <v>-1.2452000000000001</v>
      </c>
      <c r="BN4" s="19">
        <v>-11.691000000000001</v>
      </c>
      <c r="BO4" s="19">
        <v>-2.6168</v>
      </c>
      <c r="BP4" s="19">
        <v>-11.691000000000001</v>
      </c>
      <c r="BQ4" s="19">
        <v>-1.7678</v>
      </c>
      <c r="BR4" s="19">
        <v>-11.691000000000001</v>
      </c>
      <c r="BS4" s="17">
        <v>0</v>
      </c>
      <c r="BT4" s="17">
        <v>0</v>
      </c>
      <c r="BU4" s="17">
        <v>-2.4923999999999999</v>
      </c>
      <c r="BV4" s="17">
        <v>-8.1636000000000006</v>
      </c>
      <c r="BW4" s="17">
        <v>-0.79759999999999998</v>
      </c>
      <c r="BX4" s="17">
        <v>-6.2274000000000003</v>
      </c>
      <c r="BY4" s="17">
        <v>-0.16</v>
      </c>
      <c r="BZ4" s="17">
        <v>-3.1387999999999998</v>
      </c>
      <c r="CA4" s="17">
        <v>-1.21E-2</v>
      </c>
      <c r="CB4" s="17">
        <v>-0.91190000000000004</v>
      </c>
      <c r="CC4" s="17">
        <v>-1.1702999999999999</v>
      </c>
      <c r="CD4" s="17">
        <v>-1.5048999999999999</v>
      </c>
      <c r="CE4" s="12">
        <v>-1.1951000000000001</v>
      </c>
      <c r="CF4" s="12">
        <v>1.3043</v>
      </c>
      <c r="CG4" s="12">
        <v>-1.0681</v>
      </c>
      <c r="CH4" s="12">
        <v>-6.9659000000000004</v>
      </c>
      <c r="CI4" s="12">
        <v>-0.62229999999999996</v>
      </c>
      <c r="CJ4" s="12">
        <v>1.7061999999999999</v>
      </c>
      <c r="CK4" s="12">
        <v>-0.60640000000000005</v>
      </c>
      <c r="CL4" s="12">
        <v>-3.3731</v>
      </c>
      <c r="CM4" s="12">
        <v>-1.1614</v>
      </c>
      <c r="CN4" s="12">
        <v>-3.3731</v>
      </c>
      <c r="CO4" s="12">
        <v>-2.4314</v>
      </c>
      <c r="CP4" s="12">
        <v>0.91690000000000005</v>
      </c>
      <c r="CQ4" s="12">
        <v>-0.29649999999999999</v>
      </c>
      <c r="CR4" s="12">
        <v>6.7926000000000002</v>
      </c>
      <c r="CS4" s="12">
        <v>1.9469000000000001</v>
      </c>
      <c r="CT4" s="12">
        <v>0.30669999999999997</v>
      </c>
      <c r="CU4" s="12">
        <v>-0.98929999999999996</v>
      </c>
      <c r="CV4" s="12">
        <v>4.0080999999999998</v>
      </c>
      <c r="CW4" s="12">
        <v>-1.5328999999999999</v>
      </c>
      <c r="CX4" s="12">
        <v>4.0080999999999998</v>
      </c>
      <c r="CY4" s="12">
        <v>-0.82609999999999995</v>
      </c>
      <c r="CZ4" s="12">
        <v>4.0856000000000003</v>
      </c>
      <c r="DA4" s="12">
        <v>-2.7915000000000001</v>
      </c>
      <c r="DB4" s="12">
        <v>12.456200000000001</v>
      </c>
      <c r="DC4" s="12">
        <v>2.7280000000000002</v>
      </c>
      <c r="DD4" s="12">
        <v>4.4983000000000004</v>
      </c>
      <c r="DE4" s="12">
        <v>-1.5888</v>
      </c>
      <c r="DF4" s="12">
        <v>8.6608000000000001</v>
      </c>
      <c r="DG4" s="12">
        <v>-2.0695000000000001</v>
      </c>
      <c r="DH4" s="12">
        <v>8.6608000000000001</v>
      </c>
      <c r="DI4" s="12">
        <v>0.81530000000000002</v>
      </c>
      <c r="DJ4" s="12">
        <v>-10.401899999999999</v>
      </c>
      <c r="DK4" s="12">
        <v>2.0733000000000001</v>
      </c>
      <c r="DL4" s="12">
        <v>-9.4360999999999997</v>
      </c>
      <c r="DM4" s="12">
        <v>1.9220999999999999</v>
      </c>
      <c r="DN4" s="12">
        <v>-7.4192999999999998</v>
      </c>
      <c r="DO4" s="12">
        <v>1.8669</v>
      </c>
      <c r="DP4" s="12">
        <v>-6.9583000000000004</v>
      </c>
    </row>
    <row r="5" spans="2:120" ht="16.899999999999999" customHeight="1" x14ac:dyDescent="0.2">
      <c r="B5" s="2" t="s">
        <v>225</v>
      </c>
      <c r="C5" s="2" t="s">
        <v>493</v>
      </c>
      <c r="D5" s="5">
        <f t="shared" si="0"/>
        <v>16.896100000000001</v>
      </c>
      <c r="E5" s="5">
        <f t="shared" si="1"/>
        <v>16.083300000000001</v>
      </c>
      <c r="F5" s="5">
        <f t="shared" si="2"/>
        <v>3.1191</v>
      </c>
      <c r="G5" s="5">
        <f t="shared" si="3"/>
        <v>0.93789999999999996</v>
      </c>
      <c r="H5" s="5">
        <f t="shared" si="4"/>
        <v>1.6364000000000001</v>
      </c>
      <c r="I5" s="5">
        <f t="shared" si="5"/>
        <v>1.1118999999999999</v>
      </c>
      <c r="J5" s="5">
        <f t="shared" si="6"/>
        <v>2.4206000000000003</v>
      </c>
      <c r="K5" s="5">
        <f t="shared" si="7"/>
        <v>1.1208</v>
      </c>
      <c r="L5" s="5">
        <f t="shared" si="8"/>
        <v>6.9414080416007824</v>
      </c>
      <c r="M5" s="5">
        <f t="shared" si="9"/>
        <v>2.2158158971358612</v>
      </c>
      <c r="N5" s="5" t="s">
        <v>566</v>
      </c>
      <c r="O5" s="5" t="s">
        <v>566</v>
      </c>
      <c r="P5" s="5">
        <f t="shared" si="17"/>
        <v>6.554513493769007</v>
      </c>
      <c r="Q5" s="5">
        <f t="shared" si="11"/>
        <v>6.8965674476510417</v>
      </c>
      <c r="R5" s="5">
        <f t="shared" si="18"/>
        <v>4.9257532317402992</v>
      </c>
      <c r="S5" s="5">
        <f t="shared" si="12"/>
        <v>5.5771313602962591</v>
      </c>
      <c r="T5" s="5">
        <f>((CY5-DA5)^2+(CZ5-DB5)^2)^0.5</f>
        <v>6.8470605496081314</v>
      </c>
      <c r="U5" s="5">
        <f>((DA5-DC5)^2+(DB5-DD5)^2)^0.5</f>
        <v>7.8186255345808693</v>
      </c>
      <c r="V5" s="5">
        <f t="shared" si="19"/>
        <v>1.3147900402725903</v>
      </c>
      <c r="W5" s="5">
        <f t="shared" si="20"/>
        <v>1.7827372436789448</v>
      </c>
      <c r="X5" s="5">
        <f t="shared" si="21"/>
        <v>0.29730450719758605</v>
      </c>
      <c r="Y5" s="5">
        <f t="shared" si="22"/>
        <v>1.3347</v>
      </c>
      <c r="Z5" s="5">
        <f t="shared" si="13"/>
        <v>0.73660000000000003</v>
      </c>
      <c r="AA5" s="5">
        <f t="shared" si="14"/>
        <v>2.2961</v>
      </c>
      <c r="AB5" s="5">
        <f t="shared" si="15"/>
        <v>4.9397000000000002</v>
      </c>
      <c r="AC5" s="6">
        <f t="shared" si="16"/>
        <v>3.0168999999999997</v>
      </c>
      <c r="AD5" s="6">
        <f t="shared" si="23"/>
        <v>0.60389999999999999</v>
      </c>
      <c r="AE5" s="6">
        <f t="shared" si="24"/>
        <v>0.4496</v>
      </c>
      <c r="AF5" s="6">
        <f>((DE5-DG5)^2+(DF5-DH5)^2)^0.5</f>
        <v>0.39559999999999995</v>
      </c>
      <c r="AG5" s="9">
        <v>0</v>
      </c>
      <c r="AH5" s="9">
        <v>0</v>
      </c>
      <c r="AI5" s="9">
        <v>0</v>
      </c>
      <c r="AJ5" s="9">
        <v>-0.93789999999999996</v>
      </c>
      <c r="AK5" s="9">
        <v>0</v>
      </c>
      <c r="AL5" s="9">
        <v>-1.4826999999999999</v>
      </c>
      <c r="AM5" s="9">
        <v>0</v>
      </c>
      <c r="AN5" s="9">
        <v>-3.1191</v>
      </c>
      <c r="AO5" s="9">
        <v>0</v>
      </c>
      <c r="AP5" s="9">
        <v>-4.2309999999999999</v>
      </c>
      <c r="AQ5" s="9">
        <v>0</v>
      </c>
      <c r="AR5" s="9">
        <v>-6.6516000000000002</v>
      </c>
      <c r="AS5" s="9">
        <v>0</v>
      </c>
      <c r="AT5" s="9">
        <v>-7.7724000000000002</v>
      </c>
      <c r="AU5" s="9">
        <v>0</v>
      </c>
      <c r="AV5" s="9">
        <v>-16.083300000000001</v>
      </c>
      <c r="AW5" s="9">
        <v>0</v>
      </c>
      <c r="AX5" s="9">
        <v>-16.896100000000001</v>
      </c>
      <c r="AY5" s="18">
        <v>1.383</v>
      </c>
      <c r="AZ5" s="18">
        <v>-8.1407000000000007</v>
      </c>
      <c r="BA5" s="19">
        <v>2.1800000000000002</v>
      </c>
      <c r="BB5" s="19">
        <v>-8.1407000000000007</v>
      </c>
      <c r="BC5" s="19">
        <v>0.99629999999999996</v>
      </c>
      <c r="BD5" s="19">
        <v>-8.1407000000000007</v>
      </c>
      <c r="BE5" s="19">
        <v>0.63749999999999996</v>
      </c>
      <c r="BF5" s="19">
        <v>-8.1407000000000007</v>
      </c>
      <c r="BG5" s="19">
        <v>0.29970000000000002</v>
      </c>
      <c r="BH5" s="19">
        <v>-8.1407000000000007</v>
      </c>
      <c r="BI5" s="19">
        <v>-0.43690000000000001</v>
      </c>
      <c r="BJ5" s="19">
        <v>-8.1407000000000007</v>
      </c>
      <c r="BK5" s="19">
        <v>-0.69720000000000004</v>
      </c>
      <c r="BL5" s="19">
        <v>-8.1407000000000007</v>
      </c>
      <c r="BM5" s="19">
        <v>-1.2998000000000001</v>
      </c>
      <c r="BN5" s="19">
        <v>-8.1407000000000007</v>
      </c>
      <c r="BO5" s="19">
        <v>-2.7597</v>
      </c>
      <c r="BP5" s="19">
        <v>-8.1407000000000007</v>
      </c>
      <c r="BQ5" s="19">
        <v>-1.6338999999999999</v>
      </c>
      <c r="BR5" s="19">
        <v>-8.1407000000000007</v>
      </c>
      <c r="BS5" s="17">
        <v>0</v>
      </c>
      <c r="BT5" s="17">
        <v>0</v>
      </c>
      <c r="BU5" s="17">
        <v>-1.9887999999999999</v>
      </c>
      <c r="BV5" s="17">
        <v>6.6504000000000003</v>
      </c>
      <c r="BW5" s="17">
        <v>-2.5615999999999999</v>
      </c>
      <c r="BX5" s="17">
        <v>8.7909000000000006</v>
      </c>
      <c r="BY5" s="17">
        <v>-2.5615999999999999</v>
      </c>
      <c r="BZ5" s="17">
        <v>8.7909000000000006</v>
      </c>
      <c r="CA5" s="17"/>
      <c r="CB5" s="17"/>
      <c r="CC5" s="17"/>
      <c r="CD5" s="17"/>
      <c r="CE5" s="12">
        <v>-0.31559999999999999</v>
      </c>
      <c r="CF5" s="12">
        <v>0.51370000000000005</v>
      </c>
      <c r="CG5" s="12">
        <v>-0.32890000000000003</v>
      </c>
      <c r="CH5" s="12">
        <v>-6.0407999999999999</v>
      </c>
      <c r="CI5" s="12">
        <v>0.25269999999999998</v>
      </c>
      <c r="CJ5" s="12">
        <v>0.83120000000000005</v>
      </c>
      <c r="CK5" s="12">
        <v>2.1000000000000001E-2</v>
      </c>
      <c r="CL5" s="12">
        <v>-2.1360999999999999</v>
      </c>
      <c r="CM5" s="12">
        <v>-0.58289999999999997</v>
      </c>
      <c r="CN5" s="12">
        <v>-2.1360999999999999</v>
      </c>
      <c r="CO5" s="12">
        <v>-0.92579999999999996</v>
      </c>
      <c r="CP5" s="12">
        <v>-2.2225000000000001</v>
      </c>
      <c r="CQ5" s="12">
        <v>-0.94869999999999999</v>
      </c>
      <c r="CR5" s="12">
        <v>-7.1482000000000001</v>
      </c>
      <c r="CS5" s="12">
        <v>-0.2026</v>
      </c>
      <c r="CT5" s="12">
        <v>-1.6212</v>
      </c>
      <c r="CU5" s="12">
        <v>-0.63119999999999998</v>
      </c>
      <c r="CV5" s="12">
        <v>-4.1840000000000002</v>
      </c>
      <c r="CW5" s="12">
        <v>-1.0808</v>
      </c>
      <c r="CX5" s="12">
        <v>-4.1840000000000002</v>
      </c>
      <c r="CY5" s="12">
        <v>-3.8639999999999999</v>
      </c>
      <c r="CZ5" s="12">
        <v>8.9499999999999996E-2</v>
      </c>
      <c r="DA5" s="12">
        <v>-7.4650999999999996</v>
      </c>
      <c r="DB5" s="12">
        <v>5.9131</v>
      </c>
      <c r="DC5" s="12">
        <v>-2.2581000000000002</v>
      </c>
      <c r="DD5" s="12">
        <v>8.0600000000000005E-2</v>
      </c>
      <c r="DE5" s="12">
        <v>-5.2069999999999999</v>
      </c>
      <c r="DF5" s="12">
        <v>2.1684999999999999</v>
      </c>
      <c r="DG5" s="12">
        <v>-5.2069999999999999</v>
      </c>
      <c r="DH5" s="12">
        <v>2.5640999999999998</v>
      </c>
      <c r="DI5" s="12">
        <v>-8.7599999999999997E-2</v>
      </c>
      <c r="DJ5" s="12">
        <v>-7.4161999999999999</v>
      </c>
      <c r="DK5" s="12">
        <v>0.65659999999999996</v>
      </c>
      <c r="DL5" s="12">
        <v>-8.5000999999999998</v>
      </c>
      <c r="DM5" s="12">
        <v>0.5988</v>
      </c>
      <c r="DN5" s="12">
        <v>-10.2819</v>
      </c>
      <c r="DO5" s="12">
        <v>0.43619999999999998</v>
      </c>
      <c r="DP5" s="12">
        <v>-10.530799999999999</v>
      </c>
    </row>
    <row r="6" spans="2:120" ht="15" customHeight="1" x14ac:dyDescent="0.2">
      <c r="B6" s="2" t="s">
        <v>297</v>
      </c>
      <c r="C6" s="2" t="s">
        <v>939</v>
      </c>
      <c r="D6" s="5">
        <f t="shared" si="0"/>
        <v>17.794599999999999</v>
      </c>
      <c r="E6" s="5">
        <f t="shared" si="1"/>
        <v>16.999600000000001</v>
      </c>
      <c r="F6" s="5">
        <f t="shared" si="2"/>
        <v>3.0455000000000001</v>
      </c>
      <c r="G6" s="5">
        <f t="shared" si="3"/>
        <v>0.92579999999999996</v>
      </c>
      <c r="H6" s="5">
        <f t="shared" si="4"/>
        <v>1.6358000000000001</v>
      </c>
      <c r="I6" s="5">
        <f t="shared" si="5"/>
        <v>1.2166000000000001</v>
      </c>
      <c r="J6" s="5">
        <f t="shared" si="6"/>
        <v>2.4116999999999997</v>
      </c>
      <c r="K6" s="5">
        <f t="shared" si="7"/>
        <v>0.93670000000000009</v>
      </c>
      <c r="L6" s="5">
        <v>7.3637189435773553</v>
      </c>
      <c r="M6" s="5">
        <v>2.4538468921267271</v>
      </c>
      <c r="N6" s="5">
        <v>6.725273165594313</v>
      </c>
      <c r="O6" s="5" t="s">
        <v>566</v>
      </c>
      <c r="P6" s="5" t="s">
        <v>566</v>
      </c>
      <c r="Q6" s="5" t="s">
        <v>566</v>
      </c>
      <c r="R6" s="5" t="s">
        <v>566</v>
      </c>
      <c r="S6" s="5" t="s">
        <v>566</v>
      </c>
      <c r="T6" s="5" t="s">
        <v>566</v>
      </c>
      <c r="U6" s="5" t="s">
        <v>566</v>
      </c>
      <c r="V6" s="5">
        <f t="shared" si="19"/>
        <v>1.4049591631075975</v>
      </c>
      <c r="W6" s="5">
        <f t="shared" si="20"/>
        <v>1.9761048985314518</v>
      </c>
      <c r="X6" s="5">
        <f t="shared" si="21"/>
        <v>0.36363718181726179</v>
      </c>
      <c r="Y6" s="5">
        <f t="shared" si="22"/>
        <v>1.4312</v>
      </c>
      <c r="Z6" s="5">
        <f t="shared" si="13"/>
        <v>0.85399999999999998</v>
      </c>
      <c r="AA6" s="5">
        <f t="shared" si="14"/>
        <v>2.3697999999999997</v>
      </c>
      <c r="AB6" s="5">
        <f t="shared" si="15"/>
        <v>5.2565999999999997</v>
      </c>
      <c r="AC6" s="6">
        <f t="shared" si="16"/>
        <v>3.1255000000000002</v>
      </c>
      <c r="AD6" s="5" t="s">
        <v>566</v>
      </c>
      <c r="AE6" s="5" t="s">
        <v>566</v>
      </c>
      <c r="AF6" s="5" t="s">
        <v>566</v>
      </c>
      <c r="AG6" s="9">
        <v>0</v>
      </c>
      <c r="AH6" s="9">
        <v>0</v>
      </c>
      <c r="AI6" s="9">
        <v>0</v>
      </c>
      <c r="AJ6" s="9">
        <v>-0.92579999999999996</v>
      </c>
      <c r="AK6" s="9">
        <v>0</v>
      </c>
      <c r="AL6" s="9">
        <v>-1.4097</v>
      </c>
      <c r="AM6" s="9">
        <v>0</v>
      </c>
      <c r="AN6" s="9">
        <v>-3.0455000000000001</v>
      </c>
      <c r="AO6" s="9">
        <v>0</v>
      </c>
      <c r="AP6" s="9">
        <v>-4.2621000000000002</v>
      </c>
      <c r="AQ6" s="9">
        <v>0</v>
      </c>
      <c r="AR6" s="9">
        <v>-6.6738</v>
      </c>
      <c r="AS6" s="9">
        <v>0</v>
      </c>
      <c r="AT6" s="9">
        <v>-7.6105</v>
      </c>
      <c r="AU6" s="9">
        <v>0</v>
      </c>
      <c r="AV6" s="9">
        <v>-16.999600000000001</v>
      </c>
      <c r="AW6" s="9">
        <v>0</v>
      </c>
      <c r="AX6" s="9">
        <v>-17.794599999999999</v>
      </c>
      <c r="AY6" s="18">
        <v>1.7672000000000001</v>
      </c>
      <c r="AZ6" s="18">
        <v>-8.2994000000000003</v>
      </c>
      <c r="BA6" s="19">
        <v>2.4777999999999998</v>
      </c>
      <c r="BB6" s="19">
        <v>-8.2994000000000003</v>
      </c>
      <c r="BC6" s="19">
        <v>1.1233</v>
      </c>
      <c r="BD6" s="19">
        <v>-8.2994000000000003</v>
      </c>
      <c r="BE6" s="19">
        <v>0.49780000000000002</v>
      </c>
      <c r="BF6" s="19">
        <v>-8.2994000000000003</v>
      </c>
      <c r="BG6" s="19">
        <v>0.18029999999999999</v>
      </c>
      <c r="BH6" s="19">
        <v>-8.2994000000000003</v>
      </c>
      <c r="BI6" s="19">
        <v>-0.67369999999999997</v>
      </c>
      <c r="BJ6" s="19">
        <v>-8.2994000000000003</v>
      </c>
      <c r="BK6" s="19">
        <v>-0.93340000000000001</v>
      </c>
      <c r="BL6" s="19">
        <v>-8.2994000000000003</v>
      </c>
      <c r="BM6" s="19">
        <v>-1.2464999999999999</v>
      </c>
      <c r="BN6" s="19">
        <v>-8.2994000000000003</v>
      </c>
      <c r="BO6" s="19">
        <v>-2.7787999999999999</v>
      </c>
      <c r="BP6" s="19">
        <v>-8.2994000000000003</v>
      </c>
      <c r="BQ6" s="19">
        <v>-1.3583000000000001</v>
      </c>
      <c r="BR6" s="19">
        <v>-8.2994000000000003</v>
      </c>
      <c r="BS6" s="17">
        <v>0</v>
      </c>
      <c r="BT6" s="17">
        <v>0</v>
      </c>
      <c r="BU6" s="23">
        <v>-4.9440999999999997</v>
      </c>
      <c r="BV6" s="17">
        <v>-5.3981000000000003</v>
      </c>
      <c r="BW6" s="17">
        <v>-2.5806</v>
      </c>
      <c r="BX6" s="17">
        <v>-5.9366000000000003</v>
      </c>
      <c r="BY6" s="17">
        <v>1.7856000000000001</v>
      </c>
      <c r="BZ6" s="17">
        <v>-5.7975000000000003</v>
      </c>
      <c r="CA6" s="17">
        <v>2.9115000000000002</v>
      </c>
      <c r="CB6" s="17">
        <v>-4.4405999999999999</v>
      </c>
      <c r="CC6" s="17">
        <v>2.9115000000000002</v>
      </c>
      <c r="CD6" s="17">
        <v>-4.4405999999999999</v>
      </c>
      <c r="DI6" s="12">
        <v>-0.39810000000000001</v>
      </c>
      <c r="DJ6" s="12">
        <v>3.2225999999999999</v>
      </c>
      <c r="DK6" s="12">
        <v>0.51239999999999997</v>
      </c>
      <c r="DL6" s="12">
        <v>4.2926000000000002</v>
      </c>
      <c r="DM6" s="12">
        <v>0.50800000000000001</v>
      </c>
      <c r="DN6" s="12">
        <v>6.2686999999999999</v>
      </c>
      <c r="DO6" s="12">
        <v>0.29399999999999998</v>
      </c>
      <c r="DP6" s="12">
        <v>6.5627000000000004</v>
      </c>
    </row>
    <row r="7" spans="2:120" ht="16.149999999999999" customHeight="1" x14ac:dyDescent="0.2">
      <c r="B7" s="2" t="s">
        <v>298</v>
      </c>
      <c r="C7" s="2" t="s">
        <v>479</v>
      </c>
      <c r="D7" s="5">
        <f t="shared" si="0"/>
        <v>15.4413</v>
      </c>
      <c r="E7" s="5">
        <f t="shared" si="1"/>
        <v>14.9549</v>
      </c>
      <c r="F7" s="5">
        <f t="shared" si="2"/>
        <v>2.9756</v>
      </c>
      <c r="G7" s="5">
        <f t="shared" si="3"/>
        <v>0.99629999999999996</v>
      </c>
      <c r="H7" s="5">
        <f t="shared" si="4"/>
        <v>1.4999</v>
      </c>
      <c r="I7" s="5">
        <f t="shared" si="5"/>
        <v>1.0547000000000004</v>
      </c>
      <c r="J7" s="5">
        <f t="shared" si="6"/>
        <v>2.0377999999999998</v>
      </c>
      <c r="K7" s="24" t="s">
        <v>566</v>
      </c>
      <c r="L7" s="5">
        <f t="shared" si="8"/>
        <v>6.6075913985354751</v>
      </c>
      <c r="M7" s="5">
        <f t="shared" si="9"/>
        <v>2.0583099523638331</v>
      </c>
      <c r="N7" s="5">
        <f t="shared" si="10"/>
        <v>4.2895000456475527</v>
      </c>
      <c r="O7" s="5" t="s">
        <v>566</v>
      </c>
      <c r="P7" s="5">
        <f t="shared" si="17"/>
        <v>6.2348508282075201</v>
      </c>
      <c r="Q7" s="5">
        <f t="shared" si="11"/>
        <v>6.5608104903281577</v>
      </c>
      <c r="R7" s="5">
        <f t="shared" si="18"/>
        <v>4.7480839977826843</v>
      </c>
      <c r="S7" s="5">
        <f t="shared" si="12"/>
        <v>5.0756635398733829</v>
      </c>
      <c r="T7" s="5">
        <f>((CY7-DA7)^2+(CZ7-DB7)^2)^0.5</f>
        <v>8.0675781229561085</v>
      </c>
      <c r="U7" s="5">
        <f>((DA7-DC7)^2+(DB7-DD7)^2)^0.5</f>
        <v>7.1556173430389638</v>
      </c>
      <c r="V7" s="24">
        <f t="shared" si="19"/>
        <v>1.0713812813373211</v>
      </c>
      <c r="W7" s="5">
        <f t="shared" si="20"/>
        <v>1.5833439297891032</v>
      </c>
      <c r="X7" s="5">
        <f t="shared" si="21"/>
        <v>0.44381755260467115</v>
      </c>
      <c r="Y7" s="5">
        <f t="shared" si="22"/>
        <v>1.3092999999999999</v>
      </c>
      <c r="Z7" s="5">
        <f t="shared" si="13"/>
        <v>0.74229999999999996</v>
      </c>
      <c r="AA7" s="5">
        <f t="shared" si="14"/>
        <v>1.9539</v>
      </c>
      <c r="AB7" s="5">
        <f t="shared" si="15"/>
        <v>3.9940999999999995</v>
      </c>
      <c r="AC7" s="6">
        <f t="shared" si="16"/>
        <v>2.7989999999999999</v>
      </c>
      <c r="AD7" s="6">
        <f t="shared" si="23"/>
        <v>0.46860000000000002</v>
      </c>
      <c r="AE7" s="6">
        <f t="shared" si="24"/>
        <v>0.41599999999999998</v>
      </c>
      <c r="AF7" s="6">
        <f>((DE7-DG7)^2+(DF7-DH7)^2)^0.5</f>
        <v>0.32200000000000006</v>
      </c>
      <c r="AG7" s="9">
        <v>0</v>
      </c>
      <c r="AH7" s="9">
        <v>0</v>
      </c>
      <c r="AI7" s="9">
        <v>0</v>
      </c>
      <c r="AJ7" s="9">
        <v>-0.99629999999999996</v>
      </c>
      <c r="AK7" s="9">
        <v>0</v>
      </c>
      <c r="AL7" s="9">
        <v>-1.4757</v>
      </c>
      <c r="AM7" s="9">
        <v>0</v>
      </c>
      <c r="AN7" s="9">
        <v>-2.9756</v>
      </c>
      <c r="AO7" s="9">
        <v>0</v>
      </c>
      <c r="AP7" s="9">
        <v>-4.0303000000000004</v>
      </c>
      <c r="AQ7" s="9">
        <v>0</v>
      </c>
      <c r="AR7" s="9">
        <v>-6.0681000000000003</v>
      </c>
      <c r="AS7" s="9">
        <v>0</v>
      </c>
      <c r="AT7" s="9">
        <v>-6.8409000000000004</v>
      </c>
      <c r="AU7" s="9">
        <v>0</v>
      </c>
      <c r="AV7" s="9">
        <v>-14.9549</v>
      </c>
      <c r="AW7" s="9">
        <v>0</v>
      </c>
      <c r="AX7" s="9">
        <v>-15.4413</v>
      </c>
      <c r="AY7" s="18">
        <v>1.51</v>
      </c>
      <c r="AZ7" s="18">
        <v>-7.1487999999999996</v>
      </c>
      <c r="BA7" s="19">
        <v>2.0541999999999998</v>
      </c>
      <c r="BB7" s="19">
        <v>-7.1487999999999996</v>
      </c>
      <c r="BC7" s="19">
        <v>1.0001</v>
      </c>
      <c r="BD7" s="19">
        <v>-7.1487999999999996</v>
      </c>
      <c r="BE7" s="19">
        <v>0.67369999999999997</v>
      </c>
      <c r="BF7" s="19">
        <v>-7.1487999999999996</v>
      </c>
      <c r="BG7" s="19">
        <v>0.3518</v>
      </c>
      <c r="BH7" s="19">
        <v>-7.1487999999999996</v>
      </c>
      <c r="BI7" s="19">
        <v>-0.39050000000000001</v>
      </c>
      <c r="BJ7" s="19">
        <v>-7.1487999999999996</v>
      </c>
      <c r="BK7" s="19">
        <v>-0.63560000000000005</v>
      </c>
      <c r="BL7" s="19">
        <v>-7.1487999999999996</v>
      </c>
      <c r="BM7" s="19">
        <v>-0.95379999999999998</v>
      </c>
      <c r="BN7" s="19">
        <v>-7.1487999999999996</v>
      </c>
      <c r="BO7" s="19">
        <v>-1.9399</v>
      </c>
      <c r="BP7" s="19">
        <v>-7.1487999999999996</v>
      </c>
      <c r="BQ7" s="19">
        <v>-1.2889999999999999</v>
      </c>
      <c r="BR7" s="19">
        <v>-7.1487999999999996</v>
      </c>
      <c r="BS7" s="17">
        <v>0</v>
      </c>
      <c r="BT7" s="17">
        <v>0</v>
      </c>
      <c r="BU7" s="17">
        <v>-0.17399999999999999</v>
      </c>
      <c r="BV7" s="17">
        <v>6.6052999999999997</v>
      </c>
      <c r="BW7" s="17">
        <v>0.76449999999999996</v>
      </c>
      <c r="BX7" s="17">
        <v>8.4372000000000007</v>
      </c>
      <c r="BY7" s="17">
        <v>2.3742999999999999</v>
      </c>
      <c r="BZ7" s="17">
        <v>10.5943</v>
      </c>
      <c r="CA7" s="17">
        <v>3.9497</v>
      </c>
      <c r="CB7" s="17">
        <v>10.861700000000001</v>
      </c>
      <c r="CC7" s="17">
        <v>3.9497</v>
      </c>
      <c r="CD7" s="17">
        <v>10.861700000000001</v>
      </c>
      <c r="CE7" s="12">
        <v>-2.8372000000000002</v>
      </c>
      <c r="CF7" s="12">
        <v>2.8391000000000002</v>
      </c>
      <c r="CG7" s="12">
        <v>-5.8890000000000002</v>
      </c>
      <c r="CH7" s="12">
        <v>8.2759999999999998</v>
      </c>
      <c r="CI7" s="12">
        <v>0.67120000000000002</v>
      </c>
      <c r="CJ7" s="12">
        <v>8.3655000000000008</v>
      </c>
      <c r="CK7" s="12">
        <v>0.32190000000000002</v>
      </c>
      <c r="CL7" s="12">
        <v>3.3000000000000002E-2</v>
      </c>
      <c r="CM7" s="12">
        <v>-0.1467</v>
      </c>
      <c r="CN7" s="12">
        <v>3.3000000000000002E-2</v>
      </c>
      <c r="CO7" s="12">
        <v>-2.1838000000000002</v>
      </c>
      <c r="CP7" s="12">
        <v>-0.18859999999999999</v>
      </c>
      <c r="CQ7" s="12">
        <v>-5.3372000000000002</v>
      </c>
      <c r="CR7" s="12">
        <v>3.3611</v>
      </c>
      <c r="CS7" s="12">
        <v>-0.32129999999999997</v>
      </c>
      <c r="CT7" s="12">
        <v>4.1376999999999997</v>
      </c>
      <c r="CU7" s="12">
        <v>2.29E-2</v>
      </c>
      <c r="CV7" s="12">
        <v>3.3000000000000002E-2</v>
      </c>
      <c r="CW7" s="12">
        <v>-0.3931</v>
      </c>
      <c r="CX7" s="12">
        <v>3.3000000000000002E-2</v>
      </c>
      <c r="CY7" s="12">
        <v>1.0979000000000001</v>
      </c>
      <c r="CZ7" s="12">
        <v>1.1194999999999999</v>
      </c>
      <c r="DA7" s="12">
        <v>-6.3887</v>
      </c>
      <c r="DB7" s="12">
        <v>-1.8866000000000001</v>
      </c>
      <c r="DC7" s="12">
        <v>8.8300000000000003E-2</v>
      </c>
      <c r="DD7" s="12">
        <v>-4.9282000000000004</v>
      </c>
      <c r="DE7" s="12">
        <v>-0.1968</v>
      </c>
      <c r="DF7" s="12">
        <v>3.3000000000000002E-2</v>
      </c>
      <c r="DG7" s="12">
        <v>-0.51880000000000004</v>
      </c>
      <c r="DH7" s="12">
        <v>3.3000000000000002E-2</v>
      </c>
      <c r="DI7" s="12">
        <v>-0.53969999999999996</v>
      </c>
      <c r="DJ7" s="12">
        <v>0.41210000000000002</v>
      </c>
      <c r="DK7" s="12">
        <v>0.12189999999999999</v>
      </c>
      <c r="DL7" s="12">
        <v>1.2547999999999999</v>
      </c>
      <c r="DM7" s="12">
        <v>8.8900000000000007E-2</v>
      </c>
      <c r="DN7" s="12">
        <v>2.8378000000000001</v>
      </c>
      <c r="DO7" s="12">
        <v>-0.153</v>
      </c>
      <c r="DP7" s="12">
        <v>3.2099000000000002</v>
      </c>
    </row>
    <row r="8" spans="2:120" ht="16.149999999999999" customHeight="1" x14ac:dyDescent="0.2">
      <c r="B8" s="2" t="s">
        <v>371</v>
      </c>
      <c r="C8" s="2" t="s">
        <v>560</v>
      </c>
      <c r="D8" s="5">
        <f t="shared" si="0"/>
        <v>18.091100000000001</v>
      </c>
      <c r="E8" s="5">
        <f t="shared" si="1"/>
        <v>17.120200000000001</v>
      </c>
      <c r="F8" s="5">
        <f t="shared" si="2"/>
        <v>3.2785000000000002</v>
      </c>
      <c r="G8" s="5">
        <f t="shared" si="3"/>
        <v>1.1443000000000001</v>
      </c>
      <c r="H8" s="5">
        <f t="shared" si="4"/>
        <v>1.5983000000000003</v>
      </c>
      <c r="I8" s="5">
        <f t="shared" si="5"/>
        <v>1.2947999999999995</v>
      </c>
      <c r="J8" s="5">
        <f t="shared" si="6"/>
        <v>2.3926000000000007</v>
      </c>
      <c r="K8" s="5">
        <f t="shared" si="7"/>
        <v>1.644099999999999</v>
      </c>
      <c r="L8" s="5">
        <f t="shared" si="8"/>
        <v>8.1415576697582868</v>
      </c>
      <c r="M8" s="5">
        <f t="shared" si="9"/>
        <v>2.5777435500840649</v>
      </c>
      <c r="N8" s="5" t="s">
        <v>566</v>
      </c>
      <c r="O8" s="5" t="s">
        <v>566</v>
      </c>
      <c r="P8" s="5">
        <f t="shared" si="17"/>
        <v>7.5585013997484971</v>
      </c>
      <c r="Q8" s="5">
        <f t="shared" si="11"/>
        <v>8.2563802268306414</v>
      </c>
      <c r="R8" s="5">
        <f t="shared" si="18"/>
        <v>5.7861764102038924</v>
      </c>
      <c r="S8" s="5">
        <f t="shared" si="12"/>
        <v>5.2156499355305659</v>
      </c>
      <c r="T8" s="5">
        <f>((CY8-DA8)^2+(CZ8-DB8)^2)^0.5</f>
        <v>7.861218547400906</v>
      </c>
      <c r="U8" s="5">
        <f>((DA8-DC8)^2+(DB8-DD8)^2)^0.5</f>
        <v>9.0686874336918244</v>
      </c>
      <c r="V8" s="5">
        <f t="shared" si="19"/>
        <v>1.4753908566884912</v>
      </c>
      <c r="W8" s="5">
        <f t="shared" si="20"/>
        <v>1.8500567018337573</v>
      </c>
      <c r="X8" s="5">
        <f t="shared" si="21"/>
        <v>0.51143877443932628</v>
      </c>
      <c r="Y8" s="5">
        <f t="shared" si="22"/>
        <v>1.4986000000000002</v>
      </c>
      <c r="Z8" s="5">
        <f t="shared" si="13"/>
        <v>0.8286</v>
      </c>
      <c r="AA8" s="5">
        <f t="shared" si="14"/>
        <v>2.4561999999999999</v>
      </c>
      <c r="AB8" s="5">
        <f t="shared" si="15"/>
        <v>5.3136999999999999</v>
      </c>
      <c r="AC8" s="6">
        <f t="shared" si="16"/>
        <v>3.1285999999999996</v>
      </c>
      <c r="AD8" s="6">
        <f t="shared" si="23"/>
        <v>0.5544</v>
      </c>
      <c r="AE8" s="6">
        <f t="shared" si="24"/>
        <v>0.52320000000000011</v>
      </c>
      <c r="AF8" s="6">
        <f>((DE8-DG8)^2+(DF8-DH8)^2)^0.5</f>
        <v>0.4198000000000004</v>
      </c>
      <c r="AG8" s="9">
        <v>0</v>
      </c>
      <c r="AH8" s="9">
        <v>0</v>
      </c>
      <c r="AI8" s="9">
        <v>0</v>
      </c>
      <c r="AJ8" s="9">
        <v>-1.1443000000000001</v>
      </c>
      <c r="AK8" s="9">
        <v>0</v>
      </c>
      <c r="AL8" s="9">
        <v>-1.6801999999999999</v>
      </c>
      <c r="AM8" s="9">
        <v>0</v>
      </c>
      <c r="AN8" s="9">
        <v>-3.2785000000000002</v>
      </c>
      <c r="AO8" s="9">
        <v>0</v>
      </c>
      <c r="AP8" s="9">
        <v>-4.5732999999999997</v>
      </c>
      <c r="AQ8" s="9">
        <v>0</v>
      </c>
      <c r="AR8" s="9">
        <v>-6.9659000000000004</v>
      </c>
      <c r="AS8" s="9">
        <v>0</v>
      </c>
      <c r="AT8" s="9">
        <v>-8.61</v>
      </c>
      <c r="AU8" s="9">
        <v>0</v>
      </c>
      <c r="AV8" s="9">
        <v>-17.120200000000001</v>
      </c>
      <c r="AW8" s="9">
        <v>0</v>
      </c>
      <c r="AX8" s="9">
        <v>-18.091100000000001</v>
      </c>
      <c r="AY8" s="18">
        <v>1.7709999999999999</v>
      </c>
      <c r="AZ8" s="18">
        <v>-7.6548999999999996</v>
      </c>
      <c r="BA8" s="19">
        <v>2.7191000000000001</v>
      </c>
      <c r="BB8" s="19">
        <v>-7.6548999999999996</v>
      </c>
      <c r="BC8" s="19">
        <v>1.3353999999999999</v>
      </c>
      <c r="BD8" s="19">
        <v>-7.6548999999999996</v>
      </c>
      <c r="BE8" s="19">
        <v>0.89980000000000004</v>
      </c>
      <c r="BF8" s="19">
        <v>-7.6548999999999996</v>
      </c>
      <c r="BG8" s="19">
        <v>0.55049999999999999</v>
      </c>
      <c r="BH8" s="19">
        <v>-7.6548999999999996</v>
      </c>
      <c r="BI8" s="19">
        <v>-0.27810000000000001</v>
      </c>
      <c r="BJ8" s="19">
        <v>-7.6548999999999996</v>
      </c>
      <c r="BK8" s="19">
        <v>-0.5988</v>
      </c>
      <c r="BL8" s="19">
        <v>-7.6548999999999996</v>
      </c>
      <c r="BM8" s="19">
        <v>-1.1208</v>
      </c>
      <c r="BN8" s="19">
        <v>-7.6548999999999996</v>
      </c>
      <c r="BO8" s="19">
        <v>-2.5945999999999998</v>
      </c>
      <c r="BP8" s="19">
        <v>-7.6548999999999996</v>
      </c>
      <c r="BQ8" s="19">
        <v>-1.3575999999999999</v>
      </c>
      <c r="BR8" s="19">
        <v>-7.6548999999999996</v>
      </c>
      <c r="BS8" s="17">
        <v>0</v>
      </c>
      <c r="BT8" s="17">
        <v>0</v>
      </c>
      <c r="BU8" s="17">
        <v>-6.4039999999999999</v>
      </c>
      <c r="BV8" s="17">
        <v>-5.0273000000000003</v>
      </c>
      <c r="BW8" s="17">
        <v>-4.8869999999999996</v>
      </c>
      <c r="BX8" s="17">
        <v>-7.1113999999999997</v>
      </c>
      <c r="BY8" s="17">
        <v>-4.8869999999999996</v>
      </c>
      <c r="BZ8" s="17">
        <v>-7.1113999999999997</v>
      </c>
      <c r="CA8" s="17"/>
      <c r="CB8" s="17"/>
      <c r="CC8" s="17"/>
      <c r="CD8" s="17"/>
      <c r="CE8" s="12">
        <v>0.11940000000000001</v>
      </c>
      <c r="CF8" s="12">
        <v>1.8764000000000001</v>
      </c>
      <c r="CG8" s="12">
        <v>-6.2515999999999998</v>
      </c>
      <c r="CH8" s="12">
        <v>-2.1907000000000001</v>
      </c>
      <c r="CI8" s="12">
        <v>1.8923000000000001</v>
      </c>
      <c r="CJ8" s="12">
        <v>-0.83250000000000002</v>
      </c>
      <c r="CK8" s="12">
        <v>-2.0428000000000002</v>
      </c>
      <c r="CL8" s="12">
        <v>1.14E-2</v>
      </c>
      <c r="CM8" s="12">
        <v>-2.0428000000000002</v>
      </c>
      <c r="CN8" s="12">
        <v>0.56579999999999997</v>
      </c>
      <c r="CO8" s="12">
        <v>-2.4548999999999999</v>
      </c>
      <c r="CP8" s="12">
        <v>0.98929999999999996</v>
      </c>
      <c r="CQ8" s="12">
        <v>-5.5587999999999997</v>
      </c>
      <c r="CR8" s="12">
        <v>5.8724999999999996</v>
      </c>
      <c r="CS8" s="12">
        <v>-1.7646999999999999</v>
      </c>
      <c r="CT8" s="12">
        <v>9.4512999999999998</v>
      </c>
      <c r="CU8" s="12">
        <v>-3.7706</v>
      </c>
      <c r="CV8" s="12">
        <v>3.2290000000000001</v>
      </c>
      <c r="CW8" s="12">
        <v>-3.7706</v>
      </c>
      <c r="CX8" s="12">
        <v>3.7522000000000002</v>
      </c>
      <c r="CY8" s="12">
        <v>-3.6379000000000001</v>
      </c>
      <c r="CZ8" s="12">
        <v>3.7616999999999998</v>
      </c>
      <c r="DA8" s="12">
        <v>-8.7903000000000002</v>
      </c>
      <c r="DB8" s="12">
        <v>9.6989999999999998</v>
      </c>
      <c r="DC8" s="12">
        <v>-1.9387000000000001</v>
      </c>
      <c r="DD8" s="12">
        <v>3.7578999999999998</v>
      </c>
      <c r="DE8" s="12">
        <v>-6.6750999999999996</v>
      </c>
      <c r="DF8" s="12">
        <v>7.2649999999999997</v>
      </c>
      <c r="DG8" s="12">
        <v>-6.6750999999999996</v>
      </c>
      <c r="DH8" s="12">
        <v>7.6848000000000001</v>
      </c>
      <c r="DI8" s="12">
        <v>1.0566</v>
      </c>
      <c r="DJ8" s="12">
        <v>6.1543999999999999</v>
      </c>
      <c r="DK8" s="12">
        <v>2.2403</v>
      </c>
      <c r="DL8" s="12">
        <v>5.2736999999999998</v>
      </c>
      <c r="DM8" s="12">
        <v>2.3971</v>
      </c>
      <c r="DN8" s="12">
        <v>3.4302999999999999</v>
      </c>
      <c r="DO8" s="12">
        <v>2.1951999999999998</v>
      </c>
      <c r="DP8" s="12">
        <v>2.9603999999999999</v>
      </c>
    </row>
    <row r="9" spans="2:120" ht="16.149999999999999" customHeight="1" x14ac:dyDescent="0.2">
      <c r="B9" s="2" t="s">
        <v>372</v>
      </c>
      <c r="C9" s="2" t="s">
        <v>559</v>
      </c>
      <c r="D9" s="5">
        <f t="shared" si="0"/>
        <v>18.340699999999998</v>
      </c>
      <c r="E9" s="5">
        <f t="shared" si="1"/>
        <v>17.0701</v>
      </c>
      <c r="F9" s="5">
        <f t="shared" si="2"/>
        <v>3.2587999999999999</v>
      </c>
      <c r="G9" s="5">
        <f t="shared" si="3"/>
        <v>0.99890000000000001</v>
      </c>
      <c r="H9" s="5">
        <f t="shared" si="4"/>
        <v>1.7202</v>
      </c>
      <c r="I9" s="5">
        <f t="shared" si="5"/>
        <v>1.2515999999999998</v>
      </c>
      <c r="J9" s="5">
        <f t="shared" si="6"/>
        <v>2.3654000000000002</v>
      </c>
      <c r="K9" s="5">
        <f t="shared" si="7"/>
        <v>1.4319000000000006</v>
      </c>
      <c r="L9" s="5" t="s">
        <v>566</v>
      </c>
      <c r="M9" s="5" t="s">
        <v>566</v>
      </c>
      <c r="N9" s="5" t="s">
        <v>566</v>
      </c>
      <c r="O9" s="5" t="s">
        <v>566</v>
      </c>
      <c r="P9" s="5">
        <f t="shared" si="17"/>
        <v>7.464694277061855</v>
      </c>
      <c r="Q9" s="5">
        <f t="shared" si="11"/>
        <v>7.520023394245527</v>
      </c>
      <c r="R9" s="5">
        <f t="shared" si="18"/>
        <v>5.4528000000000008</v>
      </c>
      <c r="S9" s="5">
        <f t="shared" si="12"/>
        <v>6.5390186083234232</v>
      </c>
      <c r="T9" s="5" t="s">
        <v>566</v>
      </c>
      <c r="U9" s="5" t="s">
        <v>566</v>
      </c>
      <c r="V9" s="5">
        <f t="shared" si="19"/>
        <v>1.381491473010239</v>
      </c>
      <c r="W9" s="5">
        <f t="shared" si="20"/>
        <v>1.9209157321444377</v>
      </c>
      <c r="X9" s="5">
        <f t="shared" si="21"/>
        <v>0.58131561995184666</v>
      </c>
      <c r="Y9" s="5">
        <f t="shared" si="22"/>
        <v>1.4154</v>
      </c>
      <c r="Z9" s="5">
        <f t="shared" si="13"/>
        <v>0.81089999999999995</v>
      </c>
      <c r="AA9" s="5">
        <f t="shared" si="14"/>
        <v>2.2536</v>
      </c>
      <c r="AB9" s="5">
        <f t="shared" si="15"/>
        <v>4.8773999999999997</v>
      </c>
      <c r="AC9" s="6">
        <f t="shared" si="16"/>
        <v>2.5940000000000003</v>
      </c>
      <c r="AD9" s="6">
        <f t="shared" si="23"/>
        <v>0.49219999999999997</v>
      </c>
      <c r="AE9" s="6">
        <f t="shared" si="24"/>
        <v>0.49400000000000022</v>
      </c>
      <c r="AF9" s="5" t="s">
        <v>566</v>
      </c>
      <c r="AG9" s="9">
        <v>0</v>
      </c>
      <c r="AH9" s="9">
        <v>0</v>
      </c>
      <c r="AI9" s="9">
        <v>0</v>
      </c>
      <c r="AJ9" s="9">
        <v>-0.99890000000000001</v>
      </c>
      <c r="AK9" s="9">
        <v>0</v>
      </c>
      <c r="AL9" s="9">
        <v>-1.5386</v>
      </c>
      <c r="AM9" s="9">
        <v>0</v>
      </c>
      <c r="AN9" s="9">
        <v>-3.2587999999999999</v>
      </c>
      <c r="AO9" s="9">
        <v>0</v>
      </c>
      <c r="AP9" s="9">
        <v>-4.5103999999999997</v>
      </c>
      <c r="AQ9" s="9">
        <v>0</v>
      </c>
      <c r="AR9" s="9">
        <v>-6.8757999999999999</v>
      </c>
      <c r="AS9" s="9">
        <v>0</v>
      </c>
      <c r="AT9" s="9">
        <v>-8.3077000000000005</v>
      </c>
      <c r="AU9" s="9">
        <v>0</v>
      </c>
      <c r="AV9" s="9">
        <v>-17.0701</v>
      </c>
      <c r="AW9" s="9">
        <v>0</v>
      </c>
      <c r="AX9" s="9">
        <v>-18.340699999999998</v>
      </c>
      <c r="AY9" s="18">
        <v>1.5494000000000001</v>
      </c>
      <c r="AZ9" s="18">
        <v>-7.6752000000000002</v>
      </c>
      <c r="BA9" s="19">
        <v>2.5438000000000001</v>
      </c>
      <c r="BB9" s="19">
        <v>-7.6752000000000002</v>
      </c>
      <c r="BC9" s="19">
        <v>1.3640000000000001</v>
      </c>
      <c r="BD9" s="19">
        <v>-7.6752000000000002</v>
      </c>
      <c r="BE9" s="19">
        <v>1.1100000000000001</v>
      </c>
      <c r="BF9" s="19">
        <v>-7.6752000000000002</v>
      </c>
      <c r="BG9" s="19">
        <v>0.75949999999999995</v>
      </c>
      <c r="BH9" s="19">
        <v>-7.6752000000000002</v>
      </c>
      <c r="BI9" s="19">
        <v>-5.1400000000000001E-2</v>
      </c>
      <c r="BJ9" s="19">
        <v>-7.6752000000000002</v>
      </c>
      <c r="BK9" s="19">
        <v>-0.3054</v>
      </c>
      <c r="BL9" s="19">
        <v>-7.6752000000000002</v>
      </c>
      <c r="BM9" s="19">
        <v>-0.88959999999999995</v>
      </c>
      <c r="BN9" s="19">
        <v>-7.6752000000000002</v>
      </c>
      <c r="BO9" s="19">
        <v>-2.3336000000000001</v>
      </c>
      <c r="BP9" s="19">
        <v>-7.6752000000000002</v>
      </c>
      <c r="BQ9" s="19">
        <v>-1.0446</v>
      </c>
      <c r="BR9" s="19">
        <v>-7.6752000000000002</v>
      </c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2">
        <v>2.5024999999999999</v>
      </c>
      <c r="CF9" s="12">
        <v>-0.74550000000000005</v>
      </c>
      <c r="CG9" s="12">
        <v>4.3217999999999996</v>
      </c>
      <c r="CH9" s="12">
        <v>6.4941000000000004</v>
      </c>
      <c r="CI9" s="12">
        <v>6.8109999999999999</v>
      </c>
      <c r="CJ9" s="12">
        <v>-0.60199999999999998</v>
      </c>
      <c r="CK9" s="12">
        <v>3.6461999999999999</v>
      </c>
      <c r="CL9" s="12">
        <v>2.7837999999999998</v>
      </c>
      <c r="CM9" s="12">
        <v>3.1539999999999999</v>
      </c>
      <c r="CN9" s="12">
        <v>2.7837999999999998</v>
      </c>
      <c r="CO9" s="12">
        <v>2.7063999999999999</v>
      </c>
      <c r="CP9" s="12">
        <v>0.66479999999999995</v>
      </c>
      <c r="CQ9" s="12">
        <v>2.7063999999999999</v>
      </c>
      <c r="CR9" s="12">
        <v>6.1176000000000004</v>
      </c>
      <c r="CS9" s="12">
        <v>8.7484000000000002</v>
      </c>
      <c r="CT9" s="12">
        <v>3.617</v>
      </c>
      <c r="CU9" s="12">
        <v>3.1629</v>
      </c>
      <c r="CV9" s="12">
        <v>3.3241999999999998</v>
      </c>
      <c r="CW9" s="12">
        <v>2.6688999999999998</v>
      </c>
      <c r="CX9" s="12">
        <v>3.3241999999999998</v>
      </c>
      <c r="DI9" s="12">
        <v>0.28129999999999999</v>
      </c>
      <c r="DJ9" s="12">
        <v>2.6587000000000001</v>
      </c>
      <c r="DK9" s="12">
        <v>1.2376</v>
      </c>
      <c r="DL9" s="12">
        <v>3.6556999999999999</v>
      </c>
      <c r="DM9" s="12">
        <v>1.4942</v>
      </c>
      <c r="DN9" s="12">
        <v>5.5594000000000001</v>
      </c>
      <c r="DO9" s="12">
        <v>1.3506</v>
      </c>
      <c r="DP9" s="12">
        <v>6.1227</v>
      </c>
    </row>
    <row r="10" spans="2:120" ht="16.149999999999999" customHeight="1" x14ac:dyDescent="0.2">
      <c r="B10" s="2" t="s">
        <v>918</v>
      </c>
      <c r="C10" s="2" t="s">
        <v>938</v>
      </c>
      <c r="D10" s="5">
        <f t="shared" si="0"/>
        <v>19.547799999999999</v>
      </c>
      <c r="E10" s="5">
        <f t="shared" si="1"/>
        <v>18.357800000000001</v>
      </c>
      <c r="F10" s="5" t="s">
        <v>566</v>
      </c>
      <c r="G10" s="5" t="s">
        <v>566</v>
      </c>
      <c r="H10" s="5" t="s">
        <v>566</v>
      </c>
      <c r="I10" s="5" t="s">
        <v>566</v>
      </c>
      <c r="J10" s="5" t="s">
        <v>566</v>
      </c>
      <c r="K10" s="5" t="s">
        <v>566</v>
      </c>
      <c r="L10" s="5">
        <f t="shared" si="8"/>
        <v>8.6478062726913603</v>
      </c>
      <c r="M10" s="5">
        <f t="shared" si="9"/>
        <v>2.3270775577964731</v>
      </c>
      <c r="N10" s="5">
        <f t="shared" si="10"/>
        <v>4.2899737290994064</v>
      </c>
      <c r="O10" s="5" t="s">
        <v>566</v>
      </c>
      <c r="P10" s="5" t="s">
        <v>566</v>
      </c>
      <c r="Q10" s="5" t="s">
        <v>566</v>
      </c>
      <c r="R10" s="5" t="s">
        <v>566</v>
      </c>
      <c r="S10" s="5" t="s">
        <v>566</v>
      </c>
      <c r="T10" s="5" t="s">
        <v>566</v>
      </c>
      <c r="U10" s="5" t="s">
        <v>566</v>
      </c>
      <c r="V10" s="5" t="s">
        <v>566</v>
      </c>
      <c r="W10" s="5" t="s">
        <v>566</v>
      </c>
      <c r="X10" s="5" t="s">
        <v>566</v>
      </c>
      <c r="Y10" s="5" t="s">
        <v>566</v>
      </c>
      <c r="Z10" s="5" t="s">
        <v>566</v>
      </c>
      <c r="AA10" s="5" t="s">
        <v>566</v>
      </c>
      <c r="AB10" s="5" t="s">
        <v>566</v>
      </c>
      <c r="AC10" s="5" t="s">
        <v>566</v>
      </c>
      <c r="AD10" s="5" t="s">
        <v>566</v>
      </c>
      <c r="AE10" s="5" t="s">
        <v>566</v>
      </c>
      <c r="AF10" s="5" t="s">
        <v>566</v>
      </c>
      <c r="AG10" s="9">
        <v>0</v>
      </c>
      <c r="AH10" s="9">
        <v>0</v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v>0</v>
      </c>
      <c r="AV10" s="9">
        <v>-18.357800000000001</v>
      </c>
      <c r="AW10" s="9">
        <v>0</v>
      </c>
      <c r="AX10" s="9">
        <v>-19.547799999999999</v>
      </c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>
        <v>0</v>
      </c>
      <c r="BT10" s="17">
        <v>0</v>
      </c>
      <c r="BU10" s="17">
        <v>2.9178000000000002</v>
      </c>
      <c r="BV10" s="17">
        <v>8.1407000000000007</v>
      </c>
      <c r="BW10" s="17">
        <v>3.8468</v>
      </c>
      <c r="BX10" s="17">
        <v>10.2743</v>
      </c>
      <c r="BY10" s="17">
        <v>4.8640999999999996</v>
      </c>
      <c r="BZ10" s="17">
        <v>11.600199999999999</v>
      </c>
      <c r="CA10" s="17">
        <v>7.2625000000000002</v>
      </c>
      <c r="CB10" s="17">
        <v>12.6517</v>
      </c>
      <c r="CC10" s="17">
        <v>10.6058</v>
      </c>
      <c r="CD10" s="17">
        <v>12.2593</v>
      </c>
    </row>
    <row r="11" spans="2:120" ht="16.149999999999999" customHeight="1" x14ac:dyDescent="0.2">
      <c r="B11" s="2" t="s">
        <v>919</v>
      </c>
      <c r="C11" s="2" t="s">
        <v>938</v>
      </c>
      <c r="D11" s="5">
        <f t="shared" si="0"/>
        <v>15.4419</v>
      </c>
      <c r="E11" s="5">
        <f t="shared" si="1"/>
        <v>15.2133</v>
      </c>
      <c r="F11" s="5" t="s">
        <v>566</v>
      </c>
      <c r="G11" s="5" t="s">
        <v>566</v>
      </c>
      <c r="H11" s="5" t="s">
        <v>566</v>
      </c>
      <c r="I11" s="5" t="s">
        <v>566</v>
      </c>
      <c r="J11" s="5" t="s">
        <v>566</v>
      </c>
      <c r="K11" s="5" t="s">
        <v>566</v>
      </c>
      <c r="L11" s="5">
        <f t="shared" si="8"/>
        <v>6.2024155971685744</v>
      </c>
      <c r="M11" s="5">
        <f t="shared" si="9"/>
        <v>1.9272245458171187</v>
      </c>
      <c r="N11" s="5">
        <f t="shared" si="10"/>
        <v>5.2905227010192482</v>
      </c>
      <c r="O11" s="5">
        <f>((CA11-CC11)^2+(CB11-CD11)^2)^0.5</f>
        <v>1.9756187106828089</v>
      </c>
      <c r="P11" s="5" t="s">
        <v>566</v>
      </c>
      <c r="Q11" s="5" t="s">
        <v>566</v>
      </c>
      <c r="R11" s="5" t="s">
        <v>566</v>
      </c>
      <c r="S11" s="5" t="s">
        <v>566</v>
      </c>
      <c r="T11" s="5" t="s">
        <v>566</v>
      </c>
      <c r="U11" s="5" t="s">
        <v>566</v>
      </c>
      <c r="V11" s="5" t="s">
        <v>566</v>
      </c>
      <c r="W11" s="5" t="s">
        <v>566</v>
      </c>
      <c r="X11" s="5" t="s">
        <v>566</v>
      </c>
      <c r="Y11" s="5" t="s">
        <v>566</v>
      </c>
      <c r="Z11" s="5" t="s">
        <v>566</v>
      </c>
      <c r="AA11" s="5" t="s">
        <v>566</v>
      </c>
      <c r="AB11" s="5" t="s">
        <v>566</v>
      </c>
      <c r="AC11" s="5" t="s">
        <v>566</v>
      </c>
      <c r="AD11" s="5" t="s">
        <v>566</v>
      </c>
      <c r="AE11" s="5" t="s">
        <v>566</v>
      </c>
      <c r="AF11" s="5" t="s">
        <v>566</v>
      </c>
      <c r="AG11" s="9">
        <v>0</v>
      </c>
      <c r="AH11" s="9">
        <v>0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v>0</v>
      </c>
      <c r="AV11" s="9">
        <v>-15.2133</v>
      </c>
      <c r="AW11" s="9">
        <v>0</v>
      </c>
      <c r="AX11" s="9">
        <v>-15.4419</v>
      </c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>
        <v>0</v>
      </c>
      <c r="BT11" s="17">
        <v>0</v>
      </c>
      <c r="BU11" s="17">
        <v>7.1800000000000003E-2</v>
      </c>
      <c r="BV11" s="17">
        <v>6.202</v>
      </c>
      <c r="BW11" s="17">
        <v>0.76639999999999997</v>
      </c>
      <c r="BX11" s="17">
        <v>7.9996999999999998</v>
      </c>
      <c r="BY11" s="17">
        <v>0.76639999999999997</v>
      </c>
      <c r="BZ11" s="17">
        <v>7.9996999999999998</v>
      </c>
      <c r="CA11" s="17">
        <v>4.3541999999999996</v>
      </c>
      <c r="CB11" s="17">
        <v>11.8878</v>
      </c>
      <c r="CC11" s="17">
        <v>6.0719000000000003</v>
      </c>
      <c r="CD11" s="17">
        <v>10.911799999999999</v>
      </c>
    </row>
    <row r="12" spans="2:120" ht="16.149999999999999" customHeight="1" x14ac:dyDescent="0.2">
      <c r="B12" s="2" t="s">
        <v>920</v>
      </c>
      <c r="C12" s="2" t="s">
        <v>938</v>
      </c>
      <c r="D12" s="5">
        <f t="shared" si="0"/>
        <v>17.3171</v>
      </c>
      <c r="E12" s="5">
        <f t="shared" si="1"/>
        <v>16.6313</v>
      </c>
      <c r="F12" s="5" t="s">
        <v>566</v>
      </c>
      <c r="G12" s="5" t="s">
        <v>566</v>
      </c>
      <c r="H12" s="5" t="s">
        <v>566</v>
      </c>
      <c r="I12" s="5" t="s">
        <v>566</v>
      </c>
      <c r="J12" s="5" t="s">
        <v>566</v>
      </c>
      <c r="K12" s="5" t="s">
        <v>566</v>
      </c>
      <c r="L12" s="5">
        <f t="shared" si="8"/>
        <v>6.97847286732563</v>
      </c>
      <c r="M12" s="5">
        <f t="shared" si="9"/>
        <v>2.260307600748181</v>
      </c>
      <c r="N12" s="5">
        <f t="shared" si="10"/>
        <v>5.943243396514843</v>
      </c>
      <c r="O12" s="5">
        <f>((CA12-CC12)^2+(CB12-CD12)^2)^0.5</f>
        <v>2.1911938960301982</v>
      </c>
      <c r="P12" s="5" t="s">
        <v>566</v>
      </c>
      <c r="Q12" s="5" t="s">
        <v>566</v>
      </c>
      <c r="R12" s="5" t="s">
        <v>566</v>
      </c>
      <c r="S12" s="5" t="s">
        <v>566</v>
      </c>
      <c r="T12" s="5" t="s">
        <v>566</v>
      </c>
      <c r="U12" s="5" t="s">
        <v>566</v>
      </c>
      <c r="V12" s="5" t="s">
        <v>566</v>
      </c>
      <c r="W12" s="5" t="s">
        <v>566</v>
      </c>
      <c r="X12" s="5" t="s">
        <v>566</v>
      </c>
      <c r="Y12" s="5" t="s">
        <v>566</v>
      </c>
      <c r="Z12" s="5" t="s">
        <v>566</v>
      </c>
      <c r="AA12" s="5" t="s">
        <v>566</v>
      </c>
      <c r="AB12" s="5" t="s">
        <v>566</v>
      </c>
      <c r="AC12" s="5" t="s">
        <v>566</v>
      </c>
      <c r="AD12" s="5" t="s">
        <v>566</v>
      </c>
      <c r="AE12" s="5" t="s">
        <v>566</v>
      </c>
      <c r="AF12" s="5" t="s">
        <v>566</v>
      </c>
      <c r="AG12" s="9">
        <v>0</v>
      </c>
      <c r="AH12" s="9">
        <v>0</v>
      </c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v>0</v>
      </c>
      <c r="AV12" s="9">
        <v>-16.6313</v>
      </c>
      <c r="AW12" s="9">
        <v>0</v>
      </c>
      <c r="AX12" s="9">
        <v>-17.3171</v>
      </c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>
        <v>0</v>
      </c>
      <c r="BT12" s="17">
        <v>0</v>
      </c>
      <c r="BU12" s="17">
        <v>1.7634000000000001</v>
      </c>
      <c r="BV12" s="17">
        <v>-6.7519999999999998</v>
      </c>
      <c r="BW12" s="17">
        <v>3.9826999999999999</v>
      </c>
      <c r="BX12" s="17">
        <v>-7.1806000000000001</v>
      </c>
      <c r="BY12" s="17">
        <v>7.3513999999999999</v>
      </c>
      <c r="BZ12" s="17">
        <v>-7.4192999999999998</v>
      </c>
      <c r="CA12" s="17">
        <v>9.1617999999999995</v>
      </c>
      <c r="CB12" s="17">
        <v>-5.6006999999999998</v>
      </c>
      <c r="CC12" s="17">
        <v>8.0155999999999992</v>
      </c>
      <c r="CD12" s="17">
        <v>-3.7332000000000001</v>
      </c>
    </row>
    <row r="13" spans="2:120" x14ac:dyDescent="0.2">
      <c r="B13" s="13" t="s">
        <v>3</v>
      </c>
      <c r="C13" s="13"/>
      <c r="D13" s="14">
        <f>AVERAGE(D3:D12)</f>
        <v>17.629620000000003</v>
      </c>
      <c r="E13" s="14">
        <f t="shared" ref="E13:J13" si="25">AVERAGE(E3:E12)</f>
        <v>16.74438</v>
      </c>
      <c r="F13" s="14">
        <f t="shared" si="25"/>
        <v>3.2445714285714291</v>
      </c>
      <c r="G13" s="14">
        <f t="shared" si="25"/>
        <v>1.0816857142857141</v>
      </c>
      <c r="H13" s="14">
        <f t="shared" si="25"/>
        <v>1.6301428571428571</v>
      </c>
      <c r="I13" s="14">
        <f t="shared" si="25"/>
        <v>1.2052285714285713</v>
      </c>
      <c r="J13" s="14">
        <f t="shared" si="25"/>
        <v>2.368185714285715</v>
      </c>
      <c r="K13" s="14">
        <f>AVERAGE(K3:K6,K8:K12)</f>
        <v>1.3243333333333334</v>
      </c>
      <c r="L13" s="14">
        <f t="shared" ref="L13:U13" si="26">AVERAGE(L3:L12)</f>
        <v>7.3812739310743929</v>
      </c>
      <c r="M13" s="14">
        <f t="shared" si="26"/>
        <v>2.3023537173703748</v>
      </c>
      <c r="N13" s="14">
        <f t="shared" si="26"/>
        <v>5.4760387325702284</v>
      </c>
      <c r="O13" s="14">
        <f t="shared" si="26"/>
        <v>2.0834063033565036</v>
      </c>
      <c r="P13" s="14">
        <f t="shared" si="26"/>
        <v>7.1162212803028488</v>
      </c>
      <c r="Q13" s="14">
        <f t="shared" si="26"/>
        <v>7.4917299150283503</v>
      </c>
      <c r="R13" s="14">
        <f t="shared" si="26"/>
        <v>5.2846996595485534</v>
      </c>
      <c r="S13" s="14">
        <f t="shared" si="26"/>
        <v>5.8387668777713975</v>
      </c>
      <c r="T13" s="14">
        <f t="shared" si="26"/>
        <v>7.7279680366318733</v>
      </c>
      <c r="U13" s="14">
        <f t="shared" si="26"/>
        <v>8.37311890499738</v>
      </c>
      <c r="V13" s="14">
        <f>AVERAGE(V3:V6,V8:V12)</f>
        <v>1.4242756833057142</v>
      </c>
      <c r="W13" s="14">
        <f t="shared" ref="W13:AF13" si="27">AVERAGE(W3:W12)</f>
        <v>1.8445692813395191</v>
      </c>
      <c r="X13" s="14">
        <f t="shared" si="27"/>
        <v>0.42171437010180152</v>
      </c>
      <c r="Y13" s="14">
        <f t="shared" si="27"/>
        <v>1.4223571428571429</v>
      </c>
      <c r="Z13" s="14">
        <f t="shared" si="27"/>
        <v>0.82602857142857145</v>
      </c>
      <c r="AA13" s="14">
        <f t="shared" si="27"/>
        <v>2.3185571428571423</v>
      </c>
      <c r="AB13" s="14">
        <f t="shared" si="27"/>
        <v>4.9054714285714294</v>
      </c>
      <c r="AC13" s="14">
        <f t="shared" si="27"/>
        <v>3.0527000000000002</v>
      </c>
      <c r="AD13" s="14">
        <f t="shared" si="27"/>
        <v>0.51649999999999996</v>
      </c>
      <c r="AE13" s="14">
        <f t="shared" si="27"/>
        <v>0.4855666666666667</v>
      </c>
      <c r="AF13" s="14">
        <f t="shared" si="27"/>
        <v>0.40350000000000008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STDEV(D3:D12)</f>
        <v>1.3941153680938871</v>
      </c>
      <c r="E14" s="14">
        <f t="shared" ref="E14:J14" si="28">STDEV(E3:E12)</f>
        <v>1.1029623130460986</v>
      </c>
      <c r="F14" s="14">
        <f t="shared" si="28"/>
        <v>0.22181350811200018</v>
      </c>
      <c r="G14" s="14">
        <f t="shared" si="28"/>
        <v>0.16138713732896529</v>
      </c>
      <c r="H14" s="14">
        <f t="shared" si="28"/>
        <v>7.3006343494768922E-2</v>
      </c>
      <c r="I14" s="14">
        <f t="shared" si="28"/>
        <v>0.12077285448705916</v>
      </c>
      <c r="J14" s="14">
        <f t="shared" si="28"/>
        <v>0.15454066809496497</v>
      </c>
      <c r="K14" s="14">
        <f>STDEV(K3:K6,K8:K12)</f>
        <v>0.25622003564644658</v>
      </c>
      <c r="L14" s="14">
        <f t="shared" ref="L14:U14" si="29">STDEV(L3:L12)</f>
        <v>0.86207354964456873</v>
      </c>
      <c r="M14" s="14">
        <f t="shared" si="29"/>
        <v>0.21311314219134372</v>
      </c>
      <c r="N14" s="14">
        <f t="shared" si="29"/>
        <v>0.91662070085007019</v>
      </c>
      <c r="O14" s="14">
        <f t="shared" si="29"/>
        <v>0.15243467541468583</v>
      </c>
      <c r="P14" s="14">
        <f t="shared" si="29"/>
        <v>0.77407085962323618</v>
      </c>
      <c r="Q14" s="14">
        <f t="shared" si="29"/>
        <v>0.8291136437926887</v>
      </c>
      <c r="R14" s="14">
        <f t="shared" si="29"/>
        <v>0.66032629361618245</v>
      </c>
      <c r="S14" s="14">
        <f t="shared" si="29"/>
        <v>0.71891138428013512</v>
      </c>
      <c r="T14" s="14">
        <f t="shared" si="29"/>
        <v>0.68558654340290803</v>
      </c>
      <c r="U14" s="14">
        <f t="shared" si="29"/>
        <v>1.0061154883855739</v>
      </c>
      <c r="V14" s="14">
        <f>STDEV(V3:V6,V8:V12)</f>
        <v>9.450087583111981E-2</v>
      </c>
      <c r="W14" s="14">
        <f t="shared" ref="W14:AF14" si="30">STDEV(W3:W12)</f>
        <v>0.14805350067361714</v>
      </c>
      <c r="X14" s="14">
        <f t="shared" si="30"/>
        <v>0.10952391698276386</v>
      </c>
      <c r="Y14" s="14">
        <f t="shared" si="30"/>
        <v>7.7984332980901974E-2</v>
      </c>
      <c r="Z14" s="14">
        <f t="shared" si="30"/>
        <v>6.9020231678489627E-2</v>
      </c>
      <c r="AA14" s="14">
        <f t="shared" si="30"/>
        <v>0.20637301872372479</v>
      </c>
      <c r="AB14" s="14">
        <f t="shared" si="30"/>
        <v>0.44521829744626673</v>
      </c>
      <c r="AC14" s="14">
        <f t="shared" si="30"/>
        <v>0.28098485131171508</v>
      </c>
      <c r="AD14" s="14">
        <f t="shared" si="30"/>
        <v>6.6080072639185333E-2</v>
      </c>
      <c r="AE14" s="14">
        <f t="shared" si="30"/>
        <v>4.6883756959811458E-2</v>
      </c>
      <c r="AF14" s="14">
        <f t="shared" si="30"/>
        <v>5.6892442380337152E-2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MAX(D3:D12)-MIN(D3:D12)</f>
        <v>4.1064999999999987</v>
      </c>
      <c r="E15" s="14">
        <f t="shared" ref="E15:J15" si="31">MAX(E3:E12)-MIN(E3:E12)</f>
        <v>3.4029000000000007</v>
      </c>
      <c r="F15" s="14">
        <f t="shared" si="31"/>
        <v>0.63499999999999979</v>
      </c>
      <c r="G15" s="14">
        <f t="shared" si="31"/>
        <v>0.43310000000000004</v>
      </c>
      <c r="H15" s="14">
        <f t="shared" si="31"/>
        <v>0.22029999999999994</v>
      </c>
      <c r="I15" s="14">
        <f t="shared" si="31"/>
        <v>0.34229999999999983</v>
      </c>
      <c r="J15" s="14">
        <f t="shared" si="31"/>
        <v>0.49270000000000014</v>
      </c>
      <c r="K15" s="14">
        <f>MAX(K3:K6,K8:K12)-MIN(K3:K6,K8:K12)</f>
        <v>0.70739999999999892</v>
      </c>
      <c r="L15" s="14">
        <f t="shared" ref="L15:U15" si="32">MAX(L3:L12)-MIN(L3:L12)</f>
        <v>2.4453906755227859</v>
      </c>
      <c r="M15" s="14">
        <f t="shared" si="32"/>
        <v>0.6505190042669462</v>
      </c>
      <c r="N15" s="14">
        <f t="shared" si="32"/>
        <v>2.4357731199467603</v>
      </c>
      <c r="O15" s="14">
        <f t="shared" si="32"/>
        <v>0.21557518534738929</v>
      </c>
      <c r="P15" s="14">
        <f t="shared" si="32"/>
        <v>2.0363242418777467</v>
      </c>
      <c r="Q15" s="14">
        <f t="shared" si="32"/>
        <v>2.1227403991409668</v>
      </c>
      <c r="R15" s="14">
        <f t="shared" si="32"/>
        <v>1.7076790670625375</v>
      </c>
      <c r="S15" s="14">
        <f t="shared" si="32"/>
        <v>1.7872616651685602</v>
      </c>
      <c r="T15" s="14">
        <f t="shared" si="32"/>
        <v>1.7511800564693702</v>
      </c>
      <c r="U15" s="14">
        <f t="shared" si="32"/>
        <v>2.5290639970981506</v>
      </c>
      <c r="V15" s="14">
        <f>MAX(V3:V6,V8:V12)-MIN(V3:V6,V8:V12)</f>
        <v>0.27119030008475464</v>
      </c>
      <c r="W15" s="14">
        <f t="shared" ref="W15:AF15" si="33">MAX(W3:W12)-MIN(W3:W12)</f>
        <v>0.4391158794530976</v>
      </c>
      <c r="X15" s="14">
        <f t="shared" si="33"/>
        <v>0.29112171925784563</v>
      </c>
      <c r="Y15" s="14">
        <f t="shared" si="33"/>
        <v>0.21019999999999994</v>
      </c>
      <c r="Z15" s="14">
        <f t="shared" si="33"/>
        <v>0.17590000000000006</v>
      </c>
      <c r="AA15" s="14">
        <f t="shared" si="33"/>
        <v>0.67180000000000017</v>
      </c>
      <c r="AB15" s="14">
        <f t="shared" si="33"/>
        <v>1.3196000000000003</v>
      </c>
      <c r="AC15" s="14">
        <f t="shared" si="33"/>
        <v>0.8171999999999997</v>
      </c>
      <c r="AD15" s="14">
        <f t="shared" si="33"/>
        <v>0.17899999999999999</v>
      </c>
      <c r="AE15" s="14">
        <f t="shared" si="33"/>
        <v>0.12759999999999999</v>
      </c>
      <c r="AF15" s="14">
        <f t="shared" si="33"/>
        <v>0.15870000000000006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MIN(D3:D12)</f>
        <v>15.4413</v>
      </c>
      <c r="E16" s="14">
        <f t="shared" ref="E16:J16" si="34">MIN(E3:E12)</f>
        <v>14.9549</v>
      </c>
      <c r="F16" s="14">
        <f t="shared" si="34"/>
        <v>2.9756</v>
      </c>
      <c r="G16" s="14">
        <f t="shared" si="34"/>
        <v>0.92579999999999996</v>
      </c>
      <c r="H16" s="14">
        <f t="shared" si="34"/>
        <v>1.4999</v>
      </c>
      <c r="I16" s="14">
        <f t="shared" si="34"/>
        <v>1.0547000000000004</v>
      </c>
      <c r="J16" s="14">
        <f t="shared" si="34"/>
        <v>2.0377999999999998</v>
      </c>
      <c r="K16" s="14">
        <f>MIN(K3:K6,K8:K12)</f>
        <v>0.93670000000000009</v>
      </c>
      <c r="L16" s="14">
        <f t="shared" ref="L16:U16" si="35">MIN(L3:L12)</f>
        <v>6.2024155971685744</v>
      </c>
      <c r="M16" s="14">
        <f t="shared" si="35"/>
        <v>1.9272245458171187</v>
      </c>
      <c r="N16" s="14">
        <f t="shared" si="35"/>
        <v>4.2895000456475527</v>
      </c>
      <c r="O16" s="14">
        <f t="shared" si="35"/>
        <v>1.9756187106828089</v>
      </c>
      <c r="P16" s="14">
        <f t="shared" si="35"/>
        <v>6.2348508282075201</v>
      </c>
      <c r="Q16" s="14">
        <f t="shared" si="35"/>
        <v>6.5608104903281577</v>
      </c>
      <c r="R16" s="14">
        <f t="shared" si="35"/>
        <v>4.5438526252509552</v>
      </c>
      <c r="S16" s="14">
        <f t="shared" si="35"/>
        <v>5.0756635398733829</v>
      </c>
      <c r="T16" s="14">
        <f t="shared" si="35"/>
        <v>6.8470605496081314</v>
      </c>
      <c r="U16" s="14">
        <f t="shared" si="35"/>
        <v>7.1556173430389638</v>
      </c>
      <c r="V16" s="14">
        <f>MIN(V3:V6,V8:V12)</f>
        <v>1.3147900402725903</v>
      </c>
      <c r="W16" s="14">
        <f t="shared" ref="W16:AF16" si="36">MIN(W3:W12)</f>
        <v>1.5833439297891032</v>
      </c>
      <c r="X16" s="14">
        <f t="shared" si="36"/>
        <v>0.29019390069400103</v>
      </c>
      <c r="Y16" s="14">
        <f t="shared" si="36"/>
        <v>1.3092999999999999</v>
      </c>
      <c r="Z16" s="14">
        <f t="shared" si="36"/>
        <v>0.73660000000000003</v>
      </c>
      <c r="AA16" s="14">
        <f t="shared" si="36"/>
        <v>1.9539</v>
      </c>
      <c r="AB16" s="14">
        <f t="shared" si="36"/>
        <v>3.9940999999999995</v>
      </c>
      <c r="AC16" s="14">
        <f t="shared" si="36"/>
        <v>2.5940000000000003</v>
      </c>
      <c r="AD16" s="14">
        <f t="shared" si="36"/>
        <v>0.4249</v>
      </c>
      <c r="AE16" s="14">
        <f t="shared" si="36"/>
        <v>0.41599999999999998</v>
      </c>
      <c r="AF16" s="14">
        <f t="shared" si="36"/>
        <v>0.32200000000000006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MAX(D3:D12)</f>
        <v>19.547799999999999</v>
      </c>
      <c r="E17" s="14">
        <f t="shared" ref="E17:J17" si="37">MAX(E3:E12)</f>
        <v>18.357800000000001</v>
      </c>
      <c r="F17" s="14">
        <f t="shared" si="37"/>
        <v>3.6105999999999998</v>
      </c>
      <c r="G17" s="14">
        <f t="shared" si="37"/>
        <v>1.3589</v>
      </c>
      <c r="H17" s="14">
        <f t="shared" si="37"/>
        <v>1.7202</v>
      </c>
      <c r="I17" s="14">
        <f t="shared" si="37"/>
        <v>1.3970000000000002</v>
      </c>
      <c r="J17" s="14">
        <f t="shared" si="37"/>
        <v>2.5305</v>
      </c>
      <c r="K17" s="14">
        <f>MAX(K3:K6,K8:K12)</f>
        <v>1.644099999999999</v>
      </c>
      <c r="L17" s="14">
        <f t="shared" ref="L17:U17" si="38">MAX(L3:L12)</f>
        <v>8.6478062726913603</v>
      </c>
      <c r="M17" s="14">
        <f t="shared" si="38"/>
        <v>2.5777435500840649</v>
      </c>
      <c r="N17" s="14">
        <f t="shared" si="38"/>
        <v>6.725273165594313</v>
      </c>
      <c r="O17" s="14">
        <f t="shared" si="38"/>
        <v>2.1911938960301982</v>
      </c>
      <c r="P17" s="14">
        <f t="shared" si="38"/>
        <v>8.2711750700852669</v>
      </c>
      <c r="Q17" s="14">
        <f t="shared" si="38"/>
        <v>8.6835508894691245</v>
      </c>
      <c r="R17" s="14">
        <f t="shared" si="38"/>
        <v>6.2515316923134927</v>
      </c>
      <c r="S17" s="14">
        <f t="shared" si="38"/>
        <v>6.8629252050419431</v>
      </c>
      <c r="T17" s="14">
        <f t="shared" si="38"/>
        <v>8.5982406060775016</v>
      </c>
      <c r="U17" s="14">
        <f t="shared" si="38"/>
        <v>9.6846813401371143</v>
      </c>
      <c r="V17" s="14">
        <f>MAX(V3:V6,V8:V12)</f>
        <v>1.5859803403573449</v>
      </c>
      <c r="W17" s="14">
        <f t="shared" ref="W17:AF17" si="39">MAX(W3:W12)</f>
        <v>2.0224598092422008</v>
      </c>
      <c r="X17" s="14">
        <f t="shared" si="39"/>
        <v>0.58131561995184666</v>
      </c>
      <c r="Y17" s="14">
        <f t="shared" si="39"/>
        <v>1.5194999999999999</v>
      </c>
      <c r="Z17" s="14">
        <f t="shared" si="39"/>
        <v>0.91250000000000009</v>
      </c>
      <c r="AA17" s="14">
        <f t="shared" si="39"/>
        <v>2.6257000000000001</v>
      </c>
      <c r="AB17" s="14">
        <f t="shared" si="39"/>
        <v>5.3136999999999999</v>
      </c>
      <c r="AC17" s="14">
        <f t="shared" si="39"/>
        <v>3.4112</v>
      </c>
      <c r="AD17" s="14">
        <f t="shared" si="39"/>
        <v>0.60389999999999999</v>
      </c>
      <c r="AE17" s="14">
        <f t="shared" si="39"/>
        <v>0.54359999999999997</v>
      </c>
      <c r="AF17" s="14">
        <f t="shared" si="39"/>
        <v>0.48070000000000013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COUNT(D3:D12)</f>
        <v>10</v>
      </c>
      <c r="E18" s="15">
        <f t="shared" ref="E18:J18" si="40">COUNT(E3:E12)</f>
        <v>10</v>
      </c>
      <c r="F18" s="15">
        <f t="shared" si="40"/>
        <v>7</v>
      </c>
      <c r="G18" s="15">
        <f t="shared" si="40"/>
        <v>7</v>
      </c>
      <c r="H18" s="15">
        <f t="shared" si="40"/>
        <v>7</v>
      </c>
      <c r="I18" s="15">
        <f t="shared" si="40"/>
        <v>7</v>
      </c>
      <c r="J18" s="15">
        <f t="shared" si="40"/>
        <v>7</v>
      </c>
      <c r="K18" s="15">
        <f>COUNT(K3:K6,K8:K12)</f>
        <v>6</v>
      </c>
      <c r="L18" s="15">
        <f t="shared" ref="L18:U18" si="41">COUNT(L3:L12)</f>
        <v>9</v>
      </c>
      <c r="M18" s="15">
        <f t="shared" si="41"/>
        <v>9</v>
      </c>
      <c r="N18" s="15">
        <f t="shared" si="41"/>
        <v>7</v>
      </c>
      <c r="O18" s="15">
        <f t="shared" si="41"/>
        <v>2</v>
      </c>
      <c r="P18" s="15">
        <f t="shared" si="41"/>
        <v>6</v>
      </c>
      <c r="Q18" s="15">
        <f t="shared" si="41"/>
        <v>6</v>
      </c>
      <c r="R18" s="15">
        <f t="shared" si="41"/>
        <v>6</v>
      </c>
      <c r="S18" s="15">
        <f t="shared" si="41"/>
        <v>6</v>
      </c>
      <c r="T18" s="15">
        <f t="shared" si="41"/>
        <v>5</v>
      </c>
      <c r="U18" s="15">
        <f t="shared" si="41"/>
        <v>5</v>
      </c>
      <c r="V18" s="15">
        <f>COUNT(V3:V6,V8:V12)</f>
        <v>6</v>
      </c>
      <c r="W18" s="15">
        <f t="shared" ref="W18:AF18" si="42">COUNT(W3:W12)</f>
        <v>7</v>
      </c>
      <c r="X18" s="15">
        <f t="shared" si="42"/>
        <v>7</v>
      </c>
      <c r="Y18" s="15">
        <f t="shared" si="42"/>
        <v>7</v>
      </c>
      <c r="Z18" s="15">
        <f t="shared" si="42"/>
        <v>7</v>
      </c>
      <c r="AA18" s="15">
        <f t="shared" si="42"/>
        <v>7</v>
      </c>
      <c r="AB18" s="15">
        <f t="shared" si="42"/>
        <v>7</v>
      </c>
      <c r="AC18" s="15">
        <f t="shared" si="42"/>
        <v>7</v>
      </c>
      <c r="AD18" s="15">
        <f t="shared" si="42"/>
        <v>6</v>
      </c>
      <c r="AE18" s="15">
        <f t="shared" si="42"/>
        <v>6</v>
      </c>
      <c r="AF18" s="15">
        <f t="shared" si="42"/>
        <v>5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226</v>
      </c>
      <c r="C23" s="1" t="s">
        <v>571</v>
      </c>
      <c r="D23" s="5">
        <f t="shared" ref="D23:D32" si="43">((AG23-AW23)^2+(AH23-AX23)^2)^0.5</f>
        <v>20.7194</v>
      </c>
      <c r="E23" s="5">
        <f t="shared" ref="E23:E32" si="44">((AG23-AU23)^2+(AH23-AV23)^2)^0.5</f>
        <v>19.998100000000001</v>
      </c>
      <c r="F23" s="5">
        <f t="shared" ref="F23:F32" si="45">((AG23-AM23)^2+(AH23-AN23)^2)^0.5</f>
        <v>3.6633</v>
      </c>
      <c r="G23" s="5">
        <f t="shared" ref="G23:G32" si="46">((AG23-AI23)^2+(AH23-AJ23)^2)^0.5</f>
        <v>1.444</v>
      </c>
      <c r="H23" s="33">
        <f t="shared" ref="H23:H32" si="47">((AK23-AM23)^2+(AL23-AN23)^2)^0.5</f>
        <v>1.6255999999999999</v>
      </c>
      <c r="I23" s="5">
        <f t="shared" ref="I23:I32" si="48">((AM23-AO23)^2+(AN23-AP23)^2)^0.5</f>
        <v>1.2738</v>
      </c>
      <c r="J23" s="5">
        <f t="shared" ref="J23:J32" si="49">((AO23-AQ23)^2+(AP23-AR23)^2)^0.5</f>
        <v>2.9508999999999999</v>
      </c>
      <c r="K23" s="5">
        <f t="shared" ref="K23:K32" si="50">((AQ23-AS23)^2+(AR23-AT23)^2)^0.5</f>
        <v>1.3557000000000006</v>
      </c>
      <c r="L23" s="5">
        <f t="shared" ref="L23:L32" si="51">((BS23-BU23)^2+(BT23-BV23)^2)^0.5</f>
        <v>7.4995970558424006</v>
      </c>
      <c r="M23" s="5" t="s">
        <v>566</v>
      </c>
      <c r="N23" s="5" t="s">
        <v>566</v>
      </c>
      <c r="O23" s="5" t="s">
        <v>566</v>
      </c>
      <c r="P23" s="5">
        <f>((CE23-CG23)^2+(CF23-CH23)^2)^0.5</f>
        <v>8.0657864867599862</v>
      </c>
      <c r="Q23" s="5">
        <f t="shared" ref="Q23:Q32" si="52">((CG23-CI23)^2+(CH23-CJ23)^2)^0.5</f>
        <v>8.4746961160858163</v>
      </c>
      <c r="R23" s="5">
        <f>((CO23-CQ23)^2+(CP23-CR23)^2)^0.5</f>
        <v>5.8906121999330434</v>
      </c>
      <c r="S23" s="5">
        <f t="shared" ref="S23:S32" si="53">((CQ23-CS23)^2+(CR23-CT23)^2)^0.5</f>
        <v>6.5369457898930143</v>
      </c>
      <c r="T23" s="5" t="s">
        <v>566</v>
      </c>
      <c r="U23" s="5" t="s">
        <v>566</v>
      </c>
      <c r="V23" s="5">
        <f>((DI23-DK23)^2+(DJ23-DL23)^2)^0.5</f>
        <v>1.5190642678965232</v>
      </c>
      <c r="W23" s="5">
        <f>((DK23-DM23)^2+(DL23-DN23)^2)^0.5</f>
        <v>1.9136709225987631</v>
      </c>
      <c r="X23" s="5">
        <f>((DM23-DO23)^2+(DN23-DP23)^2)^0.5</f>
        <v>0.53726241260672591</v>
      </c>
      <c r="Y23" s="5">
        <f t="shared" ref="Y23:Y32" si="54">((BE23-BK23)^2+(BF23-BL23)^2)^0.5</f>
        <v>1.5360999999999998</v>
      </c>
      <c r="Z23" s="5">
        <f t="shared" ref="Z23:Z32" si="55">((BG23-BI23)^2+(BH23-BJ23)^2)^0.5</f>
        <v>0.93470000000000009</v>
      </c>
      <c r="AA23" s="5">
        <f t="shared" ref="AA23:AA32" si="56">((BC23-BM23)^2+(BD23-BN23)^2)^0.5</f>
        <v>2.5623</v>
      </c>
      <c r="AB23" s="5">
        <f t="shared" ref="AB23:AB32" si="57">((BA23-BO23)^2+(BB23-BP23)^2)^0.5</f>
        <v>6.0776000000000003</v>
      </c>
      <c r="AC23" s="6">
        <f t="shared" ref="AC23:AC32" si="58">((AY23-BQ23)^2+(AZ23-BR23)^2)^0.5</f>
        <v>5.3682999999999996</v>
      </c>
      <c r="AD23" s="6">
        <f>((CK23-CM23)^2+(CL23-CN23)^2)^0.5</f>
        <v>0.60380000000000056</v>
      </c>
      <c r="AE23" s="6">
        <f>((CU23-CW23)^2+(CV23-CX23)^2)^0.5</f>
        <v>0.53410000000000002</v>
      </c>
      <c r="AF23" s="6" t="s">
        <v>566</v>
      </c>
      <c r="AG23" s="9">
        <v>0</v>
      </c>
      <c r="AH23" s="9">
        <v>0</v>
      </c>
      <c r="AI23" s="9">
        <v>0</v>
      </c>
      <c r="AJ23" s="9">
        <v>-1.444</v>
      </c>
      <c r="AK23" s="9">
        <v>0</v>
      </c>
      <c r="AL23" s="9">
        <v>-2.0377000000000001</v>
      </c>
      <c r="AM23" s="9">
        <v>0</v>
      </c>
      <c r="AN23" s="9">
        <v>-3.6633</v>
      </c>
      <c r="AO23" s="9">
        <v>0</v>
      </c>
      <c r="AP23" s="9">
        <v>-4.9371</v>
      </c>
      <c r="AQ23" s="9">
        <v>0</v>
      </c>
      <c r="AR23" s="9">
        <v>-7.8879999999999999</v>
      </c>
      <c r="AS23" s="9">
        <v>0</v>
      </c>
      <c r="AT23" s="9">
        <v>-9.2437000000000005</v>
      </c>
      <c r="AU23" s="9">
        <v>0</v>
      </c>
      <c r="AV23" s="9">
        <v>-19.998100000000001</v>
      </c>
      <c r="AW23" s="9">
        <v>0</v>
      </c>
      <c r="AX23" s="9">
        <v>-20.7194</v>
      </c>
      <c r="AY23" s="18">
        <v>2.573</v>
      </c>
      <c r="AZ23" s="18">
        <v>-9.7014999999999993</v>
      </c>
      <c r="BA23" s="19">
        <v>2.9279999999999999</v>
      </c>
      <c r="BB23" s="19">
        <v>-9.7014999999999993</v>
      </c>
      <c r="BC23" s="19">
        <v>1.1767000000000001</v>
      </c>
      <c r="BD23" s="19">
        <v>-9.7014999999999993</v>
      </c>
      <c r="BE23" s="19">
        <v>0.38800000000000001</v>
      </c>
      <c r="BF23" s="19">
        <v>-9.7014999999999993</v>
      </c>
      <c r="BG23" s="19">
        <v>9.0200000000000002E-2</v>
      </c>
      <c r="BH23" s="19">
        <v>-9.7014999999999993</v>
      </c>
      <c r="BI23" s="19">
        <v>-0.84450000000000003</v>
      </c>
      <c r="BJ23" s="19">
        <v>-9.7014999999999993</v>
      </c>
      <c r="BK23" s="19">
        <v>-1.1480999999999999</v>
      </c>
      <c r="BL23" s="19">
        <v>-9.7014999999999993</v>
      </c>
      <c r="BM23" s="19">
        <v>-1.3855999999999999</v>
      </c>
      <c r="BN23" s="19">
        <v>-9.7014999999999993</v>
      </c>
      <c r="BO23" s="19">
        <v>-3.1496</v>
      </c>
      <c r="BP23" s="19">
        <v>-9.7014999999999993</v>
      </c>
      <c r="BQ23" s="19">
        <v>-2.7953000000000001</v>
      </c>
      <c r="BR23" s="19">
        <v>-9.7014999999999993</v>
      </c>
      <c r="BS23" s="17">
        <v>0</v>
      </c>
      <c r="BT23" s="17">
        <v>0</v>
      </c>
      <c r="BU23" s="17">
        <v>-6.0407999999999999</v>
      </c>
      <c r="BV23" s="17">
        <v>-4.4443999999999999</v>
      </c>
      <c r="BW23" s="17"/>
      <c r="BX23" s="17"/>
      <c r="BY23" s="17"/>
      <c r="BZ23" s="17"/>
      <c r="CA23" s="17"/>
      <c r="CB23" s="17"/>
      <c r="CC23" s="17"/>
      <c r="CD23" s="17"/>
      <c r="CE23" s="12">
        <v>-6.6471999999999998</v>
      </c>
      <c r="CF23" s="12">
        <v>-4.4443999999999999</v>
      </c>
      <c r="CG23" s="12">
        <v>-6.4204999999999997</v>
      </c>
      <c r="CH23" s="12">
        <v>3.6181999999999999</v>
      </c>
      <c r="CI23" s="12">
        <v>-4.2240000000000002</v>
      </c>
      <c r="CJ23" s="12">
        <v>-4.5669000000000004</v>
      </c>
      <c r="CK23" s="12">
        <v>-6.0191999999999997</v>
      </c>
      <c r="CL23" s="12">
        <v>-0.43430000000000002</v>
      </c>
      <c r="CM23" s="12">
        <v>-6.6230000000000002</v>
      </c>
      <c r="CN23" s="12">
        <v>-0.43430000000000002</v>
      </c>
      <c r="CO23" s="12">
        <v>-5.9709000000000003</v>
      </c>
      <c r="CP23" s="12">
        <v>-0.16830000000000001</v>
      </c>
      <c r="CQ23" s="12">
        <v>-11.758900000000001</v>
      </c>
      <c r="CR23" s="12">
        <v>-1.2629999999999999</v>
      </c>
      <c r="CS23" s="12">
        <v>-5.5804</v>
      </c>
      <c r="CT23" s="12">
        <v>0.87190000000000001</v>
      </c>
      <c r="CU23" s="12">
        <v>-8.2447999999999997</v>
      </c>
      <c r="CV23" s="12">
        <v>-0.80840000000000001</v>
      </c>
      <c r="CW23" s="12">
        <v>-8.2447999999999997</v>
      </c>
      <c r="CX23" s="12">
        <v>-0.27429999999999999</v>
      </c>
      <c r="DI23" s="12">
        <v>1.538</v>
      </c>
      <c r="DJ23" s="12">
        <v>-6.8472</v>
      </c>
      <c r="DK23" s="12">
        <v>2.6880000000000002</v>
      </c>
      <c r="DL23" s="12">
        <v>-5.8547000000000002</v>
      </c>
      <c r="DM23" s="12">
        <v>3.1901999999999999</v>
      </c>
      <c r="DN23" s="12">
        <v>-4.0080999999999998</v>
      </c>
      <c r="DO23" s="12">
        <v>3.1158999999999999</v>
      </c>
      <c r="DP23" s="12">
        <v>-3.476</v>
      </c>
    </row>
    <row r="24" spans="2:120" x14ac:dyDescent="0.2">
      <c r="B24" s="1" t="s">
        <v>227</v>
      </c>
      <c r="C24" s="1" t="s">
        <v>639</v>
      </c>
      <c r="D24" s="5">
        <f t="shared" si="43"/>
        <v>21.957000000000001</v>
      </c>
      <c r="E24" s="5">
        <f t="shared" si="44"/>
        <v>21.4236</v>
      </c>
      <c r="F24" s="5">
        <f t="shared" si="45"/>
        <v>3.7191999999999998</v>
      </c>
      <c r="G24" s="5">
        <f t="shared" si="46"/>
        <v>1.1062000000000001</v>
      </c>
      <c r="H24" s="5">
        <f t="shared" si="47"/>
        <v>1.9906999999999999</v>
      </c>
      <c r="I24" s="5">
        <f t="shared" si="48"/>
        <v>1.2896999999999998</v>
      </c>
      <c r="J24" s="5">
        <f t="shared" si="49"/>
        <v>3.1991000000000005</v>
      </c>
      <c r="K24" s="5">
        <f t="shared" si="50"/>
        <v>1.4947999999999997</v>
      </c>
      <c r="L24" s="5">
        <f t="shared" si="51"/>
        <v>7.9526104626091172</v>
      </c>
      <c r="M24" s="5">
        <f t="shared" ref="M24:M32" si="59">((BU24-BW24)^2+(BV24-BX24)^2)^0.5</f>
        <v>2.4972120294440363</v>
      </c>
      <c r="N24" s="5">
        <f t="shared" ref="N24:N32" si="60">((BW24-BY24)^2+(BX24-BZ24)^2)^0.5 + ((BY24-CA24)^2+(BZ24-CB24)^2)^0.5</f>
        <v>6.5628169243422683</v>
      </c>
      <c r="O24" s="5" t="s">
        <v>566</v>
      </c>
      <c r="P24" s="5">
        <f t="shared" ref="P24:P32" si="61">((CE24-CG24)^2+(CF24-CH24)^2)^0.5</f>
        <v>8.8812831330838691</v>
      </c>
      <c r="Q24" s="5">
        <f t="shared" si="52"/>
        <v>8.8548876407326595</v>
      </c>
      <c r="R24" s="5">
        <f t="shared" ref="R24:R32" si="62">((CO24-CQ24)^2+(CP24-CR24)^2)^0.5</f>
        <v>6.1298034201758869</v>
      </c>
      <c r="S24" s="5">
        <f t="shared" si="53"/>
        <v>6.4232658640289824</v>
      </c>
      <c r="T24" s="5">
        <f t="shared" ref="T24:T32" si="63">((CY24-DA24)^2+(CZ24-DB24)^2)^0.5</f>
        <v>8.1213509775159949</v>
      </c>
      <c r="U24" s="5">
        <f t="shared" ref="U24:U32" si="64">((DA24-DC24)^2+(DB24-DD24)^2)^0.5</f>
        <v>9.0255623475770186</v>
      </c>
      <c r="V24" s="5" t="s">
        <v>566</v>
      </c>
      <c r="W24" s="5" t="s">
        <v>566</v>
      </c>
      <c r="X24" s="5" t="s">
        <v>566</v>
      </c>
      <c r="Y24" s="5">
        <f t="shared" si="54"/>
        <v>1.5468</v>
      </c>
      <c r="Z24" s="5">
        <f t="shared" si="55"/>
        <v>0.90290000000000004</v>
      </c>
      <c r="AA24" s="5">
        <f t="shared" si="56"/>
        <v>2.7934000000000001</v>
      </c>
      <c r="AB24" s="5">
        <f t="shared" si="57"/>
        <v>5.9976000000000003</v>
      </c>
      <c r="AC24" s="6">
        <f t="shared" si="58"/>
        <v>4.5935000000000006</v>
      </c>
      <c r="AD24" s="6">
        <f t="shared" ref="AD24:AD32" si="65">((CK24-CM24)^2+(CL24-CN24)^2)^0.5</f>
        <v>0.65350000000000019</v>
      </c>
      <c r="AE24" s="6">
        <f t="shared" ref="AE24:AE32" si="66">((CU24-CW24)^2+(CV24-CX24)^2)^0.5</f>
        <v>0.6140000000000001</v>
      </c>
      <c r="AF24" s="6">
        <f t="shared" ref="AF24:AF32" si="67">((DE24-DG24)^2+(DF24-DH24)^2)^0.5</f>
        <v>0.49139999999999995</v>
      </c>
      <c r="AG24" s="9">
        <v>0</v>
      </c>
      <c r="AH24" s="9">
        <v>0</v>
      </c>
      <c r="AI24" s="9">
        <v>0</v>
      </c>
      <c r="AJ24" s="9">
        <v>-1.1062000000000001</v>
      </c>
      <c r="AK24" s="9">
        <v>0</v>
      </c>
      <c r="AL24" s="9">
        <v>-1.7284999999999999</v>
      </c>
      <c r="AM24" s="9">
        <v>0</v>
      </c>
      <c r="AN24" s="9">
        <v>-3.7191999999999998</v>
      </c>
      <c r="AO24" s="9">
        <v>0</v>
      </c>
      <c r="AP24" s="9">
        <v>-5.0088999999999997</v>
      </c>
      <c r="AQ24" s="9">
        <v>0</v>
      </c>
      <c r="AR24" s="9">
        <v>-8.2080000000000002</v>
      </c>
      <c r="AS24" s="9">
        <v>0</v>
      </c>
      <c r="AT24" s="9">
        <v>-9.7027999999999999</v>
      </c>
      <c r="AU24" s="9">
        <v>0</v>
      </c>
      <c r="AV24" s="9">
        <v>-21.4236</v>
      </c>
      <c r="AW24" s="9">
        <v>0</v>
      </c>
      <c r="AX24" s="9">
        <v>-21.957000000000001</v>
      </c>
      <c r="AY24" s="18">
        <v>2.0745</v>
      </c>
      <c r="AZ24" s="18">
        <v>-10.2622</v>
      </c>
      <c r="BA24" s="19">
        <v>2.8149999999999999</v>
      </c>
      <c r="BB24" s="19">
        <v>-10.2622</v>
      </c>
      <c r="BC24" s="19">
        <v>1.0497000000000001</v>
      </c>
      <c r="BD24" s="19">
        <v>-10.2622</v>
      </c>
      <c r="BE24" s="19">
        <v>0.35239999999999999</v>
      </c>
      <c r="BF24" s="19">
        <v>-10.2622</v>
      </c>
      <c r="BG24" s="19">
        <v>-2.1000000000000001E-2</v>
      </c>
      <c r="BH24" s="19">
        <v>-10.2622</v>
      </c>
      <c r="BI24" s="19">
        <v>-0.92390000000000005</v>
      </c>
      <c r="BJ24" s="19">
        <v>-10.2622</v>
      </c>
      <c r="BK24" s="19">
        <v>-1.1943999999999999</v>
      </c>
      <c r="BL24" s="19">
        <v>-10.2622</v>
      </c>
      <c r="BM24" s="19">
        <v>-1.7437</v>
      </c>
      <c r="BN24" s="19">
        <v>-10.2622</v>
      </c>
      <c r="BO24" s="19">
        <v>-3.1825999999999999</v>
      </c>
      <c r="BP24" s="19">
        <v>-10.2622</v>
      </c>
      <c r="BQ24" s="19">
        <v>-2.5190000000000001</v>
      </c>
      <c r="BR24" s="19">
        <v>-10.2622</v>
      </c>
      <c r="BS24" s="17">
        <v>0</v>
      </c>
      <c r="BT24" s="17">
        <v>0</v>
      </c>
      <c r="BU24" s="17">
        <v>2.0960999999999999</v>
      </c>
      <c r="BV24" s="17">
        <v>7.6714000000000002</v>
      </c>
      <c r="BW24" s="17">
        <v>4.5815000000000001</v>
      </c>
      <c r="BX24" s="17">
        <v>7.9139999999999997</v>
      </c>
      <c r="BY24" s="17">
        <v>7.1417999999999999</v>
      </c>
      <c r="BZ24" s="17">
        <v>5.9143999999999997</v>
      </c>
      <c r="CA24" s="17">
        <v>5.4267000000000003</v>
      </c>
      <c r="CB24" s="17">
        <v>3.0785</v>
      </c>
      <c r="CC24" s="17">
        <v>5.4267000000000003</v>
      </c>
      <c r="CD24" s="17">
        <v>3.0785</v>
      </c>
      <c r="CE24" s="12">
        <v>5.7676999999999996</v>
      </c>
      <c r="CF24" s="12">
        <v>3.6124999999999998</v>
      </c>
      <c r="CG24" s="12">
        <v>1.8142</v>
      </c>
      <c r="CH24" s="12">
        <v>11.565300000000001</v>
      </c>
      <c r="CI24" s="12">
        <v>7.5609000000000002</v>
      </c>
      <c r="CJ24" s="12">
        <v>4.8285</v>
      </c>
      <c r="CK24" s="12">
        <v>4.0723000000000003</v>
      </c>
      <c r="CL24" s="12">
        <v>7.6529999999999996</v>
      </c>
      <c r="CM24" s="12">
        <v>3.4188000000000001</v>
      </c>
      <c r="CN24" s="12">
        <v>7.6529999999999996</v>
      </c>
      <c r="CO24" s="12">
        <v>3.5756999999999999</v>
      </c>
      <c r="CP24" s="12">
        <v>7.7736999999999998</v>
      </c>
      <c r="CQ24" s="12">
        <v>8.7599999999999997E-2</v>
      </c>
      <c r="CR24" s="12">
        <v>12.814299999999999</v>
      </c>
      <c r="CS24" s="12">
        <v>4.2169999999999996</v>
      </c>
      <c r="CT24" s="12">
        <v>7.8943000000000003</v>
      </c>
      <c r="CU24" s="12">
        <v>2.4117000000000002</v>
      </c>
      <c r="CV24" s="12">
        <v>10.1282</v>
      </c>
      <c r="CW24" s="12">
        <v>1.7977000000000001</v>
      </c>
      <c r="CX24" s="12">
        <v>10.1282</v>
      </c>
      <c r="CY24" s="12">
        <v>1.8224</v>
      </c>
      <c r="CZ24" s="12">
        <v>1.3887</v>
      </c>
      <c r="DA24" s="12">
        <v>-2.8866999999999998</v>
      </c>
      <c r="DB24" s="12">
        <v>-5.2279999999999998</v>
      </c>
      <c r="DC24" s="12">
        <v>5.9619999999999997</v>
      </c>
      <c r="DD24" s="12">
        <v>-3.45</v>
      </c>
      <c r="DE24" s="12">
        <v>0.38729999999999998</v>
      </c>
      <c r="DF24" s="12">
        <v>-1.0553999999999999</v>
      </c>
      <c r="DG24" s="12">
        <v>-0.1041</v>
      </c>
      <c r="DH24" s="12">
        <v>-1.0553999999999999</v>
      </c>
    </row>
    <row r="25" spans="2:120" x14ac:dyDescent="0.2">
      <c r="B25" s="1" t="s">
        <v>299</v>
      </c>
      <c r="C25" s="1"/>
      <c r="D25" s="5">
        <f t="shared" si="43"/>
        <v>20.139700000000001</v>
      </c>
      <c r="E25" s="5">
        <f t="shared" si="44"/>
        <v>19.619599999999998</v>
      </c>
      <c r="F25" s="5">
        <f t="shared" si="45"/>
        <v>3.6417000000000002</v>
      </c>
      <c r="G25" s="5">
        <f t="shared" si="46"/>
        <v>1.2173</v>
      </c>
      <c r="H25" s="5">
        <f t="shared" si="47"/>
        <v>1.9640000000000002</v>
      </c>
      <c r="I25" s="5">
        <f t="shared" si="48"/>
        <v>1.2128999999999994</v>
      </c>
      <c r="J25" s="5">
        <f t="shared" si="49"/>
        <v>2.8257000000000003</v>
      </c>
      <c r="K25" s="5">
        <f t="shared" si="50"/>
        <v>1.4776999999999996</v>
      </c>
      <c r="L25" s="5">
        <f t="shared" si="51"/>
        <v>7.0725732007523261</v>
      </c>
      <c r="M25" s="5">
        <f t="shared" si="59"/>
        <v>2.4135415989785631</v>
      </c>
      <c r="N25" s="5">
        <f t="shared" si="60"/>
        <v>6.6374740094297051</v>
      </c>
      <c r="O25" s="5">
        <f>((CA25-CC25)^2+(CB25-CD25)^2)^0.5</f>
        <v>1.9909330199682771</v>
      </c>
      <c r="P25" s="5">
        <f t="shared" si="61"/>
        <v>7.5737992064749111</v>
      </c>
      <c r="Q25" s="5">
        <f t="shared" si="52"/>
        <v>7.6094134681984524</v>
      </c>
      <c r="R25" s="5">
        <f t="shared" si="62"/>
        <v>5.6079541100119563</v>
      </c>
      <c r="S25" s="5">
        <f t="shared" si="53"/>
        <v>6.2471403289825345</v>
      </c>
      <c r="T25" s="5">
        <f t="shared" si="63"/>
        <v>6.9626754778605049</v>
      </c>
      <c r="U25" s="5">
        <f t="shared" si="64"/>
        <v>8.6649869042024505</v>
      </c>
      <c r="V25" s="5">
        <f t="shared" ref="V25:V32" si="68">((DI25-DK25)^2+(DJ25-DL25)^2)^0.5</f>
        <v>1.5041370848430007</v>
      </c>
      <c r="W25" s="5">
        <f t="shared" ref="W25:W32" si="69">((DK25-DM25)^2+(DL25-DN25)^2)^0.5</f>
        <v>1.9406999201319097</v>
      </c>
      <c r="X25" s="5">
        <f t="shared" ref="X25:X32" si="70">((DM25-DO25)^2+(DN25-DP25)^2)^0.5</f>
        <v>0.67702342647799119</v>
      </c>
      <c r="Y25" s="5">
        <f t="shared" si="54"/>
        <v>1.5442999999999998</v>
      </c>
      <c r="Z25" s="5">
        <f t="shared" si="55"/>
        <v>0.96079999999999999</v>
      </c>
      <c r="AA25" s="5">
        <f t="shared" si="56"/>
        <v>2.7210000000000001</v>
      </c>
      <c r="AB25" s="5">
        <f t="shared" si="57"/>
        <v>6.0579000000000001</v>
      </c>
      <c r="AC25" s="6">
        <f t="shared" si="58"/>
        <v>4.6399999999999997</v>
      </c>
      <c r="AD25" s="6">
        <f t="shared" si="65"/>
        <v>0.58170000000000055</v>
      </c>
      <c r="AE25" s="6">
        <f t="shared" si="66"/>
        <v>0.60829999999999995</v>
      </c>
      <c r="AF25" s="6">
        <f t="shared" si="67"/>
        <v>0.39299999999999979</v>
      </c>
      <c r="AG25" s="9">
        <v>0</v>
      </c>
      <c r="AH25" s="9">
        <v>0</v>
      </c>
      <c r="AI25" s="9">
        <v>0</v>
      </c>
      <c r="AJ25" s="9">
        <v>-1.2173</v>
      </c>
      <c r="AK25" s="9">
        <v>0</v>
      </c>
      <c r="AL25" s="9">
        <v>-1.6777</v>
      </c>
      <c r="AM25" s="9">
        <v>0</v>
      </c>
      <c r="AN25" s="9">
        <v>-3.6417000000000002</v>
      </c>
      <c r="AO25" s="9">
        <v>0</v>
      </c>
      <c r="AP25" s="9">
        <v>-4.8545999999999996</v>
      </c>
      <c r="AQ25" s="9">
        <v>0</v>
      </c>
      <c r="AR25" s="9">
        <v>-7.6802999999999999</v>
      </c>
      <c r="AS25" s="9">
        <v>0</v>
      </c>
      <c r="AT25" s="9">
        <v>-9.1579999999999995</v>
      </c>
      <c r="AU25" s="9">
        <v>0</v>
      </c>
      <c r="AV25" s="9">
        <v>-19.619599999999998</v>
      </c>
      <c r="AW25" s="9">
        <v>0</v>
      </c>
      <c r="AX25" s="9">
        <v>-20.139700000000001</v>
      </c>
      <c r="AY25" s="18">
        <v>2.3704999999999998</v>
      </c>
      <c r="AZ25" s="18">
        <v>-8.2728000000000002</v>
      </c>
      <c r="BA25" s="19">
        <v>3.0817000000000001</v>
      </c>
      <c r="BB25" s="19">
        <v>-8.2728000000000002</v>
      </c>
      <c r="BC25" s="19">
        <v>1.4770000000000001</v>
      </c>
      <c r="BD25" s="19">
        <v>-8.2728000000000002</v>
      </c>
      <c r="BE25" s="19">
        <v>0.85529999999999995</v>
      </c>
      <c r="BF25" s="19">
        <v>-8.2728000000000002</v>
      </c>
      <c r="BG25" s="19">
        <v>0.56769999999999998</v>
      </c>
      <c r="BH25" s="19">
        <v>-8.2728000000000002</v>
      </c>
      <c r="BI25" s="19">
        <v>-0.3931</v>
      </c>
      <c r="BJ25" s="19">
        <v>-8.2728000000000002</v>
      </c>
      <c r="BK25" s="19">
        <v>-0.68899999999999995</v>
      </c>
      <c r="BL25" s="19">
        <v>-8.2728000000000002</v>
      </c>
      <c r="BM25" s="19">
        <v>-1.244</v>
      </c>
      <c r="BN25" s="19">
        <v>-8.2728000000000002</v>
      </c>
      <c r="BO25" s="19">
        <v>-2.9762</v>
      </c>
      <c r="BP25" s="19">
        <v>-8.2728000000000002</v>
      </c>
      <c r="BQ25" s="19">
        <v>-2.2694999999999999</v>
      </c>
      <c r="BR25" s="19">
        <v>-8.2728000000000002</v>
      </c>
      <c r="BS25" s="17">
        <v>0</v>
      </c>
      <c r="BT25" s="17">
        <v>0</v>
      </c>
      <c r="BU25" s="17">
        <v>1.5132000000000001</v>
      </c>
      <c r="BV25" s="17">
        <v>-6.9088000000000003</v>
      </c>
      <c r="BW25" s="17">
        <v>3.9178999999999999</v>
      </c>
      <c r="BX25" s="17">
        <v>-7.1151999999999997</v>
      </c>
      <c r="BY25" s="17">
        <v>9.1268999999999991</v>
      </c>
      <c r="BZ25" s="17">
        <v>-6.7945000000000002</v>
      </c>
      <c r="CA25" s="17">
        <v>9.9549000000000003</v>
      </c>
      <c r="CB25" s="17">
        <v>-5.6425999999999998</v>
      </c>
      <c r="CC25" s="17">
        <v>8.3813999999999993</v>
      </c>
      <c r="CD25" s="17">
        <v>-4.4227999999999996</v>
      </c>
      <c r="CE25" s="12">
        <v>6.0731000000000002</v>
      </c>
      <c r="CF25" s="12">
        <v>-0.4521</v>
      </c>
      <c r="CG25" s="12">
        <v>11.5532</v>
      </c>
      <c r="CH25" s="12">
        <v>4.7758000000000003</v>
      </c>
      <c r="CI25" s="12">
        <v>15.2514</v>
      </c>
      <c r="CJ25" s="12">
        <v>-1.8745000000000001</v>
      </c>
      <c r="CK25" s="12">
        <v>0.29399999999999998</v>
      </c>
      <c r="CL25" s="12">
        <v>6.2775999999999996</v>
      </c>
      <c r="CM25" s="12">
        <v>0.29399999999999998</v>
      </c>
      <c r="CN25" s="12">
        <v>6.8593000000000002</v>
      </c>
      <c r="CO25" s="12">
        <v>4.84</v>
      </c>
      <c r="CP25" s="12">
        <v>-0.74550000000000005</v>
      </c>
      <c r="CQ25" s="12">
        <v>8.1946999999999992</v>
      </c>
      <c r="CR25" s="12">
        <v>3.7484000000000002</v>
      </c>
      <c r="CS25" s="12">
        <v>12.1717</v>
      </c>
      <c r="CT25" s="12">
        <v>-1.0692999999999999</v>
      </c>
      <c r="CU25" s="12">
        <v>0.60580000000000001</v>
      </c>
      <c r="CV25" s="12">
        <v>6.8593000000000002</v>
      </c>
      <c r="CW25" s="12">
        <v>-2.5000000000000001E-3</v>
      </c>
      <c r="CX25" s="12">
        <v>6.8593000000000002</v>
      </c>
      <c r="CY25" s="12">
        <v>4.5560999999999998</v>
      </c>
      <c r="CZ25" s="12">
        <v>9.0272000000000006</v>
      </c>
      <c r="DA25" s="12">
        <v>5.2946</v>
      </c>
      <c r="DB25" s="12">
        <v>2.1038000000000001</v>
      </c>
      <c r="DC25" s="12">
        <v>13.848699999999999</v>
      </c>
      <c r="DD25" s="12">
        <v>0.72199999999999998</v>
      </c>
      <c r="DE25" s="12">
        <v>-2.5000000000000001E-3</v>
      </c>
      <c r="DF25" s="12">
        <v>6.5964</v>
      </c>
      <c r="DG25" s="12">
        <v>-2.5000000000000001E-3</v>
      </c>
      <c r="DH25" s="12">
        <v>6.9893999999999998</v>
      </c>
      <c r="DI25" s="12">
        <v>-4.0456000000000003</v>
      </c>
      <c r="DJ25" s="12">
        <v>2.8193999999999999</v>
      </c>
      <c r="DK25" s="12">
        <v>-3.1806999999999999</v>
      </c>
      <c r="DL25" s="12">
        <v>4.05</v>
      </c>
      <c r="DM25" s="12">
        <v>-3.2544</v>
      </c>
      <c r="DN25" s="12">
        <v>5.9893000000000001</v>
      </c>
      <c r="DO25" s="12">
        <v>-3.5630000000000002</v>
      </c>
      <c r="DP25" s="12">
        <v>6.5918999999999999</v>
      </c>
    </row>
    <row r="26" spans="2:120" x14ac:dyDescent="0.2">
      <c r="B26" s="1" t="s">
        <v>300</v>
      </c>
      <c r="C26" s="1"/>
      <c r="D26" s="5">
        <f t="shared" si="43"/>
        <v>20.485700000000001</v>
      </c>
      <c r="E26" s="5">
        <f t="shared" si="44"/>
        <v>19.347799999999999</v>
      </c>
      <c r="F26" s="5">
        <f t="shared" si="45"/>
        <v>3.6798000000000002</v>
      </c>
      <c r="G26" s="5">
        <f t="shared" si="46"/>
        <v>1.2566999999999999</v>
      </c>
      <c r="H26" s="5">
        <f t="shared" si="47"/>
        <v>1.9278000000000002</v>
      </c>
      <c r="I26" s="5">
        <f t="shared" si="48"/>
        <v>1.1837</v>
      </c>
      <c r="J26" s="5">
        <f t="shared" si="49"/>
        <v>2.8853999999999997</v>
      </c>
      <c r="K26" s="5">
        <f t="shared" si="50"/>
        <v>1.3106</v>
      </c>
      <c r="L26" s="5">
        <f t="shared" si="51"/>
        <v>7.019008274678125</v>
      </c>
      <c r="M26" s="5">
        <f t="shared" si="59"/>
        <v>2.15298110767373</v>
      </c>
      <c r="N26" s="5">
        <f t="shared" si="60"/>
        <v>5.9499721612794119</v>
      </c>
      <c r="O26" s="5">
        <f t="shared" ref="O26:O32" si="71">((CA26-CC26)^2+(CB26-CD26)^2)^0.5</f>
        <v>1.9016716987955617</v>
      </c>
      <c r="P26" s="5">
        <f t="shared" si="61"/>
        <v>7.1201281786215054</v>
      </c>
      <c r="Q26" s="5">
        <f t="shared" si="52"/>
        <v>7.7330592820694184</v>
      </c>
      <c r="R26" s="5">
        <f t="shared" si="62"/>
        <v>5.7428613504071295</v>
      </c>
      <c r="S26" s="5">
        <f t="shared" si="53"/>
        <v>6.2580896318285495</v>
      </c>
      <c r="T26" s="5">
        <f t="shared" si="63"/>
        <v>7.119892193706308</v>
      </c>
      <c r="U26" s="5">
        <f t="shared" si="64"/>
        <v>8.2050260115370754</v>
      </c>
      <c r="V26" s="5">
        <f t="shared" si="68"/>
        <v>1.4404256176561148</v>
      </c>
      <c r="W26" s="5">
        <f t="shared" si="69"/>
        <v>1.97089336596377</v>
      </c>
      <c r="X26" s="5">
        <f t="shared" si="70"/>
        <v>0.62826208703056496</v>
      </c>
      <c r="Y26" s="5">
        <f t="shared" si="54"/>
        <v>1.4929000000000001</v>
      </c>
      <c r="Z26" s="5">
        <f t="shared" si="55"/>
        <v>0.93209999999999993</v>
      </c>
      <c r="AA26" s="5">
        <f t="shared" si="56"/>
        <v>2.5743</v>
      </c>
      <c r="AB26" s="5">
        <f t="shared" si="57"/>
        <v>5.8769</v>
      </c>
      <c r="AC26" s="6">
        <f t="shared" si="58"/>
        <v>5.8172999999999995</v>
      </c>
      <c r="AD26" s="6">
        <f t="shared" si="65"/>
        <v>0.61660000000000004</v>
      </c>
      <c r="AE26" s="6">
        <f t="shared" si="66"/>
        <v>0.60709999999999997</v>
      </c>
      <c r="AF26" s="6">
        <f t="shared" si="67"/>
        <v>0.43310000000000004</v>
      </c>
      <c r="AG26" s="9">
        <v>0</v>
      </c>
      <c r="AH26" s="9">
        <v>0</v>
      </c>
      <c r="AI26" s="9">
        <v>0</v>
      </c>
      <c r="AJ26" s="9">
        <v>-1.2566999999999999</v>
      </c>
      <c r="AK26" s="9">
        <v>0</v>
      </c>
      <c r="AL26" s="9">
        <v>-1.752</v>
      </c>
      <c r="AM26" s="9">
        <v>0</v>
      </c>
      <c r="AN26" s="9">
        <v>-3.6798000000000002</v>
      </c>
      <c r="AO26" s="9">
        <v>0</v>
      </c>
      <c r="AP26" s="9">
        <v>-4.8635000000000002</v>
      </c>
      <c r="AQ26" s="9">
        <v>0</v>
      </c>
      <c r="AR26" s="9">
        <v>-7.7488999999999999</v>
      </c>
      <c r="AS26" s="9">
        <v>0</v>
      </c>
      <c r="AT26" s="9">
        <v>-9.0594999999999999</v>
      </c>
      <c r="AU26" s="9">
        <v>0</v>
      </c>
      <c r="AV26" s="9">
        <v>-19.347799999999999</v>
      </c>
      <c r="AW26" s="9">
        <v>0</v>
      </c>
      <c r="AX26" s="9">
        <v>-20.485700000000001</v>
      </c>
      <c r="AY26" s="18">
        <v>3.0436000000000001</v>
      </c>
      <c r="AZ26" s="18">
        <v>-9.5833999999999993</v>
      </c>
      <c r="BA26" s="19">
        <v>2.8029000000000002</v>
      </c>
      <c r="BB26" s="19">
        <v>-9.5833999999999993</v>
      </c>
      <c r="BC26" s="19">
        <v>1.2211000000000001</v>
      </c>
      <c r="BD26" s="19">
        <v>-9.5833999999999993</v>
      </c>
      <c r="BE26" s="19">
        <v>0.77410000000000001</v>
      </c>
      <c r="BF26" s="19">
        <v>-9.5833999999999993</v>
      </c>
      <c r="BG26" s="19">
        <v>0.47239999999999999</v>
      </c>
      <c r="BH26" s="19">
        <v>-9.5833999999999993</v>
      </c>
      <c r="BI26" s="19">
        <v>-0.4597</v>
      </c>
      <c r="BJ26" s="19">
        <v>-9.5833999999999993</v>
      </c>
      <c r="BK26" s="19">
        <v>-0.71879999999999999</v>
      </c>
      <c r="BL26" s="19">
        <v>-9.5833999999999993</v>
      </c>
      <c r="BM26" s="19">
        <v>-1.3532</v>
      </c>
      <c r="BN26" s="19">
        <v>-9.5833999999999993</v>
      </c>
      <c r="BO26" s="19">
        <v>-3.0739999999999998</v>
      </c>
      <c r="BP26" s="19">
        <v>-9.5833999999999993</v>
      </c>
      <c r="BQ26" s="19">
        <v>-2.7736999999999998</v>
      </c>
      <c r="BR26" s="19">
        <v>-9.5833999999999993</v>
      </c>
      <c r="BS26" s="17">
        <v>0</v>
      </c>
      <c r="BT26" s="17">
        <v>0</v>
      </c>
      <c r="BU26" s="17">
        <v>-0.52959999999999996</v>
      </c>
      <c r="BV26" s="17">
        <v>6.9989999999999997</v>
      </c>
      <c r="BW26" s="17">
        <v>1.2763</v>
      </c>
      <c r="BX26" s="17">
        <v>8.1712000000000007</v>
      </c>
      <c r="BY26" s="17">
        <v>1.2763</v>
      </c>
      <c r="BZ26" s="17">
        <v>8.1712000000000007</v>
      </c>
      <c r="CA26" s="17">
        <v>6.8236999999999997</v>
      </c>
      <c r="CB26" s="17">
        <v>10.3226</v>
      </c>
      <c r="CC26" s="17">
        <v>7.4828000000000001</v>
      </c>
      <c r="CD26" s="17">
        <v>8.5388000000000002</v>
      </c>
      <c r="CE26" s="12">
        <v>6.4725999999999999</v>
      </c>
      <c r="CF26" s="12">
        <v>6.0033000000000003</v>
      </c>
      <c r="CG26" s="12">
        <v>9.8038000000000007</v>
      </c>
      <c r="CH26" s="12">
        <v>12.296099999999999</v>
      </c>
      <c r="CI26" s="12">
        <v>9.1103000000000005</v>
      </c>
      <c r="CJ26" s="12">
        <v>4.5941999999999998</v>
      </c>
      <c r="CK26" s="12">
        <v>-3.2671000000000001</v>
      </c>
      <c r="CL26" s="12">
        <v>6.5918999999999999</v>
      </c>
      <c r="CM26" s="12">
        <v>-3.8837000000000002</v>
      </c>
      <c r="CN26" s="12">
        <v>6.5918999999999999</v>
      </c>
      <c r="CO26" s="12">
        <v>7.8391000000000002</v>
      </c>
      <c r="CP26" s="12">
        <v>3.2690000000000001</v>
      </c>
      <c r="CQ26" s="12">
        <v>10.9391</v>
      </c>
      <c r="CR26" s="12">
        <v>-1.5652999999999999</v>
      </c>
      <c r="CS26" s="12">
        <v>9.8869000000000007</v>
      </c>
      <c r="CT26" s="12">
        <v>4.6036999999999999</v>
      </c>
      <c r="CU26" s="12">
        <v>-3.8837000000000002</v>
      </c>
      <c r="CV26" s="12">
        <v>6.2801</v>
      </c>
      <c r="CW26" s="12">
        <v>-3.8837000000000002</v>
      </c>
      <c r="CX26" s="12">
        <v>6.8872</v>
      </c>
      <c r="CY26" s="12">
        <v>7.0415000000000001</v>
      </c>
      <c r="CZ26" s="12">
        <v>5.1683000000000003</v>
      </c>
      <c r="DA26" s="12">
        <v>10.077400000000001</v>
      </c>
      <c r="DB26" s="12">
        <v>-1.2719</v>
      </c>
      <c r="DC26" s="12">
        <v>10.016500000000001</v>
      </c>
      <c r="DD26" s="12">
        <v>6.9329000000000001</v>
      </c>
      <c r="DE26" s="12">
        <v>-3.7254999999999998</v>
      </c>
      <c r="DF26" s="12">
        <v>6.8872</v>
      </c>
      <c r="DG26" s="12">
        <v>-4.1585999999999999</v>
      </c>
      <c r="DH26" s="12">
        <v>6.8872</v>
      </c>
      <c r="DI26" s="12">
        <v>-4.2697000000000003</v>
      </c>
      <c r="DJ26" s="12">
        <v>6.8357999999999999</v>
      </c>
      <c r="DK26" s="12">
        <v>-3.3433000000000002</v>
      </c>
      <c r="DL26" s="12">
        <v>7.9387999999999996</v>
      </c>
      <c r="DM26" s="12">
        <v>-3.4403999999999999</v>
      </c>
      <c r="DN26" s="12">
        <v>9.9072999999999993</v>
      </c>
      <c r="DO26" s="12">
        <v>-3.7134999999999998</v>
      </c>
      <c r="DP26" s="12">
        <v>10.473100000000001</v>
      </c>
    </row>
    <row r="27" spans="2:120" x14ac:dyDescent="0.2">
      <c r="B27" s="1" t="s">
        <v>301</v>
      </c>
      <c r="C27" s="1" t="s">
        <v>491</v>
      </c>
      <c r="D27" s="5">
        <f t="shared" si="43"/>
        <v>19.1218</v>
      </c>
      <c r="E27" s="5">
        <f t="shared" si="44"/>
        <v>18.084199999999999</v>
      </c>
      <c r="F27" s="5">
        <f t="shared" si="45"/>
        <v>3.6392000000000002</v>
      </c>
      <c r="G27" s="5">
        <f t="shared" si="46"/>
        <v>1.2941</v>
      </c>
      <c r="H27" s="5">
        <f t="shared" si="47"/>
        <v>1.8021000000000003</v>
      </c>
      <c r="I27" s="5">
        <f t="shared" si="48"/>
        <v>1.3188999999999997</v>
      </c>
      <c r="J27" s="5">
        <f t="shared" si="49"/>
        <v>2.5857000000000001</v>
      </c>
      <c r="K27" s="5">
        <f t="shared" si="50"/>
        <v>1.4592000000000001</v>
      </c>
      <c r="L27" s="5">
        <f t="shared" si="51"/>
        <v>7.2506476524514696</v>
      </c>
      <c r="M27" s="5">
        <f t="shared" si="59"/>
        <v>2.1210452729727378</v>
      </c>
      <c r="N27" s="5">
        <f t="shared" si="60"/>
        <v>5.9144873066552046</v>
      </c>
      <c r="O27" s="5" t="s">
        <v>566</v>
      </c>
      <c r="P27" s="5">
        <f t="shared" si="61"/>
        <v>7.5366225280293824</v>
      </c>
      <c r="Q27" s="5">
        <f t="shared" si="52"/>
        <v>7.9007453281320235</v>
      </c>
      <c r="R27" s="5">
        <f t="shared" si="62"/>
        <v>5.5156000000000001</v>
      </c>
      <c r="S27" s="5">
        <f t="shared" si="53"/>
        <v>5.7157376015698977</v>
      </c>
      <c r="T27" s="5">
        <f t="shared" si="63"/>
        <v>7.2848174479529693</v>
      </c>
      <c r="U27" s="5">
        <f t="shared" si="64"/>
        <v>8.7987846126610023</v>
      </c>
      <c r="V27" s="5">
        <f t="shared" si="68"/>
        <v>1.5851031165195533</v>
      </c>
      <c r="W27" s="5">
        <f t="shared" si="69"/>
        <v>1.931697504786916</v>
      </c>
      <c r="X27" s="5">
        <f t="shared" si="70"/>
        <v>0.59610852199914099</v>
      </c>
      <c r="Y27" s="5">
        <f t="shared" si="54"/>
        <v>1.5474000000000001</v>
      </c>
      <c r="Z27" s="5">
        <f t="shared" si="55"/>
        <v>0.93159999999999998</v>
      </c>
      <c r="AA27" s="5">
        <f t="shared" si="56"/>
        <v>2.601</v>
      </c>
      <c r="AB27" s="5">
        <f t="shared" si="57"/>
        <v>5.8140000000000001</v>
      </c>
      <c r="AC27" s="6">
        <f t="shared" si="58"/>
        <v>4.4050000000000002</v>
      </c>
      <c r="AD27" s="6">
        <f t="shared" si="65"/>
        <v>0.61339999999999995</v>
      </c>
      <c r="AE27" s="6">
        <f t="shared" si="66"/>
        <v>0.60069999999999979</v>
      </c>
      <c r="AF27" s="6">
        <f t="shared" si="67"/>
        <v>0.41529999999999934</v>
      </c>
      <c r="AG27" s="9">
        <v>0</v>
      </c>
      <c r="AH27" s="9">
        <v>0</v>
      </c>
      <c r="AI27" s="9">
        <v>0</v>
      </c>
      <c r="AJ27" s="9">
        <v>-1.2941</v>
      </c>
      <c r="AK27" s="9">
        <v>0</v>
      </c>
      <c r="AL27" s="9">
        <v>-1.8371</v>
      </c>
      <c r="AM27" s="9">
        <v>0</v>
      </c>
      <c r="AN27" s="9">
        <v>-3.6392000000000002</v>
      </c>
      <c r="AO27" s="9">
        <v>0</v>
      </c>
      <c r="AP27" s="9">
        <v>-4.9581</v>
      </c>
      <c r="AQ27" s="9">
        <v>0</v>
      </c>
      <c r="AR27" s="9">
        <v>-7.5438000000000001</v>
      </c>
      <c r="AS27" s="9">
        <v>0</v>
      </c>
      <c r="AT27" s="9">
        <v>-9.0030000000000001</v>
      </c>
      <c r="AU27" s="9">
        <v>0</v>
      </c>
      <c r="AV27" s="9">
        <v>-18.084199999999999</v>
      </c>
      <c r="AW27" s="9">
        <v>0</v>
      </c>
      <c r="AX27" s="9">
        <v>-19.1218</v>
      </c>
      <c r="AY27" s="18">
        <v>2.6835</v>
      </c>
      <c r="AZ27" s="18">
        <v>-9.2316000000000003</v>
      </c>
      <c r="BA27" s="19">
        <v>3.1082999999999998</v>
      </c>
      <c r="BB27" s="19">
        <v>-9.2316000000000003</v>
      </c>
      <c r="BC27" s="19">
        <v>1.3240000000000001</v>
      </c>
      <c r="BD27" s="19">
        <v>-9.2316000000000003</v>
      </c>
      <c r="BE27" s="19">
        <v>0.79369999999999996</v>
      </c>
      <c r="BF27" s="19">
        <v>-9.2316000000000003</v>
      </c>
      <c r="BG27" s="19">
        <v>0.43120000000000003</v>
      </c>
      <c r="BH27" s="19">
        <v>-9.2316000000000003</v>
      </c>
      <c r="BI27" s="19">
        <v>-0.50039999999999996</v>
      </c>
      <c r="BJ27" s="19">
        <v>-9.2316000000000003</v>
      </c>
      <c r="BK27" s="19">
        <v>-0.75370000000000004</v>
      </c>
      <c r="BL27" s="19">
        <v>-9.2316000000000003</v>
      </c>
      <c r="BM27" s="19">
        <v>-1.2769999999999999</v>
      </c>
      <c r="BN27" s="19">
        <v>-9.2316000000000003</v>
      </c>
      <c r="BO27" s="19">
        <v>-2.7057000000000002</v>
      </c>
      <c r="BP27" s="19">
        <v>-9.2316000000000003</v>
      </c>
      <c r="BQ27" s="19">
        <v>-1.7215</v>
      </c>
      <c r="BR27" s="19">
        <v>-9.2316000000000003</v>
      </c>
      <c r="BS27" s="17">
        <v>0</v>
      </c>
      <c r="BT27" s="17">
        <v>0</v>
      </c>
      <c r="BU27" s="17">
        <v>-0.59370000000000001</v>
      </c>
      <c r="BV27" s="17">
        <v>7.2263000000000002</v>
      </c>
      <c r="BW27" s="17">
        <v>-0.3785</v>
      </c>
      <c r="BX27" s="17">
        <v>9.3363999999999994</v>
      </c>
      <c r="BY27" s="17">
        <v>1.3995</v>
      </c>
      <c r="BZ27" s="17">
        <v>12.375500000000001</v>
      </c>
      <c r="CA27" s="17">
        <v>3.5470999999999999</v>
      </c>
      <c r="CB27" s="17">
        <v>13.4322</v>
      </c>
      <c r="CC27" s="17">
        <v>3.5470999999999999</v>
      </c>
      <c r="CD27" s="17">
        <v>13.4322</v>
      </c>
      <c r="CE27" s="12">
        <v>-1.4001999999999999</v>
      </c>
      <c r="CF27" s="12">
        <v>3.4068000000000001</v>
      </c>
      <c r="CG27" s="12">
        <v>-0.127</v>
      </c>
      <c r="CH27" s="12">
        <v>-4.0214999999999996</v>
      </c>
      <c r="CI27" s="12">
        <v>3.1337000000000002</v>
      </c>
      <c r="CJ27" s="12">
        <v>3.1749999999999998</v>
      </c>
      <c r="CK27" s="12">
        <v>-3.3782000000000001</v>
      </c>
      <c r="CL27" s="12">
        <v>10.473100000000001</v>
      </c>
      <c r="CM27" s="12">
        <v>-3.9916</v>
      </c>
      <c r="CN27" s="12">
        <v>10.473100000000001</v>
      </c>
      <c r="CO27" s="12">
        <v>2.8651</v>
      </c>
      <c r="CP27" s="12">
        <v>4.3066000000000004</v>
      </c>
      <c r="CQ27" s="12">
        <v>2.8651</v>
      </c>
      <c r="CR27" s="12">
        <v>9.8222000000000005</v>
      </c>
      <c r="CS27" s="12">
        <v>3.9319000000000002</v>
      </c>
      <c r="CT27" s="12">
        <v>4.2069000000000001</v>
      </c>
      <c r="CU27" s="12">
        <v>-3.6867999999999999</v>
      </c>
      <c r="CV27" s="12">
        <v>10.473100000000001</v>
      </c>
      <c r="CW27" s="12">
        <v>-4.2874999999999996</v>
      </c>
      <c r="CX27" s="12">
        <v>10.473100000000001</v>
      </c>
      <c r="CY27" s="12">
        <v>2.5615999999999999</v>
      </c>
      <c r="CZ27" s="12">
        <v>6.0890000000000004</v>
      </c>
      <c r="DA27" s="12">
        <v>3.4214000000000002</v>
      </c>
      <c r="DB27" s="12">
        <v>13.322900000000001</v>
      </c>
      <c r="DC27" s="12">
        <v>4.8749000000000002</v>
      </c>
      <c r="DD27" s="12">
        <v>4.6449999999999996</v>
      </c>
      <c r="DE27" s="12">
        <v>-4.0151000000000003</v>
      </c>
      <c r="DF27" s="12">
        <v>10.473100000000001</v>
      </c>
      <c r="DG27" s="12">
        <v>-4.4303999999999997</v>
      </c>
      <c r="DH27" s="12">
        <v>10.473100000000001</v>
      </c>
      <c r="DI27" s="12">
        <v>-4.7454000000000001</v>
      </c>
      <c r="DJ27" s="12">
        <v>10.603199999999999</v>
      </c>
      <c r="DK27" s="12">
        <v>-3.4308999999999998</v>
      </c>
      <c r="DL27" s="12">
        <v>9.7173999999999996</v>
      </c>
      <c r="DM27" s="12">
        <v>-2.7159</v>
      </c>
      <c r="DN27" s="12">
        <v>7.9229000000000003</v>
      </c>
      <c r="DO27" s="12">
        <v>-2.7610000000000001</v>
      </c>
      <c r="DP27" s="12">
        <v>7.3285</v>
      </c>
    </row>
    <row r="28" spans="2:120" x14ac:dyDescent="0.2">
      <c r="B28" s="1" t="s">
        <v>373</v>
      </c>
      <c r="C28" s="1" t="s">
        <v>528</v>
      </c>
      <c r="D28" s="5">
        <f t="shared" si="43"/>
        <v>21.8338</v>
      </c>
      <c r="E28" s="5">
        <f t="shared" si="44"/>
        <v>21.234999999999999</v>
      </c>
      <c r="F28" s="5">
        <f t="shared" si="45"/>
        <v>3.9014000000000002</v>
      </c>
      <c r="G28" s="5">
        <f t="shared" si="46"/>
        <v>1.3157000000000001</v>
      </c>
      <c r="H28" s="5">
        <f t="shared" si="47"/>
        <v>1.9234000000000002</v>
      </c>
      <c r="I28" s="5">
        <f t="shared" si="48"/>
        <v>1.2707000000000002</v>
      </c>
      <c r="J28" s="5">
        <f t="shared" si="49"/>
        <v>2.8707999999999991</v>
      </c>
      <c r="K28" s="33">
        <f t="shared" si="50"/>
        <v>1.9837000000000007</v>
      </c>
      <c r="L28" s="5">
        <f t="shared" si="51"/>
        <v>8.3383447308203813</v>
      </c>
      <c r="M28" s="5">
        <f t="shared" si="59"/>
        <v>2.2351901977236741</v>
      </c>
      <c r="N28" s="5">
        <f t="shared" si="60"/>
        <v>6.5832189125077711</v>
      </c>
      <c r="O28" s="5" t="s">
        <v>566</v>
      </c>
      <c r="P28" s="5">
        <f t="shared" si="61"/>
        <v>8.3372934966930359</v>
      </c>
      <c r="Q28" s="5">
        <f t="shared" si="52"/>
        <v>8.9572482660692181</v>
      </c>
      <c r="R28" s="5">
        <f t="shared" si="62"/>
        <v>6.1349850961514161</v>
      </c>
      <c r="S28" s="5">
        <f t="shared" si="53"/>
        <v>7.1298696608002592</v>
      </c>
      <c r="T28" s="5">
        <f t="shared" si="63"/>
        <v>8.6255148675310966</v>
      </c>
      <c r="U28" s="5">
        <f t="shared" si="64"/>
        <v>9.9219441164521776</v>
      </c>
      <c r="V28" s="5">
        <f t="shared" si="68"/>
        <v>1.6470017911344239</v>
      </c>
      <c r="W28" s="5">
        <f t="shared" si="69"/>
        <v>2.2379055252624047</v>
      </c>
      <c r="X28" s="5">
        <f t="shared" si="70"/>
        <v>0.58385982050488794</v>
      </c>
      <c r="Y28" s="5">
        <f t="shared" si="54"/>
        <v>1.6122999999999998</v>
      </c>
      <c r="Z28" s="5">
        <f t="shared" si="55"/>
        <v>0.95689999999999997</v>
      </c>
      <c r="AA28" s="5">
        <f t="shared" si="56"/>
        <v>2.9350000000000001</v>
      </c>
      <c r="AB28" s="5">
        <f t="shared" si="57"/>
        <v>6.4751000000000003</v>
      </c>
      <c r="AC28" s="6">
        <f t="shared" si="58"/>
        <v>5.5417000000000005</v>
      </c>
      <c r="AD28" s="6">
        <f t="shared" si="65"/>
        <v>0.61850000000000094</v>
      </c>
      <c r="AE28" s="6">
        <f t="shared" si="66"/>
        <v>0.63180000000000014</v>
      </c>
      <c r="AF28" s="6">
        <f t="shared" si="67"/>
        <v>0.52899999999999991</v>
      </c>
      <c r="AG28" s="9">
        <v>0</v>
      </c>
      <c r="AH28" s="9">
        <v>0</v>
      </c>
      <c r="AI28" s="9">
        <v>0</v>
      </c>
      <c r="AJ28" s="9">
        <v>-1.3157000000000001</v>
      </c>
      <c r="AK28" s="9">
        <v>0</v>
      </c>
      <c r="AL28" s="9">
        <v>-1.978</v>
      </c>
      <c r="AM28" s="9">
        <v>0</v>
      </c>
      <c r="AN28" s="9">
        <v>-3.9014000000000002</v>
      </c>
      <c r="AO28" s="9">
        <v>0</v>
      </c>
      <c r="AP28" s="9">
        <v>-5.1721000000000004</v>
      </c>
      <c r="AQ28" s="9">
        <v>0</v>
      </c>
      <c r="AR28" s="9">
        <v>-8.0428999999999995</v>
      </c>
      <c r="AS28" s="9">
        <v>0</v>
      </c>
      <c r="AT28" s="9">
        <v>-10.0266</v>
      </c>
      <c r="AU28" s="9">
        <v>0</v>
      </c>
      <c r="AV28" s="9">
        <v>-21.234999999999999</v>
      </c>
      <c r="AW28" s="9">
        <v>0</v>
      </c>
      <c r="AX28" s="9">
        <v>-21.8338</v>
      </c>
      <c r="AY28" s="18">
        <v>2.8010000000000002</v>
      </c>
      <c r="AZ28" s="18">
        <v>-9.2830999999999992</v>
      </c>
      <c r="BA28" s="19">
        <v>3.3515000000000001</v>
      </c>
      <c r="BB28" s="19">
        <v>-9.2830999999999992</v>
      </c>
      <c r="BC28" s="19">
        <v>1.7202</v>
      </c>
      <c r="BD28" s="19">
        <v>-9.2830999999999992</v>
      </c>
      <c r="BE28" s="19">
        <v>0.92459999999999998</v>
      </c>
      <c r="BF28" s="19">
        <v>-9.2830999999999992</v>
      </c>
      <c r="BG28" s="19">
        <v>0.55559999999999998</v>
      </c>
      <c r="BH28" s="19">
        <v>-9.2830999999999992</v>
      </c>
      <c r="BI28" s="19">
        <v>-0.40129999999999999</v>
      </c>
      <c r="BJ28" s="19">
        <v>-9.2830999999999992</v>
      </c>
      <c r="BK28" s="19">
        <v>-0.68769999999999998</v>
      </c>
      <c r="BL28" s="19">
        <v>-9.2830999999999992</v>
      </c>
      <c r="BM28" s="19">
        <v>-1.2148000000000001</v>
      </c>
      <c r="BN28" s="19">
        <v>-9.2830999999999992</v>
      </c>
      <c r="BO28" s="19">
        <v>-3.1236000000000002</v>
      </c>
      <c r="BP28" s="19">
        <v>-9.2830999999999992</v>
      </c>
      <c r="BQ28" s="19">
        <v>-2.7406999999999999</v>
      </c>
      <c r="BR28" s="19">
        <v>-9.2830999999999992</v>
      </c>
      <c r="BS28" s="17">
        <v>0</v>
      </c>
      <c r="BT28" s="17">
        <v>0</v>
      </c>
      <c r="BU28" s="17">
        <v>-3.9445999999999999</v>
      </c>
      <c r="BV28" s="17">
        <v>7.3463000000000003</v>
      </c>
      <c r="BW28" s="17">
        <v>-5.7416999999999998</v>
      </c>
      <c r="BX28" s="17">
        <v>8.6753999999999998</v>
      </c>
      <c r="BY28" s="17">
        <v>-5.7416999999999998</v>
      </c>
      <c r="BZ28" s="17">
        <v>8.6753999999999998</v>
      </c>
      <c r="CA28" s="17">
        <v>-11.8072</v>
      </c>
      <c r="CB28" s="17">
        <v>11.234400000000001</v>
      </c>
      <c r="CC28" s="17">
        <v>-11.8072</v>
      </c>
      <c r="CD28" s="17">
        <v>11.234400000000001</v>
      </c>
      <c r="CE28" s="12">
        <v>-11.8916</v>
      </c>
      <c r="CF28" s="12">
        <v>0.50990000000000002</v>
      </c>
      <c r="CG28" s="12">
        <v>-16.0839</v>
      </c>
      <c r="CH28" s="12">
        <v>-6.6966999999999999</v>
      </c>
      <c r="CI28" s="12">
        <v>-11.1576</v>
      </c>
      <c r="CJ28" s="12">
        <v>0.78420000000000001</v>
      </c>
      <c r="CK28" s="12">
        <v>-13.320399999999999</v>
      </c>
      <c r="CL28" s="12">
        <v>-2.6251000000000002</v>
      </c>
      <c r="CM28" s="12">
        <v>-13.9389</v>
      </c>
      <c r="CN28" s="12">
        <v>-2.6251000000000002</v>
      </c>
      <c r="CO28" s="12">
        <v>-13.981400000000001</v>
      </c>
      <c r="CP28" s="12">
        <v>-2.7667000000000002</v>
      </c>
      <c r="CQ28" s="12">
        <v>-14.6196</v>
      </c>
      <c r="CR28" s="12">
        <v>3.335</v>
      </c>
      <c r="CS28" s="12">
        <v>-11.1843</v>
      </c>
      <c r="CT28" s="12">
        <v>-2.9127000000000001</v>
      </c>
      <c r="CU28" s="12">
        <v>-13.746499999999999</v>
      </c>
      <c r="CV28" s="12">
        <v>-0.29530000000000001</v>
      </c>
      <c r="CW28" s="12">
        <v>-14.378299999999999</v>
      </c>
      <c r="CX28" s="12">
        <v>-0.29530000000000001</v>
      </c>
      <c r="CY28" s="12">
        <v>-14.412599999999999</v>
      </c>
      <c r="CZ28" s="12">
        <v>-0.59179999999999999</v>
      </c>
      <c r="DA28" s="12">
        <v>-14.4863</v>
      </c>
      <c r="DB28" s="12">
        <v>8.0334000000000003</v>
      </c>
      <c r="DC28" s="12">
        <v>-10.5975</v>
      </c>
      <c r="DD28" s="12">
        <v>-1.0947</v>
      </c>
      <c r="DE28" s="12">
        <v>-14.351599999999999</v>
      </c>
      <c r="DF28" s="12">
        <v>4.5479000000000003</v>
      </c>
      <c r="DG28" s="12">
        <v>-14.880599999999999</v>
      </c>
      <c r="DH28" s="12">
        <v>4.5479000000000003</v>
      </c>
      <c r="DI28" s="12">
        <v>2.2092000000000001</v>
      </c>
      <c r="DJ28" s="12">
        <v>3.2766000000000002</v>
      </c>
      <c r="DK28" s="12">
        <v>3.2423000000000002</v>
      </c>
      <c r="DL28" s="12">
        <v>4.5593000000000004</v>
      </c>
      <c r="DM28" s="12">
        <v>3.0988000000000002</v>
      </c>
      <c r="DN28" s="12">
        <v>6.7926000000000002</v>
      </c>
      <c r="DO28" s="12">
        <v>2.8542999999999998</v>
      </c>
      <c r="DP28" s="12">
        <v>7.3228</v>
      </c>
    </row>
    <row r="29" spans="2:120" x14ac:dyDescent="0.2">
      <c r="B29" s="1" t="s">
        <v>374</v>
      </c>
      <c r="C29" s="1"/>
      <c r="D29" s="5">
        <f t="shared" si="43"/>
        <v>20.963899999999999</v>
      </c>
      <c r="E29" s="5">
        <f t="shared" si="44"/>
        <v>20.017099999999999</v>
      </c>
      <c r="F29" s="5">
        <f t="shared" si="45"/>
        <v>3.7235999999999998</v>
      </c>
      <c r="G29" s="5">
        <f t="shared" si="46"/>
        <v>1.2617</v>
      </c>
      <c r="H29" s="5">
        <f t="shared" si="47"/>
        <v>1.9030999999999998</v>
      </c>
      <c r="I29" s="5">
        <f t="shared" si="48"/>
        <v>1.3780000000000006</v>
      </c>
      <c r="J29" s="5">
        <f t="shared" si="49"/>
        <v>2.726</v>
      </c>
      <c r="K29" s="5">
        <f t="shared" si="50"/>
        <v>1.497399999999999</v>
      </c>
      <c r="L29" s="5">
        <f t="shared" si="51"/>
        <v>7.2264489107721506</v>
      </c>
      <c r="M29" s="5">
        <f t="shared" si="59"/>
        <v>2.2962633864607076</v>
      </c>
      <c r="N29" s="5">
        <f t="shared" si="60"/>
        <v>6.4018791405336612</v>
      </c>
      <c r="O29" s="5">
        <f t="shared" si="71"/>
        <v>2.0075581286727413</v>
      </c>
      <c r="P29" s="5">
        <f t="shared" si="61"/>
        <v>7.4697945467060869</v>
      </c>
      <c r="Q29" s="5">
        <f t="shared" si="52"/>
        <v>8.2829241515300627</v>
      </c>
      <c r="R29" s="5">
        <f t="shared" si="62"/>
        <v>5.7249094569259347</v>
      </c>
      <c r="S29" s="5">
        <f t="shared" si="53"/>
        <v>6.5858493036206047</v>
      </c>
      <c r="T29" s="5">
        <f t="shared" si="63"/>
        <v>7.8667632206645202</v>
      </c>
      <c r="U29" s="5">
        <f t="shared" si="64"/>
        <v>9.3452081223480512</v>
      </c>
      <c r="V29" s="5">
        <f t="shared" si="68"/>
        <v>1.5465969675387308</v>
      </c>
      <c r="W29" s="5">
        <f t="shared" si="69"/>
        <v>2.2679605375755552</v>
      </c>
      <c r="X29" s="5">
        <f t="shared" si="70"/>
        <v>0.48832417511321308</v>
      </c>
      <c r="Y29" s="5">
        <f t="shared" si="54"/>
        <v>1.5760999999999998</v>
      </c>
      <c r="Z29" s="5">
        <f t="shared" si="55"/>
        <v>0.9386000000000001</v>
      </c>
      <c r="AA29" s="5">
        <f t="shared" si="56"/>
        <v>2.7050999999999998</v>
      </c>
      <c r="AB29" s="5">
        <f t="shared" si="57"/>
        <v>5.9785000000000004</v>
      </c>
      <c r="AC29" s="6">
        <f t="shared" si="58"/>
        <v>5.4551999999999996</v>
      </c>
      <c r="AD29" s="6">
        <f t="shared" si="65"/>
        <v>0.65910000000000002</v>
      </c>
      <c r="AE29" s="6">
        <f t="shared" si="66"/>
        <v>0.62540000000000007</v>
      </c>
      <c r="AF29" s="6">
        <f t="shared" si="67"/>
        <v>0.45979999999999954</v>
      </c>
      <c r="AG29" s="9">
        <v>0</v>
      </c>
      <c r="AH29" s="9">
        <v>0</v>
      </c>
      <c r="AI29" s="9">
        <v>0</v>
      </c>
      <c r="AJ29" s="9">
        <v>-1.2617</v>
      </c>
      <c r="AK29" s="9">
        <v>0</v>
      </c>
      <c r="AL29" s="9">
        <v>-1.8205</v>
      </c>
      <c r="AM29" s="9">
        <v>0</v>
      </c>
      <c r="AN29" s="9">
        <v>-3.7235999999999998</v>
      </c>
      <c r="AO29" s="9">
        <v>0</v>
      </c>
      <c r="AP29" s="9">
        <v>-5.1016000000000004</v>
      </c>
      <c r="AQ29" s="9">
        <v>0</v>
      </c>
      <c r="AR29" s="9">
        <v>-7.8276000000000003</v>
      </c>
      <c r="AS29" s="9">
        <v>0</v>
      </c>
      <c r="AT29" s="9">
        <v>-9.3249999999999993</v>
      </c>
      <c r="AU29" s="9">
        <v>0</v>
      </c>
      <c r="AV29" s="9">
        <v>-20.017099999999999</v>
      </c>
      <c r="AW29" s="9">
        <v>0</v>
      </c>
      <c r="AX29" s="9">
        <v>-20.963899999999999</v>
      </c>
      <c r="AY29" s="18">
        <v>2.5697999999999999</v>
      </c>
      <c r="AZ29" s="18">
        <v>-9.9383999999999997</v>
      </c>
      <c r="BA29" s="19">
        <v>2.7178</v>
      </c>
      <c r="BB29" s="19">
        <v>-9.9383999999999997</v>
      </c>
      <c r="BC29" s="19">
        <v>1.2217</v>
      </c>
      <c r="BD29" s="19">
        <v>-9.9383999999999997</v>
      </c>
      <c r="BE29" s="19">
        <v>0.81279999999999997</v>
      </c>
      <c r="BF29" s="19">
        <v>-9.9383999999999997</v>
      </c>
      <c r="BG29" s="19">
        <v>0.46550000000000002</v>
      </c>
      <c r="BH29" s="19">
        <v>-9.9383999999999997</v>
      </c>
      <c r="BI29" s="19">
        <v>-0.47310000000000002</v>
      </c>
      <c r="BJ29" s="19">
        <v>-9.9383999999999997</v>
      </c>
      <c r="BK29" s="19">
        <v>-0.76329999999999998</v>
      </c>
      <c r="BL29" s="19">
        <v>-9.9383999999999997</v>
      </c>
      <c r="BM29" s="19">
        <v>-1.4834000000000001</v>
      </c>
      <c r="BN29" s="19">
        <v>-9.9383999999999997</v>
      </c>
      <c r="BO29" s="19">
        <v>-3.2606999999999999</v>
      </c>
      <c r="BP29" s="19">
        <v>-9.9383999999999997</v>
      </c>
      <c r="BQ29" s="19">
        <v>-2.8854000000000002</v>
      </c>
      <c r="BR29" s="19">
        <v>-9.9383999999999997</v>
      </c>
      <c r="BS29" s="17">
        <v>0</v>
      </c>
      <c r="BT29" s="17">
        <v>0</v>
      </c>
      <c r="BU29" s="17">
        <v>3.2930999999999999</v>
      </c>
      <c r="BV29" s="17">
        <v>6.4325000000000001</v>
      </c>
      <c r="BW29" s="17">
        <v>5.2615999999999996</v>
      </c>
      <c r="BX29" s="17">
        <v>5.2502000000000004</v>
      </c>
      <c r="BY29" s="17">
        <v>5.2615999999999996</v>
      </c>
      <c r="BZ29" s="17">
        <v>5.2502000000000004</v>
      </c>
      <c r="CA29" s="17">
        <v>10.645799999999999</v>
      </c>
      <c r="CB29" s="17">
        <v>1.7868999999999999</v>
      </c>
      <c r="CC29" s="17">
        <v>11.245799999999999</v>
      </c>
      <c r="CD29" s="17">
        <v>-0.12889999999999999</v>
      </c>
      <c r="CE29" s="12">
        <v>-3.0714999999999999</v>
      </c>
      <c r="CF29" s="12">
        <v>0.72519999999999996</v>
      </c>
      <c r="CG29" s="12">
        <v>-2.9559000000000002</v>
      </c>
      <c r="CH29" s="12">
        <v>-6.7436999999999996</v>
      </c>
      <c r="CI29" s="12">
        <v>3.3883999999999999</v>
      </c>
      <c r="CJ29" s="12">
        <v>-1.4186000000000001</v>
      </c>
      <c r="CK29" s="12">
        <v>-2.3914</v>
      </c>
      <c r="CL29" s="12">
        <v>-2.6778</v>
      </c>
      <c r="CM29" s="12">
        <v>-3.0505</v>
      </c>
      <c r="CN29" s="12">
        <v>-2.6778</v>
      </c>
      <c r="CO29" s="12">
        <v>-2.4085999999999999</v>
      </c>
      <c r="CP29" s="12">
        <v>-2.7692000000000001</v>
      </c>
      <c r="CQ29" s="12">
        <v>-6.5811000000000002</v>
      </c>
      <c r="CR29" s="12">
        <v>1.1506000000000001</v>
      </c>
      <c r="CS29" s="12">
        <v>-0.26669999999999999</v>
      </c>
      <c r="CT29" s="12">
        <v>-0.72070000000000001</v>
      </c>
      <c r="CU29" s="12">
        <v>-4.0697000000000001</v>
      </c>
      <c r="CV29" s="12">
        <v>-1.296</v>
      </c>
      <c r="CW29" s="12">
        <v>-4.0697000000000001</v>
      </c>
      <c r="CX29" s="12">
        <v>-0.67059999999999997</v>
      </c>
      <c r="CY29" s="12">
        <v>-4.2697000000000003</v>
      </c>
      <c r="CZ29" s="12">
        <v>-0.96140000000000003</v>
      </c>
      <c r="DA29" s="12">
        <v>-4.5255999999999998</v>
      </c>
      <c r="DB29" s="12">
        <v>6.9012000000000002</v>
      </c>
      <c r="DC29" s="12">
        <v>-2.1107</v>
      </c>
      <c r="DD29" s="12">
        <v>-2.1265999999999998</v>
      </c>
      <c r="DE29" s="12">
        <v>-4.1554000000000002</v>
      </c>
      <c r="DF29" s="12">
        <v>2.8029000000000002</v>
      </c>
      <c r="DG29" s="12">
        <v>-4.6151999999999997</v>
      </c>
      <c r="DH29" s="12">
        <v>2.8029000000000002</v>
      </c>
      <c r="DI29" s="12">
        <v>2.6943000000000001</v>
      </c>
      <c r="DJ29" s="12">
        <v>7.2573999999999996</v>
      </c>
      <c r="DK29" s="12">
        <v>3.6829999999999998</v>
      </c>
      <c r="DL29" s="12">
        <v>6.0681000000000003</v>
      </c>
      <c r="DM29" s="12">
        <v>3.617</v>
      </c>
      <c r="DN29" s="12">
        <v>3.8010999999999999</v>
      </c>
      <c r="DO29" s="12">
        <v>3.3864999999999998</v>
      </c>
      <c r="DP29" s="12">
        <v>3.3706</v>
      </c>
    </row>
    <row r="30" spans="2:120" x14ac:dyDescent="0.2">
      <c r="B30" s="1" t="s">
        <v>375</v>
      </c>
      <c r="C30" s="1"/>
      <c r="D30" s="5">
        <f t="shared" si="43"/>
        <v>19.012499999999999</v>
      </c>
      <c r="E30" s="5">
        <f t="shared" si="44"/>
        <v>18.112100000000002</v>
      </c>
      <c r="F30" s="5">
        <f t="shared" si="45"/>
        <v>3.5146999999999999</v>
      </c>
      <c r="G30" s="5">
        <f t="shared" si="46"/>
        <v>1.1576</v>
      </c>
      <c r="H30" s="5">
        <f t="shared" si="47"/>
        <v>1.8255999999999999</v>
      </c>
      <c r="I30" s="33">
        <f t="shared" si="48"/>
        <v>0.98049999999999971</v>
      </c>
      <c r="J30" s="5">
        <f t="shared" si="49"/>
        <v>2.2802000000000007</v>
      </c>
      <c r="K30" s="5">
        <f t="shared" si="50"/>
        <v>1.6885000000000003</v>
      </c>
      <c r="L30" s="5">
        <f t="shared" si="51"/>
        <v>6.3434291207516456</v>
      </c>
      <c r="M30" s="33">
        <f t="shared" si="59"/>
        <v>1.9938223441420253</v>
      </c>
      <c r="N30" s="24">
        <f t="shared" si="60"/>
        <v>3.0892120710627808</v>
      </c>
      <c r="O30" s="5">
        <f t="shared" si="71"/>
        <v>1.9159860464001306</v>
      </c>
      <c r="P30" s="5">
        <f t="shared" si="61"/>
        <v>6.6518095417713212</v>
      </c>
      <c r="Q30" s="5">
        <f t="shared" si="52"/>
        <v>7.1718592094379545</v>
      </c>
      <c r="R30" s="5">
        <f t="shared" si="62"/>
        <v>4.9259798152245811</v>
      </c>
      <c r="S30" s="5">
        <f t="shared" si="53"/>
        <v>5.9369461998572968</v>
      </c>
      <c r="T30" s="5">
        <f t="shared" si="63"/>
        <v>6.1895063082607802</v>
      </c>
      <c r="U30" s="5">
        <f t="shared" si="64"/>
        <v>7.9196453335992256</v>
      </c>
      <c r="V30" s="5">
        <f t="shared" si="68"/>
        <v>1.366170187055771</v>
      </c>
      <c r="W30" s="5">
        <f t="shared" si="69"/>
        <v>1.9614157183014518</v>
      </c>
      <c r="X30" s="5">
        <f t="shared" si="70"/>
        <v>0.4977674356564516</v>
      </c>
      <c r="Y30" s="5">
        <f t="shared" si="54"/>
        <v>1.4178999999999999</v>
      </c>
      <c r="Z30" s="5">
        <f t="shared" si="55"/>
        <v>0.82040000000000002</v>
      </c>
      <c r="AA30" s="5">
        <f t="shared" si="56"/>
        <v>2.4016000000000002</v>
      </c>
      <c r="AB30" s="5">
        <f t="shared" si="57"/>
        <v>5.4901999999999997</v>
      </c>
      <c r="AC30" s="6">
        <f t="shared" si="58"/>
        <v>5.3841999999999999</v>
      </c>
      <c r="AD30" s="6">
        <f t="shared" si="65"/>
        <v>0.55179999999999962</v>
      </c>
      <c r="AE30" s="6">
        <f t="shared" si="66"/>
        <v>0.54420000000000002</v>
      </c>
      <c r="AF30" s="6">
        <f t="shared" si="67"/>
        <v>0.41590000000000016</v>
      </c>
      <c r="AG30" s="9">
        <v>0</v>
      </c>
      <c r="AH30" s="9">
        <v>0</v>
      </c>
      <c r="AI30" s="9">
        <v>0</v>
      </c>
      <c r="AJ30" s="9">
        <v>-1.1576</v>
      </c>
      <c r="AK30" s="9">
        <v>0</v>
      </c>
      <c r="AL30" s="9">
        <v>-1.6891</v>
      </c>
      <c r="AM30" s="9">
        <v>0</v>
      </c>
      <c r="AN30" s="9">
        <v>-3.5146999999999999</v>
      </c>
      <c r="AO30" s="9">
        <v>0</v>
      </c>
      <c r="AP30" s="9">
        <v>-4.4951999999999996</v>
      </c>
      <c r="AQ30" s="9">
        <v>0</v>
      </c>
      <c r="AR30" s="9">
        <v>-6.7754000000000003</v>
      </c>
      <c r="AS30" s="9">
        <v>0</v>
      </c>
      <c r="AT30" s="9">
        <v>-8.4639000000000006</v>
      </c>
      <c r="AU30" s="9">
        <v>0</v>
      </c>
      <c r="AV30" s="9">
        <v>-18.112100000000002</v>
      </c>
      <c r="AW30" s="9">
        <v>0</v>
      </c>
      <c r="AX30" s="9">
        <v>-19.012499999999999</v>
      </c>
      <c r="AY30" s="18">
        <v>2.8410000000000002</v>
      </c>
      <c r="AZ30" s="18">
        <v>-7.7762000000000002</v>
      </c>
      <c r="BA30" s="19">
        <v>2.7437999999999998</v>
      </c>
      <c r="BB30" s="19">
        <v>-7.7762000000000002</v>
      </c>
      <c r="BC30" s="19">
        <v>1.2535000000000001</v>
      </c>
      <c r="BD30" s="19">
        <v>-7.7762000000000002</v>
      </c>
      <c r="BE30" s="19">
        <v>0.87309999999999999</v>
      </c>
      <c r="BF30" s="19">
        <v>-7.7762000000000002</v>
      </c>
      <c r="BG30" s="19">
        <v>0.53339999999999999</v>
      </c>
      <c r="BH30" s="19">
        <v>-7.7762000000000002</v>
      </c>
      <c r="BI30" s="19">
        <v>-0.28699999999999998</v>
      </c>
      <c r="BJ30" s="19">
        <v>-7.7762000000000002</v>
      </c>
      <c r="BK30" s="19">
        <v>-0.54479999999999995</v>
      </c>
      <c r="BL30" s="19">
        <v>-7.7762000000000002</v>
      </c>
      <c r="BM30" s="19">
        <v>-1.1480999999999999</v>
      </c>
      <c r="BN30" s="19">
        <v>-7.7762000000000002</v>
      </c>
      <c r="BO30" s="19">
        <v>-2.7464</v>
      </c>
      <c r="BP30" s="19">
        <v>-7.7762000000000002</v>
      </c>
      <c r="BQ30" s="19">
        <v>-2.5432000000000001</v>
      </c>
      <c r="BR30" s="19">
        <v>-7.7762000000000002</v>
      </c>
      <c r="BS30" s="17">
        <v>0</v>
      </c>
      <c r="BT30" s="17">
        <v>0</v>
      </c>
      <c r="BU30" s="17">
        <v>5.181</v>
      </c>
      <c r="BV30" s="17">
        <v>3.6600999999999999</v>
      </c>
      <c r="BW30" s="17">
        <v>6.9615</v>
      </c>
      <c r="BX30" s="17">
        <v>4.5574000000000003</v>
      </c>
      <c r="BY30" s="17">
        <v>6.9615</v>
      </c>
      <c r="BZ30" s="17">
        <v>4.5574000000000003</v>
      </c>
      <c r="CA30" s="17">
        <v>9.9865999999999993</v>
      </c>
      <c r="CB30" s="17">
        <v>5.1835000000000004</v>
      </c>
      <c r="CC30" s="17">
        <v>11.9024</v>
      </c>
      <c r="CD30" s="17">
        <v>5.1567999999999996</v>
      </c>
      <c r="CE30" s="12">
        <v>5.6235999999999997</v>
      </c>
      <c r="CF30" s="12">
        <v>1.0103</v>
      </c>
      <c r="CG30" s="12">
        <v>0.6159</v>
      </c>
      <c r="CH30" s="12">
        <v>5.3886000000000003</v>
      </c>
      <c r="CI30" s="12">
        <v>7.7095000000000002</v>
      </c>
      <c r="CJ30" s="12">
        <v>4.3319999999999999</v>
      </c>
      <c r="CK30" s="12">
        <v>2.9990999999999999</v>
      </c>
      <c r="CL30" s="12">
        <v>3.4277000000000002</v>
      </c>
      <c r="CM30" s="12">
        <v>2.9990999999999999</v>
      </c>
      <c r="CN30" s="12">
        <v>3.9794999999999998</v>
      </c>
      <c r="CO30" s="12">
        <v>2.8917999999999999</v>
      </c>
      <c r="CP30" s="12">
        <v>3.8639999999999999</v>
      </c>
      <c r="CQ30" s="12">
        <v>0.53849999999999998</v>
      </c>
      <c r="CR30" s="12">
        <v>8.1914999999999996</v>
      </c>
      <c r="CS30" s="12">
        <v>5.0507999999999997</v>
      </c>
      <c r="CT30" s="12">
        <v>4.3331999999999997</v>
      </c>
      <c r="CU30" s="12">
        <v>2.1741999999999999</v>
      </c>
      <c r="CV30" s="12">
        <v>5.3238000000000003</v>
      </c>
      <c r="CW30" s="12">
        <v>2.1741999999999999</v>
      </c>
      <c r="CX30" s="12">
        <v>5.8680000000000003</v>
      </c>
      <c r="CY30" s="12">
        <v>2.0968</v>
      </c>
      <c r="CZ30" s="12">
        <v>6.4756999999999998</v>
      </c>
      <c r="DA30" s="12">
        <v>1.2020999999999999</v>
      </c>
      <c r="DB30" s="12">
        <v>0.35120000000000001</v>
      </c>
      <c r="DC30" s="12">
        <v>4.7630999999999997</v>
      </c>
      <c r="DD30" s="12">
        <v>7.4250999999999996</v>
      </c>
      <c r="DE30" s="12">
        <v>1.9990000000000001</v>
      </c>
      <c r="DF30" s="12">
        <v>4.3522999999999996</v>
      </c>
      <c r="DG30" s="12">
        <v>1.5831</v>
      </c>
      <c r="DH30" s="12">
        <v>4.3522999999999996</v>
      </c>
      <c r="DI30" s="12">
        <v>3.2448000000000001</v>
      </c>
      <c r="DJ30" s="12">
        <v>0.16950000000000001</v>
      </c>
      <c r="DK30" s="12">
        <v>4.3085000000000004</v>
      </c>
      <c r="DL30" s="12">
        <v>1.0267999999999999</v>
      </c>
      <c r="DM30" s="12">
        <v>4.8773999999999997</v>
      </c>
      <c r="DN30" s="12">
        <v>2.9039000000000001</v>
      </c>
      <c r="DO30" s="12">
        <v>4.8025000000000002</v>
      </c>
      <c r="DP30" s="12">
        <v>3.3959999999999999</v>
      </c>
    </row>
    <row r="31" spans="2:120" x14ac:dyDescent="0.2">
      <c r="B31" s="1"/>
      <c r="C31" s="1"/>
      <c r="D31" s="5">
        <f t="shared" si="43"/>
        <v>0</v>
      </c>
      <c r="E31" s="5">
        <f t="shared" si="44"/>
        <v>0</v>
      </c>
      <c r="F31" s="5">
        <f t="shared" si="45"/>
        <v>0</v>
      </c>
      <c r="G31" s="5">
        <f t="shared" si="46"/>
        <v>0</v>
      </c>
      <c r="H31" s="5">
        <f t="shared" si="47"/>
        <v>0</v>
      </c>
      <c r="I31" s="5">
        <f t="shared" si="48"/>
        <v>0</v>
      </c>
      <c r="J31" s="5">
        <f t="shared" si="49"/>
        <v>0</v>
      </c>
      <c r="K31" s="5">
        <f t="shared" si="50"/>
        <v>0</v>
      </c>
      <c r="L31" s="5">
        <f t="shared" si="51"/>
        <v>0</v>
      </c>
      <c r="M31" s="5">
        <f t="shared" si="59"/>
        <v>0</v>
      </c>
      <c r="N31" s="5">
        <f t="shared" si="60"/>
        <v>0</v>
      </c>
      <c r="O31" s="5">
        <f t="shared" si="71"/>
        <v>0</v>
      </c>
      <c r="P31" s="5">
        <f t="shared" si="61"/>
        <v>0</v>
      </c>
      <c r="Q31" s="5">
        <f t="shared" si="52"/>
        <v>0</v>
      </c>
      <c r="R31" s="5">
        <f t="shared" si="62"/>
        <v>0</v>
      </c>
      <c r="S31" s="5">
        <f t="shared" si="53"/>
        <v>0</v>
      </c>
      <c r="T31" s="5">
        <f t="shared" si="63"/>
        <v>0</v>
      </c>
      <c r="U31" s="5">
        <f t="shared" si="64"/>
        <v>0</v>
      </c>
      <c r="V31" s="5">
        <f t="shared" si="68"/>
        <v>0</v>
      </c>
      <c r="W31" s="5">
        <f t="shared" si="69"/>
        <v>0</v>
      </c>
      <c r="X31" s="5">
        <f t="shared" si="70"/>
        <v>0</v>
      </c>
      <c r="Y31" s="5">
        <f t="shared" si="54"/>
        <v>0</v>
      </c>
      <c r="Z31" s="5">
        <f t="shared" si="55"/>
        <v>0</v>
      </c>
      <c r="AA31" s="5">
        <f t="shared" si="56"/>
        <v>0</v>
      </c>
      <c r="AB31" s="5">
        <f t="shared" si="57"/>
        <v>0</v>
      </c>
      <c r="AC31" s="6">
        <f t="shared" si="58"/>
        <v>0</v>
      </c>
      <c r="AD31" s="6">
        <f t="shared" si="65"/>
        <v>0</v>
      </c>
      <c r="AE31" s="6">
        <f t="shared" si="66"/>
        <v>0</v>
      </c>
      <c r="AF31" s="6">
        <f t="shared" si="67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43"/>
        <v>0</v>
      </c>
      <c r="E32" s="5">
        <f t="shared" si="44"/>
        <v>0</v>
      </c>
      <c r="F32" s="5">
        <f t="shared" si="45"/>
        <v>0</v>
      </c>
      <c r="G32" s="5">
        <f t="shared" si="46"/>
        <v>0</v>
      </c>
      <c r="H32" s="5">
        <f t="shared" si="47"/>
        <v>0</v>
      </c>
      <c r="I32" s="5">
        <f t="shared" si="48"/>
        <v>0</v>
      </c>
      <c r="J32" s="5">
        <f t="shared" si="49"/>
        <v>0</v>
      </c>
      <c r="K32" s="5">
        <f t="shared" si="50"/>
        <v>0</v>
      </c>
      <c r="L32" s="5">
        <f t="shared" si="51"/>
        <v>0</v>
      </c>
      <c r="M32" s="5">
        <f t="shared" si="59"/>
        <v>0</v>
      </c>
      <c r="N32" s="5">
        <f t="shared" si="60"/>
        <v>0</v>
      </c>
      <c r="O32" s="5">
        <f t="shared" si="71"/>
        <v>0</v>
      </c>
      <c r="P32" s="5">
        <f t="shared" si="61"/>
        <v>0</v>
      </c>
      <c r="Q32" s="5">
        <f t="shared" si="52"/>
        <v>0</v>
      </c>
      <c r="R32" s="5">
        <f t="shared" si="62"/>
        <v>0</v>
      </c>
      <c r="S32" s="5">
        <f t="shared" si="53"/>
        <v>0</v>
      </c>
      <c r="T32" s="5">
        <f t="shared" si="63"/>
        <v>0</v>
      </c>
      <c r="U32" s="5">
        <f t="shared" si="64"/>
        <v>0</v>
      </c>
      <c r="V32" s="5">
        <f t="shared" si="68"/>
        <v>0</v>
      </c>
      <c r="W32" s="5">
        <f t="shared" si="69"/>
        <v>0</v>
      </c>
      <c r="X32" s="5">
        <f t="shared" si="70"/>
        <v>0</v>
      </c>
      <c r="Y32" s="5">
        <f t="shared" si="54"/>
        <v>0</v>
      </c>
      <c r="Z32" s="5">
        <f t="shared" si="55"/>
        <v>0</v>
      </c>
      <c r="AA32" s="5">
        <f t="shared" si="56"/>
        <v>0</v>
      </c>
      <c r="AB32" s="5">
        <f t="shared" si="57"/>
        <v>0</v>
      </c>
      <c r="AC32" s="6">
        <f t="shared" si="58"/>
        <v>0</v>
      </c>
      <c r="AD32" s="6">
        <f t="shared" si="65"/>
        <v>0</v>
      </c>
      <c r="AE32" s="6">
        <f t="shared" si="66"/>
        <v>0</v>
      </c>
      <c r="AF32" s="6">
        <f t="shared" si="67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 t="shared" ref="D33:M33" si="72">AVERAGE(D23:D30)</f>
        <v>20.529225</v>
      </c>
      <c r="E33" s="14">
        <f t="shared" si="72"/>
        <v>19.729687499999997</v>
      </c>
      <c r="F33" s="14">
        <f t="shared" si="72"/>
        <v>3.6853625000000001</v>
      </c>
      <c r="G33" s="14">
        <f t="shared" si="72"/>
        <v>1.2566625</v>
      </c>
      <c r="H33" s="14">
        <f t="shared" si="72"/>
        <v>1.8702875000000003</v>
      </c>
      <c r="I33" s="14">
        <f t="shared" si="72"/>
        <v>1.2385249999999997</v>
      </c>
      <c r="J33" s="14">
        <f t="shared" si="72"/>
        <v>2.7904749999999998</v>
      </c>
      <c r="K33" s="14">
        <f t="shared" si="72"/>
        <v>1.5334500000000002</v>
      </c>
      <c r="L33" s="14">
        <f t="shared" si="72"/>
        <v>7.3378324260847014</v>
      </c>
      <c r="M33" s="14">
        <f t="shared" si="72"/>
        <v>2.2442937053422107</v>
      </c>
      <c r="N33" s="14">
        <f>AVERAGE(N23:N29)</f>
        <v>6.3416414091246702</v>
      </c>
      <c r="O33" s="14">
        <f t="shared" ref="O33:AF33" si="73">AVERAGE(O23:O30)</f>
        <v>1.9540372234591779</v>
      </c>
      <c r="P33" s="14">
        <f t="shared" si="73"/>
        <v>7.7045646397675123</v>
      </c>
      <c r="Q33" s="14">
        <f t="shared" si="73"/>
        <v>8.123104182781951</v>
      </c>
      <c r="R33" s="14">
        <f t="shared" si="73"/>
        <v>5.7090881811037431</v>
      </c>
      <c r="S33" s="14">
        <f t="shared" si="73"/>
        <v>6.3542305475726426</v>
      </c>
      <c r="T33" s="14">
        <f t="shared" si="73"/>
        <v>7.4529314990703099</v>
      </c>
      <c r="U33" s="14">
        <f t="shared" si="73"/>
        <v>8.8401653497681441</v>
      </c>
      <c r="V33" s="14">
        <f t="shared" si="73"/>
        <v>1.5154998618063025</v>
      </c>
      <c r="W33" s="14">
        <f t="shared" si="73"/>
        <v>2.0320347849458247</v>
      </c>
      <c r="X33" s="14">
        <f t="shared" si="73"/>
        <v>0.57265826848413937</v>
      </c>
      <c r="Y33" s="14">
        <f t="shared" si="73"/>
        <v>1.5342249999999997</v>
      </c>
      <c r="Z33" s="14">
        <f t="shared" si="73"/>
        <v>0.92225000000000013</v>
      </c>
      <c r="AA33" s="14">
        <f t="shared" si="73"/>
        <v>2.6617125000000001</v>
      </c>
      <c r="AB33" s="14">
        <f t="shared" si="73"/>
        <v>5.9709749999999993</v>
      </c>
      <c r="AC33" s="14">
        <f t="shared" si="73"/>
        <v>5.1506499999999997</v>
      </c>
      <c r="AD33" s="14">
        <f t="shared" si="73"/>
        <v>0.61230000000000029</v>
      </c>
      <c r="AE33" s="14">
        <f t="shared" si="73"/>
        <v>0.59570000000000001</v>
      </c>
      <c r="AF33" s="14">
        <f t="shared" si="73"/>
        <v>0.44821428571428557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 t="shared" ref="D34:M34" si="74">STDEV(D23:D30)</f>
        <v>1.0954770829577927</v>
      </c>
      <c r="E34" s="14">
        <f t="shared" si="74"/>
        <v>1.2405144237515797</v>
      </c>
      <c r="F34" s="14">
        <f t="shared" si="74"/>
        <v>0.1088643052808666</v>
      </c>
      <c r="G34" s="14">
        <f t="shared" si="74"/>
        <v>0.10282402356175607</v>
      </c>
      <c r="H34" s="14">
        <f t="shared" si="74"/>
        <v>0.11771938106603959</v>
      </c>
      <c r="I34" s="14">
        <f t="shared" si="74"/>
        <v>0.12014941590726601</v>
      </c>
      <c r="J34" s="14">
        <f t="shared" si="74"/>
        <v>0.27147339648665375</v>
      </c>
      <c r="K34" s="14">
        <f t="shared" si="74"/>
        <v>0.21362092594125598</v>
      </c>
      <c r="L34" s="14">
        <f t="shared" si="74"/>
        <v>0.60780652509062505</v>
      </c>
      <c r="M34" s="14">
        <f t="shared" si="74"/>
        <v>0.17400206853622424</v>
      </c>
      <c r="N34" s="14">
        <f>STDEV(N23:N29)</f>
        <v>0.32689118597028205</v>
      </c>
      <c r="O34" s="14">
        <f t="shared" ref="O34:AF34" si="75">STDEV(O23:O30)</f>
        <v>5.2964854207908016E-2</v>
      </c>
      <c r="P34" s="14">
        <f t="shared" si="75"/>
        <v>0.70364092538664547</v>
      </c>
      <c r="Q34" s="14">
        <f t="shared" si="75"/>
        <v>0.62687277421488363</v>
      </c>
      <c r="R34" s="14">
        <f t="shared" si="75"/>
        <v>0.38797199697408169</v>
      </c>
      <c r="S34" s="14">
        <f t="shared" si="75"/>
        <v>0.43026982835648331</v>
      </c>
      <c r="T34" s="14">
        <f t="shared" si="75"/>
        <v>0.81330239775447577</v>
      </c>
      <c r="U34" s="14">
        <f t="shared" si="75"/>
        <v>0.67612184322437285</v>
      </c>
      <c r="V34" s="14">
        <f t="shared" si="75"/>
        <v>9.2359543863050966E-2</v>
      </c>
      <c r="W34" s="14">
        <f t="shared" si="75"/>
        <v>0.15230926837153883</v>
      </c>
      <c r="X34" s="14">
        <f t="shared" si="75"/>
        <v>6.908087380893059E-2</v>
      </c>
      <c r="Y34" s="14">
        <f t="shared" si="75"/>
        <v>5.7971932864102391E-2</v>
      </c>
      <c r="Z34" s="14">
        <f t="shared" si="75"/>
        <v>4.4787338772087293E-2</v>
      </c>
      <c r="AA34" s="14">
        <f t="shared" si="75"/>
        <v>0.16313598567277721</v>
      </c>
      <c r="AB34" s="14">
        <f t="shared" si="75"/>
        <v>0.27735182272959497</v>
      </c>
      <c r="AC34" s="14">
        <f t="shared" si="75"/>
        <v>0.52361158177739764</v>
      </c>
      <c r="AD34" s="14">
        <f t="shared" si="75"/>
        <v>3.5080886126615675E-2</v>
      </c>
      <c r="AE34" s="14">
        <f t="shared" si="75"/>
        <v>3.641177203676229E-2</v>
      </c>
      <c r="AF34" s="14">
        <f t="shared" si="75"/>
        <v>4.8184002482547041E-2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 t="shared" ref="D35:M35" si="76">MAX(D23:D30)-MIN(D23:D30)</f>
        <v>2.9445000000000014</v>
      </c>
      <c r="E35" s="14">
        <f t="shared" si="76"/>
        <v>3.3394000000000013</v>
      </c>
      <c r="F35" s="14">
        <f t="shared" si="76"/>
        <v>0.38670000000000027</v>
      </c>
      <c r="G35" s="14">
        <f t="shared" si="76"/>
        <v>0.33779999999999988</v>
      </c>
      <c r="H35" s="14">
        <f t="shared" si="76"/>
        <v>0.36509999999999998</v>
      </c>
      <c r="I35" s="14">
        <f t="shared" si="76"/>
        <v>0.39750000000000085</v>
      </c>
      <c r="J35" s="14">
        <f t="shared" si="76"/>
        <v>0.91889999999999983</v>
      </c>
      <c r="K35" s="14">
        <f t="shared" si="76"/>
        <v>0.6731000000000007</v>
      </c>
      <c r="L35" s="14">
        <f t="shared" si="76"/>
        <v>1.9949156100687357</v>
      </c>
      <c r="M35" s="14">
        <f t="shared" si="76"/>
        <v>0.503389685302011</v>
      </c>
      <c r="N35" s="14">
        <f>MAX(N23:N29)-MIN(N23:N29)</f>
        <v>0.7229867027745005</v>
      </c>
      <c r="O35" s="14">
        <f t="shared" ref="O35:AF35" si="77">MAX(O23:O30)-MIN(O23:O30)</f>
        <v>0.10588642987717956</v>
      </c>
      <c r="P35" s="14">
        <f t="shared" si="77"/>
        <v>2.2294735913125479</v>
      </c>
      <c r="Q35" s="14">
        <f t="shared" si="77"/>
        <v>1.7853890566312636</v>
      </c>
      <c r="R35" s="14">
        <f t="shared" si="77"/>
        <v>1.209005280926835</v>
      </c>
      <c r="S35" s="14">
        <f t="shared" si="77"/>
        <v>1.4141320592303614</v>
      </c>
      <c r="T35" s="14">
        <f t="shared" si="77"/>
        <v>2.4360085592703165</v>
      </c>
      <c r="U35" s="14">
        <f t="shared" si="77"/>
        <v>2.0022987828529519</v>
      </c>
      <c r="V35" s="14">
        <f t="shared" si="77"/>
        <v>0.28083160407865293</v>
      </c>
      <c r="W35" s="14">
        <f t="shared" si="77"/>
        <v>0.35428961497679201</v>
      </c>
      <c r="X35" s="14">
        <f t="shared" si="77"/>
        <v>0.18869925136477811</v>
      </c>
      <c r="Y35" s="14">
        <f t="shared" si="77"/>
        <v>0.19439999999999991</v>
      </c>
      <c r="Z35" s="14">
        <f t="shared" si="77"/>
        <v>0.14039999999999997</v>
      </c>
      <c r="AA35" s="14">
        <f t="shared" si="77"/>
        <v>0.53339999999999987</v>
      </c>
      <c r="AB35" s="14">
        <f t="shared" si="77"/>
        <v>0.98490000000000055</v>
      </c>
      <c r="AC35" s="14">
        <f t="shared" si="77"/>
        <v>1.4122999999999992</v>
      </c>
      <c r="AD35" s="14">
        <f t="shared" si="77"/>
        <v>0.1073000000000004</v>
      </c>
      <c r="AE35" s="14">
        <f t="shared" si="77"/>
        <v>9.770000000000012E-2</v>
      </c>
      <c r="AF35" s="14">
        <f t="shared" si="77"/>
        <v>0.13600000000000012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 t="shared" ref="D36:M36" si="78">MIN(D23:D30)</f>
        <v>19.012499999999999</v>
      </c>
      <c r="E36" s="14">
        <f t="shared" si="78"/>
        <v>18.084199999999999</v>
      </c>
      <c r="F36" s="14">
        <f t="shared" si="78"/>
        <v>3.5146999999999999</v>
      </c>
      <c r="G36" s="14">
        <f t="shared" si="78"/>
        <v>1.1062000000000001</v>
      </c>
      <c r="H36" s="14">
        <f t="shared" si="78"/>
        <v>1.6255999999999999</v>
      </c>
      <c r="I36" s="14">
        <f t="shared" si="78"/>
        <v>0.98049999999999971</v>
      </c>
      <c r="J36" s="14">
        <f t="shared" si="78"/>
        <v>2.2802000000000007</v>
      </c>
      <c r="K36" s="14">
        <f t="shared" si="78"/>
        <v>1.3106</v>
      </c>
      <c r="L36" s="14">
        <f t="shared" si="78"/>
        <v>6.3434291207516456</v>
      </c>
      <c r="M36" s="14">
        <f t="shared" si="78"/>
        <v>1.9938223441420253</v>
      </c>
      <c r="N36" s="14">
        <f>MIN(N23:N29)</f>
        <v>5.9144873066552046</v>
      </c>
      <c r="O36" s="14">
        <f t="shared" ref="O36:AF36" si="79">MIN(O23:O30)</f>
        <v>1.9016716987955617</v>
      </c>
      <c r="P36" s="14">
        <f t="shared" si="79"/>
        <v>6.6518095417713212</v>
      </c>
      <c r="Q36" s="14">
        <f t="shared" si="79"/>
        <v>7.1718592094379545</v>
      </c>
      <c r="R36" s="14">
        <f t="shared" si="79"/>
        <v>4.9259798152245811</v>
      </c>
      <c r="S36" s="14">
        <f t="shared" si="79"/>
        <v>5.7157376015698977</v>
      </c>
      <c r="T36" s="14">
        <f t="shared" si="79"/>
        <v>6.1895063082607802</v>
      </c>
      <c r="U36" s="14">
        <f t="shared" si="79"/>
        <v>7.9196453335992256</v>
      </c>
      <c r="V36" s="14">
        <f t="shared" si="79"/>
        <v>1.366170187055771</v>
      </c>
      <c r="W36" s="14">
        <f t="shared" si="79"/>
        <v>1.9136709225987631</v>
      </c>
      <c r="X36" s="14">
        <f t="shared" si="79"/>
        <v>0.48832417511321308</v>
      </c>
      <c r="Y36" s="14">
        <f t="shared" si="79"/>
        <v>1.4178999999999999</v>
      </c>
      <c r="Z36" s="14">
        <f t="shared" si="79"/>
        <v>0.82040000000000002</v>
      </c>
      <c r="AA36" s="14">
        <f t="shared" si="79"/>
        <v>2.4016000000000002</v>
      </c>
      <c r="AB36" s="14">
        <f t="shared" si="79"/>
        <v>5.4901999999999997</v>
      </c>
      <c r="AC36" s="14">
        <f t="shared" si="79"/>
        <v>4.4050000000000002</v>
      </c>
      <c r="AD36" s="14">
        <f t="shared" si="79"/>
        <v>0.55179999999999962</v>
      </c>
      <c r="AE36" s="14">
        <f t="shared" si="79"/>
        <v>0.53410000000000002</v>
      </c>
      <c r="AF36" s="14">
        <f t="shared" si="79"/>
        <v>0.39299999999999979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 t="shared" ref="D37:M37" si="80">MAX(D23:D30)</f>
        <v>21.957000000000001</v>
      </c>
      <c r="E37" s="14">
        <f t="shared" si="80"/>
        <v>21.4236</v>
      </c>
      <c r="F37" s="14">
        <f t="shared" si="80"/>
        <v>3.9014000000000002</v>
      </c>
      <c r="G37" s="14">
        <f t="shared" si="80"/>
        <v>1.444</v>
      </c>
      <c r="H37" s="14">
        <f t="shared" si="80"/>
        <v>1.9906999999999999</v>
      </c>
      <c r="I37" s="14">
        <f t="shared" si="80"/>
        <v>1.3780000000000006</v>
      </c>
      <c r="J37" s="14">
        <f t="shared" si="80"/>
        <v>3.1991000000000005</v>
      </c>
      <c r="K37" s="14">
        <f t="shared" si="80"/>
        <v>1.9837000000000007</v>
      </c>
      <c r="L37" s="14">
        <f t="shared" si="80"/>
        <v>8.3383447308203813</v>
      </c>
      <c r="M37" s="14">
        <f t="shared" si="80"/>
        <v>2.4972120294440363</v>
      </c>
      <c r="N37" s="14">
        <f>MAX(N23:N29)</f>
        <v>6.6374740094297051</v>
      </c>
      <c r="O37" s="14">
        <f t="shared" ref="O37:AF37" si="81">MAX(O23:O30)</f>
        <v>2.0075581286727413</v>
      </c>
      <c r="P37" s="14">
        <f t="shared" si="81"/>
        <v>8.8812831330838691</v>
      </c>
      <c r="Q37" s="14">
        <f t="shared" si="81"/>
        <v>8.9572482660692181</v>
      </c>
      <c r="R37" s="14">
        <f t="shared" si="81"/>
        <v>6.1349850961514161</v>
      </c>
      <c r="S37" s="14">
        <f t="shared" si="81"/>
        <v>7.1298696608002592</v>
      </c>
      <c r="T37" s="14">
        <f t="shared" si="81"/>
        <v>8.6255148675310966</v>
      </c>
      <c r="U37" s="14">
        <f t="shared" si="81"/>
        <v>9.9219441164521776</v>
      </c>
      <c r="V37" s="14">
        <f t="shared" si="81"/>
        <v>1.6470017911344239</v>
      </c>
      <c r="W37" s="14">
        <f t="shared" si="81"/>
        <v>2.2679605375755552</v>
      </c>
      <c r="X37" s="14">
        <f t="shared" si="81"/>
        <v>0.67702342647799119</v>
      </c>
      <c r="Y37" s="14">
        <f t="shared" si="81"/>
        <v>1.6122999999999998</v>
      </c>
      <c r="Z37" s="14">
        <f t="shared" si="81"/>
        <v>0.96079999999999999</v>
      </c>
      <c r="AA37" s="14">
        <f t="shared" si="81"/>
        <v>2.9350000000000001</v>
      </c>
      <c r="AB37" s="14">
        <f t="shared" si="81"/>
        <v>6.4751000000000003</v>
      </c>
      <c r="AC37" s="14">
        <f t="shared" si="81"/>
        <v>5.8172999999999995</v>
      </c>
      <c r="AD37" s="14">
        <f t="shared" si="81"/>
        <v>0.65910000000000002</v>
      </c>
      <c r="AE37" s="14">
        <f t="shared" si="81"/>
        <v>0.63180000000000014</v>
      </c>
      <c r="AF37" s="14">
        <f t="shared" si="81"/>
        <v>0.52899999999999991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 t="shared" ref="D38:M38" si="82">COUNT(D23:D30)</f>
        <v>8</v>
      </c>
      <c r="E38" s="15">
        <f t="shared" si="82"/>
        <v>8</v>
      </c>
      <c r="F38" s="15">
        <f t="shared" si="82"/>
        <v>8</v>
      </c>
      <c r="G38" s="15">
        <f t="shared" si="82"/>
        <v>8</v>
      </c>
      <c r="H38" s="15">
        <f t="shared" si="82"/>
        <v>8</v>
      </c>
      <c r="I38" s="15">
        <f t="shared" si="82"/>
        <v>8</v>
      </c>
      <c r="J38" s="15">
        <f t="shared" si="82"/>
        <v>8</v>
      </c>
      <c r="K38" s="15">
        <f t="shared" si="82"/>
        <v>8</v>
      </c>
      <c r="L38" s="15">
        <f t="shared" si="82"/>
        <v>8</v>
      </c>
      <c r="M38" s="15">
        <f t="shared" si="82"/>
        <v>7</v>
      </c>
      <c r="N38" s="15">
        <f>COUNT(N23:N29)</f>
        <v>6</v>
      </c>
      <c r="O38" s="15">
        <f t="shared" ref="O38:AF38" si="83">COUNT(O23:O30)</f>
        <v>4</v>
      </c>
      <c r="P38" s="15">
        <f t="shared" si="83"/>
        <v>8</v>
      </c>
      <c r="Q38" s="15">
        <f t="shared" si="83"/>
        <v>8</v>
      </c>
      <c r="R38" s="15">
        <f t="shared" si="83"/>
        <v>8</v>
      </c>
      <c r="S38" s="15">
        <f t="shared" si="83"/>
        <v>8</v>
      </c>
      <c r="T38" s="15">
        <f t="shared" si="83"/>
        <v>7</v>
      </c>
      <c r="U38" s="15">
        <f t="shared" si="83"/>
        <v>7</v>
      </c>
      <c r="V38" s="15">
        <f t="shared" si="83"/>
        <v>7</v>
      </c>
      <c r="W38" s="15">
        <f t="shared" si="83"/>
        <v>7</v>
      </c>
      <c r="X38" s="15">
        <f t="shared" si="83"/>
        <v>7</v>
      </c>
      <c r="Y38" s="15">
        <f t="shared" si="83"/>
        <v>8</v>
      </c>
      <c r="Z38" s="15">
        <f t="shared" si="83"/>
        <v>8</v>
      </c>
      <c r="AA38" s="15">
        <f t="shared" si="83"/>
        <v>8</v>
      </c>
      <c r="AB38" s="15">
        <f t="shared" si="83"/>
        <v>8</v>
      </c>
      <c r="AC38" s="15">
        <f t="shared" si="83"/>
        <v>8</v>
      </c>
      <c r="AD38" s="15">
        <f t="shared" si="83"/>
        <v>8</v>
      </c>
      <c r="AE38" s="15">
        <f t="shared" si="83"/>
        <v>8</v>
      </c>
      <c r="AF38" s="15">
        <f t="shared" si="83"/>
        <v>7</v>
      </c>
      <c r="AI38" s="12"/>
      <c r="AJ38" s="12"/>
      <c r="AK38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11"/>
  <sheetViews>
    <sheetView topLeftCell="Q1" workbookViewId="0">
      <selection activeCell="B6" sqref="B6:AF11"/>
    </sheetView>
  </sheetViews>
  <sheetFormatPr defaultRowHeight="12.75" x14ac:dyDescent="0.2"/>
  <cols>
    <col min="2" max="2" width="18.42578125" bestFit="1" customWidth="1"/>
    <col min="3" max="3" width="14.28515625" customWidth="1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s="12" customFormat="1" x14ac:dyDescent="0.2">
      <c r="B3" s="1" t="s">
        <v>423</v>
      </c>
      <c r="C3" s="1" t="s">
        <v>549</v>
      </c>
      <c r="D3" s="5">
        <f>((AG3-AW3)^2+(AH3-AX3)^2)^0.5</f>
        <v>11.614800000000001</v>
      </c>
      <c r="E3" s="5">
        <f>((AG3-AU3)^2+(AH3-AV3)^2)^0.5</f>
        <v>11.394399999999999</v>
      </c>
      <c r="F3" s="5">
        <f>((AG3-AM3)^2+(AH3-AN3)^2)^0.5</f>
        <v>2.7343000000000002</v>
      </c>
      <c r="G3" s="5">
        <f>((AG3-AI3)^2+(AH3-AJ3)^2)^0.5</f>
        <v>0.80959999999999999</v>
      </c>
      <c r="H3" s="5">
        <f>((AK3-AM3)^2+(AL3-AN3)^2)^0.5</f>
        <v>1.4516000000000002</v>
      </c>
      <c r="I3" s="5">
        <f>((AM3-AO3)^2+(AN3-AP3)^2)^0.5</f>
        <v>0.66489999999999982</v>
      </c>
      <c r="J3" s="5">
        <f>((AO3-AQ3)^2+(AP3-AR3)^2)^0.5</f>
        <v>1.5417000000000001</v>
      </c>
      <c r="K3" s="5">
        <f>((AQ3-AS3)^2+(AR3-AT3)^2)^0.5</f>
        <v>0.76140000000000008</v>
      </c>
      <c r="L3" s="5">
        <f>((BS3-BU3)^2+(BT3-BV3)^2)^0.5</f>
        <v>5.8945015098819002</v>
      </c>
      <c r="M3" s="5">
        <f>((BU3-BW3)^2+(BV3-BX3)^2)^0.5</f>
        <v>1.7598265738418661</v>
      </c>
      <c r="N3" s="5">
        <f>((BW3-BY3)^2+(BX3-BZ3)^2)^0.5 + ((BY3-CA3)^2+(BZ3-CB3)^2)^0.5</f>
        <v>6.1523133608424061</v>
      </c>
      <c r="O3" s="5" t="s">
        <v>566</v>
      </c>
      <c r="P3" s="5">
        <f>((CE3-CG3)^2+(CF3-CH3)^2)^0.5</f>
        <v>5.1269732172111064</v>
      </c>
      <c r="Q3" s="5">
        <f>((CG3-CI3)^2+(CH3-CJ3)^2)^0.5</f>
        <v>5.2275789463192224</v>
      </c>
      <c r="R3" s="5">
        <f>((CO3-CQ3)^2+(CP3-CR3)^2)^0.5</f>
        <v>2.7132016290721928</v>
      </c>
      <c r="S3" s="5">
        <f>((CQ3-CS3)^2+(CR3-CT3)^2)^0.5</f>
        <v>3.6369256976188002</v>
      </c>
      <c r="T3" s="5" t="s">
        <v>566</v>
      </c>
      <c r="U3" s="5" t="s">
        <v>566</v>
      </c>
      <c r="V3" s="5">
        <f>((DI3-DK3)^2+(DJ3-DL3)^2)^0.5</f>
        <v>0.85651949773487368</v>
      </c>
      <c r="W3" s="5">
        <f>((DK3-DM3)^2+(DL3-DN3)^2)^0.5</f>
        <v>1.6414355302600221</v>
      </c>
      <c r="X3" s="5">
        <f>((DM3-DO3)^2+(DN3-DP3)^2)^0.5</f>
        <v>0.34582233878105667</v>
      </c>
      <c r="Y3" s="5">
        <f>((BE3-BK3)^2+(BF3-BL3)^2)^0.5</f>
        <v>1.0643</v>
      </c>
      <c r="Z3" s="5">
        <f>((BG3-BI3)^2+(BH3-BJ3)^2)^0.5</f>
        <v>0.6109</v>
      </c>
      <c r="AA3" s="5">
        <f>((BC3-BM3)^2+(BD3-BN3)^2)^0.5</f>
        <v>1.3646</v>
      </c>
      <c r="AB3" s="5">
        <f>((BA3-BO3)^2+(BB3-BP3)^2)^0.5</f>
        <v>2.2683</v>
      </c>
      <c r="AC3" s="6">
        <f>((AY3-BQ3)^2+(AZ3-BR3)^2)^0.5</f>
        <v>1.7207999999999999</v>
      </c>
      <c r="AD3" s="6">
        <f>((CK3-CM3)^2+(CL3-CN3)^2)^0.5</f>
        <v>0.20260000000000006</v>
      </c>
      <c r="AE3" s="6">
        <f>((CU3-CW3)^2+(CV3-CX3)^2)^0.5</f>
        <v>0.18289999999999995</v>
      </c>
      <c r="AF3" s="6" t="s">
        <v>566</v>
      </c>
      <c r="AG3" s="9">
        <v>0</v>
      </c>
      <c r="AH3" s="9">
        <v>0</v>
      </c>
      <c r="AI3" s="9">
        <v>0</v>
      </c>
      <c r="AJ3" s="9">
        <v>-0.80959999999999999</v>
      </c>
      <c r="AK3" s="9">
        <v>0</v>
      </c>
      <c r="AL3" s="9">
        <v>-1.2827</v>
      </c>
      <c r="AM3" s="9">
        <v>0</v>
      </c>
      <c r="AN3" s="9">
        <v>-2.7343000000000002</v>
      </c>
      <c r="AO3" s="9">
        <v>0</v>
      </c>
      <c r="AP3" s="9">
        <v>-3.3992</v>
      </c>
      <c r="AQ3" s="9">
        <v>0</v>
      </c>
      <c r="AR3" s="9">
        <v>-4.9409000000000001</v>
      </c>
      <c r="AS3" s="9">
        <v>0</v>
      </c>
      <c r="AT3" s="9">
        <v>-5.7023000000000001</v>
      </c>
      <c r="AU3" s="9">
        <v>0</v>
      </c>
      <c r="AV3" s="9">
        <v>-11.394399999999999</v>
      </c>
      <c r="AW3" s="9">
        <v>0</v>
      </c>
      <c r="AX3" s="9">
        <v>-11.614800000000001</v>
      </c>
      <c r="AY3" s="18">
        <v>1.0146999999999999</v>
      </c>
      <c r="AZ3" s="18">
        <v>-4.9859999999999998</v>
      </c>
      <c r="BA3" s="19">
        <v>1.117</v>
      </c>
      <c r="BB3" s="19">
        <v>-4.9859999999999998</v>
      </c>
      <c r="BC3" s="19">
        <v>0.70230000000000004</v>
      </c>
      <c r="BD3" s="19">
        <v>-4.9859999999999998</v>
      </c>
      <c r="BE3" s="19">
        <v>0.57279999999999998</v>
      </c>
      <c r="BF3" s="19">
        <v>-4.9859999999999998</v>
      </c>
      <c r="BG3" s="19">
        <v>0.34420000000000001</v>
      </c>
      <c r="BH3" s="19">
        <v>-4.9859999999999998</v>
      </c>
      <c r="BI3" s="19">
        <v>-0.26669999999999999</v>
      </c>
      <c r="BJ3" s="19">
        <v>-4.9859999999999998</v>
      </c>
      <c r="BK3" s="19">
        <v>-0.49149999999999999</v>
      </c>
      <c r="BL3" s="19">
        <v>-4.9859999999999998</v>
      </c>
      <c r="BM3" s="19">
        <v>-0.6623</v>
      </c>
      <c r="BN3" s="19">
        <v>-4.9859999999999998</v>
      </c>
      <c r="BO3" s="19">
        <v>-1.1513</v>
      </c>
      <c r="BP3" s="19">
        <v>-4.9859999999999998</v>
      </c>
      <c r="BQ3" s="19">
        <v>-0.70609999999999995</v>
      </c>
      <c r="BR3" s="19">
        <v>-4.9859999999999998</v>
      </c>
      <c r="BS3" s="17">
        <v>0</v>
      </c>
      <c r="BT3" s="17">
        <v>0</v>
      </c>
      <c r="BU3" s="17">
        <v>2.6821999999999999</v>
      </c>
      <c r="BV3" s="17">
        <v>5.2488999999999999</v>
      </c>
      <c r="BW3" s="17">
        <v>3.8748</v>
      </c>
      <c r="BX3" s="17">
        <v>6.5430000000000001</v>
      </c>
      <c r="BY3" s="17">
        <v>3.8748</v>
      </c>
      <c r="BZ3" s="17">
        <v>6.5430000000000001</v>
      </c>
      <c r="CA3" s="17">
        <v>8.6092999999999993</v>
      </c>
      <c r="CB3" s="17">
        <v>10.4718</v>
      </c>
      <c r="CC3" s="17">
        <v>8.6092999999999993</v>
      </c>
      <c r="CD3" s="17">
        <v>10.4718</v>
      </c>
      <c r="CE3" s="12">
        <v>-1.2083999999999999</v>
      </c>
      <c r="CF3" s="12">
        <v>-0.55500000000000005</v>
      </c>
      <c r="CG3" s="12">
        <v>0.52070000000000005</v>
      </c>
      <c r="CH3" s="12">
        <v>4.2716000000000003</v>
      </c>
      <c r="CI3" s="12">
        <v>-4.5732999999999997</v>
      </c>
      <c r="CJ3" s="12">
        <v>5.4458000000000002</v>
      </c>
      <c r="CK3" s="12">
        <v>-0.48259999999999997</v>
      </c>
      <c r="CL3" s="12">
        <v>1.5545</v>
      </c>
      <c r="CM3" s="12">
        <v>-0.68520000000000003</v>
      </c>
      <c r="CN3" s="12">
        <v>1.5545</v>
      </c>
      <c r="CO3" s="12">
        <v>-0.39500000000000002</v>
      </c>
      <c r="CP3" s="12">
        <v>1.7182999999999999</v>
      </c>
      <c r="CQ3" s="12">
        <v>1.9481999999999999</v>
      </c>
      <c r="CR3" s="12">
        <v>0.35049999999999998</v>
      </c>
      <c r="CS3" s="12">
        <v>-1.2421</v>
      </c>
      <c r="CT3" s="12">
        <v>-1.3956999999999999</v>
      </c>
      <c r="CU3" s="12">
        <v>1.0706</v>
      </c>
      <c r="CV3" s="12">
        <v>1.0884</v>
      </c>
      <c r="CW3" s="12">
        <v>0.88770000000000004</v>
      </c>
      <c r="CX3" s="12">
        <v>1.0884</v>
      </c>
      <c r="DI3" s="12">
        <v>1.9665999999999999</v>
      </c>
      <c r="DJ3" s="12">
        <v>2.5356000000000001</v>
      </c>
      <c r="DK3" s="12">
        <v>2.4003000000000001</v>
      </c>
      <c r="DL3" s="12">
        <v>1.7969999999999999</v>
      </c>
      <c r="DM3" s="12">
        <v>2.3895</v>
      </c>
      <c r="DN3" s="12">
        <v>0.15559999999999999</v>
      </c>
      <c r="DO3" s="12">
        <v>2.3025000000000002</v>
      </c>
      <c r="DP3" s="12">
        <v>-0.17910000000000001</v>
      </c>
    </row>
    <row r="4" spans="2:120" s="12" customFormat="1" ht="15" customHeight="1" x14ac:dyDescent="0.2">
      <c r="B4" s="2" t="s">
        <v>426</v>
      </c>
      <c r="C4" s="2" t="s">
        <v>551</v>
      </c>
      <c r="D4" s="5">
        <f>((AG4-AW4)^2+(AH4-AX4)^2)^0.5</f>
        <v>11.215400000000001</v>
      </c>
      <c r="E4" s="5">
        <f>((AG4-AU4)^2+(AH4-AV4)^2)^0.5</f>
        <v>10.375299999999999</v>
      </c>
      <c r="F4" s="5">
        <f>((AG4-AM4)^2+(AH4-AN4)^2)^0.5</f>
        <v>2.5114000000000001</v>
      </c>
      <c r="G4" s="5">
        <f>((AG4-AI4)^2+(AH4-AJ4)^2)^0.5</f>
        <v>0.76639999999999997</v>
      </c>
      <c r="H4" s="5">
        <f>((AK4-AM4)^2+(AL4-AN4)^2)^0.5</f>
        <v>1.3151000000000002</v>
      </c>
      <c r="I4" s="5">
        <f>((AM4-AO4)^2+(AN4-AP4)^2)^0.5</f>
        <v>0.66799999999999971</v>
      </c>
      <c r="J4" s="5">
        <f>((AO4-AQ4)^2+(AP4-AR4)^2)^0.5</f>
        <v>1.5253000000000001</v>
      </c>
      <c r="K4" s="5">
        <f>((AQ4-AS4)^2+(AR4-AT4)^2)^0.5</f>
        <v>0.85850000000000026</v>
      </c>
      <c r="L4" s="5">
        <f>((BS4-BU4)^2+(BT4-BV4)^2)^0.5</f>
        <v>5.2488989664500112</v>
      </c>
      <c r="M4" s="5">
        <f>((BU4-BW4)^2+(BV4-BX4)^2)^0.5</f>
        <v>5.6085487151312146</v>
      </c>
      <c r="N4" s="5" t="s">
        <v>566</v>
      </c>
      <c r="O4" s="5" t="s">
        <v>566</v>
      </c>
      <c r="P4" s="5" t="s">
        <v>566</v>
      </c>
      <c r="Q4" s="5" t="s">
        <v>566</v>
      </c>
      <c r="R4" s="5" t="s">
        <v>566</v>
      </c>
      <c r="S4" s="5" t="s">
        <v>566</v>
      </c>
      <c r="T4" s="5" t="s">
        <v>566</v>
      </c>
      <c r="U4" s="5" t="s">
        <v>566</v>
      </c>
      <c r="V4" s="5">
        <f>((DI4-DK4)^2+(DJ4-DL4)^2)^0.5</f>
        <v>0.76215796919011525</v>
      </c>
      <c r="W4" s="5">
        <f>((DK4-DM4)^2+(DL4-DN4)^2)^0.5</f>
        <v>1.6962075403676284</v>
      </c>
      <c r="X4" s="5">
        <f>((DM4-DO4)^2+(DN4-DP4)^2)^0.5</f>
        <v>0.3419579652530409</v>
      </c>
      <c r="Y4" s="5">
        <f>((BE4-BK4)^2+(BF4-BL4)^2)^0.5</f>
        <v>1.0864</v>
      </c>
      <c r="Z4" s="5">
        <f>((BG4-BI4)^2+(BH4-BJ4)^2)^0.5</f>
        <v>0.52200000000000002</v>
      </c>
      <c r="AA4" s="5">
        <f>((BC4-BM4)^2+(BD4-BN4)^2)^0.5</f>
        <v>1.3073999999999999</v>
      </c>
      <c r="AB4" s="5">
        <f>((BA4-BO4)^2+(BB4-BP4)^2)^0.5</f>
        <v>2.1798999999999999</v>
      </c>
      <c r="AC4" s="6">
        <f>((AY4-BQ4)^2+(AZ4-BR4)^2)^0.5</f>
        <v>1.6764000000000001</v>
      </c>
      <c r="AD4" s="24">
        <f>((CK4-CM4)^2+(CL4-CN4)^2)^0.5</f>
        <v>3.8703722198258919</v>
      </c>
      <c r="AE4" s="6" t="s">
        <v>566</v>
      </c>
      <c r="AF4" s="6" t="s">
        <v>566</v>
      </c>
      <c r="AG4" s="9">
        <v>0</v>
      </c>
      <c r="AH4" s="9">
        <v>0</v>
      </c>
      <c r="AI4" s="9">
        <v>0</v>
      </c>
      <c r="AJ4" s="9">
        <v>-0.76639999999999997</v>
      </c>
      <c r="AK4" s="9">
        <v>0</v>
      </c>
      <c r="AL4" s="9">
        <v>-1.1962999999999999</v>
      </c>
      <c r="AM4" s="9">
        <v>0</v>
      </c>
      <c r="AN4" s="9">
        <v>-2.5114000000000001</v>
      </c>
      <c r="AO4" s="9">
        <v>0</v>
      </c>
      <c r="AP4" s="9">
        <v>-3.1793999999999998</v>
      </c>
      <c r="AQ4" s="9">
        <v>0</v>
      </c>
      <c r="AR4" s="9">
        <v>-4.7046999999999999</v>
      </c>
      <c r="AS4" s="9">
        <v>0</v>
      </c>
      <c r="AT4" s="9">
        <v>-5.5632000000000001</v>
      </c>
      <c r="AU4" s="9">
        <v>0</v>
      </c>
      <c r="AV4" s="9">
        <v>-10.375299999999999</v>
      </c>
      <c r="AW4" s="9">
        <v>0</v>
      </c>
      <c r="AX4" s="9">
        <v>-11.215400000000001</v>
      </c>
      <c r="AY4" s="18">
        <v>0.68200000000000005</v>
      </c>
      <c r="AZ4" s="18">
        <v>-4.3319999999999999</v>
      </c>
      <c r="BA4" s="19">
        <v>0.79879999999999995</v>
      </c>
      <c r="BB4" s="19">
        <v>-4.3319999999999999</v>
      </c>
      <c r="BC4" s="19">
        <v>0.501</v>
      </c>
      <c r="BD4" s="19">
        <v>-4.3319999999999999</v>
      </c>
      <c r="BE4" s="19">
        <v>0.25840000000000002</v>
      </c>
      <c r="BF4" s="19">
        <v>-4.3319999999999999</v>
      </c>
      <c r="BG4" s="19">
        <v>-1.0800000000000001E-2</v>
      </c>
      <c r="BH4" s="19">
        <v>-4.3319999999999999</v>
      </c>
      <c r="BI4" s="19">
        <v>-0.53280000000000005</v>
      </c>
      <c r="BJ4" s="19">
        <v>-4.3319999999999999</v>
      </c>
      <c r="BK4" s="19">
        <v>-0.82799999999999996</v>
      </c>
      <c r="BL4" s="19">
        <v>-4.3319999999999999</v>
      </c>
      <c r="BM4" s="19">
        <v>-0.80640000000000001</v>
      </c>
      <c r="BN4" s="19">
        <v>-4.3319999999999999</v>
      </c>
      <c r="BO4" s="19">
        <v>-1.3811</v>
      </c>
      <c r="BP4" s="19">
        <v>-4.3319999999999999</v>
      </c>
      <c r="BQ4" s="19">
        <v>-0.99439999999999995</v>
      </c>
      <c r="BR4" s="19">
        <v>-4.3319999999999999</v>
      </c>
      <c r="BS4" s="17">
        <v>0</v>
      </c>
      <c r="BT4" s="17">
        <v>0</v>
      </c>
      <c r="BU4" s="23">
        <v>-2.3805999999999998</v>
      </c>
      <c r="BV4" s="17">
        <v>4.6779999999999999</v>
      </c>
      <c r="BW4" s="17">
        <v>-1.6161000000000001</v>
      </c>
      <c r="BX4" s="17">
        <v>-0.87819999999999998</v>
      </c>
      <c r="BY4" s="17">
        <v>1.5690999999999999</v>
      </c>
      <c r="BZ4" s="17">
        <v>2.2808999999999999</v>
      </c>
      <c r="CA4" s="17">
        <v>5.7962999999999996</v>
      </c>
      <c r="CB4" s="17">
        <v>-0.4007</v>
      </c>
      <c r="CC4" s="17">
        <v>4.1300000000000003E-2</v>
      </c>
      <c r="CD4" s="17">
        <v>0.78680000000000005</v>
      </c>
      <c r="CE4" s="12">
        <v>4.1300000000000003E-2</v>
      </c>
      <c r="CF4" s="12">
        <v>0.97850000000000004</v>
      </c>
      <c r="CG4" s="12">
        <v>0.35560000000000003</v>
      </c>
      <c r="CH4" s="12">
        <v>0.84450000000000003</v>
      </c>
      <c r="CI4" s="12">
        <v>-2.4891999999999999</v>
      </c>
      <c r="CJ4" s="12">
        <v>-0.44450000000000001</v>
      </c>
      <c r="CK4" s="12">
        <v>0.53280000000000005</v>
      </c>
      <c r="CL4" s="12">
        <v>-3.3902999999999999</v>
      </c>
      <c r="CM4" s="12">
        <v>-0.73280000000000001</v>
      </c>
      <c r="CN4" s="12">
        <v>0.26729999999999998</v>
      </c>
      <c r="CO4" s="12">
        <v>-0.73280000000000001</v>
      </c>
      <c r="CP4" s="12">
        <v>0.45660000000000001</v>
      </c>
      <c r="DI4" s="12">
        <v>5.3441999999999998</v>
      </c>
      <c r="DJ4" s="12">
        <v>-3.0676999999999999</v>
      </c>
      <c r="DK4" s="12">
        <v>5.8268000000000004</v>
      </c>
      <c r="DL4" s="12">
        <v>-2.4777999999999998</v>
      </c>
      <c r="DM4" s="12">
        <v>5.8076999999999996</v>
      </c>
      <c r="DN4" s="12">
        <v>-0.78169999999999995</v>
      </c>
      <c r="DO4" s="12">
        <v>5.7187999999999999</v>
      </c>
      <c r="DP4" s="12">
        <v>-0.45150000000000001</v>
      </c>
    </row>
    <row r="5" spans="2:120" s="12" customFormat="1" ht="16.149999999999999" customHeight="1" x14ac:dyDescent="0.2">
      <c r="B5" s="2" t="s">
        <v>427</v>
      </c>
      <c r="C5" s="2" t="s">
        <v>552</v>
      </c>
      <c r="D5" s="5">
        <f>((AG5-AW5)^2+(AH5-AX5)^2)^0.5</f>
        <v>11.960900000000001</v>
      </c>
      <c r="E5" s="5">
        <f>((AG5-AU5)^2+(AH5-AV5)^2)^0.5</f>
        <v>10.888999999999999</v>
      </c>
      <c r="F5" s="5">
        <f>((AG5-AM5)^2+(AH5-AN5)^2)^0.5</f>
        <v>2.6352000000000002</v>
      </c>
      <c r="G5" s="5">
        <f>((AG5-AI5)^2+(AH5-AJ5)^2)^0.5</f>
        <v>0.78869999999999996</v>
      </c>
      <c r="H5" s="5">
        <f>((AK5-AM5)^2+(AL5-AN5)^2)^0.5</f>
        <v>1.3900000000000001</v>
      </c>
      <c r="I5" s="5">
        <f>((AM5-AO5)^2+(AN5-AP5)^2)^0.5</f>
        <v>0.62869999999999981</v>
      </c>
      <c r="J5" s="5">
        <f>((AO5-AQ5)^2+(AP5-AR5)^2)^0.5</f>
        <v>1.6713</v>
      </c>
      <c r="K5" s="5">
        <f>((AQ5-AS5)^2+(AR5-AT5)^2)^0.5</f>
        <v>0.74420000000000019</v>
      </c>
      <c r="L5" s="5" t="s">
        <v>566</v>
      </c>
      <c r="M5" s="5" t="s">
        <v>566</v>
      </c>
      <c r="N5" s="5" t="s">
        <v>566</v>
      </c>
      <c r="O5" s="5" t="s">
        <v>566</v>
      </c>
      <c r="P5" s="5" t="s">
        <v>566</v>
      </c>
      <c r="Q5" s="5" t="s">
        <v>566</v>
      </c>
      <c r="R5" s="5" t="s">
        <v>566</v>
      </c>
      <c r="S5" s="5" t="s">
        <v>566</v>
      </c>
      <c r="T5" s="5" t="s">
        <v>566</v>
      </c>
      <c r="U5" s="5" t="s">
        <v>566</v>
      </c>
      <c r="V5" s="5">
        <f>((DI5-DK5)^2+(DJ5-DL5)^2)^0.5</f>
        <v>0.73961495387802989</v>
      </c>
      <c r="W5" s="5">
        <f>((DK5-DM5)^2+(DL5-DN5)^2)^0.5</f>
        <v>1.6501053814832554</v>
      </c>
      <c r="X5" s="5">
        <f>((DM5-DO5)^2+(DN5-DP5)^2)^0.5</f>
        <v>0.28770000000000007</v>
      </c>
      <c r="Y5" s="5">
        <f>((BE5-BK5)^2+(BF5-BL5)^2)^0.5</f>
        <v>1.0223</v>
      </c>
      <c r="Z5" s="5">
        <f>((BG5-BI5)^2+(BH5-BJ5)^2)^0.5</f>
        <v>0.4909</v>
      </c>
      <c r="AA5" s="5">
        <f>((BC5-BM5)^2+(BD5-BN5)^2)^0.5</f>
        <v>1.5176000000000001</v>
      </c>
      <c r="AB5" s="5">
        <f>((BA5-BO5)^2+(BB5-BP5)^2)^0.5</f>
        <v>2.4073000000000002</v>
      </c>
      <c r="AC5" s="6">
        <f>((AY5-BQ5)^2+(AZ5-BR5)^2)^0.5</f>
        <v>1.6395</v>
      </c>
      <c r="AD5" s="5" t="s">
        <v>566</v>
      </c>
      <c r="AE5" s="5" t="s">
        <v>566</v>
      </c>
      <c r="AF5" s="6" t="s">
        <v>566</v>
      </c>
      <c r="AG5" s="9">
        <v>0</v>
      </c>
      <c r="AH5" s="9">
        <v>0</v>
      </c>
      <c r="AI5" s="9">
        <v>0</v>
      </c>
      <c r="AJ5" s="9">
        <v>-0.78869999999999996</v>
      </c>
      <c r="AK5" s="9">
        <v>0</v>
      </c>
      <c r="AL5" s="9">
        <v>-1.2452000000000001</v>
      </c>
      <c r="AM5" s="9">
        <v>0</v>
      </c>
      <c r="AN5" s="9">
        <v>-2.6352000000000002</v>
      </c>
      <c r="AO5" s="9">
        <v>0</v>
      </c>
      <c r="AP5" s="9">
        <v>-3.2639</v>
      </c>
      <c r="AQ5" s="9">
        <v>0</v>
      </c>
      <c r="AR5" s="9">
        <v>-4.9352</v>
      </c>
      <c r="AS5" s="9">
        <v>0</v>
      </c>
      <c r="AT5" s="9">
        <v>-5.6794000000000002</v>
      </c>
      <c r="AU5" s="9">
        <v>0</v>
      </c>
      <c r="AV5" s="9">
        <v>-10.888999999999999</v>
      </c>
      <c r="AW5" s="9">
        <v>0</v>
      </c>
      <c r="AX5" s="9">
        <v>-11.960900000000001</v>
      </c>
      <c r="AY5" s="18">
        <v>1.0236000000000001</v>
      </c>
      <c r="AZ5" s="18">
        <v>-5.0654000000000003</v>
      </c>
      <c r="BA5" s="19">
        <v>1.3945000000000001</v>
      </c>
      <c r="BB5" s="19">
        <v>-5.0654000000000003</v>
      </c>
      <c r="BC5" s="19">
        <v>0.99690000000000001</v>
      </c>
      <c r="BD5" s="19">
        <v>-5.0654000000000003</v>
      </c>
      <c r="BE5" s="19">
        <v>0.68579999999999997</v>
      </c>
      <c r="BF5" s="19">
        <v>-5.0654000000000003</v>
      </c>
      <c r="BG5" s="19">
        <v>0.46039999999999998</v>
      </c>
      <c r="BH5" s="19">
        <v>-5.0654000000000003</v>
      </c>
      <c r="BI5" s="19">
        <v>-3.0499999999999999E-2</v>
      </c>
      <c r="BJ5" s="19">
        <v>-5.0654000000000003</v>
      </c>
      <c r="BK5" s="19">
        <v>-0.33650000000000002</v>
      </c>
      <c r="BL5" s="19">
        <v>-5.0654000000000003</v>
      </c>
      <c r="BM5" s="19">
        <v>-0.52070000000000005</v>
      </c>
      <c r="BN5" s="19">
        <v>-5.0654000000000003</v>
      </c>
      <c r="BO5" s="19">
        <v>-1.0127999999999999</v>
      </c>
      <c r="BP5" s="19">
        <v>-5.0654000000000003</v>
      </c>
      <c r="BQ5" s="19">
        <v>-0.6159</v>
      </c>
      <c r="BR5" s="19">
        <v>-5.0654000000000003</v>
      </c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DI5" s="12">
        <v>5.4877000000000002</v>
      </c>
      <c r="DJ5" s="12">
        <v>-0.75949999999999995</v>
      </c>
      <c r="DK5" s="12">
        <v>5.1105</v>
      </c>
      <c r="DL5" s="12">
        <v>-1.3956999999999999</v>
      </c>
      <c r="DM5" s="12">
        <v>3.5649000000000002</v>
      </c>
      <c r="DN5" s="12">
        <v>-1.9736</v>
      </c>
      <c r="DO5" s="12">
        <v>3.2772000000000001</v>
      </c>
      <c r="DP5" s="12">
        <v>-1.9736</v>
      </c>
    </row>
    <row r="6" spans="2:120" s="12" customFormat="1" x14ac:dyDescent="0.2">
      <c r="B6" s="13" t="s">
        <v>3</v>
      </c>
      <c r="C6" s="13"/>
      <c r="D6" s="14">
        <f>AVERAGE(D3:D5)</f>
        <v>11.597033333333334</v>
      </c>
      <c r="E6" s="14">
        <f t="shared" ref="E6:AF6" si="0">AVERAGE(E3:E5)</f>
        <v>10.886233333333331</v>
      </c>
      <c r="F6" s="14">
        <f t="shared" si="0"/>
        <v>2.6269666666666667</v>
      </c>
      <c r="G6" s="14">
        <f t="shared" si="0"/>
        <v>0.78823333333333334</v>
      </c>
      <c r="H6" s="14">
        <f t="shared" si="0"/>
        <v>1.3855666666666668</v>
      </c>
      <c r="I6" s="14">
        <f t="shared" si="0"/>
        <v>0.65386666666666649</v>
      </c>
      <c r="J6" s="14">
        <f t="shared" si="0"/>
        <v>1.5794333333333335</v>
      </c>
      <c r="K6" s="14">
        <f t="shared" si="0"/>
        <v>0.78803333333333347</v>
      </c>
      <c r="L6" s="14">
        <f t="shared" si="0"/>
        <v>5.5717002381659562</v>
      </c>
      <c r="M6" s="14">
        <f t="shared" si="0"/>
        <v>3.6841876444865402</v>
      </c>
      <c r="N6" s="14">
        <f t="shared" si="0"/>
        <v>6.1523133608424061</v>
      </c>
      <c r="O6" s="14" t="e">
        <f t="shared" si="0"/>
        <v>#DIV/0!</v>
      </c>
      <c r="P6" s="14">
        <f t="shared" si="0"/>
        <v>5.1269732172111064</v>
      </c>
      <c r="Q6" s="14">
        <f t="shared" si="0"/>
        <v>5.2275789463192224</v>
      </c>
      <c r="R6" s="14">
        <f t="shared" si="0"/>
        <v>2.7132016290721928</v>
      </c>
      <c r="S6" s="14">
        <f t="shared" si="0"/>
        <v>3.6369256976188002</v>
      </c>
      <c r="T6" s="14" t="e">
        <f t="shared" si="0"/>
        <v>#DIV/0!</v>
      </c>
      <c r="U6" s="14" t="e">
        <f t="shared" si="0"/>
        <v>#DIV/0!</v>
      </c>
      <c r="V6" s="14">
        <f t="shared" si="0"/>
        <v>0.78609747360100624</v>
      </c>
      <c r="W6" s="14">
        <f t="shared" si="0"/>
        <v>1.6625828173703019</v>
      </c>
      <c r="X6" s="14">
        <f t="shared" si="0"/>
        <v>0.32516010134469919</v>
      </c>
      <c r="Y6" s="14">
        <f t="shared" si="0"/>
        <v>1.0576666666666668</v>
      </c>
      <c r="Z6" s="14">
        <f t="shared" si="0"/>
        <v>0.54126666666666667</v>
      </c>
      <c r="AA6" s="14">
        <f t="shared" si="0"/>
        <v>1.3965333333333332</v>
      </c>
      <c r="AB6" s="14">
        <f t="shared" si="0"/>
        <v>2.2851666666666666</v>
      </c>
      <c r="AC6" s="14">
        <f t="shared" si="0"/>
        <v>1.6788999999999998</v>
      </c>
      <c r="AD6" s="14">
        <f t="shared" si="0"/>
        <v>2.0364861099129459</v>
      </c>
      <c r="AE6" s="14">
        <f t="shared" si="0"/>
        <v>0.18289999999999995</v>
      </c>
      <c r="AF6" s="14" t="e">
        <f t="shared" si="0"/>
        <v>#DIV/0!</v>
      </c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7"/>
      <c r="BT6" s="7"/>
      <c r="BU6" s="7"/>
      <c r="BV6" s="7"/>
      <c r="BW6" s="7"/>
      <c r="BX6" s="7"/>
      <c r="BY6" s="7"/>
      <c r="BZ6" s="7"/>
    </row>
    <row r="7" spans="2:120" s="12" customFormat="1" x14ac:dyDescent="0.2">
      <c r="B7" s="13" t="s">
        <v>4</v>
      </c>
      <c r="C7" s="13"/>
      <c r="D7" s="14">
        <f>STDEV(D3:D5)</f>
        <v>0.37306742464778841</v>
      </c>
      <c r="E7" s="14">
        <f t="shared" ref="E7:AF7" si="1">STDEV(E3:E5)</f>
        <v>0.5095556332073401</v>
      </c>
      <c r="F7" s="14">
        <f t="shared" si="1"/>
        <v>0.11167785516087486</v>
      </c>
      <c r="G7" s="14">
        <f t="shared" si="1"/>
        <v>2.1603780533354194E-2</v>
      </c>
      <c r="H7" s="14">
        <f t="shared" si="1"/>
        <v>6.8357906150885994E-2</v>
      </c>
      <c r="I7" s="14">
        <f t="shared" si="1"/>
        <v>2.1850019069404307E-2</v>
      </c>
      <c r="J7" s="14">
        <f t="shared" si="1"/>
        <v>7.998033091537772E-2</v>
      </c>
      <c r="K7" s="14">
        <f t="shared" si="1"/>
        <v>6.1628916373187528E-2</v>
      </c>
      <c r="L7" s="14">
        <f t="shared" si="1"/>
        <v>0.45650993641197135</v>
      </c>
      <c r="M7" s="14">
        <f t="shared" si="1"/>
        <v>2.7214575250085087</v>
      </c>
      <c r="N7" s="14" t="e">
        <f t="shared" si="1"/>
        <v>#DIV/0!</v>
      </c>
      <c r="O7" s="14" t="e">
        <f t="shared" si="1"/>
        <v>#DIV/0!</v>
      </c>
      <c r="P7" s="14" t="e">
        <f t="shared" si="1"/>
        <v>#DIV/0!</v>
      </c>
      <c r="Q7" s="14" t="e">
        <f t="shared" si="1"/>
        <v>#DIV/0!</v>
      </c>
      <c r="R7" s="14" t="e">
        <f t="shared" si="1"/>
        <v>#DIV/0!</v>
      </c>
      <c r="S7" s="14" t="e">
        <f t="shared" si="1"/>
        <v>#DIV/0!</v>
      </c>
      <c r="T7" s="14" t="e">
        <f t="shared" si="1"/>
        <v>#DIV/0!</v>
      </c>
      <c r="U7" s="14" t="e">
        <f t="shared" si="1"/>
        <v>#DIV/0!</v>
      </c>
      <c r="V7" s="14">
        <f t="shared" si="1"/>
        <v>6.2020101557265138E-2</v>
      </c>
      <c r="W7" s="14">
        <f t="shared" si="1"/>
        <v>2.9440755383370376E-2</v>
      </c>
      <c r="X7" s="14">
        <f t="shared" si="1"/>
        <v>3.2498888292637876E-2</v>
      </c>
      <c r="Y7" s="14">
        <f t="shared" si="1"/>
        <v>3.2560763709307168E-2</v>
      </c>
      <c r="Z7" s="14">
        <f t="shared" si="1"/>
        <v>6.2276828221524999E-2</v>
      </c>
      <c r="AA7" s="14">
        <f t="shared" si="1"/>
        <v>0.10867756591557132</v>
      </c>
      <c r="AB7" s="14">
        <f t="shared" si="1"/>
        <v>0.11463443345406023</v>
      </c>
      <c r="AC7" s="14">
        <f t="shared" si="1"/>
        <v>4.0707615995044424E-2</v>
      </c>
      <c r="AD7" s="14">
        <f t="shared" si="1"/>
        <v>2.5935066084865248</v>
      </c>
      <c r="AE7" s="14" t="e">
        <f t="shared" si="1"/>
        <v>#DIV/0!</v>
      </c>
      <c r="AF7" s="14" t="e">
        <f t="shared" si="1"/>
        <v>#DIV/0!</v>
      </c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7"/>
      <c r="BT7" s="7"/>
      <c r="BU7" s="7"/>
      <c r="BV7" s="7"/>
      <c r="BW7" s="7"/>
      <c r="BX7" s="7"/>
      <c r="BY7" s="7"/>
      <c r="BZ7" s="7"/>
    </row>
    <row r="8" spans="2:120" s="12" customFormat="1" x14ac:dyDescent="0.2">
      <c r="B8" s="13" t="s">
        <v>5</v>
      </c>
      <c r="C8" s="13"/>
      <c r="D8" s="14">
        <f>MAX(D1:D4)-MIN(D1:D4)</f>
        <v>0.39939999999999998</v>
      </c>
      <c r="E8" s="14">
        <f t="shared" ref="E8:AF8" si="2">MAX(E1:E4)-MIN(E1:E4)</f>
        <v>1.0190999999999999</v>
      </c>
      <c r="F8" s="14">
        <f t="shared" si="2"/>
        <v>0.2229000000000001</v>
      </c>
      <c r="G8" s="14">
        <f t="shared" si="2"/>
        <v>4.3200000000000016E-2</v>
      </c>
      <c r="H8" s="14">
        <f t="shared" si="2"/>
        <v>0.13650000000000007</v>
      </c>
      <c r="I8" s="14">
        <f t="shared" si="2"/>
        <v>3.0999999999998806E-3</v>
      </c>
      <c r="J8" s="14">
        <f t="shared" si="2"/>
        <v>1.639999999999997E-2</v>
      </c>
      <c r="K8" s="14">
        <f t="shared" si="2"/>
        <v>9.7100000000000186E-2</v>
      </c>
      <c r="L8" s="14">
        <f t="shared" si="2"/>
        <v>0.64560254343188905</v>
      </c>
      <c r="M8" s="14">
        <f t="shared" si="2"/>
        <v>3.8487221412893486</v>
      </c>
      <c r="N8" s="14">
        <f t="shared" si="2"/>
        <v>0</v>
      </c>
      <c r="O8" s="14">
        <f t="shared" si="2"/>
        <v>0</v>
      </c>
      <c r="P8" s="14">
        <f t="shared" si="2"/>
        <v>0</v>
      </c>
      <c r="Q8" s="14">
        <f t="shared" si="2"/>
        <v>0</v>
      </c>
      <c r="R8" s="14">
        <f t="shared" si="2"/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9.4361528544758433E-2</v>
      </c>
      <c r="W8" s="14">
        <f t="shared" si="2"/>
        <v>5.477201010760635E-2</v>
      </c>
      <c r="X8" s="14">
        <f t="shared" si="2"/>
        <v>3.8643735280157743E-3</v>
      </c>
      <c r="Y8" s="14">
        <f t="shared" si="2"/>
        <v>2.2100000000000009E-2</v>
      </c>
      <c r="Z8" s="14">
        <f t="shared" si="2"/>
        <v>8.8899999999999979E-2</v>
      </c>
      <c r="AA8" s="14">
        <f t="shared" si="2"/>
        <v>5.720000000000014E-2</v>
      </c>
      <c r="AB8" s="14">
        <f t="shared" si="2"/>
        <v>8.8400000000000034E-2</v>
      </c>
      <c r="AC8" s="14">
        <f t="shared" si="2"/>
        <v>4.4399999999999773E-2</v>
      </c>
      <c r="AD8" s="14">
        <f t="shared" si="2"/>
        <v>3.667772219825892</v>
      </c>
      <c r="AE8" s="14">
        <f t="shared" si="2"/>
        <v>0</v>
      </c>
      <c r="AF8" s="14">
        <f t="shared" si="2"/>
        <v>0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 t="s">
        <v>55</v>
      </c>
      <c r="AW8" s="7"/>
      <c r="AX8" s="7"/>
      <c r="AY8" s="7"/>
      <c r="AZ8" s="7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7"/>
      <c r="BT8" s="7"/>
      <c r="BU8" s="7"/>
      <c r="BV8" s="7"/>
      <c r="BW8" s="7"/>
      <c r="BX8" s="7"/>
      <c r="BY8" s="7"/>
      <c r="BZ8" s="7"/>
    </row>
    <row r="9" spans="2:120" s="12" customFormat="1" x14ac:dyDescent="0.2">
      <c r="B9" s="13" t="s">
        <v>6</v>
      </c>
      <c r="C9" s="13"/>
      <c r="D9" s="14">
        <f>MIN(D3:D5)</f>
        <v>11.215400000000001</v>
      </c>
      <c r="E9" s="14">
        <f t="shared" ref="E9:AF9" si="3">MIN(E3:E5)</f>
        <v>10.375299999999999</v>
      </c>
      <c r="F9" s="14">
        <f t="shared" si="3"/>
        <v>2.5114000000000001</v>
      </c>
      <c r="G9" s="14">
        <f t="shared" si="3"/>
        <v>0.76639999999999997</v>
      </c>
      <c r="H9" s="14">
        <f t="shared" si="3"/>
        <v>1.3151000000000002</v>
      </c>
      <c r="I9" s="14">
        <f t="shared" si="3"/>
        <v>0.62869999999999981</v>
      </c>
      <c r="J9" s="14">
        <f t="shared" si="3"/>
        <v>1.5253000000000001</v>
      </c>
      <c r="K9" s="14">
        <f t="shared" si="3"/>
        <v>0.74420000000000019</v>
      </c>
      <c r="L9" s="14">
        <f t="shared" si="3"/>
        <v>5.2488989664500112</v>
      </c>
      <c r="M9" s="14">
        <f t="shared" si="3"/>
        <v>1.7598265738418661</v>
      </c>
      <c r="N9" s="14">
        <f t="shared" si="3"/>
        <v>6.1523133608424061</v>
      </c>
      <c r="O9" s="14">
        <f t="shared" si="3"/>
        <v>0</v>
      </c>
      <c r="P9" s="14">
        <f t="shared" si="3"/>
        <v>5.1269732172111064</v>
      </c>
      <c r="Q9" s="14">
        <f t="shared" si="3"/>
        <v>5.2275789463192224</v>
      </c>
      <c r="R9" s="14">
        <f t="shared" si="3"/>
        <v>2.7132016290721928</v>
      </c>
      <c r="S9" s="14">
        <f t="shared" si="3"/>
        <v>3.6369256976188002</v>
      </c>
      <c r="T9" s="14">
        <f t="shared" si="3"/>
        <v>0</v>
      </c>
      <c r="U9" s="14">
        <f t="shared" si="3"/>
        <v>0</v>
      </c>
      <c r="V9" s="14">
        <f t="shared" si="3"/>
        <v>0.73961495387802989</v>
      </c>
      <c r="W9" s="14">
        <f t="shared" si="3"/>
        <v>1.6414355302600221</v>
      </c>
      <c r="X9" s="14">
        <f t="shared" si="3"/>
        <v>0.28770000000000007</v>
      </c>
      <c r="Y9" s="14">
        <f t="shared" si="3"/>
        <v>1.0223</v>
      </c>
      <c r="Z9" s="14">
        <f t="shared" si="3"/>
        <v>0.4909</v>
      </c>
      <c r="AA9" s="14">
        <f t="shared" si="3"/>
        <v>1.3073999999999999</v>
      </c>
      <c r="AB9" s="14">
        <f t="shared" si="3"/>
        <v>2.1798999999999999</v>
      </c>
      <c r="AC9" s="14">
        <f t="shared" si="3"/>
        <v>1.6395</v>
      </c>
      <c r="AD9" s="14">
        <f t="shared" si="3"/>
        <v>0.20260000000000006</v>
      </c>
      <c r="AE9" s="14">
        <f t="shared" si="3"/>
        <v>0.18289999999999995</v>
      </c>
      <c r="AF9" s="14">
        <f t="shared" si="3"/>
        <v>0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s="12" customFormat="1" x14ac:dyDescent="0.2">
      <c r="B10" s="13" t="s">
        <v>7</v>
      </c>
      <c r="C10" s="13"/>
      <c r="D10" s="14">
        <f>MAX(D1:D4)</f>
        <v>11.614800000000001</v>
      </c>
      <c r="E10" s="14">
        <f t="shared" ref="E10:AF10" si="4">MAX(E1:E4)</f>
        <v>11.394399999999999</v>
      </c>
      <c r="F10" s="14">
        <f t="shared" si="4"/>
        <v>2.7343000000000002</v>
      </c>
      <c r="G10" s="14">
        <f t="shared" si="4"/>
        <v>0.80959999999999999</v>
      </c>
      <c r="H10" s="14">
        <f t="shared" si="4"/>
        <v>1.4516000000000002</v>
      </c>
      <c r="I10" s="14">
        <f t="shared" si="4"/>
        <v>0.66799999999999971</v>
      </c>
      <c r="J10" s="14">
        <f t="shared" si="4"/>
        <v>1.5417000000000001</v>
      </c>
      <c r="K10" s="14">
        <f t="shared" si="4"/>
        <v>0.85850000000000026</v>
      </c>
      <c r="L10" s="14">
        <f t="shared" si="4"/>
        <v>5.8945015098819002</v>
      </c>
      <c r="M10" s="14">
        <f t="shared" si="4"/>
        <v>5.6085487151312146</v>
      </c>
      <c r="N10" s="14">
        <f t="shared" si="4"/>
        <v>6.1523133608424061</v>
      </c>
      <c r="O10" s="14">
        <f t="shared" si="4"/>
        <v>0</v>
      </c>
      <c r="P10" s="14">
        <f t="shared" si="4"/>
        <v>5.1269732172111064</v>
      </c>
      <c r="Q10" s="14">
        <f t="shared" si="4"/>
        <v>5.2275789463192224</v>
      </c>
      <c r="R10" s="14">
        <f t="shared" si="4"/>
        <v>2.7132016290721928</v>
      </c>
      <c r="S10" s="14">
        <f t="shared" si="4"/>
        <v>3.6369256976188002</v>
      </c>
      <c r="T10" s="14">
        <f t="shared" si="4"/>
        <v>0</v>
      </c>
      <c r="U10" s="14">
        <f t="shared" si="4"/>
        <v>0</v>
      </c>
      <c r="V10" s="14">
        <f t="shared" si="4"/>
        <v>0.85651949773487368</v>
      </c>
      <c r="W10" s="14">
        <f t="shared" si="4"/>
        <v>1.6962075403676284</v>
      </c>
      <c r="X10" s="14">
        <f t="shared" si="4"/>
        <v>0.34582233878105667</v>
      </c>
      <c r="Y10" s="14">
        <f t="shared" si="4"/>
        <v>1.0864</v>
      </c>
      <c r="Z10" s="14">
        <f t="shared" si="4"/>
        <v>0.6109</v>
      </c>
      <c r="AA10" s="14">
        <f t="shared" si="4"/>
        <v>1.3646</v>
      </c>
      <c r="AB10" s="14">
        <f t="shared" si="4"/>
        <v>2.2683</v>
      </c>
      <c r="AC10" s="14">
        <f t="shared" si="4"/>
        <v>1.7207999999999999</v>
      </c>
      <c r="AD10" s="14">
        <f t="shared" si="4"/>
        <v>3.8703722198258919</v>
      </c>
      <c r="AE10" s="14">
        <f t="shared" si="4"/>
        <v>0.18289999999999995</v>
      </c>
      <c r="AF10" s="14">
        <f t="shared" si="4"/>
        <v>0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s="12" customFormat="1" x14ac:dyDescent="0.2">
      <c r="B11" s="13" t="s">
        <v>56</v>
      </c>
      <c r="C11" s="13"/>
      <c r="D11" s="15">
        <f>COUNT(D3:D5)</f>
        <v>3</v>
      </c>
      <c r="E11" s="15">
        <f t="shared" ref="E11:AF11" si="5">COUNT(E3:E5)</f>
        <v>3</v>
      </c>
      <c r="F11" s="15">
        <f t="shared" si="5"/>
        <v>3</v>
      </c>
      <c r="G11" s="15">
        <f t="shared" si="5"/>
        <v>3</v>
      </c>
      <c r="H11" s="15">
        <f t="shared" si="5"/>
        <v>3</v>
      </c>
      <c r="I11" s="15">
        <f t="shared" si="5"/>
        <v>3</v>
      </c>
      <c r="J11" s="15">
        <f t="shared" si="5"/>
        <v>3</v>
      </c>
      <c r="K11" s="15">
        <f t="shared" si="5"/>
        <v>3</v>
      </c>
      <c r="L11" s="15">
        <f t="shared" si="5"/>
        <v>2</v>
      </c>
      <c r="M11" s="15">
        <f t="shared" si="5"/>
        <v>2</v>
      </c>
      <c r="N11" s="15">
        <f t="shared" si="5"/>
        <v>1</v>
      </c>
      <c r="O11" s="15">
        <f t="shared" si="5"/>
        <v>0</v>
      </c>
      <c r="P11" s="15">
        <f t="shared" si="5"/>
        <v>1</v>
      </c>
      <c r="Q11" s="15">
        <f t="shared" si="5"/>
        <v>1</v>
      </c>
      <c r="R11" s="15">
        <f t="shared" si="5"/>
        <v>1</v>
      </c>
      <c r="S11" s="15">
        <f t="shared" si="5"/>
        <v>1</v>
      </c>
      <c r="T11" s="15">
        <f t="shared" si="5"/>
        <v>0</v>
      </c>
      <c r="U11" s="15">
        <f t="shared" si="5"/>
        <v>0</v>
      </c>
      <c r="V11" s="15">
        <f t="shared" si="5"/>
        <v>3</v>
      </c>
      <c r="W11" s="15">
        <f t="shared" si="5"/>
        <v>3</v>
      </c>
      <c r="X11" s="15">
        <f t="shared" si="5"/>
        <v>3</v>
      </c>
      <c r="Y11" s="15">
        <f t="shared" si="5"/>
        <v>3</v>
      </c>
      <c r="Z11" s="15">
        <f t="shared" si="5"/>
        <v>3</v>
      </c>
      <c r="AA11" s="15">
        <f t="shared" si="5"/>
        <v>3</v>
      </c>
      <c r="AB11" s="15">
        <f t="shared" si="5"/>
        <v>3</v>
      </c>
      <c r="AC11" s="15">
        <f t="shared" si="5"/>
        <v>3</v>
      </c>
      <c r="AD11" s="15">
        <f t="shared" si="5"/>
        <v>2</v>
      </c>
      <c r="AE11" s="15">
        <f t="shared" si="5"/>
        <v>1</v>
      </c>
      <c r="AF11" s="15">
        <f t="shared" si="5"/>
        <v>0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</sheetData>
  <mergeCells count="22">
    <mergeCell ref="BQ1:BR1"/>
    <mergeCell ref="BS1:BT1"/>
    <mergeCell ref="BU1:BV1"/>
    <mergeCell ref="BW1:BX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0"/>
  <sheetViews>
    <sheetView workbookViewId="0">
      <pane xSplit="3" topLeftCell="Z1" activePane="topRight" state="frozen"/>
      <selection pane="topRight" activeCell="B8" sqref="B8:AF13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ht="14.45" customHeight="1" x14ac:dyDescent="0.2">
      <c r="B3" s="2" t="s">
        <v>424</v>
      </c>
      <c r="C3" s="2" t="s">
        <v>550</v>
      </c>
      <c r="D3" s="5">
        <f>((AG3-AW3)^2+(AH3-AX3)^2)^0.5</f>
        <v>11.509399999999999</v>
      </c>
      <c r="E3" s="5">
        <f>((AG3-AU3)^2+(AH3-AV3)^2)^0.5</f>
        <v>10.6464</v>
      </c>
      <c r="F3" s="5">
        <f>((AG3-AM3)^2+(AH3-AN3)^2)^0.5</f>
        <v>2.6467000000000001</v>
      </c>
      <c r="G3" s="5">
        <f>((AG3-AI3)^2+(AH3-AJ3)^2)^0.5</f>
        <v>0.72070000000000001</v>
      </c>
      <c r="H3" s="5">
        <f>((AK3-AM3)^2+(AL3-AN3)^2)^0.5</f>
        <v>1.385</v>
      </c>
      <c r="I3" s="5">
        <f>((AM3-AO3)^2+(AN3-AP3)^2)^0.5</f>
        <v>0.59370000000000012</v>
      </c>
      <c r="J3" s="5">
        <f>((AO3-AQ3)^2+(AP3-AR3)^2)^0.5</f>
        <v>1.5112999999999994</v>
      </c>
      <c r="K3" s="5">
        <f>((AQ3-AS3)^2+(AR3-AT3)^2)^0.5</f>
        <v>0.81150000000000055</v>
      </c>
      <c r="L3" s="5">
        <f>((BS3-BU3)^2+(BT3-BV3)^2)^0.5</f>
        <v>5.5659073231594505</v>
      </c>
      <c r="M3" s="5">
        <f>((BU3-BW3)^2+(BV3-BX3)^2)^0.5</f>
        <v>1.7582597362164669</v>
      </c>
      <c r="N3" s="5">
        <f>((BW3-BY3)^2+(BX3-BZ3)^2)^0.5 + ((BY3-CA3)^2+(BZ3-CB3)^2)^0.5</f>
        <v>6.0222713265013228</v>
      </c>
      <c r="O3" s="5" t="s">
        <v>566</v>
      </c>
      <c r="P3" s="5">
        <f>((CE3-CG3)^2+(CF3-CH3)^2)^0.5</f>
        <v>4.9666450910045912</v>
      </c>
      <c r="Q3" s="5">
        <f>((CG3-CI3)^2+(CH3-CJ3)^2)^0.5</f>
        <v>5.9556727999446037</v>
      </c>
      <c r="R3" s="5">
        <f>((CO3-CQ3)^2+(CP3-CR3)^2)^0.5</f>
        <v>3.1391249863616455</v>
      </c>
      <c r="S3" s="5">
        <f>((CQ3-CS3)^2+(CR3-CT3)^2)^0.5</f>
        <v>4.6572393378481207</v>
      </c>
      <c r="T3" s="5">
        <f>((CY3-DA3)^2+(CZ3-DB3)^2)^0.5</f>
        <v>4.4379900101284591</v>
      </c>
      <c r="U3" s="5">
        <f>((DA3-DC3)^2+(DB3-DD3)^2)^0.5</f>
        <v>5.3748139363144469</v>
      </c>
      <c r="V3" s="5">
        <f>((DI3-DK3)^2+(DJ3-DL3)^2)^0.5</f>
        <v>0.82185415372802006</v>
      </c>
      <c r="W3" s="5">
        <f>((DK3-DM3)^2+(DL3-DN3)^2)^0.5</f>
        <v>1.6613162552626757</v>
      </c>
      <c r="X3" s="5">
        <f>((DM3-DO3)^2+(DN3-DP3)^2)^0.5</f>
        <v>0.4448263706211672</v>
      </c>
      <c r="Y3" s="5">
        <f>((BE3-BK3)^2+(BF3-BL3)^2)^0.5</f>
        <v>1.0375000000000001</v>
      </c>
      <c r="Z3" s="5">
        <f>((BG3-BI3)^2+(BH3-BJ3)^2)^0.5</f>
        <v>0.53910000000000002</v>
      </c>
      <c r="AA3" s="5">
        <f>((BC3-BM3)^2+(BD3-BN3)^2)^0.5</f>
        <v>1.2046000000000001</v>
      </c>
      <c r="AB3" s="5">
        <f>((BA3-BO3)^2+(BB3-BP3)^2)^0.5</f>
        <v>2.2168000000000001</v>
      </c>
      <c r="AC3" s="6">
        <f>((AY3-BQ3)^2+(AZ3-BR3)^2)^0.5</f>
        <v>1.6694</v>
      </c>
      <c r="AD3" s="6">
        <f>((CK3-CM3)^2+(CL3-CN3)^2)^0.5</f>
        <v>0.19619999999999971</v>
      </c>
      <c r="AE3" s="6">
        <f>((CU3-CW3)^2+(CV3-CX3)^2)^0.5</f>
        <v>0.17580000000000018</v>
      </c>
      <c r="AF3" s="6">
        <f>((DE3-DG3)^2+(DF3-DH3)^2)^0.5</f>
        <v>0.19179999999999975</v>
      </c>
      <c r="AG3" s="9">
        <v>0</v>
      </c>
      <c r="AH3" s="9">
        <v>0</v>
      </c>
      <c r="AI3" s="9">
        <v>0</v>
      </c>
      <c r="AJ3" s="9">
        <v>-0.72070000000000001</v>
      </c>
      <c r="AK3" s="9">
        <v>0</v>
      </c>
      <c r="AL3" s="9">
        <v>-1.2617</v>
      </c>
      <c r="AM3" s="9">
        <v>0</v>
      </c>
      <c r="AN3" s="9">
        <v>-2.6467000000000001</v>
      </c>
      <c r="AO3" s="9">
        <v>0</v>
      </c>
      <c r="AP3" s="9">
        <v>-3.2404000000000002</v>
      </c>
      <c r="AQ3" s="9">
        <v>0</v>
      </c>
      <c r="AR3" s="9">
        <v>-4.7516999999999996</v>
      </c>
      <c r="AS3" s="9">
        <v>0</v>
      </c>
      <c r="AT3" s="9">
        <v>-5.5632000000000001</v>
      </c>
      <c r="AU3" s="9">
        <v>0</v>
      </c>
      <c r="AV3" s="9">
        <v>-10.6464</v>
      </c>
      <c r="AW3" s="9">
        <v>0</v>
      </c>
      <c r="AX3" s="9">
        <v>-11.509399999999999</v>
      </c>
      <c r="AY3" s="18">
        <v>0.95820000000000005</v>
      </c>
      <c r="AZ3" s="18">
        <v>-4.2247000000000003</v>
      </c>
      <c r="BA3" s="19">
        <v>1.0941000000000001</v>
      </c>
      <c r="BB3" s="19">
        <v>-4.2247000000000003</v>
      </c>
      <c r="BC3" s="19">
        <v>0.64329999999999998</v>
      </c>
      <c r="BD3" s="19">
        <v>-4.2247000000000003</v>
      </c>
      <c r="BE3" s="19">
        <v>0.53590000000000004</v>
      </c>
      <c r="BF3" s="19">
        <v>-4.2247000000000003</v>
      </c>
      <c r="BG3" s="19">
        <v>0.2616</v>
      </c>
      <c r="BH3" s="19">
        <v>-4.2247000000000003</v>
      </c>
      <c r="BI3" s="19">
        <v>-0.27750000000000002</v>
      </c>
      <c r="BJ3" s="19">
        <v>-4.2247000000000003</v>
      </c>
      <c r="BK3" s="19">
        <v>-0.50160000000000005</v>
      </c>
      <c r="BL3" s="19">
        <v>-4.2247000000000003</v>
      </c>
      <c r="BM3" s="19">
        <v>-0.56130000000000002</v>
      </c>
      <c r="BN3" s="19">
        <v>-4.2247000000000003</v>
      </c>
      <c r="BO3" s="19">
        <v>-1.1227</v>
      </c>
      <c r="BP3" s="19">
        <v>-4.2247000000000003</v>
      </c>
      <c r="BQ3" s="19">
        <v>-0.71120000000000005</v>
      </c>
      <c r="BR3" s="19">
        <v>-4.2247000000000003</v>
      </c>
      <c r="BS3" s="17">
        <v>0</v>
      </c>
      <c r="BT3" s="17">
        <v>0</v>
      </c>
      <c r="BU3" s="17">
        <v>4.0208000000000004</v>
      </c>
      <c r="BV3" s="17">
        <v>3.8487</v>
      </c>
      <c r="BW3" s="17">
        <v>5.2164999999999999</v>
      </c>
      <c r="BX3" s="17">
        <v>5.1378000000000004</v>
      </c>
      <c r="BY3" s="17">
        <v>5.2164999999999999</v>
      </c>
      <c r="BZ3" s="17">
        <v>5.1378000000000004</v>
      </c>
      <c r="CA3" s="17">
        <v>10.0273</v>
      </c>
      <c r="CB3" s="17">
        <v>8.7605000000000004</v>
      </c>
      <c r="CC3" s="17">
        <v>10.0273</v>
      </c>
      <c r="CD3" s="17">
        <v>8.7605000000000004</v>
      </c>
      <c r="CE3" s="12">
        <v>0.82489999999999997</v>
      </c>
      <c r="CF3" s="12">
        <v>1.1093</v>
      </c>
      <c r="CG3" s="12">
        <v>-3.944</v>
      </c>
      <c r="CH3" s="12">
        <v>2.4967999999999999</v>
      </c>
      <c r="CI3" s="12">
        <v>1.6922999999999999</v>
      </c>
      <c r="CJ3" s="12">
        <v>4.4208999999999996</v>
      </c>
      <c r="CK3" s="12">
        <v>-1.2192000000000001</v>
      </c>
      <c r="CL3" s="12">
        <v>1.8942000000000001</v>
      </c>
      <c r="CM3" s="12">
        <v>-1.2192000000000001</v>
      </c>
      <c r="CN3" s="12">
        <v>2.0903999999999998</v>
      </c>
      <c r="CO3" s="12">
        <v>9.7799999999999998E-2</v>
      </c>
      <c r="CP3" s="12">
        <v>2.8346</v>
      </c>
      <c r="CQ3" s="12">
        <v>-3.0404</v>
      </c>
      <c r="CR3" s="12">
        <v>2.9108000000000001</v>
      </c>
      <c r="CS3" s="12">
        <v>-4.3764000000000003</v>
      </c>
      <c r="CT3" s="12">
        <v>-1.5507</v>
      </c>
      <c r="CU3" s="12">
        <v>-1.3945000000000001</v>
      </c>
      <c r="CV3" s="12">
        <v>2.8912</v>
      </c>
      <c r="CW3" s="12">
        <v>-1.3945000000000001</v>
      </c>
      <c r="CX3" s="12">
        <v>3.0670000000000002</v>
      </c>
      <c r="CY3" s="12">
        <v>-0.4083</v>
      </c>
      <c r="CZ3" s="12">
        <v>4.1661999999999999</v>
      </c>
      <c r="DA3" s="12">
        <v>-4.84</v>
      </c>
      <c r="DB3" s="12">
        <v>3.93</v>
      </c>
      <c r="DC3" s="12">
        <v>0.18540000000000001</v>
      </c>
      <c r="DD3" s="12">
        <v>2.0236999999999998</v>
      </c>
      <c r="DE3" s="12">
        <v>-2.5413000000000001</v>
      </c>
      <c r="DF3" s="12">
        <v>4.4564000000000004</v>
      </c>
      <c r="DG3" s="12">
        <v>-2.5413000000000001</v>
      </c>
      <c r="DH3" s="12">
        <v>4.6482000000000001</v>
      </c>
      <c r="DI3" s="12">
        <v>2.3006000000000002</v>
      </c>
      <c r="DJ3" s="12">
        <v>1.9138999999999999</v>
      </c>
      <c r="DK3" s="12">
        <v>2.8715000000000002</v>
      </c>
      <c r="DL3" s="12">
        <v>1.3227</v>
      </c>
      <c r="DM3" s="12">
        <v>3.3852000000000002</v>
      </c>
      <c r="DN3" s="12">
        <v>-0.25719999999999998</v>
      </c>
      <c r="DO3" s="12">
        <v>3.4411</v>
      </c>
      <c r="DP3" s="12">
        <v>-0.69850000000000001</v>
      </c>
    </row>
    <row r="4" spans="2:120" ht="16.899999999999999" customHeight="1" x14ac:dyDescent="0.2">
      <c r="B4" s="2" t="s">
        <v>425</v>
      </c>
      <c r="C4" s="2" t="s">
        <v>535</v>
      </c>
      <c r="D4" s="5">
        <f>((AG4-AW4)^2+(AH4-AX4)^2)^0.5</f>
        <v>12.599</v>
      </c>
      <c r="E4" s="5">
        <f>((AG4-AU4)^2+(AH4-AV4)^2)^0.5</f>
        <v>12.34</v>
      </c>
      <c r="F4" s="5">
        <f>((AG4-AM4)^2+(AH4-AN4)^2)^0.5</f>
        <v>2.8791000000000002</v>
      </c>
      <c r="G4" s="24">
        <f>((AG4-AI4)^2+(AH4-AJ4)^2)^0.5</f>
        <v>1.0401</v>
      </c>
      <c r="H4" s="5">
        <f>((AK4-AM4)^2+(AL4-AN4)^2)^0.5</f>
        <v>1.2973000000000001</v>
      </c>
      <c r="I4" s="5">
        <f>((AM4-AO4)^2+(AN4-AP4)^2)^0.5</f>
        <v>0.64449999999999985</v>
      </c>
      <c r="J4" s="24">
        <f>((AO4-AQ4)^2+(AP4-AR4)^2)^0.5</f>
        <v>1.2775999999999996</v>
      </c>
      <c r="K4" s="24">
        <f>((AQ4-AS4)^2+(AR4-AT4)^2)^0.5</f>
        <v>1.1093999999999999</v>
      </c>
      <c r="L4" s="5">
        <f>((BS4-BU4)^2+(BT4-BV4)^2)^0.5</f>
        <v>6.9709394237792663</v>
      </c>
      <c r="M4" s="5" t="s">
        <v>566</v>
      </c>
      <c r="N4" s="5" t="s">
        <v>566</v>
      </c>
      <c r="O4" s="5" t="s">
        <v>566</v>
      </c>
      <c r="P4" s="5">
        <f>((CE4-CG4)^2+(CF4-CH4)^2)^0.5</f>
        <v>6.0025982415950514</v>
      </c>
      <c r="Q4" s="5">
        <f>((CG4-CI4)^2+(CH4-CJ4)^2)^0.5</f>
        <v>6.6348231061573903</v>
      </c>
      <c r="R4" s="5">
        <f>((CO4-CQ4)^2+(CP4-CR4)^2)^0.5</f>
        <v>4.216871759966148</v>
      </c>
      <c r="S4" s="5">
        <f>((CQ4-CS4)^2+(CR4-CT4)^2)^0.5</f>
        <v>5.2868158375339691</v>
      </c>
      <c r="T4" s="5">
        <f>((CY4-DA4)^2+(CZ4-DB4)^2)^0.5</f>
        <v>5.3013013421234598</v>
      </c>
      <c r="U4" s="5">
        <f>((DA4-DC4)^2+(DB4-DD4)^2)^0.5</f>
        <v>6.8687862486759625</v>
      </c>
      <c r="V4" s="5">
        <f>((DI4-DK4)^2+(DJ4-DL4)^2)^0.5</f>
        <v>0.99666757246335624</v>
      </c>
      <c r="W4" s="5">
        <f>((DK4-DM4)^2+(DL4-DN4)^2)^0.5</f>
        <v>1.8891617453251586</v>
      </c>
      <c r="X4" s="5">
        <f>((DM4-DO4)^2+(DN4-DP4)^2)^0.5</f>
        <v>0.41663400005280399</v>
      </c>
      <c r="Y4" s="5">
        <f>((BE4-BK4)^2+(BF4-BL4)^2)^0.5</f>
        <v>1.1461000000000001</v>
      </c>
      <c r="Z4" s="5">
        <f>((BG4-BI4)^2+(BH4-BJ4)^2)^0.5</f>
        <v>0.59939999999999993</v>
      </c>
      <c r="AA4" s="5">
        <f>((BC4-BM4)^2+(BD4-BN4)^2)^0.5</f>
        <v>1.4116</v>
      </c>
      <c r="AB4" s="5">
        <f>((BA4-BO4)^2+(BB4-BP4)^2)^0.5</f>
        <v>2.4142000000000001</v>
      </c>
      <c r="AC4" s="6">
        <f>((AY4-BQ4)^2+(AZ4-BR4)^2)^0.5</f>
        <v>1.7805</v>
      </c>
      <c r="AD4" s="6">
        <f>((CK4-CM4)^2+(CL4-CN4)^2)^0.5</f>
        <v>0.27439999999999998</v>
      </c>
      <c r="AE4" s="6">
        <f>((CU4-CW4)^2+(CV4-CX4)^2)^0.5</f>
        <v>0.28129999999999988</v>
      </c>
      <c r="AF4" s="6">
        <f>((DE4-DG4)^2+(DF4-DH4)^2)^0.5</f>
        <v>0.22350000000000003</v>
      </c>
      <c r="AG4" s="9">
        <v>0</v>
      </c>
      <c r="AH4" s="9">
        <v>0</v>
      </c>
      <c r="AI4" s="9">
        <v>0</v>
      </c>
      <c r="AJ4" s="9">
        <v>-1.0401</v>
      </c>
      <c r="AK4" s="9">
        <v>0</v>
      </c>
      <c r="AL4" s="9">
        <v>-1.5818000000000001</v>
      </c>
      <c r="AM4" s="9">
        <v>0</v>
      </c>
      <c r="AN4" s="9">
        <v>-2.8791000000000002</v>
      </c>
      <c r="AO4" s="9">
        <v>0</v>
      </c>
      <c r="AP4" s="9">
        <v>-3.5236000000000001</v>
      </c>
      <c r="AQ4" s="9">
        <v>0</v>
      </c>
      <c r="AR4" s="9">
        <v>-4.8011999999999997</v>
      </c>
      <c r="AS4" s="9">
        <v>0</v>
      </c>
      <c r="AT4" s="9">
        <v>-5.9105999999999996</v>
      </c>
      <c r="AU4" s="9">
        <v>0</v>
      </c>
      <c r="AV4" s="9">
        <v>-12.34</v>
      </c>
      <c r="AW4" s="9">
        <v>0</v>
      </c>
      <c r="AX4" s="9">
        <v>-12.599</v>
      </c>
      <c r="AY4" s="18">
        <v>0.91059999999999997</v>
      </c>
      <c r="AZ4" s="18">
        <v>-5.6928000000000001</v>
      </c>
      <c r="BA4" s="19">
        <v>1.0039</v>
      </c>
      <c r="BB4" s="19">
        <v>-5.6928000000000001</v>
      </c>
      <c r="BC4" s="19">
        <v>0.6966</v>
      </c>
      <c r="BD4" s="19">
        <v>-5.6928000000000001</v>
      </c>
      <c r="BE4" s="19">
        <v>0.48320000000000002</v>
      </c>
      <c r="BF4" s="19">
        <v>-5.6928000000000001</v>
      </c>
      <c r="BG4" s="19">
        <v>0.18540000000000001</v>
      </c>
      <c r="BH4" s="19">
        <v>-5.6928000000000001</v>
      </c>
      <c r="BI4" s="19">
        <v>-0.41399999999999998</v>
      </c>
      <c r="BJ4" s="19">
        <v>-5.6928000000000001</v>
      </c>
      <c r="BK4" s="19">
        <v>-0.66290000000000004</v>
      </c>
      <c r="BL4" s="19">
        <v>-5.6928000000000001</v>
      </c>
      <c r="BM4" s="19">
        <v>-0.71499999999999997</v>
      </c>
      <c r="BN4" s="19">
        <v>-5.6928000000000001</v>
      </c>
      <c r="BO4" s="19">
        <v>-1.4103000000000001</v>
      </c>
      <c r="BP4" s="19">
        <v>-5.6928000000000001</v>
      </c>
      <c r="BQ4" s="19">
        <v>-0.86990000000000001</v>
      </c>
      <c r="BR4" s="19">
        <v>-5.6928000000000001</v>
      </c>
      <c r="BS4" s="17">
        <v>0</v>
      </c>
      <c r="BT4" s="17">
        <v>0</v>
      </c>
      <c r="BU4" s="17">
        <v>-4.3802000000000003</v>
      </c>
      <c r="BV4" s="17">
        <v>-5.4229000000000003</v>
      </c>
      <c r="BW4" s="17"/>
      <c r="BX4" s="17"/>
      <c r="BY4" s="17"/>
      <c r="BZ4" s="17"/>
      <c r="CA4" s="17"/>
      <c r="CB4" s="17"/>
      <c r="CC4" s="17"/>
      <c r="CD4" s="17"/>
      <c r="CE4" s="12">
        <v>-4.1923000000000004</v>
      </c>
      <c r="CF4" s="12">
        <v>-4.7873000000000001</v>
      </c>
      <c r="CG4" s="12">
        <v>-7.4130000000000003</v>
      </c>
      <c r="CH4" s="12">
        <v>-9.8527000000000005</v>
      </c>
      <c r="CI4" s="12">
        <v>-1.7487999999999999</v>
      </c>
      <c r="CJ4" s="12">
        <v>-6.3975999999999997</v>
      </c>
      <c r="CK4" s="12">
        <v>-5.5556000000000001</v>
      </c>
      <c r="CL4" s="12">
        <v>-6.8789999999999996</v>
      </c>
      <c r="CM4" s="12">
        <v>-5.5556000000000001</v>
      </c>
      <c r="CN4" s="12">
        <v>-6.6045999999999996</v>
      </c>
      <c r="CO4" s="12">
        <v>-5.4920999999999998</v>
      </c>
      <c r="CP4" s="12">
        <v>-6.2324999999999999</v>
      </c>
      <c r="CQ4" s="12">
        <v>-6.9031000000000002</v>
      </c>
      <c r="CR4" s="12">
        <v>-2.2587000000000002</v>
      </c>
      <c r="CS4" s="12">
        <v>-4.1471999999999998</v>
      </c>
      <c r="CT4" s="12">
        <v>-6.7704000000000004</v>
      </c>
      <c r="CU4" s="12">
        <v>-6.2508999999999997</v>
      </c>
      <c r="CV4" s="12">
        <v>-4.3872</v>
      </c>
      <c r="CW4" s="12">
        <v>-6.2508999999999997</v>
      </c>
      <c r="CX4" s="12">
        <v>-4.1059000000000001</v>
      </c>
      <c r="CY4" s="12">
        <v>-6.2718999999999996</v>
      </c>
      <c r="CZ4" s="12">
        <v>-3.6297000000000001</v>
      </c>
      <c r="DA4" s="12">
        <v>-4.3345000000000002</v>
      </c>
      <c r="DB4" s="12">
        <v>1.3048999999999999</v>
      </c>
      <c r="DC4" s="12">
        <v>0.20569999999999999</v>
      </c>
      <c r="DD4" s="12">
        <v>6.4592000000000001</v>
      </c>
      <c r="DE4" s="12">
        <v>-5.2191000000000001</v>
      </c>
      <c r="DF4" s="12">
        <v>-0.69210000000000005</v>
      </c>
      <c r="DG4" s="12">
        <v>-5.2191000000000001</v>
      </c>
      <c r="DH4" s="12">
        <v>-0.46860000000000002</v>
      </c>
      <c r="DI4" s="12">
        <v>3.3795000000000002</v>
      </c>
      <c r="DJ4" s="12">
        <v>-0.60640000000000005</v>
      </c>
      <c r="DK4" s="12">
        <v>4.3014999999999999</v>
      </c>
      <c r="DL4" s="12">
        <v>-0.9849</v>
      </c>
      <c r="DM4" s="12">
        <v>5.1231999999999998</v>
      </c>
      <c r="DN4" s="12">
        <v>-2.6859999999999999</v>
      </c>
      <c r="DO4" s="12">
        <v>5.2901999999999996</v>
      </c>
      <c r="DP4" s="12">
        <v>-3.0676999999999999</v>
      </c>
    </row>
    <row r="5" spans="2:120" ht="16.149999999999999" customHeight="1" x14ac:dyDescent="0.2">
      <c r="B5" s="2" t="s">
        <v>832</v>
      </c>
      <c r="C5" s="2" t="s">
        <v>869</v>
      </c>
      <c r="D5" s="5">
        <f>((AG5-AW5)^2+(AH5-AX5)^2)^0.5</f>
        <v>10.9747</v>
      </c>
      <c r="E5" s="5">
        <f>((AG5-AU5)^2+(AH5-AV5)^2)^0.5</f>
        <v>10.2699</v>
      </c>
      <c r="F5" s="5" t="s">
        <v>566</v>
      </c>
      <c r="G5" s="5" t="s">
        <v>566</v>
      </c>
      <c r="H5" s="5" t="s">
        <v>566</v>
      </c>
      <c r="I5" s="5" t="s">
        <v>566</v>
      </c>
      <c r="J5" s="5" t="s">
        <v>566</v>
      </c>
      <c r="K5" s="5" t="s">
        <v>566</v>
      </c>
      <c r="L5" s="5">
        <f>((BS5-BU5)^2+(BT5-BV5)^2)^0.5</f>
        <v>6.0179973845125589</v>
      </c>
      <c r="M5" s="5">
        <f>((BU5-BW5)^2+(BV5-BX5)^2)^0.5</f>
        <v>1.8288015775365027</v>
      </c>
      <c r="N5" s="5">
        <f>((BW5-BY5)^2+(BX5-BZ5)^2)^0.5 + ((BY5-CA5)^2+(BZ5-CB5)^2)^0.5</f>
        <v>6.4038942787412019</v>
      </c>
      <c r="O5" s="5">
        <f>((CA5-CC5)^2+(CB5-CD5)^2)^0.5</f>
        <v>2.0425814573720187</v>
      </c>
      <c r="P5" s="5" t="s">
        <v>566</v>
      </c>
      <c r="Q5" s="5" t="s">
        <v>566</v>
      </c>
      <c r="R5" s="5" t="s">
        <v>566</v>
      </c>
      <c r="S5" s="5" t="s">
        <v>566</v>
      </c>
      <c r="T5" s="5" t="s">
        <v>566</v>
      </c>
      <c r="U5" s="5" t="s">
        <v>566</v>
      </c>
      <c r="V5" s="5" t="s">
        <v>566</v>
      </c>
      <c r="W5" s="5" t="s">
        <v>566</v>
      </c>
      <c r="X5" s="5" t="s">
        <v>566</v>
      </c>
      <c r="Y5" s="5" t="s">
        <v>566</v>
      </c>
      <c r="Z5" s="5" t="s">
        <v>566</v>
      </c>
      <c r="AA5" s="5" t="s">
        <v>566</v>
      </c>
      <c r="AB5" s="5" t="s">
        <v>566</v>
      </c>
      <c r="AC5" s="5" t="s">
        <v>566</v>
      </c>
      <c r="AD5" s="5" t="s">
        <v>566</v>
      </c>
      <c r="AE5" s="5" t="s">
        <v>566</v>
      </c>
      <c r="AF5" s="5" t="s">
        <v>566</v>
      </c>
      <c r="AG5" s="9">
        <v>0</v>
      </c>
      <c r="AH5" s="9">
        <v>0</v>
      </c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>
        <v>0</v>
      </c>
      <c r="AV5" s="9">
        <v>-10.2699</v>
      </c>
      <c r="AW5" s="9">
        <v>0</v>
      </c>
      <c r="AX5" s="9">
        <v>-10.9747</v>
      </c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>
        <v>0</v>
      </c>
      <c r="BT5" s="17">
        <v>0</v>
      </c>
      <c r="BU5" s="17">
        <v>2.7584</v>
      </c>
      <c r="BV5" s="17">
        <v>5.3486000000000002</v>
      </c>
      <c r="BW5" s="17">
        <v>3.6143999999999998</v>
      </c>
      <c r="BX5" s="17">
        <v>3.7324999999999999</v>
      </c>
      <c r="BY5" s="17">
        <v>5.2178000000000004</v>
      </c>
      <c r="BZ5" s="17">
        <v>0.41970000000000002</v>
      </c>
      <c r="CA5" s="17">
        <v>7.0008999999999997</v>
      </c>
      <c r="CB5" s="17">
        <v>-1.6389</v>
      </c>
      <c r="CC5" s="17">
        <v>8.6334999999999997</v>
      </c>
      <c r="CD5" s="17">
        <v>-2.8664000000000001</v>
      </c>
    </row>
    <row r="6" spans="2:120" ht="16.149999999999999" customHeight="1" x14ac:dyDescent="0.2">
      <c r="B6" s="2" t="s">
        <v>854</v>
      </c>
      <c r="C6" s="2" t="s">
        <v>869</v>
      </c>
      <c r="D6" s="5">
        <f>((AG6-AW6)^2+(AH6-AX6)^2)^0.5</f>
        <v>12.6721</v>
      </c>
      <c r="E6" s="5">
        <f>((AG6-AU6)^2+(AH6-AV6)^2)^0.5</f>
        <v>12.099299999999999</v>
      </c>
      <c r="F6" s="5" t="s">
        <v>566</v>
      </c>
      <c r="G6" s="5" t="s">
        <v>566</v>
      </c>
      <c r="H6" s="5" t="s">
        <v>566</v>
      </c>
      <c r="I6" s="5" t="s">
        <v>566</v>
      </c>
      <c r="J6" s="5" t="s">
        <v>566</v>
      </c>
      <c r="K6" s="5" t="s">
        <v>566</v>
      </c>
      <c r="L6" s="5">
        <f>((BS6-BU6)^2+(BT6-BV6)^2)^0.5</f>
        <v>6.7159062806147016</v>
      </c>
      <c r="M6" s="5">
        <f>((BU6-BW6)^2+(BV6-BX6)^2)^0.5</f>
        <v>1.8923834547997929</v>
      </c>
      <c r="N6" s="5">
        <f>((BW6-BY6)^2+(BX6-BZ6)^2)^0.5 + ((BY6-CA6)^2+(BZ6-CB6)^2)^0.5</f>
        <v>6.5290592256313378</v>
      </c>
      <c r="O6" s="5">
        <f>((CA6-CC6)^2+(CB6-CD6)^2)^0.5</f>
        <v>2.1842603874080582</v>
      </c>
      <c r="P6" s="5" t="s">
        <v>566</v>
      </c>
      <c r="Q6" s="5" t="s">
        <v>566</v>
      </c>
      <c r="R6" s="5" t="s">
        <v>566</v>
      </c>
      <c r="S6" s="5" t="s">
        <v>566</v>
      </c>
      <c r="T6" s="5" t="s">
        <v>566</v>
      </c>
      <c r="U6" s="5" t="s">
        <v>566</v>
      </c>
      <c r="V6" s="5" t="s">
        <v>566</v>
      </c>
      <c r="W6" s="5" t="s">
        <v>566</v>
      </c>
      <c r="X6" s="5" t="s">
        <v>566</v>
      </c>
      <c r="Y6" s="5" t="s">
        <v>566</v>
      </c>
      <c r="Z6" s="5" t="s">
        <v>566</v>
      </c>
      <c r="AA6" s="5" t="s">
        <v>566</v>
      </c>
      <c r="AB6" s="5" t="s">
        <v>566</v>
      </c>
      <c r="AC6" s="5" t="s">
        <v>566</v>
      </c>
      <c r="AD6" s="5" t="s">
        <v>566</v>
      </c>
      <c r="AE6" s="5" t="s">
        <v>566</v>
      </c>
      <c r="AF6" s="5" t="s">
        <v>566</v>
      </c>
      <c r="AG6" s="9">
        <v>0</v>
      </c>
      <c r="AH6" s="9">
        <v>0</v>
      </c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>
        <v>0</v>
      </c>
      <c r="AV6" s="9">
        <v>-12.099299999999999</v>
      </c>
      <c r="AW6" s="9">
        <v>0</v>
      </c>
      <c r="AX6" s="9">
        <v>-12.6721</v>
      </c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>
        <v>0</v>
      </c>
      <c r="BT6" s="17">
        <v>0</v>
      </c>
      <c r="BU6" s="17">
        <v>-1.9761</v>
      </c>
      <c r="BV6" s="17">
        <v>-6.4185999999999996</v>
      </c>
      <c r="BW6" s="17">
        <v>-1.3246</v>
      </c>
      <c r="BX6" s="17">
        <v>-8.1952999999999996</v>
      </c>
      <c r="BY6" s="17">
        <v>0.4909</v>
      </c>
      <c r="BZ6" s="17">
        <v>-11.238200000000001</v>
      </c>
      <c r="CA6" s="17">
        <v>3.2664</v>
      </c>
      <c r="CB6" s="17">
        <v>-12.338699999999999</v>
      </c>
      <c r="CC6" s="17">
        <v>4.6075999999999997</v>
      </c>
      <c r="CD6" s="17">
        <v>-10.614699999999999</v>
      </c>
    </row>
    <row r="7" spans="2:120" ht="16.149999999999999" customHeight="1" x14ac:dyDescent="0.2">
      <c r="B7" s="2"/>
      <c r="C7" s="2"/>
      <c r="D7" s="5">
        <f>((AG7-AW7)^2+(AH7-AX7)^2)^0.5</f>
        <v>0</v>
      </c>
      <c r="E7" s="5">
        <f>((AG7-AU7)^2+(AH7-AV7)^2)^0.5</f>
        <v>0</v>
      </c>
      <c r="F7" s="5">
        <f>((AG7-AM7)^2+(AH7-AN7)^2)^0.5</f>
        <v>0</v>
      </c>
      <c r="G7" s="5">
        <f>((AG7-AI7)^2+(AH7-AJ7)^2)^0.5</f>
        <v>0</v>
      </c>
      <c r="H7" s="5">
        <f>((AK7-AM7)^2+(AL7-AN7)^2)^0.5</f>
        <v>0</v>
      </c>
      <c r="I7" s="5">
        <f>((AM7-AO7)^2+(AN7-AP7)^2)^0.5</f>
        <v>0</v>
      </c>
      <c r="J7" s="5">
        <f>((AO7-AQ7)^2+(AP7-AR7)^2)^0.5</f>
        <v>0</v>
      </c>
      <c r="K7" s="5">
        <f>((AQ7-AS7)^2+(AR7-AT7)^2)^0.5</f>
        <v>0</v>
      </c>
      <c r="L7" s="5">
        <f>((BS7-BU7)^2+(BT7-BV7)^2)^0.5</f>
        <v>0</v>
      </c>
      <c r="M7" s="5">
        <f>((BU7-BW7)^2+(BV7-BX7)^2)^0.5</f>
        <v>0</v>
      </c>
      <c r="N7" s="5">
        <f>((BW7-BY7)^2+(BX7-BZ7)^2)^0.5 + ((BY7-CA7)^2+(BZ7-CB7)^2)^0.5</f>
        <v>0</v>
      </c>
      <c r="O7" s="5">
        <f>((CA7-CC7)^2+(CB7-CD7)^2)^0.5</f>
        <v>0</v>
      </c>
      <c r="P7" s="5">
        <f>((CE7-CG7)^2+(CF7-CH7)^2)^0.5</f>
        <v>0</v>
      </c>
      <c r="Q7" s="5">
        <f>((CG7-CI7)^2+(CH7-CJ7)^2)^0.5</f>
        <v>0</v>
      </c>
      <c r="R7" s="5">
        <f>((CO7-CQ7)^2+(CP7-CR7)^2)^0.5</f>
        <v>0</v>
      </c>
      <c r="S7" s="5">
        <f>((CQ7-CS7)^2+(CR7-CT7)^2)^0.5</f>
        <v>0</v>
      </c>
      <c r="T7" s="5">
        <f>((CY7-DA7)^2+(CZ7-DB7)^2)^0.5</f>
        <v>0</v>
      </c>
      <c r="U7" s="5">
        <f>((DA7-DC7)^2+(DB7-DD7)^2)^0.5</f>
        <v>0</v>
      </c>
      <c r="V7" s="5">
        <f>((DI7-DK7)^2+(DJ7-DL7)^2)^0.5</f>
        <v>0</v>
      </c>
      <c r="W7" s="5">
        <f>((DK7-DM7)^2+(DL7-DN7)^2)^0.5</f>
        <v>0</v>
      </c>
      <c r="X7" s="5">
        <f>((DM7-DO7)^2+(DN7-DP7)^2)^0.5</f>
        <v>0</v>
      </c>
      <c r="Y7" s="5">
        <f>((BE7-BK7)^2+(BF7-BL7)^2)^0.5</f>
        <v>0</v>
      </c>
      <c r="Z7" s="5">
        <f>((BG7-BI7)^2+(BH7-BJ7)^2)^0.5</f>
        <v>0</v>
      </c>
      <c r="AA7" s="5">
        <f>((BC7-BM7)^2+(BD7-BN7)^2)^0.5</f>
        <v>0</v>
      </c>
      <c r="AB7" s="5">
        <f>((BA7-BO7)^2+(BB7-BP7)^2)^0.5</f>
        <v>0</v>
      </c>
      <c r="AC7" s="6">
        <f>((AY7-BQ7)^2+(AZ7-BR7)^2)^0.5</f>
        <v>0</v>
      </c>
      <c r="AD7" s="6">
        <f>((CK7-CM7)^2+(CL7-CN7)^2)^0.5</f>
        <v>0</v>
      </c>
      <c r="AE7" s="6">
        <f>((CU7-CW7)^2+(CV7-CX7)^2)^0.5</f>
        <v>0</v>
      </c>
      <c r="AF7" s="6">
        <f>((DE7-DG7)^2+(DF7-DH7)^2)^0.5</f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x14ac:dyDescent="0.2">
      <c r="B8" s="13" t="s">
        <v>3</v>
      </c>
      <c r="C8" s="13"/>
      <c r="D8" s="14">
        <f>AVERAGE(D3:D6)</f>
        <v>11.938800000000001</v>
      </c>
      <c r="E8" s="14">
        <f>AVERAGE(E3:E6)</f>
        <v>11.338899999999999</v>
      </c>
      <c r="F8" s="14">
        <f>AVERAGE(F3:F6)</f>
        <v>2.7629000000000001</v>
      </c>
      <c r="G8" s="14">
        <f>AVERAGE(G3:G3,G5:G6)</f>
        <v>0.72070000000000001</v>
      </c>
      <c r="H8" s="14">
        <f>AVERAGE(H3:H6)</f>
        <v>1.3411500000000001</v>
      </c>
      <c r="I8" s="14">
        <f>AVERAGE(I3:I6)</f>
        <v>0.61909999999999998</v>
      </c>
      <c r="J8" s="14">
        <f>AVERAGE(J3:J3,J5:J6)</f>
        <v>1.5112999999999994</v>
      </c>
      <c r="K8" s="14">
        <f>AVERAGE(K3:K3,K5:K6)</f>
        <v>0.81150000000000055</v>
      </c>
      <c r="L8" s="14">
        <f t="shared" ref="L8:AC8" si="0">AVERAGE(L3:L6)</f>
        <v>6.3176876030164948</v>
      </c>
      <c r="M8" s="14">
        <f t="shared" si="0"/>
        <v>1.8264815895175877</v>
      </c>
      <c r="N8" s="14">
        <f t="shared" si="0"/>
        <v>6.3184082769579533</v>
      </c>
      <c r="O8" s="14">
        <f t="shared" si="0"/>
        <v>2.1134209223900386</v>
      </c>
      <c r="P8" s="14">
        <f t="shared" si="0"/>
        <v>5.4846216662998213</v>
      </c>
      <c r="Q8" s="14">
        <f t="shared" si="0"/>
        <v>6.295247953050997</v>
      </c>
      <c r="R8" s="14">
        <f t="shared" si="0"/>
        <v>3.6779983731638968</v>
      </c>
      <c r="S8" s="14">
        <f t="shared" si="0"/>
        <v>4.9720275876910449</v>
      </c>
      <c r="T8" s="14">
        <f t="shared" si="0"/>
        <v>4.869645676125959</v>
      </c>
      <c r="U8" s="14">
        <f t="shared" si="0"/>
        <v>6.1218000924952047</v>
      </c>
      <c r="V8" s="14">
        <f t="shared" si="0"/>
        <v>0.90926086309568821</v>
      </c>
      <c r="W8" s="14">
        <f t="shared" si="0"/>
        <v>1.7752390002939171</v>
      </c>
      <c r="X8" s="14">
        <f t="shared" si="0"/>
        <v>0.43073018533698559</v>
      </c>
      <c r="Y8" s="14">
        <f t="shared" si="0"/>
        <v>1.0918000000000001</v>
      </c>
      <c r="Z8" s="14">
        <f t="shared" si="0"/>
        <v>0.56925000000000003</v>
      </c>
      <c r="AA8" s="14">
        <f t="shared" si="0"/>
        <v>1.3081</v>
      </c>
      <c r="AB8" s="14">
        <f t="shared" si="0"/>
        <v>2.3155000000000001</v>
      </c>
      <c r="AC8" s="14">
        <f t="shared" si="0"/>
        <v>1.72495</v>
      </c>
      <c r="AD8" s="14">
        <f>AVERAGE(AD3:AD4,AD5:AD6)</f>
        <v>0.23529999999999984</v>
      </c>
      <c r="AE8" s="14">
        <f>AVERAGE(AE3:AE6)</f>
        <v>0.22855000000000003</v>
      </c>
      <c r="AF8" s="14">
        <f>AVERAGE(AF3:AF6)</f>
        <v>0.20764999999999989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7"/>
      <c r="BT8" s="7"/>
      <c r="BU8" s="7"/>
      <c r="BV8" s="7"/>
      <c r="BW8" s="7"/>
      <c r="BX8" s="7"/>
      <c r="BY8" s="7"/>
      <c r="BZ8" s="7"/>
    </row>
    <row r="9" spans="2:120" x14ac:dyDescent="0.2">
      <c r="B9" s="13" t="s">
        <v>4</v>
      </c>
      <c r="C9" s="13"/>
      <c r="D9" s="14">
        <f>STDEV(D3:D6)</f>
        <v>0.83415947715849492</v>
      </c>
      <c r="E9" s="14">
        <f>STDEV(E3:E6)</f>
        <v>1.0332354717101033</v>
      </c>
      <c r="F9" s="14">
        <f>STDEV(F3:F6)</f>
        <v>0.16433161594775375</v>
      </c>
      <c r="G9" s="14" t="e">
        <f>STDEV(G3:G3,G5:G6)</f>
        <v>#DIV/0!</v>
      </c>
      <c r="H9" s="14">
        <f>STDEV(H3:H6)</f>
        <v>6.2013264710060141E-2</v>
      </c>
      <c r="I9" s="14">
        <f>STDEV(I3:I6)</f>
        <v>3.5921024484276427E-2</v>
      </c>
      <c r="J9" s="14" t="e">
        <f>STDEV(J3:J3,J5:J6)</f>
        <v>#DIV/0!</v>
      </c>
      <c r="K9" s="14" t="e">
        <f>STDEV(K3:K3,K5:K6)</f>
        <v>#DIV/0!</v>
      </c>
      <c r="L9" s="14">
        <f t="shared" ref="L9:AC9" si="1">STDEV(L3:L6)</f>
        <v>0.64298882125244172</v>
      </c>
      <c r="M9" s="14">
        <f t="shared" si="1"/>
        <v>6.7091949814867768E-2</v>
      </c>
      <c r="N9" s="14">
        <f t="shared" si="1"/>
        <v>0.26398747328579369</v>
      </c>
      <c r="O9" s="14">
        <f t="shared" si="1"/>
        <v>0.10018213217973794</v>
      </c>
      <c r="P9" s="14">
        <f t="shared" si="1"/>
        <v>0.73252949777408305</v>
      </c>
      <c r="Q9" s="14">
        <f t="shared" si="1"/>
        <v>0.48023178696798163</v>
      </c>
      <c r="R9" s="14">
        <f t="shared" si="1"/>
        <v>0.76208205201766466</v>
      </c>
      <c r="S9" s="14">
        <f t="shared" si="1"/>
        <v>0.44517781220355368</v>
      </c>
      <c r="T9" s="14">
        <f t="shared" si="1"/>
        <v>0.61045329712885588</v>
      </c>
      <c r="U9" s="14">
        <f t="shared" si="1"/>
        <v>1.0563979529757763</v>
      </c>
      <c r="V9" s="14">
        <f t="shared" si="1"/>
        <v>0.12361175383015967</v>
      </c>
      <c r="W9" s="14">
        <f t="shared" si="1"/>
        <v>0.16111109108595378</v>
      </c>
      <c r="X9" s="14">
        <f t="shared" si="1"/>
        <v>1.9935016406613666E-2</v>
      </c>
      <c r="Y9" s="14">
        <f t="shared" si="1"/>
        <v>7.6791796436859086E-2</v>
      </c>
      <c r="Z9" s="14">
        <f t="shared" si="1"/>
        <v>4.2638538905548751E-2</v>
      </c>
      <c r="AA9" s="14">
        <f t="shared" si="1"/>
        <v>0.14637110370561524</v>
      </c>
      <c r="AB9" s="14">
        <f t="shared" si="1"/>
        <v>0.13958287860622451</v>
      </c>
      <c r="AC9" s="14">
        <f t="shared" si="1"/>
        <v>7.8559563389825421E-2</v>
      </c>
      <c r="AD9" s="14">
        <f>STDEV(AD3:AD4,AD5:AD6)</f>
        <v>5.5295750288788366E-2</v>
      </c>
      <c r="AE9" s="14">
        <f>STDEV(AE3:AE6)</f>
        <v>7.4599765415180611E-2</v>
      </c>
      <c r="AF9" s="14">
        <f>STDEV(AF3:AF6)</f>
        <v>2.2415284963613759E-2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x14ac:dyDescent="0.2">
      <c r="B10" s="13" t="s">
        <v>5</v>
      </c>
      <c r="C10" s="13"/>
      <c r="D10" s="14">
        <f>MAX(D3:D6)-MIN(D3:D6)</f>
        <v>1.6974</v>
      </c>
      <c r="E10" s="14">
        <f>MAX(E3:E6)-MIN(E3:E6)</f>
        <v>2.0701000000000001</v>
      </c>
      <c r="F10" s="14">
        <f>MAX(F3:F6)-MIN(F3:F6)</f>
        <v>0.23240000000000016</v>
      </c>
      <c r="G10" s="14">
        <f>MAX(G3:G3,G5:G6)-MIN(G3:G3,G5:G6)</f>
        <v>0</v>
      </c>
      <c r="H10" s="14">
        <f>MAX(H3:H6)-MIN(H3:H6)</f>
        <v>8.7699999999999889E-2</v>
      </c>
      <c r="I10" s="14">
        <f>MAX(I3:I6)-MIN(I3:I6)</f>
        <v>5.0799999999999734E-2</v>
      </c>
      <c r="J10" s="14">
        <f>MAX(J3:J3,J5:J6)-MIN(J3:J3,J5:J6)</f>
        <v>0</v>
      </c>
      <c r="K10" s="14">
        <f>MAX(K3:K3,K5:K6)-MIN(K3:K3,K5:K6)</f>
        <v>0</v>
      </c>
      <c r="L10" s="14">
        <f t="shared" ref="L10:AC10" si="2">MAX(L3:L6)-MIN(L3:L6)</f>
        <v>1.4050321006198159</v>
      </c>
      <c r="M10" s="14">
        <f t="shared" si="2"/>
        <v>0.13412371858332595</v>
      </c>
      <c r="N10" s="14">
        <f t="shared" si="2"/>
        <v>0.50678789913001498</v>
      </c>
      <c r="O10" s="14">
        <f t="shared" si="2"/>
        <v>0.14167893003603949</v>
      </c>
      <c r="P10" s="14">
        <f t="shared" si="2"/>
        <v>1.0359531505904602</v>
      </c>
      <c r="Q10" s="14">
        <f t="shared" si="2"/>
        <v>0.6791503062127866</v>
      </c>
      <c r="R10" s="14">
        <f t="shared" si="2"/>
        <v>1.0777467736045026</v>
      </c>
      <c r="S10" s="14">
        <f t="shared" si="2"/>
        <v>0.62957649968584839</v>
      </c>
      <c r="T10" s="14">
        <f t="shared" si="2"/>
        <v>0.86331133199500076</v>
      </c>
      <c r="U10" s="14">
        <f t="shared" si="2"/>
        <v>1.4939723123615156</v>
      </c>
      <c r="V10" s="14">
        <f t="shared" si="2"/>
        <v>0.17481341873533618</v>
      </c>
      <c r="W10" s="14">
        <f t="shared" si="2"/>
        <v>0.22784549006248289</v>
      </c>
      <c r="X10" s="14">
        <f t="shared" si="2"/>
        <v>2.8192370568363212E-2</v>
      </c>
      <c r="Y10" s="14">
        <f t="shared" si="2"/>
        <v>0.10860000000000003</v>
      </c>
      <c r="Z10" s="14">
        <f t="shared" si="2"/>
        <v>6.0299999999999909E-2</v>
      </c>
      <c r="AA10" s="14">
        <f t="shared" si="2"/>
        <v>0.20699999999999985</v>
      </c>
      <c r="AB10" s="14">
        <f t="shared" si="2"/>
        <v>0.19740000000000002</v>
      </c>
      <c r="AC10" s="14">
        <f t="shared" si="2"/>
        <v>0.11109999999999998</v>
      </c>
      <c r="AD10" s="14">
        <f>MAX(AD3:AD4,AD5:AD6)-MIN(AD3:AD4,AD5:AD6)</f>
        <v>7.8200000000000269E-2</v>
      </c>
      <c r="AE10" s="14">
        <f>MAX(AE3:AE6)-MIN(AE3:AE6)</f>
        <v>0.10549999999999971</v>
      </c>
      <c r="AF10" s="14">
        <f>MAX(AF3:AF6)-MIN(AF3:AF6)</f>
        <v>3.1700000000000284E-2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 t="s">
        <v>55</v>
      </c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x14ac:dyDescent="0.2">
      <c r="B11" s="13" t="s">
        <v>6</v>
      </c>
      <c r="C11" s="13"/>
      <c r="D11" s="14">
        <f>MIN(D3:D6)</f>
        <v>10.9747</v>
      </c>
      <c r="E11" s="14">
        <f>MIN(E3:E6)</f>
        <v>10.2699</v>
      </c>
      <c r="F11" s="14">
        <f>MIN(F3:F6)</f>
        <v>2.6467000000000001</v>
      </c>
      <c r="G11" s="14">
        <f>MIN(G3:G3,G5:G6)</f>
        <v>0.72070000000000001</v>
      </c>
      <c r="H11" s="14">
        <f>MIN(H3:H6)</f>
        <v>1.2973000000000001</v>
      </c>
      <c r="I11" s="14">
        <f>MIN(I3:I6)</f>
        <v>0.59370000000000012</v>
      </c>
      <c r="J11" s="14">
        <f>MIN(J3:J3,J5:J6)</f>
        <v>1.5112999999999994</v>
      </c>
      <c r="K11" s="14">
        <f>MIN(K3:K3,K5:K6)</f>
        <v>0.81150000000000055</v>
      </c>
      <c r="L11" s="14">
        <f t="shared" ref="L11:AC11" si="3">MIN(L3:L6)</f>
        <v>5.5659073231594505</v>
      </c>
      <c r="M11" s="14">
        <f t="shared" si="3"/>
        <v>1.7582597362164669</v>
      </c>
      <c r="N11" s="14">
        <f t="shared" si="3"/>
        <v>6.0222713265013228</v>
      </c>
      <c r="O11" s="14">
        <f t="shared" si="3"/>
        <v>2.0425814573720187</v>
      </c>
      <c r="P11" s="14">
        <f t="shared" si="3"/>
        <v>4.9666450910045912</v>
      </c>
      <c r="Q11" s="14">
        <f t="shared" si="3"/>
        <v>5.9556727999446037</v>
      </c>
      <c r="R11" s="14">
        <f t="shared" si="3"/>
        <v>3.1391249863616455</v>
      </c>
      <c r="S11" s="14">
        <f t="shared" si="3"/>
        <v>4.6572393378481207</v>
      </c>
      <c r="T11" s="14">
        <f t="shared" si="3"/>
        <v>4.4379900101284591</v>
      </c>
      <c r="U11" s="14">
        <f t="shared" si="3"/>
        <v>5.3748139363144469</v>
      </c>
      <c r="V11" s="14">
        <f t="shared" si="3"/>
        <v>0.82185415372802006</v>
      </c>
      <c r="W11" s="14">
        <f t="shared" si="3"/>
        <v>1.6613162552626757</v>
      </c>
      <c r="X11" s="14">
        <f t="shared" si="3"/>
        <v>0.41663400005280399</v>
      </c>
      <c r="Y11" s="14">
        <f t="shared" si="3"/>
        <v>1.0375000000000001</v>
      </c>
      <c r="Z11" s="14">
        <f t="shared" si="3"/>
        <v>0.53910000000000002</v>
      </c>
      <c r="AA11" s="14">
        <f t="shared" si="3"/>
        <v>1.2046000000000001</v>
      </c>
      <c r="AB11" s="14">
        <f t="shared" si="3"/>
        <v>2.2168000000000001</v>
      </c>
      <c r="AC11" s="14">
        <f t="shared" si="3"/>
        <v>1.6694</v>
      </c>
      <c r="AD11" s="14">
        <f>MIN(AD3:AD4,AD5:AD6)</f>
        <v>0.19619999999999971</v>
      </c>
      <c r="AE11" s="14">
        <f>MIN(AE3:AE6)</f>
        <v>0.17580000000000018</v>
      </c>
      <c r="AF11" s="14">
        <f>MIN(AF3:AF6)</f>
        <v>0.19179999999999975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7</v>
      </c>
      <c r="C12" s="13"/>
      <c r="D12" s="14">
        <f>MAX(D3:D6)</f>
        <v>12.6721</v>
      </c>
      <c r="E12" s="14">
        <f>MAX(E3:E6)</f>
        <v>12.34</v>
      </c>
      <c r="F12" s="14">
        <f>MAX(F3:F6)</f>
        <v>2.8791000000000002</v>
      </c>
      <c r="G12" s="14">
        <f>MAX(G3:G3,G5:G6)</f>
        <v>0.72070000000000001</v>
      </c>
      <c r="H12" s="14">
        <f>MAX(H3:H6)</f>
        <v>1.385</v>
      </c>
      <c r="I12" s="14">
        <f>MAX(I3:I6)</f>
        <v>0.64449999999999985</v>
      </c>
      <c r="J12" s="14">
        <f>MAX(J3:J3,J5:J6)</f>
        <v>1.5112999999999994</v>
      </c>
      <c r="K12" s="14">
        <f>MAX(K3:K3,K5:K6)</f>
        <v>0.81150000000000055</v>
      </c>
      <c r="L12" s="14">
        <f t="shared" ref="L12:AC12" si="4">MAX(L3:L6)</f>
        <v>6.9709394237792663</v>
      </c>
      <c r="M12" s="14">
        <f t="shared" si="4"/>
        <v>1.8923834547997929</v>
      </c>
      <c r="N12" s="14">
        <f t="shared" si="4"/>
        <v>6.5290592256313378</v>
      </c>
      <c r="O12" s="14">
        <f t="shared" si="4"/>
        <v>2.1842603874080582</v>
      </c>
      <c r="P12" s="14">
        <f t="shared" si="4"/>
        <v>6.0025982415950514</v>
      </c>
      <c r="Q12" s="14">
        <f t="shared" si="4"/>
        <v>6.6348231061573903</v>
      </c>
      <c r="R12" s="14">
        <f t="shared" si="4"/>
        <v>4.216871759966148</v>
      </c>
      <c r="S12" s="14">
        <f t="shared" si="4"/>
        <v>5.2868158375339691</v>
      </c>
      <c r="T12" s="14">
        <f t="shared" si="4"/>
        <v>5.3013013421234598</v>
      </c>
      <c r="U12" s="14">
        <f t="shared" si="4"/>
        <v>6.8687862486759625</v>
      </c>
      <c r="V12" s="14">
        <f t="shared" si="4"/>
        <v>0.99666757246335624</v>
      </c>
      <c r="W12" s="14">
        <f t="shared" si="4"/>
        <v>1.8891617453251586</v>
      </c>
      <c r="X12" s="14">
        <f t="shared" si="4"/>
        <v>0.4448263706211672</v>
      </c>
      <c r="Y12" s="14">
        <f t="shared" si="4"/>
        <v>1.1461000000000001</v>
      </c>
      <c r="Z12" s="14">
        <f t="shared" si="4"/>
        <v>0.59939999999999993</v>
      </c>
      <c r="AA12" s="14">
        <f t="shared" si="4"/>
        <v>1.4116</v>
      </c>
      <c r="AB12" s="14">
        <f t="shared" si="4"/>
        <v>2.4142000000000001</v>
      </c>
      <c r="AC12" s="14">
        <f t="shared" si="4"/>
        <v>1.7805</v>
      </c>
      <c r="AD12" s="14">
        <f>MAX(AD3:AD4,AD5:AD6)</f>
        <v>0.27439999999999998</v>
      </c>
      <c r="AE12" s="14">
        <f>MAX(AE3:AE6)</f>
        <v>0.28129999999999988</v>
      </c>
      <c r="AF12" s="14">
        <f>MAX(AF3:AF6)</f>
        <v>0.22350000000000003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56</v>
      </c>
      <c r="C13" s="13"/>
      <c r="D13" s="15">
        <f>COUNT(D3:D6)</f>
        <v>4</v>
      </c>
      <c r="E13" s="15">
        <f>COUNT(E3:E6)</f>
        <v>4</v>
      </c>
      <c r="F13" s="15">
        <f>COUNT(F3:F6)</f>
        <v>2</v>
      </c>
      <c r="G13" s="15">
        <f>COUNT(G3:G3,G5:G6)</f>
        <v>1</v>
      </c>
      <c r="H13" s="15">
        <f>COUNT(H3:H6)</f>
        <v>2</v>
      </c>
      <c r="I13" s="15">
        <f>COUNT(I3:I6)</f>
        <v>2</v>
      </c>
      <c r="J13" s="15">
        <f>COUNT(J3:J3,J5:J6)</f>
        <v>1</v>
      </c>
      <c r="K13" s="15">
        <f>COUNT(K3:K3,K5:K6)</f>
        <v>1</v>
      </c>
      <c r="L13" s="15">
        <f t="shared" ref="L13:AC13" si="5">COUNT(L3:L6)</f>
        <v>4</v>
      </c>
      <c r="M13" s="15">
        <f t="shared" si="5"/>
        <v>3</v>
      </c>
      <c r="N13" s="15">
        <f t="shared" si="5"/>
        <v>3</v>
      </c>
      <c r="O13" s="15">
        <f t="shared" si="5"/>
        <v>2</v>
      </c>
      <c r="P13" s="15">
        <f t="shared" si="5"/>
        <v>2</v>
      </c>
      <c r="Q13" s="15">
        <f t="shared" si="5"/>
        <v>2</v>
      </c>
      <c r="R13" s="15">
        <f t="shared" si="5"/>
        <v>2</v>
      </c>
      <c r="S13" s="15">
        <f t="shared" si="5"/>
        <v>2</v>
      </c>
      <c r="T13" s="15">
        <f t="shared" si="5"/>
        <v>2</v>
      </c>
      <c r="U13" s="15">
        <f t="shared" si="5"/>
        <v>2</v>
      </c>
      <c r="V13" s="15">
        <f t="shared" si="5"/>
        <v>2</v>
      </c>
      <c r="W13" s="15">
        <f t="shared" si="5"/>
        <v>2</v>
      </c>
      <c r="X13" s="15">
        <f t="shared" si="5"/>
        <v>2</v>
      </c>
      <c r="Y13" s="15">
        <f t="shared" si="5"/>
        <v>2</v>
      </c>
      <c r="Z13" s="15">
        <f t="shared" si="5"/>
        <v>2</v>
      </c>
      <c r="AA13" s="15">
        <f t="shared" si="5"/>
        <v>2</v>
      </c>
      <c r="AB13" s="15">
        <f t="shared" si="5"/>
        <v>2</v>
      </c>
      <c r="AC13" s="15">
        <f t="shared" si="5"/>
        <v>2</v>
      </c>
      <c r="AD13" s="15">
        <f>COUNT(AD3:AD4,AD5:AD6)</f>
        <v>2</v>
      </c>
      <c r="AE13" s="15">
        <f>COUNT(AE3:AE6)</f>
        <v>2</v>
      </c>
      <c r="AF13" s="15">
        <f>COUNT(AF3:AF6)</f>
        <v>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"/>
      <c r="C14" s="1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7"/>
      <c r="AH14" s="7"/>
      <c r="AI14" s="8"/>
      <c r="AJ14" s="8"/>
      <c r="AK14" s="8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"/>
      <c r="C15" s="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7"/>
      <c r="AH15" s="7"/>
      <c r="AI15" s="8"/>
      <c r="AJ15" s="8"/>
      <c r="AK15" s="8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s="20" customFormat="1" x14ac:dyDescent="0.2">
      <c r="B16" s="1" t="s">
        <v>57</v>
      </c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86">
        <v>1</v>
      </c>
      <c r="AH16" s="86"/>
      <c r="AI16" s="87">
        <v>2</v>
      </c>
      <c r="AJ16" s="87"/>
      <c r="AK16" s="87">
        <v>3</v>
      </c>
      <c r="AL16" s="87"/>
      <c r="AM16" s="86">
        <v>4</v>
      </c>
      <c r="AN16" s="86"/>
      <c r="AO16" s="86">
        <v>5</v>
      </c>
      <c r="AP16" s="86"/>
      <c r="AQ16" s="86">
        <v>6</v>
      </c>
      <c r="AR16" s="86"/>
      <c r="AS16" s="86">
        <v>7</v>
      </c>
      <c r="AT16" s="86"/>
      <c r="AU16" s="86">
        <v>8</v>
      </c>
      <c r="AV16" s="86"/>
      <c r="AW16" s="86">
        <v>9</v>
      </c>
      <c r="AX16" s="86"/>
      <c r="AY16" s="86">
        <v>10</v>
      </c>
      <c r="AZ16" s="86"/>
      <c r="BA16" s="86">
        <v>11</v>
      </c>
      <c r="BB16" s="86"/>
      <c r="BC16" s="86">
        <v>12</v>
      </c>
      <c r="BD16" s="86"/>
      <c r="BE16" s="86">
        <v>13</v>
      </c>
      <c r="BF16" s="86"/>
      <c r="BG16" s="86">
        <v>14</v>
      </c>
      <c r="BH16" s="86"/>
      <c r="BI16" s="86">
        <v>15</v>
      </c>
      <c r="BJ16" s="86"/>
      <c r="BK16" s="86">
        <v>16</v>
      </c>
      <c r="BL16" s="86"/>
      <c r="BM16" s="86">
        <v>17</v>
      </c>
      <c r="BN16" s="86"/>
      <c r="BO16" s="86">
        <v>18</v>
      </c>
      <c r="BP16" s="86"/>
      <c r="BQ16" s="86">
        <v>19</v>
      </c>
      <c r="BR16" s="86"/>
      <c r="BS16" s="86">
        <v>20</v>
      </c>
      <c r="BT16" s="86"/>
      <c r="BU16" s="86">
        <v>21</v>
      </c>
      <c r="BV16" s="86"/>
      <c r="BW16" s="86">
        <v>22</v>
      </c>
      <c r="BX16" s="86"/>
      <c r="BY16" s="3"/>
      <c r="BZ16" s="3"/>
    </row>
    <row r="17" spans="2:120" s="20" customFormat="1" x14ac:dyDescent="0.2">
      <c r="B17" s="1" t="s">
        <v>9</v>
      </c>
      <c r="C17" s="1"/>
      <c r="D17" s="2" t="s">
        <v>10</v>
      </c>
      <c r="E17" s="2" t="s">
        <v>64</v>
      </c>
      <c r="F17" s="2" t="s">
        <v>11</v>
      </c>
      <c r="G17" s="2" t="s">
        <v>76</v>
      </c>
      <c r="H17" s="2" t="s">
        <v>77</v>
      </c>
      <c r="I17" s="2" t="s">
        <v>68</v>
      </c>
      <c r="J17" s="2" t="s">
        <v>69</v>
      </c>
      <c r="K17" s="2" t="s">
        <v>12</v>
      </c>
      <c r="L17" s="2" t="s">
        <v>74</v>
      </c>
      <c r="M17" s="2" t="s">
        <v>75</v>
      </c>
      <c r="N17" s="2" t="s">
        <v>145</v>
      </c>
      <c r="O17" s="2" t="s">
        <v>144</v>
      </c>
      <c r="P17" s="2" t="s">
        <v>167</v>
      </c>
      <c r="Q17" s="2" t="s">
        <v>168</v>
      </c>
      <c r="R17" s="2" t="s">
        <v>169</v>
      </c>
      <c r="S17" s="2" t="s">
        <v>170</v>
      </c>
      <c r="T17" s="2" t="s">
        <v>171</v>
      </c>
      <c r="U17" s="2" t="s">
        <v>172</v>
      </c>
      <c r="V17" s="2" t="s">
        <v>600</v>
      </c>
      <c r="W17" s="2" t="s">
        <v>601</v>
      </c>
      <c r="X17" s="2" t="s">
        <v>602</v>
      </c>
      <c r="Y17" s="2" t="s">
        <v>13</v>
      </c>
      <c r="Z17" s="2" t="s">
        <v>14</v>
      </c>
      <c r="AA17" s="2" t="s">
        <v>78</v>
      </c>
      <c r="AB17" s="20" t="s">
        <v>79</v>
      </c>
      <c r="AC17" s="1" t="s">
        <v>80</v>
      </c>
      <c r="AD17" s="1" t="s">
        <v>501</v>
      </c>
      <c r="AE17" s="1" t="s">
        <v>502</v>
      </c>
      <c r="AF17" s="1" t="s">
        <v>503</v>
      </c>
      <c r="AG17" s="3" t="s">
        <v>15</v>
      </c>
      <c r="AH17" s="3" t="s">
        <v>16</v>
      </c>
      <c r="AI17" s="4" t="s">
        <v>17</v>
      </c>
      <c r="AJ17" s="4" t="s">
        <v>18</v>
      </c>
      <c r="AK17" s="4" t="s">
        <v>19</v>
      </c>
      <c r="AL17" s="3" t="s">
        <v>20</v>
      </c>
      <c r="AM17" s="3" t="s">
        <v>21</v>
      </c>
      <c r="AN17" s="3" t="s">
        <v>22</v>
      </c>
      <c r="AO17" s="3" t="s">
        <v>23</v>
      </c>
      <c r="AP17" s="3" t="s">
        <v>24</v>
      </c>
      <c r="AQ17" s="3" t="s">
        <v>25</v>
      </c>
      <c r="AR17" s="3" t="s">
        <v>26</v>
      </c>
      <c r="AS17" s="3" t="s">
        <v>27</v>
      </c>
      <c r="AT17" s="3" t="s">
        <v>28</v>
      </c>
      <c r="AU17" s="3" t="s">
        <v>29</v>
      </c>
      <c r="AV17" s="3" t="s">
        <v>30</v>
      </c>
      <c r="AW17" s="3" t="s">
        <v>31</v>
      </c>
      <c r="AX17" s="3" t="s">
        <v>32</v>
      </c>
      <c r="AY17" s="3" t="s">
        <v>43</v>
      </c>
      <c r="AZ17" s="3" t="s">
        <v>44</v>
      </c>
      <c r="BA17" s="3" t="s">
        <v>45</v>
      </c>
      <c r="BB17" s="3" t="s">
        <v>46</v>
      </c>
      <c r="BC17" s="3" t="s">
        <v>47</v>
      </c>
      <c r="BD17" s="3" t="s">
        <v>48</v>
      </c>
      <c r="BE17" s="3" t="s">
        <v>49</v>
      </c>
      <c r="BF17" s="3" t="s">
        <v>50</v>
      </c>
      <c r="BG17" s="3" t="s">
        <v>51</v>
      </c>
      <c r="BH17" s="3" t="s">
        <v>52</v>
      </c>
      <c r="BI17" s="3" t="s">
        <v>53</v>
      </c>
      <c r="BJ17" s="3" t="s">
        <v>54</v>
      </c>
      <c r="BK17" s="3" t="s">
        <v>70</v>
      </c>
      <c r="BL17" s="3" t="s">
        <v>71</v>
      </c>
      <c r="BM17" s="3" t="s">
        <v>72</v>
      </c>
      <c r="BN17" s="3" t="s">
        <v>73</v>
      </c>
      <c r="BO17" s="3" t="s">
        <v>81</v>
      </c>
      <c r="BP17" s="3" t="s">
        <v>82</v>
      </c>
      <c r="BQ17" s="3" t="s">
        <v>83</v>
      </c>
      <c r="BR17" s="3" t="s">
        <v>84</v>
      </c>
      <c r="BS17" s="3" t="s">
        <v>33</v>
      </c>
      <c r="BT17" s="3" t="s">
        <v>34</v>
      </c>
      <c r="BU17" s="3" t="s">
        <v>35</v>
      </c>
      <c r="BV17" s="3" t="s">
        <v>36</v>
      </c>
      <c r="BW17" s="3" t="s">
        <v>37</v>
      </c>
      <c r="BX17" s="3" t="s">
        <v>38</v>
      </c>
      <c r="BY17" s="3" t="s">
        <v>147</v>
      </c>
      <c r="BZ17" s="3" t="s">
        <v>148</v>
      </c>
      <c r="CA17" s="3" t="s">
        <v>39</v>
      </c>
      <c r="CB17" s="3" t="s">
        <v>40</v>
      </c>
      <c r="CC17" s="3" t="s">
        <v>41</v>
      </c>
      <c r="CD17" s="3" t="s">
        <v>42</v>
      </c>
      <c r="CE17" s="20" t="s">
        <v>149</v>
      </c>
      <c r="CF17" s="20" t="s">
        <v>150</v>
      </c>
      <c r="CG17" s="20" t="s">
        <v>151</v>
      </c>
      <c r="CH17" s="20" t="s">
        <v>152</v>
      </c>
      <c r="CI17" s="20" t="s">
        <v>153</v>
      </c>
      <c r="CJ17" s="20" t="s">
        <v>154</v>
      </c>
      <c r="CK17" s="20" t="s">
        <v>500</v>
      </c>
      <c r="CL17" s="20" t="s">
        <v>505</v>
      </c>
      <c r="CM17" s="20" t="s">
        <v>506</v>
      </c>
      <c r="CN17" s="20" t="s">
        <v>507</v>
      </c>
      <c r="CO17" s="20" t="s">
        <v>155</v>
      </c>
      <c r="CP17" s="20" t="s">
        <v>156</v>
      </c>
      <c r="CQ17" s="20" t="s">
        <v>157</v>
      </c>
      <c r="CR17" s="20" t="s">
        <v>158</v>
      </c>
      <c r="CS17" s="20" t="s">
        <v>159</v>
      </c>
      <c r="CT17" s="20" t="s">
        <v>160</v>
      </c>
      <c r="CU17" s="20" t="s">
        <v>504</v>
      </c>
      <c r="CV17" s="20" t="s">
        <v>508</v>
      </c>
      <c r="CW17" s="20" t="s">
        <v>509</v>
      </c>
      <c r="CX17" s="20" t="s">
        <v>510</v>
      </c>
      <c r="CY17" s="20" t="s">
        <v>161</v>
      </c>
      <c r="CZ17" s="20" t="s">
        <v>165</v>
      </c>
      <c r="DA17" s="20" t="s">
        <v>166</v>
      </c>
      <c r="DB17" s="20" t="s">
        <v>162</v>
      </c>
      <c r="DC17" s="20" t="s">
        <v>163</v>
      </c>
      <c r="DD17" s="20" t="s">
        <v>164</v>
      </c>
      <c r="DE17" s="20" t="s">
        <v>511</v>
      </c>
      <c r="DF17" s="20" t="s">
        <v>512</v>
      </c>
      <c r="DG17" s="20" t="s">
        <v>513</v>
      </c>
      <c r="DH17" s="20" t="s">
        <v>514</v>
      </c>
      <c r="DI17" s="20" t="s">
        <v>592</v>
      </c>
      <c r="DJ17" s="20" t="s">
        <v>593</v>
      </c>
      <c r="DK17" s="20" t="s">
        <v>595</v>
      </c>
      <c r="DL17" s="20" t="s">
        <v>594</v>
      </c>
      <c r="DM17" s="20" t="s">
        <v>596</v>
      </c>
      <c r="DN17" s="20" t="s">
        <v>597</v>
      </c>
      <c r="DO17" s="20" t="s">
        <v>598</v>
      </c>
      <c r="DP17" s="20" t="s">
        <v>599</v>
      </c>
    </row>
    <row r="18" spans="2:120" x14ac:dyDescent="0.2">
      <c r="B18" s="1" t="s">
        <v>428</v>
      </c>
      <c r="C18" s="1" t="s">
        <v>479</v>
      </c>
      <c r="D18" s="5">
        <f t="shared" ref="D18:D24" si="6">((AG18-AW18)^2+(AH18-AX18)^2)^0.5</f>
        <v>15.991199999999999</v>
      </c>
      <c r="E18" s="5">
        <f t="shared" ref="E18:E24" si="7">((AG18-AU18)^2+(AH18-AV18)^2)^0.5</f>
        <v>15.317500000000001</v>
      </c>
      <c r="F18" s="5">
        <f t="shared" ref="F18:F24" si="8">((AG18-AM18)^2+(AH18-AN18)^2)^0.5</f>
        <v>3.4620000000000002</v>
      </c>
      <c r="G18" s="5">
        <f t="shared" ref="G18:G24" si="9">((AG18-AI18)^2+(AH18-AJ18)^2)^0.5</f>
        <v>1.1106</v>
      </c>
      <c r="H18" s="5">
        <f t="shared" ref="H18:H24" si="10">((AK18-AM18)^2+(AL18-AN18)^2)^0.5</f>
        <v>1.7462000000000002</v>
      </c>
      <c r="I18" s="5">
        <f t="shared" ref="I18:I24" si="11">((AM18-AO18)^2+(AN18-AP18)^2)^0.5</f>
        <v>0.91569999999999974</v>
      </c>
      <c r="J18" s="5">
        <f t="shared" ref="J18:J24" si="12">((AO18-AQ18)^2+(AP18-AR18)^2)^0.5</f>
        <v>1.9602000000000004</v>
      </c>
      <c r="K18" s="5">
        <f t="shared" ref="K18:K24" si="13">((AQ18-AS18)^2+(AR18-AT18)^2)^0.5</f>
        <v>1.1277999999999997</v>
      </c>
      <c r="L18" s="5">
        <f t="shared" ref="L18:L24" si="14">((BS18-BU18)^2+(BT18-BV18)^2)^0.5</f>
        <v>7.2903182536841289</v>
      </c>
      <c r="M18" s="5">
        <f t="shared" ref="M18:M24" si="15">((BU18-BW18)^2+(BV18-BX18)^2)^0.5</f>
        <v>2.235985348789209</v>
      </c>
      <c r="N18" s="5">
        <f t="shared" ref="N18:N24" si="16">((BW18-BY18)^2+(BX18-BZ18)^2)^0.5 + ((BY18-CA18)^2+(BZ18-CB18)^2)^0.5</f>
        <v>6.4321429796375353</v>
      </c>
      <c r="O18" s="5" t="s">
        <v>566</v>
      </c>
      <c r="P18" s="5">
        <f>((CE18-CG18)^2+(CF18-CH18)^2)^0.5</f>
        <v>7.0120790247971385</v>
      </c>
      <c r="Q18" s="5">
        <f t="shared" ref="Q18:Q24" si="17">((CG18-CI18)^2+(CH18-CJ18)^2)^0.5</f>
        <v>8.1622235236484428</v>
      </c>
      <c r="R18" s="5">
        <f>((CO18-CQ18)^2+(CP18-CR18)^2)^0.5</f>
        <v>4.7104816420404401</v>
      </c>
      <c r="S18" s="5">
        <f>((CQ18-CS18)^2+(CR18-CT18)^2)^0.5</f>
        <v>5.6992619039661614</v>
      </c>
      <c r="T18" s="5">
        <f>((CY18-DA18)^2+(CZ18-DB18)^2)^0.5</f>
        <v>6.4745114363942555</v>
      </c>
      <c r="U18" s="5">
        <f>((DA18-DC18)^2+(DB18-DD18)^2)^0.5</f>
        <v>7.3997958471838938</v>
      </c>
      <c r="V18" s="5">
        <f>((DI18-DK18)^2+(DJ18-DL18)^2)^0.5</f>
        <v>1.1760174148370424</v>
      </c>
      <c r="W18" s="5">
        <f>((DK18-DM18)^2+(DL18-DN18)^2)^0.5</f>
        <v>1.8609948011748989</v>
      </c>
      <c r="X18" s="24">
        <f>((DM18-DO18)^2+(DN18-DP18)^2)^0.5</f>
        <v>0.29056381398928488</v>
      </c>
      <c r="Y18" s="5">
        <f t="shared" ref="Y18:Y24" si="18">((BE18-BK18)^2+(BF18-BL18)^2)^0.5</f>
        <v>1.2585999999999999</v>
      </c>
      <c r="Z18" s="5">
        <f t="shared" ref="Z18:Z24" si="19">((BG18-BI18)^2+(BH18-BJ18)^2)^0.5</f>
        <v>0.67880000000000007</v>
      </c>
      <c r="AA18" s="5">
        <f t="shared" ref="AA18:AA24" si="20">((BC18-BM18)^2+(BD18-BN18)^2)^0.5</f>
        <v>1.6324999999999998</v>
      </c>
      <c r="AB18" s="5">
        <f t="shared" ref="AB18:AB24" si="21">((BA18-BO18)^2+(BB18-BP18)^2)^0.5</f>
        <v>3.4449000000000001</v>
      </c>
      <c r="AC18" s="6">
        <f t="shared" ref="AC18:AC24" si="22">((AY18-BQ18)^2+(AZ18-BR18)^2)^0.5</f>
        <v>3.1668000000000003</v>
      </c>
      <c r="AD18" s="6">
        <f>((CK18-CM18)^2+(CL18-CN18)^2)^0.5</f>
        <v>0.38410000000000011</v>
      </c>
      <c r="AE18" s="6">
        <f>((CU18-CW18)^2+(CV18-CX18)^2)^0.5</f>
        <v>0.37779999999999969</v>
      </c>
      <c r="AF18" s="6">
        <f>((DE18-DG18)^2+(DF18-DH18)^2)^0.5</f>
        <v>0.26159999999999961</v>
      </c>
      <c r="AG18" s="9">
        <v>0</v>
      </c>
      <c r="AH18" s="9">
        <v>0</v>
      </c>
      <c r="AI18" s="9">
        <v>0</v>
      </c>
      <c r="AJ18" s="9">
        <v>-1.1106</v>
      </c>
      <c r="AK18" s="9">
        <v>0</v>
      </c>
      <c r="AL18" s="9">
        <v>-1.7158</v>
      </c>
      <c r="AM18" s="9">
        <v>0</v>
      </c>
      <c r="AN18" s="9">
        <v>-3.4620000000000002</v>
      </c>
      <c r="AO18" s="9">
        <v>0</v>
      </c>
      <c r="AP18" s="9">
        <v>-4.3776999999999999</v>
      </c>
      <c r="AQ18" s="9">
        <v>0</v>
      </c>
      <c r="AR18" s="9">
        <v>-6.3379000000000003</v>
      </c>
      <c r="AS18" s="9">
        <v>0</v>
      </c>
      <c r="AT18" s="9">
        <v>-7.4657</v>
      </c>
      <c r="AU18" s="9">
        <v>0</v>
      </c>
      <c r="AV18" s="9">
        <v>-15.317500000000001</v>
      </c>
      <c r="AW18" s="9">
        <v>0</v>
      </c>
      <c r="AX18" s="9">
        <v>-15.991199999999999</v>
      </c>
      <c r="AY18" s="18">
        <v>1.5075000000000001</v>
      </c>
      <c r="AZ18" s="18">
        <v>-6.3239999999999998</v>
      </c>
      <c r="BA18" s="19">
        <v>1.5837000000000001</v>
      </c>
      <c r="BB18" s="19">
        <v>-6.3239999999999998</v>
      </c>
      <c r="BC18" s="19">
        <v>0.76829999999999998</v>
      </c>
      <c r="BD18" s="19">
        <v>-6.3239999999999998</v>
      </c>
      <c r="BE18" s="19">
        <v>0.68200000000000005</v>
      </c>
      <c r="BF18" s="19">
        <v>-6.3239999999999998</v>
      </c>
      <c r="BG18" s="19">
        <v>0.2616</v>
      </c>
      <c r="BH18" s="19">
        <v>-6.3239999999999998</v>
      </c>
      <c r="BI18" s="19">
        <v>-0.41720000000000002</v>
      </c>
      <c r="BJ18" s="19">
        <v>-6.3239999999999998</v>
      </c>
      <c r="BK18" s="19">
        <v>-0.5766</v>
      </c>
      <c r="BL18" s="19">
        <v>-6.3239999999999998</v>
      </c>
      <c r="BM18" s="19">
        <v>-0.86419999999999997</v>
      </c>
      <c r="BN18" s="19">
        <v>-6.3239999999999998</v>
      </c>
      <c r="BO18" s="19">
        <v>-1.8612</v>
      </c>
      <c r="BP18" s="19">
        <v>-6.3239999999999998</v>
      </c>
      <c r="BQ18" s="19">
        <v>-1.6593</v>
      </c>
      <c r="BR18" s="19">
        <v>-6.3239999999999998</v>
      </c>
      <c r="BS18" s="17">
        <v>0</v>
      </c>
      <c r="BT18" s="17">
        <v>0</v>
      </c>
      <c r="BU18" s="17">
        <v>1.8109999999999999</v>
      </c>
      <c r="BV18" s="17">
        <v>7.0617999999999999</v>
      </c>
      <c r="BW18" s="17">
        <v>3.9331999999999998</v>
      </c>
      <c r="BX18" s="17">
        <v>6.3575999999999997</v>
      </c>
      <c r="BY18" s="17">
        <v>8.3089999999999993</v>
      </c>
      <c r="BZ18" s="17">
        <v>3.5076999999999998</v>
      </c>
      <c r="CA18" s="17">
        <v>8.8138000000000005</v>
      </c>
      <c r="CB18" s="17">
        <v>2.4079000000000002</v>
      </c>
      <c r="CC18" s="17">
        <v>8.8138000000000005</v>
      </c>
      <c r="CD18" s="17">
        <v>2.4079000000000002</v>
      </c>
      <c r="CE18" s="12">
        <v>8.4492999999999991</v>
      </c>
      <c r="CF18" s="12">
        <v>3.0796999999999999</v>
      </c>
      <c r="CG18" s="12">
        <v>7.8784000000000001</v>
      </c>
      <c r="CH18" s="12">
        <v>-3.9091</v>
      </c>
      <c r="CI18" s="12">
        <v>15.697800000000001</v>
      </c>
      <c r="CJ18" s="12">
        <v>-1.5684</v>
      </c>
      <c r="CK18" s="12">
        <v>8.3445</v>
      </c>
      <c r="CL18" s="12">
        <v>0.55500000000000005</v>
      </c>
      <c r="CM18" s="12">
        <v>7.9603999999999999</v>
      </c>
      <c r="CN18" s="12">
        <v>0.55500000000000005</v>
      </c>
      <c r="CO18" s="12">
        <v>7.9279999999999999</v>
      </c>
      <c r="CP18" s="12">
        <v>1.2027000000000001</v>
      </c>
      <c r="CQ18" s="12">
        <v>7.0701000000000001</v>
      </c>
      <c r="CR18" s="12">
        <v>-3.4289999999999998</v>
      </c>
      <c r="CS18" s="12">
        <v>12.155799999999999</v>
      </c>
      <c r="CT18" s="12">
        <v>-6.0014000000000003</v>
      </c>
      <c r="CU18" s="12">
        <v>7.5202999999999998</v>
      </c>
      <c r="CV18" s="12">
        <v>-0.83379999999999999</v>
      </c>
      <c r="CW18" s="12">
        <v>7.1425000000000001</v>
      </c>
      <c r="CX18" s="12">
        <v>-0.83379999999999999</v>
      </c>
      <c r="CY18" s="12">
        <v>7.0098000000000003</v>
      </c>
      <c r="CZ18" s="12">
        <v>-0.16639999999999999</v>
      </c>
      <c r="DA18" s="12">
        <v>2.1894999999999998</v>
      </c>
      <c r="DB18" s="12">
        <v>4.1561000000000003</v>
      </c>
      <c r="DC18" s="12">
        <v>4.6558000000000002</v>
      </c>
      <c r="DD18" s="12">
        <v>11.1328</v>
      </c>
      <c r="DE18" s="12">
        <v>4.7561</v>
      </c>
      <c r="DF18" s="12">
        <v>2.0771000000000002</v>
      </c>
      <c r="DG18" s="12">
        <v>4.7561</v>
      </c>
      <c r="DH18" s="12">
        <v>2.3386999999999998</v>
      </c>
      <c r="DI18" s="12">
        <v>3.4119000000000002</v>
      </c>
      <c r="DJ18" s="12">
        <v>-1.9322999999999999</v>
      </c>
      <c r="DK18" s="12">
        <v>4.2183000000000002</v>
      </c>
      <c r="DL18" s="12">
        <v>-2.7883</v>
      </c>
      <c r="DM18" s="12">
        <v>4.4736000000000002</v>
      </c>
      <c r="DN18" s="12">
        <v>-4.6317000000000004</v>
      </c>
      <c r="DO18" s="12">
        <v>4.4374000000000002</v>
      </c>
      <c r="DP18" s="12">
        <v>-4.92</v>
      </c>
    </row>
    <row r="19" spans="2:120" x14ac:dyDescent="0.2">
      <c r="B19" s="1" t="s">
        <v>429</v>
      </c>
      <c r="C19" s="1" t="s">
        <v>535</v>
      </c>
      <c r="D19" s="5">
        <f t="shared" si="6"/>
        <v>17.094200000000001</v>
      </c>
      <c r="E19" s="5">
        <f t="shared" si="7"/>
        <v>15.9252</v>
      </c>
      <c r="F19" s="5">
        <f t="shared" si="8"/>
        <v>3.5312000000000001</v>
      </c>
      <c r="G19" s="5">
        <f t="shared" si="9"/>
        <v>1.3119000000000001</v>
      </c>
      <c r="H19" s="5">
        <f t="shared" si="10"/>
        <v>1.5633000000000001</v>
      </c>
      <c r="I19" s="5">
        <f t="shared" si="11"/>
        <v>0.88199999999999967</v>
      </c>
      <c r="J19" s="5">
        <f t="shared" si="12"/>
        <v>2.1698000000000004</v>
      </c>
      <c r="K19" s="5">
        <f t="shared" si="13"/>
        <v>1.2401999999999997</v>
      </c>
      <c r="L19" s="5">
        <f t="shared" si="14"/>
        <v>8.2035114249935681</v>
      </c>
      <c r="M19" s="5" t="s">
        <v>566</v>
      </c>
      <c r="N19" s="5" t="s">
        <v>566</v>
      </c>
      <c r="O19" s="5" t="s">
        <v>566</v>
      </c>
      <c r="P19" s="5">
        <f t="shared" ref="P19:P24" si="23">((CE19-CG19)^2+(CF19-CH19)^2)^0.5</f>
        <v>7.5228683685147644</v>
      </c>
      <c r="Q19" s="5">
        <f t="shared" si="17"/>
        <v>8.1559327443278988</v>
      </c>
      <c r="R19" s="5">
        <f t="shared" ref="R19:R24" si="24">((CO19-CQ19)^2+(CP19-CR19)^2)^0.5</f>
        <v>5.0817332407358808</v>
      </c>
      <c r="S19" s="5">
        <f t="shared" ref="S19:S24" si="25">((CQ19-CS19)^2+(CR19-CT19)^2)^0.5</f>
        <v>6.1696570739385512</v>
      </c>
      <c r="T19" s="5">
        <f t="shared" ref="T19:T24" si="26">((CY19-DA19)^2+(CZ19-DB19)^2)^0.5</f>
        <v>6.174375826753665</v>
      </c>
      <c r="U19" s="5">
        <f t="shared" ref="U19:U24" si="27">((DA19-DC19)^2+(DB19-DD19)^2)^0.5</f>
        <v>7.2156960613651124</v>
      </c>
      <c r="V19" s="5">
        <f t="shared" ref="V19:V24" si="28">((DI19-DK19)^2+(DJ19-DL19)^2)^0.5</f>
        <v>1.1575922468641535</v>
      </c>
      <c r="W19" s="5">
        <f t="shared" ref="W19:W24" si="29">((DK19-DM19)^2+(DL19-DN19)^2)^0.5</f>
        <v>2.3570149447977626</v>
      </c>
      <c r="X19" s="5">
        <f t="shared" ref="X19:X24" si="30">((DM19-DO19)^2+(DN19-DP19)^2)^0.5</f>
        <v>0.43624017467445575</v>
      </c>
      <c r="Y19" s="5">
        <f t="shared" si="18"/>
        <v>1.3367000000000002</v>
      </c>
      <c r="Z19" s="5">
        <f t="shared" si="19"/>
        <v>0.65150000000000019</v>
      </c>
      <c r="AA19" s="5">
        <f t="shared" si="20"/>
        <v>1.804</v>
      </c>
      <c r="AB19" s="5">
        <f t="shared" si="21"/>
        <v>3.8372999999999999</v>
      </c>
      <c r="AC19" s="6">
        <f t="shared" si="22"/>
        <v>3.7305999999999999</v>
      </c>
      <c r="AD19" s="6">
        <f t="shared" ref="AD19:AD24" si="31">((CK19-CM19)^2+(CL19-CN19)^2)^0.5</f>
        <v>0.36770000000000003</v>
      </c>
      <c r="AE19" s="6">
        <f t="shared" ref="AE19:AE24" si="32">((CU19-CW19)^2+(CV19-CX19)^2)^0.5</f>
        <v>0.40770000000000006</v>
      </c>
      <c r="AF19" s="6">
        <f t="shared" ref="AF19:AF24" si="33">((DE19-DG19)^2+(DF19-DH19)^2)^0.5</f>
        <v>0.34549999999999997</v>
      </c>
      <c r="AG19" s="9">
        <v>0</v>
      </c>
      <c r="AH19" s="9">
        <v>0</v>
      </c>
      <c r="AI19" s="9">
        <v>0</v>
      </c>
      <c r="AJ19" s="9">
        <v>-1.3119000000000001</v>
      </c>
      <c r="AK19" s="9">
        <v>0</v>
      </c>
      <c r="AL19" s="9">
        <v>-1.9679</v>
      </c>
      <c r="AM19" s="9">
        <v>0</v>
      </c>
      <c r="AN19" s="9">
        <v>-3.5312000000000001</v>
      </c>
      <c r="AO19" s="9">
        <v>0</v>
      </c>
      <c r="AP19" s="9">
        <v>-4.4131999999999998</v>
      </c>
      <c r="AQ19" s="9">
        <v>0</v>
      </c>
      <c r="AR19" s="9">
        <v>-6.5830000000000002</v>
      </c>
      <c r="AS19" s="9">
        <v>0</v>
      </c>
      <c r="AT19" s="9">
        <v>-7.8231999999999999</v>
      </c>
      <c r="AU19" s="9">
        <v>0</v>
      </c>
      <c r="AV19" s="9">
        <v>-15.9252</v>
      </c>
      <c r="AW19" s="9">
        <v>0</v>
      </c>
      <c r="AX19" s="9">
        <v>-17.094200000000001</v>
      </c>
      <c r="AY19" s="18">
        <v>1.8529</v>
      </c>
      <c r="AZ19" s="18">
        <v>-7.0865999999999998</v>
      </c>
      <c r="BA19" s="19">
        <v>1.8078000000000001</v>
      </c>
      <c r="BB19" s="19">
        <v>-7.0865999999999998</v>
      </c>
      <c r="BC19" s="19">
        <v>0.94930000000000003</v>
      </c>
      <c r="BD19" s="19">
        <v>-7.0865999999999998</v>
      </c>
      <c r="BE19" s="19">
        <v>-1.1740999999999999</v>
      </c>
      <c r="BF19" s="19">
        <v>-7.0865999999999998</v>
      </c>
      <c r="BG19" s="19">
        <v>-1.5734999999999999</v>
      </c>
      <c r="BH19" s="19">
        <v>-7.0865999999999998</v>
      </c>
      <c r="BI19" s="19">
        <v>-2.2250000000000001</v>
      </c>
      <c r="BJ19" s="19">
        <v>-7.0865999999999998</v>
      </c>
      <c r="BK19" s="19">
        <v>-2.5108000000000001</v>
      </c>
      <c r="BL19" s="19">
        <v>-7.0865999999999998</v>
      </c>
      <c r="BM19" s="19">
        <v>-0.85470000000000002</v>
      </c>
      <c r="BN19" s="19">
        <v>-7.0865999999999998</v>
      </c>
      <c r="BO19" s="19">
        <v>-2.0295000000000001</v>
      </c>
      <c r="BP19" s="19">
        <v>-7.0865999999999998</v>
      </c>
      <c r="BQ19" s="19">
        <v>-1.8776999999999999</v>
      </c>
      <c r="BR19" s="19">
        <v>-7.0865999999999998</v>
      </c>
      <c r="BS19" s="17">
        <v>0</v>
      </c>
      <c r="BT19" s="17">
        <v>0</v>
      </c>
      <c r="BU19" s="17">
        <v>-4.9809000000000001</v>
      </c>
      <c r="BV19" s="17">
        <v>6.5183</v>
      </c>
      <c r="BW19" s="17"/>
      <c r="BX19" s="17"/>
      <c r="BY19" s="17"/>
      <c r="BZ19" s="17"/>
      <c r="CA19" s="17"/>
      <c r="CB19" s="17"/>
      <c r="CC19" s="17"/>
      <c r="CD19" s="17"/>
      <c r="CE19" s="12">
        <v>1.6402000000000001</v>
      </c>
      <c r="CF19" s="12">
        <v>-6.4799999999999996E-2</v>
      </c>
      <c r="CG19" s="12">
        <v>-5.7790999999999997</v>
      </c>
      <c r="CH19" s="12">
        <v>1.1792</v>
      </c>
      <c r="CI19" s="12">
        <v>1.4376</v>
      </c>
      <c r="CJ19" s="12">
        <v>4.9790000000000001</v>
      </c>
      <c r="CK19" s="12">
        <v>-1.5367</v>
      </c>
      <c r="CL19" s="12">
        <v>0.39939999999999998</v>
      </c>
      <c r="CM19" s="12">
        <v>-1.5367</v>
      </c>
      <c r="CN19" s="12">
        <v>0.7671</v>
      </c>
      <c r="CO19" s="12">
        <v>-1.6104000000000001</v>
      </c>
      <c r="CP19" s="12">
        <v>1.2598</v>
      </c>
      <c r="CQ19" s="12">
        <v>-3.9256000000000002</v>
      </c>
      <c r="CR19" s="12">
        <v>-3.2639</v>
      </c>
      <c r="CS19" s="12">
        <v>0.82040000000000002</v>
      </c>
      <c r="CT19" s="12">
        <v>0.67820000000000003</v>
      </c>
      <c r="CU19" s="12">
        <v>-2.0617999999999999</v>
      </c>
      <c r="CV19" s="12">
        <v>-0.50360000000000005</v>
      </c>
      <c r="CW19" s="12">
        <v>-2.0617999999999999</v>
      </c>
      <c r="CX19" s="12">
        <v>-9.5899999999999999E-2</v>
      </c>
      <c r="CY19" s="12">
        <v>-1.9996</v>
      </c>
      <c r="CZ19" s="12">
        <v>1.077</v>
      </c>
      <c r="DA19" s="12">
        <v>-6.5437000000000003</v>
      </c>
      <c r="DB19" s="12">
        <v>-3.1032000000000002</v>
      </c>
      <c r="DC19" s="12">
        <v>-2.7900000000000001E-2</v>
      </c>
      <c r="DD19" s="12">
        <v>-6.2032999999999996</v>
      </c>
      <c r="DE19" s="12">
        <v>-3.6297000000000001</v>
      </c>
      <c r="DF19" s="12">
        <v>-0.63119999999999998</v>
      </c>
      <c r="DG19" s="12">
        <v>-3.6297000000000001</v>
      </c>
      <c r="DH19" s="12">
        <v>-0.28570000000000001</v>
      </c>
      <c r="DI19" s="12">
        <v>3.9980000000000002</v>
      </c>
      <c r="DJ19" s="12">
        <v>-4.7580999999999998</v>
      </c>
      <c r="DK19" s="12">
        <v>5.0114000000000001</v>
      </c>
      <c r="DL19" s="12">
        <v>-4.1985999999999999</v>
      </c>
      <c r="DM19" s="12">
        <v>5.9842000000000004</v>
      </c>
      <c r="DN19" s="12">
        <v>-2.0516999999999999</v>
      </c>
      <c r="DO19" s="12">
        <v>6.0984999999999996</v>
      </c>
      <c r="DP19" s="12">
        <v>-1.6307</v>
      </c>
    </row>
    <row r="20" spans="2:120" x14ac:dyDescent="0.2">
      <c r="B20" s="1" t="s">
        <v>430</v>
      </c>
      <c r="C20" s="1"/>
      <c r="D20" s="5">
        <f t="shared" si="6"/>
        <v>17.450399999999998</v>
      </c>
      <c r="E20" s="5">
        <f t="shared" si="7"/>
        <v>16.124600000000001</v>
      </c>
      <c r="F20" s="5">
        <f t="shared" si="8"/>
        <v>3.8372999999999999</v>
      </c>
      <c r="G20" s="5">
        <f t="shared" si="9"/>
        <v>1.3240000000000001</v>
      </c>
      <c r="H20" s="5">
        <f t="shared" si="10"/>
        <v>1.9182999999999999</v>
      </c>
      <c r="I20" s="5">
        <f t="shared" si="11"/>
        <v>0.88459999999999983</v>
      </c>
      <c r="J20" s="5">
        <f t="shared" si="12"/>
        <v>2.2155000000000005</v>
      </c>
      <c r="K20" s="5">
        <f t="shared" si="13"/>
        <v>1.0876999999999999</v>
      </c>
      <c r="L20" s="5">
        <f t="shared" si="14"/>
        <v>8.5335473760916098</v>
      </c>
      <c r="M20" s="5">
        <f t="shared" si="15"/>
        <v>2.4769938554627058</v>
      </c>
      <c r="N20" s="5">
        <f t="shared" si="16"/>
        <v>6.8001332953450628</v>
      </c>
      <c r="O20" s="5">
        <f>((CA20-CC20)^2+(CB20-CD20)^2)^0.5</f>
        <v>2.3979010092161861</v>
      </c>
      <c r="P20" s="5">
        <f t="shared" si="23"/>
        <v>8.1335935754130233</v>
      </c>
      <c r="Q20" s="5">
        <f t="shared" si="17"/>
        <v>8.6154346129490182</v>
      </c>
      <c r="R20" s="5">
        <f t="shared" si="24"/>
        <v>5.4101797428551297</v>
      </c>
      <c r="S20" s="5">
        <f t="shared" si="25"/>
        <v>6.6673396981104833</v>
      </c>
      <c r="T20" s="5">
        <f t="shared" si="26"/>
        <v>6.6177641012656228</v>
      </c>
      <c r="U20" s="5">
        <f t="shared" si="27"/>
        <v>8.1848920194465595</v>
      </c>
      <c r="V20" s="5">
        <f t="shared" si="28"/>
        <v>1.3050603242762384</v>
      </c>
      <c r="W20" s="5">
        <f t="shared" si="29"/>
        <v>2.4659569846207781</v>
      </c>
      <c r="X20" s="5">
        <f t="shared" si="30"/>
        <v>0.48611777379560989</v>
      </c>
      <c r="Y20" s="5">
        <f t="shared" si="18"/>
        <v>1.2147000000000001</v>
      </c>
      <c r="Z20" s="5">
        <f t="shared" si="19"/>
        <v>0.70239999999999991</v>
      </c>
      <c r="AA20" s="5">
        <f t="shared" si="20"/>
        <v>1.8345</v>
      </c>
      <c r="AB20" s="5">
        <f t="shared" si="21"/>
        <v>4.0061999999999998</v>
      </c>
      <c r="AC20" s="24">
        <f t="shared" si="22"/>
        <v>2.4199999999999999E-2</v>
      </c>
      <c r="AD20" s="6">
        <f t="shared" si="31"/>
        <v>0.38159999999999972</v>
      </c>
      <c r="AE20" s="6">
        <f t="shared" si="32"/>
        <v>0.43429999999999991</v>
      </c>
      <c r="AF20" s="6">
        <f t="shared" si="33"/>
        <v>0.36190000000000011</v>
      </c>
      <c r="AG20" s="9">
        <v>0</v>
      </c>
      <c r="AH20" s="9">
        <v>0</v>
      </c>
      <c r="AI20" s="9">
        <v>0</v>
      </c>
      <c r="AJ20" s="9">
        <v>-1.3240000000000001</v>
      </c>
      <c r="AK20" s="9">
        <v>0</v>
      </c>
      <c r="AL20" s="9">
        <v>-1.919</v>
      </c>
      <c r="AM20" s="9">
        <v>0</v>
      </c>
      <c r="AN20" s="9">
        <v>-3.8372999999999999</v>
      </c>
      <c r="AO20" s="9">
        <v>0</v>
      </c>
      <c r="AP20" s="9">
        <v>-4.7218999999999998</v>
      </c>
      <c r="AQ20" s="9">
        <v>0</v>
      </c>
      <c r="AR20" s="9">
        <v>-6.9374000000000002</v>
      </c>
      <c r="AS20" s="9">
        <v>0</v>
      </c>
      <c r="AT20" s="9">
        <v>-8.0251000000000001</v>
      </c>
      <c r="AU20" s="9">
        <v>0</v>
      </c>
      <c r="AV20" s="9">
        <v>-16.124600000000001</v>
      </c>
      <c r="AW20" s="9">
        <v>0</v>
      </c>
      <c r="AX20" s="9">
        <v>-17.450399999999998</v>
      </c>
      <c r="AY20" s="18">
        <v>1.4338</v>
      </c>
      <c r="AZ20" s="18">
        <v>-7.9577999999999998</v>
      </c>
      <c r="BA20" s="19">
        <v>1.8433999999999999</v>
      </c>
      <c r="BB20" s="19">
        <v>-7.9577999999999998</v>
      </c>
      <c r="BC20" s="19">
        <v>0.88839999999999997</v>
      </c>
      <c r="BD20" s="19">
        <v>-7.9577999999999998</v>
      </c>
      <c r="BE20" s="19">
        <v>0.5645</v>
      </c>
      <c r="BF20" s="19">
        <v>-7.9577999999999998</v>
      </c>
      <c r="BG20" s="19">
        <v>0.31309999999999999</v>
      </c>
      <c r="BH20" s="19">
        <v>-7.9577999999999998</v>
      </c>
      <c r="BI20" s="19">
        <v>-0.38929999999999998</v>
      </c>
      <c r="BJ20" s="19">
        <v>-7.9577999999999998</v>
      </c>
      <c r="BK20" s="19">
        <v>-0.6502</v>
      </c>
      <c r="BL20" s="19">
        <v>-7.9577999999999998</v>
      </c>
      <c r="BM20" s="19">
        <v>-0.94610000000000005</v>
      </c>
      <c r="BN20" s="19">
        <v>-7.9577999999999998</v>
      </c>
      <c r="BO20" s="19">
        <v>-2.1627999999999998</v>
      </c>
      <c r="BP20" s="19">
        <v>-7.9577999999999998</v>
      </c>
      <c r="BQ20" s="19">
        <v>1.458</v>
      </c>
      <c r="BR20" s="19">
        <v>-7.9577999999999998</v>
      </c>
      <c r="BS20" s="17">
        <v>0</v>
      </c>
      <c r="BT20" s="17">
        <v>0</v>
      </c>
      <c r="BU20" s="17">
        <v>-3.0131000000000001</v>
      </c>
      <c r="BV20" s="17">
        <v>7.9839000000000002</v>
      </c>
      <c r="BW20" s="17">
        <v>-1.1671</v>
      </c>
      <c r="BX20" s="17">
        <v>9.6355000000000004</v>
      </c>
      <c r="BY20" s="17">
        <v>1.256</v>
      </c>
      <c r="BZ20" s="17">
        <v>11.489699999999999</v>
      </c>
      <c r="CA20" s="17">
        <v>4.7287999999999997</v>
      </c>
      <c r="CB20" s="17">
        <v>10.077400000000001</v>
      </c>
      <c r="CC20" s="17">
        <v>4.4017999999999997</v>
      </c>
      <c r="CD20" s="17">
        <v>7.7019000000000002</v>
      </c>
      <c r="CE20" s="12">
        <v>3.8208000000000002</v>
      </c>
      <c r="CF20" s="12">
        <v>-5.7799999999999997E-2</v>
      </c>
      <c r="CG20" s="12">
        <v>7.3869999999999996</v>
      </c>
      <c r="CH20" s="12">
        <v>7.2523</v>
      </c>
      <c r="CI20" s="12">
        <v>9.5960999999999999</v>
      </c>
      <c r="CJ20" s="12">
        <v>-1.0750999999999999</v>
      </c>
      <c r="CK20" s="12">
        <v>5.9112</v>
      </c>
      <c r="CL20" s="12">
        <v>3.9357000000000002</v>
      </c>
      <c r="CM20" s="12">
        <v>5.5296000000000003</v>
      </c>
      <c r="CN20" s="12">
        <v>3.9357000000000002</v>
      </c>
      <c r="CO20" s="12">
        <v>4.7980999999999998</v>
      </c>
      <c r="CP20" s="12">
        <v>-0.24959999999999999</v>
      </c>
      <c r="CQ20" s="12">
        <v>7.9927000000000001</v>
      </c>
      <c r="CR20" s="12">
        <v>4.1166999999999998</v>
      </c>
      <c r="CS20" s="12">
        <v>10.998799999999999</v>
      </c>
      <c r="CT20" s="12">
        <v>-1.8345</v>
      </c>
      <c r="CU20" s="12">
        <v>6.5246000000000004</v>
      </c>
      <c r="CV20" s="12">
        <v>1.8580000000000001</v>
      </c>
      <c r="CW20" s="12">
        <v>6.5246000000000004</v>
      </c>
      <c r="CX20" s="12">
        <v>2.2923</v>
      </c>
      <c r="CY20" s="12">
        <v>6.1867999999999999</v>
      </c>
      <c r="CZ20" s="12">
        <v>2.9622999999999999</v>
      </c>
      <c r="DA20" s="12">
        <v>1.5468999999999999</v>
      </c>
      <c r="DB20" s="12">
        <v>-1.7564</v>
      </c>
      <c r="DC20" s="12">
        <v>9.7225000000000001</v>
      </c>
      <c r="DD20" s="12">
        <v>-2.1463000000000001</v>
      </c>
      <c r="DE20" s="12">
        <v>4.5141999999999998</v>
      </c>
      <c r="DF20" s="12">
        <v>1.3208</v>
      </c>
      <c r="DG20" s="12">
        <v>4.5141999999999998</v>
      </c>
      <c r="DH20" s="12">
        <v>1.6827000000000001</v>
      </c>
      <c r="DI20" s="12">
        <v>6.3868</v>
      </c>
      <c r="DJ20" s="12">
        <v>-1.8593</v>
      </c>
      <c r="DK20" s="12">
        <v>7.1691000000000003</v>
      </c>
      <c r="DL20" s="12">
        <v>-0.81469999999999998</v>
      </c>
      <c r="DM20" s="12">
        <v>7.2046999999999999</v>
      </c>
      <c r="DN20" s="12">
        <v>1.651</v>
      </c>
      <c r="DO20" s="12">
        <v>7.0079000000000002</v>
      </c>
      <c r="DP20" s="12">
        <v>2.0954999999999999</v>
      </c>
    </row>
    <row r="21" spans="2:120" x14ac:dyDescent="0.2">
      <c r="B21" s="1" t="s">
        <v>431</v>
      </c>
      <c r="C21" s="1" t="s">
        <v>479</v>
      </c>
      <c r="D21" s="5">
        <f t="shared" si="6"/>
        <v>16.614100000000001</v>
      </c>
      <c r="E21" s="5">
        <f t="shared" si="7"/>
        <v>16.409700000000001</v>
      </c>
      <c r="F21" s="5">
        <f t="shared" si="8"/>
        <v>3.5623</v>
      </c>
      <c r="G21" s="5">
        <f t="shared" si="9"/>
        <v>1.1716</v>
      </c>
      <c r="H21" s="5">
        <f t="shared" si="10"/>
        <v>1.7969999999999999</v>
      </c>
      <c r="I21" s="5">
        <f t="shared" si="11"/>
        <v>0.86870000000000003</v>
      </c>
      <c r="J21" s="5">
        <f t="shared" si="12"/>
        <v>2.0765000000000002</v>
      </c>
      <c r="K21" s="5">
        <f t="shared" si="13"/>
        <v>1.2000999999999999</v>
      </c>
      <c r="L21" s="5">
        <f t="shared" si="14"/>
        <v>7.9314688690052861</v>
      </c>
      <c r="M21" s="5">
        <f t="shared" si="15"/>
        <v>2.2398080274880701</v>
      </c>
      <c r="N21" s="5">
        <f t="shared" si="16"/>
        <v>5.6014772615776831</v>
      </c>
      <c r="O21" s="5" t="s">
        <v>566</v>
      </c>
      <c r="P21" s="5">
        <f t="shared" si="23"/>
        <v>7.0656519826552451</v>
      </c>
      <c r="Q21" s="5">
        <f t="shared" si="17"/>
        <v>7.9387779223253254</v>
      </c>
      <c r="R21" s="5">
        <f t="shared" si="24"/>
        <v>5.1538837879797015</v>
      </c>
      <c r="S21" s="5">
        <f t="shared" si="25"/>
        <v>6.1904550414327373</v>
      </c>
      <c r="T21" s="5">
        <f t="shared" si="26"/>
        <v>6.7278156707805259</v>
      </c>
      <c r="U21" s="24">
        <f t="shared" si="27"/>
        <v>13.547193386454628</v>
      </c>
      <c r="V21" s="5">
        <f t="shared" si="28"/>
        <v>1.156236394514548</v>
      </c>
      <c r="W21" s="5">
        <f t="shared" si="29"/>
        <v>2.4560075101676704</v>
      </c>
      <c r="X21" s="5">
        <f t="shared" si="30"/>
        <v>0.52532268178710861</v>
      </c>
      <c r="Y21" s="5">
        <f t="shared" si="18"/>
        <v>1.2497</v>
      </c>
      <c r="Z21" s="5">
        <f t="shared" si="19"/>
        <v>0.67880000000000007</v>
      </c>
      <c r="AA21" s="5">
        <f t="shared" si="20"/>
        <v>1.8193000000000001</v>
      </c>
      <c r="AB21" s="5">
        <f t="shared" si="21"/>
        <v>3.6246</v>
      </c>
      <c r="AC21" s="6">
        <f t="shared" si="22"/>
        <v>4.0594999999999999</v>
      </c>
      <c r="AD21" s="6">
        <f t="shared" si="31"/>
        <v>0.35620000000000007</v>
      </c>
      <c r="AE21" s="6">
        <f t="shared" si="32"/>
        <v>0.41339999999999977</v>
      </c>
      <c r="AF21" s="6">
        <f t="shared" si="33"/>
        <v>0.31559999999999988</v>
      </c>
      <c r="AG21" s="9">
        <v>0</v>
      </c>
      <c r="AH21" s="9">
        <v>0</v>
      </c>
      <c r="AI21" s="9">
        <v>0</v>
      </c>
      <c r="AJ21" s="9">
        <v>-1.1716</v>
      </c>
      <c r="AK21" s="9">
        <v>0</v>
      </c>
      <c r="AL21" s="9">
        <v>-1.7653000000000001</v>
      </c>
      <c r="AM21" s="9">
        <v>0</v>
      </c>
      <c r="AN21" s="9">
        <v>-3.5623</v>
      </c>
      <c r="AO21" s="9">
        <v>0</v>
      </c>
      <c r="AP21" s="9">
        <v>-4.431</v>
      </c>
      <c r="AQ21" s="9">
        <v>0</v>
      </c>
      <c r="AR21" s="9">
        <v>-6.5075000000000003</v>
      </c>
      <c r="AS21" s="9">
        <v>0</v>
      </c>
      <c r="AT21" s="9">
        <v>-7.7076000000000002</v>
      </c>
      <c r="AU21" s="9">
        <v>0</v>
      </c>
      <c r="AV21" s="9">
        <v>-16.409700000000001</v>
      </c>
      <c r="AW21" s="9">
        <v>0</v>
      </c>
      <c r="AX21" s="9">
        <v>-16.614100000000001</v>
      </c>
      <c r="AY21" s="18">
        <v>1.9742</v>
      </c>
      <c r="AZ21" s="18">
        <v>-7.5387000000000004</v>
      </c>
      <c r="BA21" s="19">
        <v>1.7221</v>
      </c>
      <c r="BB21" s="19">
        <v>-7.5387000000000004</v>
      </c>
      <c r="BC21" s="19">
        <v>0.93920000000000003</v>
      </c>
      <c r="BD21" s="19">
        <v>-7.5387000000000004</v>
      </c>
      <c r="BE21" s="19">
        <v>0.54549999999999998</v>
      </c>
      <c r="BF21" s="19">
        <v>-7.5387000000000004</v>
      </c>
      <c r="BG21" s="19">
        <v>0.18990000000000001</v>
      </c>
      <c r="BH21" s="19">
        <v>-7.5387000000000004</v>
      </c>
      <c r="BI21" s="19">
        <v>-0.4889</v>
      </c>
      <c r="BJ21" s="19">
        <v>-7.5387000000000004</v>
      </c>
      <c r="BK21" s="19">
        <v>-0.70420000000000005</v>
      </c>
      <c r="BL21" s="19">
        <v>-7.5387000000000004</v>
      </c>
      <c r="BM21" s="19">
        <v>-0.88009999999999999</v>
      </c>
      <c r="BN21" s="19">
        <v>-7.5387000000000004</v>
      </c>
      <c r="BO21" s="19">
        <v>-1.9025000000000001</v>
      </c>
      <c r="BP21" s="19">
        <v>-7.5387000000000004</v>
      </c>
      <c r="BQ21" s="19">
        <v>-2.0853000000000002</v>
      </c>
      <c r="BR21" s="19">
        <v>-7.5387000000000004</v>
      </c>
      <c r="BS21" s="17">
        <v>0</v>
      </c>
      <c r="BT21" s="17">
        <v>0</v>
      </c>
      <c r="BU21" s="17">
        <v>-7.7191000000000001</v>
      </c>
      <c r="BV21" s="17">
        <v>-1.8230999999999999</v>
      </c>
      <c r="BW21" s="17">
        <v>-7.5754999999999999</v>
      </c>
      <c r="BX21" s="17">
        <v>-4.0583</v>
      </c>
      <c r="BY21" s="17">
        <v>-5.3962000000000003</v>
      </c>
      <c r="BZ21" s="17">
        <v>-6.7347999999999999</v>
      </c>
      <c r="CA21" s="17">
        <v>-6.3055000000000003</v>
      </c>
      <c r="CB21" s="17">
        <v>-4.7866</v>
      </c>
      <c r="CC21" s="17">
        <v>-6.3055000000000003</v>
      </c>
      <c r="CD21" s="17">
        <v>-4.7866</v>
      </c>
      <c r="CE21" s="12">
        <v>-0.59499999999999997</v>
      </c>
      <c r="CF21" s="12">
        <v>0.79820000000000002</v>
      </c>
      <c r="CG21" s="12">
        <v>-4.8025000000000002</v>
      </c>
      <c r="CH21" s="12">
        <v>-4.8780999999999999</v>
      </c>
      <c r="CI21" s="12">
        <v>3.1312000000000002</v>
      </c>
      <c r="CJ21" s="12">
        <v>-4.5941999999999998</v>
      </c>
      <c r="CK21" s="12">
        <v>-2.6429</v>
      </c>
      <c r="CL21" s="12">
        <v>-2.2206000000000001</v>
      </c>
      <c r="CM21" s="12">
        <v>-2.6429</v>
      </c>
      <c r="CN21" s="12">
        <v>-1.8644000000000001</v>
      </c>
      <c r="CO21" s="12">
        <v>-2.6949000000000001</v>
      </c>
      <c r="CP21" s="12">
        <v>-1.4395</v>
      </c>
      <c r="CQ21" s="12">
        <v>-5.9981999999999998</v>
      </c>
      <c r="CR21" s="12">
        <v>-5.3956</v>
      </c>
      <c r="CS21" s="12">
        <v>-5.21E-2</v>
      </c>
      <c r="CT21" s="12">
        <v>-7.1177000000000001</v>
      </c>
      <c r="CU21" s="12">
        <v>-4.2183000000000002</v>
      </c>
      <c r="CV21" s="12">
        <v>-3.6576</v>
      </c>
      <c r="CW21" s="12">
        <v>-4.2183000000000002</v>
      </c>
      <c r="CX21" s="12">
        <v>-3.2442000000000002</v>
      </c>
      <c r="CY21" s="12">
        <v>-3.7128000000000001</v>
      </c>
      <c r="CZ21" s="12">
        <v>-5.1835000000000004</v>
      </c>
      <c r="DA21" s="12">
        <v>-9.6545000000000005</v>
      </c>
      <c r="DB21" s="12">
        <v>-2.0276000000000001</v>
      </c>
      <c r="DC21" s="12">
        <v>3.1198000000000001</v>
      </c>
      <c r="DD21" s="12">
        <v>2.4828000000000001</v>
      </c>
      <c r="DE21" s="12">
        <v>-6.47</v>
      </c>
      <c r="DF21" s="12">
        <v>-3.6932</v>
      </c>
      <c r="DG21" s="12">
        <v>-6.47</v>
      </c>
      <c r="DH21" s="12">
        <v>-3.3776000000000002</v>
      </c>
      <c r="DI21" s="12">
        <v>6.8808999999999996</v>
      </c>
      <c r="DJ21" s="12">
        <v>2.5146000000000002</v>
      </c>
      <c r="DK21" s="12">
        <v>8.0251000000000001</v>
      </c>
      <c r="DL21" s="12">
        <v>2.681</v>
      </c>
      <c r="DM21" s="12">
        <v>10.0768</v>
      </c>
      <c r="DN21" s="12">
        <v>4.0309999999999997</v>
      </c>
      <c r="DO21" s="12">
        <v>10.3994</v>
      </c>
      <c r="DP21" s="12">
        <v>4.4455999999999998</v>
      </c>
    </row>
    <row r="22" spans="2:120" x14ac:dyDescent="0.2">
      <c r="B22" s="1" t="s">
        <v>432</v>
      </c>
      <c r="C22" s="1" t="s">
        <v>479</v>
      </c>
      <c r="D22" s="5">
        <f t="shared" si="6"/>
        <v>15.4864</v>
      </c>
      <c r="E22" s="5">
        <f t="shared" si="7"/>
        <v>15.367599999999999</v>
      </c>
      <c r="F22" s="5">
        <f t="shared" si="8"/>
        <v>3.516</v>
      </c>
      <c r="G22" s="5">
        <f t="shared" si="9"/>
        <v>1.3056000000000001</v>
      </c>
      <c r="H22" s="5">
        <f t="shared" si="10"/>
        <v>1.6669</v>
      </c>
      <c r="I22" s="5">
        <f t="shared" si="11"/>
        <v>0.8299000000000003</v>
      </c>
      <c r="J22" s="5">
        <f t="shared" si="12"/>
        <v>2.093</v>
      </c>
      <c r="K22" s="24">
        <f t="shared" si="13"/>
        <v>0.73849999999999927</v>
      </c>
      <c r="L22" s="5">
        <f t="shared" si="14"/>
        <v>7.4137403630016614</v>
      </c>
      <c r="M22" s="5">
        <f t="shared" si="15"/>
        <v>2.1331494767127785</v>
      </c>
      <c r="N22" s="5">
        <f t="shared" si="16"/>
        <v>6.0203625311938342</v>
      </c>
      <c r="O22" s="5" t="s">
        <v>566</v>
      </c>
      <c r="P22" s="5">
        <f t="shared" si="23"/>
        <v>6.3117876596095979</v>
      </c>
      <c r="Q22" s="5">
        <f t="shared" si="17"/>
        <v>7.4420336609021058</v>
      </c>
      <c r="R22" s="5">
        <f t="shared" si="24"/>
        <v>4.800596773318917</v>
      </c>
      <c r="S22" s="5">
        <f t="shared" si="25"/>
        <v>5.7707586823571129</v>
      </c>
      <c r="T22" s="5">
        <f t="shared" si="26"/>
        <v>5.7532160510448414</v>
      </c>
      <c r="U22" s="5">
        <f t="shared" si="27"/>
        <v>7.3665800240002826</v>
      </c>
      <c r="V22" s="5">
        <f t="shared" si="28"/>
        <v>1.2275000000000009</v>
      </c>
      <c r="W22" s="5">
        <f t="shared" si="29"/>
        <v>2.1816230403073757</v>
      </c>
      <c r="X22" s="5">
        <f t="shared" si="30"/>
        <v>0.56752389377012091</v>
      </c>
      <c r="Y22" s="5">
        <f t="shared" si="18"/>
        <v>1.3069000000000002</v>
      </c>
      <c r="Z22" s="5">
        <f t="shared" si="19"/>
        <v>0.69340000000000002</v>
      </c>
      <c r="AA22" s="5">
        <f t="shared" si="20"/>
        <v>1.5824</v>
      </c>
      <c r="AB22" s="5">
        <f t="shared" si="21"/>
        <v>3.6181999999999999</v>
      </c>
      <c r="AC22" s="6">
        <f t="shared" si="22"/>
        <v>3.53</v>
      </c>
      <c r="AD22" s="6">
        <f t="shared" si="31"/>
        <v>0.36</v>
      </c>
      <c r="AE22" s="6">
        <f t="shared" si="32"/>
        <v>0.34170000000000011</v>
      </c>
      <c r="AF22" s="6">
        <f t="shared" si="33"/>
        <v>0.26350000000000007</v>
      </c>
      <c r="AG22" s="9">
        <v>0</v>
      </c>
      <c r="AH22" s="9">
        <v>0</v>
      </c>
      <c r="AI22" s="9">
        <v>0</v>
      </c>
      <c r="AJ22" s="9">
        <v>-1.3056000000000001</v>
      </c>
      <c r="AK22" s="9">
        <v>0</v>
      </c>
      <c r="AL22" s="9">
        <v>-1.8491</v>
      </c>
      <c r="AM22" s="9">
        <v>0</v>
      </c>
      <c r="AN22" s="9">
        <v>-3.516</v>
      </c>
      <c r="AO22" s="9">
        <v>0</v>
      </c>
      <c r="AP22" s="9">
        <v>-4.3459000000000003</v>
      </c>
      <c r="AQ22" s="9">
        <v>0</v>
      </c>
      <c r="AR22" s="9">
        <v>-6.4389000000000003</v>
      </c>
      <c r="AS22" s="9">
        <v>0</v>
      </c>
      <c r="AT22" s="9">
        <v>-7.1773999999999996</v>
      </c>
      <c r="AU22" s="9">
        <v>0</v>
      </c>
      <c r="AV22" s="9">
        <v>-15.367599999999999</v>
      </c>
      <c r="AW22" s="9">
        <v>0</v>
      </c>
      <c r="AX22" s="9">
        <v>-15.4864</v>
      </c>
      <c r="AY22" s="18">
        <v>1.9081999999999999</v>
      </c>
      <c r="AZ22" s="18">
        <v>-6.4890999999999996</v>
      </c>
      <c r="BA22" s="19">
        <v>1.9348000000000001</v>
      </c>
      <c r="BB22" s="19">
        <v>-6.4890999999999996</v>
      </c>
      <c r="BC22" s="19">
        <v>0.86550000000000005</v>
      </c>
      <c r="BD22" s="19">
        <v>-6.4890999999999996</v>
      </c>
      <c r="BE22" s="19">
        <v>0.71440000000000003</v>
      </c>
      <c r="BF22" s="19">
        <v>-6.4890999999999996</v>
      </c>
      <c r="BG22" s="19">
        <v>0.3715</v>
      </c>
      <c r="BH22" s="19">
        <v>-6.4890999999999996</v>
      </c>
      <c r="BI22" s="19">
        <v>-0.32190000000000002</v>
      </c>
      <c r="BJ22" s="19">
        <v>-6.4890999999999996</v>
      </c>
      <c r="BK22" s="19">
        <v>-0.59250000000000003</v>
      </c>
      <c r="BL22" s="19">
        <v>-6.4890999999999996</v>
      </c>
      <c r="BM22" s="19">
        <v>-0.71689999999999998</v>
      </c>
      <c r="BN22" s="19">
        <v>-6.4890999999999996</v>
      </c>
      <c r="BO22" s="19">
        <v>-1.6834</v>
      </c>
      <c r="BP22" s="19">
        <v>-6.4890999999999996</v>
      </c>
      <c r="BQ22" s="19">
        <v>-1.6217999999999999</v>
      </c>
      <c r="BR22" s="19">
        <v>-6.4890999999999996</v>
      </c>
      <c r="BS22" s="17">
        <v>0</v>
      </c>
      <c r="BT22" s="17">
        <v>0</v>
      </c>
      <c r="BU22" s="17">
        <v>6.5011000000000001</v>
      </c>
      <c r="BV22" s="17">
        <v>3.5636000000000001</v>
      </c>
      <c r="BW22" s="17">
        <v>7.8548999999999998</v>
      </c>
      <c r="BX22" s="17">
        <v>5.2121000000000004</v>
      </c>
      <c r="BY22" s="17">
        <v>8.6316000000000006</v>
      </c>
      <c r="BZ22" s="17">
        <v>7.5349000000000004</v>
      </c>
      <c r="CA22" s="17">
        <v>5.9938000000000002</v>
      </c>
      <c r="CB22" s="17">
        <v>9.9421999999999997</v>
      </c>
      <c r="CC22" s="17">
        <v>5.9938000000000002</v>
      </c>
      <c r="CD22" s="17">
        <v>9.9421999999999997</v>
      </c>
      <c r="CE22" s="12">
        <v>1.8771</v>
      </c>
      <c r="CF22" s="12">
        <v>0.60829999999999995</v>
      </c>
      <c r="CG22" s="12">
        <v>-2.8340000000000001</v>
      </c>
      <c r="CH22" s="12">
        <v>-3.5922000000000001</v>
      </c>
      <c r="CI22" s="12">
        <v>-8.3844999999999992</v>
      </c>
      <c r="CJ22" s="12">
        <v>1.3652</v>
      </c>
      <c r="CK22" s="12">
        <v>0.57850000000000001</v>
      </c>
      <c r="CL22" s="12">
        <v>-1.1309</v>
      </c>
      <c r="CM22" s="12">
        <v>0.57850000000000001</v>
      </c>
      <c r="CN22" s="12">
        <v>-0.77090000000000003</v>
      </c>
      <c r="CO22" s="12">
        <v>0.50739999999999996</v>
      </c>
      <c r="CP22" s="12">
        <v>-0.76770000000000005</v>
      </c>
      <c r="CQ22" s="12">
        <v>-2.8022999999999998</v>
      </c>
      <c r="CR22" s="12">
        <v>-4.2450000000000001</v>
      </c>
      <c r="CS22" s="12">
        <v>2.4872999999999998</v>
      </c>
      <c r="CT22" s="12">
        <v>-6.5518999999999998</v>
      </c>
      <c r="CU22" s="12">
        <v>-1.1035999999999999</v>
      </c>
      <c r="CV22" s="12">
        <v>-2.4853999999999998</v>
      </c>
      <c r="CW22" s="12">
        <v>-1.4453</v>
      </c>
      <c r="CX22" s="12">
        <v>-2.4853999999999998</v>
      </c>
      <c r="CY22" s="12">
        <v>-0.75690000000000002</v>
      </c>
      <c r="CZ22" s="12">
        <v>0.1137</v>
      </c>
      <c r="DA22" s="12">
        <v>2.8917999999999999</v>
      </c>
      <c r="DB22" s="12">
        <v>-4.3345000000000002</v>
      </c>
      <c r="DC22" s="12">
        <v>-3.7324999999999999</v>
      </c>
      <c r="DD22" s="12">
        <v>-7.5571000000000002</v>
      </c>
      <c r="DE22" s="12">
        <v>1.1677999999999999</v>
      </c>
      <c r="DF22" s="12">
        <v>-2.1406000000000001</v>
      </c>
      <c r="DG22" s="12">
        <v>1.1677999999999999</v>
      </c>
      <c r="DH22" s="12">
        <v>-1.8771</v>
      </c>
      <c r="DI22" s="12">
        <v>10.5962</v>
      </c>
      <c r="DJ22" s="12">
        <v>4.5598999999999998</v>
      </c>
      <c r="DK22" s="12">
        <v>11.823700000000001</v>
      </c>
      <c r="DL22" s="12">
        <v>4.5598999999999998</v>
      </c>
      <c r="DM22" s="12">
        <v>13.2334</v>
      </c>
      <c r="DN22" s="12">
        <v>6.2248999999999999</v>
      </c>
      <c r="DO22" s="12">
        <v>13.445499999999999</v>
      </c>
      <c r="DP22" s="12">
        <v>6.7512999999999996</v>
      </c>
    </row>
    <row r="23" spans="2:120" x14ac:dyDescent="0.2">
      <c r="B23" s="1"/>
      <c r="C23" s="1"/>
      <c r="D23" s="5">
        <f t="shared" si="6"/>
        <v>0</v>
      </c>
      <c r="E23" s="5">
        <f t="shared" si="7"/>
        <v>0</v>
      </c>
      <c r="F23" s="5">
        <f t="shared" si="8"/>
        <v>0</v>
      </c>
      <c r="G23" s="5">
        <f t="shared" si="9"/>
        <v>0</v>
      </c>
      <c r="H23" s="5">
        <f t="shared" si="10"/>
        <v>0</v>
      </c>
      <c r="I23" s="5">
        <f t="shared" si="11"/>
        <v>0</v>
      </c>
      <c r="J23" s="5">
        <f t="shared" si="12"/>
        <v>0</v>
      </c>
      <c r="K23" s="5">
        <f t="shared" si="13"/>
        <v>0</v>
      </c>
      <c r="L23" s="5">
        <f t="shared" si="14"/>
        <v>0</v>
      </c>
      <c r="M23" s="5">
        <f t="shared" si="15"/>
        <v>0</v>
      </c>
      <c r="N23" s="5">
        <f t="shared" si="16"/>
        <v>0</v>
      </c>
      <c r="O23" s="5">
        <f>((CA23-CC23)^2+(CB23-CD23)^2)^0.5</f>
        <v>0</v>
      </c>
      <c r="P23" s="5">
        <f t="shared" si="23"/>
        <v>0</v>
      </c>
      <c r="Q23" s="5">
        <f t="shared" si="17"/>
        <v>0</v>
      </c>
      <c r="R23" s="5">
        <f t="shared" si="24"/>
        <v>0</v>
      </c>
      <c r="S23" s="5">
        <f t="shared" si="25"/>
        <v>0</v>
      </c>
      <c r="T23" s="5">
        <f t="shared" si="26"/>
        <v>0</v>
      </c>
      <c r="U23" s="5">
        <f t="shared" si="27"/>
        <v>0</v>
      </c>
      <c r="V23" s="5">
        <f t="shared" si="28"/>
        <v>0</v>
      </c>
      <c r="W23" s="5">
        <f t="shared" si="29"/>
        <v>0</v>
      </c>
      <c r="X23" s="5">
        <f t="shared" si="30"/>
        <v>0</v>
      </c>
      <c r="Y23" s="5">
        <f t="shared" si="18"/>
        <v>0</v>
      </c>
      <c r="Z23" s="5">
        <f t="shared" si="19"/>
        <v>0</v>
      </c>
      <c r="AA23" s="5">
        <f t="shared" si="20"/>
        <v>0</v>
      </c>
      <c r="AB23" s="5">
        <f t="shared" si="21"/>
        <v>0</v>
      </c>
      <c r="AC23" s="6">
        <f t="shared" si="22"/>
        <v>0</v>
      </c>
      <c r="AD23" s="6">
        <f t="shared" si="31"/>
        <v>0</v>
      </c>
      <c r="AE23" s="6">
        <f t="shared" si="32"/>
        <v>0</v>
      </c>
      <c r="AF23" s="6">
        <f t="shared" si="33"/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6"/>
        <v>0</v>
      </c>
      <c r="E24" s="5">
        <f t="shared" si="7"/>
        <v>0</v>
      </c>
      <c r="F24" s="5">
        <f t="shared" si="8"/>
        <v>0</v>
      </c>
      <c r="G24" s="5">
        <f t="shared" si="9"/>
        <v>0</v>
      </c>
      <c r="H24" s="5">
        <f t="shared" si="10"/>
        <v>0</v>
      </c>
      <c r="I24" s="5">
        <f t="shared" si="11"/>
        <v>0</v>
      </c>
      <c r="J24" s="5">
        <f t="shared" si="12"/>
        <v>0</v>
      </c>
      <c r="K24" s="5">
        <f t="shared" si="13"/>
        <v>0</v>
      </c>
      <c r="L24" s="5">
        <f t="shared" si="14"/>
        <v>0</v>
      </c>
      <c r="M24" s="5">
        <f t="shared" si="15"/>
        <v>0</v>
      </c>
      <c r="N24" s="5">
        <f t="shared" si="16"/>
        <v>0</v>
      </c>
      <c r="O24" s="5">
        <f>((CA24-CC24)^2+(CB24-CD24)^2)^0.5</f>
        <v>0</v>
      </c>
      <c r="P24" s="5">
        <f t="shared" si="23"/>
        <v>0</v>
      </c>
      <c r="Q24" s="5">
        <f t="shared" si="17"/>
        <v>0</v>
      </c>
      <c r="R24" s="5">
        <f t="shared" si="24"/>
        <v>0</v>
      </c>
      <c r="S24" s="5">
        <f t="shared" si="25"/>
        <v>0</v>
      </c>
      <c r="T24" s="5">
        <f t="shared" si="26"/>
        <v>0</v>
      </c>
      <c r="U24" s="5">
        <f t="shared" si="27"/>
        <v>0</v>
      </c>
      <c r="V24" s="5">
        <f t="shared" si="28"/>
        <v>0</v>
      </c>
      <c r="W24" s="5">
        <f t="shared" si="29"/>
        <v>0</v>
      </c>
      <c r="X24" s="5">
        <f t="shared" si="30"/>
        <v>0</v>
      </c>
      <c r="Y24" s="5">
        <f t="shared" si="18"/>
        <v>0</v>
      </c>
      <c r="Z24" s="5">
        <f t="shared" si="19"/>
        <v>0</v>
      </c>
      <c r="AA24" s="5">
        <f t="shared" si="20"/>
        <v>0</v>
      </c>
      <c r="AB24" s="5">
        <f t="shared" si="21"/>
        <v>0</v>
      </c>
      <c r="AC24" s="6">
        <f t="shared" si="22"/>
        <v>0</v>
      </c>
      <c r="AD24" s="6">
        <f t="shared" si="31"/>
        <v>0</v>
      </c>
      <c r="AE24" s="6">
        <f t="shared" si="32"/>
        <v>0</v>
      </c>
      <c r="AF24" s="6">
        <f t="shared" si="33"/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3" t="s">
        <v>3</v>
      </c>
      <c r="C25" s="13"/>
      <c r="D25" s="14">
        <f>AVERAGE(D18:D22)</f>
        <v>16.527260000000002</v>
      </c>
      <c r="E25" s="14">
        <f t="shared" ref="E25:J25" si="34">AVERAGE(E18:E22)</f>
        <v>15.82892</v>
      </c>
      <c r="F25" s="14">
        <f t="shared" si="34"/>
        <v>3.5817600000000001</v>
      </c>
      <c r="G25" s="14">
        <f t="shared" si="34"/>
        <v>1.24474</v>
      </c>
      <c r="H25" s="14">
        <f t="shared" si="34"/>
        <v>1.7383400000000002</v>
      </c>
      <c r="I25" s="14">
        <f t="shared" si="34"/>
        <v>0.87617999999999996</v>
      </c>
      <c r="J25" s="14">
        <f t="shared" si="34"/>
        <v>2.1030000000000002</v>
      </c>
      <c r="K25" s="14">
        <f>AVERAGE(K18:K21)</f>
        <v>1.1639499999999998</v>
      </c>
      <c r="L25" s="14">
        <f t="shared" ref="L25:T25" si="35">AVERAGE(L18:L22)</f>
        <v>7.8745172573552509</v>
      </c>
      <c r="M25" s="14">
        <f t="shared" si="35"/>
        <v>2.2714841771131908</v>
      </c>
      <c r="N25" s="14">
        <f t="shared" si="35"/>
        <v>6.2135290169385282</v>
      </c>
      <c r="O25" s="14">
        <f t="shared" si="35"/>
        <v>2.3979010092161861</v>
      </c>
      <c r="P25" s="14">
        <f t="shared" si="35"/>
        <v>7.2091961221979544</v>
      </c>
      <c r="Q25" s="14">
        <f t="shared" si="35"/>
        <v>8.0628804928305566</v>
      </c>
      <c r="R25" s="14">
        <f t="shared" si="35"/>
        <v>5.0313750373860131</v>
      </c>
      <c r="S25" s="14">
        <f t="shared" si="35"/>
        <v>6.0994944799610087</v>
      </c>
      <c r="T25" s="14">
        <f t="shared" si="35"/>
        <v>6.3495366172477814</v>
      </c>
      <c r="U25" s="14">
        <f>AVERAGE(U18:U20,U22)</f>
        <v>7.5417409879989625</v>
      </c>
      <c r="V25" s="14">
        <f>AVERAGE(V18:V22)</f>
        <v>1.2044812760983965</v>
      </c>
      <c r="W25" s="14">
        <f>AVERAGE(W18:W22)</f>
        <v>2.264319456213697</v>
      </c>
      <c r="X25" s="14">
        <f>AVERAGE(X19:X22)</f>
        <v>0.50380113100682378</v>
      </c>
      <c r="Y25" s="14">
        <f>AVERAGE(Y18:Y22)</f>
        <v>1.27332</v>
      </c>
      <c r="Z25" s="14">
        <f>AVERAGE(Z18:Z22)</f>
        <v>0.68098000000000003</v>
      </c>
      <c r="AA25" s="14">
        <f>AVERAGE(AA18:AA22)</f>
        <v>1.7345400000000002</v>
      </c>
      <c r="AB25" s="14">
        <f>AVERAGE(AB18:AB22)</f>
        <v>3.7062399999999998</v>
      </c>
      <c r="AC25" s="14">
        <f>AVERAGE(AC18:AC19,AC21:AC22)</f>
        <v>3.6217250000000001</v>
      </c>
      <c r="AD25" s="14">
        <f>AVERAGE(AD18:AD22)</f>
        <v>0.36992000000000003</v>
      </c>
      <c r="AE25" s="14">
        <f>AVERAGE(AE18:AE22)</f>
        <v>0.39497999999999994</v>
      </c>
      <c r="AF25" s="14">
        <f>AVERAGE(AF18:AF22)</f>
        <v>0.3096199999999999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7"/>
      <c r="BT25" s="7"/>
      <c r="BU25" s="7"/>
      <c r="BV25" s="7"/>
      <c r="BW25" s="7"/>
      <c r="BX25" s="7"/>
      <c r="BY25" s="7"/>
      <c r="BZ25" s="7"/>
    </row>
    <row r="26" spans="2:120" x14ac:dyDescent="0.2">
      <c r="B26" s="13" t="s">
        <v>4</v>
      </c>
      <c r="C26" s="13"/>
      <c r="D26" s="14">
        <f>STDEV(D18:D22)</f>
        <v>0.79873328965306045</v>
      </c>
      <c r="E26" s="14">
        <f t="shared" ref="E26:J26" si="36">STDEV(E18:E22)</f>
        <v>0.47654183132228833</v>
      </c>
      <c r="F26" s="14">
        <f t="shared" si="36"/>
        <v>0.14739617701962276</v>
      </c>
      <c r="G26" s="14">
        <f t="shared" si="36"/>
        <v>9.7261955563313685E-2</v>
      </c>
      <c r="H26" s="14">
        <f t="shared" si="36"/>
        <v>0.13381989015090387</v>
      </c>
      <c r="I26" s="14">
        <f t="shared" si="36"/>
        <v>3.1082100958590077E-2</v>
      </c>
      <c r="J26" s="14">
        <f t="shared" si="36"/>
        <v>9.7867997833817E-2</v>
      </c>
      <c r="K26" s="14">
        <f>STDEV(K18:K21)</f>
        <v>6.8900338654223361E-2</v>
      </c>
      <c r="L26" s="14">
        <f t="shared" ref="L26:T26" si="37">STDEV(L18:L22)</f>
        <v>0.52426261741413904</v>
      </c>
      <c r="M26" s="14">
        <f t="shared" si="37"/>
        <v>0.14564141180497794</v>
      </c>
      <c r="N26" s="14">
        <f t="shared" si="37"/>
        <v>0.5176283372546564</v>
      </c>
      <c r="O26" s="14" t="e">
        <f t="shared" si="37"/>
        <v>#DIV/0!</v>
      </c>
      <c r="P26" s="14">
        <f t="shared" si="37"/>
        <v>0.67411107178823215</v>
      </c>
      <c r="Q26" s="14">
        <f t="shared" si="37"/>
        <v>0.42564540748793922</v>
      </c>
      <c r="R26" s="14">
        <f t="shared" si="37"/>
        <v>0.28163297296500545</v>
      </c>
      <c r="S26" s="14">
        <f t="shared" si="37"/>
        <v>0.3885544185265028</v>
      </c>
      <c r="T26" s="14">
        <f t="shared" si="37"/>
        <v>0.39272740264335482</v>
      </c>
      <c r="U26" s="14">
        <f>STDEV(U18:U20,U22)</f>
        <v>0.43618739464658884</v>
      </c>
      <c r="V26" s="14">
        <f>STDEV(V18:V22)</f>
        <v>6.3210655039110719E-2</v>
      </c>
      <c r="W26" s="14">
        <f>STDEV(W18:W22)</f>
        <v>0.25273698337428441</v>
      </c>
      <c r="X26" s="14">
        <f>STDEV(X19:X22)</f>
        <v>5.597901864383166E-2</v>
      </c>
      <c r="Y26" s="14">
        <f>STDEV(Y18:Y22)</f>
        <v>4.8361989206400585E-2</v>
      </c>
      <c r="Z26" s="14">
        <f>STDEV(Z18:Z22)</f>
        <v>1.931092954779744E-2</v>
      </c>
      <c r="AA26" s="14">
        <f>STDEV(AA18:AA22)</f>
        <v>0.11785551747796967</v>
      </c>
      <c r="AB26" s="14">
        <f>STDEV(AB18:AB22)</f>
        <v>0.21786891242212586</v>
      </c>
      <c r="AC26" s="14">
        <f>STDEV(AC18:AC19,AC21:AC22)</f>
        <v>0.37366248027687576</v>
      </c>
      <c r="AD26" s="14">
        <f>STDEV(AD18:AD22)</f>
        <v>1.2540614020054946E-2</v>
      </c>
      <c r="AE26" s="14">
        <f>STDEV(AE18:AE22)</f>
        <v>3.5989818004541173E-2</v>
      </c>
      <c r="AF26" s="14">
        <f>STDEV(AF18:AF22)</f>
        <v>4.6068720407669315E-2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7"/>
      <c r="BT26" s="7"/>
      <c r="BU26" s="7"/>
      <c r="BV26" s="7"/>
      <c r="BW26" s="7"/>
      <c r="BX26" s="7"/>
      <c r="BY26" s="7"/>
      <c r="BZ26" s="7"/>
    </row>
    <row r="27" spans="2:120" x14ac:dyDescent="0.2">
      <c r="B27" s="13" t="s">
        <v>5</v>
      </c>
      <c r="C27" s="13"/>
      <c r="D27" s="14">
        <f>MAX(D18:D22)-MIN(D18:D22)</f>
        <v>1.9639999999999986</v>
      </c>
      <c r="E27" s="14">
        <f t="shared" ref="E27:J27" si="38">MAX(E18:E22)-MIN(E18:E22)</f>
        <v>1.0922000000000001</v>
      </c>
      <c r="F27" s="14">
        <f t="shared" si="38"/>
        <v>0.37529999999999974</v>
      </c>
      <c r="G27" s="14">
        <f t="shared" si="38"/>
        <v>0.21340000000000003</v>
      </c>
      <c r="H27" s="14">
        <f t="shared" si="38"/>
        <v>0.35499999999999976</v>
      </c>
      <c r="I27" s="14">
        <f t="shared" si="38"/>
        <v>8.5799999999999432E-2</v>
      </c>
      <c r="J27" s="14">
        <f t="shared" si="38"/>
        <v>0.25530000000000008</v>
      </c>
      <c r="K27" s="14">
        <f>MAX(K18:K21)-MIN(K18:K21)</f>
        <v>0.15249999999999986</v>
      </c>
      <c r="L27" s="14">
        <f t="shared" ref="L27:T27" si="39">MAX(L18:L22)-MIN(L18:L22)</f>
        <v>1.243229122407481</v>
      </c>
      <c r="M27" s="14">
        <f t="shared" si="39"/>
        <v>0.34384437874992724</v>
      </c>
      <c r="N27" s="14">
        <f t="shared" si="39"/>
        <v>1.1986560337673797</v>
      </c>
      <c r="O27" s="14">
        <f t="shared" si="39"/>
        <v>0</v>
      </c>
      <c r="P27" s="14">
        <f t="shared" si="39"/>
        <v>1.8218059158034254</v>
      </c>
      <c r="Q27" s="14">
        <f t="shared" si="39"/>
        <v>1.1734009520469124</v>
      </c>
      <c r="R27" s="14">
        <f t="shared" si="39"/>
        <v>0.69969810081468964</v>
      </c>
      <c r="S27" s="14">
        <f t="shared" si="39"/>
        <v>0.96807779414432193</v>
      </c>
      <c r="T27" s="14">
        <f t="shared" si="39"/>
        <v>0.97459961973568454</v>
      </c>
      <c r="U27" s="14">
        <f>MAX(U18:U20,U22)-MIN(U18:U20,U22)</f>
        <v>0.9691959580814471</v>
      </c>
      <c r="V27" s="14">
        <f>MAX(V18:V22)-MIN(V18:V22)</f>
        <v>0.14882392976169045</v>
      </c>
      <c r="W27" s="14">
        <f>MAX(W18:W22)-MIN(W18:W22)</f>
        <v>0.60496218344587915</v>
      </c>
      <c r="X27" s="14">
        <f>MAX(X19:X22)-MIN(X19:X22)</f>
        <v>0.13128371909566516</v>
      </c>
      <c r="Y27" s="14">
        <f>MAX(Y18:Y22)-MIN(Y18:Y22)</f>
        <v>0.12200000000000011</v>
      </c>
      <c r="Z27" s="14">
        <f>MAX(Z18:Z22)-MIN(Z18:Z22)</f>
        <v>5.0899999999999723E-2</v>
      </c>
      <c r="AA27" s="14">
        <f>MAX(AA18:AA22)-MIN(AA18:AA22)</f>
        <v>0.25209999999999999</v>
      </c>
      <c r="AB27" s="14">
        <f>MAX(AB18:AB22)-MIN(AB18:AB22)</f>
        <v>0.56129999999999969</v>
      </c>
      <c r="AC27" s="14">
        <f>MAX(AC18:AC19,AC21:AC22)-MIN(AC18:AC19,AC21:AC22)</f>
        <v>0.8926999999999996</v>
      </c>
      <c r="AD27" s="14">
        <f>MAX(AD18:AD22)-MIN(AD18:AD22)</f>
        <v>2.7900000000000036E-2</v>
      </c>
      <c r="AE27" s="14">
        <f>MAX(AE18:AE22)-MIN(AE18:AE22)</f>
        <v>9.2599999999999794E-2</v>
      </c>
      <c r="AF27" s="14">
        <f>MAX(AF18:AF22)-MIN(AF18:AF22)</f>
        <v>0.1003000000000005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7"/>
      <c r="BT27" s="7"/>
      <c r="BU27" s="7"/>
      <c r="BV27" s="7"/>
      <c r="BW27" s="7"/>
      <c r="BX27" s="7"/>
      <c r="BY27" s="7"/>
      <c r="BZ27" s="7"/>
    </row>
    <row r="28" spans="2:120" x14ac:dyDescent="0.2">
      <c r="B28" s="13" t="s">
        <v>6</v>
      </c>
      <c r="C28" s="13"/>
      <c r="D28" s="14">
        <f>MIN(D18:D22)</f>
        <v>15.4864</v>
      </c>
      <c r="E28" s="14">
        <f t="shared" ref="E28:J28" si="40">MIN(E18:E22)</f>
        <v>15.317500000000001</v>
      </c>
      <c r="F28" s="14">
        <f t="shared" si="40"/>
        <v>3.4620000000000002</v>
      </c>
      <c r="G28" s="14">
        <f t="shared" si="40"/>
        <v>1.1106</v>
      </c>
      <c r="H28" s="14">
        <f t="shared" si="40"/>
        <v>1.5633000000000001</v>
      </c>
      <c r="I28" s="14">
        <f t="shared" si="40"/>
        <v>0.8299000000000003</v>
      </c>
      <c r="J28" s="14">
        <f t="shared" si="40"/>
        <v>1.9602000000000004</v>
      </c>
      <c r="K28" s="14">
        <f>MIN(K18:K21)</f>
        <v>1.0876999999999999</v>
      </c>
      <c r="L28" s="14">
        <f t="shared" ref="L28:T28" si="41">MIN(L18:L22)</f>
        <v>7.2903182536841289</v>
      </c>
      <c r="M28" s="14">
        <f t="shared" si="41"/>
        <v>2.1331494767127785</v>
      </c>
      <c r="N28" s="14">
        <f t="shared" si="41"/>
        <v>5.6014772615776831</v>
      </c>
      <c r="O28" s="14">
        <f t="shared" si="41"/>
        <v>2.3979010092161861</v>
      </c>
      <c r="P28" s="14">
        <f t="shared" si="41"/>
        <v>6.3117876596095979</v>
      </c>
      <c r="Q28" s="14">
        <f t="shared" si="41"/>
        <v>7.4420336609021058</v>
      </c>
      <c r="R28" s="14">
        <f t="shared" si="41"/>
        <v>4.7104816420404401</v>
      </c>
      <c r="S28" s="14">
        <f t="shared" si="41"/>
        <v>5.6992619039661614</v>
      </c>
      <c r="T28" s="14">
        <f t="shared" si="41"/>
        <v>5.7532160510448414</v>
      </c>
      <c r="U28" s="14">
        <f>MIN(U18:U20,U22)</f>
        <v>7.2156960613651124</v>
      </c>
      <c r="V28" s="14">
        <f>MIN(V18:V22)</f>
        <v>1.156236394514548</v>
      </c>
      <c r="W28" s="14">
        <f>MIN(W18:W22)</f>
        <v>1.8609948011748989</v>
      </c>
      <c r="X28" s="14">
        <f>MIN(X19:X22)</f>
        <v>0.43624017467445575</v>
      </c>
      <c r="Y28" s="14">
        <f>MIN(Y18:Y22)</f>
        <v>1.2147000000000001</v>
      </c>
      <c r="Z28" s="14">
        <f>MIN(Z18:Z22)</f>
        <v>0.65150000000000019</v>
      </c>
      <c r="AA28" s="14">
        <f>MIN(AA18:AA22)</f>
        <v>1.5824</v>
      </c>
      <c r="AB28" s="14">
        <f>MIN(AB18:AB22)</f>
        <v>3.4449000000000001</v>
      </c>
      <c r="AC28" s="14">
        <f>MIN(AC18:AC19,AC21:AC22)</f>
        <v>3.1668000000000003</v>
      </c>
      <c r="AD28" s="14">
        <f>MIN(AD18:AD22)</f>
        <v>0.35620000000000007</v>
      </c>
      <c r="AE28" s="14">
        <f>MIN(AE18:AE22)</f>
        <v>0.34170000000000011</v>
      </c>
      <c r="AF28" s="14">
        <f>MIN(AF18:AF22)</f>
        <v>0.26159999999999961</v>
      </c>
      <c r="AI28" s="12"/>
      <c r="AJ28" s="12"/>
      <c r="AK28" s="12"/>
    </row>
    <row r="29" spans="2:120" x14ac:dyDescent="0.2">
      <c r="B29" s="13" t="s">
        <v>7</v>
      </c>
      <c r="C29" s="13"/>
      <c r="D29" s="14">
        <f>MAX(D18:D22)</f>
        <v>17.450399999999998</v>
      </c>
      <c r="E29" s="14">
        <f t="shared" ref="E29:J29" si="42">MAX(E18:E22)</f>
        <v>16.409700000000001</v>
      </c>
      <c r="F29" s="14">
        <f t="shared" si="42"/>
        <v>3.8372999999999999</v>
      </c>
      <c r="G29" s="14">
        <f t="shared" si="42"/>
        <v>1.3240000000000001</v>
      </c>
      <c r="H29" s="14">
        <f t="shared" si="42"/>
        <v>1.9182999999999999</v>
      </c>
      <c r="I29" s="14">
        <f t="shared" si="42"/>
        <v>0.91569999999999974</v>
      </c>
      <c r="J29" s="14">
        <f t="shared" si="42"/>
        <v>2.2155000000000005</v>
      </c>
      <c r="K29" s="14">
        <f>MAX(K18:K21)</f>
        <v>1.2401999999999997</v>
      </c>
      <c r="L29" s="14">
        <f t="shared" ref="L29:T29" si="43">MAX(L18:L22)</f>
        <v>8.5335473760916098</v>
      </c>
      <c r="M29" s="14">
        <f t="shared" si="43"/>
        <v>2.4769938554627058</v>
      </c>
      <c r="N29" s="14">
        <f t="shared" si="43"/>
        <v>6.8001332953450628</v>
      </c>
      <c r="O29" s="14">
        <f t="shared" si="43"/>
        <v>2.3979010092161861</v>
      </c>
      <c r="P29" s="14">
        <f t="shared" si="43"/>
        <v>8.1335935754130233</v>
      </c>
      <c r="Q29" s="14">
        <f t="shared" si="43"/>
        <v>8.6154346129490182</v>
      </c>
      <c r="R29" s="14">
        <f t="shared" si="43"/>
        <v>5.4101797428551297</v>
      </c>
      <c r="S29" s="14">
        <f t="shared" si="43"/>
        <v>6.6673396981104833</v>
      </c>
      <c r="T29" s="14">
        <f t="shared" si="43"/>
        <v>6.7278156707805259</v>
      </c>
      <c r="U29" s="14">
        <f>MAX(U18:U20,U22)</f>
        <v>8.1848920194465595</v>
      </c>
      <c r="V29" s="14">
        <f>MAX(V18:V22)</f>
        <v>1.3050603242762384</v>
      </c>
      <c r="W29" s="14">
        <f>MAX(W18:W22)</f>
        <v>2.4659569846207781</v>
      </c>
      <c r="X29" s="14">
        <f>MAX(X19:X22)</f>
        <v>0.56752389377012091</v>
      </c>
      <c r="Y29" s="14">
        <f>MAX(Y18:Y22)</f>
        <v>1.3367000000000002</v>
      </c>
      <c r="Z29" s="14">
        <f>MAX(Z18:Z22)</f>
        <v>0.70239999999999991</v>
      </c>
      <c r="AA29" s="14">
        <f>MAX(AA18:AA22)</f>
        <v>1.8345</v>
      </c>
      <c r="AB29" s="14">
        <f>MAX(AB18:AB22)</f>
        <v>4.0061999999999998</v>
      </c>
      <c r="AC29" s="14">
        <f>MAX(AC18:AC19,AC21:AC22)</f>
        <v>4.0594999999999999</v>
      </c>
      <c r="AD29" s="14">
        <f>MAX(AD18:AD22)</f>
        <v>0.38410000000000011</v>
      </c>
      <c r="AE29" s="14">
        <f>MAX(AE18:AE22)</f>
        <v>0.43429999999999991</v>
      </c>
      <c r="AF29" s="14">
        <f>MAX(AF18:AF22)</f>
        <v>0.36190000000000011</v>
      </c>
      <c r="AI29" s="12"/>
      <c r="AJ29" s="12"/>
      <c r="AK29" s="12"/>
    </row>
    <row r="30" spans="2:120" x14ac:dyDescent="0.2">
      <c r="B30" s="13" t="s">
        <v>56</v>
      </c>
      <c r="C30" s="13"/>
      <c r="D30" s="15">
        <f>COUNT(D18:D22)</f>
        <v>5</v>
      </c>
      <c r="E30" s="15">
        <f t="shared" ref="E30:J30" si="44">COUNT(E18:E22)</f>
        <v>5</v>
      </c>
      <c r="F30" s="15">
        <f t="shared" si="44"/>
        <v>5</v>
      </c>
      <c r="G30" s="15">
        <f t="shared" si="44"/>
        <v>5</v>
      </c>
      <c r="H30" s="15">
        <f t="shared" si="44"/>
        <v>5</v>
      </c>
      <c r="I30" s="15">
        <f t="shared" si="44"/>
        <v>5</v>
      </c>
      <c r="J30" s="15">
        <f t="shared" si="44"/>
        <v>5</v>
      </c>
      <c r="K30" s="15">
        <f>COUNT(K18:K21)</f>
        <v>4</v>
      </c>
      <c r="L30" s="15">
        <f t="shared" ref="L30:T30" si="45">COUNT(L18:L22)</f>
        <v>5</v>
      </c>
      <c r="M30" s="15">
        <f t="shared" si="45"/>
        <v>4</v>
      </c>
      <c r="N30" s="15">
        <f t="shared" si="45"/>
        <v>4</v>
      </c>
      <c r="O30" s="15">
        <f t="shared" si="45"/>
        <v>1</v>
      </c>
      <c r="P30" s="15">
        <f t="shared" si="45"/>
        <v>5</v>
      </c>
      <c r="Q30" s="15">
        <f t="shared" si="45"/>
        <v>5</v>
      </c>
      <c r="R30" s="15">
        <f t="shared" si="45"/>
        <v>5</v>
      </c>
      <c r="S30" s="15">
        <f t="shared" si="45"/>
        <v>5</v>
      </c>
      <c r="T30" s="15">
        <f t="shared" si="45"/>
        <v>5</v>
      </c>
      <c r="U30" s="15">
        <f>COUNT(U18:U20,U22)</f>
        <v>4</v>
      </c>
      <c r="V30" s="15">
        <f>COUNT(V18:V22)</f>
        <v>5</v>
      </c>
      <c r="W30" s="15">
        <f>COUNT(W18:W22)</f>
        <v>5</v>
      </c>
      <c r="X30" s="15">
        <f>COUNT(X19:X22)</f>
        <v>4</v>
      </c>
      <c r="Y30" s="15">
        <f>COUNT(Y18:Y22)</f>
        <v>5</v>
      </c>
      <c r="Z30" s="15">
        <f>COUNT(Z18:Z22)</f>
        <v>5</v>
      </c>
      <c r="AA30" s="15">
        <f>COUNT(AA18:AA22)</f>
        <v>5</v>
      </c>
      <c r="AB30" s="15">
        <f>COUNT(AB18:AB22)</f>
        <v>5</v>
      </c>
      <c r="AC30" s="15">
        <f>COUNT(AC18:AC19,AC21:AC22)</f>
        <v>4</v>
      </c>
      <c r="AD30" s="15">
        <f>COUNT(AD18:AD22)</f>
        <v>5</v>
      </c>
      <c r="AE30" s="15">
        <f>COUNT(AE18:AE22)</f>
        <v>5</v>
      </c>
      <c r="AF30" s="15">
        <f>COUNT(AF18:AF22)</f>
        <v>5</v>
      </c>
      <c r="AI30" s="12"/>
      <c r="AJ30" s="12"/>
      <c r="AK30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16:AH16"/>
    <mergeCell ref="AI16:AJ16"/>
    <mergeCell ref="AK16:AL16"/>
    <mergeCell ref="AM16:AN16"/>
    <mergeCell ref="AO16:AP16"/>
    <mergeCell ref="AQ16:AR16"/>
    <mergeCell ref="AS16:AT16"/>
    <mergeCell ref="AU16:AV16"/>
    <mergeCell ref="BE16:BF16"/>
    <mergeCell ref="BG16:BH16"/>
    <mergeCell ref="BI16:BJ16"/>
    <mergeCell ref="BK16:BL16"/>
    <mergeCell ref="AW16:AX16"/>
    <mergeCell ref="AY16:AZ16"/>
    <mergeCell ref="BA16:BB16"/>
    <mergeCell ref="BC16:BD16"/>
    <mergeCell ref="BU16:BV16"/>
    <mergeCell ref="BW16:BX16"/>
    <mergeCell ref="BM16:BN16"/>
    <mergeCell ref="BO16:BP16"/>
    <mergeCell ref="BQ16:BR16"/>
    <mergeCell ref="BS16:BT16"/>
  </mergeCells>
  <phoneticPr fontId="4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28"/>
  <sheetViews>
    <sheetView workbookViewId="0">
      <pane xSplit="3" topLeftCell="W1" activePane="topRight" state="frozen"/>
      <selection pane="topRight" activeCell="B8" sqref="B8:AF13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3" width="8.7109375" style="12" customWidth="1"/>
    <col min="14" max="15" width="10.140625" style="12" bestFit="1" customWidth="1"/>
    <col min="16" max="24" width="10.140625" style="12" customWidth="1"/>
    <col min="25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656</v>
      </c>
      <c r="C3" s="1" t="s">
        <v>574</v>
      </c>
      <c r="D3" s="5" t="s">
        <v>566</v>
      </c>
      <c r="E3" s="5">
        <f>((AG3-AU3)^2+(AH3-AV3)^2)^0.5</f>
        <v>10.7613</v>
      </c>
      <c r="F3" s="5">
        <f>((AG3-AM3)^2+(AH3-AN3)^2)^0.5</f>
        <v>2.3919999999999999</v>
      </c>
      <c r="G3" s="5">
        <f>((AG3-AI3)^2+(AH3-AJ3)^2)^0.5</f>
        <v>0.45779999999999998</v>
      </c>
      <c r="H3" s="5">
        <f>((AK3-AM3)^2+(AL3-AN3)^2)^0.5</f>
        <v>1.4445999999999999</v>
      </c>
      <c r="I3" s="5">
        <f>((AM3-AO3)^2+(AN3-AP3)^2)^0.5</f>
        <v>0.64650000000000007</v>
      </c>
      <c r="J3" s="5">
        <f>((AO3-AQ3)^2+(AP3-AR3)^2)^0.5</f>
        <v>1.3746999999999998</v>
      </c>
      <c r="K3" s="5">
        <f>((AQ3-AS3)^2+(AR3-AT3)^2)^0.5</f>
        <v>0.86560000000000059</v>
      </c>
      <c r="L3" s="5">
        <f>((BS3-BU3)^2+(BT3-BV3)^2)^0.5</f>
        <v>5.373112803580435</v>
      </c>
      <c r="M3" s="5" t="s">
        <v>566</v>
      </c>
      <c r="N3" s="5" t="s">
        <v>566</v>
      </c>
      <c r="O3" s="5" t="s">
        <v>566</v>
      </c>
      <c r="P3" s="5">
        <f>((CE3-CG3)^2+(CF3-CH3)^2)^0.5</f>
        <v>5.5920226045680472</v>
      </c>
      <c r="Q3" s="5">
        <f>((CG3-CI3)^2+(CH3-CJ3)^2)^0.5</f>
        <v>5.8627925428075658</v>
      </c>
      <c r="R3" s="5" t="s">
        <v>566</v>
      </c>
      <c r="S3" s="5" t="s">
        <v>566</v>
      </c>
      <c r="T3" s="5">
        <f>((CY3-DA3)^2+(CZ3-DB3)^2)^0.5</f>
        <v>5.4542523933166125</v>
      </c>
      <c r="U3" s="5">
        <f>((DA3-DC3)^2+(DB3-DD3)^2)^0.5</f>
        <v>6.1907584228428743</v>
      </c>
      <c r="V3" s="5">
        <f>((DI3-DK3)^2+(DJ3-DL3)^2)^0.5</f>
        <v>0.82722441936877023</v>
      </c>
      <c r="W3" s="5">
        <f>((DK3-DM3)^2+(DL3-DN3)^2)^0.5</f>
        <v>1.4437751625512889</v>
      </c>
      <c r="X3" s="5">
        <f>((DM3-DO3)^2+(DN3-DP3)^2)^0.5</f>
        <v>0.27195120885923602</v>
      </c>
      <c r="Y3" s="5">
        <f>((BE3-BK3)^2+(BF3-BL3)^2)^0.5</f>
        <v>1.1296999999999999</v>
      </c>
      <c r="Z3" s="5">
        <f>((BG3-BI3)^2+(BH3-BJ3)^2)^0.5</f>
        <v>0.61349999999999993</v>
      </c>
      <c r="AA3" s="5">
        <f>((BC3-BM3)^2+(BD3-BN3)^2)^0.5</f>
        <v>0.91510000000000002</v>
      </c>
      <c r="AB3" s="5">
        <f>((BA3-BO3)^2+(BB3-BP3)^2)^0.5</f>
        <v>2.5030999999999999</v>
      </c>
      <c r="AC3" s="6">
        <f>((AY3-BQ3)^2+(AZ3-BR3)^2)^0.5</f>
        <v>1.1113</v>
      </c>
      <c r="AD3" s="6">
        <f>((CK3-CM3)^2+(CL3-CN3)^2)^0.5</f>
        <v>0.17720000000000002</v>
      </c>
      <c r="AE3" s="5" t="s">
        <v>566</v>
      </c>
      <c r="AF3" s="6">
        <f>((DE3-DG3)^2+(DF3-DH3)^2)^0.5</f>
        <v>0.15560000000000018</v>
      </c>
      <c r="AG3" s="9">
        <v>0</v>
      </c>
      <c r="AH3" s="9">
        <v>0</v>
      </c>
      <c r="AI3" s="9">
        <v>0</v>
      </c>
      <c r="AJ3" s="9">
        <v>-0.45779999999999998</v>
      </c>
      <c r="AK3" s="9">
        <v>0</v>
      </c>
      <c r="AL3" s="9">
        <v>-0.94740000000000002</v>
      </c>
      <c r="AM3" s="9">
        <v>0</v>
      </c>
      <c r="AN3" s="9">
        <v>-2.3919999999999999</v>
      </c>
      <c r="AO3" s="9">
        <v>0</v>
      </c>
      <c r="AP3" s="9">
        <v>-3.0385</v>
      </c>
      <c r="AQ3" s="9">
        <v>0</v>
      </c>
      <c r="AR3" s="9">
        <v>-4.4131999999999998</v>
      </c>
      <c r="AS3" s="9">
        <v>0</v>
      </c>
      <c r="AT3" s="9">
        <v>-5.2788000000000004</v>
      </c>
      <c r="AU3" s="9">
        <v>0</v>
      </c>
      <c r="AV3" s="9">
        <v>-10.7613</v>
      </c>
      <c r="AW3" s="9">
        <v>1.1194999999999999</v>
      </c>
      <c r="AX3" s="9">
        <v>-5.9988000000000001</v>
      </c>
      <c r="AY3" s="18">
        <v>0.62929999999999997</v>
      </c>
      <c r="AZ3" s="18">
        <v>-5.9988000000000001</v>
      </c>
      <c r="BA3" s="19">
        <v>1.3232999999999999</v>
      </c>
      <c r="BB3" s="19">
        <v>-5.9988000000000001</v>
      </c>
      <c r="BC3" s="19">
        <v>0.5474</v>
      </c>
      <c r="BD3" s="19">
        <v>-5.9988000000000001</v>
      </c>
      <c r="BE3" s="19">
        <v>1.1639999999999999</v>
      </c>
      <c r="BF3" s="19">
        <v>-5.9988000000000001</v>
      </c>
      <c r="BG3" s="19">
        <v>0.92269999999999996</v>
      </c>
      <c r="BH3" s="19">
        <v>-5.9988000000000001</v>
      </c>
      <c r="BI3" s="19">
        <v>0.30919999999999997</v>
      </c>
      <c r="BJ3" s="19">
        <v>-5.9988000000000001</v>
      </c>
      <c r="BK3" s="19">
        <v>3.4299999999999997E-2</v>
      </c>
      <c r="BL3" s="19">
        <v>-5.9988000000000001</v>
      </c>
      <c r="BM3" s="19">
        <v>-0.36770000000000003</v>
      </c>
      <c r="BN3" s="19">
        <v>-5.9988000000000001</v>
      </c>
      <c r="BO3" s="19">
        <v>-1.1798</v>
      </c>
      <c r="BP3" s="19">
        <v>-5.9988000000000001</v>
      </c>
      <c r="BQ3" s="19">
        <v>-0.48199999999999998</v>
      </c>
      <c r="BR3" s="19">
        <v>-5.9988000000000001</v>
      </c>
      <c r="BS3" s="17">
        <v>0</v>
      </c>
      <c r="BT3" s="17">
        <v>0</v>
      </c>
      <c r="BU3" s="17">
        <v>-1.9298</v>
      </c>
      <c r="BV3" s="17">
        <v>5.0145999999999997</v>
      </c>
      <c r="BW3" s="17"/>
      <c r="BX3" s="17"/>
      <c r="BY3" s="17"/>
      <c r="BZ3" s="17"/>
      <c r="CA3" s="17"/>
      <c r="CB3" s="17"/>
      <c r="CC3" s="17"/>
      <c r="CD3" s="17"/>
      <c r="CE3" s="12">
        <v>-1.9799</v>
      </c>
      <c r="CF3" s="12">
        <v>4.9244000000000003</v>
      </c>
      <c r="CG3" s="12">
        <v>-6.9215</v>
      </c>
      <c r="CH3" s="12">
        <v>7.5419</v>
      </c>
      <c r="CI3" s="12">
        <v>-1.1697</v>
      </c>
      <c r="CJ3" s="12">
        <v>6.4065000000000003</v>
      </c>
      <c r="CK3" s="12">
        <v>-4.1059000000000001</v>
      </c>
      <c r="CL3" s="12">
        <v>5.9131</v>
      </c>
      <c r="CM3" s="12">
        <v>-4.1059000000000001</v>
      </c>
      <c r="CN3" s="12">
        <v>6.0903</v>
      </c>
      <c r="CY3" s="12">
        <v>-4.2602000000000002</v>
      </c>
      <c r="CZ3" s="12">
        <v>6.0667999999999997</v>
      </c>
      <c r="DA3" s="12">
        <v>-1.6408</v>
      </c>
      <c r="DB3" s="12">
        <v>1.2827</v>
      </c>
      <c r="DC3" s="12">
        <v>-3.7795000000000001</v>
      </c>
      <c r="DD3" s="12">
        <v>7.0922999999999998</v>
      </c>
      <c r="DE3" s="12">
        <v>-3.2625999999999999</v>
      </c>
      <c r="DF3" s="12">
        <v>4.5313999999999997</v>
      </c>
      <c r="DG3" s="12">
        <v>-3.4182000000000001</v>
      </c>
      <c r="DH3" s="12">
        <v>4.5313999999999997</v>
      </c>
      <c r="DI3" s="12">
        <v>-3.4003999999999999</v>
      </c>
      <c r="DJ3" s="12">
        <v>4.6755000000000004</v>
      </c>
      <c r="DK3" s="12">
        <v>-2.7254</v>
      </c>
      <c r="DL3" s="12">
        <v>5.1536999999999997</v>
      </c>
      <c r="DM3" s="12">
        <v>-2.2650000000000001</v>
      </c>
      <c r="DN3" s="12">
        <v>6.5221</v>
      </c>
      <c r="DO3" s="12">
        <v>-2.2435</v>
      </c>
      <c r="DP3" s="12">
        <v>6.7931999999999997</v>
      </c>
    </row>
    <row r="4" spans="2:120" ht="14.45" customHeight="1" x14ac:dyDescent="0.2">
      <c r="B4" s="2" t="s">
        <v>725</v>
      </c>
      <c r="C4" s="2" t="s">
        <v>726</v>
      </c>
      <c r="D4" s="5">
        <f>((AG4-AW4)^2+(AH4-AX4)^2)^0.5</f>
        <v>11.551299999999999</v>
      </c>
      <c r="E4" s="5">
        <f>((AG4-AU4)^2+(AH4-AV4)^2)^0.5</f>
        <v>10.8033</v>
      </c>
      <c r="F4" s="5">
        <f>((AG4-AM4)^2+(AH4-AN4)^2)^0.5</f>
        <v>2.6339999999999999</v>
      </c>
      <c r="G4" s="5">
        <f>((AG4-AI4)^2+(AH4-AJ4)^2)^0.5</f>
        <v>0.72389999999999999</v>
      </c>
      <c r="H4" s="5">
        <f>((AK4-AM4)^2+(AL4-AN4)^2)^0.5</f>
        <v>1.4064999999999999</v>
      </c>
      <c r="I4" s="5">
        <f>((AM4-AO4)^2+(AN4-AP4)^2)^0.5</f>
        <v>0.69090000000000007</v>
      </c>
      <c r="J4" s="5">
        <f>((AO4-AQ4)^2+(AP4-AR4)^2)^0.5</f>
        <v>1.5181999999999998</v>
      </c>
      <c r="K4" s="5">
        <f>((AQ4-AS4)^2+(AR4-AT4)^2)^0.5</f>
        <v>0.77090000000000014</v>
      </c>
      <c r="L4" s="5">
        <f>((BS4-BU4)^2+(BT4-BV4)^2)^0.5</f>
        <v>5.8685937429677306</v>
      </c>
      <c r="M4" s="5" t="s">
        <v>566</v>
      </c>
      <c r="N4" s="5" t="s">
        <v>566</v>
      </c>
      <c r="O4" s="5" t="s">
        <v>566</v>
      </c>
      <c r="P4" s="5">
        <f>((CE4-CG4)^2+(CF4-CH4)^2)^0.5</f>
        <v>5.4694762939425932</v>
      </c>
      <c r="Q4" s="5">
        <f>((CG4-CI4)^2+(CH4-CJ4)^2)^0.5</f>
        <v>6.1050099303768537</v>
      </c>
      <c r="R4" s="5">
        <f>((CO4-CQ4)^2+(CP4-CR4)^2)^0.5</f>
        <v>4.1633552875054995</v>
      </c>
      <c r="S4" s="5">
        <f>((CQ4-CS4)^2+(CR4-CT4)^2)^0.5</f>
        <v>5.0105736487951154</v>
      </c>
      <c r="T4" s="5" t="s">
        <v>566</v>
      </c>
      <c r="U4" s="5" t="s">
        <v>566</v>
      </c>
      <c r="V4" s="5">
        <f>((DI4-DK4)^2+(DJ4-DL4)^2)^0.5</f>
        <v>0.83496033438720907</v>
      </c>
      <c r="W4" s="5">
        <f>((DK4-DM4)^2+(DL4-DN4)^2)^0.5</f>
        <v>1.7437884390028513</v>
      </c>
      <c r="X4" s="5">
        <f>((DM4-DO4)^2+(DN4-DP4)^2)^0.5</f>
        <v>0.45253995403720959</v>
      </c>
      <c r="Y4" s="5">
        <f>((BE4-BK4)^2+(BF4-BL4)^2)^0.5</f>
        <v>1.1093999999999999</v>
      </c>
      <c r="Z4" s="5">
        <f>((BG4-BI4)^2+(BH4-BJ4)^2)^0.5</f>
        <v>0.4909</v>
      </c>
      <c r="AA4" s="5">
        <f>((BC4-BM4)^2+(BD4-BN4)^2)^0.5</f>
        <v>1.2179</v>
      </c>
      <c r="AB4" s="5">
        <f>((BA4-BO4)^2+(BB4-BP4)^2)^0.5</f>
        <v>2.5297999999999998</v>
      </c>
      <c r="AC4" s="6">
        <f>((AY4-BQ4)^2+(AZ4-BR4)^2)^0.5</f>
        <v>1.4573</v>
      </c>
      <c r="AD4" s="6">
        <f>((CK4-CM4)^2+(CL4-CN4)^2)^0.5</f>
        <v>0.16700000000000004</v>
      </c>
      <c r="AE4" s="6">
        <f>((CU4-CW4)^2+(CV4-CX4)^2)^0.5</f>
        <v>0.15239999999999998</v>
      </c>
      <c r="AF4" s="5" t="s">
        <v>566</v>
      </c>
      <c r="AG4" s="9">
        <v>0</v>
      </c>
      <c r="AH4" s="9">
        <v>0</v>
      </c>
      <c r="AI4" s="9">
        <v>0</v>
      </c>
      <c r="AJ4" s="9">
        <v>-0.72389999999999999</v>
      </c>
      <c r="AK4" s="9">
        <v>0</v>
      </c>
      <c r="AL4" s="9">
        <v>-1.2275</v>
      </c>
      <c r="AM4" s="9">
        <v>0</v>
      </c>
      <c r="AN4" s="9">
        <v>-2.6339999999999999</v>
      </c>
      <c r="AO4" s="9">
        <v>0</v>
      </c>
      <c r="AP4" s="9">
        <v>-3.3249</v>
      </c>
      <c r="AQ4" s="9">
        <v>0</v>
      </c>
      <c r="AR4" s="9">
        <v>-4.8430999999999997</v>
      </c>
      <c r="AS4" s="9">
        <v>0</v>
      </c>
      <c r="AT4" s="9">
        <v>-5.6139999999999999</v>
      </c>
      <c r="AU4" s="9">
        <v>0</v>
      </c>
      <c r="AV4" s="9">
        <v>-10.8033</v>
      </c>
      <c r="AW4" s="9">
        <v>0</v>
      </c>
      <c r="AX4" s="9">
        <v>-11.551299999999999</v>
      </c>
      <c r="AY4" s="18">
        <v>0.95689999999999997</v>
      </c>
      <c r="AZ4" s="18">
        <v>-4.9454000000000002</v>
      </c>
      <c r="BA4" s="19">
        <v>1.1962999999999999</v>
      </c>
      <c r="BB4" s="19">
        <v>-4.9454000000000002</v>
      </c>
      <c r="BC4" s="19">
        <v>0.65210000000000001</v>
      </c>
      <c r="BD4" s="19">
        <v>-4.9454000000000002</v>
      </c>
      <c r="BE4" s="19">
        <v>0.41849999999999998</v>
      </c>
      <c r="BF4" s="19">
        <v>-4.9454000000000002</v>
      </c>
      <c r="BG4" s="19">
        <v>0.11940000000000001</v>
      </c>
      <c r="BH4" s="19">
        <v>-4.9454000000000002</v>
      </c>
      <c r="BI4" s="19">
        <v>-0.3715</v>
      </c>
      <c r="BJ4" s="19">
        <v>-4.9454000000000002</v>
      </c>
      <c r="BK4" s="19">
        <v>-0.69089999999999996</v>
      </c>
      <c r="BL4" s="19">
        <v>-4.9454000000000002</v>
      </c>
      <c r="BM4" s="19">
        <v>-0.56579999999999997</v>
      </c>
      <c r="BN4" s="19">
        <v>-4.9454000000000002</v>
      </c>
      <c r="BO4" s="19">
        <v>-1.3334999999999999</v>
      </c>
      <c r="BP4" s="19">
        <v>-4.9454000000000002</v>
      </c>
      <c r="BQ4" s="19">
        <v>-0.50039999999999996</v>
      </c>
      <c r="BR4" s="19">
        <v>-4.9454000000000002</v>
      </c>
      <c r="BS4" s="17">
        <v>0</v>
      </c>
      <c r="BT4" s="17">
        <v>0</v>
      </c>
      <c r="BU4" s="17">
        <v>1.8066</v>
      </c>
      <c r="BV4" s="17">
        <v>5.5835999999999997</v>
      </c>
      <c r="BW4" s="17"/>
      <c r="BX4" s="17"/>
      <c r="BY4" s="17"/>
      <c r="BZ4" s="17"/>
      <c r="CA4" s="17"/>
      <c r="CB4" s="17"/>
      <c r="CC4" s="17"/>
      <c r="CD4" s="17"/>
      <c r="CE4" s="12">
        <v>1.7532000000000001</v>
      </c>
      <c r="CF4" s="12">
        <v>5.7638999999999996</v>
      </c>
      <c r="CG4" s="12">
        <v>1.0508999999999999</v>
      </c>
      <c r="CH4" s="12">
        <v>0.3397</v>
      </c>
      <c r="CI4" s="12">
        <v>7.1341999999999999</v>
      </c>
      <c r="CJ4" s="12">
        <v>0.85409999999999997</v>
      </c>
      <c r="CK4" s="12">
        <v>1.6161000000000001</v>
      </c>
      <c r="CL4" s="12">
        <v>3.2709000000000001</v>
      </c>
      <c r="CM4" s="12">
        <v>1.4491000000000001</v>
      </c>
      <c r="CN4" s="12">
        <v>3.2709000000000001</v>
      </c>
      <c r="CO4" s="12">
        <v>1.4319</v>
      </c>
      <c r="CP4" s="12">
        <v>3.2639</v>
      </c>
      <c r="CQ4" s="12">
        <v>-9.5899999999999999E-2</v>
      </c>
      <c r="CR4" s="12">
        <v>-0.60899999999999999</v>
      </c>
      <c r="CS4" s="12">
        <v>3.1730999999999998</v>
      </c>
      <c r="CT4" s="12">
        <v>3.1882999999999999</v>
      </c>
      <c r="CU4" s="12">
        <v>0.85470000000000002</v>
      </c>
      <c r="CV4" s="12">
        <v>1.3525</v>
      </c>
      <c r="CW4" s="12">
        <v>0.70230000000000004</v>
      </c>
      <c r="CX4" s="12">
        <v>1.3525</v>
      </c>
      <c r="DI4" s="12">
        <v>0.77029999999999998</v>
      </c>
      <c r="DJ4" s="12">
        <v>1.3817999999999999</v>
      </c>
      <c r="DK4" s="12">
        <v>1.4782999999999999</v>
      </c>
      <c r="DL4" s="12">
        <v>1.8244</v>
      </c>
      <c r="DM4" s="12">
        <v>2.3247</v>
      </c>
      <c r="DN4" s="12">
        <v>3.3490000000000002</v>
      </c>
      <c r="DO4" s="12">
        <v>2.3761999999999999</v>
      </c>
      <c r="DP4" s="12">
        <v>3.7986</v>
      </c>
    </row>
    <row r="5" spans="2:120" ht="16.899999999999999" customHeight="1" x14ac:dyDescent="0.2">
      <c r="B5" s="2" t="s">
        <v>859</v>
      </c>
      <c r="C5" s="2" t="s">
        <v>479</v>
      </c>
      <c r="D5" s="5">
        <f>((AG5-AW5)^2+(AH5-AX5)^2)^0.5</f>
        <v>10.4184</v>
      </c>
      <c r="E5" s="5">
        <f>((AG5-AU5)^2+(AH5-AV5)^2)^0.5</f>
        <v>9.8805999999999994</v>
      </c>
      <c r="F5" s="5">
        <f>((AG5-AM5)^2+(AH5-AN5)^2)^0.5</f>
        <v>2.3538999999999999</v>
      </c>
      <c r="G5" s="5">
        <f>((AG5-AI5)^2+(AH5-AJ5)^2)^0.5</f>
        <v>0.71060000000000001</v>
      </c>
      <c r="H5" s="5">
        <f>((AK5-AM5)^2+(AL5-AN5)^2)^0.5</f>
        <v>1.1460999999999999</v>
      </c>
      <c r="I5" s="5">
        <f>((AM5-AO5)^2+(AN5-AP5)^2)^0.5</f>
        <v>0.52580000000000027</v>
      </c>
      <c r="J5" s="5">
        <f>((AO5-AQ5)^2+(AP5-AR5)^2)^0.5</f>
        <v>1.1245999999999996</v>
      </c>
      <c r="K5" s="5">
        <f>((AQ5-AS5)^2+(AR5-AT5)^2)^0.5</f>
        <v>0.9328000000000003</v>
      </c>
      <c r="L5" s="5">
        <v>5.4703337969451189</v>
      </c>
      <c r="M5" s="5">
        <v>1.3235531005592489</v>
      </c>
      <c r="N5" s="5">
        <v>6.8981784746605168</v>
      </c>
      <c r="O5" s="5" t="s">
        <v>566</v>
      </c>
      <c r="P5" s="5">
        <f>((CE5-CG5)^2+(CF5-CH5)^2)^0.5</f>
        <v>5.1439544059021367</v>
      </c>
      <c r="Q5" s="5">
        <f>((CG5-CI5)^2+(CH5-CJ5)^2)^0.5</f>
        <v>5.5529672545405857</v>
      </c>
      <c r="R5" s="5">
        <f>((CO5-CQ5)^2+(CP5-CR5)^2)^0.5</f>
        <v>4.0195129505948852</v>
      </c>
      <c r="S5" s="5">
        <f>((CQ5-CS5)^2+(CR5-CT5)^2)^0.5</f>
        <v>4.8788334712305979</v>
      </c>
      <c r="T5" s="5">
        <f>((CY5-DA5)^2+(CZ5-DB5)^2)^0.5</f>
        <v>4.9865319431444535</v>
      </c>
      <c r="U5" s="5">
        <f>((DA5-DC5)^2+(DB5-DD5)^2)^0.5</f>
        <v>6.1395904985593299</v>
      </c>
      <c r="V5" s="5">
        <f>((DI5-DK5)^2+(DJ5-DL5)^2)^0.5</f>
        <v>0.75238080783603212</v>
      </c>
      <c r="W5" s="5">
        <f>((DK5-DM5)^2+(DL5-DN5)^2)^0.5</f>
        <v>1.6010695956141308</v>
      </c>
      <c r="X5" s="5">
        <f>((DM5-DO5)^2+(DN5-DP5)^2)^0.5</f>
        <v>0.34596134177101501</v>
      </c>
      <c r="Y5" s="5">
        <f>((BE5-BK5)^2+(BF5-BL5)^2)^0.5</f>
        <v>1.0173000000000001</v>
      </c>
      <c r="Z5" s="5">
        <f>((BG5-BI5)^2+(BH5-BJ5)^2)^0.5</f>
        <v>0.47820000000000001</v>
      </c>
      <c r="AA5" s="5">
        <f>((BC5-BM5)^2+(BD5-BN5)^2)^0.5</f>
        <v>1.2250000000000001</v>
      </c>
      <c r="AB5" s="5">
        <f>((BA5-BO5)^2+(BB5-BP5)^2)^0.5</f>
        <v>2.6650999999999998</v>
      </c>
      <c r="AC5" s="6">
        <f>((AY5-BQ5)^2+(AZ5-BR5)^2)^0.5</f>
        <v>1.3214000000000001</v>
      </c>
      <c r="AD5" s="6">
        <f>((CK5-CM5)^2+(CL5-CN5)^2)^0.5</f>
        <v>0.17649999999999988</v>
      </c>
      <c r="AE5" s="6">
        <f>((CU5-CW5)^2+(CV5-CX5)^2)^0.5</f>
        <v>0.17459999999999987</v>
      </c>
      <c r="AF5" s="6">
        <f>((DE5-DG5)^2+(DF5-DH5)^2)^0.5</f>
        <v>0.16130000000000022</v>
      </c>
      <c r="AG5" s="9">
        <v>0</v>
      </c>
      <c r="AH5" s="9">
        <v>0</v>
      </c>
      <c r="AI5" s="9">
        <v>0</v>
      </c>
      <c r="AJ5" s="9">
        <v>-0.71060000000000001</v>
      </c>
      <c r="AK5" s="9">
        <v>0</v>
      </c>
      <c r="AL5" s="9">
        <v>-1.2078</v>
      </c>
      <c r="AM5" s="9">
        <v>0</v>
      </c>
      <c r="AN5" s="9">
        <v>-2.3538999999999999</v>
      </c>
      <c r="AO5" s="9">
        <v>0</v>
      </c>
      <c r="AP5" s="9">
        <v>-2.8797000000000001</v>
      </c>
      <c r="AQ5" s="9">
        <v>0</v>
      </c>
      <c r="AR5" s="9">
        <v>-4.0042999999999997</v>
      </c>
      <c r="AS5" s="9">
        <v>0</v>
      </c>
      <c r="AT5" s="9">
        <v>-4.9371</v>
      </c>
      <c r="AU5" s="9">
        <v>0</v>
      </c>
      <c r="AV5" s="9">
        <v>-9.8805999999999994</v>
      </c>
      <c r="AW5" s="9">
        <v>0</v>
      </c>
      <c r="AX5" s="9">
        <v>-10.4184</v>
      </c>
      <c r="AY5" s="18">
        <v>0.70289999999999997</v>
      </c>
      <c r="AZ5" s="18">
        <v>-4.2755000000000001</v>
      </c>
      <c r="BA5" s="19">
        <v>1.3519000000000001</v>
      </c>
      <c r="BB5" s="19">
        <v>-4.2755000000000001</v>
      </c>
      <c r="BC5" s="19">
        <v>0.6452</v>
      </c>
      <c r="BD5" s="19">
        <v>-4.2755000000000001</v>
      </c>
      <c r="BE5" s="19">
        <v>0.51500000000000001</v>
      </c>
      <c r="BF5" s="19">
        <v>-4.2755000000000001</v>
      </c>
      <c r="BG5" s="19">
        <v>0.13400000000000001</v>
      </c>
      <c r="BH5" s="19">
        <v>-4.2755000000000001</v>
      </c>
      <c r="BI5" s="19">
        <v>-0.34420000000000001</v>
      </c>
      <c r="BJ5" s="19">
        <v>-4.2755000000000001</v>
      </c>
      <c r="BK5" s="19">
        <v>-0.50229999999999997</v>
      </c>
      <c r="BL5" s="19">
        <v>-4.2755000000000001</v>
      </c>
      <c r="BM5" s="19">
        <v>-0.57979999999999998</v>
      </c>
      <c r="BN5" s="19">
        <v>-4.2755000000000001</v>
      </c>
      <c r="BO5" s="19">
        <v>-1.3131999999999999</v>
      </c>
      <c r="BP5" s="19">
        <v>-4.2755000000000001</v>
      </c>
      <c r="BQ5" s="19">
        <v>-0.61850000000000005</v>
      </c>
      <c r="BR5" s="19">
        <v>-4.2755000000000001</v>
      </c>
      <c r="BS5" s="17">
        <v>0</v>
      </c>
      <c r="BT5" s="17">
        <v>0</v>
      </c>
      <c r="BU5" s="17">
        <v>-3.7751000000000001</v>
      </c>
      <c r="BV5" s="17">
        <v>4.1166999999999998</v>
      </c>
      <c r="BW5" s="17">
        <v>-3.7376</v>
      </c>
      <c r="BX5" s="17">
        <v>5.4577999999999998</v>
      </c>
      <c r="BY5" s="17">
        <v>-2.5565000000000002</v>
      </c>
      <c r="BZ5" s="17">
        <v>9.9757999999999996</v>
      </c>
      <c r="CA5" s="17">
        <v>-0.78739999999999999</v>
      </c>
      <c r="CB5" s="17">
        <v>11.170299999999999</v>
      </c>
      <c r="CC5" s="17">
        <v>-0.78739999999999999</v>
      </c>
      <c r="CD5" s="17">
        <v>11.170299999999999</v>
      </c>
      <c r="CE5" s="12">
        <v>-0.77849999999999997</v>
      </c>
      <c r="CF5" s="12">
        <v>-1.2433000000000001</v>
      </c>
      <c r="CG5" s="12">
        <v>-3.8087</v>
      </c>
      <c r="CH5" s="12">
        <v>-5.4</v>
      </c>
      <c r="CI5" s="12">
        <v>1.6866000000000001</v>
      </c>
      <c r="CJ5" s="12">
        <v>-6.1981999999999999</v>
      </c>
      <c r="CK5" s="12">
        <v>-2.1793</v>
      </c>
      <c r="CL5" s="12">
        <v>-3.2753000000000001</v>
      </c>
      <c r="CM5" s="12">
        <v>-2.3557999999999999</v>
      </c>
      <c r="CN5" s="12">
        <v>-3.2753000000000001</v>
      </c>
      <c r="CO5" s="12">
        <v>-2.3100999999999998</v>
      </c>
      <c r="CP5" s="12">
        <v>-3.2309000000000001</v>
      </c>
      <c r="CQ5" s="12">
        <v>-4.4291</v>
      </c>
      <c r="CR5" s="12">
        <v>-6.6464999999999996</v>
      </c>
      <c r="CS5" s="12">
        <v>-5.21E-2</v>
      </c>
      <c r="CT5" s="12">
        <v>-8.8017000000000003</v>
      </c>
      <c r="CU5" s="12">
        <v>-3.1331000000000002</v>
      </c>
      <c r="CV5" s="12">
        <v>-4.8342999999999998</v>
      </c>
      <c r="CW5" s="12">
        <v>-3.3077000000000001</v>
      </c>
      <c r="CX5" s="12">
        <v>-4.8342999999999998</v>
      </c>
      <c r="CY5" s="12">
        <v>-3.3660999999999999</v>
      </c>
      <c r="CZ5" s="12">
        <v>-4.8285</v>
      </c>
      <c r="DA5" s="12">
        <v>-4.7351999999999999</v>
      </c>
      <c r="DB5" s="12">
        <v>-9.6234000000000002</v>
      </c>
      <c r="DC5" s="12">
        <v>1.3677999999999999</v>
      </c>
      <c r="DD5" s="12">
        <v>-8.9541000000000004</v>
      </c>
      <c r="DE5" s="12">
        <v>-3.9662000000000002</v>
      </c>
      <c r="DF5" s="12">
        <v>-7.0160999999999998</v>
      </c>
      <c r="DG5" s="12">
        <v>-4.1275000000000004</v>
      </c>
      <c r="DH5" s="12">
        <v>-7.0160999999999998</v>
      </c>
      <c r="DI5" s="12">
        <v>-4.0011000000000001</v>
      </c>
      <c r="DJ5" s="12">
        <v>-7.0541999999999998</v>
      </c>
      <c r="DK5" s="12">
        <v>-3.2829000000000002</v>
      </c>
      <c r="DL5" s="12">
        <v>-7.2784000000000004</v>
      </c>
      <c r="DM5" s="12">
        <v>-2.3597000000000001</v>
      </c>
      <c r="DN5" s="12">
        <v>-8.5864999999999991</v>
      </c>
      <c r="DO5" s="12">
        <v>-2.2098</v>
      </c>
      <c r="DP5" s="12">
        <v>-8.8983000000000008</v>
      </c>
    </row>
    <row r="6" spans="2:120" ht="15" customHeight="1" x14ac:dyDescent="0.2">
      <c r="B6" s="2"/>
      <c r="C6" s="2"/>
      <c r="D6" s="5">
        <f>((AG6-AW6)^2+(AH6-AX6)^2)^0.5</f>
        <v>0</v>
      </c>
      <c r="E6" s="5">
        <f>((AG6-AU6)^2+(AH6-AV6)^2)^0.5</f>
        <v>0</v>
      </c>
      <c r="F6" s="5">
        <f>((AG6-AM6)^2+(AH6-AN6)^2)^0.5</f>
        <v>0</v>
      </c>
      <c r="G6" s="5">
        <f>((AG6-AI6)^2+(AH6-AJ6)^2)^0.5</f>
        <v>0</v>
      </c>
      <c r="H6" s="5">
        <f>((AK6-AM6)^2+(AL6-AN6)^2)^0.5</f>
        <v>0</v>
      </c>
      <c r="I6" s="5">
        <f>((AM6-AO6)^2+(AN6-AP6)^2)^0.5</f>
        <v>0</v>
      </c>
      <c r="J6" s="5">
        <f>((AO6-AQ6)^2+(AP6-AR6)^2)^0.5</f>
        <v>0</v>
      </c>
      <c r="K6" s="5">
        <f>((AQ6-AS6)^2+(AR6-AT6)^2)^0.5</f>
        <v>0</v>
      </c>
      <c r="L6" s="5">
        <f>((BS6-BU6)^2+(BT6-BV6)^2)^0.5</f>
        <v>0</v>
      </c>
      <c r="M6" s="5">
        <f>((BU6-BW6)^2+(BV6-BX6)^2)^0.5</f>
        <v>0</v>
      </c>
      <c r="N6" s="5">
        <f>((BW6-BY6)^2+(BX6-BZ6)^2)^0.5 + ((BY6-CA6)^2+(BZ6-CB6)^2)^0.5</f>
        <v>0</v>
      </c>
      <c r="O6" s="5">
        <f>((CA6-CC6)^2+(CB6-CD6)^2)^0.5</f>
        <v>0</v>
      </c>
      <c r="P6" s="5">
        <f>((CE6-CG6)^2+(CF6-CH6)^2)^0.5</f>
        <v>0</v>
      </c>
      <c r="Q6" s="5">
        <f>((CG6-CI6)^2+(CH6-CJ6)^2)^0.5</f>
        <v>0</v>
      </c>
      <c r="R6" s="5">
        <f>((CO6-CQ6)^2+(CP6-CR6)^2)^0.5</f>
        <v>0</v>
      </c>
      <c r="S6" s="5">
        <f>((CQ6-CS6)^2+(CR6-CT6)^2)^0.5</f>
        <v>0</v>
      </c>
      <c r="T6" s="5">
        <f>((CY6-DA6)^2+(CZ6-DB6)^2)^0.5</f>
        <v>0</v>
      </c>
      <c r="U6" s="5">
        <f>((DA6-DC6)^2+(DB6-DD6)^2)^0.5</f>
        <v>0</v>
      </c>
      <c r="V6" s="5">
        <f>((DI6-DK6)^2+(DJ6-DL6)^2)^0.5</f>
        <v>0</v>
      </c>
      <c r="W6" s="5">
        <f>((DK6-DM6)^2+(DL6-DN6)^2)^0.5</f>
        <v>0</v>
      </c>
      <c r="X6" s="5">
        <f>((DM6-DO6)^2+(DN6-DP6)^2)^0.5</f>
        <v>0</v>
      </c>
      <c r="Y6" s="5">
        <f>((BE6-BK6)^2+(BF6-BL6)^2)^0.5</f>
        <v>0</v>
      </c>
      <c r="Z6" s="5">
        <f>((BG6-BI6)^2+(BH6-BJ6)^2)^0.5</f>
        <v>0</v>
      </c>
      <c r="AA6" s="5">
        <f>((BC6-BM6)^2+(BD6-BN6)^2)^0.5</f>
        <v>0</v>
      </c>
      <c r="AB6" s="5">
        <f>((BA6-BO6)^2+(BB6-BP6)^2)^0.5</f>
        <v>0</v>
      </c>
      <c r="AC6" s="6">
        <f>((AY6-BQ6)^2+(AZ6-BR6)^2)^0.5</f>
        <v>0</v>
      </c>
      <c r="AD6" s="6">
        <f>((CK6-CM6)^2+(CL6-CN6)^2)^0.5</f>
        <v>0</v>
      </c>
      <c r="AE6" s="6">
        <f>((CU6-CW6)^2+(CV6-CX6)^2)^0.5</f>
        <v>0</v>
      </c>
      <c r="AF6" s="6">
        <f>((DE6-DG6)^2+(DF6-DH6)^2)^0.5</f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>((AG7-AW7)^2+(AH7-AX7)^2)^0.5</f>
        <v>0</v>
      </c>
      <c r="E7" s="5">
        <f>((AG7-AU7)^2+(AH7-AV7)^2)^0.5</f>
        <v>0</v>
      </c>
      <c r="F7" s="5">
        <f>((AG7-AM7)^2+(AH7-AN7)^2)^0.5</f>
        <v>0</v>
      </c>
      <c r="G7" s="5">
        <f>((AG7-AI7)^2+(AH7-AJ7)^2)^0.5</f>
        <v>0</v>
      </c>
      <c r="H7" s="5">
        <f>((AK7-AM7)^2+(AL7-AN7)^2)^0.5</f>
        <v>0</v>
      </c>
      <c r="I7" s="5">
        <f>((AM7-AO7)^2+(AN7-AP7)^2)^0.5</f>
        <v>0</v>
      </c>
      <c r="J7" s="5">
        <f>((AO7-AQ7)^2+(AP7-AR7)^2)^0.5</f>
        <v>0</v>
      </c>
      <c r="K7" s="5">
        <f>((AQ7-AS7)^2+(AR7-AT7)^2)^0.5</f>
        <v>0</v>
      </c>
      <c r="L7" s="5">
        <f>((BS7-BU7)^2+(BT7-BV7)^2)^0.5</f>
        <v>0</v>
      </c>
      <c r="M7" s="5">
        <f>((BU7-BW7)^2+(BV7-BX7)^2)^0.5</f>
        <v>0</v>
      </c>
      <c r="N7" s="5">
        <f>((BW7-BY7)^2+(BX7-BZ7)^2)^0.5 + ((BY7-CA7)^2+(BZ7-CB7)^2)^0.5</f>
        <v>0</v>
      </c>
      <c r="O7" s="5">
        <f>((CA7-CC7)^2+(CB7-CD7)^2)^0.5</f>
        <v>0</v>
      </c>
      <c r="P7" s="5">
        <f>((CE7-CG7)^2+(CF7-CH7)^2)^0.5</f>
        <v>0</v>
      </c>
      <c r="Q7" s="5">
        <f>((CG7-CI7)^2+(CH7-CJ7)^2)^0.5</f>
        <v>0</v>
      </c>
      <c r="R7" s="5">
        <f>((CO7-CQ7)^2+(CP7-CR7)^2)^0.5</f>
        <v>0</v>
      </c>
      <c r="S7" s="5">
        <f>((CQ7-CS7)^2+(CR7-CT7)^2)^0.5</f>
        <v>0</v>
      </c>
      <c r="T7" s="5">
        <f>((CY7-DA7)^2+(CZ7-DB7)^2)^0.5</f>
        <v>0</v>
      </c>
      <c r="U7" s="5">
        <f>((DA7-DC7)^2+(DB7-DD7)^2)^0.5</f>
        <v>0</v>
      </c>
      <c r="V7" s="5">
        <f>((DI7-DK7)^2+(DJ7-DL7)^2)^0.5</f>
        <v>0</v>
      </c>
      <c r="W7" s="5">
        <f>((DK7-DM7)^2+(DL7-DN7)^2)^0.5</f>
        <v>0</v>
      </c>
      <c r="X7" s="5">
        <f>((DM7-DO7)^2+(DN7-DP7)^2)^0.5</f>
        <v>0</v>
      </c>
      <c r="Y7" s="5">
        <f>((BE7-BK7)^2+(BF7-BL7)^2)^0.5</f>
        <v>0</v>
      </c>
      <c r="Z7" s="5">
        <f>((BG7-BI7)^2+(BH7-BJ7)^2)^0.5</f>
        <v>0</v>
      </c>
      <c r="AA7" s="5">
        <f>((BC7-BM7)^2+(BD7-BN7)^2)^0.5</f>
        <v>0</v>
      </c>
      <c r="AB7" s="5">
        <f>((BA7-BO7)^2+(BB7-BP7)^2)^0.5</f>
        <v>0</v>
      </c>
      <c r="AC7" s="6">
        <f>((AY7-BQ7)^2+(AZ7-BR7)^2)^0.5</f>
        <v>0</v>
      </c>
      <c r="AD7" s="6">
        <f>((CK7-CM7)^2+(CL7-CN7)^2)^0.5</f>
        <v>0</v>
      </c>
      <c r="AE7" s="6">
        <f>((CU7-CW7)^2+(CV7-CX7)^2)^0.5</f>
        <v>0</v>
      </c>
      <c r="AF7" s="6">
        <f>((DE7-DG7)^2+(DF7-DH7)^2)^0.5</f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x14ac:dyDescent="0.2">
      <c r="B8" s="13" t="s">
        <v>3</v>
      </c>
      <c r="C8" s="13"/>
      <c r="D8" s="14">
        <f>AVERAGE(D3:D5)</f>
        <v>10.98485</v>
      </c>
      <c r="E8" s="14">
        <f t="shared" ref="E8:AF8" si="0">AVERAGE(E3:E5)</f>
        <v>10.481733333333333</v>
      </c>
      <c r="F8" s="14">
        <f t="shared" si="0"/>
        <v>2.4599666666666664</v>
      </c>
      <c r="G8" s="14">
        <f t="shared" si="0"/>
        <v>0.6307666666666667</v>
      </c>
      <c r="H8" s="14">
        <f t="shared" si="0"/>
        <v>1.3323999999999998</v>
      </c>
      <c r="I8" s="14">
        <f t="shared" si="0"/>
        <v>0.62106666666666677</v>
      </c>
      <c r="J8" s="14">
        <f t="shared" si="0"/>
        <v>1.3391666666666664</v>
      </c>
      <c r="K8" s="14">
        <f t="shared" si="0"/>
        <v>0.85643333333333371</v>
      </c>
      <c r="L8" s="14">
        <f t="shared" si="0"/>
        <v>5.5706801144977618</v>
      </c>
      <c r="M8" s="14">
        <f t="shared" si="0"/>
        <v>1.3235531005592489</v>
      </c>
      <c r="N8" s="14">
        <f t="shared" si="0"/>
        <v>6.8981784746605168</v>
      </c>
      <c r="O8" s="14" t="e">
        <f t="shared" si="0"/>
        <v>#DIV/0!</v>
      </c>
      <c r="P8" s="14">
        <f t="shared" si="0"/>
        <v>5.401817768137593</v>
      </c>
      <c r="Q8" s="14">
        <f t="shared" si="0"/>
        <v>5.8402565759083354</v>
      </c>
      <c r="R8" s="14">
        <f t="shared" si="0"/>
        <v>4.0914341190501924</v>
      </c>
      <c r="S8" s="14">
        <f t="shared" si="0"/>
        <v>4.9447035600128562</v>
      </c>
      <c r="T8" s="14">
        <f t="shared" si="0"/>
        <v>5.220392168230533</v>
      </c>
      <c r="U8" s="14">
        <f t="shared" si="0"/>
        <v>6.1651744607011025</v>
      </c>
      <c r="V8" s="14">
        <f t="shared" si="0"/>
        <v>0.80485518719733717</v>
      </c>
      <c r="W8" s="14">
        <f t="shared" si="0"/>
        <v>1.5962110657227571</v>
      </c>
      <c r="X8" s="14">
        <f t="shared" si="0"/>
        <v>0.3568175015558202</v>
      </c>
      <c r="Y8" s="14">
        <f t="shared" si="0"/>
        <v>1.0854666666666666</v>
      </c>
      <c r="Z8" s="14">
        <f t="shared" si="0"/>
        <v>0.5275333333333333</v>
      </c>
      <c r="AA8" s="14">
        <f t="shared" si="0"/>
        <v>1.1193333333333333</v>
      </c>
      <c r="AB8" s="14">
        <f t="shared" si="0"/>
        <v>2.5659999999999998</v>
      </c>
      <c r="AC8" s="14">
        <f t="shared" si="0"/>
        <v>1.2966666666666666</v>
      </c>
      <c r="AD8" s="14">
        <f t="shared" si="0"/>
        <v>0.17356666666666665</v>
      </c>
      <c r="AE8" s="14">
        <f t="shared" si="0"/>
        <v>0.16349999999999992</v>
      </c>
      <c r="AF8" s="14">
        <f t="shared" si="0"/>
        <v>0.1584500000000002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7"/>
      <c r="BT8" s="7"/>
      <c r="BU8" s="7"/>
      <c r="BV8" s="7"/>
      <c r="BW8" s="7"/>
      <c r="BX8" s="7"/>
      <c r="BY8" s="7"/>
      <c r="BZ8" s="7"/>
    </row>
    <row r="9" spans="2:120" x14ac:dyDescent="0.2">
      <c r="B9" s="13" t="s">
        <v>4</v>
      </c>
      <c r="C9" s="13"/>
      <c r="D9" s="14">
        <f>STDEV(D3:D5)</f>
        <v>0.80108127240623928</v>
      </c>
      <c r="E9" s="14">
        <f t="shared" ref="E9:AF9" si="1">STDEV(E3:E5)</f>
        <v>0.52102011797370529</v>
      </c>
      <c r="F9" s="14">
        <f t="shared" si="1"/>
        <v>0.15191643536277877</v>
      </c>
      <c r="G9" s="14">
        <f t="shared" si="1"/>
        <v>0.14994106620046832</v>
      </c>
      <c r="H9" s="14">
        <f t="shared" si="1"/>
        <v>0.16246128769648477</v>
      </c>
      <c r="I9" s="14">
        <f t="shared" si="1"/>
        <v>8.5437950193888237E-2</v>
      </c>
      <c r="J9" s="14">
        <f t="shared" si="1"/>
        <v>0.19919137364186598</v>
      </c>
      <c r="K9" s="14">
        <f t="shared" si="1"/>
        <v>8.1338326349472856E-2</v>
      </c>
      <c r="L9" s="14">
        <f t="shared" si="1"/>
        <v>0.26254024055144592</v>
      </c>
      <c r="M9" s="14" t="e">
        <f t="shared" si="1"/>
        <v>#DIV/0!</v>
      </c>
      <c r="N9" s="14" t="e">
        <f t="shared" si="1"/>
        <v>#DIV/0!</v>
      </c>
      <c r="O9" s="14" t="e">
        <f t="shared" si="1"/>
        <v>#DIV/0!</v>
      </c>
      <c r="P9" s="14">
        <f t="shared" si="1"/>
        <v>0.23156971898222775</v>
      </c>
      <c r="Q9" s="14">
        <f t="shared" si="1"/>
        <v>0.27671046481688966</v>
      </c>
      <c r="R9" s="14">
        <f t="shared" si="1"/>
        <v>0.10171189185121542</v>
      </c>
      <c r="S9" s="14">
        <f t="shared" si="1"/>
        <v>9.31543729105902E-2</v>
      </c>
      <c r="T9" s="14">
        <f t="shared" si="1"/>
        <v>0.33072830201635833</v>
      </c>
      <c r="U9" s="14">
        <f t="shared" si="1"/>
        <v>3.6181186240134014E-2</v>
      </c>
      <c r="V9" s="14">
        <f t="shared" si="1"/>
        <v>4.5608458232094876E-2</v>
      </c>
      <c r="W9" s="14">
        <f t="shared" si="1"/>
        <v>0.15006563729358374</v>
      </c>
      <c r="X9" s="14">
        <f t="shared" si="1"/>
        <v>9.0782519656559826E-2</v>
      </c>
      <c r="Y9" s="14">
        <f t="shared" si="1"/>
        <v>5.990027824086732E-2</v>
      </c>
      <c r="Z9" s="14">
        <f t="shared" si="1"/>
        <v>7.4719631512295451E-2</v>
      </c>
      <c r="AA9" s="14">
        <f t="shared" si="1"/>
        <v>0.17690687757499179</v>
      </c>
      <c r="AB9" s="14">
        <f t="shared" si="1"/>
        <v>8.6855224367910044E-2</v>
      </c>
      <c r="AC9" s="14">
        <f t="shared" si="1"/>
        <v>0.17432097789231482</v>
      </c>
      <c r="AD9" s="14">
        <f t="shared" si="1"/>
        <v>5.6976603385365844E-3</v>
      </c>
      <c r="AE9" s="14">
        <f t="shared" si="1"/>
        <v>1.5697770542341276E-2</v>
      </c>
      <c r="AF9" s="14">
        <f t="shared" si="1"/>
        <v>4.0305086527633481E-3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x14ac:dyDescent="0.2">
      <c r="B10" s="13" t="s">
        <v>5</v>
      </c>
      <c r="C10" s="13"/>
      <c r="D10" s="14">
        <f>MAX(D3:D5)-MIN(D3:D5)</f>
        <v>1.1328999999999994</v>
      </c>
      <c r="E10" s="14">
        <f t="shared" ref="E10:AF10" si="2">MAX(E3:E5)-MIN(E3:E5)</f>
        <v>0.92270000000000074</v>
      </c>
      <c r="F10" s="14">
        <f t="shared" si="2"/>
        <v>0.28010000000000002</v>
      </c>
      <c r="G10" s="14">
        <f t="shared" si="2"/>
        <v>0.2661</v>
      </c>
      <c r="H10" s="14">
        <f t="shared" si="2"/>
        <v>0.29849999999999999</v>
      </c>
      <c r="I10" s="14">
        <f t="shared" si="2"/>
        <v>0.1650999999999998</v>
      </c>
      <c r="J10" s="14">
        <f t="shared" si="2"/>
        <v>0.39360000000000017</v>
      </c>
      <c r="K10" s="14">
        <f t="shared" si="2"/>
        <v>0.16190000000000015</v>
      </c>
      <c r="L10" s="14">
        <f t="shared" si="2"/>
        <v>0.49548093938729565</v>
      </c>
      <c r="M10" s="14">
        <f t="shared" si="2"/>
        <v>0</v>
      </c>
      <c r="N10" s="14">
        <f t="shared" si="2"/>
        <v>0</v>
      </c>
      <c r="O10" s="14">
        <f t="shared" si="2"/>
        <v>0</v>
      </c>
      <c r="P10" s="14">
        <f t="shared" si="2"/>
        <v>0.44806819866591052</v>
      </c>
      <c r="Q10" s="14">
        <f t="shared" si="2"/>
        <v>0.55204267583626798</v>
      </c>
      <c r="R10" s="14">
        <f t="shared" si="2"/>
        <v>0.14384233691061432</v>
      </c>
      <c r="S10" s="14">
        <f t="shared" si="2"/>
        <v>0.1317401775645175</v>
      </c>
      <c r="T10" s="14">
        <f t="shared" si="2"/>
        <v>0.46772045017215902</v>
      </c>
      <c r="U10" s="14">
        <f t="shared" si="2"/>
        <v>5.116792428354433E-2</v>
      </c>
      <c r="V10" s="14">
        <f t="shared" si="2"/>
        <v>8.2579526551176952E-2</v>
      </c>
      <c r="W10" s="14">
        <f t="shared" si="2"/>
        <v>0.30001327645156239</v>
      </c>
      <c r="X10" s="14">
        <f t="shared" si="2"/>
        <v>0.18058874517797358</v>
      </c>
      <c r="Y10" s="14">
        <f t="shared" si="2"/>
        <v>0.11239999999999983</v>
      </c>
      <c r="Z10" s="14">
        <f t="shared" si="2"/>
        <v>0.13529999999999992</v>
      </c>
      <c r="AA10" s="14">
        <f t="shared" si="2"/>
        <v>0.30990000000000006</v>
      </c>
      <c r="AB10" s="14">
        <f t="shared" si="2"/>
        <v>0.16199999999999992</v>
      </c>
      <c r="AC10" s="14">
        <f t="shared" si="2"/>
        <v>0.34600000000000009</v>
      </c>
      <c r="AD10" s="14">
        <f t="shared" si="2"/>
        <v>1.0199999999999987E-2</v>
      </c>
      <c r="AE10" s="14">
        <f t="shared" si="2"/>
        <v>2.2199999999999886E-2</v>
      </c>
      <c r="AF10" s="14">
        <f t="shared" si="2"/>
        <v>5.7000000000000384E-3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 t="s">
        <v>55</v>
      </c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x14ac:dyDescent="0.2">
      <c r="B11" s="13" t="s">
        <v>6</v>
      </c>
      <c r="C11" s="13"/>
      <c r="D11" s="14">
        <f>MIN(D3:D5)</f>
        <v>10.4184</v>
      </c>
      <c r="E11" s="14">
        <f t="shared" ref="E11:AF11" si="3">MIN(E3:E5)</f>
        <v>9.8805999999999994</v>
      </c>
      <c r="F11" s="14">
        <f t="shared" si="3"/>
        <v>2.3538999999999999</v>
      </c>
      <c r="G11" s="14">
        <f t="shared" si="3"/>
        <v>0.45779999999999998</v>
      </c>
      <c r="H11" s="14">
        <f t="shared" si="3"/>
        <v>1.1460999999999999</v>
      </c>
      <c r="I11" s="14">
        <f t="shared" si="3"/>
        <v>0.52580000000000027</v>
      </c>
      <c r="J11" s="14">
        <f t="shared" si="3"/>
        <v>1.1245999999999996</v>
      </c>
      <c r="K11" s="14">
        <f t="shared" si="3"/>
        <v>0.77090000000000014</v>
      </c>
      <c r="L11" s="14">
        <f t="shared" si="3"/>
        <v>5.373112803580435</v>
      </c>
      <c r="M11" s="14">
        <f t="shared" si="3"/>
        <v>1.3235531005592489</v>
      </c>
      <c r="N11" s="14">
        <f t="shared" si="3"/>
        <v>6.8981784746605168</v>
      </c>
      <c r="O11" s="14">
        <f t="shared" si="3"/>
        <v>0</v>
      </c>
      <c r="P11" s="14">
        <f t="shared" si="3"/>
        <v>5.1439544059021367</v>
      </c>
      <c r="Q11" s="14">
        <f t="shared" si="3"/>
        <v>5.5529672545405857</v>
      </c>
      <c r="R11" s="14">
        <f t="shared" si="3"/>
        <v>4.0195129505948852</v>
      </c>
      <c r="S11" s="14">
        <f t="shared" si="3"/>
        <v>4.8788334712305979</v>
      </c>
      <c r="T11" s="14">
        <f t="shared" si="3"/>
        <v>4.9865319431444535</v>
      </c>
      <c r="U11" s="14">
        <f t="shared" si="3"/>
        <v>6.1395904985593299</v>
      </c>
      <c r="V11" s="14">
        <f t="shared" si="3"/>
        <v>0.75238080783603212</v>
      </c>
      <c r="W11" s="14">
        <f t="shared" si="3"/>
        <v>1.4437751625512889</v>
      </c>
      <c r="X11" s="14">
        <f t="shared" si="3"/>
        <v>0.27195120885923602</v>
      </c>
      <c r="Y11" s="14">
        <f t="shared" si="3"/>
        <v>1.0173000000000001</v>
      </c>
      <c r="Z11" s="14">
        <f t="shared" si="3"/>
        <v>0.47820000000000001</v>
      </c>
      <c r="AA11" s="14">
        <f t="shared" si="3"/>
        <v>0.91510000000000002</v>
      </c>
      <c r="AB11" s="14">
        <f t="shared" si="3"/>
        <v>2.5030999999999999</v>
      </c>
      <c r="AC11" s="14">
        <f t="shared" si="3"/>
        <v>1.1113</v>
      </c>
      <c r="AD11" s="14">
        <f t="shared" si="3"/>
        <v>0.16700000000000004</v>
      </c>
      <c r="AE11" s="14">
        <f t="shared" si="3"/>
        <v>0.15239999999999998</v>
      </c>
      <c r="AF11" s="14">
        <f t="shared" si="3"/>
        <v>0.15560000000000018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7</v>
      </c>
      <c r="C12" s="13"/>
      <c r="D12" s="14">
        <f>MAX(D3:D5)</f>
        <v>11.551299999999999</v>
      </c>
      <c r="E12" s="14">
        <f t="shared" ref="E12:AF12" si="4">MAX(E3:E5)</f>
        <v>10.8033</v>
      </c>
      <c r="F12" s="14">
        <f t="shared" si="4"/>
        <v>2.6339999999999999</v>
      </c>
      <c r="G12" s="14">
        <f t="shared" si="4"/>
        <v>0.72389999999999999</v>
      </c>
      <c r="H12" s="14">
        <f t="shared" si="4"/>
        <v>1.4445999999999999</v>
      </c>
      <c r="I12" s="14">
        <f t="shared" si="4"/>
        <v>0.69090000000000007</v>
      </c>
      <c r="J12" s="14">
        <f t="shared" si="4"/>
        <v>1.5181999999999998</v>
      </c>
      <c r="K12" s="14">
        <f t="shared" si="4"/>
        <v>0.9328000000000003</v>
      </c>
      <c r="L12" s="14">
        <f t="shared" si="4"/>
        <v>5.8685937429677306</v>
      </c>
      <c r="M12" s="14">
        <f t="shared" si="4"/>
        <v>1.3235531005592489</v>
      </c>
      <c r="N12" s="14">
        <f t="shared" si="4"/>
        <v>6.8981784746605168</v>
      </c>
      <c r="O12" s="14">
        <f t="shared" si="4"/>
        <v>0</v>
      </c>
      <c r="P12" s="14">
        <f t="shared" si="4"/>
        <v>5.5920226045680472</v>
      </c>
      <c r="Q12" s="14">
        <f t="shared" si="4"/>
        <v>6.1050099303768537</v>
      </c>
      <c r="R12" s="14">
        <f t="shared" si="4"/>
        <v>4.1633552875054995</v>
      </c>
      <c r="S12" s="14">
        <f t="shared" si="4"/>
        <v>5.0105736487951154</v>
      </c>
      <c r="T12" s="14">
        <f t="shared" si="4"/>
        <v>5.4542523933166125</v>
      </c>
      <c r="U12" s="14">
        <f t="shared" si="4"/>
        <v>6.1907584228428743</v>
      </c>
      <c r="V12" s="14">
        <f t="shared" si="4"/>
        <v>0.83496033438720907</v>
      </c>
      <c r="W12" s="14">
        <f t="shared" si="4"/>
        <v>1.7437884390028513</v>
      </c>
      <c r="X12" s="14">
        <f t="shared" si="4"/>
        <v>0.45253995403720959</v>
      </c>
      <c r="Y12" s="14">
        <f t="shared" si="4"/>
        <v>1.1296999999999999</v>
      </c>
      <c r="Z12" s="14">
        <f t="shared" si="4"/>
        <v>0.61349999999999993</v>
      </c>
      <c r="AA12" s="14">
        <f t="shared" si="4"/>
        <v>1.2250000000000001</v>
      </c>
      <c r="AB12" s="14">
        <f t="shared" si="4"/>
        <v>2.6650999999999998</v>
      </c>
      <c r="AC12" s="14">
        <f t="shared" si="4"/>
        <v>1.4573</v>
      </c>
      <c r="AD12" s="14">
        <f t="shared" si="4"/>
        <v>0.17720000000000002</v>
      </c>
      <c r="AE12" s="14">
        <f t="shared" si="4"/>
        <v>0.17459999999999987</v>
      </c>
      <c r="AF12" s="14">
        <f t="shared" si="4"/>
        <v>0.16130000000000022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56</v>
      </c>
      <c r="C13" s="13"/>
      <c r="D13" s="15">
        <f>COUNT(D3:D5)</f>
        <v>2</v>
      </c>
      <c r="E13" s="15">
        <f t="shared" ref="E13:AF13" si="5">COUNT(E3:E5)</f>
        <v>3</v>
      </c>
      <c r="F13" s="15">
        <f t="shared" si="5"/>
        <v>3</v>
      </c>
      <c r="G13" s="15">
        <f t="shared" si="5"/>
        <v>3</v>
      </c>
      <c r="H13" s="15">
        <f t="shared" si="5"/>
        <v>3</v>
      </c>
      <c r="I13" s="15">
        <f t="shared" si="5"/>
        <v>3</v>
      </c>
      <c r="J13" s="15">
        <f t="shared" si="5"/>
        <v>3</v>
      </c>
      <c r="K13" s="15">
        <f t="shared" si="5"/>
        <v>3</v>
      </c>
      <c r="L13" s="15">
        <f t="shared" si="5"/>
        <v>3</v>
      </c>
      <c r="M13" s="15">
        <f t="shared" si="5"/>
        <v>1</v>
      </c>
      <c r="N13" s="15">
        <f t="shared" si="5"/>
        <v>1</v>
      </c>
      <c r="O13" s="15">
        <f t="shared" si="5"/>
        <v>0</v>
      </c>
      <c r="P13" s="15">
        <f t="shared" si="5"/>
        <v>3</v>
      </c>
      <c r="Q13" s="15">
        <f t="shared" si="5"/>
        <v>3</v>
      </c>
      <c r="R13" s="15">
        <f t="shared" si="5"/>
        <v>2</v>
      </c>
      <c r="S13" s="15">
        <f t="shared" si="5"/>
        <v>2</v>
      </c>
      <c r="T13" s="15">
        <f t="shared" si="5"/>
        <v>2</v>
      </c>
      <c r="U13" s="15">
        <f t="shared" si="5"/>
        <v>2</v>
      </c>
      <c r="V13" s="15">
        <f t="shared" si="5"/>
        <v>3</v>
      </c>
      <c r="W13" s="15">
        <f t="shared" si="5"/>
        <v>3</v>
      </c>
      <c r="X13" s="15">
        <f t="shared" si="5"/>
        <v>3</v>
      </c>
      <c r="Y13" s="15">
        <f t="shared" si="5"/>
        <v>3</v>
      </c>
      <c r="Z13" s="15">
        <f t="shared" si="5"/>
        <v>3</v>
      </c>
      <c r="AA13" s="15">
        <f t="shared" si="5"/>
        <v>3</v>
      </c>
      <c r="AB13" s="15">
        <f t="shared" si="5"/>
        <v>3</v>
      </c>
      <c r="AC13" s="15">
        <f t="shared" si="5"/>
        <v>3</v>
      </c>
      <c r="AD13" s="15">
        <f t="shared" si="5"/>
        <v>3</v>
      </c>
      <c r="AE13" s="15">
        <f t="shared" si="5"/>
        <v>2</v>
      </c>
      <c r="AF13" s="15">
        <f t="shared" si="5"/>
        <v>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"/>
      <c r="C14" s="1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7"/>
      <c r="AH14" s="7"/>
      <c r="AI14" s="8"/>
      <c r="AJ14" s="8"/>
      <c r="AK14" s="8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"/>
      <c r="C15" s="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7"/>
      <c r="AH15" s="7"/>
      <c r="AI15" s="8"/>
      <c r="AJ15" s="8"/>
      <c r="AK15" s="8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s="20" customFormat="1" x14ac:dyDescent="0.2">
      <c r="B16" s="1" t="s">
        <v>57</v>
      </c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86">
        <v>1</v>
      </c>
      <c r="AH16" s="86"/>
      <c r="AI16" s="87">
        <v>2</v>
      </c>
      <c r="AJ16" s="87"/>
      <c r="AK16" s="87">
        <v>3</v>
      </c>
      <c r="AL16" s="87"/>
      <c r="AM16" s="86">
        <v>4</v>
      </c>
      <c r="AN16" s="86"/>
      <c r="AO16" s="86">
        <v>5</v>
      </c>
      <c r="AP16" s="86"/>
      <c r="AQ16" s="86">
        <v>6</v>
      </c>
      <c r="AR16" s="86"/>
      <c r="AS16" s="86">
        <v>7</v>
      </c>
      <c r="AT16" s="86"/>
      <c r="AU16" s="86">
        <v>8</v>
      </c>
      <c r="AV16" s="86"/>
      <c r="AW16" s="86">
        <v>9</v>
      </c>
      <c r="AX16" s="86"/>
      <c r="AY16" s="86">
        <v>10</v>
      </c>
      <c r="AZ16" s="86"/>
      <c r="BA16" s="86">
        <v>11</v>
      </c>
      <c r="BB16" s="86"/>
      <c r="BC16" s="86">
        <v>12</v>
      </c>
      <c r="BD16" s="86"/>
      <c r="BE16" s="86">
        <v>13</v>
      </c>
      <c r="BF16" s="86"/>
      <c r="BG16" s="86">
        <v>14</v>
      </c>
      <c r="BH16" s="86"/>
      <c r="BI16" s="86">
        <v>15</v>
      </c>
      <c r="BJ16" s="86"/>
      <c r="BK16" s="86">
        <v>16</v>
      </c>
      <c r="BL16" s="86"/>
      <c r="BM16" s="86">
        <v>17</v>
      </c>
      <c r="BN16" s="86"/>
      <c r="BO16" s="86">
        <v>18</v>
      </c>
      <c r="BP16" s="86"/>
      <c r="BQ16" s="86">
        <v>19</v>
      </c>
      <c r="BR16" s="86"/>
      <c r="BS16" s="86">
        <v>20</v>
      </c>
      <c r="BT16" s="86"/>
      <c r="BU16" s="86">
        <v>21</v>
      </c>
      <c r="BV16" s="86"/>
      <c r="BW16" s="86">
        <v>22</v>
      </c>
      <c r="BX16" s="86"/>
      <c r="BY16" s="3"/>
      <c r="BZ16" s="3"/>
    </row>
    <row r="17" spans="2:120" s="20" customFormat="1" x14ac:dyDescent="0.2">
      <c r="B17" s="1" t="s">
        <v>9</v>
      </c>
      <c r="C17" s="1"/>
      <c r="D17" s="2" t="s">
        <v>10</v>
      </c>
      <c r="E17" s="2" t="s">
        <v>64</v>
      </c>
      <c r="F17" s="2" t="s">
        <v>11</v>
      </c>
      <c r="G17" s="2" t="s">
        <v>76</v>
      </c>
      <c r="H17" s="2" t="s">
        <v>77</v>
      </c>
      <c r="I17" s="2" t="s">
        <v>68</v>
      </c>
      <c r="J17" s="2" t="s">
        <v>69</v>
      </c>
      <c r="K17" s="2" t="s">
        <v>12</v>
      </c>
      <c r="L17" s="2" t="s">
        <v>74</v>
      </c>
      <c r="M17" s="2" t="s">
        <v>75</v>
      </c>
      <c r="N17" s="2" t="s">
        <v>145</v>
      </c>
      <c r="O17" s="2" t="s">
        <v>144</v>
      </c>
      <c r="P17" s="2" t="s">
        <v>167</v>
      </c>
      <c r="Q17" s="2" t="s">
        <v>168</v>
      </c>
      <c r="R17" s="2" t="s">
        <v>169</v>
      </c>
      <c r="S17" s="2" t="s">
        <v>170</v>
      </c>
      <c r="T17" s="2" t="s">
        <v>171</v>
      </c>
      <c r="U17" s="2" t="s">
        <v>172</v>
      </c>
      <c r="V17" s="2" t="s">
        <v>600</v>
      </c>
      <c r="W17" s="2" t="s">
        <v>601</v>
      </c>
      <c r="X17" s="2" t="s">
        <v>602</v>
      </c>
      <c r="Y17" s="2" t="s">
        <v>13</v>
      </c>
      <c r="Z17" s="2" t="s">
        <v>14</v>
      </c>
      <c r="AA17" s="2" t="s">
        <v>78</v>
      </c>
      <c r="AB17" s="20" t="s">
        <v>79</v>
      </c>
      <c r="AC17" s="1" t="s">
        <v>80</v>
      </c>
      <c r="AD17" s="1" t="s">
        <v>501</v>
      </c>
      <c r="AE17" s="1" t="s">
        <v>502</v>
      </c>
      <c r="AF17" s="1" t="s">
        <v>503</v>
      </c>
      <c r="AG17" s="3" t="s">
        <v>15</v>
      </c>
      <c r="AH17" s="3" t="s">
        <v>16</v>
      </c>
      <c r="AI17" s="4" t="s">
        <v>17</v>
      </c>
      <c r="AJ17" s="4" t="s">
        <v>18</v>
      </c>
      <c r="AK17" s="4" t="s">
        <v>19</v>
      </c>
      <c r="AL17" s="3" t="s">
        <v>20</v>
      </c>
      <c r="AM17" s="3" t="s">
        <v>21</v>
      </c>
      <c r="AN17" s="3" t="s">
        <v>22</v>
      </c>
      <c r="AO17" s="3" t="s">
        <v>23</v>
      </c>
      <c r="AP17" s="3" t="s">
        <v>24</v>
      </c>
      <c r="AQ17" s="3" t="s">
        <v>25</v>
      </c>
      <c r="AR17" s="3" t="s">
        <v>26</v>
      </c>
      <c r="AS17" s="3" t="s">
        <v>27</v>
      </c>
      <c r="AT17" s="3" t="s">
        <v>28</v>
      </c>
      <c r="AU17" s="3" t="s">
        <v>29</v>
      </c>
      <c r="AV17" s="3" t="s">
        <v>30</v>
      </c>
      <c r="AW17" s="3" t="s">
        <v>31</v>
      </c>
      <c r="AX17" s="3" t="s">
        <v>32</v>
      </c>
      <c r="AY17" s="3" t="s">
        <v>43</v>
      </c>
      <c r="AZ17" s="3" t="s">
        <v>44</v>
      </c>
      <c r="BA17" s="3" t="s">
        <v>45</v>
      </c>
      <c r="BB17" s="3" t="s">
        <v>46</v>
      </c>
      <c r="BC17" s="3" t="s">
        <v>47</v>
      </c>
      <c r="BD17" s="3" t="s">
        <v>48</v>
      </c>
      <c r="BE17" s="3" t="s">
        <v>49</v>
      </c>
      <c r="BF17" s="3" t="s">
        <v>50</v>
      </c>
      <c r="BG17" s="3" t="s">
        <v>51</v>
      </c>
      <c r="BH17" s="3" t="s">
        <v>52</v>
      </c>
      <c r="BI17" s="3" t="s">
        <v>53</v>
      </c>
      <c r="BJ17" s="3" t="s">
        <v>54</v>
      </c>
      <c r="BK17" s="3" t="s">
        <v>70</v>
      </c>
      <c r="BL17" s="3" t="s">
        <v>71</v>
      </c>
      <c r="BM17" s="3" t="s">
        <v>72</v>
      </c>
      <c r="BN17" s="3" t="s">
        <v>73</v>
      </c>
      <c r="BO17" s="3" t="s">
        <v>81</v>
      </c>
      <c r="BP17" s="3" t="s">
        <v>82</v>
      </c>
      <c r="BQ17" s="3" t="s">
        <v>83</v>
      </c>
      <c r="BR17" s="3" t="s">
        <v>84</v>
      </c>
      <c r="BS17" s="3" t="s">
        <v>33</v>
      </c>
      <c r="BT17" s="3" t="s">
        <v>34</v>
      </c>
      <c r="BU17" s="3" t="s">
        <v>35</v>
      </c>
      <c r="BV17" s="3" t="s">
        <v>36</v>
      </c>
      <c r="BW17" s="3" t="s">
        <v>37</v>
      </c>
      <c r="BX17" s="3" t="s">
        <v>38</v>
      </c>
      <c r="BY17" s="3" t="s">
        <v>147</v>
      </c>
      <c r="BZ17" s="3" t="s">
        <v>148</v>
      </c>
      <c r="CA17" s="3" t="s">
        <v>39</v>
      </c>
      <c r="CB17" s="3" t="s">
        <v>40</v>
      </c>
      <c r="CC17" s="3" t="s">
        <v>41</v>
      </c>
      <c r="CD17" s="3" t="s">
        <v>42</v>
      </c>
      <c r="CE17" s="20" t="s">
        <v>149</v>
      </c>
      <c r="CF17" s="20" t="s">
        <v>150</v>
      </c>
      <c r="CG17" s="20" t="s">
        <v>151</v>
      </c>
      <c r="CH17" s="20" t="s">
        <v>152</v>
      </c>
      <c r="CI17" s="20" t="s">
        <v>153</v>
      </c>
      <c r="CJ17" s="20" t="s">
        <v>154</v>
      </c>
      <c r="CK17" s="20" t="s">
        <v>500</v>
      </c>
      <c r="CL17" s="20" t="s">
        <v>505</v>
      </c>
      <c r="CM17" s="20" t="s">
        <v>506</v>
      </c>
      <c r="CN17" s="20" t="s">
        <v>507</v>
      </c>
      <c r="CO17" s="20" t="s">
        <v>155</v>
      </c>
      <c r="CP17" s="20" t="s">
        <v>156</v>
      </c>
      <c r="CQ17" s="20" t="s">
        <v>157</v>
      </c>
      <c r="CR17" s="20" t="s">
        <v>158</v>
      </c>
      <c r="CS17" s="20" t="s">
        <v>159</v>
      </c>
      <c r="CT17" s="20" t="s">
        <v>160</v>
      </c>
      <c r="CU17" s="20" t="s">
        <v>504</v>
      </c>
      <c r="CV17" s="20" t="s">
        <v>508</v>
      </c>
      <c r="CW17" s="20" t="s">
        <v>509</v>
      </c>
      <c r="CX17" s="20" t="s">
        <v>510</v>
      </c>
      <c r="CY17" s="20" t="s">
        <v>161</v>
      </c>
      <c r="CZ17" s="20" t="s">
        <v>165</v>
      </c>
      <c r="DA17" s="20" t="s">
        <v>166</v>
      </c>
      <c r="DB17" s="20" t="s">
        <v>162</v>
      </c>
      <c r="DC17" s="20" t="s">
        <v>163</v>
      </c>
      <c r="DD17" s="20" t="s">
        <v>164</v>
      </c>
      <c r="DE17" s="20" t="s">
        <v>511</v>
      </c>
      <c r="DF17" s="20" t="s">
        <v>512</v>
      </c>
      <c r="DG17" s="20" t="s">
        <v>513</v>
      </c>
      <c r="DH17" s="20" t="s">
        <v>514</v>
      </c>
      <c r="DI17" s="20" t="s">
        <v>592</v>
      </c>
      <c r="DJ17" s="20" t="s">
        <v>593</v>
      </c>
      <c r="DK17" s="20" t="s">
        <v>595</v>
      </c>
      <c r="DL17" s="20" t="s">
        <v>594</v>
      </c>
      <c r="DM17" s="20" t="s">
        <v>596</v>
      </c>
      <c r="DN17" s="20" t="s">
        <v>597</v>
      </c>
      <c r="DO17" s="20" t="s">
        <v>598</v>
      </c>
      <c r="DP17" s="20" t="s">
        <v>599</v>
      </c>
    </row>
    <row r="18" spans="2:120" x14ac:dyDescent="0.2">
      <c r="B18" s="1"/>
      <c r="C18" s="1"/>
      <c r="D18" s="5">
        <f>((AG18-AW18)^2+(AH18-AX18)^2)^0.5</f>
        <v>0</v>
      </c>
      <c r="E18" s="5">
        <f>((AG18-AU18)^2+(AH18-AV18)^2)^0.5</f>
        <v>0</v>
      </c>
      <c r="F18" s="5">
        <f>((AG18-AM18)^2+(AH18-AN18)^2)^0.5</f>
        <v>0</v>
      </c>
      <c r="G18" s="5">
        <f>((AG18-AI18)^2+(AH18-AJ18)^2)^0.5</f>
        <v>0</v>
      </c>
      <c r="H18" s="5">
        <f>((AK18-AM18)^2+(AL18-AN18)^2)^0.5</f>
        <v>0</v>
      </c>
      <c r="I18" s="5">
        <f>((AM18-AO18)^2+(AN18-AP18)^2)^0.5</f>
        <v>0</v>
      </c>
      <c r="J18" s="5">
        <f>((AO18-AQ18)^2+(AP18-AR18)^2)^0.5</f>
        <v>0</v>
      </c>
      <c r="K18" s="5">
        <f>((AQ18-AS18)^2+(AR18-AT18)^2)^0.5</f>
        <v>0</v>
      </c>
      <c r="L18" s="5">
        <f>((BS18-BU18)^2+(BT18-BV18)^2)^0.5</f>
        <v>0</v>
      </c>
      <c r="M18" s="5">
        <f>((BU18-BW18)^2+(BV18-BX18)^2)^0.5</f>
        <v>0</v>
      </c>
      <c r="N18" s="5">
        <f>((BW18-BY18)^2+(BX18-BZ18)^2)^0.5 + ((BY18-CA18)^2+(BZ18-CB18)^2)^0.5</f>
        <v>0</v>
      </c>
      <c r="O18" s="5">
        <f>((CA18-CC18)^2+(CB18-CD18)^2)^0.5</f>
        <v>0</v>
      </c>
      <c r="P18" s="5">
        <f>((CE18-CG18)^2+(CF18-CH18)^2)^0.5</f>
        <v>0</v>
      </c>
      <c r="Q18" s="5">
        <f>((CG18-CI18)^2+(CH18-CJ18)^2)^0.5</f>
        <v>0</v>
      </c>
      <c r="R18" s="5">
        <f>((CO18-CQ18)^2+(CP18-CR18)^2)^0.5</f>
        <v>0</v>
      </c>
      <c r="S18" s="5">
        <f>((CQ18-CS18)^2+(CR18-CT18)^2)^0.5</f>
        <v>0</v>
      </c>
      <c r="T18" s="5">
        <f>((CY18-DA18)^2+(CZ18-DB18)^2)^0.5</f>
        <v>0</v>
      </c>
      <c r="U18" s="5">
        <f>((DA18-DC18)^2+(DB18-DD18)^2)^0.5</f>
        <v>0</v>
      </c>
      <c r="V18" s="5">
        <f>((DI18-DK18)^2+(DJ18-DL18)^2)^0.5</f>
        <v>0</v>
      </c>
      <c r="W18" s="5">
        <f>((DK18-DM18)^2+(DL18-DN18)^2)^0.5</f>
        <v>0</v>
      </c>
      <c r="X18" s="5">
        <f>((DM18-DO18)^2+(DN18-DP18)^2)^0.5</f>
        <v>0</v>
      </c>
      <c r="Y18" s="5">
        <f>((BE18-BK18)^2+(BF18-BL18)^2)^0.5</f>
        <v>0</v>
      </c>
      <c r="Z18" s="5">
        <f>((BG18-BI18)^2+(BH18-BJ18)^2)^0.5</f>
        <v>0</v>
      </c>
      <c r="AA18" s="5">
        <f>((BC18-BM18)^2+(BD18-BN18)^2)^0.5</f>
        <v>0</v>
      </c>
      <c r="AB18" s="5">
        <f>((BA18-BO18)^2+(BB18-BP18)^2)^0.5</f>
        <v>0</v>
      </c>
      <c r="AC18" s="6">
        <f>((AY18-BQ18)^2+(AZ18-BR18)^2)^0.5</f>
        <v>0</v>
      </c>
      <c r="AD18" s="6">
        <f>((CK18-CM18)^2+(CL18-CN18)^2)^0.5</f>
        <v>0</v>
      </c>
      <c r="AE18" s="6">
        <f>((CU18-CW18)^2+(CV18-CX18)^2)^0.5</f>
        <v>0</v>
      </c>
      <c r="AF18" s="6">
        <f>((DE18-DG18)^2+(DF18-DH18)^2)^0.5</f>
        <v>0</v>
      </c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18"/>
      <c r="AZ18" s="18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</row>
    <row r="19" spans="2:120" x14ac:dyDescent="0.2">
      <c r="B19" s="1"/>
      <c r="C19" s="1"/>
      <c r="D19" s="5">
        <f>((AG19-AW19)^2+(AH19-AX19)^2)^0.5</f>
        <v>0</v>
      </c>
      <c r="E19" s="5">
        <f>((AG19-AU19)^2+(AH19-AV19)^2)^0.5</f>
        <v>0</v>
      </c>
      <c r="F19" s="5">
        <f>((AG19-AM19)^2+(AH19-AN19)^2)^0.5</f>
        <v>0</v>
      </c>
      <c r="G19" s="5">
        <f>((AG19-AI19)^2+(AH19-AJ19)^2)^0.5</f>
        <v>0</v>
      </c>
      <c r="H19" s="5">
        <f>((AK19-AM19)^2+(AL19-AN19)^2)^0.5</f>
        <v>0</v>
      </c>
      <c r="I19" s="5">
        <f>((AM19-AO19)^2+(AN19-AP19)^2)^0.5</f>
        <v>0</v>
      </c>
      <c r="J19" s="5">
        <f>((AO19-AQ19)^2+(AP19-AR19)^2)^0.5</f>
        <v>0</v>
      </c>
      <c r="K19" s="5">
        <f>((AQ19-AS19)^2+(AR19-AT19)^2)^0.5</f>
        <v>0</v>
      </c>
      <c r="L19" s="5">
        <f>((BS19-BU19)^2+(BT19-BV19)^2)^0.5</f>
        <v>0</v>
      </c>
      <c r="M19" s="5">
        <f>((BU19-BW19)^2+(BV19-BX19)^2)^0.5</f>
        <v>0</v>
      </c>
      <c r="N19" s="5">
        <f>((BW19-BY19)^2+(BX19-BZ19)^2)^0.5 + ((BY19-CA19)^2+(BZ19-CB19)^2)^0.5</f>
        <v>0</v>
      </c>
      <c r="O19" s="5">
        <f>((CA19-CC19)^2+(CB19-CD19)^2)^0.5</f>
        <v>0</v>
      </c>
      <c r="P19" s="5">
        <f>((CE19-CG19)^2+(CF19-CH19)^2)^0.5</f>
        <v>0</v>
      </c>
      <c r="Q19" s="5">
        <f>((CG19-CI19)^2+(CH19-CJ19)^2)^0.5</f>
        <v>0</v>
      </c>
      <c r="R19" s="5">
        <f>((CO19-CQ19)^2+(CP19-CR19)^2)^0.5</f>
        <v>0</v>
      </c>
      <c r="S19" s="5">
        <f>((CQ19-CS19)^2+(CR19-CT19)^2)^0.5</f>
        <v>0</v>
      </c>
      <c r="T19" s="5">
        <f>((CY19-DA19)^2+(CZ19-DB19)^2)^0.5</f>
        <v>0</v>
      </c>
      <c r="U19" s="5">
        <f>((DA19-DC19)^2+(DB19-DD19)^2)^0.5</f>
        <v>0</v>
      </c>
      <c r="V19" s="5">
        <f>((DI19-DK19)^2+(DJ19-DL19)^2)^0.5</f>
        <v>0</v>
      </c>
      <c r="W19" s="5">
        <f>((DK19-DM19)^2+(DL19-DN19)^2)^0.5</f>
        <v>0</v>
      </c>
      <c r="X19" s="5">
        <f>((DM19-DO19)^2+(DN19-DP19)^2)^0.5</f>
        <v>0</v>
      </c>
      <c r="Y19" s="5">
        <f>((BE19-BK19)^2+(BF19-BL19)^2)^0.5</f>
        <v>0</v>
      </c>
      <c r="Z19" s="5">
        <f>((BG19-BI19)^2+(BH19-BJ19)^2)^0.5</f>
        <v>0</v>
      </c>
      <c r="AA19" s="5">
        <f>((BC19-BM19)^2+(BD19-BN19)^2)^0.5</f>
        <v>0</v>
      </c>
      <c r="AB19" s="5">
        <f>((BA19-BO19)^2+(BB19-BP19)^2)^0.5</f>
        <v>0</v>
      </c>
      <c r="AC19" s="6">
        <f>((AY19-BQ19)^2+(AZ19-BR19)^2)^0.5</f>
        <v>0</v>
      </c>
      <c r="AD19" s="6">
        <f>((CK19-CM19)^2+(CL19-CN19)^2)^0.5</f>
        <v>0</v>
      </c>
      <c r="AE19" s="6">
        <f>((CU19-CW19)^2+(CV19-CX19)^2)^0.5</f>
        <v>0</v>
      </c>
      <c r="AF19" s="6">
        <f>((DE19-DG19)^2+(DF19-DH19)^2)^0.5</f>
        <v>0</v>
      </c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18"/>
      <c r="AZ19" s="18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</row>
    <row r="20" spans="2:120" x14ac:dyDescent="0.2">
      <c r="B20" s="1"/>
      <c r="C20" s="1"/>
      <c r="D20" s="5">
        <f>((AG20-AW20)^2+(AH20-AX20)^2)^0.5</f>
        <v>0</v>
      </c>
      <c r="E20" s="5">
        <f>((AG20-AU20)^2+(AH20-AV20)^2)^0.5</f>
        <v>0</v>
      </c>
      <c r="F20" s="5">
        <f>((AG20-AM20)^2+(AH20-AN20)^2)^0.5</f>
        <v>0</v>
      </c>
      <c r="G20" s="5">
        <f>((AG20-AI20)^2+(AH20-AJ20)^2)^0.5</f>
        <v>0</v>
      </c>
      <c r="H20" s="5">
        <f>((AK20-AM20)^2+(AL20-AN20)^2)^0.5</f>
        <v>0</v>
      </c>
      <c r="I20" s="5">
        <f>((AM20-AO20)^2+(AN20-AP20)^2)^0.5</f>
        <v>0</v>
      </c>
      <c r="J20" s="5">
        <f>((AO20-AQ20)^2+(AP20-AR20)^2)^0.5</f>
        <v>0</v>
      </c>
      <c r="K20" s="5">
        <f>((AQ20-AS20)^2+(AR20-AT20)^2)^0.5</f>
        <v>0</v>
      </c>
      <c r="L20" s="5">
        <f>((BS20-BU20)^2+(BT20-BV20)^2)^0.5</f>
        <v>0</v>
      </c>
      <c r="M20" s="5">
        <f>((BU20-BW20)^2+(BV20-BX20)^2)^0.5</f>
        <v>0</v>
      </c>
      <c r="N20" s="5">
        <f>((BW20-BY20)^2+(BX20-BZ20)^2)^0.5 + ((BY20-CA20)^2+(BZ20-CB20)^2)^0.5</f>
        <v>0</v>
      </c>
      <c r="O20" s="5">
        <f>((CA20-CC20)^2+(CB20-CD20)^2)^0.5</f>
        <v>0</v>
      </c>
      <c r="P20" s="5">
        <f>((CE20-CG20)^2+(CF20-CH20)^2)^0.5</f>
        <v>0</v>
      </c>
      <c r="Q20" s="5">
        <f>((CG20-CI20)^2+(CH20-CJ20)^2)^0.5</f>
        <v>0</v>
      </c>
      <c r="R20" s="5">
        <f>((CO20-CQ20)^2+(CP20-CR20)^2)^0.5</f>
        <v>0</v>
      </c>
      <c r="S20" s="5">
        <f>((CQ20-CS20)^2+(CR20-CT20)^2)^0.5</f>
        <v>0</v>
      </c>
      <c r="T20" s="5">
        <f>((CY20-DA20)^2+(CZ20-DB20)^2)^0.5</f>
        <v>0</v>
      </c>
      <c r="U20" s="5">
        <f>((DA20-DC20)^2+(DB20-DD20)^2)^0.5</f>
        <v>0</v>
      </c>
      <c r="V20" s="5">
        <f>((DI20-DK20)^2+(DJ20-DL20)^2)^0.5</f>
        <v>0</v>
      </c>
      <c r="W20" s="5">
        <f>((DK20-DM20)^2+(DL20-DN20)^2)^0.5</f>
        <v>0</v>
      </c>
      <c r="X20" s="5">
        <f>((DM20-DO20)^2+(DN20-DP20)^2)^0.5</f>
        <v>0</v>
      </c>
      <c r="Y20" s="5">
        <f>((BE20-BK20)^2+(BF20-BL20)^2)^0.5</f>
        <v>0</v>
      </c>
      <c r="Z20" s="5">
        <f>((BG20-BI20)^2+(BH20-BJ20)^2)^0.5</f>
        <v>0</v>
      </c>
      <c r="AA20" s="5">
        <f>((BC20-BM20)^2+(BD20-BN20)^2)^0.5</f>
        <v>0</v>
      </c>
      <c r="AB20" s="5">
        <f>((BA20-BO20)^2+(BB20-BP20)^2)^0.5</f>
        <v>0</v>
      </c>
      <c r="AC20" s="6">
        <f>((AY20-BQ20)^2+(AZ20-BR20)^2)^0.5</f>
        <v>0</v>
      </c>
      <c r="AD20" s="6">
        <f>((CK20-CM20)^2+(CL20-CN20)^2)^0.5</f>
        <v>0</v>
      </c>
      <c r="AE20" s="6">
        <f>((CU20-CW20)^2+(CV20-CX20)^2)^0.5</f>
        <v>0</v>
      </c>
      <c r="AF20" s="6">
        <f>((DE20-DG20)^2+(DF20-DH20)^2)^0.5</f>
        <v>0</v>
      </c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21"/>
      <c r="AT20" s="9"/>
      <c r="AU20" s="9"/>
      <c r="AV20" s="9"/>
      <c r="AW20" s="9"/>
      <c r="AX20" s="9"/>
      <c r="AY20" s="18"/>
      <c r="AZ20" s="18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</row>
    <row r="21" spans="2:120" x14ac:dyDescent="0.2">
      <c r="B21" s="1"/>
      <c r="C21" s="1"/>
      <c r="D21" s="5">
        <f>((AG21-AW21)^2+(AH21-AX21)^2)^0.5</f>
        <v>0</v>
      </c>
      <c r="E21" s="5">
        <f>((AG21-AU21)^2+(AH21-AV21)^2)^0.5</f>
        <v>0</v>
      </c>
      <c r="F21" s="5">
        <f>((AG21-AM21)^2+(AH21-AN21)^2)^0.5</f>
        <v>0</v>
      </c>
      <c r="G21" s="5">
        <f>((AG21-AI21)^2+(AH21-AJ21)^2)^0.5</f>
        <v>0</v>
      </c>
      <c r="H21" s="5">
        <f>((AK21-AM21)^2+(AL21-AN21)^2)^0.5</f>
        <v>0</v>
      </c>
      <c r="I21" s="5">
        <f>((AM21-AO21)^2+(AN21-AP21)^2)^0.5</f>
        <v>0</v>
      </c>
      <c r="J21" s="5">
        <f>((AO21-AQ21)^2+(AP21-AR21)^2)^0.5</f>
        <v>0</v>
      </c>
      <c r="K21" s="5">
        <f>((AQ21-AS21)^2+(AR21-AT21)^2)^0.5</f>
        <v>0</v>
      </c>
      <c r="L21" s="5">
        <f>((BS21-BU21)^2+(BT21-BV21)^2)^0.5</f>
        <v>0</v>
      </c>
      <c r="M21" s="5">
        <f>((BU21-BW21)^2+(BV21-BX21)^2)^0.5</f>
        <v>0</v>
      </c>
      <c r="N21" s="5">
        <f>((BW21-BY21)^2+(BX21-BZ21)^2)^0.5 + ((BY21-CA21)^2+(BZ21-CB21)^2)^0.5</f>
        <v>0</v>
      </c>
      <c r="O21" s="5">
        <f>((CA21-CC21)^2+(CB21-CD21)^2)^0.5</f>
        <v>0</v>
      </c>
      <c r="P21" s="5">
        <f>((CE21-CG21)^2+(CF21-CH21)^2)^0.5</f>
        <v>0</v>
      </c>
      <c r="Q21" s="5">
        <f>((CG21-CI21)^2+(CH21-CJ21)^2)^0.5</f>
        <v>0</v>
      </c>
      <c r="R21" s="5">
        <f>((CO21-CQ21)^2+(CP21-CR21)^2)^0.5</f>
        <v>0</v>
      </c>
      <c r="S21" s="5">
        <f>((CQ21-CS21)^2+(CR21-CT21)^2)^0.5</f>
        <v>0</v>
      </c>
      <c r="T21" s="5">
        <f>((CY21-DA21)^2+(CZ21-DB21)^2)^0.5</f>
        <v>0</v>
      </c>
      <c r="U21" s="5">
        <f>((DA21-DC21)^2+(DB21-DD21)^2)^0.5</f>
        <v>0</v>
      </c>
      <c r="V21" s="5">
        <f>((DI21-DK21)^2+(DJ21-DL21)^2)^0.5</f>
        <v>0</v>
      </c>
      <c r="W21" s="5">
        <f>((DK21-DM21)^2+(DL21-DN21)^2)^0.5</f>
        <v>0</v>
      </c>
      <c r="X21" s="5">
        <f>((DM21-DO21)^2+(DN21-DP21)^2)^0.5</f>
        <v>0</v>
      </c>
      <c r="Y21" s="5">
        <f>((BE21-BK21)^2+(BF21-BL21)^2)^0.5</f>
        <v>0</v>
      </c>
      <c r="Z21" s="5">
        <f>((BG21-BI21)^2+(BH21-BJ21)^2)^0.5</f>
        <v>0</v>
      </c>
      <c r="AA21" s="5">
        <f>((BC21-BM21)^2+(BD21-BN21)^2)^0.5</f>
        <v>0</v>
      </c>
      <c r="AB21" s="5">
        <f>((BA21-BO21)^2+(BB21-BP21)^2)^0.5</f>
        <v>0</v>
      </c>
      <c r="AC21" s="6">
        <f>((AY21-BQ21)^2+(AZ21-BR21)^2)^0.5</f>
        <v>0</v>
      </c>
      <c r="AD21" s="6">
        <f>((CK21-CM21)^2+(CL21-CN21)^2)^0.5</f>
        <v>0</v>
      </c>
      <c r="AE21" s="6">
        <f>((CU21-CW21)^2+(CV21-CX21)^2)^0.5</f>
        <v>0</v>
      </c>
      <c r="AF21" s="6">
        <f>((DE21-DG21)^2+(DF21-DH21)^2)^0.5</f>
        <v>0</v>
      </c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18"/>
      <c r="AZ21" s="18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</row>
    <row r="22" spans="2:120" x14ac:dyDescent="0.2">
      <c r="B22" s="1"/>
      <c r="C22" s="1"/>
      <c r="D22" s="5">
        <f>((AG22-AW22)^2+(AH22-AX22)^2)^0.5</f>
        <v>0</v>
      </c>
      <c r="E22" s="5">
        <f>((AG22-AU22)^2+(AH22-AV22)^2)^0.5</f>
        <v>0</v>
      </c>
      <c r="F22" s="5">
        <f>((AG22-AM22)^2+(AH22-AN22)^2)^0.5</f>
        <v>0</v>
      </c>
      <c r="G22" s="5">
        <f>((AG22-AI22)^2+(AH22-AJ22)^2)^0.5</f>
        <v>0</v>
      </c>
      <c r="H22" s="5">
        <f>((AK22-AM22)^2+(AL22-AN22)^2)^0.5</f>
        <v>0</v>
      </c>
      <c r="I22" s="5">
        <f>((AM22-AO22)^2+(AN22-AP22)^2)^0.5</f>
        <v>0</v>
      </c>
      <c r="J22" s="5">
        <f>((AO22-AQ22)^2+(AP22-AR22)^2)^0.5</f>
        <v>0</v>
      </c>
      <c r="K22" s="5">
        <f>((AQ22-AS22)^2+(AR22-AT22)^2)^0.5</f>
        <v>0</v>
      </c>
      <c r="L22" s="5">
        <f>((BS22-BU22)^2+(BT22-BV22)^2)^0.5</f>
        <v>0</v>
      </c>
      <c r="M22" s="5">
        <f>((BU22-BW22)^2+(BV22-BX22)^2)^0.5</f>
        <v>0</v>
      </c>
      <c r="N22" s="5">
        <f>((BW22-BY22)^2+(BX22-BZ22)^2)^0.5 + ((BY22-CA22)^2+(BZ22-CB22)^2)^0.5</f>
        <v>0</v>
      </c>
      <c r="O22" s="5">
        <f>((CA22-CC22)^2+(CB22-CD22)^2)^0.5</f>
        <v>0</v>
      </c>
      <c r="P22" s="5">
        <f>((CE22-CG22)^2+(CF22-CH22)^2)^0.5</f>
        <v>0</v>
      </c>
      <c r="Q22" s="5">
        <f>((CG22-CI22)^2+(CH22-CJ22)^2)^0.5</f>
        <v>0</v>
      </c>
      <c r="R22" s="5">
        <f>((CO22-CQ22)^2+(CP22-CR22)^2)^0.5</f>
        <v>0</v>
      </c>
      <c r="S22" s="5">
        <f>((CQ22-CS22)^2+(CR22-CT22)^2)^0.5</f>
        <v>0</v>
      </c>
      <c r="T22" s="5">
        <f>((CY22-DA22)^2+(CZ22-DB22)^2)^0.5</f>
        <v>0</v>
      </c>
      <c r="U22" s="5">
        <f>((DA22-DC22)^2+(DB22-DD22)^2)^0.5</f>
        <v>0</v>
      </c>
      <c r="V22" s="5">
        <f>((DI22-DK22)^2+(DJ22-DL22)^2)^0.5</f>
        <v>0</v>
      </c>
      <c r="W22" s="5">
        <f>((DK22-DM22)^2+(DL22-DN22)^2)^0.5</f>
        <v>0</v>
      </c>
      <c r="X22" s="5">
        <f>((DM22-DO22)^2+(DN22-DP22)^2)^0.5</f>
        <v>0</v>
      </c>
      <c r="Y22" s="5">
        <f>((BE22-BK22)^2+(BF22-BL22)^2)^0.5</f>
        <v>0</v>
      </c>
      <c r="Z22" s="5">
        <f>((BG22-BI22)^2+(BH22-BJ22)^2)^0.5</f>
        <v>0</v>
      </c>
      <c r="AA22" s="5">
        <f>((BC22-BM22)^2+(BD22-BN22)^2)^0.5</f>
        <v>0</v>
      </c>
      <c r="AB22" s="5">
        <f>((BA22-BO22)^2+(BB22-BP22)^2)^0.5</f>
        <v>0</v>
      </c>
      <c r="AC22" s="6">
        <f>((AY22-BQ22)^2+(AZ22-BR22)^2)^0.5</f>
        <v>0</v>
      </c>
      <c r="AD22" s="6">
        <f>((CK22-CM22)^2+(CL22-CN22)^2)^0.5</f>
        <v>0</v>
      </c>
      <c r="AE22" s="6">
        <f>((CU22-CW22)^2+(CV22-CX22)^2)^0.5</f>
        <v>0</v>
      </c>
      <c r="AF22" s="6">
        <f>((DE22-DG22)^2+(DF22-DH22)^2)^0.5</f>
        <v>0</v>
      </c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18"/>
      <c r="AZ22" s="18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</row>
    <row r="23" spans="2:120" x14ac:dyDescent="0.2">
      <c r="B23" s="13" t="s">
        <v>3</v>
      </c>
      <c r="C23" s="13"/>
      <c r="D23" s="14">
        <f t="shared" ref="D23:AF23" si="6">AVERAGE(D18:D22)</f>
        <v>0</v>
      </c>
      <c r="E23" s="14">
        <f t="shared" si="6"/>
        <v>0</v>
      </c>
      <c r="F23" s="14">
        <f t="shared" si="6"/>
        <v>0</v>
      </c>
      <c r="G23" s="14">
        <f t="shared" si="6"/>
        <v>0</v>
      </c>
      <c r="H23" s="14">
        <f t="shared" si="6"/>
        <v>0</v>
      </c>
      <c r="I23" s="14">
        <f t="shared" si="6"/>
        <v>0</v>
      </c>
      <c r="J23" s="14">
        <f t="shared" si="6"/>
        <v>0</v>
      </c>
      <c r="K23" s="14">
        <f t="shared" si="6"/>
        <v>0</v>
      </c>
      <c r="L23" s="14">
        <f t="shared" si="6"/>
        <v>0</v>
      </c>
      <c r="M23" s="14">
        <f t="shared" si="6"/>
        <v>0</v>
      </c>
      <c r="N23" s="14">
        <f t="shared" si="6"/>
        <v>0</v>
      </c>
      <c r="O23" s="14">
        <f t="shared" si="6"/>
        <v>0</v>
      </c>
      <c r="P23" s="14">
        <f t="shared" si="6"/>
        <v>0</v>
      </c>
      <c r="Q23" s="14">
        <f t="shared" si="6"/>
        <v>0</v>
      </c>
      <c r="R23" s="14">
        <f t="shared" si="6"/>
        <v>0</v>
      </c>
      <c r="S23" s="14">
        <f t="shared" si="6"/>
        <v>0</v>
      </c>
      <c r="T23" s="14">
        <f t="shared" si="6"/>
        <v>0</v>
      </c>
      <c r="U23" s="14">
        <f t="shared" si="6"/>
        <v>0</v>
      </c>
      <c r="V23" s="14">
        <f t="shared" si="6"/>
        <v>0</v>
      </c>
      <c r="W23" s="14">
        <f t="shared" si="6"/>
        <v>0</v>
      </c>
      <c r="X23" s="14">
        <f t="shared" si="6"/>
        <v>0</v>
      </c>
      <c r="Y23" s="14">
        <f t="shared" si="6"/>
        <v>0</v>
      </c>
      <c r="Z23" s="14">
        <f t="shared" si="6"/>
        <v>0</v>
      </c>
      <c r="AA23" s="14">
        <f t="shared" si="6"/>
        <v>0</v>
      </c>
      <c r="AB23" s="14">
        <f t="shared" si="6"/>
        <v>0</v>
      </c>
      <c r="AC23" s="14">
        <f t="shared" si="6"/>
        <v>0</v>
      </c>
      <c r="AD23" s="14">
        <f t="shared" si="6"/>
        <v>0</v>
      </c>
      <c r="AE23" s="14">
        <f t="shared" si="6"/>
        <v>0</v>
      </c>
      <c r="AF23" s="14">
        <f t="shared" si="6"/>
        <v>0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7"/>
      <c r="BT23" s="7"/>
      <c r="BU23" s="7"/>
      <c r="BV23" s="7"/>
      <c r="BW23" s="7"/>
      <c r="BX23" s="7"/>
      <c r="BY23" s="7"/>
      <c r="BZ23" s="7"/>
    </row>
    <row r="24" spans="2:120" x14ac:dyDescent="0.2">
      <c r="B24" s="13" t="s">
        <v>4</v>
      </c>
      <c r="C24" s="13"/>
      <c r="D24" s="14">
        <f t="shared" ref="D24:AF24" si="7">STDEV(D18:D22)</f>
        <v>0</v>
      </c>
      <c r="E24" s="14">
        <f t="shared" si="7"/>
        <v>0</v>
      </c>
      <c r="F24" s="14">
        <f t="shared" si="7"/>
        <v>0</v>
      </c>
      <c r="G24" s="14">
        <f t="shared" si="7"/>
        <v>0</v>
      </c>
      <c r="H24" s="14">
        <f t="shared" si="7"/>
        <v>0</v>
      </c>
      <c r="I24" s="14">
        <f t="shared" si="7"/>
        <v>0</v>
      </c>
      <c r="J24" s="14">
        <f t="shared" si="7"/>
        <v>0</v>
      </c>
      <c r="K24" s="14">
        <f t="shared" si="7"/>
        <v>0</v>
      </c>
      <c r="L24" s="14">
        <f t="shared" si="7"/>
        <v>0</v>
      </c>
      <c r="M24" s="14">
        <f t="shared" si="7"/>
        <v>0</v>
      </c>
      <c r="N24" s="14">
        <f t="shared" si="7"/>
        <v>0</v>
      </c>
      <c r="O24" s="14">
        <f t="shared" si="7"/>
        <v>0</v>
      </c>
      <c r="P24" s="14">
        <f t="shared" si="7"/>
        <v>0</v>
      </c>
      <c r="Q24" s="14">
        <f t="shared" si="7"/>
        <v>0</v>
      </c>
      <c r="R24" s="14">
        <f t="shared" si="7"/>
        <v>0</v>
      </c>
      <c r="S24" s="14">
        <f t="shared" si="7"/>
        <v>0</v>
      </c>
      <c r="T24" s="14">
        <f t="shared" si="7"/>
        <v>0</v>
      </c>
      <c r="U24" s="14">
        <f t="shared" si="7"/>
        <v>0</v>
      </c>
      <c r="V24" s="14">
        <f t="shared" si="7"/>
        <v>0</v>
      </c>
      <c r="W24" s="14">
        <f t="shared" si="7"/>
        <v>0</v>
      </c>
      <c r="X24" s="14">
        <f t="shared" si="7"/>
        <v>0</v>
      </c>
      <c r="Y24" s="14">
        <f t="shared" si="7"/>
        <v>0</v>
      </c>
      <c r="Z24" s="14">
        <f t="shared" si="7"/>
        <v>0</v>
      </c>
      <c r="AA24" s="14">
        <f t="shared" si="7"/>
        <v>0</v>
      </c>
      <c r="AB24" s="14">
        <f t="shared" si="7"/>
        <v>0</v>
      </c>
      <c r="AC24" s="14">
        <f t="shared" si="7"/>
        <v>0</v>
      </c>
      <c r="AD24" s="14">
        <f t="shared" si="7"/>
        <v>0</v>
      </c>
      <c r="AE24" s="14">
        <f t="shared" si="7"/>
        <v>0</v>
      </c>
      <c r="AF24" s="14">
        <f t="shared" si="7"/>
        <v>0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7"/>
      <c r="BT24" s="7"/>
      <c r="BU24" s="7"/>
      <c r="BV24" s="7"/>
      <c r="BW24" s="7"/>
      <c r="BX24" s="7"/>
      <c r="BY24" s="7"/>
      <c r="BZ24" s="7"/>
    </row>
    <row r="25" spans="2:120" x14ac:dyDescent="0.2">
      <c r="B25" s="13" t="s">
        <v>5</v>
      </c>
      <c r="C25" s="13"/>
      <c r="D25" s="14">
        <f t="shared" ref="D25:AF25" si="8">MAX(D18:D22)-MIN(D18:D22)</f>
        <v>0</v>
      </c>
      <c r="E25" s="14">
        <f t="shared" si="8"/>
        <v>0</v>
      </c>
      <c r="F25" s="14">
        <f t="shared" si="8"/>
        <v>0</v>
      </c>
      <c r="G25" s="14">
        <f t="shared" si="8"/>
        <v>0</v>
      </c>
      <c r="H25" s="14">
        <f t="shared" si="8"/>
        <v>0</v>
      </c>
      <c r="I25" s="14">
        <f t="shared" si="8"/>
        <v>0</v>
      </c>
      <c r="J25" s="14">
        <f t="shared" si="8"/>
        <v>0</v>
      </c>
      <c r="K25" s="14">
        <f t="shared" si="8"/>
        <v>0</v>
      </c>
      <c r="L25" s="14">
        <f t="shared" si="8"/>
        <v>0</v>
      </c>
      <c r="M25" s="14">
        <f t="shared" si="8"/>
        <v>0</v>
      </c>
      <c r="N25" s="14">
        <f t="shared" si="8"/>
        <v>0</v>
      </c>
      <c r="O25" s="14">
        <f t="shared" si="8"/>
        <v>0</v>
      </c>
      <c r="P25" s="14">
        <f t="shared" si="8"/>
        <v>0</v>
      </c>
      <c r="Q25" s="14">
        <f t="shared" si="8"/>
        <v>0</v>
      </c>
      <c r="R25" s="14">
        <f t="shared" si="8"/>
        <v>0</v>
      </c>
      <c r="S25" s="14">
        <f t="shared" si="8"/>
        <v>0</v>
      </c>
      <c r="T25" s="14">
        <f t="shared" si="8"/>
        <v>0</v>
      </c>
      <c r="U25" s="14">
        <f t="shared" si="8"/>
        <v>0</v>
      </c>
      <c r="V25" s="14">
        <f t="shared" si="8"/>
        <v>0</v>
      </c>
      <c r="W25" s="14">
        <f t="shared" si="8"/>
        <v>0</v>
      </c>
      <c r="X25" s="14">
        <f t="shared" si="8"/>
        <v>0</v>
      </c>
      <c r="Y25" s="14">
        <f t="shared" si="8"/>
        <v>0</v>
      </c>
      <c r="Z25" s="14">
        <f t="shared" si="8"/>
        <v>0</v>
      </c>
      <c r="AA25" s="14">
        <f t="shared" si="8"/>
        <v>0</v>
      </c>
      <c r="AB25" s="14">
        <f t="shared" si="8"/>
        <v>0</v>
      </c>
      <c r="AC25" s="14">
        <f t="shared" si="8"/>
        <v>0</v>
      </c>
      <c r="AD25" s="14">
        <f t="shared" si="8"/>
        <v>0</v>
      </c>
      <c r="AE25" s="14">
        <f t="shared" si="8"/>
        <v>0</v>
      </c>
      <c r="AF25" s="14">
        <f t="shared" si="8"/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7"/>
      <c r="BT25" s="7"/>
      <c r="BU25" s="7"/>
      <c r="BV25" s="7"/>
      <c r="BW25" s="7"/>
      <c r="BX25" s="7"/>
      <c r="BY25" s="7"/>
      <c r="BZ25" s="7"/>
    </row>
    <row r="26" spans="2:120" x14ac:dyDescent="0.2">
      <c r="B26" s="13" t="s">
        <v>6</v>
      </c>
      <c r="C26" s="13"/>
      <c r="D26" s="14">
        <f t="shared" ref="D26:AF26" si="9">MIN(D18:D22)</f>
        <v>0</v>
      </c>
      <c r="E26" s="14">
        <f t="shared" si="9"/>
        <v>0</v>
      </c>
      <c r="F26" s="14">
        <f t="shared" si="9"/>
        <v>0</v>
      </c>
      <c r="G26" s="14">
        <f t="shared" si="9"/>
        <v>0</v>
      </c>
      <c r="H26" s="14">
        <f t="shared" si="9"/>
        <v>0</v>
      </c>
      <c r="I26" s="14">
        <f t="shared" si="9"/>
        <v>0</v>
      </c>
      <c r="J26" s="14">
        <f t="shared" si="9"/>
        <v>0</v>
      </c>
      <c r="K26" s="14">
        <f t="shared" si="9"/>
        <v>0</v>
      </c>
      <c r="L26" s="14">
        <f t="shared" si="9"/>
        <v>0</v>
      </c>
      <c r="M26" s="14">
        <f t="shared" si="9"/>
        <v>0</v>
      </c>
      <c r="N26" s="14">
        <f t="shared" si="9"/>
        <v>0</v>
      </c>
      <c r="O26" s="14">
        <f t="shared" si="9"/>
        <v>0</v>
      </c>
      <c r="P26" s="14">
        <f t="shared" si="9"/>
        <v>0</v>
      </c>
      <c r="Q26" s="14">
        <f t="shared" si="9"/>
        <v>0</v>
      </c>
      <c r="R26" s="14">
        <f t="shared" si="9"/>
        <v>0</v>
      </c>
      <c r="S26" s="14">
        <f t="shared" si="9"/>
        <v>0</v>
      </c>
      <c r="T26" s="14">
        <f t="shared" si="9"/>
        <v>0</v>
      </c>
      <c r="U26" s="14">
        <f t="shared" si="9"/>
        <v>0</v>
      </c>
      <c r="V26" s="14">
        <f t="shared" si="9"/>
        <v>0</v>
      </c>
      <c r="W26" s="14">
        <f t="shared" si="9"/>
        <v>0</v>
      </c>
      <c r="X26" s="14">
        <f t="shared" si="9"/>
        <v>0</v>
      </c>
      <c r="Y26" s="14">
        <f t="shared" si="9"/>
        <v>0</v>
      </c>
      <c r="Z26" s="14">
        <f t="shared" si="9"/>
        <v>0</v>
      </c>
      <c r="AA26" s="14">
        <f t="shared" si="9"/>
        <v>0</v>
      </c>
      <c r="AB26" s="14">
        <f t="shared" si="9"/>
        <v>0</v>
      </c>
      <c r="AC26" s="14">
        <f t="shared" si="9"/>
        <v>0</v>
      </c>
      <c r="AD26" s="14">
        <f t="shared" si="9"/>
        <v>0</v>
      </c>
      <c r="AE26" s="14">
        <f t="shared" si="9"/>
        <v>0</v>
      </c>
      <c r="AF26" s="14">
        <f t="shared" si="9"/>
        <v>0</v>
      </c>
      <c r="AI26" s="12"/>
      <c r="AJ26" s="12"/>
      <c r="AK26" s="12"/>
    </row>
    <row r="27" spans="2:120" x14ac:dyDescent="0.2">
      <c r="B27" s="13" t="s">
        <v>7</v>
      </c>
      <c r="C27" s="13"/>
      <c r="D27" s="14">
        <f t="shared" ref="D27:AF27" si="10">MAX(D18:D22)</f>
        <v>0</v>
      </c>
      <c r="E27" s="14">
        <f t="shared" si="10"/>
        <v>0</v>
      </c>
      <c r="F27" s="14">
        <f t="shared" si="10"/>
        <v>0</v>
      </c>
      <c r="G27" s="14">
        <f t="shared" si="10"/>
        <v>0</v>
      </c>
      <c r="H27" s="14">
        <f t="shared" si="10"/>
        <v>0</v>
      </c>
      <c r="I27" s="14">
        <f t="shared" si="10"/>
        <v>0</v>
      </c>
      <c r="J27" s="14">
        <f t="shared" si="10"/>
        <v>0</v>
      </c>
      <c r="K27" s="14">
        <f t="shared" si="10"/>
        <v>0</v>
      </c>
      <c r="L27" s="14">
        <f t="shared" si="10"/>
        <v>0</v>
      </c>
      <c r="M27" s="14">
        <f t="shared" si="10"/>
        <v>0</v>
      </c>
      <c r="N27" s="14">
        <f t="shared" si="10"/>
        <v>0</v>
      </c>
      <c r="O27" s="14">
        <f t="shared" si="10"/>
        <v>0</v>
      </c>
      <c r="P27" s="14">
        <f t="shared" si="10"/>
        <v>0</v>
      </c>
      <c r="Q27" s="14">
        <f t="shared" si="10"/>
        <v>0</v>
      </c>
      <c r="R27" s="14">
        <f t="shared" si="10"/>
        <v>0</v>
      </c>
      <c r="S27" s="14">
        <f t="shared" si="10"/>
        <v>0</v>
      </c>
      <c r="T27" s="14">
        <f t="shared" si="10"/>
        <v>0</v>
      </c>
      <c r="U27" s="14">
        <f t="shared" si="10"/>
        <v>0</v>
      </c>
      <c r="V27" s="14">
        <f t="shared" si="10"/>
        <v>0</v>
      </c>
      <c r="W27" s="14">
        <f t="shared" si="10"/>
        <v>0</v>
      </c>
      <c r="X27" s="14">
        <f t="shared" si="10"/>
        <v>0</v>
      </c>
      <c r="Y27" s="14">
        <f t="shared" si="10"/>
        <v>0</v>
      </c>
      <c r="Z27" s="14">
        <f t="shared" si="10"/>
        <v>0</v>
      </c>
      <c r="AA27" s="14">
        <f t="shared" si="10"/>
        <v>0</v>
      </c>
      <c r="AB27" s="14">
        <f t="shared" si="10"/>
        <v>0</v>
      </c>
      <c r="AC27" s="14">
        <f t="shared" si="10"/>
        <v>0</v>
      </c>
      <c r="AD27" s="14">
        <f t="shared" si="10"/>
        <v>0</v>
      </c>
      <c r="AE27" s="14">
        <f t="shared" si="10"/>
        <v>0</v>
      </c>
      <c r="AF27" s="14">
        <f t="shared" si="10"/>
        <v>0</v>
      </c>
      <c r="AI27" s="12"/>
      <c r="AJ27" s="12"/>
      <c r="AK27" s="12"/>
    </row>
    <row r="28" spans="2:120" x14ac:dyDescent="0.2">
      <c r="B28" s="13" t="s">
        <v>56</v>
      </c>
      <c r="C28" s="13"/>
      <c r="D28" s="15">
        <f t="shared" ref="D28:AF28" si="11">COUNT(D18:D22)</f>
        <v>5</v>
      </c>
      <c r="E28" s="15">
        <f t="shared" si="11"/>
        <v>5</v>
      </c>
      <c r="F28" s="15">
        <f t="shared" si="11"/>
        <v>5</v>
      </c>
      <c r="G28" s="15">
        <f t="shared" si="11"/>
        <v>5</v>
      </c>
      <c r="H28" s="15">
        <f t="shared" si="11"/>
        <v>5</v>
      </c>
      <c r="I28" s="15">
        <f t="shared" si="11"/>
        <v>5</v>
      </c>
      <c r="J28" s="15">
        <f t="shared" si="11"/>
        <v>5</v>
      </c>
      <c r="K28" s="15">
        <f t="shared" si="11"/>
        <v>5</v>
      </c>
      <c r="L28" s="15">
        <f t="shared" si="11"/>
        <v>5</v>
      </c>
      <c r="M28" s="15">
        <f t="shared" si="11"/>
        <v>5</v>
      </c>
      <c r="N28" s="15">
        <f t="shared" si="11"/>
        <v>5</v>
      </c>
      <c r="O28" s="15">
        <f t="shared" si="11"/>
        <v>5</v>
      </c>
      <c r="P28" s="15">
        <f t="shared" si="11"/>
        <v>5</v>
      </c>
      <c r="Q28" s="15">
        <f t="shared" si="11"/>
        <v>5</v>
      </c>
      <c r="R28" s="15">
        <f t="shared" si="11"/>
        <v>5</v>
      </c>
      <c r="S28" s="15">
        <f t="shared" si="11"/>
        <v>5</v>
      </c>
      <c r="T28" s="15">
        <f t="shared" si="11"/>
        <v>5</v>
      </c>
      <c r="U28" s="15">
        <f t="shared" si="11"/>
        <v>5</v>
      </c>
      <c r="V28" s="15">
        <f t="shared" si="11"/>
        <v>5</v>
      </c>
      <c r="W28" s="15">
        <f t="shared" si="11"/>
        <v>5</v>
      </c>
      <c r="X28" s="15">
        <f t="shared" si="11"/>
        <v>5</v>
      </c>
      <c r="Y28" s="15">
        <f t="shared" si="11"/>
        <v>5</v>
      </c>
      <c r="Z28" s="15">
        <f t="shared" si="11"/>
        <v>5</v>
      </c>
      <c r="AA28" s="15">
        <f t="shared" si="11"/>
        <v>5</v>
      </c>
      <c r="AB28" s="15">
        <f t="shared" si="11"/>
        <v>5</v>
      </c>
      <c r="AC28" s="15">
        <f t="shared" si="11"/>
        <v>5</v>
      </c>
      <c r="AD28" s="15">
        <f t="shared" si="11"/>
        <v>5</v>
      </c>
      <c r="AE28" s="15">
        <f t="shared" si="11"/>
        <v>5</v>
      </c>
      <c r="AF28" s="15">
        <f t="shared" si="11"/>
        <v>5</v>
      </c>
      <c r="AI28" s="12"/>
      <c r="AJ28" s="12"/>
      <c r="AK28" s="12"/>
    </row>
  </sheetData>
  <mergeCells count="44">
    <mergeCell ref="BE16:BF16"/>
    <mergeCell ref="BG16:BH16"/>
    <mergeCell ref="BI16:BJ16"/>
    <mergeCell ref="BK16:BL16"/>
    <mergeCell ref="BU16:BV16"/>
    <mergeCell ref="BW16:BX16"/>
    <mergeCell ref="BM16:BN16"/>
    <mergeCell ref="BO16:BP16"/>
    <mergeCell ref="BQ16:BR16"/>
    <mergeCell ref="BS16:BT16"/>
    <mergeCell ref="AS16:AT16"/>
    <mergeCell ref="AU16:AV16"/>
    <mergeCell ref="AW16:AX16"/>
    <mergeCell ref="AY16:AZ16"/>
    <mergeCell ref="BA16:BB16"/>
    <mergeCell ref="BC16:BD16"/>
    <mergeCell ref="BQ1:BR1"/>
    <mergeCell ref="BS1:BT1"/>
    <mergeCell ref="BU1:BV1"/>
    <mergeCell ref="BW1:BX1"/>
    <mergeCell ref="AG16:AH16"/>
    <mergeCell ref="AI16:AJ16"/>
    <mergeCell ref="AK16:AL16"/>
    <mergeCell ref="AM16:AN16"/>
    <mergeCell ref="AO16:AP16"/>
    <mergeCell ref="AQ16:AR16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1"/>
  <sheetViews>
    <sheetView workbookViewId="0">
      <pane xSplit="3" topLeftCell="AD1" activePane="topRight" state="frozen"/>
      <selection pane="topRight" activeCell="B11" sqref="B11:AF16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228</v>
      </c>
      <c r="C3" s="1"/>
      <c r="D3" s="5">
        <f t="shared" ref="D3:D10" si="0">((AG3-AW3)^2+(AH3-AX3)^2)^0.5</f>
        <v>9.9421999999999997</v>
      </c>
      <c r="E3" s="5">
        <f t="shared" ref="E3:E10" si="1">((AG3-AU3)^2+(AH3-AV3)^2)^0.5</f>
        <v>9.7917000000000005</v>
      </c>
      <c r="F3" s="5">
        <f>((AG3-AM3)^2+(AH3-AN3)^2)^0.5</f>
        <v>2.1951999999999998</v>
      </c>
      <c r="G3" s="5">
        <f>((AG3-AI3)^2+(AH3-AJ3)^2)^0.5</f>
        <v>0.60709999999999997</v>
      </c>
      <c r="H3" s="5">
        <f>((AK3-AM3)^2+(AL3-AN3)^2)^0.5</f>
        <v>1.2089999999999999</v>
      </c>
      <c r="I3" s="5">
        <f>((AM3-AO3)^2+(AN3-AP3)^2)^0.5</f>
        <v>0.62420000000000009</v>
      </c>
      <c r="J3" s="5">
        <f>((AO3-AQ3)^2+(AP3-AR3)^2)^0.5</f>
        <v>1.5246000000000004</v>
      </c>
      <c r="K3" s="5">
        <f>((AQ3-AS3)^2+(AR3-AT3)^2)^0.5</f>
        <v>0.47499999999999964</v>
      </c>
      <c r="L3" s="5">
        <f t="shared" ref="L3:L10" si="2">((BS3-BU3)^2+(BT3-BV3)^2)^0.5</f>
        <v>4.0548462979501458</v>
      </c>
      <c r="M3" s="5">
        <f t="shared" ref="M3:M10" si="3">((BU3-BW3)^2+(BV3-BX3)^2)^0.5</f>
        <v>1.2437705415389126</v>
      </c>
      <c r="N3" s="5">
        <f t="shared" ref="N3:N10" si="4">((BW3-BY3)^2+(BX3-BZ3)^2)^0.5 + ((BY3-CA3)^2+(BZ3-CB3)^2)^0.5</f>
        <v>3.5105672760965572</v>
      </c>
      <c r="O3" s="5">
        <f t="shared" ref="O3:O10" si="5">((CA3-CC3)^2+(CB3-CD3)^2)^0.5</f>
        <v>1.3973577136867994</v>
      </c>
      <c r="P3" s="5">
        <f>((CE3-CG3)^2+(CF3-CH3)^2)^0.5</f>
        <v>3.6322957616361582</v>
      </c>
      <c r="Q3" s="5">
        <f>((CG3-CI3)^2+(CH3-CJ3)^2)^0.5</f>
        <v>4.0402962478016384</v>
      </c>
      <c r="R3" s="5">
        <f>((CO3-CQ3)^2+(CP3-CR3)^2)^0.5</f>
        <v>3.1897588435491486</v>
      </c>
      <c r="S3" s="5">
        <f>((CQ3-CS3)^2+(CR3-CT3)^2)^0.5</f>
        <v>3.5069011078158447</v>
      </c>
      <c r="T3" s="5">
        <f>((CY3-DA3)^2+(CZ3-DB3)^2)^0.5</f>
        <v>2.7271406802730214</v>
      </c>
      <c r="U3" s="5">
        <f>((DA3-DC3)^2+(DB3-DD3)^2)^0.5</f>
        <v>4.330057574674961</v>
      </c>
      <c r="V3" s="5">
        <f>((DI3-DK3)^2+(DJ3-DL3)^2)^0.5</f>
        <v>0.78712179489580913</v>
      </c>
      <c r="W3" s="5">
        <f>((DK3-DM3)^2+(DL3-DN3)^2)^0.5</f>
        <v>1.3721490334508128</v>
      </c>
      <c r="X3" s="5">
        <f>((DM3-DO3)^2+(DN3-DP3)^2)^0.5</f>
        <v>0.27369671170841625</v>
      </c>
      <c r="Y3" s="5">
        <f>((BE3-BK3)^2+(BF3-BL3)^2)^0.5</f>
        <v>0.99439999999999995</v>
      </c>
      <c r="Z3" s="5">
        <f>((BG3-BI3)^2+(BH3-BJ3)^2)^0.5</f>
        <v>0.58230000000000004</v>
      </c>
      <c r="AA3" s="5">
        <f>((BC3-BM3)^2+(BD3-BN3)^2)^0.5</f>
        <v>1.3069000000000002</v>
      </c>
      <c r="AB3" s="5">
        <f>((BA3-BO3)^2+(BB3-BP3)^2)^0.5</f>
        <v>2.3005999999999998</v>
      </c>
      <c r="AC3" s="6">
        <f>((AY3-BQ3)^2+(AZ3-BR3)^2)^0.5</f>
        <v>1.6604999999999999</v>
      </c>
      <c r="AD3" s="6">
        <f>((CK3-CM3)^2+(CL3-CN3)^2)^0.5</f>
        <v>0.17140000000000002</v>
      </c>
      <c r="AE3" s="6">
        <f>((CU3-CW3)^2+(CV3-CX3)^2)^0.5</f>
        <v>0.21010000000000001</v>
      </c>
      <c r="AF3" s="6">
        <f>((DE3-DG3)^2+(DF3-DH3)^2)^0.5</f>
        <v>0.23240000000000016</v>
      </c>
      <c r="AG3" s="9">
        <v>0</v>
      </c>
      <c r="AH3" s="9">
        <v>0</v>
      </c>
      <c r="AI3" s="9">
        <v>0</v>
      </c>
      <c r="AJ3" s="9">
        <v>-0.60709999999999997</v>
      </c>
      <c r="AK3" s="9">
        <v>0</v>
      </c>
      <c r="AL3" s="9">
        <v>-0.98619999999999997</v>
      </c>
      <c r="AM3" s="9">
        <v>0</v>
      </c>
      <c r="AN3" s="9">
        <v>-2.1951999999999998</v>
      </c>
      <c r="AO3" s="9">
        <v>0</v>
      </c>
      <c r="AP3" s="9">
        <v>-2.8193999999999999</v>
      </c>
      <c r="AQ3" s="9">
        <v>0</v>
      </c>
      <c r="AR3" s="9">
        <v>-4.3440000000000003</v>
      </c>
      <c r="AS3" s="9">
        <v>0</v>
      </c>
      <c r="AT3" s="9">
        <v>-4.819</v>
      </c>
      <c r="AU3" s="9">
        <v>0</v>
      </c>
      <c r="AV3" s="9">
        <v>-9.7917000000000005</v>
      </c>
      <c r="AW3" s="9">
        <v>0</v>
      </c>
      <c r="AX3" s="9">
        <v>-9.9421999999999997</v>
      </c>
      <c r="AY3" s="18">
        <v>0.65210000000000001</v>
      </c>
      <c r="AZ3" s="18">
        <v>-4.2964000000000002</v>
      </c>
      <c r="BA3" s="19">
        <v>0.96709999999999996</v>
      </c>
      <c r="BB3" s="19">
        <v>-4.2964000000000002</v>
      </c>
      <c r="BC3" s="19">
        <v>0.52200000000000002</v>
      </c>
      <c r="BD3" s="19">
        <v>-4.2964000000000002</v>
      </c>
      <c r="BE3" s="19">
        <v>0.37459999999999999</v>
      </c>
      <c r="BF3" s="19">
        <v>-4.2964000000000002</v>
      </c>
      <c r="BG3" s="19">
        <v>0.1048</v>
      </c>
      <c r="BH3" s="19">
        <v>-4.2964000000000002</v>
      </c>
      <c r="BI3" s="19">
        <v>-0.47749999999999998</v>
      </c>
      <c r="BJ3" s="19">
        <v>-4.2964000000000002</v>
      </c>
      <c r="BK3" s="19">
        <v>-0.61980000000000002</v>
      </c>
      <c r="BL3" s="19">
        <v>-4.2964000000000002</v>
      </c>
      <c r="BM3" s="19">
        <v>-0.78490000000000004</v>
      </c>
      <c r="BN3" s="19">
        <v>-4.2964000000000002</v>
      </c>
      <c r="BO3" s="19">
        <v>-1.3334999999999999</v>
      </c>
      <c r="BP3" s="19">
        <v>-4.2964000000000002</v>
      </c>
      <c r="BQ3" s="19">
        <v>-1.0084</v>
      </c>
      <c r="BR3" s="19">
        <v>-4.2964000000000002</v>
      </c>
      <c r="BS3" s="17">
        <v>0</v>
      </c>
      <c r="BT3" s="17">
        <v>0</v>
      </c>
      <c r="BU3" s="17">
        <v>-2.2225000000000001</v>
      </c>
      <c r="BV3" s="17">
        <v>3.3915000000000002</v>
      </c>
      <c r="BW3" s="17">
        <v>-0.98550000000000004</v>
      </c>
      <c r="BX3" s="17">
        <v>3.5211000000000001</v>
      </c>
      <c r="BY3" s="17">
        <v>-0.98550000000000004</v>
      </c>
      <c r="BZ3" s="17">
        <v>3.5211000000000001</v>
      </c>
      <c r="CA3" s="17">
        <v>2.4866999999999999</v>
      </c>
      <c r="CB3" s="17">
        <v>3.0034999999999998</v>
      </c>
      <c r="CC3" s="17">
        <v>3.0124</v>
      </c>
      <c r="CD3" s="17">
        <v>1.7088000000000001</v>
      </c>
      <c r="CE3" s="12">
        <v>3.6703000000000001</v>
      </c>
      <c r="CF3" s="12">
        <v>0.89219999999999999</v>
      </c>
      <c r="CG3" s="12">
        <v>0.27879999999999999</v>
      </c>
      <c r="CH3" s="12">
        <v>-0.4083</v>
      </c>
      <c r="CI3" s="12">
        <v>4.2107000000000001</v>
      </c>
      <c r="CJ3" s="12">
        <v>-1.3379000000000001</v>
      </c>
      <c r="CK3" s="12">
        <v>3.5211000000000001</v>
      </c>
      <c r="CL3" s="12">
        <v>0.2261</v>
      </c>
      <c r="CM3" s="12">
        <v>3.5211000000000001</v>
      </c>
      <c r="CN3" s="12">
        <v>0.39750000000000002</v>
      </c>
      <c r="CO3" s="12">
        <v>4.5841000000000003</v>
      </c>
      <c r="CP3" s="12">
        <v>-1.5938000000000001</v>
      </c>
      <c r="CQ3" s="12">
        <v>2.3279000000000001</v>
      </c>
      <c r="CR3" s="12">
        <v>0.66100000000000003</v>
      </c>
      <c r="CS3" s="12">
        <v>5.1231999999999998</v>
      </c>
      <c r="CT3" s="12">
        <v>-1.4567000000000001</v>
      </c>
      <c r="CU3" s="12">
        <v>3.5211000000000001</v>
      </c>
      <c r="CV3" s="12">
        <v>0.26229999999999998</v>
      </c>
      <c r="CW3" s="12">
        <v>3.5211000000000001</v>
      </c>
      <c r="CX3" s="12">
        <v>0.47239999999999999</v>
      </c>
      <c r="CY3" s="12">
        <v>4.3409000000000004</v>
      </c>
      <c r="CZ3" s="12">
        <v>3.9007999999999998</v>
      </c>
      <c r="DA3" s="12">
        <v>4.6444000000000001</v>
      </c>
      <c r="DB3" s="12">
        <v>1.1906000000000001</v>
      </c>
      <c r="DC3" s="12">
        <v>8.9402000000000008</v>
      </c>
      <c r="DD3" s="12">
        <v>1.7342</v>
      </c>
      <c r="DE3" s="12">
        <v>3.5325000000000002</v>
      </c>
      <c r="DF3" s="12">
        <v>0.47239999999999999</v>
      </c>
      <c r="DG3" s="12">
        <v>3.3001</v>
      </c>
      <c r="DH3" s="12">
        <v>0.47239999999999999</v>
      </c>
      <c r="DI3" s="12">
        <v>3.4308999999999998</v>
      </c>
      <c r="DJ3" s="12">
        <v>0.52449999999999997</v>
      </c>
      <c r="DK3" s="12">
        <v>3.9535</v>
      </c>
      <c r="DL3" s="12">
        <v>-6.4100000000000004E-2</v>
      </c>
      <c r="DM3" s="12">
        <v>4.2893999999999997</v>
      </c>
      <c r="DN3" s="12">
        <v>-1.3945000000000001</v>
      </c>
      <c r="DO3" s="12">
        <v>4.3224</v>
      </c>
      <c r="DP3" s="12">
        <v>-1.6661999999999999</v>
      </c>
    </row>
    <row r="4" spans="2:120" ht="14.45" customHeight="1" x14ac:dyDescent="0.2">
      <c r="B4" s="2" t="s">
        <v>229</v>
      </c>
      <c r="C4" s="2"/>
      <c r="D4" s="5">
        <f t="shared" si="0"/>
        <v>11.1379</v>
      </c>
      <c r="E4" s="5">
        <f t="shared" si="1"/>
        <v>11.0052</v>
      </c>
      <c r="F4" s="5">
        <f>((AG4-AM4)^2+(AH4-AN4)^2)^0.5</f>
        <v>2.5387</v>
      </c>
      <c r="G4" s="5">
        <f>((AG4-AI4)^2+(AH4-AJ4)^2)^0.5</f>
        <v>0.83760000000000001</v>
      </c>
      <c r="H4" s="5">
        <f>((AK4-AM4)^2+(AL4-AN4)^2)^0.5</f>
        <v>1.2286999999999999</v>
      </c>
      <c r="I4" s="5">
        <f>((AM4-AO4)^2+(AN4-AP4)^2)^0.5</f>
        <v>0.50490000000000013</v>
      </c>
      <c r="J4" s="5">
        <f>((AO4-AQ4)^2+(AP4-AR4)^2)^0.5</f>
        <v>1.6553999999999998</v>
      </c>
      <c r="K4" s="24" t="s">
        <v>566</v>
      </c>
      <c r="L4" s="5">
        <f t="shared" si="2"/>
        <v>4.3879393033632539</v>
      </c>
      <c r="M4" s="5">
        <f t="shared" si="3"/>
        <v>1.3460751984937545</v>
      </c>
      <c r="N4" s="5">
        <f t="shared" si="4"/>
        <v>4.1344844333967448</v>
      </c>
      <c r="O4" s="24">
        <f t="shared" si="5"/>
        <v>1.1386848422632136</v>
      </c>
      <c r="P4" s="5">
        <f>((CE4-CG4)^2+(CF4-CH4)^2)^0.5</f>
        <v>3.9018976357664745</v>
      </c>
      <c r="Q4" s="5">
        <f>((CG4-CI4)^2+(CH4-CJ4)^2)^0.5</f>
        <v>4.6549184966012023</v>
      </c>
      <c r="R4" s="5">
        <f>((CO4-CQ4)^2+(CP4-CR4)^2)^0.5</f>
        <v>3.2206546228988908</v>
      </c>
      <c r="S4" s="5">
        <f>((CQ4-CS4)^2+(CR4-CT4)^2)^0.5</f>
        <v>3.9571565308943741</v>
      </c>
      <c r="T4" s="5">
        <f>((CY4-DA4)^2+(CZ4-DB4)^2)^0.5</f>
        <v>3.4640727128627082</v>
      </c>
      <c r="U4" s="5">
        <f>((DA4-DC4)^2+(DB4-DD4)^2)^0.5</f>
        <v>4.9208649097490982</v>
      </c>
      <c r="V4" s="5">
        <f>((DI4-DK4)^2+(DJ4-DL4)^2)^0.5</f>
        <v>0.82195813153712405</v>
      </c>
      <c r="W4" s="5">
        <f>((DK4-DM4)^2+(DL4-DN4)^2)^0.5</f>
        <v>1.506424389075004</v>
      </c>
      <c r="X4" s="5">
        <f>((DM4-DO4)^2+(DN4-DP4)^2)^0.5</f>
        <v>0.35871247538941337</v>
      </c>
      <c r="Y4" s="5">
        <f>((BE4-BK4)^2+(BF4-BL4)^2)^0.5</f>
        <v>1.0566</v>
      </c>
      <c r="Z4" s="5">
        <f>((BG4-BI4)^2+(BH4-BJ4)^2)^0.5</f>
        <v>0.6127999999999999</v>
      </c>
      <c r="AA4" s="5">
        <f>((BC4-BM4)^2+(BD4-BN4)^2)^0.5</f>
        <v>1.4567000000000001</v>
      </c>
      <c r="AB4" s="5">
        <f>((BA4-BO4)^2+(BB4-BP4)^2)^0.5</f>
        <v>2.4605999999999999</v>
      </c>
      <c r="AC4" s="6">
        <f>((AY4-BQ4)^2+(AZ4-BR4)^2)^0.5</f>
        <v>1.7151000000000001</v>
      </c>
      <c r="AD4" s="6">
        <f>((CK4-CM4)^2+(CL4-CN4)^2)^0.5</f>
        <v>0.21589999999999998</v>
      </c>
      <c r="AE4" s="6">
        <f>((CU4-CW4)^2+(CV4-CX4)^2)^0.5</f>
        <v>0.26550000000000007</v>
      </c>
      <c r="AF4" s="6">
        <f>((DE4-DG4)^2+(DF4-DH4)^2)^0.5</f>
        <v>0.18669999999999987</v>
      </c>
      <c r="AG4" s="9">
        <v>0</v>
      </c>
      <c r="AH4" s="9">
        <v>0</v>
      </c>
      <c r="AI4" s="9">
        <v>0</v>
      </c>
      <c r="AJ4" s="9">
        <v>-0.83760000000000001</v>
      </c>
      <c r="AK4" s="9">
        <v>0</v>
      </c>
      <c r="AL4" s="9">
        <v>-1.31</v>
      </c>
      <c r="AM4" s="9">
        <v>0</v>
      </c>
      <c r="AN4" s="9">
        <v>-2.5387</v>
      </c>
      <c r="AO4" s="9">
        <v>0</v>
      </c>
      <c r="AP4" s="9">
        <v>-3.0436000000000001</v>
      </c>
      <c r="AQ4" s="9">
        <v>0</v>
      </c>
      <c r="AR4" s="9">
        <v>-4.6989999999999998</v>
      </c>
      <c r="AS4" s="9">
        <v>0</v>
      </c>
      <c r="AT4" s="9">
        <v>-5.7239000000000004</v>
      </c>
      <c r="AU4" s="9">
        <v>0</v>
      </c>
      <c r="AV4" s="9">
        <v>-11.0052</v>
      </c>
      <c r="AW4" s="9">
        <v>0</v>
      </c>
      <c r="AX4" s="9">
        <v>-11.1379</v>
      </c>
      <c r="AY4" s="18">
        <v>0.55879999999999996</v>
      </c>
      <c r="AZ4" s="18">
        <v>-4.7803000000000004</v>
      </c>
      <c r="BA4" s="19">
        <v>0.99119999999999997</v>
      </c>
      <c r="BB4" s="19">
        <v>-4.7803000000000004</v>
      </c>
      <c r="BC4" s="19">
        <v>0.54420000000000002</v>
      </c>
      <c r="BD4" s="19">
        <v>-4.7803000000000004</v>
      </c>
      <c r="BE4" s="19">
        <v>-0.61980000000000002</v>
      </c>
      <c r="BF4" s="19">
        <v>-4.7803000000000004</v>
      </c>
      <c r="BG4" s="19">
        <v>-0.88580000000000003</v>
      </c>
      <c r="BH4" s="19">
        <v>-4.7803000000000004</v>
      </c>
      <c r="BI4" s="19">
        <v>-1.4985999999999999</v>
      </c>
      <c r="BJ4" s="19">
        <v>-4.7803000000000004</v>
      </c>
      <c r="BK4" s="19">
        <v>-1.6763999999999999</v>
      </c>
      <c r="BL4" s="19">
        <v>-4.7803000000000004</v>
      </c>
      <c r="BM4" s="19">
        <v>-0.91249999999999998</v>
      </c>
      <c r="BN4" s="19">
        <v>-4.7803000000000004</v>
      </c>
      <c r="BO4" s="19">
        <v>-1.4694</v>
      </c>
      <c r="BP4" s="19">
        <v>-4.7803000000000004</v>
      </c>
      <c r="BQ4" s="19">
        <v>-1.1563000000000001</v>
      </c>
      <c r="BR4" s="19">
        <v>-4.7803000000000004</v>
      </c>
      <c r="BS4" s="17">
        <v>0</v>
      </c>
      <c r="BT4" s="17">
        <v>0</v>
      </c>
      <c r="BU4" s="17">
        <v>1.8307</v>
      </c>
      <c r="BV4" s="17">
        <v>-3.9878</v>
      </c>
      <c r="BW4" s="17">
        <v>2.9197000000000002</v>
      </c>
      <c r="BX4" s="17">
        <v>-3.1966000000000001</v>
      </c>
      <c r="BY4" s="17">
        <v>2.9197000000000002</v>
      </c>
      <c r="BZ4" s="17">
        <v>-3.1966000000000001</v>
      </c>
      <c r="CA4" s="17">
        <v>4.0545</v>
      </c>
      <c r="CB4" s="17">
        <v>0.77910000000000001</v>
      </c>
      <c r="CC4" s="17">
        <v>4.0683999999999996</v>
      </c>
      <c r="CD4" s="17">
        <v>1.9177</v>
      </c>
      <c r="CE4" s="12">
        <v>3.0169000000000001</v>
      </c>
      <c r="CF4" s="12">
        <v>2.7660999999999998</v>
      </c>
      <c r="CG4" s="12">
        <v>2.5158999999999998</v>
      </c>
      <c r="CH4" s="12">
        <v>6.6356999999999999</v>
      </c>
      <c r="CI4" s="12">
        <v>4.2469000000000001</v>
      </c>
      <c r="CJ4" s="12">
        <v>2.3146</v>
      </c>
      <c r="CK4" s="12">
        <v>-1.7061999999999999</v>
      </c>
      <c r="CL4" s="12">
        <v>7.3640999999999996</v>
      </c>
      <c r="CM4" s="12">
        <v>-1.9220999999999999</v>
      </c>
      <c r="CN4" s="12">
        <v>7.3640999999999996</v>
      </c>
      <c r="CO4" s="12">
        <v>2.3184</v>
      </c>
      <c r="CP4" s="12">
        <v>2.6918000000000002</v>
      </c>
      <c r="CQ4" s="12">
        <v>2.8917999999999999</v>
      </c>
      <c r="CR4" s="12">
        <v>5.8609999999999998</v>
      </c>
      <c r="CS4" s="12">
        <v>3.2652000000000001</v>
      </c>
      <c r="CT4" s="12">
        <v>1.9215</v>
      </c>
      <c r="CU4" s="12">
        <v>-1.6065</v>
      </c>
      <c r="CV4" s="12">
        <v>7.3640999999999996</v>
      </c>
      <c r="CW4" s="12">
        <v>-1.8720000000000001</v>
      </c>
      <c r="CX4" s="12">
        <v>7.3640999999999996</v>
      </c>
      <c r="CY4" s="12">
        <v>1.8904000000000001</v>
      </c>
      <c r="CZ4" s="12">
        <v>-0.46229999999999999</v>
      </c>
      <c r="DA4" s="12">
        <v>1.9914000000000001</v>
      </c>
      <c r="DB4" s="12">
        <v>-3.9249000000000001</v>
      </c>
      <c r="DC4" s="12">
        <v>2.2079</v>
      </c>
      <c r="DD4" s="12">
        <v>0.99119999999999997</v>
      </c>
      <c r="DE4" s="12">
        <v>-1.7558</v>
      </c>
      <c r="DF4" s="12">
        <v>7.3640999999999996</v>
      </c>
      <c r="DG4" s="12">
        <v>-1.9424999999999999</v>
      </c>
      <c r="DH4" s="12">
        <v>7.3640999999999996</v>
      </c>
      <c r="DI4" s="12">
        <v>-1.8339000000000001</v>
      </c>
      <c r="DJ4" s="12">
        <v>7.3654000000000002</v>
      </c>
      <c r="DK4" s="12">
        <v>-1.3759999999999999</v>
      </c>
      <c r="DL4" s="12">
        <v>8.048</v>
      </c>
      <c r="DM4" s="12">
        <v>-1.35</v>
      </c>
      <c r="DN4" s="12">
        <v>9.5541999999999998</v>
      </c>
      <c r="DO4" s="12">
        <v>-1.4510000000000001</v>
      </c>
      <c r="DP4" s="12">
        <v>9.8984000000000005</v>
      </c>
    </row>
    <row r="5" spans="2:120" ht="16.899999999999999" customHeight="1" x14ac:dyDescent="0.2">
      <c r="B5" s="2" t="s">
        <v>230</v>
      </c>
      <c r="C5" s="2" t="s">
        <v>479</v>
      </c>
      <c r="D5" s="5">
        <f t="shared" si="0"/>
        <v>10.511200000000001</v>
      </c>
      <c r="E5" s="5">
        <f t="shared" si="1"/>
        <v>10.488300000000001</v>
      </c>
      <c r="F5" s="5">
        <f>((AG5-AM5)^2+(AH5-AN5)^2)^0.5</f>
        <v>2.4567999999999999</v>
      </c>
      <c r="G5" s="5">
        <f>((AG5-AI5)^2+(AH5-AJ5)^2)^0.5</f>
        <v>0.75949999999999995</v>
      </c>
      <c r="H5" s="5">
        <f>((AK5-AM5)^2+(AL5-AN5)^2)^0.5</f>
        <v>1.2762999999999998</v>
      </c>
      <c r="I5" s="5">
        <f>((AM5-AO5)^2+(AN5-AP5)^2)^0.5</f>
        <v>0.55440000000000023</v>
      </c>
      <c r="J5" s="5">
        <f>((AO5-AQ5)^2+(AP5-AR5)^2)^0.5</f>
        <v>1.5670999999999995</v>
      </c>
      <c r="K5" s="5">
        <f>((AQ5-AS5)^2+(AR5-AT5)^2)^0.5</f>
        <v>0.59690000000000065</v>
      </c>
      <c r="L5" s="5">
        <v>4.1612223168199032</v>
      </c>
      <c r="M5" s="5">
        <v>1.3732361377417939</v>
      </c>
      <c r="N5" s="5">
        <v>4.483244679751798</v>
      </c>
      <c r="O5" s="5" t="s">
        <v>566</v>
      </c>
      <c r="P5" s="5">
        <f>((CE5-CG5)^2+(CF5-CH5)^2)^0.5</f>
        <v>3.7794431401993602</v>
      </c>
      <c r="Q5" s="5">
        <f>((CG5-CI5)^2+(CH5-CJ5)^2)^0.5</f>
        <v>4.1996754791293105</v>
      </c>
      <c r="R5" s="5">
        <f>((CO5-CQ5)^2+(CP5-CR5)^2)^0.5</f>
        <v>3.0020902401493523</v>
      </c>
      <c r="S5" s="5">
        <f>((CQ5-CS5)^2+(CR5-CT5)^2)^0.5</f>
        <v>4.2518664242894548</v>
      </c>
      <c r="T5" s="5">
        <f>((CY5-DA5)^2+(CZ5-DB5)^2)^0.5</f>
        <v>3.7981224795943587</v>
      </c>
      <c r="U5" s="5">
        <f>((DA5-DC5)^2+(DB5-DD5)^2)^0.5</f>
        <v>4.4008252544267199</v>
      </c>
      <c r="V5" s="5">
        <f>((DI5-DK5)^2+(DJ5-DL5)^2)^0.5</f>
        <v>0.80434232761927882</v>
      </c>
      <c r="W5" s="5">
        <f>((DK5-DM5)^2+(DL5-DN5)^2)^0.5</f>
        <v>1.5589215663400136</v>
      </c>
      <c r="X5" s="5">
        <f>((DM5-DO5)^2+(DN5-DP5)^2)^0.5</f>
        <v>0.33866657644355713</v>
      </c>
      <c r="Y5" s="5">
        <f>((BE5-BK5)^2+(BF5-BL5)^2)^0.5</f>
        <v>1.1119000000000003</v>
      </c>
      <c r="Z5" s="5">
        <f>((BG5-BI5)^2+(BH5-BJ5)^2)^0.5</f>
        <v>0.63949999999999996</v>
      </c>
      <c r="AA5" s="5">
        <f>((BC5-BM5)^2+(BD5-BN5)^2)^0.5</f>
        <v>1.4744000000000002</v>
      </c>
      <c r="AB5" s="5">
        <f>((BA5-BO5)^2+(BB5-BP5)^2)^0.5</f>
        <v>2.8023000000000007</v>
      </c>
      <c r="AC5" s="24">
        <f>((AY5-BQ5)^2+(AZ5-BR5)^2)^0.5</f>
        <v>3.5909000000000004</v>
      </c>
      <c r="AD5" s="6">
        <f>((CK5-CM5)^2+(CL5-CN5)^2)^0.5</f>
        <v>0.20069999999999988</v>
      </c>
      <c r="AE5" s="6">
        <f>((CU5-CW5)^2+(CV5-CX5)^2)^0.5</f>
        <v>0.22479999999999967</v>
      </c>
      <c r="AF5" s="6">
        <f>((DE5-DG5)^2+(DF5-DH5)^2)^0.5</f>
        <v>0.20379999999999976</v>
      </c>
      <c r="AG5" s="9">
        <v>0</v>
      </c>
      <c r="AH5" s="9">
        <v>0</v>
      </c>
      <c r="AI5" s="9">
        <v>0</v>
      </c>
      <c r="AJ5" s="9">
        <v>-0.75949999999999995</v>
      </c>
      <c r="AK5" s="9">
        <v>0</v>
      </c>
      <c r="AL5" s="9">
        <v>-1.1805000000000001</v>
      </c>
      <c r="AM5" s="9">
        <v>0</v>
      </c>
      <c r="AN5" s="9">
        <v>-2.4567999999999999</v>
      </c>
      <c r="AO5" s="9">
        <v>0</v>
      </c>
      <c r="AP5" s="9">
        <v>-3.0112000000000001</v>
      </c>
      <c r="AQ5" s="9">
        <v>0</v>
      </c>
      <c r="AR5" s="9">
        <v>-4.5782999999999996</v>
      </c>
      <c r="AS5" s="9">
        <v>0</v>
      </c>
      <c r="AT5" s="9">
        <v>-5.1752000000000002</v>
      </c>
      <c r="AU5" s="9">
        <v>0</v>
      </c>
      <c r="AV5" s="9">
        <v>-10.488300000000001</v>
      </c>
      <c r="AW5" s="9">
        <v>0</v>
      </c>
      <c r="AX5" s="9">
        <v>-10.511200000000001</v>
      </c>
      <c r="AY5" s="18">
        <v>0.86929999999999996</v>
      </c>
      <c r="AZ5" s="18">
        <v>-5.0590000000000002</v>
      </c>
      <c r="BA5" s="19">
        <v>1.3251999999999999</v>
      </c>
      <c r="BB5" s="19">
        <v>-5.0590000000000002</v>
      </c>
      <c r="BC5" s="19">
        <v>0.84260000000000002</v>
      </c>
      <c r="BD5" s="19">
        <v>-5.0590000000000002</v>
      </c>
      <c r="BE5" s="19">
        <v>5.9340999999999999</v>
      </c>
      <c r="BF5" s="19">
        <v>-5.0590000000000002</v>
      </c>
      <c r="BG5" s="19">
        <v>5.7144000000000004</v>
      </c>
      <c r="BH5" s="19">
        <v>-5.0590000000000002</v>
      </c>
      <c r="BI5" s="19">
        <v>5.0749000000000004</v>
      </c>
      <c r="BJ5" s="19">
        <v>-5.0590000000000002</v>
      </c>
      <c r="BK5" s="19">
        <v>4.8221999999999996</v>
      </c>
      <c r="BL5" s="19">
        <v>-5.0590000000000002</v>
      </c>
      <c r="BM5" s="19">
        <v>-0.63180000000000003</v>
      </c>
      <c r="BN5" s="19">
        <v>-5.0590000000000002</v>
      </c>
      <c r="BO5" s="19">
        <v>4.1275000000000004</v>
      </c>
      <c r="BP5" s="19">
        <v>-5.0590000000000002</v>
      </c>
      <c r="BQ5" s="19">
        <v>4.4602000000000004</v>
      </c>
      <c r="BR5" s="19">
        <v>-5.0590000000000002</v>
      </c>
      <c r="BS5" s="17">
        <v>0</v>
      </c>
      <c r="BT5" s="17">
        <v>0</v>
      </c>
      <c r="BU5" s="17">
        <v>-2.2738999999999998</v>
      </c>
      <c r="BV5" s="17">
        <v>-3.4449000000000001</v>
      </c>
      <c r="BW5" s="17">
        <v>-1.5468999999999999</v>
      </c>
      <c r="BX5" s="17">
        <v>-4.4488000000000003</v>
      </c>
      <c r="BY5" s="17">
        <v>1.0376000000000001</v>
      </c>
      <c r="BZ5" s="17">
        <v>-6.0338000000000003</v>
      </c>
      <c r="CA5" s="17">
        <v>1.0763</v>
      </c>
      <c r="CB5" s="17">
        <v>-7.1406000000000001</v>
      </c>
      <c r="CC5" s="17">
        <v>1.0763</v>
      </c>
      <c r="CD5" s="17">
        <v>-7.1406000000000001</v>
      </c>
      <c r="CE5" s="12">
        <v>0.45779999999999998</v>
      </c>
      <c r="CF5" s="12">
        <v>0.18410000000000001</v>
      </c>
      <c r="CG5" s="12">
        <v>-2.0720000000000001</v>
      </c>
      <c r="CH5" s="12">
        <v>-2.6238000000000001</v>
      </c>
      <c r="CI5" s="12">
        <v>1.6002000000000001</v>
      </c>
      <c r="CJ5" s="12">
        <v>-0.58609999999999995</v>
      </c>
      <c r="CK5" s="12">
        <v>-3.0842000000000001</v>
      </c>
      <c r="CL5" s="12">
        <v>3.4016999999999999</v>
      </c>
      <c r="CM5" s="12">
        <v>-3.0842000000000001</v>
      </c>
      <c r="CN5" s="12">
        <v>3.6023999999999998</v>
      </c>
      <c r="CO5" s="12">
        <v>1.4776</v>
      </c>
      <c r="CP5" s="12">
        <v>1.1786000000000001</v>
      </c>
      <c r="CQ5" s="12">
        <v>0.77659999999999996</v>
      </c>
      <c r="CR5" s="12">
        <v>4.0976999999999997</v>
      </c>
      <c r="CS5" s="12">
        <v>2.3571</v>
      </c>
      <c r="CT5" s="12">
        <v>0.15049999999999999</v>
      </c>
      <c r="CU5" s="12">
        <v>-2.9483000000000001</v>
      </c>
      <c r="CV5" s="12">
        <v>4.3193000000000001</v>
      </c>
      <c r="CW5" s="12">
        <v>-3.1730999999999998</v>
      </c>
      <c r="CX5" s="12">
        <v>4.3193000000000001</v>
      </c>
      <c r="CY5" s="12">
        <v>1.444</v>
      </c>
      <c r="CZ5" s="12">
        <v>0.76329999999999998</v>
      </c>
      <c r="DA5" s="12">
        <v>0.86739999999999995</v>
      </c>
      <c r="DB5" s="12">
        <v>4.5174000000000003</v>
      </c>
      <c r="DC5" s="12">
        <v>3.1680000000000001</v>
      </c>
      <c r="DD5" s="12">
        <v>0.76580000000000004</v>
      </c>
      <c r="DE5" s="12">
        <v>-3.1871</v>
      </c>
      <c r="DF5" s="12">
        <v>4.3193000000000001</v>
      </c>
      <c r="DG5" s="12">
        <v>-3.3908999999999998</v>
      </c>
      <c r="DH5" s="12">
        <v>4.3193000000000001</v>
      </c>
      <c r="DI5" s="12">
        <v>-3.3509000000000002</v>
      </c>
      <c r="DJ5" s="12">
        <v>4.4202000000000004</v>
      </c>
      <c r="DK5" s="12">
        <v>-2.8492000000000002</v>
      </c>
      <c r="DL5" s="12">
        <v>5.0488999999999997</v>
      </c>
      <c r="DM5" s="12">
        <v>-2.8410000000000002</v>
      </c>
      <c r="DN5" s="12">
        <v>6.6078000000000001</v>
      </c>
      <c r="DO5" s="12">
        <v>-2.8841999999999999</v>
      </c>
      <c r="DP5" s="12">
        <v>6.9436999999999998</v>
      </c>
    </row>
    <row r="6" spans="2:120" ht="15" customHeight="1" x14ac:dyDescent="0.2">
      <c r="B6" s="2" t="s">
        <v>231</v>
      </c>
      <c r="C6" s="2" t="s">
        <v>484</v>
      </c>
      <c r="D6" s="5">
        <f t="shared" si="0"/>
        <v>10.3187</v>
      </c>
      <c r="E6" s="5">
        <f t="shared" si="1"/>
        <v>10.229799999999999</v>
      </c>
      <c r="F6" s="5">
        <f>((AG6-AM6)^2+(AH6-AN6)^2)^0.5</f>
        <v>2.2357999999999998</v>
      </c>
      <c r="G6" s="5">
        <f>((AG6-AI6)^2+(AH6-AJ6)^2)^0.5</f>
        <v>0.63560000000000005</v>
      </c>
      <c r="H6" s="5">
        <f>((AK6-AM6)^2+(AL6-AN6)^2)^0.5</f>
        <v>1.2311999999999999</v>
      </c>
      <c r="I6" s="5">
        <f>((AM6-AO6)^2+(AN6-AP6)^2)^0.5</f>
        <v>0.59690000000000021</v>
      </c>
      <c r="J6" s="5">
        <f>((AO6-AQ6)^2+(AP6-AR6)^2)^0.5</f>
        <v>1.5361000000000002</v>
      </c>
      <c r="K6" s="5">
        <f>((AQ6-AS6)^2+(AR6-AT6)^2)^0.5</f>
        <v>0.82989999999999942</v>
      </c>
      <c r="L6" s="5" t="s">
        <v>566</v>
      </c>
      <c r="M6" s="5" t="s">
        <v>566</v>
      </c>
      <c r="N6" s="5" t="s">
        <v>566</v>
      </c>
      <c r="O6" s="5" t="s">
        <v>566</v>
      </c>
      <c r="P6" s="5">
        <f>((CE6-CG6)^2+(CF6-CH6)^2)^0.5</f>
        <v>4.386684152067482</v>
      </c>
      <c r="Q6" s="5">
        <f>((CG6-CI6)^2+(CH6-CJ6)^2)^0.5</f>
        <v>4.1611730846000636</v>
      </c>
      <c r="R6" s="5">
        <f>((CO6-CQ6)^2+(CP6-CR6)^2)^0.5</f>
        <v>2.5095727843599196</v>
      </c>
      <c r="S6" s="5">
        <f>((CQ6-CS6)^2+(CR6-CT6)^2)^0.5</f>
        <v>3.4002248425655623</v>
      </c>
      <c r="T6" s="5">
        <f>((CY6-DA6)^2+(CZ6-DB6)^2)^0.5</f>
        <v>3.7861674197002961</v>
      </c>
      <c r="U6" s="5">
        <f>((DA6-DC6)^2+(DB6-DD6)^2)^0.5</f>
        <v>4.4563828168145525</v>
      </c>
      <c r="V6" s="24">
        <f>((DI6-DK6)^2+(DJ6-DL6)^2)^0.5</f>
        <v>4.7923410604839054</v>
      </c>
      <c r="W6" s="5">
        <f>((DK6-DM6)^2+(DL6-DN6)^2)^0.5</f>
        <v>1.4893007755319276</v>
      </c>
      <c r="X6" s="5">
        <f>((DM6-DO6)^2+(DN6-DP6)^2)^0.5</f>
        <v>0.41853367845371731</v>
      </c>
      <c r="Y6" s="5">
        <f>((BE6-BK6)^2+(BF6-BL6)^2)^0.5</f>
        <v>1.0198</v>
      </c>
      <c r="Z6" s="5">
        <f>((BG6-BI6)^2+(BH6-BJ6)^2)^0.5</f>
        <v>0.61850000000000005</v>
      </c>
      <c r="AA6" s="5">
        <f>((BC6-BM6)^2+(BD6-BN6)^2)^0.5</f>
        <v>1.2605</v>
      </c>
      <c r="AB6" s="5">
        <f>((BA6-BO6)^2+(BB6-BP6)^2)^0.5</f>
        <v>2.3418999999999999</v>
      </c>
      <c r="AC6" s="6">
        <f>((AY6-BQ6)^2+(AZ6-BR6)^2)^0.5</f>
        <v>1.7608000000000001</v>
      </c>
      <c r="AD6" s="6">
        <f>((CK6-CM6)^2+(CL6-CN6)^2)^0.5</f>
        <v>0.20829999999999993</v>
      </c>
      <c r="AE6" s="6">
        <f>((CU6-CW6)^2+(CV6-CX6)^2)^0.5</f>
        <v>0.21779999999999999</v>
      </c>
      <c r="AF6" s="6">
        <f>((DE6-DG6)^2+(DF6-DH6)^2)^0.5</f>
        <v>0.19869999999999965</v>
      </c>
      <c r="AG6" s="9">
        <v>0</v>
      </c>
      <c r="AH6" s="9">
        <v>0</v>
      </c>
      <c r="AI6" s="9">
        <v>0</v>
      </c>
      <c r="AJ6" s="9">
        <v>-0.63560000000000005</v>
      </c>
      <c r="AK6" s="9">
        <v>0</v>
      </c>
      <c r="AL6" s="9">
        <v>-1.0045999999999999</v>
      </c>
      <c r="AM6" s="9">
        <v>0</v>
      </c>
      <c r="AN6" s="9">
        <v>-2.2357999999999998</v>
      </c>
      <c r="AO6" s="9">
        <v>0</v>
      </c>
      <c r="AP6" s="9">
        <v>-2.8327</v>
      </c>
      <c r="AQ6" s="9">
        <v>0</v>
      </c>
      <c r="AR6" s="9">
        <v>-4.3688000000000002</v>
      </c>
      <c r="AS6" s="9">
        <v>0</v>
      </c>
      <c r="AT6" s="9">
        <v>-5.1986999999999997</v>
      </c>
      <c r="AU6" s="9">
        <v>0</v>
      </c>
      <c r="AV6" s="9">
        <v>-10.229799999999999</v>
      </c>
      <c r="AW6" s="9">
        <v>0</v>
      </c>
      <c r="AX6" s="9">
        <v>-10.3187</v>
      </c>
      <c r="AY6" s="18">
        <v>0.91500000000000004</v>
      </c>
      <c r="AZ6" s="18">
        <v>-4.8647</v>
      </c>
      <c r="BA6" s="19">
        <v>1.1614</v>
      </c>
      <c r="BB6" s="19">
        <v>-4.8647</v>
      </c>
      <c r="BC6" s="19">
        <v>0.67249999999999999</v>
      </c>
      <c r="BD6" s="19">
        <v>-4.8647</v>
      </c>
      <c r="BE6" s="19">
        <v>0.73280000000000001</v>
      </c>
      <c r="BF6" s="19">
        <v>-4.8647</v>
      </c>
      <c r="BG6" s="19">
        <v>0.49530000000000002</v>
      </c>
      <c r="BH6" s="19">
        <v>-4.8647</v>
      </c>
      <c r="BI6" s="19">
        <v>-0.1232</v>
      </c>
      <c r="BJ6" s="19">
        <v>-4.8647</v>
      </c>
      <c r="BK6" s="19">
        <v>-0.28699999999999998</v>
      </c>
      <c r="BL6" s="19">
        <v>-4.8647</v>
      </c>
      <c r="BM6" s="19">
        <v>-0.58799999999999997</v>
      </c>
      <c r="BN6" s="19">
        <v>-4.8647</v>
      </c>
      <c r="BO6" s="19">
        <v>-1.1805000000000001</v>
      </c>
      <c r="BP6" s="19">
        <v>-4.8647</v>
      </c>
      <c r="BQ6" s="19">
        <v>-0.8458</v>
      </c>
      <c r="BR6" s="19">
        <v>-4.8647</v>
      </c>
      <c r="BS6" s="17"/>
      <c r="BT6" s="17"/>
      <c r="BU6" s="23"/>
      <c r="BV6" s="17"/>
      <c r="BW6" s="17"/>
      <c r="BX6" s="17"/>
      <c r="BY6" s="17"/>
      <c r="BZ6" s="17"/>
      <c r="CA6" s="17"/>
      <c r="CB6" s="17"/>
      <c r="CC6" s="17"/>
      <c r="CD6" s="17"/>
      <c r="CE6" s="12">
        <v>0</v>
      </c>
      <c r="CF6" s="12">
        <v>0</v>
      </c>
      <c r="CG6" s="12">
        <v>1.7539</v>
      </c>
      <c r="CH6" s="12">
        <v>-4.0208000000000004</v>
      </c>
      <c r="CI6" s="12">
        <v>5.3219000000000003</v>
      </c>
      <c r="CJ6" s="12">
        <v>-1.8795999999999999</v>
      </c>
      <c r="CK6" s="12">
        <v>-2.6778</v>
      </c>
      <c r="CL6" s="12">
        <v>6.9436999999999998</v>
      </c>
      <c r="CM6" s="12">
        <v>-2.8860999999999999</v>
      </c>
      <c r="CN6" s="12">
        <v>6.9436999999999998</v>
      </c>
      <c r="CO6" s="12">
        <v>0.47310000000000002</v>
      </c>
      <c r="CP6" s="12">
        <v>1.2426999999999999</v>
      </c>
      <c r="CQ6" s="12">
        <v>-0.37590000000000001</v>
      </c>
      <c r="CR6" s="12">
        <v>3.6042999999999998</v>
      </c>
      <c r="CS6" s="12">
        <v>2.3298000000000001</v>
      </c>
      <c r="CT6" s="12">
        <v>5.6635999999999997</v>
      </c>
      <c r="CU6" s="12">
        <v>-2.6524000000000001</v>
      </c>
      <c r="CV6" s="12">
        <v>6.9436999999999998</v>
      </c>
      <c r="CW6" s="12">
        <v>-2.8702000000000001</v>
      </c>
      <c r="CX6" s="12">
        <v>6.9436999999999998</v>
      </c>
      <c r="CY6" s="12">
        <v>0.65210000000000001</v>
      </c>
      <c r="CZ6" s="12">
        <v>1.7602</v>
      </c>
      <c r="DA6" s="12">
        <v>-0.45660000000000001</v>
      </c>
      <c r="DB6" s="12">
        <v>5.3803999999999998</v>
      </c>
      <c r="DC6" s="12">
        <v>3.69</v>
      </c>
      <c r="DD6" s="12">
        <v>7.0129000000000001</v>
      </c>
      <c r="DE6" s="12">
        <v>-2.6537000000000002</v>
      </c>
      <c r="DF6" s="12">
        <v>6.9436999999999998</v>
      </c>
      <c r="DG6" s="12">
        <v>-2.8523999999999998</v>
      </c>
      <c r="DH6" s="12">
        <v>6.9436999999999998</v>
      </c>
      <c r="DI6" s="12">
        <v>2.6118000000000001</v>
      </c>
      <c r="DJ6" s="12">
        <v>7.0460000000000003</v>
      </c>
      <c r="DK6" s="12">
        <v>-2.1412</v>
      </c>
      <c r="DL6" s="12">
        <v>6.4332000000000003</v>
      </c>
      <c r="DM6" s="12">
        <v>-1.9228000000000001</v>
      </c>
      <c r="DN6" s="12">
        <v>4.96</v>
      </c>
      <c r="DO6" s="12">
        <v>-2.0497999999999998</v>
      </c>
      <c r="DP6" s="12">
        <v>4.5612000000000004</v>
      </c>
    </row>
    <row r="7" spans="2:120" ht="16.149999999999999" customHeight="1" x14ac:dyDescent="0.2">
      <c r="B7" s="2" t="s">
        <v>232</v>
      </c>
      <c r="C7" s="2" t="s">
        <v>497</v>
      </c>
      <c r="D7" s="5">
        <f t="shared" si="0"/>
        <v>11.2605</v>
      </c>
      <c r="E7" s="5">
        <f t="shared" si="1"/>
        <v>11.1182</v>
      </c>
      <c r="F7" s="5">
        <f>((AG7-AM7)^2+(AH7-AN7)^2)^0.5</f>
        <v>2.5095000000000001</v>
      </c>
      <c r="G7" s="5">
        <f>((AG7-AI7)^2+(AH7-AJ7)^2)^0.5</f>
        <v>0.78680000000000005</v>
      </c>
      <c r="H7" s="5">
        <f>((AK7-AM7)^2+(AL7-AN7)^2)^0.5</f>
        <v>1.3151000000000002</v>
      </c>
      <c r="I7" s="5">
        <f>((AM7-AO7)^2+(AN7-AP7)^2)^0.5</f>
        <v>0.61980000000000013</v>
      </c>
      <c r="J7" s="5">
        <f>((AO7-AQ7)^2+(AP7-AR7)^2)^0.5</f>
        <v>1.8338999999999994</v>
      </c>
      <c r="K7" s="5">
        <f>((AQ7-AS7)^2+(AR7-AT7)^2)^0.5</f>
        <v>0.56260000000000066</v>
      </c>
      <c r="L7" s="5">
        <f t="shared" si="2"/>
        <v>4.6562843061823447</v>
      </c>
      <c r="M7" s="5">
        <f t="shared" si="3"/>
        <v>1.2521461975344572</v>
      </c>
      <c r="N7" s="5" t="s">
        <v>566</v>
      </c>
      <c r="O7" s="5" t="s">
        <v>566</v>
      </c>
      <c r="P7" s="5">
        <f>((CE7-CG7)^2+(CF7-CH7)^2)^0.5</f>
        <v>4.1613306345446768</v>
      </c>
      <c r="Q7" s="5">
        <f>((CG7-CI7)^2+(CH7-CJ7)^2)^0.5</f>
        <v>4.9169054546533637</v>
      </c>
      <c r="R7" s="5">
        <f>((CO7-CQ7)^2+(CP7-CR7)^2)^0.5</f>
        <v>3.1276071188689922</v>
      </c>
      <c r="S7" s="5">
        <f>((CQ7-CS7)^2+(CR7-CT7)^2)^0.5</f>
        <v>3.9932151770221447</v>
      </c>
      <c r="T7" s="5">
        <f>((CY7-DA7)^2+(CZ7-DB7)^2)^0.5</f>
        <v>4.2229102097960824</v>
      </c>
      <c r="U7" s="5">
        <f>((DA7-DC7)^2+(DB7-DD7)^2)^0.5</f>
        <v>4.947439687353449</v>
      </c>
      <c r="V7" s="5">
        <f>((DI7-DK7)^2+(DJ7-DL7)^2)^0.5</f>
        <v>0.91969156786392214</v>
      </c>
      <c r="W7" s="5">
        <f>((DK7-DM7)^2+(DL7-DN7)^2)^0.5</f>
        <v>1.5107393223187118</v>
      </c>
      <c r="X7" s="5">
        <f>((DM7-DO7)^2+(DN7-DP7)^2)^0.5</f>
        <v>0.50310492941333818</v>
      </c>
      <c r="Y7" s="5">
        <f>((BE7-BK7)^2+(BF7-BL7)^2)^0.5</f>
        <v>1.1524999999999999</v>
      </c>
      <c r="Z7" s="5">
        <f>((BG7-BI7)^2+(BH7-BJ7)^2)^0.5</f>
        <v>0.63500000000000001</v>
      </c>
      <c r="AA7" s="5">
        <f>((BC7-BM7)^2+(BD7-BN7)^2)^0.5</f>
        <v>1.4077999999999999</v>
      </c>
      <c r="AB7" s="5">
        <f>((BA7-BO7)^2+(BB7-BP7)^2)^0.5</f>
        <v>2.6427999999999998</v>
      </c>
      <c r="AC7" s="6">
        <f>((AY7-BQ7)^2+(AZ7-BR7)^2)^0.5</f>
        <v>1.9037000000000002</v>
      </c>
      <c r="AD7" s="6">
        <f>((CK7-CM7)^2+(CL7-CN7)^2)^0.5</f>
        <v>0.21020000000000016</v>
      </c>
      <c r="AE7" s="6">
        <f>((CU7-CW7)^2+(CV7-CX7)^2)^0.5</f>
        <v>0.26790000000000003</v>
      </c>
      <c r="AF7" s="6">
        <f>((DE7-DG7)^2+(DF7-DH7)^2)^0.5</f>
        <v>0.25079999999999991</v>
      </c>
      <c r="AG7" s="9">
        <v>0</v>
      </c>
      <c r="AH7" s="9">
        <v>0</v>
      </c>
      <c r="AI7" s="9">
        <v>0</v>
      </c>
      <c r="AJ7" s="9">
        <v>-0.78680000000000005</v>
      </c>
      <c r="AK7" s="9">
        <v>0</v>
      </c>
      <c r="AL7" s="9">
        <v>-1.1943999999999999</v>
      </c>
      <c r="AM7" s="9">
        <v>0</v>
      </c>
      <c r="AN7" s="9">
        <v>-2.5095000000000001</v>
      </c>
      <c r="AO7" s="9">
        <v>0</v>
      </c>
      <c r="AP7" s="9">
        <v>-3.1293000000000002</v>
      </c>
      <c r="AQ7" s="9">
        <v>0</v>
      </c>
      <c r="AR7" s="9">
        <v>-4.9631999999999996</v>
      </c>
      <c r="AS7" s="9">
        <v>0</v>
      </c>
      <c r="AT7" s="9">
        <v>-5.5258000000000003</v>
      </c>
      <c r="AU7" s="9">
        <v>0</v>
      </c>
      <c r="AV7" s="9">
        <v>-11.1182</v>
      </c>
      <c r="AW7" s="9">
        <v>0</v>
      </c>
      <c r="AX7" s="9">
        <v>-11.2605</v>
      </c>
      <c r="AY7" s="18">
        <v>1.0376000000000001</v>
      </c>
      <c r="AZ7" s="18">
        <v>-4.8030999999999997</v>
      </c>
      <c r="BA7" s="19">
        <v>1.3575999999999999</v>
      </c>
      <c r="BB7" s="19">
        <v>-4.8030999999999997</v>
      </c>
      <c r="BC7" s="19">
        <v>0.78869999999999996</v>
      </c>
      <c r="BD7" s="19">
        <v>-4.8030999999999997</v>
      </c>
      <c r="BE7" s="19">
        <v>0.61209999999999998</v>
      </c>
      <c r="BF7" s="19">
        <v>-4.8030999999999997</v>
      </c>
      <c r="BG7" s="19">
        <v>0.3251</v>
      </c>
      <c r="BH7" s="19">
        <v>-4.8030999999999997</v>
      </c>
      <c r="BI7" s="19">
        <v>-0.30990000000000001</v>
      </c>
      <c r="BJ7" s="19">
        <v>-4.8030999999999997</v>
      </c>
      <c r="BK7" s="19">
        <v>-0.54039999999999999</v>
      </c>
      <c r="BL7" s="19">
        <v>-4.8030999999999997</v>
      </c>
      <c r="BM7" s="19">
        <v>-0.61909999999999998</v>
      </c>
      <c r="BN7" s="19">
        <v>-4.8030999999999997</v>
      </c>
      <c r="BO7" s="19">
        <v>-1.2851999999999999</v>
      </c>
      <c r="BP7" s="19">
        <v>-4.8030999999999997</v>
      </c>
      <c r="BQ7" s="19">
        <v>-0.86609999999999998</v>
      </c>
      <c r="BR7" s="19">
        <v>-4.8030999999999997</v>
      </c>
      <c r="BS7" s="17">
        <v>0</v>
      </c>
      <c r="BT7" s="17">
        <v>0</v>
      </c>
      <c r="BU7" s="17">
        <v>-3.5623</v>
      </c>
      <c r="BV7" s="17">
        <v>-2.9984999999999999</v>
      </c>
      <c r="BW7" s="17">
        <v>-4.718</v>
      </c>
      <c r="BX7" s="17">
        <v>-3.4803999999999999</v>
      </c>
      <c r="BY7" s="17"/>
      <c r="BZ7" s="17"/>
      <c r="CA7" s="17"/>
      <c r="CB7" s="17"/>
      <c r="CC7" s="17"/>
      <c r="CD7" s="17"/>
      <c r="CE7" s="12">
        <v>-4.819</v>
      </c>
      <c r="CF7" s="12">
        <v>-2.3222</v>
      </c>
      <c r="CG7" s="12">
        <v>-5.6382000000000003</v>
      </c>
      <c r="CH7" s="12">
        <v>1.7577</v>
      </c>
      <c r="CI7" s="12">
        <v>-2.7183999999999999</v>
      </c>
      <c r="CJ7" s="12">
        <v>-2.1983999999999999</v>
      </c>
      <c r="CK7" s="12">
        <v>-1.9431</v>
      </c>
      <c r="CL7" s="12">
        <v>4.5612000000000004</v>
      </c>
      <c r="CM7" s="12">
        <v>-2.1533000000000002</v>
      </c>
      <c r="CN7" s="12">
        <v>4.5612000000000004</v>
      </c>
      <c r="CO7" s="12">
        <v>-5.4515000000000002</v>
      </c>
      <c r="CP7" s="12">
        <v>-3.8195000000000001</v>
      </c>
      <c r="CQ7" s="12">
        <v>-6.1417000000000002</v>
      </c>
      <c r="CR7" s="12">
        <v>-0.76900000000000002</v>
      </c>
      <c r="CS7" s="12">
        <v>-3.1293000000000002</v>
      </c>
      <c r="CT7" s="12">
        <v>-3.3902999999999999</v>
      </c>
      <c r="CU7" s="12">
        <v>-1.9533</v>
      </c>
      <c r="CV7" s="12">
        <v>4.5612000000000004</v>
      </c>
      <c r="CW7" s="12">
        <v>-2.2212000000000001</v>
      </c>
      <c r="CX7" s="12">
        <v>4.5612000000000004</v>
      </c>
      <c r="CY7" s="12">
        <v>-5.1288999999999998</v>
      </c>
      <c r="CZ7" s="12">
        <v>-4.3574000000000002</v>
      </c>
      <c r="DA7" s="12">
        <v>-6.9646999999999997</v>
      </c>
      <c r="DB7" s="12">
        <v>-8.1603999999999992</v>
      </c>
      <c r="DC7" s="12">
        <v>-2.4085999999999999</v>
      </c>
      <c r="DD7" s="12">
        <v>-6.2319000000000004</v>
      </c>
      <c r="DE7" s="12">
        <v>-2.2911000000000001</v>
      </c>
      <c r="DF7" s="12">
        <v>4.5612000000000004</v>
      </c>
      <c r="DG7" s="12">
        <v>-2.5419</v>
      </c>
      <c r="DH7" s="12">
        <v>4.5612000000000004</v>
      </c>
      <c r="DI7" s="12">
        <v>-2.5648</v>
      </c>
      <c r="DJ7" s="12">
        <v>4.6025</v>
      </c>
      <c r="DK7" s="12">
        <v>-2.0415000000000001</v>
      </c>
      <c r="DL7" s="12">
        <v>5.3587999999999996</v>
      </c>
      <c r="DM7" s="12">
        <v>-1.9088000000000001</v>
      </c>
      <c r="DN7" s="12">
        <v>6.8636999999999997</v>
      </c>
      <c r="DO7" s="12">
        <v>-1.8567</v>
      </c>
      <c r="DP7" s="12">
        <v>7.3640999999999996</v>
      </c>
    </row>
    <row r="8" spans="2:120" ht="16.149999999999999" customHeight="1" x14ac:dyDescent="0.2">
      <c r="B8" s="2" t="s">
        <v>890</v>
      </c>
      <c r="C8" s="2" t="s">
        <v>878</v>
      </c>
      <c r="D8" s="5">
        <f t="shared" si="0"/>
        <v>10.812799999999999</v>
      </c>
      <c r="E8" s="5">
        <f t="shared" si="1"/>
        <v>10.698499999999999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2"/>
        <v>4.130484432848041</v>
      </c>
      <c r="M8" s="5">
        <f t="shared" si="3"/>
        <v>1.3229325304035726</v>
      </c>
      <c r="N8" s="5">
        <f t="shared" si="4"/>
        <v>3.4312594262165605</v>
      </c>
      <c r="O8" s="5">
        <f t="shared" si="5"/>
        <v>1.5276490827411904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-10.698499999999999</v>
      </c>
      <c r="AW8" s="9">
        <v>0</v>
      </c>
      <c r="AX8" s="9">
        <v>-10.812799999999999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0.94810000000000005</v>
      </c>
      <c r="BV8" s="17">
        <v>4.0202</v>
      </c>
      <c r="BW8" s="17">
        <v>2.2079</v>
      </c>
      <c r="BX8" s="17">
        <v>4.4240000000000004</v>
      </c>
      <c r="BY8" s="17">
        <v>2.2079</v>
      </c>
      <c r="BZ8" s="17">
        <v>4.4240000000000004</v>
      </c>
      <c r="CA8" s="17">
        <v>5.6368999999999998</v>
      </c>
      <c r="CB8" s="17">
        <v>4.5484999999999998</v>
      </c>
      <c r="CC8" s="17">
        <v>6.0433000000000003</v>
      </c>
      <c r="CD8" s="17">
        <v>3.0758999999999999</v>
      </c>
    </row>
    <row r="9" spans="2:120" ht="16.149999999999999" customHeight="1" x14ac:dyDescent="0.2">
      <c r="B9" s="2" t="s">
        <v>891</v>
      </c>
      <c r="C9" s="2" t="s">
        <v>878</v>
      </c>
      <c r="D9" s="5">
        <f t="shared" si="0"/>
        <v>11.435700000000001</v>
      </c>
      <c r="E9" s="5">
        <f t="shared" si="1"/>
        <v>11.1557</v>
      </c>
      <c r="F9" s="5" t="s">
        <v>566</v>
      </c>
      <c r="G9" s="5" t="s">
        <v>566</v>
      </c>
      <c r="H9" s="5" t="s">
        <v>566</v>
      </c>
      <c r="I9" s="5" t="s">
        <v>566</v>
      </c>
      <c r="J9" s="5" t="s">
        <v>566</v>
      </c>
      <c r="K9" s="5" t="s">
        <v>566</v>
      </c>
      <c r="L9" s="5">
        <f t="shared" si="2"/>
        <v>4.4261522759615941</v>
      </c>
      <c r="M9" s="5">
        <f t="shared" si="3"/>
        <v>1.380499565374796</v>
      </c>
      <c r="N9" s="5">
        <f t="shared" si="4"/>
        <v>4.263831080137571</v>
      </c>
      <c r="O9" s="5">
        <f t="shared" si="5"/>
        <v>1.5541677676492973</v>
      </c>
      <c r="P9" s="5" t="s">
        <v>566</v>
      </c>
      <c r="Q9" s="5" t="s">
        <v>566</v>
      </c>
      <c r="R9" s="5" t="s">
        <v>566</v>
      </c>
      <c r="S9" s="5" t="s">
        <v>566</v>
      </c>
      <c r="T9" s="5" t="s">
        <v>566</v>
      </c>
      <c r="U9" s="5" t="s">
        <v>566</v>
      </c>
      <c r="V9" s="5" t="s">
        <v>566</v>
      </c>
      <c r="W9" s="5" t="s">
        <v>566</v>
      </c>
      <c r="X9" s="5" t="s">
        <v>566</v>
      </c>
      <c r="Y9" s="5" t="s">
        <v>566</v>
      </c>
      <c r="Z9" s="5" t="s">
        <v>566</v>
      </c>
      <c r="AA9" s="5" t="s">
        <v>566</v>
      </c>
      <c r="AB9" s="5" t="s">
        <v>566</v>
      </c>
      <c r="AC9" s="5" t="s">
        <v>566</v>
      </c>
      <c r="AD9" s="5" t="s">
        <v>566</v>
      </c>
      <c r="AE9" s="5" t="s">
        <v>566</v>
      </c>
      <c r="AF9" s="5" t="s">
        <v>566</v>
      </c>
      <c r="AG9" s="9">
        <v>0</v>
      </c>
      <c r="AH9" s="9">
        <v>0</v>
      </c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v>0</v>
      </c>
      <c r="AV9" s="9">
        <v>-11.1557</v>
      </c>
      <c r="AW9" s="9">
        <v>0</v>
      </c>
      <c r="AX9" s="9">
        <v>-11.435700000000001</v>
      </c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>
        <v>0</v>
      </c>
      <c r="BT9" s="17">
        <v>0</v>
      </c>
      <c r="BU9" s="17">
        <v>-0.34610000000000002</v>
      </c>
      <c r="BV9" s="17">
        <v>4.4126000000000003</v>
      </c>
      <c r="BW9" s="17">
        <v>0.95379999999999998</v>
      </c>
      <c r="BX9" s="17">
        <v>3.9478</v>
      </c>
      <c r="BY9" s="17">
        <v>2.7355999999999998</v>
      </c>
      <c r="BZ9" s="17">
        <v>2.6867000000000001</v>
      </c>
      <c r="CA9" s="17">
        <v>3.7071000000000001</v>
      </c>
      <c r="CB9" s="17">
        <v>0.84650000000000003</v>
      </c>
      <c r="CC9" s="17">
        <v>2.8879999999999999</v>
      </c>
      <c r="CD9" s="17">
        <v>-0.4743</v>
      </c>
    </row>
    <row r="10" spans="2:120" ht="16.149999999999999" customHeight="1" x14ac:dyDescent="0.2">
      <c r="B10" s="2" t="s">
        <v>892</v>
      </c>
      <c r="C10" s="2" t="s">
        <v>878</v>
      </c>
      <c r="D10" s="5">
        <f t="shared" si="0"/>
        <v>11.1455</v>
      </c>
      <c r="E10" s="5">
        <f t="shared" si="1"/>
        <v>11.045199999999999</v>
      </c>
      <c r="F10" s="5" t="s">
        <v>566</v>
      </c>
      <c r="G10" s="5" t="s">
        <v>566</v>
      </c>
      <c r="H10" s="5" t="s">
        <v>566</v>
      </c>
      <c r="I10" s="5" t="s">
        <v>566</v>
      </c>
      <c r="J10" s="5" t="s">
        <v>566</v>
      </c>
      <c r="K10" s="5" t="s">
        <v>566</v>
      </c>
      <c r="L10" s="5">
        <f t="shared" si="2"/>
        <v>4.5898653509661909</v>
      </c>
      <c r="M10" s="5">
        <f t="shared" si="3"/>
        <v>1.3227743609550344</v>
      </c>
      <c r="N10" s="5">
        <f t="shared" si="4"/>
        <v>4.4473582095925135</v>
      </c>
      <c r="O10" s="5">
        <f t="shared" si="5"/>
        <v>2.001639727823167</v>
      </c>
      <c r="P10" s="5" t="s">
        <v>566</v>
      </c>
      <c r="Q10" s="5" t="s">
        <v>566</v>
      </c>
      <c r="R10" s="5" t="s">
        <v>566</v>
      </c>
      <c r="S10" s="5" t="s">
        <v>566</v>
      </c>
      <c r="T10" s="5" t="s">
        <v>566</v>
      </c>
      <c r="U10" s="5" t="s">
        <v>566</v>
      </c>
      <c r="V10" s="5" t="s">
        <v>566</v>
      </c>
      <c r="W10" s="5" t="s">
        <v>566</v>
      </c>
      <c r="X10" s="5" t="s">
        <v>566</v>
      </c>
      <c r="Y10" s="5" t="s">
        <v>566</v>
      </c>
      <c r="Z10" s="5" t="s">
        <v>566</v>
      </c>
      <c r="AA10" s="5" t="s">
        <v>566</v>
      </c>
      <c r="AB10" s="5" t="s">
        <v>566</v>
      </c>
      <c r="AC10" s="5" t="s">
        <v>566</v>
      </c>
      <c r="AD10" s="5" t="s">
        <v>566</v>
      </c>
      <c r="AE10" s="5" t="s">
        <v>566</v>
      </c>
      <c r="AF10" s="5" t="s">
        <v>566</v>
      </c>
      <c r="AG10" s="9">
        <v>0</v>
      </c>
      <c r="AH10" s="9">
        <v>0</v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v>0</v>
      </c>
      <c r="AV10" s="9">
        <v>-11.045199999999999</v>
      </c>
      <c r="AW10" s="9">
        <v>0</v>
      </c>
      <c r="AX10" s="9">
        <v>-11.1455</v>
      </c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>
        <v>0</v>
      </c>
      <c r="BT10" s="17">
        <v>0</v>
      </c>
      <c r="BU10" s="17">
        <v>-1.3995</v>
      </c>
      <c r="BV10" s="17">
        <v>-4.3712999999999997</v>
      </c>
      <c r="BW10" s="17">
        <v>-1.9875</v>
      </c>
      <c r="BX10" s="17">
        <v>-5.5561999999999996</v>
      </c>
      <c r="BY10" s="17">
        <v>-4.1337999999999999</v>
      </c>
      <c r="BZ10" s="17">
        <v>-7.0358000000000001</v>
      </c>
      <c r="CA10" s="17">
        <v>-5.8762999999999996</v>
      </c>
      <c r="CB10" s="17">
        <v>-6.4432999999999998</v>
      </c>
      <c r="CC10" s="17">
        <v>-7.8391000000000002</v>
      </c>
      <c r="CD10" s="17">
        <v>-6.0509000000000004</v>
      </c>
    </row>
    <row r="11" spans="2:120" x14ac:dyDescent="0.2">
      <c r="B11" s="13" t="s">
        <v>3</v>
      </c>
      <c r="C11" s="13"/>
      <c r="D11" s="14">
        <f t="shared" ref="D11:J11" si="6">AVERAGE(D3:D10)</f>
        <v>10.820562499999999</v>
      </c>
      <c r="E11" s="14">
        <f t="shared" si="6"/>
        <v>10.691574999999998</v>
      </c>
      <c r="F11" s="14">
        <f t="shared" si="6"/>
        <v>2.3872</v>
      </c>
      <c r="G11" s="14">
        <f t="shared" si="6"/>
        <v>0.72532000000000008</v>
      </c>
      <c r="H11" s="14">
        <f t="shared" si="6"/>
        <v>1.25206</v>
      </c>
      <c r="I11" s="14">
        <f t="shared" si="6"/>
        <v>0.58004000000000011</v>
      </c>
      <c r="J11" s="14">
        <f t="shared" si="6"/>
        <v>1.6234199999999999</v>
      </c>
      <c r="K11" s="14">
        <f>AVERAGE(K3,K5:K10)</f>
        <v>0.61610000000000009</v>
      </c>
      <c r="L11" s="14">
        <f t="shared" ref="L11:U11" si="7">AVERAGE(L3:L10)</f>
        <v>4.3438277548702109</v>
      </c>
      <c r="M11" s="14">
        <f t="shared" si="7"/>
        <v>1.320204933148903</v>
      </c>
      <c r="N11" s="14">
        <f t="shared" si="7"/>
        <v>4.0451241841986239</v>
      </c>
      <c r="O11" s="14">
        <f>AVERAGE(O3,O5:O10)</f>
        <v>1.6202035729751136</v>
      </c>
      <c r="P11" s="14">
        <f t="shared" si="7"/>
        <v>3.9723302648428302</v>
      </c>
      <c r="Q11" s="14">
        <f t="shared" si="7"/>
        <v>4.3945937525571157</v>
      </c>
      <c r="R11" s="14">
        <f t="shared" si="7"/>
        <v>3.0099367219652606</v>
      </c>
      <c r="S11" s="14">
        <f t="shared" si="7"/>
        <v>3.8218728165174758</v>
      </c>
      <c r="T11" s="14">
        <f t="shared" si="7"/>
        <v>3.5996827004452934</v>
      </c>
      <c r="U11" s="14">
        <f t="shared" si="7"/>
        <v>4.6111140486037563</v>
      </c>
      <c r="V11" s="14">
        <f>AVERAGE(V3:V5,V7:V10)</f>
        <v>0.83327845547903356</v>
      </c>
      <c r="W11" s="14">
        <f t="shared" ref="W11:AB11" si="8">AVERAGE(W3:W10)</f>
        <v>1.4875070173432938</v>
      </c>
      <c r="X11" s="14">
        <f t="shared" si="8"/>
        <v>0.37854287428168848</v>
      </c>
      <c r="Y11" s="14">
        <f t="shared" si="8"/>
        <v>1.06704</v>
      </c>
      <c r="Z11" s="14">
        <f t="shared" si="8"/>
        <v>0.61761999999999995</v>
      </c>
      <c r="AA11" s="14">
        <f t="shared" si="8"/>
        <v>1.3812599999999999</v>
      </c>
      <c r="AB11" s="14">
        <f t="shared" si="8"/>
        <v>2.5096400000000001</v>
      </c>
      <c r="AC11" s="14">
        <f>AVERAGE(AC3:AC4,AC6:AC10)</f>
        <v>1.7600250000000002</v>
      </c>
      <c r="AD11" s="14">
        <f>AVERAGE(AD3:AD10)</f>
        <v>0.20129999999999998</v>
      </c>
      <c r="AE11" s="14">
        <f>AVERAGE(AE3:AE10)</f>
        <v>0.23721999999999993</v>
      </c>
      <c r="AF11" s="14">
        <f>AVERAGE(AF3:AF10)</f>
        <v>0.21447999999999987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4</v>
      </c>
      <c r="C12" s="13"/>
      <c r="D12" s="14">
        <f t="shared" ref="D12:J12" si="9">STDEV(D3:D10)</f>
        <v>0.52062855949735021</v>
      </c>
      <c r="E12" s="14">
        <f t="shared" si="9"/>
        <v>0.49065729020220544</v>
      </c>
      <c r="F12" s="14">
        <f t="shared" si="9"/>
        <v>0.16010907219767415</v>
      </c>
      <c r="G12" s="14">
        <f t="shared" si="9"/>
        <v>9.9474252950197309E-2</v>
      </c>
      <c r="H12" s="14">
        <f t="shared" si="9"/>
        <v>4.3001779032965697E-2</v>
      </c>
      <c r="I12" s="14">
        <f t="shared" si="9"/>
        <v>5.0295755288095621E-2</v>
      </c>
      <c r="J12" s="14">
        <f t="shared" si="9"/>
        <v>0.12834199234856813</v>
      </c>
      <c r="K12" s="14">
        <f>STDEV(K3,K5:K10)</f>
        <v>0.15149316816279174</v>
      </c>
      <c r="L12" s="14">
        <f t="shared" ref="L12:U12" si="10">STDEV(L3:L10)</f>
        <v>0.23425667978188078</v>
      </c>
      <c r="M12" s="14">
        <f t="shared" si="10"/>
        <v>5.4168366268365464E-2</v>
      </c>
      <c r="N12" s="14">
        <f t="shared" si="10"/>
        <v>0.46306387666678872</v>
      </c>
      <c r="O12" s="14">
        <f>STDEV(O3,O5:O10)</f>
        <v>0.26336342347581554</v>
      </c>
      <c r="P12" s="14">
        <f t="shared" si="10"/>
        <v>0.30215887587015189</v>
      </c>
      <c r="Q12" s="14">
        <f t="shared" si="10"/>
        <v>0.37369223631547699</v>
      </c>
      <c r="R12" s="14">
        <f t="shared" si="10"/>
        <v>0.29198030277105014</v>
      </c>
      <c r="S12" s="14">
        <f t="shared" si="10"/>
        <v>0.356913358472285</v>
      </c>
      <c r="T12" s="14">
        <f t="shared" si="10"/>
        <v>0.55728966224361098</v>
      </c>
      <c r="U12" s="14">
        <f t="shared" si="10"/>
        <v>0.29841933744539473</v>
      </c>
      <c r="V12" s="14">
        <f>STDEV(V3:V5,V7:V10)</f>
        <v>5.9338330888513688E-2</v>
      </c>
      <c r="W12" s="14">
        <f t="shared" ref="W12:AB12" si="11">STDEV(W3:W10)</f>
        <v>6.9477202686004519E-2</v>
      </c>
      <c r="X12" s="14">
        <f t="shared" si="11"/>
        <v>8.673386255204564E-2</v>
      </c>
      <c r="Y12" s="14">
        <f t="shared" si="11"/>
        <v>6.5063453643347299E-2</v>
      </c>
      <c r="Z12" s="14">
        <f t="shared" si="11"/>
        <v>2.2651203058557379E-2</v>
      </c>
      <c r="AA12" s="14">
        <f t="shared" si="11"/>
        <v>9.3785675878569036E-2</v>
      </c>
      <c r="AB12" s="14">
        <f t="shared" si="11"/>
        <v>0.21072542086801044</v>
      </c>
      <c r="AC12" s="14">
        <f>STDEV(AC3:AC4,AC6:AC10)</f>
        <v>0.10418987074887216</v>
      </c>
      <c r="AD12" s="14">
        <f>STDEV(AD3:AD10)</f>
        <v>1.7576546873604042E-2</v>
      </c>
      <c r="AE12" s="14">
        <f>STDEV(AE3:AE10)</f>
        <v>2.7422199036547031E-2</v>
      </c>
      <c r="AF12" s="14">
        <f>STDEV(AF3:AF10)</f>
        <v>2.6339457093873534E-2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</v>
      </c>
      <c r="C13" s="13"/>
      <c r="D13" s="14">
        <f t="shared" ref="D13:J13" si="12">MAX(D3:D10)-MIN(D3:D10)</f>
        <v>1.4935000000000009</v>
      </c>
      <c r="E13" s="14">
        <f t="shared" si="12"/>
        <v>1.363999999999999</v>
      </c>
      <c r="F13" s="14">
        <f t="shared" si="12"/>
        <v>0.34350000000000014</v>
      </c>
      <c r="G13" s="14">
        <f t="shared" si="12"/>
        <v>0.23050000000000004</v>
      </c>
      <c r="H13" s="14">
        <f t="shared" si="12"/>
        <v>0.10610000000000031</v>
      </c>
      <c r="I13" s="14">
        <f t="shared" si="12"/>
        <v>0.11929999999999996</v>
      </c>
      <c r="J13" s="14">
        <f t="shared" si="12"/>
        <v>0.30929999999999902</v>
      </c>
      <c r="K13" s="14">
        <f>MAX(K3,K5:K10)-MIN(K3,K5:K10)</f>
        <v>0.35489999999999977</v>
      </c>
      <c r="L13" s="14">
        <f t="shared" ref="L13:U13" si="13">MAX(L3:L10)-MIN(L3:L10)</f>
        <v>0.60143800823219884</v>
      </c>
      <c r="M13" s="14">
        <f t="shared" si="13"/>
        <v>0.13672902383588337</v>
      </c>
      <c r="N13" s="14">
        <f t="shared" si="13"/>
        <v>1.0519852535352374</v>
      </c>
      <c r="O13" s="14">
        <f>MAX(O3,O5:O10)-MIN(O3,O5:O10)</f>
        <v>0.60428201413636762</v>
      </c>
      <c r="P13" s="14">
        <f t="shared" si="13"/>
        <v>0.75438839043132377</v>
      </c>
      <c r="Q13" s="14">
        <f t="shared" si="13"/>
        <v>0.87660920685172528</v>
      </c>
      <c r="R13" s="14">
        <f t="shared" si="13"/>
        <v>0.71108183853897122</v>
      </c>
      <c r="S13" s="14">
        <f t="shared" si="13"/>
        <v>0.85164158172389248</v>
      </c>
      <c r="T13" s="14">
        <f t="shared" si="13"/>
        <v>1.4957695295230611</v>
      </c>
      <c r="U13" s="14">
        <f t="shared" si="13"/>
        <v>0.61738211267848797</v>
      </c>
      <c r="V13" s="14">
        <f>MAX(V3:V5,V7:V10)-MIN(V3:V5,V7:V10)</f>
        <v>0.13256977296811301</v>
      </c>
      <c r="W13" s="14">
        <f t="shared" ref="W13:AB13" si="14">MAX(W3:W10)-MIN(W3:W10)</f>
        <v>0.1867725328892007</v>
      </c>
      <c r="X13" s="14">
        <f t="shared" si="14"/>
        <v>0.22940821770492192</v>
      </c>
      <c r="Y13" s="14">
        <f t="shared" si="14"/>
        <v>0.15809999999999991</v>
      </c>
      <c r="Z13" s="14">
        <f t="shared" si="14"/>
        <v>5.7199999999999918E-2</v>
      </c>
      <c r="AA13" s="14">
        <f t="shared" si="14"/>
        <v>0.2139000000000002</v>
      </c>
      <c r="AB13" s="14">
        <f t="shared" si="14"/>
        <v>0.50170000000000092</v>
      </c>
      <c r="AC13" s="14">
        <f>MAX(AC3:AC4,AC6:AC10)-MIN(AC3:AC4,AC6:AC10)</f>
        <v>0.2432000000000003</v>
      </c>
      <c r="AD13" s="14">
        <f>MAX(AD3:AD10)-MIN(AD3:AD10)</f>
        <v>4.4499999999999956E-2</v>
      </c>
      <c r="AE13" s="14">
        <f>MAX(AE3:AE10)-MIN(AE3:AE10)</f>
        <v>5.7800000000000018E-2</v>
      </c>
      <c r="AF13" s="14">
        <f>MAX(AF3:AF10)-MIN(AF3:AF10)</f>
        <v>6.4100000000000046E-2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 t="s">
        <v>55</v>
      </c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6</v>
      </c>
      <c r="C14" s="13"/>
      <c r="D14" s="14">
        <f t="shared" ref="D14:J14" si="15">MIN(D3:D10)</f>
        <v>9.9421999999999997</v>
      </c>
      <c r="E14" s="14">
        <f t="shared" si="15"/>
        <v>9.7917000000000005</v>
      </c>
      <c r="F14" s="14">
        <f t="shared" si="15"/>
        <v>2.1951999999999998</v>
      </c>
      <c r="G14" s="14">
        <f t="shared" si="15"/>
        <v>0.60709999999999997</v>
      </c>
      <c r="H14" s="14">
        <f t="shared" si="15"/>
        <v>1.2089999999999999</v>
      </c>
      <c r="I14" s="14">
        <f t="shared" si="15"/>
        <v>0.50490000000000013</v>
      </c>
      <c r="J14" s="14">
        <f t="shared" si="15"/>
        <v>1.5246000000000004</v>
      </c>
      <c r="K14" s="14">
        <f>MIN(K3,K5:K10)</f>
        <v>0.47499999999999964</v>
      </c>
      <c r="L14" s="14">
        <f t="shared" ref="L14:U14" si="16">MIN(L3:L10)</f>
        <v>4.0548462979501458</v>
      </c>
      <c r="M14" s="14">
        <f t="shared" si="16"/>
        <v>1.2437705415389126</v>
      </c>
      <c r="N14" s="14">
        <f t="shared" si="16"/>
        <v>3.4312594262165605</v>
      </c>
      <c r="O14" s="14">
        <f>MIN(O3,O5:O10)</f>
        <v>1.3973577136867994</v>
      </c>
      <c r="P14" s="14">
        <f t="shared" si="16"/>
        <v>3.6322957616361582</v>
      </c>
      <c r="Q14" s="14">
        <f t="shared" si="16"/>
        <v>4.0402962478016384</v>
      </c>
      <c r="R14" s="14">
        <f t="shared" si="16"/>
        <v>2.5095727843599196</v>
      </c>
      <c r="S14" s="14">
        <f t="shared" si="16"/>
        <v>3.4002248425655623</v>
      </c>
      <c r="T14" s="14">
        <f t="shared" si="16"/>
        <v>2.7271406802730214</v>
      </c>
      <c r="U14" s="14">
        <f t="shared" si="16"/>
        <v>4.330057574674961</v>
      </c>
      <c r="V14" s="14">
        <f>MIN(V3:V5,V7:V10)</f>
        <v>0.78712179489580913</v>
      </c>
      <c r="W14" s="14">
        <f t="shared" ref="W14:AB14" si="17">MIN(W3:W10)</f>
        <v>1.3721490334508128</v>
      </c>
      <c r="X14" s="14">
        <f t="shared" si="17"/>
        <v>0.27369671170841625</v>
      </c>
      <c r="Y14" s="14">
        <f t="shared" si="17"/>
        <v>0.99439999999999995</v>
      </c>
      <c r="Z14" s="14">
        <f t="shared" si="17"/>
        <v>0.58230000000000004</v>
      </c>
      <c r="AA14" s="14">
        <f t="shared" si="17"/>
        <v>1.2605</v>
      </c>
      <c r="AB14" s="14">
        <f t="shared" si="17"/>
        <v>2.3005999999999998</v>
      </c>
      <c r="AC14" s="14">
        <f>MIN(AC3:AC4,AC6:AC10)</f>
        <v>1.6604999999999999</v>
      </c>
      <c r="AD14" s="14">
        <f>MIN(AD3:AD10)</f>
        <v>0.17140000000000002</v>
      </c>
      <c r="AE14" s="14">
        <f>MIN(AE3:AE10)</f>
        <v>0.21010000000000001</v>
      </c>
      <c r="AF14" s="14">
        <f>MIN(AF3:AF10)</f>
        <v>0.18669999999999987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7</v>
      </c>
      <c r="C15" s="13"/>
      <c r="D15" s="14">
        <f t="shared" ref="D15:J15" si="18">MAX(D3:D10)</f>
        <v>11.435700000000001</v>
      </c>
      <c r="E15" s="14">
        <f t="shared" si="18"/>
        <v>11.1557</v>
      </c>
      <c r="F15" s="14">
        <f t="shared" si="18"/>
        <v>2.5387</v>
      </c>
      <c r="G15" s="14">
        <f t="shared" si="18"/>
        <v>0.83760000000000001</v>
      </c>
      <c r="H15" s="14">
        <f t="shared" si="18"/>
        <v>1.3151000000000002</v>
      </c>
      <c r="I15" s="14">
        <f t="shared" si="18"/>
        <v>0.62420000000000009</v>
      </c>
      <c r="J15" s="14">
        <f t="shared" si="18"/>
        <v>1.8338999999999994</v>
      </c>
      <c r="K15" s="14">
        <f>MAX(K3,K5:K10)</f>
        <v>0.82989999999999942</v>
      </c>
      <c r="L15" s="14">
        <f t="shared" ref="L15:U15" si="19">MAX(L3:L10)</f>
        <v>4.6562843061823447</v>
      </c>
      <c r="M15" s="14">
        <f t="shared" si="19"/>
        <v>1.380499565374796</v>
      </c>
      <c r="N15" s="14">
        <f t="shared" si="19"/>
        <v>4.483244679751798</v>
      </c>
      <c r="O15" s="14">
        <f>MAX(O3,O5:O10)</f>
        <v>2.001639727823167</v>
      </c>
      <c r="P15" s="14">
        <f t="shared" si="19"/>
        <v>4.386684152067482</v>
      </c>
      <c r="Q15" s="14">
        <f t="shared" si="19"/>
        <v>4.9169054546533637</v>
      </c>
      <c r="R15" s="14">
        <f t="shared" si="19"/>
        <v>3.2206546228988908</v>
      </c>
      <c r="S15" s="14">
        <f t="shared" si="19"/>
        <v>4.2518664242894548</v>
      </c>
      <c r="T15" s="14">
        <f t="shared" si="19"/>
        <v>4.2229102097960824</v>
      </c>
      <c r="U15" s="14">
        <f t="shared" si="19"/>
        <v>4.947439687353449</v>
      </c>
      <c r="V15" s="14">
        <f>MAX(V3:V5,V7:V10)</f>
        <v>0.91969156786392214</v>
      </c>
      <c r="W15" s="14">
        <f t="shared" ref="W15:AB15" si="20">MAX(W3:W10)</f>
        <v>1.5589215663400136</v>
      </c>
      <c r="X15" s="14">
        <f t="shared" si="20"/>
        <v>0.50310492941333818</v>
      </c>
      <c r="Y15" s="14">
        <f t="shared" si="20"/>
        <v>1.1524999999999999</v>
      </c>
      <c r="Z15" s="14">
        <f t="shared" si="20"/>
        <v>0.63949999999999996</v>
      </c>
      <c r="AA15" s="14">
        <f t="shared" si="20"/>
        <v>1.4744000000000002</v>
      </c>
      <c r="AB15" s="14">
        <f t="shared" si="20"/>
        <v>2.8023000000000007</v>
      </c>
      <c r="AC15" s="14">
        <f>MAX(AC3:AC4,AC6:AC10)</f>
        <v>1.9037000000000002</v>
      </c>
      <c r="AD15" s="14">
        <f>MAX(AD3:AD10)</f>
        <v>0.21589999999999998</v>
      </c>
      <c r="AE15" s="14">
        <f>MAX(AE3:AE10)</f>
        <v>0.26790000000000003</v>
      </c>
      <c r="AF15" s="14">
        <f>MAX(AF3:AF10)</f>
        <v>0.25079999999999991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56</v>
      </c>
      <c r="C16" s="13"/>
      <c r="D16" s="15">
        <f t="shared" ref="D16:J16" si="21">COUNT(D3:D10)</f>
        <v>8</v>
      </c>
      <c r="E16" s="15">
        <f t="shared" si="21"/>
        <v>8</v>
      </c>
      <c r="F16" s="15">
        <f t="shared" si="21"/>
        <v>5</v>
      </c>
      <c r="G16" s="15">
        <f t="shared" si="21"/>
        <v>5</v>
      </c>
      <c r="H16" s="15">
        <f t="shared" si="21"/>
        <v>5</v>
      </c>
      <c r="I16" s="15">
        <f t="shared" si="21"/>
        <v>5</v>
      </c>
      <c r="J16" s="15">
        <f t="shared" si="21"/>
        <v>5</v>
      </c>
      <c r="K16" s="15">
        <f>COUNT(K3,K5:K10)</f>
        <v>4</v>
      </c>
      <c r="L16" s="15">
        <f t="shared" ref="L16:U16" si="22">COUNT(L3:L10)</f>
        <v>7</v>
      </c>
      <c r="M16" s="15">
        <f t="shared" si="22"/>
        <v>7</v>
      </c>
      <c r="N16" s="15">
        <f t="shared" si="22"/>
        <v>6</v>
      </c>
      <c r="O16" s="15">
        <f>COUNT(O3,O5:O10)</f>
        <v>4</v>
      </c>
      <c r="P16" s="15">
        <f t="shared" si="22"/>
        <v>5</v>
      </c>
      <c r="Q16" s="15">
        <f t="shared" si="22"/>
        <v>5</v>
      </c>
      <c r="R16" s="15">
        <f t="shared" si="22"/>
        <v>5</v>
      </c>
      <c r="S16" s="15">
        <f t="shared" si="22"/>
        <v>5</v>
      </c>
      <c r="T16" s="15">
        <f t="shared" si="22"/>
        <v>5</v>
      </c>
      <c r="U16" s="15">
        <f t="shared" si="22"/>
        <v>5</v>
      </c>
      <c r="V16" s="15">
        <f>COUNT(V3:V5,V7:V10)</f>
        <v>4</v>
      </c>
      <c r="W16" s="15">
        <f t="shared" ref="W16:AB16" si="23">COUNT(W3:W10)</f>
        <v>5</v>
      </c>
      <c r="X16" s="15">
        <f t="shared" si="23"/>
        <v>5</v>
      </c>
      <c r="Y16" s="15">
        <f t="shared" si="23"/>
        <v>5</v>
      </c>
      <c r="Z16" s="15">
        <f t="shared" si="23"/>
        <v>5</v>
      </c>
      <c r="AA16" s="15">
        <f t="shared" si="23"/>
        <v>5</v>
      </c>
      <c r="AB16" s="15">
        <f t="shared" si="23"/>
        <v>5</v>
      </c>
      <c r="AC16" s="15">
        <f>COUNT(AC3:AC4,AC6:AC10)</f>
        <v>4</v>
      </c>
      <c r="AD16" s="15">
        <f>COUNT(AD3:AD10)</f>
        <v>5</v>
      </c>
      <c r="AE16" s="15">
        <f>COUNT(AE3:AE10)</f>
        <v>5</v>
      </c>
      <c r="AF16" s="15">
        <f>COUNT(AF3:AF10)</f>
        <v>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"/>
      <c r="C17" s="1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7"/>
      <c r="AH17" s="7"/>
      <c r="AI17" s="8"/>
      <c r="AJ17" s="8"/>
      <c r="AK17" s="8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s="20" customFormat="1" x14ac:dyDescent="0.2">
      <c r="B19" s="1" t="s">
        <v>57</v>
      </c>
      <c r="C19" s="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86">
        <v>1</v>
      </c>
      <c r="AH19" s="86"/>
      <c r="AI19" s="87">
        <v>2</v>
      </c>
      <c r="AJ19" s="87"/>
      <c r="AK19" s="87">
        <v>3</v>
      </c>
      <c r="AL19" s="87"/>
      <c r="AM19" s="86">
        <v>4</v>
      </c>
      <c r="AN19" s="86"/>
      <c r="AO19" s="86">
        <v>5</v>
      </c>
      <c r="AP19" s="86"/>
      <c r="AQ19" s="86">
        <v>6</v>
      </c>
      <c r="AR19" s="86"/>
      <c r="AS19" s="86">
        <v>7</v>
      </c>
      <c r="AT19" s="86"/>
      <c r="AU19" s="86">
        <v>8</v>
      </c>
      <c r="AV19" s="86"/>
      <c r="AW19" s="86">
        <v>9</v>
      </c>
      <c r="AX19" s="86"/>
      <c r="AY19" s="86">
        <v>10</v>
      </c>
      <c r="AZ19" s="86"/>
      <c r="BA19" s="86">
        <v>11</v>
      </c>
      <c r="BB19" s="86"/>
      <c r="BC19" s="86">
        <v>12</v>
      </c>
      <c r="BD19" s="86"/>
      <c r="BE19" s="86">
        <v>13</v>
      </c>
      <c r="BF19" s="86"/>
      <c r="BG19" s="86">
        <v>14</v>
      </c>
      <c r="BH19" s="86"/>
      <c r="BI19" s="86">
        <v>15</v>
      </c>
      <c r="BJ19" s="86"/>
      <c r="BK19" s="86">
        <v>16</v>
      </c>
      <c r="BL19" s="86"/>
      <c r="BM19" s="86">
        <v>17</v>
      </c>
      <c r="BN19" s="86"/>
      <c r="BO19" s="86">
        <v>18</v>
      </c>
      <c r="BP19" s="86"/>
      <c r="BQ19" s="86">
        <v>19</v>
      </c>
      <c r="BR19" s="86"/>
      <c r="BS19" s="86">
        <v>20</v>
      </c>
      <c r="BT19" s="86"/>
      <c r="BU19" s="86">
        <v>21</v>
      </c>
      <c r="BV19" s="86"/>
      <c r="BW19" s="86">
        <v>22</v>
      </c>
      <c r="BX19" s="86"/>
      <c r="BY19" s="3"/>
      <c r="BZ19" s="3"/>
    </row>
    <row r="20" spans="2:120" s="20" customFormat="1" x14ac:dyDescent="0.2">
      <c r="B20" s="1" t="s">
        <v>9</v>
      </c>
      <c r="C20" s="1"/>
      <c r="D20" s="2" t="s">
        <v>10</v>
      </c>
      <c r="E20" s="2" t="s">
        <v>64</v>
      </c>
      <c r="F20" s="2" t="s">
        <v>11</v>
      </c>
      <c r="G20" s="2" t="s">
        <v>76</v>
      </c>
      <c r="H20" s="2" t="s">
        <v>77</v>
      </c>
      <c r="I20" s="2" t="s">
        <v>68</v>
      </c>
      <c r="J20" s="2" t="s">
        <v>69</v>
      </c>
      <c r="K20" s="2" t="s">
        <v>12</v>
      </c>
      <c r="L20" s="2" t="s">
        <v>74</v>
      </c>
      <c r="M20" s="2" t="s">
        <v>75</v>
      </c>
      <c r="N20" s="2" t="s">
        <v>145</v>
      </c>
      <c r="O20" s="2" t="s">
        <v>144</v>
      </c>
      <c r="P20" s="2" t="s">
        <v>167</v>
      </c>
      <c r="Q20" s="2" t="s">
        <v>168</v>
      </c>
      <c r="R20" s="2" t="s">
        <v>169</v>
      </c>
      <c r="S20" s="2" t="s">
        <v>170</v>
      </c>
      <c r="T20" s="2" t="s">
        <v>171</v>
      </c>
      <c r="U20" s="2" t="s">
        <v>172</v>
      </c>
      <c r="V20" s="2" t="s">
        <v>600</v>
      </c>
      <c r="W20" s="2" t="s">
        <v>601</v>
      </c>
      <c r="X20" s="2" t="s">
        <v>602</v>
      </c>
      <c r="Y20" s="2" t="s">
        <v>13</v>
      </c>
      <c r="Z20" s="2" t="s">
        <v>14</v>
      </c>
      <c r="AA20" s="2" t="s">
        <v>78</v>
      </c>
      <c r="AB20" s="20" t="s">
        <v>79</v>
      </c>
      <c r="AC20" s="1" t="s">
        <v>80</v>
      </c>
      <c r="AD20" s="1" t="s">
        <v>501</v>
      </c>
      <c r="AE20" s="1" t="s">
        <v>502</v>
      </c>
      <c r="AF20" s="1" t="s">
        <v>503</v>
      </c>
      <c r="AG20" s="3" t="s">
        <v>15</v>
      </c>
      <c r="AH20" s="3" t="s">
        <v>16</v>
      </c>
      <c r="AI20" s="4" t="s">
        <v>17</v>
      </c>
      <c r="AJ20" s="4" t="s">
        <v>18</v>
      </c>
      <c r="AK20" s="4" t="s">
        <v>19</v>
      </c>
      <c r="AL20" s="3" t="s">
        <v>20</v>
      </c>
      <c r="AM20" s="3" t="s">
        <v>21</v>
      </c>
      <c r="AN20" s="3" t="s">
        <v>22</v>
      </c>
      <c r="AO20" s="3" t="s">
        <v>23</v>
      </c>
      <c r="AP20" s="3" t="s">
        <v>24</v>
      </c>
      <c r="AQ20" s="3" t="s">
        <v>25</v>
      </c>
      <c r="AR20" s="3" t="s">
        <v>26</v>
      </c>
      <c r="AS20" s="3" t="s">
        <v>27</v>
      </c>
      <c r="AT20" s="3" t="s">
        <v>28</v>
      </c>
      <c r="AU20" s="3" t="s">
        <v>29</v>
      </c>
      <c r="AV20" s="3" t="s">
        <v>30</v>
      </c>
      <c r="AW20" s="3" t="s">
        <v>31</v>
      </c>
      <c r="AX20" s="3" t="s">
        <v>32</v>
      </c>
      <c r="AY20" s="3" t="s">
        <v>43</v>
      </c>
      <c r="AZ20" s="3" t="s">
        <v>44</v>
      </c>
      <c r="BA20" s="3" t="s">
        <v>45</v>
      </c>
      <c r="BB20" s="3" t="s">
        <v>46</v>
      </c>
      <c r="BC20" s="3" t="s">
        <v>47</v>
      </c>
      <c r="BD20" s="3" t="s">
        <v>48</v>
      </c>
      <c r="BE20" s="3" t="s">
        <v>49</v>
      </c>
      <c r="BF20" s="3" t="s">
        <v>50</v>
      </c>
      <c r="BG20" s="3" t="s">
        <v>51</v>
      </c>
      <c r="BH20" s="3" t="s">
        <v>52</v>
      </c>
      <c r="BI20" s="3" t="s">
        <v>53</v>
      </c>
      <c r="BJ20" s="3" t="s">
        <v>54</v>
      </c>
      <c r="BK20" s="3" t="s">
        <v>70</v>
      </c>
      <c r="BL20" s="3" t="s">
        <v>71</v>
      </c>
      <c r="BM20" s="3" t="s">
        <v>72</v>
      </c>
      <c r="BN20" s="3" t="s">
        <v>73</v>
      </c>
      <c r="BO20" s="3" t="s">
        <v>81</v>
      </c>
      <c r="BP20" s="3" t="s">
        <v>82</v>
      </c>
      <c r="BQ20" s="3" t="s">
        <v>83</v>
      </c>
      <c r="BR20" s="3" t="s">
        <v>84</v>
      </c>
      <c r="BS20" s="3" t="s">
        <v>33</v>
      </c>
      <c r="BT20" s="3" t="s">
        <v>34</v>
      </c>
      <c r="BU20" s="3" t="s">
        <v>35</v>
      </c>
      <c r="BV20" s="3" t="s">
        <v>36</v>
      </c>
      <c r="BW20" s="3" t="s">
        <v>37</v>
      </c>
      <c r="BX20" s="3" t="s">
        <v>38</v>
      </c>
      <c r="BY20" s="3" t="s">
        <v>147</v>
      </c>
      <c r="BZ20" s="3" t="s">
        <v>148</v>
      </c>
      <c r="CA20" s="3" t="s">
        <v>39</v>
      </c>
      <c r="CB20" s="3" t="s">
        <v>40</v>
      </c>
      <c r="CC20" s="3" t="s">
        <v>41</v>
      </c>
      <c r="CD20" s="3" t="s">
        <v>42</v>
      </c>
      <c r="CE20" s="20" t="s">
        <v>149</v>
      </c>
      <c r="CF20" s="20" t="s">
        <v>150</v>
      </c>
      <c r="CG20" s="20" t="s">
        <v>151</v>
      </c>
      <c r="CH20" s="20" t="s">
        <v>152</v>
      </c>
      <c r="CI20" s="20" t="s">
        <v>153</v>
      </c>
      <c r="CJ20" s="20" t="s">
        <v>154</v>
      </c>
      <c r="CK20" s="20" t="s">
        <v>500</v>
      </c>
      <c r="CL20" s="20" t="s">
        <v>505</v>
      </c>
      <c r="CM20" s="20" t="s">
        <v>506</v>
      </c>
      <c r="CN20" s="20" t="s">
        <v>507</v>
      </c>
      <c r="CO20" s="20" t="s">
        <v>155</v>
      </c>
      <c r="CP20" s="20" t="s">
        <v>156</v>
      </c>
      <c r="CQ20" s="20" t="s">
        <v>157</v>
      </c>
      <c r="CR20" s="20" t="s">
        <v>158</v>
      </c>
      <c r="CS20" s="20" t="s">
        <v>159</v>
      </c>
      <c r="CT20" s="20" t="s">
        <v>160</v>
      </c>
      <c r="CU20" s="20" t="s">
        <v>504</v>
      </c>
      <c r="CV20" s="20" t="s">
        <v>508</v>
      </c>
      <c r="CW20" s="20" t="s">
        <v>509</v>
      </c>
      <c r="CX20" s="20" t="s">
        <v>510</v>
      </c>
      <c r="CY20" s="20" t="s">
        <v>161</v>
      </c>
      <c r="CZ20" s="20" t="s">
        <v>165</v>
      </c>
      <c r="DA20" s="20" t="s">
        <v>166</v>
      </c>
      <c r="DB20" s="20" t="s">
        <v>162</v>
      </c>
      <c r="DC20" s="20" t="s">
        <v>163</v>
      </c>
      <c r="DD20" s="20" t="s">
        <v>164</v>
      </c>
      <c r="DE20" s="20" t="s">
        <v>511</v>
      </c>
      <c r="DF20" s="20" t="s">
        <v>512</v>
      </c>
      <c r="DG20" s="20" t="s">
        <v>513</v>
      </c>
      <c r="DH20" s="20" t="s">
        <v>514</v>
      </c>
      <c r="DI20" s="20" t="s">
        <v>592</v>
      </c>
      <c r="DJ20" s="20" t="s">
        <v>593</v>
      </c>
      <c r="DK20" s="20" t="s">
        <v>595</v>
      </c>
      <c r="DL20" s="20" t="s">
        <v>594</v>
      </c>
      <c r="DM20" s="20" t="s">
        <v>596</v>
      </c>
      <c r="DN20" s="20" t="s">
        <v>597</v>
      </c>
      <c r="DO20" s="20" t="s">
        <v>598</v>
      </c>
      <c r="DP20" s="20" t="s">
        <v>599</v>
      </c>
    </row>
    <row r="21" spans="2:120" x14ac:dyDescent="0.2">
      <c r="B21" s="1" t="s">
        <v>233</v>
      </c>
      <c r="C21" s="1"/>
      <c r="D21" s="5">
        <f>((AG21-AW21)^2+(AH21-AX21)^2)^0.5</f>
        <v>14.1364</v>
      </c>
      <c r="E21" s="5">
        <f>((AG21-AU21)^2+(AH21-AV21)^2)^0.5</f>
        <v>13.9636</v>
      </c>
      <c r="F21" s="5">
        <f>((AG21-AM21)^2+(AH21-AN21)^2)^0.5</f>
        <v>2.9933999999999998</v>
      </c>
      <c r="G21" s="5">
        <f>((AG21-AI21)^2+(AH21-AJ21)^2)^0.5</f>
        <v>1.0173000000000001</v>
      </c>
      <c r="H21" s="5">
        <f>((AK21-AM21)^2+(AL21-AN21)^2)^0.5</f>
        <v>1.5366999999999997</v>
      </c>
      <c r="I21" s="5">
        <f>((AM21-AO21)^2+(AN21-AP21)^2)^0.5</f>
        <v>0.63050000000000006</v>
      </c>
      <c r="J21" s="5">
        <f>((AO21-AQ21)^2+(AP21-AR21)^2)^0.5</f>
        <v>2.2708000000000004</v>
      </c>
      <c r="K21" s="5">
        <f>((AQ21-AS21)^2+(AR21-AT21)^2)^0.5</f>
        <v>1.2991999999999999</v>
      </c>
      <c r="L21" s="5">
        <f>((BS21-BU21)^2+(BT21-BV21)^2)^0.5</f>
        <v>5.055594099608868</v>
      </c>
      <c r="M21" s="5">
        <f>((BU21-BW21)^2+(BV21-BX21)^2)^0.5</f>
        <v>1.3768635698572314</v>
      </c>
      <c r="N21" s="5">
        <f>((BW21-BY21)^2+(BX21-BZ21)^2)^0.5 + ((BY21-CA21)^2+(BZ21-CB21)^2)^0.5</f>
        <v>2.5502677499072841</v>
      </c>
      <c r="O21" s="5">
        <f>((CA21-CC21)^2+(CB21-CD21)^2)^0.5</f>
        <v>1.2175177698908544</v>
      </c>
      <c r="P21" s="5">
        <f>((CE21-CG21)^2+(CF21-CH21)^2)^0.5</f>
        <v>4.7889677478554811</v>
      </c>
      <c r="Q21" s="5">
        <f>((CG21-CI21)^2+(CH21-CJ21)^2)^0.5</f>
        <v>5.0148888262851843</v>
      </c>
      <c r="R21" s="5">
        <f>((CO21-CQ21)^2+(CP21-CR21)^2)^0.5</f>
        <v>3.4464414836175599</v>
      </c>
      <c r="S21" s="5">
        <f>((CQ21-CS21)^2+(CR21-CT21)^2)^0.5</f>
        <v>4.5339829300516792</v>
      </c>
      <c r="T21" s="5">
        <f>((CY21-DA21)^2+(CZ21-DB21)^2)^0.5</f>
        <v>3.7527187477880619</v>
      </c>
      <c r="U21" s="5">
        <f>((DA21-DC21)^2+(DB21-DD21)^2)^0.5</f>
        <v>5.0793442608273764</v>
      </c>
      <c r="V21" s="5">
        <f>((DI21-DK21)^2+(DJ21-DL21)^2)^0.5</f>
        <v>1.1245141172968884</v>
      </c>
      <c r="W21" s="5">
        <f>((DK21-DM21)^2+(DL21-DN21)^2)^0.5</f>
        <v>1.8318929280937795</v>
      </c>
      <c r="X21" s="5">
        <f>((DM21-DO21)^2+(DN21-DP21)^2)^0.5</f>
        <v>0.36873444373966519</v>
      </c>
      <c r="Y21" s="5">
        <f>((BE21-BK21)^2+(BF21-BL21)^2)^0.5</f>
        <v>1.19</v>
      </c>
      <c r="Z21" s="5">
        <f>((BG21-BI21)^2+(BH21-BJ21)^2)^0.5</f>
        <v>0.6966</v>
      </c>
      <c r="AA21" s="5">
        <f>((BC21-BM21)^2+(BD21-BN21)^2)^0.5</f>
        <v>1.7303999999999999</v>
      </c>
      <c r="AB21" s="5">
        <f>((BA21-BO21)^2+(BB21-BP21)^2)^0.5</f>
        <v>3.4333999999999998</v>
      </c>
      <c r="AC21" s="6">
        <f>((AY21-BQ21)^2+(AZ21-BR21)^2)^0.5</f>
        <v>3.6861999999999999</v>
      </c>
      <c r="AD21" s="6">
        <f>((CK21-CM21)^2+(CL21-CN21)^2)^0.5</f>
        <v>0.31240000000000023</v>
      </c>
      <c r="AE21" s="6">
        <f>((CU21-CW21)^2+(CV21-CX21)^2)^0.5</f>
        <v>0.40960000000000107</v>
      </c>
      <c r="AF21" s="6">
        <f>((DE21-DG21)^2+(DF21-DH21)^2)^0.5</f>
        <v>0.25269999999999992</v>
      </c>
      <c r="AG21" s="9">
        <v>0</v>
      </c>
      <c r="AH21" s="9">
        <v>0</v>
      </c>
      <c r="AI21" s="9">
        <v>0</v>
      </c>
      <c r="AJ21" s="9">
        <v>-1.0173000000000001</v>
      </c>
      <c r="AK21" s="9">
        <v>0</v>
      </c>
      <c r="AL21" s="9">
        <v>-1.4567000000000001</v>
      </c>
      <c r="AM21" s="9">
        <v>0</v>
      </c>
      <c r="AN21" s="9">
        <v>-2.9933999999999998</v>
      </c>
      <c r="AO21" s="9">
        <v>0</v>
      </c>
      <c r="AP21" s="9">
        <v>-3.6238999999999999</v>
      </c>
      <c r="AQ21" s="9">
        <v>0</v>
      </c>
      <c r="AR21" s="9">
        <v>-5.8947000000000003</v>
      </c>
      <c r="AS21" s="9">
        <v>0</v>
      </c>
      <c r="AT21" s="9">
        <v>-7.1939000000000002</v>
      </c>
      <c r="AU21" s="9">
        <v>0</v>
      </c>
      <c r="AV21" s="9">
        <v>-13.9636</v>
      </c>
      <c r="AW21" s="9">
        <v>0</v>
      </c>
      <c r="AX21" s="9">
        <v>-14.1364</v>
      </c>
      <c r="AY21" s="18">
        <v>1.6941999999999999</v>
      </c>
      <c r="AZ21" s="18">
        <v>-7.3659999999999997</v>
      </c>
      <c r="BA21" s="19">
        <v>1.5569999999999999</v>
      </c>
      <c r="BB21" s="19">
        <v>-7.3659999999999997</v>
      </c>
      <c r="BC21" s="19">
        <v>0.84840000000000004</v>
      </c>
      <c r="BD21" s="19">
        <v>-7.3659999999999997</v>
      </c>
      <c r="BE21" s="19">
        <v>0.748</v>
      </c>
      <c r="BF21" s="19">
        <v>-7.3659999999999997</v>
      </c>
      <c r="BG21" s="19">
        <v>0.47749999999999998</v>
      </c>
      <c r="BH21" s="19">
        <v>-7.3659999999999997</v>
      </c>
      <c r="BI21" s="19">
        <v>-0.21909999999999999</v>
      </c>
      <c r="BJ21" s="19">
        <v>-7.3659999999999997</v>
      </c>
      <c r="BK21" s="19">
        <v>-0.442</v>
      </c>
      <c r="BL21" s="19">
        <v>-7.3659999999999997</v>
      </c>
      <c r="BM21" s="19">
        <v>-0.88200000000000001</v>
      </c>
      <c r="BN21" s="19">
        <v>-7.3659999999999997</v>
      </c>
      <c r="BO21" s="19">
        <v>-1.8764000000000001</v>
      </c>
      <c r="BP21" s="19">
        <v>-7.3659999999999997</v>
      </c>
      <c r="BQ21" s="19">
        <v>-1.992</v>
      </c>
      <c r="BR21" s="19">
        <v>-7.3659999999999997</v>
      </c>
      <c r="BS21" s="17">
        <v>0</v>
      </c>
      <c r="BT21" s="17">
        <v>0</v>
      </c>
      <c r="BU21" s="17">
        <v>-3.0428999999999999</v>
      </c>
      <c r="BV21" s="17">
        <v>4.0373000000000001</v>
      </c>
      <c r="BW21" s="17">
        <v>-4.2893999999999997</v>
      </c>
      <c r="BX21" s="17">
        <v>3.4525000000000001</v>
      </c>
      <c r="BY21" s="17">
        <v>-5.1143000000000001</v>
      </c>
      <c r="BZ21" s="17">
        <v>2.2244000000000002</v>
      </c>
      <c r="CA21" s="17">
        <v>-4.8704000000000001</v>
      </c>
      <c r="CB21" s="17">
        <v>1.1817</v>
      </c>
      <c r="CC21" s="17">
        <v>-4.6158000000000001</v>
      </c>
      <c r="CD21" s="17">
        <v>-8.8999999999999999E-3</v>
      </c>
      <c r="CE21" s="12">
        <v>-5.3975</v>
      </c>
      <c r="CF21" s="12">
        <v>1.2648999999999999</v>
      </c>
      <c r="CG21" s="12">
        <v>-9.4246999999999996</v>
      </c>
      <c r="CH21" s="12">
        <v>3.8563999999999998</v>
      </c>
      <c r="CI21" s="12">
        <v>-5.0183999999999997</v>
      </c>
      <c r="CJ21" s="12">
        <v>6.2508999999999997</v>
      </c>
      <c r="CK21" s="12">
        <v>-1.4510000000000001</v>
      </c>
      <c r="CL21" s="12">
        <v>9.5898000000000003</v>
      </c>
      <c r="CM21" s="12">
        <v>-1.4510000000000001</v>
      </c>
      <c r="CN21" s="12">
        <v>9.9022000000000006</v>
      </c>
      <c r="CO21" s="12">
        <v>-4.7821999999999996</v>
      </c>
      <c r="CP21" s="12">
        <v>-1.4795</v>
      </c>
      <c r="CQ21" s="12">
        <v>-8.1445000000000007</v>
      </c>
      <c r="CR21" s="12">
        <v>-0.72260000000000002</v>
      </c>
      <c r="CS21" s="12">
        <v>-4.4608999999999996</v>
      </c>
      <c r="CT21" s="12">
        <v>-3.3660999999999999</v>
      </c>
      <c r="CU21" s="12">
        <v>-1.4510000000000001</v>
      </c>
      <c r="CV21" s="12">
        <v>9.7706999999999997</v>
      </c>
      <c r="CW21" s="12">
        <v>-1.4510000000000001</v>
      </c>
      <c r="CX21" s="12">
        <v>10.180300000000001</v>
      </c>
      <c r="CY21" s="12">
        <v>-4.6615000000000002</v>
      </c>
      <c r="CZ21" s="12">
        <v>-3.3540999999999999</v>
      </c>
      <c r="DA21" s="12">
        <v>-6.6097000000000001</v>
      </c>
      <c r="DB21" s="12">
        <v>-6.5614999999999997</v>
      </c>
      <c r="DC21" s="12">
        <v>-4.1783000000000001</v>
      </c>
      <c r="DD21" s="12">
        <v>-11.021100000000001</v>
      </c>
      <c r="DE21" s="12">
        <v>-1.3246</v>
      </c>
      <c r="DF21" s="12">
        <v>10.180300000000001</v>
      </c>
      <c r="DG21" s="12">
        <v>-1.5772999999999999</v>
      </c>
      <c r="DH21" s="12">
        <v>10.180300000000001</v>
      </c>
      <c r="DI21" s="12">
        <v>-1.7462</v>
      </c>
      <c r="DJ21" s="12">
        <v>10.1028</v>
      </c>
      <c r="DK21" s="12">
        <v>-1.0446</v>
      </c>
      <c r="DL21" s="12">
        <v>9.2240000000000002</v>
      </c>
      <c r="DM21" s="12">
        <v>-0.97850000000000004</v>
      </c>
      <c r="DN21" s="12">
        <v>7.3933</v>
      </c>
      <c r="DO21" s="12">
        <v>-1.0782</v>
      </c>
      <c r="DP21" s="12">
        <v>7.0382999999999996</v>
      </c>
    </row>
    <row r="22" spans="2:120" x14ac:dyDescent="0.2">
      <c r="B22" s="1" t="s">
        <v>234</v>
      </c>
      <c r="C22" s="1"/>
      <c r="D22" s="5">
        <f>((AG22-AW22)^2+(AH22-AX22)^2)^0.5</f>
        <v>12.38</v>
      </c>
      <c r="E22" s="5">
        <f>((AG22-AU22)^2+(AH22-AV22)^2)^0.5</f>
        <v>12.257400000000001</v>
      </c>
      <c r="F22" s="5">
        <f>((AG22-AM22)^2+(AH22-AN22)^2)^0.5</f>
        <v>2.6568000000000001</v>
      </c>
      <c r="G22" s="5">
        <f>((AG22-AI22)^2+(AH22-AJ22)^2)^0.5</f>
        <v>0.87819999999999998</v>
      </c>
      <c r="H22" s="5">
        <f>((AK22-AM22)^2+(AL22-AN22)^2)^0.5</f>
        <v>1.3270999999999999</v>
      </c>
      <c r="I22" s="5">
        <f>((AM22-AO22)^2+(AN22-AP22)^2)^0.5</f>
        <v>0.48450000000000015</v>
      </c>
      <c r="J22" s="24">
        <f>((AO22-AQ22)^2+(AP22-AR22)^2)^0.5</f>
        <v>1.7494999999999994</v>
      </c>
      <c r="K22" s="5">
        <f>((AQ22-AS22)^2+(AR22-AT22)^2)^0.5</f>
        <v>0.98550000000000004</v>
      </c>
      <c r="L22" s="5">
        <f>((BS22-BU22)^2+(BT22-BV22)^2)^0.5</f>
        <v>3.6828545355471212</v>
      </c>
      <c r="M22" s="5">
        <f>((BU22-BW22)^2+(BV22-BX22)^2)^0.5</f>
        <v>1.1943607704542207</v>
      </c>
      <c r="N22" s="5">
        <f>((BW22-BY22)^2+(BX22-BZ22)^2)^0.5 + ((BY22-CA22)^2+(BZ22-CB22)^2)^0.5</f>
        <v>3.866358920224557</v>
      </c>
      <c r="O22" s="5">
        <f>((CA22-CC22)^2+(CB22-CD22)^2)^0.5</f>
        <v>1.7953230266445095</v>
      </c>
      <c r="P22" s="5">
        <f>((CE22-CG22)^2+(CF22-CH22)^2)^0.5</f>
        <v>4.1258601151759864</v>
      </c>
      <c r="Q22" s="5">
        <f>((CG22-CI22)^2+(CH22-CJ22)^2)^0.5</f>
        <v>4.9371740550642942</v>
      </c>
      <c r="R22" s="5">
        <f>((CO22-CQ22)^2+(CP22-CR22)^2)^0.5</f>
        <v>3.1969226359109788</v>
      </c>
      <c r="S22" s="5">
        <f>((CQ22-CS22)^2+(CR22-CT22)^2)^0.5</f>
        <v>3.3006426722685389</v>
      </c>
      <c r="T22" s="5">
        <f>((CY22-DA22)^2+(CZ22-DB22)^2)^0.5</f>
        <v>4.147462526654099</v>
      </c>
      <c r="U22" s="5">
        <f>((DA22-DC22)^2+(DB22-DD22)^2)^0.5</f>
        <v>4.7266514881044488</v>
      </c>
      <c r="V22" s="5">
        <f>((DI22-DK22)^2+(DJ22-DL22)^2)^0.5</f>
        <v>1.0255808110529376</v>
      </c>
      <c r="W22" s="5">
        <f>((DK22-DM22)^2+(DL22-DN22)^2)^0.5</f>
        <v>1.7945187349258847</v>
      </c>
      <c r="X22" s="5">
        <f>((DM22-DO22)^2+(DN22-DP22)^2)^0.5</f>
        <v>0.39923938933927899</v>
      </c>
      <c r="Y22" s="5">
        <f>((BE22-BK22)^2+(BF22-BL22)^2)^0.5</f>
        <v>1.1411</v>
      </c>
      <c r="Z22" s="5">
        <f>((BG22-BI22)^2+(BH22-BJ22)^2)^0.5</f>
        <v>0.70040000000000002</v>
      </c>
      <c r="AA22" s="5">
        <f>((BC22-BM22)^2+(BD22-BN22)^2)^0.5</f>
        <v>1.2242999999999999</v>
      </c>
      <c r="AB22" s="5">
        <f>((BA22-BO22)^2+(BB22-BP22)^2)^0.5</f>
        <v>3.3921999999999999</v>
      </c>
      <c r="AC22" s="6">
        <f>((AY22-BQ22)^2+(AZ22-BR22)^2)^0.5</f>
        <v>2.5356000000000001</v>
      </c>
      <c r="AD22" s="6">
        <f>((CK22-CM22)^2+(CL22-CN22)^2)^0.5</f>
        <v>0.26040000000000002</v>
      </c>
      <c r="AE22" s="6">
        <f>((CU22-CW22)^2+(CV22-CX22)^2)^0.5</f>
        <v>0.36250000000000004</v>
      </c>
      <c r="AF22" s="6">
        <f>((DE22-DG22)^2+(DF22-DH22)^2)^0.5</f>
        <v>0.24319999999999986</v>
      </c>
      <c r="AG22" s="9">
        <v>0</v>
      </c>
      <c r="AH22" s="9">
        <v>0</v>
      </c>
      <c r="AI22" s="9">
        <v>0</v>
      </c>
      <c r="AJ22" s="9">
        <v>-0.87819999999999998</v>
      </c>
      <c r="AK22" s="9">
        <v>0</v>
      </c>
      <c r="AL22" s="9">
        <v>-1.3297000000000001</v>
      </c>
      <c r="AM22" s="9">
        <v>0</v>
      </c>
      <c r="AN22" s="9">
        <v>-2.6568000000000001</v>
      </c>
      <c r="AO22" s="9">
        <v>0</v>
      </c>
      <c r="AP22" s="9">
        <v>-3.1413000000000002</v>
      </c>
      <c r="AQ22" s="9">
        <v>0</v>
      </c>
      <c r="AR22" s="9">
        <v>-4.8907999999999996</v>
      </c>
      <c r="AS22" s="9">
        <v>0</v>
      </c>
      <c r="AT22" s="9">
        <v>-5.8762999999999996</v>
      </c>
      <c r="AU22" s="9">
        <v>0</v>
      </c>
      <c r="AV22" s="9">
        <v>-12.257400000000001</v>
      </c>
      <c r="AW22" s="9">
        <v>0</v>
      </c>
      <c r="AX22" s="9">
        <v>-12.38</v>
      </c>
      <c r="AY22" s="18">
        <v>1.3640000000000001</v>
      </c>
      <c r="AZ22" s="18">
        <v>-7.0174000000000003</v>
      </c>
      <c r="BA22" s="19">
        <v>1.6922999999999999</v>
      </c>
      <c r="BB22" s="19">
        <v>-7.0174000000000003</v>
      </c>
      <c r="BC22" s="19">
        <v>0.62419999999999998</v>
      </c>
      <c r="BD22" s="19">
        <v>-7.0174000000000003</v>
      </c>
      <c r="BE22" s="19">
        <v>0.7036</v>
      </c>
      <c r="BF22" s="19">
        <v>-7.0174000000000003</v>
      </c>
      <c r="BG22" s="19">
        <v>0.47689999999999999</v>
      </c>
      <c r="BH22" s="19">
        <v>-7.0174000000000003</v>
      </c>
      <c r="BI22" s="19">
        <v>-0.2235</v>
      </c>
      <c r="BJ22" s="19">
        <v>-7.0174000000000003</v>
      </c>
      <c r="BK22" s="19">
        <v>-0.4375</v>
      </c>
      <c r="BL22" s="19">
        <v>-7.0174000000000003</v>
      </c>
      <c r="BM22" s="19">
        <v>-0.60009999999999997</v>
      </c>
      <c r="BN22" s="19">
        <v>-7.0174000000000003</v>
      </c>
      <c r="BO22" s="19">
        <v>-1.6999</v>
      </c>
      <c r="BP22" s="19">
        <v>-7.0174000000000003</v>
      </c>
      <c r="BQ22" s="19">
        <v>-1.1716</v>
      </c>
      <c r="BR22" s="19">
        <v>-7.0174000000000003</v>
      </c>
      <c r="BS22" s="17">
        <v>0</v>
      </c>
      <c r="BT22" s="17">
        <v>0</v>
      </c>
      <c r="BU22" s="17">
        <v>1.2972999999999999</v>
      </c>
      <c r="BV22" s="17">
        <v>-3.4468000000000001</v>
      </c>
      <c r="BW22" s="17">
        <v>2.2795999999999998</v>
      </c>
      <c r="BX22" s="17">
        <v>-4.1261999999999999</v>
      </c>
      <c r="BY22" s="17">
        <v>2.2795999999999998</v>
      </c>
      <c r="BZ22" s="17">
        <v>-4.1261999999999999</v>
      </c>
      <c r="CA22" s="17">
        <v>5.7816999999999998</v>
      </c>
      <c r="CB22" s="17">
        <v>-5.7645</v>
      </c>
      <c r="CC22" s="17">
        <v>6.9831000000000003</v>
      </c>
      <c r="CD22" s="17">
        <v>-4.4303999999999997</v>
      </c>
      <c r="CE22" s="12">
        <v>-0.93730000000000002</v>
      </c>
      <c r="CF22" s="12">
        <v>3.2353000000000001</v>
      </c>
      <c r="CG22" s="12">
        <v>-3.2385000000000002</v>
      </c>
      <c r="CH22" s="12">
        <v>-0.18920000000000001</v>
      </c>
      <c r="CI22" s="12">
        <v>1.6916</v>
      </c>
      <c r="CJ22" s="12">
        <v>-0.45340000000000003</v>
      </c>
      <c r="CK22" s="12">
        <v>-0.45400000000000001</v>
      </c>
      <c r="CL22" s="12">
        <v>10.413399999999999</v>
      </c>
      <c r="CM22" s="12">
        <v>-0.71440000000000003</v>
      </c>
      <c r="CN22" s="12">
        <v>10.413399999999999</v>
      </c>
      <c r="CO22" s="12">
        <v>-0.64329999999999998</v>
      </c>
      <c r="CP22" s="12">
        <v>4.6234000000000002</v>
      </c>
      <c r="CQ22" s="12">
        <v>1.0992</v>
      </c>
      <c r="CR22" s="12">
        <v>1.9431</v>
      </c>
      <c r="CS22" s="12">
        <v>2.4803000000000002</v>
      </c>
      <c r="CT22" s="12">
        <v>4.9409000000000001</v>
      </c>
      <c r="CU22" s="12">
        <v>-0.56899999999999995</v>
      </c>
      <c r="CV22" s="12">
        <v>10.413399999999999</v>
      </c>
      <c r="CW22" s="12">
        <v>-0.93149999999999999</v>
      </c>
      <c r="CX22" s="12">
        <v>10.413399999999999</v>
      </c>
      <c r="CY22" s="12">
        <v>-1.0673999999999999</v>
      </c>
      <c r="CZ22" s="12">
        <v>6.9329000000000001</v>
      </c>
      <c r="DA22" s="12">
        <v>-3.7084000000000001</v>
      </c>
      <c r="DB22" s="12">
        <v>10.130800000000001</v>
      </c>
      <c r="DC22" s="12">
        <v>0.9093</v>
      </c>
      <c r="DD22" s="12">
        <v>11.139799999999999</v>
      </c>
      <c r="DE22" s="12">
        <v>-0.82230000000000003</v>
      </c>
      <c r="DF22" s="12">
        <v>10.413399999999999</v>
      </c>
      <c r="DG22" s="12">
        <v>-1.0654999999999999</v>
      </c>
      <c r="DH22" s="12">
        <v>10.413399999999999</v>
      </c>
      <c r="DI22" s="12">
        <v>-0.93469999999999998</v>
      </c>
      <c r="DJ22" s="12">
        <v>10.28</v>
      </c>
      <c r="DK22" s="12">
        <v>-0.28070000000000001</v>
      </c>
      <c r="DL22" s="12">
        <v>11.07</v>
      </c>
      <c r="DM22" s="12">
        <v>-0.28889999999999999</v>
      </c>
      <c r="DN22" s="12">
        <v>12.8645</v>
      </c>
      <c r="DO22" s="12">
        <v>-0.42859999999999998</v>
      </c>
      <c r="DP22" s="12">
        <v>13.2385</v>
      </c>
    </row>
    <row r="23" spans="2:120" x14ac:dyDescent="0.2">
      <c r="B23" s="1" t="s">
        <v>235</v>
      </c>
      <c r="C23" s="1" t="s">
        <v>498</v>
      </c>
      <c r="D23" s="5">
        <f>((AG23-AW23)^2+(AH23-AX23)^2)^0.5</f>
        <v>13.905200000000001</v>
      </c>
      <c r="E23" s="5">
        <f>((AG23-AU23)^2+(AH23-AV23)^2)^0.5</f>
        <v>13.418799999999999</v>
      </c>
      <c r="F23" s="5">
        <f>((AG23-AM23)^2+(AH23-AN23)^2)^0.5</f>
        <v>2.8479999999999999</v>
      </c>
      <c r="G23" s="5">
        <f>((AG23-AI23)^2+(AH23-AJ23)^2)^0.5</f>
        <v>0.95689999999999997</v>
      </c>
      <c r="H23" s="5">
        <f>((AK23-AM23)^2+(AL23-AN23)^2)^0.5</f>
        <v>1.3925999999999998</v>
      </c>
      <c r="I23" s="5">
        <f>((AM23-AO23)^2+(AN23-AP23)^2)^0.5</f>
        <v>0.68130000000000024</v>
      </c>
      <c r="J23" s="5">
        <f>((AO23-AQ23)^2+(AP23-AR23)^2)^0.5</f>
        <v>2.1089000000000002</v>
      </c>
      <c r="K23" s="24">
        <f>((AQ23-AS23)^2+(AR23-AT23)^2)^0.5</f>
        <v>0.76959999999999962</v>
      </c>
      <c r="L23" s="5" t="s">
        <v>566</v>
      </c>
      <c r="M23" s="5" t="s">
        <v>566</v>
      </c>
      <c r="N23" s="5" t="s">
        <v>566</v>
      </c>
      <c r="O23" s="5" t="s">
        <v>566</v>
      </c>
      <c r="P23" s="5" t="s">
        <v>566</v>
      </c>
      <c r="Q23" s="5" t="s">
        <v>566</v>
      </c>
      <c r="R23" s="5" t="s">
        <v>566</v>
      </c>
      <c r="S23" s="5" t="s">
        <v>566</v>
      </c>
      <c r="T23" s="5" t="s">
        <v>566</v>
      </c>
      <c r="U23" s="5" t="s">
        <v>566</v>
      </c>
      <c r="V23" s="5">
        <f>((DI23-DK23)^2+(DJ23-DL23)^2)^0.5</f>
        <v>1.0534137696081252</v>
      </c>
      <c r="W23" s="5">
        <f>((DK23-DM23)^2+(DL23-DN23)^2)^0.5</f>
        <v>1.7862285548047867</v>
      </c>
      <c r="X23" s="5">
        <f>((DM23-DO23)^2+(DN23-DP23)^2)^0.5</f>
        <v>0.51387867245099939</v>
      </c>
      <c r="Y23" s="5">
        <f>((BE23-BK23)^2+(BF23-BL23)^2)^0.5</f>
        <v>1.2408000000000001</v>
      </c>
      <c r="Z23" s="5">
        <f>((BG23-BI23)^2+(BH23-BJ23)^2)^0.5</f>
        <v>0.63619999999999999</v>
      </c>
      <c r="AA23" s="5">
        <f>((BC23-BM23)^2+(BD23-BN23)^2)^0.5</f>
        <v>1.7469000000000001</v>
      </c>
      <c r="AB23" s="5">
        <f>((BA23-BO23)^2+(BB23-BP23)^2)^0.5</f>
        <v>3.5122</v>
      </c>
      <c r="AC23" s="6">
        <f>((AY23-BQ23)^2+(AZ23-BR23)^2)^0.5</f>
        <v>3.5795000000000003</v>
      </c>
      <c r="AD23" s="5" t="s">
        <v>566</v>
      </c>
      <c r="AE23" s="5" t="s">
        <v>566</v>
      </c>
      <c r="AF23" s="5" t="s">
        <v>566</v>
      </c>
      <c r="AG23" s="9">
        <v>0</v>
      </c>
      <c r="AH23" s="9">
        <v>0</v>
      </c>
      <c r="AI23" s="9">
        <v>0</v>
      </c>
      <c r="AJ23" s="9">
        <v>-0.95689999999999997</v>
      </c>
      <c r="AK23" s="9">
        <v>0</v>
      </c>
      <c r="AL23" s="9">
        <v>-1.4554</v>
      </c>
      <c r="AM23" s="9">
        <v>0</v>
      </c>
      <c r="AN23" s="9">
        <v>-2.8479999999999999</v>
      </c>
      <c r="AO23" s="9">
        <v>0</v>
      </c>
      <c r="AP23" s="9">
        <v>-3.5293000000000001</v>
      </c>
      <c r="AQ23" s="9">
        <v>0</v>
      </c>
      <c r="AR23" s="9">
        <v>-5.6382000000000003</v>
      </c>
      <c r="AS23" s="9">
        <v>0</v>
      </c>
      <c r="AT23" s="9">
        <v>-6.4077999999999999</v>
      </c>
      <c r="AU23" s="9">
        <v>0</v>
      </c>
      <c r="AV23" s="9">
        <v>-13.418799999999999</v>
      </c>
      <c r="AW23" s="9">
        <v>0</v>
      </c>
      <c r="AX23" s="9">
        <v>-13.905200000000001</v>
      </c>
      <c r="AY23" s="18">
        <v>1.7799</v>
      </c>
      <c r="AZ23" s="18">
        <v>-6.0071000000000003</v>
      </c>
      <c r="BA23" s="19">
        <v>1.6820999999999999</v>
      </c>
      <c r="BB23" s="19">
        <v>-6.0071000000000003</v>
      </c>
      <c r="BC23" s="19">
        <v>0.86550000000000005</v>
      </c>
      <c r="BD23" s="19">
        <v>-6.0071000000000003</v>
      </c>
      <c r="BE23" s="19">
        <v>0.69530000000000003</v>
      </c>
      <c r="BF23" s="19">
        <v>-6.0071000000000003</v>
      </c>
      <c r="BG23" s="19">
        <v>0.35809999999999997</v>
      </c>
      <c r="BH23" s="19">
        <v>-6.0071000000000003</v>
      </c>
      <c r="BI23" s="19">
        <v>-0.27810000000000001</v>
      </c>
      <c r="BJ23" s="19">
        <v>-6.0071000000000003</v>
      </c>
      <c r="BK23" s="19">
        <v>-0.54549999999999998</v>
      </c>
      <c r="BL23" s="19">
        <v>-6.0071000000000003</v>
      </c>
      <c r="BM23" s="19">
        <v>-0.88139999999999996</v>
      </c>
      <c r="BN23" s="19">
        <v>-6.0071000000000003</v>
      </c>
      <c r="BO23" s="19">
        <v>-1.8301000000000001</v>
      </c>
      <c r="BP23" s="19">
        <v>-6.0071000000000003</v>
      </c>
      <c r="BQ23" s="19">
        <v>-1.7996000000000001</v>
      </c>
      <c r="BR23" s="19">
        <v>-6.0071000000000003</v>
      </c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DI23" s="12">
        <v>-0.2165</v>
      </c>
      <c r="DJ23" s="12">
        <v>13.2569</v>
      </c>
      <c r="DK23" s="12">
        <v>0.45590000000000003</v>
      </c>
      <c r="DL23" s="12">
        <v>14.0678</v>
      </c>
      <c r="DM23" s="12">
        <v>0.44579999999999997</v>
      </c>
      <c r="DN23" s="12">
        <v>15.853999999999999</v>
      </c>
      <c r="DO23" s="12">
        <v>0.26100000000000001</v>
      </c>
      <c r="DP23" s="12">
        <v>16.333500000000001</v>
      </c>
    </row>
    <row r="24" spans="2:120" x14ac:dyDescent="0.2">
      <c r="B24" s="1" t="s">
        <v>236</v>
      </c>
      <c r="C24" s="1" t="s">
        <v>499</v>
      </c>
      <c r="D24" s="5">
        <f>((AG24-AW24)^2+(AH24-AX24)^2)^0.5</f>
        <v>14.111599999999999</v>
      </c>
      <c r="E24" s="5">
        <f>((AG24-AU24)^2+(AH24-AV24)^2)^0.5</f>
        <v>13.841100000000001</v>
      </c>
      <c r="F24" s="5">
        <f>((AG24-AM24)^2+(AH24-AN24)^2)^0.5</f>
        <v>2.8485999999999998</v>
      </c>
      <c r="G24" s="5">
        <f>((AG24-AI24)^2+(AH24-AJ24)^2)^0.5</f>
        <v>0.94679999999999997</v>
      </c>
      <c r="H24" s="5">
        <f>((AK24-AM24)^2+(AL24-AN24)^2)^0.5</f>
        <v>1.4699999999999998</v>
      </c>
      <c r="I24" s="5">
        <f>((AM24-AO24)^2+(AN24-AP24)^2)^0.5</f>
        <v>0.66930000000000023</v>
      </c>
      <c r="J24" s="5">
        <f>((AO24-AQ24)^2+(AP24-AR24)^2)^0.5</f>
        <v>2.2802999999999995</v>
      </c>
      <c r="K24" s="5">
        <f>((AQ24-AS24)^2+(AR24-AT24)^2)^0.5</f>
        <v>1.2319000000000004</v>
      </c>
      <c r="L24" s="5">
        <f>((BS24-BU24)^2+(BT24-BV24)^2)^0.5</f>
        <v>5.0601128722588795</v>
      </c>
      <c r="M24" s="5">
        <f>((BU24-BW24)^2+(BV24-BX24)^2)^0.5</f>
        <v>1.8416212422754032</v>
      </c>
      <c r="N24" s="5">
        <f>((BW24-BY24)^2+(BX24-BZ24)^2)^0.5 + ((BY24-CA24)^2+(BZ24-CB24)^2)^0.5</f>
        <v>3.358319783698275</v>
      </c>
      <c r="O24" s="5" t="s">
        <v>566</v>
      </c>
      <c r="P24" s="5">
        <f>((CE24-CG24)^2+(CF24-CH24)^2)^0.5</f>
        <v>5.1131569895711202</v>
      </c>
      <c r="Q24" s="5">
        <f>((CG24-CI24)^2+(CH24-CJ24)^2)^0.5</f>
        <v>5.4235321193849302</v>
      </c>
      <c r="R24" s="5">
        <f>((CO24-CQ24)^2+(CP24-CR24)^2)^0.5</f>
        <v>3.8423598087633595</v>
      </c>
      <c r="S24" s="5">
        <f>((CQ24-CS24)^2+(CR24-CT24)^2)^0.5</f>
        <v>4.6058041860244128</v>
      </c>
      <c r="T24" s="5">
        <f>((CY24-DA24)^2+(CZ24-DB24)^2)^0.5</f>
        <v>4.8347398864882072</v>
      </c>
      <c r="U24" s="5">
        <f>((DA24-DC24)^2+(DB24-DD24)^2)^0.5</f>
        <v>5.8225266714717607</v>
      </c>
      <c r="V24" s="5">
        <f>((DI24-DK24)^2+(DJ24-DL24)^2)^0.5</f>
        <v>1.0285256438222623</v>
      </c>
      <c r="W24" s="5">
        <f>((DK24-DM24)^2+(DL24-DN24)^2)^0.5</f>
        <v>1.84914361259476</v>
      </c>
      <c r="X24" s="5">
        <f>((DM24-DO24)^2+(DN24-DP24)^2)^0.5</f>
        <v>0.48797562439121883</v>
      </c>
      <c r="Y24" s="5">
        <f>((BE24-BK24)^2+(BF24-BL24)^2)^0.5</f>
        <v>1.1888000000000001</v>
      </c>
      <c r="Z24" s="5">
        <f>((BG24-BI24)^2+(BH24-BJ24)^2)^0.5</f>
        <v>0.68830000000000002</v>
      </c>
      <c r="AA24" s="5">
        <f>((BC24-BM24)^2+(BD24-BN24)^2)^0.5</f>
        <v>1.8307</v>
      </c>
      <c r="AB24" s="5">
        <f>((BA24-BO24)^2+(BB24-BP24)^2)^0.5</f>
        <v>3.7122000000000002</v>
      </c>
      <c r="AC24" s="6">
        <f>((AY24-BQ24)^2+(AZ24-BR24)^2)^0.5</f>
        <v>3.2404000000000002</v>
      </c>
      <c r="AD24" s="6">
        <f>((CK24-CM24)^2+(CL24-CN24)^2)^0.5</f>
        <v>0.31369999999999987</v>
      </c>
      <c r="AE24" s="6">
        <f>((CU24-CW24)^2+(CV24-CX24)^2)^0.5</f>
        <v>0.37469999999999981</v>
      </c>
      <c r="AF24" s="6">
        <f>((DE24-DG24)^2+(DF24-DH24)^2)^0.5</f>
        <v>0.249</v>
      </c>
      <c r="AG24" s="9">
        <v>0</v>
      </c>
      <c r="AH24" s="9">
        <v>0</v>
      </c>
      <c r="AI24" s="9">
        <v>0</v>
      </c>
      <c r="AJ24" s="9">
        <v>-0.94679999999999997</v>
      </c>
      <c r="AK24" s="9">
        <v>0</v>
      </c>
      <c r="AL24" s="9">
        <v>-1.3786</v>
      </c>
      <c r="AM24" s="9">
        <v>0</v>
      </c>
      <c r="AN24" s="9">
        <v>-2.8485999999999998</v>
      </c>
      <c r="AO24" s="9">
        <v>0</v>
      </c>
      <c r="AP24" s="9">
        <v>-3.5179</v>
      </c>
      <c r="AQ24" s="9">
        <v>0</v>
      </c>
      <c r="AR24" s="9">
        <v>-5.7981999999999996</v>
      </c>
      <c r="AS24" s="9">
        <v>0</v>
      </c>
      <c r="AT24" s="9">
        <v>-7.0301</v>
      </c>
      <c r="AU24" s="9">
        <v>0</v>
      </c>
      <c r="AV24" s="9">
        <v>-13.841100000000001</v>
      </c>
      <c r="AW24" s="9">
        <v>0</v>
      </c>
      <c r="AX24" s="9">
        <v>-14.111599999999999</v>
      </c>
      <c r="AY24" s="18">
        <v>1.6326000000000001</v>
      </c>
      <c r="AZ24" s="18">
        <v>-4.9142999999999999</v>
      </c>
      <c r="BA24" s="19">
        <v>1.7234</v>
      </c>
      <c r="BB24" s="19">
        <v>-4.9142999999999999</v>
      </c>
      <c r="BC24" s="19">
        <v>0.95379999999999998</v>
      </c>
      <c r="BD24" s="19">
        <v>-4.9142999999999999</v>
      </c>
      <c r="BE24" s="19">
        <v>0.62170000000000003</v>
      </c>
      <c r="BF24" s="19">
        <v>-4.9142999999999999</v>
      </c>
      <c r="BG24" s="19">
        <v>0.3473</v>
      </c>
      <c r="BH24" s="19">
        <v>-4.9142999999999999</v>
      </c>
      <c r="BI24" s="19">
        <v>-0.34100000000000003</v>
      </c>
      <c r="BJ24" s="19">
        <v>-4.9142999999999999</v>
      </c>
      <c r="BK24" s="19">
        <v>-0.56710000000000005</v>
      </c>
      <c r="BL24" s="19">
        <v>-4.9142999999999999</v>
      </c>
      <c r="BM24" s="19">
        <v>-0.87690000000000001</v>
      </c>
      <c r="BN24" s="19">
        <v>-4.9142999999999999</v>
      </c>
      <c r="BO24" s="19">
        <v>-1.9887999999999999</v>
      </c>
      <c r="BP24" s="19">
        <v>-4.9142999999999999</v>
      </c>
      <c r="BQ24" s="19">
        <v>-1.6077999999999999</v>
      </c>
      <c r="BR24" s="19">
        <v>-4.9142999999999999</v>
      </c>
      <c r="BS24" s="17">
        <v>0</v>
      </c>
      <c r="BT24" s="17">
        <v>0</v>
      </c>
      <c r="BU24" s="17">
        <v>-2.8308</v>
      </c>
      <c r="BV24" s="17">
        <v>-4.1942000000000004</v>
      </c>
      <c r="BW24" s="17">
        <v>-3.49</v>
      </c>
      <c r="BX24" s="17">
        <v>-5.9138000000000002</v>
      </c>
      <c r="BY24" s="17">
        <v>-3.6246</v>
      </c>
      <c r="BZ24" s="17">
        <v>-7.2268999999999997</v>
      </c>
      <c r="CA24" s="17">
        <v>-2.0802999999999998</v>
      </c>
      <c r="CB24" s="17">
        <v>-8.5572999999999997</v>
      </c>
      <c r="CC24" s="17">
        <v>-1.8707</v>
      </c>
      <c r="CD24" s="17">
        <v>-8.5884</v>
      </c>
      <c r="CE24" s="12">
        <v>-1.8732</v>
      </c>
      <c r="CF24" s="12">
        <v>3.1101999999999999</v>
      </c>
      <c r="CG24" s="12">
        <v>0.72199999999999998</v>
      </c>
      <c r="CH24" s="12">
        <v>-1.2954000000000001</v>
      </c>
      <c r="CI24" s="12">
        <v>0.60640000000000005</v>
      </c>
      <c r="CJ24" s="12">
        <v>4.1269</v>
      </c>
      <c r="CK24" s="12">
        <v>-0.92900000000000005</v>
      </c>
      <c r="CL24" s="12">
        <v>7.0382999999999996</v>
      </c>
      <c r="CM24" s="12">
        <v>-1.2426999999999999</v>
      </c>
      <c r="CN24" s="12">
        <v>7.0382999999999996</v>
      </c>
      <c r="CO24" s="12">
        <v>-2.0973999999999999</v>
      </c>
      <c r="CP24" s="12">
        <v>4.8666</v>
      </c>
      <c r="CQ24" s="12">
        <v>1.1887000000000001</v>
      </c>
      <c r="CR24" s="12">
        <v>2.8753000000000002</v>
      </c>
      <c r="CS24" s="12">
        <v>-1.3767</v>
      </c>
      <c r="CT24" s="12">
        <v>6.7004999999999999</v>
      </c>
      <c r="CU24" s="12">
        <v>-1.2471000000000001</v>
      </c>
      <c r="CV24" s="12">
        <v>6.8135000000000003</v>
      </c>
      <c r="CW24" s="12">
        <v>-1.2471000000000001</v>
      </c>
      <c r="CX24" s="12">
        <v>7.1882000000000001</v>
      </c>
      <c r="CY24" s="12">
        <v>-2.6899000000000002</v>
      </c>
      <c r="CZ24" s="12">
        <v>9.6265999999999998</v>
      </c>
      <c r="DA24" s="12">
        <v>-1.3183</v>
      </c>
      <c r="DB24" s="12">
        <v>14.262700000000001</v>
      </c>
      <c r="DC24" s="12">
        <v>-1.0692999999999999</v>
      </c>
      <c r="DD24" s="12">
        <v>8.4454999999999991</v>
      </c>
      <c r="DE24" s="12">
        <v>-0.98040000000000005</v>
      </c>
      <c r="DF24" s="12">
        <v>7.1882000000000001</v>
      </c>
      <c r="DG24" s="12">
        <v>-1.2294</v>
      </c>
      <c r="DH24" s="12">
        <v>7.1882000000000001</v>
      </c>
      <c r="DI24" s="12">
        <v>-1.089</v>
      </c>
      <c r="DJ24" s="12">
        <v>7.3273000000000001</v>
      </c>
      <c r="DK24" s="12">
        <v>-0.42799999999999999</v>
      </c>
      <c r="DL24" s="12">
        <v>8.1152999999999995</v>
      </c>
      <c r="DM24" s="12">
        <v>-0.4153</v>
      </c>
      <c r="DN24" s="12">
        <v>9.9643999999999995</v>
      </c>
      <c r="DO24" s="12">
        <v>-0.60640000000000005</v>
      </c>
      <c r="DP24" s="12">
        <v>10.413399999999999</v>
      </c>
    </row>
    <row r="25" spans="2:120" x14ac:dyDescent="0.2">
      <c r="B25" s="1" t="s">
        <v>237</v>
      </c>
      <c r="C25" s="1" t="s">
        <v>498</v>
      </c>
      <c r="D25" s="5">
        <f>((AG25-AW25)^2+(AH25-AX25)^2)^0.5</f>
        <v>13.817600000000001</v>
      </c>
      <c r="E25" s="5">
        <f>((AG25-AU25)^2+(AH25-AV25)^2)^0.5</f>
        <v>13.502000000000001</v>
      </c>
      <c r="F25" s="5">
        <f>((AG25-AM25)^2+(AH25-AN25)^2)^0.5</f>
        <v>2.8702000000000001</v>
      </c>
      <c r="G25" s="5">
        <f>((AG25-AI25)^2+(AH25-AJ25)^2)^0.5</f>
        <v>0.99760000000000004</v>
      </c>
      <c r="H25" s="5">
        <f>((AK25-AM25)^2+(AL25-AN25)^2)^0.5</f>
        <v>1.3926000000000001</v>
      </c>
      <c r="I25" s="5">
        <f>((AM25-AO25)^2+(AN25-AP25)^2)^0.5</f>
        <v>0.4769000000000001</v>
      </c>
      <c r="J25" s="5">
        <f>((AO25-AQ25)^2+(AP25-AR25)^2)^0.5</f>
        <v>1.9996</v>
      </c>
      <c r="K25" s="5">
        <f>((AQ25-AS25)^2+(AR25-AT25)^2)^0.5</f>
        <v>1.4052999999999995</v>
      </c>
      <c r="L25" s="5" t="s">
        <v>566</v>
      </c>
      <c r="M25" s="5" t="s">
        <v>566</v>
      </c>
      <c r="N25" s="5" t="s">
        <v>566</v>
      </c>
      <c r="O25" s="5" t="s">
        <v>566</v>
      </c>
      <c r="P25" s="5" t="s">
        <v>566</v>
      </c>
      <c r="Q25" s="5" t="s">
        <v>566</v>
      </c>
      <c r="R25" s="5" t="s">
        <v>566</v>
      </c>
      <c r="S25" s="5" t="s">
        <v>566</v>
      </c>
      <c r="T25" s="5" t="s">
        <v>566</v>
      </c>
      <c r="U25" s="5" t="s">
        <v>566</v>
      </c>
      <c r="V25" s="5">
        <f>((DI25-DK25)^2+(DJ25-DL25)^2)^0.5</f>
        <v>0.98217895009005485</v>
      </c>
      <c r="W25" s="5">
        <f>((DK25-DM25)^2+(DL25-DN25)^2)^0.5</f>
        <v>1.7398231318154145</v>
      </c>
      <c r="X25" s="5">
        <f>((DM25-DO25)^2+(DN25-DP25)^2)^0.5</f>
        <v>0.39552705343629807</v>
      </c>
      <c r="Y25" s="5">
        <f>((BE25-BK25)^2+(BF25-BL25)^2)^0.5</f>
        <v>1.1747000000000001</v>
      </c>
      <c r="Z25" s="5">
        <f>((BG25-BI25)^2+(BH25-BJ25)^2)^0.5</f>
        <v>0.64700000000000002</v>
      </c>
      <c r="AA25" s="5">
        <f>((BC25-BM25)^2+(BD25-BN25)^2)^0.5</f>
        <v>1.4973999999999998</v>
      </c>
      <c r="AB25" s="5">
        <f>((BA25-BO25)^2+(BB25-BP25)^2)^0.5</f>
        <v>3.2752999999999997</v>
      </c>
      <c r="AC25" s="6">
        <f>((AY25-BQ25)^2+(AZ25-BR25)^2)^0.5</f>
        <v>3.6385000000000001</v>
      </c>
      <c r="AD25" s="5" t="s">
        <v>566</v>
      </c>
      <c r="AE25" s="5" t="s">
        <v>566</v>
      </c>
      <c r="AF25" s="5" t="s">
        <v>566</v>
      </c>
      <c r="AG25" s="9">
        <v>0</v>
      </c>
      <c r="AH25" s="9">
        <v>0</v>
      </c>
      <c r="AI25" s="9">
        <v>0</v>
      </c>
      <c r="AJ25" s="9">
        <v>-0.99760000000000004</v>
      </c>
      <c r="AK25" s="9">
        <v>0</v>
      </c>
      <c r="AL25" s="9">
        <v>-1.4776</v>
      </c>
      <c r="AM25" s="9">
        <v>0</v>
      </c>
      <c r="AN25" s="9">
        <v>-2.8702000000000001</v>
      </c>
      <c r="AO25" s="9">
        <v>0</v>
      </c>
      <c r="AP25" s="9">
        <v>-3.3471000000000002</v>
      </c>
      <c r="AQ25" s="9">
        <v>0</v>
      </c>
      <c r="AR25" s="9">
        <v>-5.3467000000000002</v>
      </c>
      <c r="AS25" s="9">
        <v>0</v>
      </c>
      <c r="AT25" s="9">
        <v>-6.7519999999999998</v>
      </c>
      <c r="AU25" s="9">
        <v>0</v>
      </c>
      <c r="AV25" s="9">
        <v>-13.502000000000001</v>
      </c>
      <c r="AW25" s="9">
        <v>0</v>
      </c>
      <c r="AX25" s="9">
        <v>-13.817600000000001</v>
      </c>
      <c r="AY25" s="18">
        <v>1.8167</v>
      </c>
      <c r="AZ25" s="18">
        <v>-5.7385000000000002</v>
      </c>
      <c r="BA25" s="19">
        <v>1.5309999999999999</v>
      </c>
      <c r="BB25" s="19">
        <v>-5.7385000000000002</v>
      </c>
      <c r="BC25" s="19">
        <v>0.75949999999999995</v>
      </c>
      <c r="BD25" s="19">
        <v>-5.7385000000000002</v>
      </c>
      <c r="BE25" s="19">
        <v>0.67749999999999999</v>
      </c>
      <c r="BF25" s="19">
        <v>-5.7385000000000002</v>
      </c>
      <c r="BG25" s="19">
        <v>0.36699999999999999</v>
      </c>
      <c r="BH25" s="19">
        <v>-5.7385000000000002</v>
      </c>
      <c r="BI25" s="19">
        <v>-0.28000000000000003</v>
      </c>
      <c r="BJ25" s="19">
        <v>-5.7385000000000002</v>
      </c>
      <c r="BK25" s="19">
        <v>-0.49719999999999998</v>
      </c>
      <c r="BL25" s="19">
        <v>-5.7385000000000002</v>
      </c>
      <c r="BM25" s="19">
        <v>-0.7379</v>
      </c>
      <c r="BN25" s="19">
        <v>-5.7385000000000002</v>
      </c>
      <c r="BO25" s="19">
        <v>-1.7443</v>
      </c>
      <c r="BP25" s="19">
        <v>-5.7385000000000002</v>
      </c>
      <c r="BQ25" s="19">
        <v>-1.8218000000000001</v>
      </c>
      <c r="BR25" s="19">
        <v>-5.7385000000000002</v>
      </c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DI25" s="12">
        <v>0.1638</v>
      </c>
      <c r="DJ25" s="12">
        <v>16.402000000000001</v>
      </c>
      <c r="DK25" s="12">
        <v>0.79879999999999995</v>
      </c>
      <c r="DL25" s="12">
        <v>15.652699999999999</v>
      </c>
      <c r="DM25" s="12">
        <v>0.90300000000000002</v>
      </c>
      <c r="DN25" s="12">
        <v>13.916</v>
      </c>
      <c r="DO25" s="12">
        <v>0.82930000000000004</v>
      </c>
      <c r="DP25" s="12">
        <v>13.5274</v>
      </c>
    </row>
    <row r="26" spans="2:120" x14ac:dyDescent="0.2">
      <c r="B26" s="13" t="s">
        <v>3</v>
      </c>
      <c r="C26" s="13"/>
      <c r="D26" s="14">
        <f t="shared" ref="D26:I26" si="24">AVERAGE(D21:D25)</f>
        <v>13.670159999999999</v>
      </c>
      <c r="E26" s="14">
        <f t="shared" si="24"/>
        <v>13.39658</v>
      </c>
      <c r="F26" s="14">
        <f t="shared" si="24"/>
        <v>2.8433999999999999</v>
      </c>
      <c r="G26" s="14">
        <f t="shared" si="24"/>
        <v>0.95935999999999999</v>
      </c>
      <c r="H26" s="14">
        <f t="shared" si="24"/>
        <v>1.4237999999999997</v>
      </c>
      <c r="I26" s="14">
        <f t="shared" si="24"/>
        <v>0.58850000000000013</v>
      </c>
      <c r="J26" s="14">
        <f>AVERAGE(J21:J25)</f>
        <v>2.0818199999999996</v>
      </c>
      <c r="K26" s="14">
        <f>AVERAGE(K21:K22,K24:K25)</f>
        <v>1.230475</v>
      </c>
      <c r="L26" s="14">
        <f>AVERAGE(L21:L25)</f>
        <v>4.5995205024716235</v>
      </c>
      <c r="M26" s="14">
        <f>AVERAGE(M21:M25)</f>
        <v>1.4709485275289518</v>
      </c>
      <c r="N26" s="14">
        <f t="shared" ref="N26:AF26" si="25">AVERAGE(N21:N25)</f>
        <v>3.2583154846100384</v>
      </c>
      <c r="O26" s="14">
        <f t="shared" si="25"/>
        <v>1.5064203982676818</v>
      </c>
      <c r="P26" s="14">
        <f t="shared" si="25"/>
        <v>4.6759949508675289</v>
      </c>
      <c r="Q26" s="14">
        <f t="shared" si="25"/>
        <v>5.1251983335781359</v>
      </c>
      <c r="R26" s="14">
        <f t="shared" si="25"/>
        <v>3.4952413094306323</v>
      </c>
      <c r="S26" s="14">
        <f t="shared" si="25"/>
        <v>4.1468099294482101</v>
      </c>
      <c r="T26" s="14">
        <f t="shared" si="25"/>
        <v>4.2449737203101234</v>
      </c>
      <c r="U26" s="14">
        <f t="shared" si="25"/>
        <v>5.2095074734678617</v>
      </c>
      <c r="V26" s="14">
        <f t="shared" si="25"/>
        <v>1.0428426583740538</v>
      </c>
      <c r="W26" s="14">
        <f t="shared" si="25"/>
        <v>1.800321392446925</v>
      </c>
      <c r="X26" s="14">
        <f t="shared" si="25"/>
        <v>0.43307103667149205</v>
      </c>
      <c r="Y26" s="14">
        <f t="shared" si="25"/>
        <v>1.1870799999999999</v>
      </c>
      <c r="Z26" s="14">
        <f t="shared" si="25"/>
        <v>0.67369999999999997</v>
      </c>
      <c r="AA26" s="14">
        <f t="shared" si="25"/>
        <v>1.6059399999999999</v>
      </c>
      <c r="AB26" s="14">
        <f t="shared" si="25"/>
        <v>3.4650599999999998</v>
      </c>
      <c r="AC26" s="14">
        <f t="shared" si="25"/>
        <v>3.3360400000000006</v>
      </c>
      <c r="AD26" s="14">
        <f t="shared" si="25"/>
        <v>0.29550000000000004</v>
      </c>
      <c r="AE26" s="14">
        <f t="shared" si="25"/>
        <v>0.38226666666666698</v>
      </c>
      <c r="AF26" s="14">
        <f t="shared" si="25"/>
        <v>0.24829999999999994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7"/>
      <c r="BT26" s="7"/>
      <c r="BU26" s="7"/>
      <c r="BV26" s="7"/>
      <c r="BW26" s="7"/>
      <c r="BX26" s="7"/>
      <c r="BY26" s="7"/>
      <c r="BZ26" s="7"/>
    </row>
    <row r="27" spans="2:120" x14ac:dyDescent="0.2">
      <c r="B27" s="13" t="s">
        <v>4</v>
      </c>
      <c r="C27" s="13"/>
      <c r="D27" s="14">
        <f t="shared" ref="D27:I27" si="26">STDEV(D21:D25)</f>
        <v>0.73378201667797749</v>
      </c>
      <c r="E27" s="14">
        <f t="shared" si="26"/>
        <v>0.67610056352587067</v>
      </c>
      <c r="F27" s="14">
        <f t="shared" si="26"/>
        <v>0.12050518661036952</v>
      </c>
      <c r="G27" s="14">
        <f t="shared" si="26"/>
        <v>5.3782181063991859E-2</v>
      </c>
      <c r="H27" s="14">
        <f t="shared" si="26"/>
        <v>8.0899042021521997E-2</v>
      </c>
      <c r="I27" s="14">
        <f t="shared" si="26"/>
        <v>0.10021856115510745</v>
      </c>
      <c r="J27" s="14">
        <f>STDEV(J21:J25)</f>
        <v>0.21968032911483015</v>
      </c>
      <c r="K27" s="14">
        <f>STDEV(K21:K22,K24:K25)</f>
        <v>0.17823363646255555</v>
      </c>
      <c r="L27" s="14">
        <f>STDEV(L21:L25)</f>
        <v>0.79385922934408204</v>
      </c>
      <c r="M27" s="14">
        <f>STDEV(M21:M25)</f>
        <v>0.33372970206532721</v>
      </c>
      <c r="N27" s="14">
        <f t="shared" ref="N27:AF27" si="27">STDEV(N21:N25)</f>
        <v>0.66372030029514073</v>
      </c>
      <c r="O27" s="14">
        <f t="shared" si="27"/>
        <v>0.4085700152557451</v>
      </c>
      <c r="P27" s="14">
        <f t="shared" si="27"/>
        <v>0.50325035438841059</v>
      </c>
      <c r="Q27" s="14">
        <f t="shared" si="27"/>
        <v>0.26127032405506623</v>
      </c>
      <c r="R27" s="14">
        <f t="shared" si="27"/>
        <v>0.32547404393354956</v>
      </c>
      <c r="S27" s="14">
        <f t="shared" si="27"/>
        <v>0.73368170451811232</v>
      </c>
      <c r="T27" s="14">
        <f t="shared" si="27"/>
        <v>0.54756165024099956</v>
      </c>
      <c r="U27" s="14">
        <f t="shared" si="27"/>
        <v>0.55941259444506075</v>
      </c>
      <c r="V27" s="14">
        <f t="shared" si="27"/>
        <v>5.2356970349436836E-2</v>
      </c>
      <c r="W27" s="14">
        <f t="shared" si="27"/>
        <v>4.2640032510003437E-2</v>
      </c>
      <c r="X27" s="14">
        <f t="shared" si="27"/>
        <v>6.3713648422842745E-2</v>
      </c>
      <c r="Y27" s="14">
        <f t="shared" si="27"/>
        <v>3.5933090599056507E-2</v>
      </c>
      <c r="Z27" s="14">
        <f t="shared" si="27"/>
        <v>2.9873064790878097E-2</v>
      </c>
      <c r="AA27" s="14">
        <f t="shared" si="27"/>
        <v>0.24663084356989914</v>
      </c>
      <c r="AB27" s="14">
        <f t="shared" si="27"/>
        <v>0.16249627072643871</v>
      </c>
      <c r="AC27" s="14">
        <f t="shared" si="27"/>
        <v>0.48042118292181435</v>
      </c>
      <c r="AD27" s="14">
        <f t="shared" si="27"/>
        <v>3.0404440465168912E-2</v>
      </c>
      <c r="AE27" s="14">
        <f t="shared" si="27"/>
        <v>2.4444699493619538E-2</v>
      </c>
      <c r="AF27" s="14">
        <f t="shared" si="27"/>
        <v>4.788527957525191E-3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7"/>
      <c r="BT27" s="7"/>
      <c r="BU27" s="7"/>
      <c r="BV27" s="7"/>
      <c r="BW27" s="7"/>
      <c r="BX27" s="7"/>
      <c r="BY27" s="7"/>
      <c r="BZ27" s="7"/>
    </row>
    <row r="28" spans="2:120" x14ac:dyDescent="0.2">
      <c r="B28" s="13" t="s">
        <v>5</v>
      </c>
      <c r="C28" s="13"/>
      <c r="D28" s="14">
        <f t="shared" ref="D28:I28" si="28">MAX(D21:D25)-MIN(D21:D25)</f>
        <v>1.7563999999999993</v>
      </c>
      <c r="E28" s="14">
        <f t="shared" si="28"/>
        <v>1.7061999999999991</v>
      </c>
      <c r="F28" s="14">
        <f t="shared" si="28"/>
        <v>0.33659999999999979</v>
      </c>
      <c r="G28" s="14">
        <f t="shared" si="28"/>
        <v>0.13910000000000011</v>
      </c>
      <c r="H28" s="14">
        <f t="shared" si="28"/>
        <v>0.20959999999999979</v>
      </c>
      <c r="I28" s="14">
        <f t="shared" si="28"/>
        <v>0.20440000000000014</v>
      </c>
      <c r="J28" s="14">
        <f>MAX(J21:J25)-MIN(J21:J25)</f>
        <v>0.53080000000000016</v>
      </c>
      <c r="K28" s="14">
        <f>MAX(K21:K22,K24:K25)-MIN(K21:K22,K24:K25)</f>
        <v>0.41979999999999951</v>
      </c>
      <c r="L28" s="14">
        <f>MAX(L21:L25)-MIN(L21:L25)</f>
        <v>1.3772583367117583</v>
      </c>
      <c r="M28" s="14">
        <f>MAX(M21:M25)-MIN(M21:M25)</f>
        <v>0.64726047182118251</v>
      </c>
      <c r="N28" s="14">
        <f t="shared" ref="N28:AF28" si="29">MAX(N21:N25)-MIN(N21:N25)</f>
        <v>1.3160911703172729</v>
      </c>
      <c r="O28" s="14">
        <f t="shared" si="29"/>
        <v>0.57780525675365513</v>
      </c>
      <c r="P28" s="14">
        <f t="shared" si="29"/>
        <v>0.98729687439513381</v>
      </c>
      <c r="Q28" s="14">
        <f t="shared" si="29"/>
        <v>0.486358064320636</v>
      </c>
      <c r="R28" s="14">
        <f t="shared" si="29"/>
        <v>0.64543717285238067</v>
      </c>
      <c r="S28" s="14">
        <f t="shared" si="29"/>
        <v>1.3051615137558739</v>
      </c>
      <c r="T28" s="14">
        <f t="shared" si="29"/>
        <v>1.0820211387001453</v>
      </c>
      <c r="U28" s="14">
        <f t="shared" si="29"/>
        <v>1.0958751833673119</v>
      </c>
      <c r="V28" s="14">
        <f t="shared" si="29"/>
        <v>0.14233516720683359</v>
      </c>
      <c r="W28" s="14">
        <f t="shared" si="29"/>
        <v>0.10932048077934553</v>
      </c>
      <c r="X28" s="14">
        <f t="shared" si="29"/>
        <v>0.1451442287113342</v>
      </c>
      <c r="Y28" s="14">
        <f t="shared" si="29"/>
        <v>9.9700000000000122E-2</v>
      </c>
      <c r="Z28" s="14">
        <f t="shared" si="29"/>
        <v>6.4200000000000035E-2</v>
      </c>
      <c r="AA28" s="14">
        <f t="shared" si="29"/>
        <v>0.60640000000000005</v>
      </c>
      <c r="AB28" s="14">
        <f t="shared" si="29"/>
        <v>0.43690000000000051</v>
      </c>
      <c r="AC28" s="14">
        <f t="shared" si="29"/>
        <v>1.1505999999999998</v>
      </c>
      <c r="AD28" s="14">
        <f t="shared" si="29"/>
        <v>5.3299999999999847E-2</v>
      </c>
      <c r="AE28" s="14">
        <f t="shared" si="29"/>
        <v>4.710000000000103E-2</v>
      </c>
      <c r="AF28" s="14">
        <f t="shared" si="29"/>
        <v>9.5000000000000639E-3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7"/>
      <c r="BT28" s="7"/>
      <c r="BU28" s="7"/>
      <c r="BV28" s="7"/>
      <c r="BW28" s="7"/>
      <c r="BX28" s="7"/>
      <c r="BY28" s="7"/>
      <c r="BZ28" s="7"/>
    </row>
    <row r="29" spans="2:120" x14ac:dyDescent="0.2">
      <c r="B29" s="13" t="s">
        <v>6</v>
      </c>
      <c r="C29" s="13"/>
      <c r="D29" s="14">
        <f t="shared" ref="D29:I29" si="30">MIN(D21:D25)</f>
        <v>12.38</v>
      </c>
      <c r="E29" s="14">
        <f t="shared" si="30"/>
        <v>12.257400000000001</v>
      </c>
      <c r="F29" s="14">
        <f t="shared" si="30"/>
        <v>2.6568000000000001</v>
      </c>
      <c r="G29" s="14">
        <f t="shared" si="30"/>
        <v>0.87819999999999998</v>
      </c>
      <c r="H29" s="14">
        <f t="shared" si="30"/>
        <v>1.3270999999999999</v>
      </c>
      <c r="I29" s="14">
        <f t="shared" si="30"/>
        <v>0.4769000000000001</v>
      </c>
      <c r="J29" s="14">
        <f>MIN(J21:J25)</f>
        <v>1.7494999999999994</v>
      </c>
      <c r="K29" s="14">
        <f>MIN(K21:K22,K24:K25)</f>
        <v>0.98550000000000004</v>
      </c>
      <c r="L29" s="14">
        <f>MIN(L21:L25)</f>
        <v>3.6828545355471212</v>
      </c>
      <c r="M29" s="14">
        <f>MIN(M21:M25)</f>
        <v>1.1943607704542207</v>
      </c>
      <c r="N29" s="14">
        <f t="shared" ref="N29:AF29" si="31">MIN(N21:N25)</f>
        <v>2.5502677499072841</v>
      </c>
      <c r="O29" s="14">
        <f t="shared" si="31"/>
        <v>1.2175177698908544</v>
      </c>
      <c r="P29" s="14">
        <f t="shared" si="31"/>
        <v>4.1258601151759864</v>
      </c>
      <c r="Q29" s="14">
        <f t="shared" si="31"/>
        <v>4.9371740550642942</v>
      </c>
      <c r="R29" s="14">
        <f t="shared" si="31"/>
        <v>3.1969226359109788</v>
      </c>
      <c r="S29" s="14">
        <f t="shared" si="31"/>
        <v>3.3006426722685389</v>
      </c>
      <c r="T29" s="14">
        <f t="shared" si="31"/>
        <v>3.7527187477880619</v>
      </c>
      <c r="U29" s="14">
        <f t="shared" si="31"/>
        <v>4.7266514881044488</v>
      </c>
      <c r="V29" s="14">
        <f t="shared" si="31"/>
        <v>0.98217895009005485</v>
      </c>
      <c r="W29" s="14">
        <f t="shared" si="31"/>
        <v>1.7398231318154145</v>
      </c>
      <c r="X29" s="14">
        <f t="shared" si="31"/>
        <v>0.36873444373966519</v>
      </c>
      <c r="Y29" s="14">
        <f t="shared" si="31"/>
        <v>1.1411</v>
      </c>
      <c r="Z29" s="14">
        <f t="shared" si="31"/>
        <v>0.63619999999999999</v>
      </c>
      <c r="AA29" s="14">
        <f t="shared" si="31"/>
        <v>1.2242999999999999</v>
      </c>
      <c r="AB29" s="14">
        <f t="shared" si="31"/>
        <v>3.2752999999999997</v>
      </c>
      <c r="AC29" s="14">
        <f t="shared" si="31"/>
        <v>2.5356000000000001</v>
      </c>
      <c r="AD29" s="14">
        <f t="shared" si="31"/>
        <v>0.26040000000000002</v>
      </c>
      <c r="AE29" s="14">
        <f t="shared" si="31"/>
        <v>0.36250000000000004</v>
      </c>
      <c r="AF29" s="14">
        <f t="shared" si="31"/>
        <v>0.24319999999999986</v>
      </c>
      <c r="AI29" s="12"/>
      <c r="AJ29" s="12"/>
      <c r="AK29" s="12"/>
    </row>
    <row r="30" spans="2:120" x14ac:dyDescent="0.2">
      <c r="B30" s="13" t="s">
        <v>7</v>
      </c>
      <c r="C30" s="13"/>
      <c r="D30" s="14">
        <f t="shared" ref="D30:I30" si="32">MAX(D21:D25)</f>
        <v>14.1364</v>
      </c>
      <c r="E30" s="14">
        <f t="shared" si="32"/>
        <v>13.9636</v>
      </c>
      <c r="F30" s="14">
        <f t="shared" si="32"/>
        <v>2.9933999999999998</v>
      </c>
      <c r="G30" s="14">
        <f t="shared" si="32"/>
        <v>1.0173000000000001</v>
      </c>
      <c r="H30" s="14">
        <f t="shared" si="32"/>
        <v>1.5366999999999997</v>
      </c>
      <c r="I30" s="14">
        <f t="shared" si="32"/>
        <v>0.68130000000000024</v>
      </c>
      <c r="J30" s="14">
        <f>MAX(J21:J25)</f>
        <v>2.2802999999999995</v>
      </c>
      <c r="K30" s="14">
        <f>MAX(K21:K22,K24:K25)</f>
        <v>1.4052999999999995</v>
      </c>
      <c r="L30" s="14">
        <f>MAX(L21:L25)</f>
        <v>5.0601128722588795</v>
      </c>
      <c r="M30" s="14">
        <f>MAX(M21:M25)</f>
        <v>1.8416212422754032</v>
      </c>
      <c r="N30" s="14">
        <f t="shared" ref="N30:AF30" si="33">MAX(N21:N25)</f>
        <v>3.866358920224557</v>
      </c>
      <c r="O30" s="14">
        <f t="shared" si="33"/>
        <v>1.7953230266445095</v>
      </c>
      <c r="P30" s="14">
        <f t="shared" si="33"/>
        <v>5.1131569895711202</v>
      </c>
      <c r="Q30" s="14">
        <f t="shared" si="33"/>
        <v>5.4235321193849302</v>
      </c>
      <c r="R30" s="14">
        <f t="shared" si="33"/>
        <v>3.8423598087633595</v>
      </c>
      <c r="S30" s="14">
        <f t="shared" si="33"/>
        <v>4.6058041860244128</v>
      </c>
      <c r="T30" s="14">
        <f t="shared" si="33"/>
        <v>4.8347398864882072</v>
      </c>
      <c r="U30" s="14">
        <f t="shared" si="33"/>
        <v>5.8225266714717607</v>
      </c>
      <c r="V30" s="14">
        <f t="shared" si="33"/>
        <v>1.1245141172968884</v>
      </c>
      <c r="W30" s="14">
        <f t="shared" si="33"/>
        <v>1.84914361259476</v>
      </c>
      <c r="X30" s="14">
        <f t="shared" si="33"/>
        <v>0.51387867245099939</v>
      </c>
      <c r="Y30" s="14">
        <f t="shared" si="33"/>
        <v>1.2408000000000001</v>
      </c>
      <c r="Z30" s="14">
        <f t="shared" si="33"/>
        <v>0.70040000000000002</v>
      </c>
      <c r="AA30" s="14">
        <f t="shared" si="33"/>
        <v>1.8307</v>
      </c>
      <c r="AB30" s="14">
        <f t="shared" si="33"/>
        <v>3.7122000000000002</v>
      </c>
      <c r="AC30" s="14">
        <f t="shared" si="33"/>
        <v>3.6861999999999999</v>
      </c>
      <c r="AD30" s="14">
        <f t="shared" si="33"/>
        <v>0.31369999999999987</v>
      </c>
      <c r="AE30" s="14">
        <f t="shared" si="33"/>
        <v>0.40960000000000107</v>
      </c>
      <c r="AF30" s="14">
        <f t="shared" si="33"/>
        <v>0.25269999999999992</v>
      </c>
      <c r="AI30" s="12"/>
      <c r="AJ30" s="12"/>
      <c r="AK30" s="12"/>
    </row>
    <row r="31" spans="2:120" x14ac:dyDescent="0.2">
      <c r="B31" s="13" t="s">
        <v>56</v>
      </c>
      <c r="C31" s="13"/>
      <c r="D31" s="15">
        <f t="shared" ref="D31:I31" si="34">COUNT(D21:D25)</f>
        <v>5</v>
      </c>
      <c r="E31" s="15">
        <f t="shared" si="34"/>
        <v>5</v>
      </c>
      <c r="F31" s="15">
        <f t="shared" si="34"/>
        <v>5</v>
      </c>
      <c r="G31" s="15">
        <f t="shared" si="34"/>
        <v>5</v>
      </c>
      <c r="H31" s="15">
        <f t="shared" si="34"/>
        <v>5</v>
      </c>
      <c r="I31" s="15">
        <f t="shared" si="34"/>
        <v>5</v>
      </c>
      <c r="J31" s="15">
        <f>COUNT(J21:J25)</f>
        <v>5</v>
      </c>
      <c r="K31" s="15">
        <f>COUNT(K21:K22,K24:K25)</f>
        <v>4</v>
      </c>
      <c r="L31" s="15">
        <f>COUNT(L21:L25)</f>
        <v>3</v>
      </c>
      <c r="M31" s="15">
        <f>COUNT(M21:M25)</f>
        <v>3</v>
      </c>
      <c r="N31" s="15">
        <f t="shared" ref="N31:AF31" si="35">COUNT(N21:N25)</f>
        <v>3</v>
      </c>
      <c r="O31" s="15">
        <f t="shared" si="35"/>
        <v>2</v>
      </c>
      <c r="P31" s="15">
        <f t="shared" si="35"/>
        <v>3</v>
      </c>
      <c r="Q31" s="15">
        <f t="shared" si="35"/>
        <v>3</v>
      </c>
      <c r="R31" s="15">
        <f t="shared" si="35"/>
        <v>3</v>
      </c>
      <c r="S31" s="15">
        <f t="shared" si="35"/>
        <v>3</v>
      </c>
      <c r="T31" s="15">
        <f t="shared" si="35"/>
        <v>3</v>
      </c>
      <c r="U31" s="15">
        <f t="shared" si="35"/>
        <v>3</v>
      </c>
      <c r="V31" s="15">
        <f t="shared" si="35"/>
        <v>5</v>
      </c>
      <c r="W31" s="15">
        <f t="shared" si="35"/>
        <v>5</v>
      </c>
      <c r="X31" s="15">
        <f t="shared" si="35"/>
        <v>5</v>
      </c>
      <c r="Y31" s="15">
        <f t="shared" si="35"/>
        <v>5</v>
      </c>
      <c r="Z31" s="15">
        <f t="shared" si="35"/>
        <v>5</v>
      </c>
      <c r="AA31" s="15">
        <f t="shared" si="35"/>
        <v>5</v>
      </c>
      <c r="AB31" s="15">
        <f t="shared" si="35"/>
        <v>5</v>
      </c>
      <c r="AC31" s="15">
        <f t="shared" si="35"/>
        <v>5</v>
      </c>
      <c r="AD31" s="15">
        <f t="shared" si="35"/>
        <v>3</v>
      </c>
      <c r="AE31" s="15">
        <f t="shared" si="35"/>
        <v>3</v>
      </c>
      <c r="AF31" s="15">
        <f t="shared" si="35"/>
        <v>3</v>
      </c>
      <c r="AI31" s="12"/>
      <c r="AJ31" s="12"/>
      <c r="AK31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19:AH19"/>
    <mergeCell ref="AI19:AJ19"/>
    <mergeCell ref="AK19:AL19"/>
    <mergeCell ref="AM19:AN19"/>
    <mergeCell ref="AO19:AP19"/>
    <mergeCell ref="AQ19:AR19"/>
    <mergeCell ref="AS19:AT19"/>
    <mergeCell ref="AU19:AV19"/>
    <mergeCell ref="BE19:BF19"/>
    <mergeCell ref="BG19:BH19"/>
    <mergeCell ref="BI19:BJ19"/>
    <mergeCell ref="BK19:BL19"/>
    <mergeCell ref="AW19:AX19"/>
    <mergeCell ref="AY19:AZ19"/>
    <mergeCell ref="BA19:BB19"/>
    <mergeCell ref="BC19:BD19"/>
    <mergeCell ref="BU19:BV19"/>
    <mergeCell ref="BW19:BX19"/>
    <mergeCell ref="BM19:BN19"/>
    <mergeCell ref="BO19:BP19"/>
    <mergeCell ref="BQ19:BR19"/>
    <mergeCell ref="BS19:BT19"/>
  </mergeCells>
  <phoneticPr fontId="4" type="noConversion"/>
  <pageMargins left="0.75" right="0.75" top="1" bottom="1" header="0.5" footer="0.5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2"/>
  <sheetViews>
    <sheetView workbookViewId="0">
      <pane xSplit="3" topLeftCell="Y1" activePane="topRight" state="frozen"/>
      <selection pane="topRight" activeCell="B12" sqref="B12:AF17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203</v>
      </c>
      <c r="C3" s="1" t="s">
        <v>479</v>
      </c>
      <c r="D3" s="5">
        <f t="shared" ref="D3:D11" si="0">((AG3-AW3)^2+(AH3-AX3)^2)^0.5</f>
        <v>19.2761</v>
      </c>
      <c r="E3" s="5">
        <f t="shared" ref="E3:E11" si="1">((AG3-AU3)^2+(AH3-AV3)^2)^0.5</f>
        <v>17.837800000000001</v>
      </c>
      <c r="F3" s="5">
        <f>((AG3-AM3)^2+(AH3-AN3)^2)^0.5</f>
        <v>3.5630000000000002</v>
      </c>
      <c r="G3" s="5">
        <f>((AG3-AI3)^2+(AH3-AJ3)^2)^0.5</f>
        <v>1.1455</v>
      </c>
      <c r="H3" s="5">
        <f>((AK3-AM3)^2+(AL3-AN3)^2)^0.5</f>
        <v>1.9279000000000002</v>
      </c>
      <c r="I3" s="5">
        <f>((AM3-AO3)^2+(AN3-AP3)^2)^0.5</f>
        <v>1.0775999999999999</v>
      </c>
      <c r="J3" s="5">
        <f>((AO3-AQ3)^2+(AP3-AR3)^2)^0.5</f>
        <v>2.5114000000000001</v>
      </c>
      <c r="K3" s="5">
        <f>((AQ3-AS3)^2+(AR3-AT3)^2)^0.5</f>
        <v>1.2090000000000005</v>
      </c>
      <c r="L3" s="5">
        <v>7.2829644410775485</v>
      </c>
      <c r="M3" s="5">
        <v>2.6633916741628521</v>
      </c>
      <c r="N3" s="5">
        <v>5.6471602898208042</v>
      </c>
      <c r="O3" s="5" t="s">
        <v>566</v>
      </c>
      <c r="P3" s="5">
        <f>((CE3-CG3)^2+(CF3-CH3)^2)^0.5</f>
        <v>7.9361567329533003</v>
      </c>
      <c r="Q3" s="5">
        <f>((CG3-CI3)^2+(CH3-CJ3)^2)^0.5</f>
        <v>8.4224460775952732</v>
      </c>
      <c r="R3" s="5">
        <f>((CO3-CQ3)^2+(CP3-CR3)^2)^0.5</f>
        <v>5.6096482287216549</v>
      </c>
      <c r="S3" s="5">
        <f>((CQ3-CS3)^2+(CR3-CT3)^2)^0.5</f>
        <v>6.5542991967105078</v>
      </c>
      <c r="T3" s="5">
        <f>((CY3-DA3)^2+(CZ3-DB3)^2)^0.5</f>
        <v>6.9873454902416272</v>
      </c>
      <c r="U3" s="5">
        <f>((DA3-DC3)^2+(DB3-DD3)^2)^0.5</f>
        <v>7.8544608904749156</v>
      </c>
      <c r="V3" s="5">
        <f>((DI3-DK3)^2+(DJ3-DL3)^2)^0.5</f>
        <v>1.4525699466807103</v>
      </c>
      <c r="W3" s="5">
        <f>((DK3-DM3)^2+(DL3-DN3)^2)^0.5</f>
        <v>2.1399008411606362</v>
      </c>
      <c r="X3" s="5">
        <f>((DM3-DO3)^2+(DN3-DP3)^2)^0.5</f>
        <v>0.58429923840443265</v>
      </c>
      <c r="Y3" s="5">
        <f>((BE3-BK3)^2+(BF3-BL3)^2)^0.5</f>
        <v>1.5105999999999999</v>
      </c>
      <c r="Z3" s="5">
        <f>((BG3-BI3)^2+(BH3-BJ3)^2)^0.5</f>
        <v>0.91310000000000002</v>
      </c>
      <c r="AA3" s="5">
        <f>((BC3-BM3)^2+(BD3-BN3)^2)^0.5</f>
        <v>2.3087999999999997</v>
      </c>
      <c r="AB3" s="5">
        <f>((BA3-BO3)^2+(BB3-BP3)^2)^0.5</f>
        <v>4.0125999999999999</v>
      </c>
      <c r="AC3" s="6">
        <f>((AY3-BQ3)^2+(AZ3-BR3)^2)^0.5</f>
        <v>3.7636000000000003</v>
      </c>
      <c r="AD3" s="6">
        <f>((CK3-CM3)^2+(CL3-CN3)^2)^0.5</f>
        <v>0.4502000000000006</v>
      </c>
      <c r="AE3" s="6">
        <f>((CU3-CW3)^2+(CV3-CX3)^2)^0.5</f>
        <v>0.48640000000000017</v>
      </c>
      <c r="AF3" s="6">
        <f>((DE3-DG3)^2+(DF3-DH3)^2)^0.5</f>
        <v>0.40960000000000019</v>
      </c>
      <c r="AG3" s="9">
        <v>0</v>
      </c>
      <c r="AH3" s="9">
        <v>0</v>
      </c>
      <c r="AI3" s="9">
        <v>0</v>
      </c>
      <c r="AJ3" s="9">
        <v>-1.1455</v>
      </c>
      <c r="AK3" s="9">
        <v>0</v>
      </c>
      <c r="AL3" s="9">
        <v>-1.6351</v>
      </c>
      <c r="AM3" s="9">
        <v>0</v>
      </c>
      <c r="AN3" s="9">
        <v>-3.5630000000000002</v>
      </c>
      <c r="AO3" s="9">
        <v>0</v>
      </c>
      <c r="AP3" s="9">
        <v>-4.6406000000000001</v>
      </c>
      <c r="AQ3" s="9">
        <v>0</v>
      </c>
      <c r="AR3" s="9">
        <v>-7.1520000000000001</v>
      </c>
      <c r="AS3" s="9">
        <v>0</v>
      </c>
      <c r="AT3" s="9">
        <v>-8.3610000000000007</v>
      </c>
      <c r="AU3" s="9">
        <v>0</v>
      </c>
      <c r="AV3" s="9">
        <v>-17.837800000000001</v>
      </c>
      <c r="AW3" s="9">
        <v>0</v>
      </c>
      <c r="AX3" s="9">
        <v>-19.2761</v>
      </c>
      <c r="AY3" s="18">
        <v>2.0872000000000002</v>
      </c>
      <c r="AZ3" s="18">
        <v>-8.2143999999999995</v>
      </c>
      <c r="BA3" s="19">
        <v>1.8688</v>
      </c>
      <c r="BB3" s="19">
        <v>-8.2143999999999995</v>
      </c>
      <c r="BC3" s="19">
        <v>1.2363</v>
      </c>
      <c r="BD3" s="19">
        <v>-8.2143999999999995</v>
      </c>
      <c r="BE3" s="19">
        <v>0.74229999999999996</v>
      </c>
      <c r="BF3" s="19">
        <v>-8.2143999999999995</v>
      </c>
      <c r="BG3" s="19">
        <v>0.31180000000000002</v>
      </c>
      <c r="BH3" s="19">
        <v>-8.2143999999999995</v>
      </c>
      <c r="BI3" s="19">
        <v>-0.60129999999999995</v>
      </c>
      <c r="BJ3" s="19">
        <v>-8.2143999999999995</v>
      </c>
      <c r="BK3" s="19">
        <v>-0.76829999999999998</v>
      </c>
      <c r="BL3" s="19">
        <v>-8.2143999999999995</v>
      </c>
      <c r="BM3" s="19">
        <v>-1.0725</v>
      </c>
      <c r="BN3" s="19">
        <v>-8.2143999999999995</v>
      </c>
      <c r="BO3" s="19">
        <v>-2.1438000000000001</v>
      </c>
      <c r="BP3" s="19">
        <v>-8.2143999999999995</v>
      </c>
      <c r="BQ3" s="19">
        <v>-1.6763999999999999</v>
      </c>
      <c r="BR3" s="19">
        <v>-8.2143999999999995</v>
      </c>
      <c r="BS3" s="17">
        <v>0</v>
      </c>
      <c r="BT3" s="17">
        <v>0</v>
      </c>
      <c r="BU3" s="17">
        <v>4.1523000000000003</v>
      </c>
      <c r="BV3" s="17">
        <v>5.9962999999999997</v>
      </c>
      <c r="BW3" s="17">
        <v>6.016</v>
      </c>
      <c r="BX3" s="17">
        <v>4.4119999999999999</v>
      </c>
      <c r="BY3" s="17">
        <v>6.016</v>
      </c>
      <c r="BZ3" s="17">
        <v>4.4119999999999999</v>
      </c>
      <c r="CA3" s="17">
        <v>7.4295</v>
      </c>
      <c r="CB3" s="17">
        <v>-0.65149999999999997</v>
      </c>
      <c r="CC3" s="17">
        <v>7.4295</v>
      </c>
      <c r="CD3" s="17">
        <v>-0.65149999999999997</v>
      </c>
      <c r="CE3" s="12">
        <v>7.1887999999999996</v>
      </c>
      <c r="CF3" s="12">
        <v>0.57850000000000001</v>
      </c>
      <c r="CG3" s="12">
        <v>4.8075999999999999</v>
      </c>
      <c r="CH3" s="12">
        <v>-6.992</v>
      </c>
      <c r="CI3" s="12">
        <v>10.5404</v>
      </c>
      <c r="CJ3" s="12">
        <v>-0.82169999999999999</v>
      </c>
      <c r="CK3" s="12">
        <v>6.3513000000000002</v>
      </c>
      <c r="CL3" s="12">
        <v>-3.0714999999999999</v>
      </c>
      <c r="CM3" s="12">
        <v>5.9010999999999996</v>
      </c>
      <c r="CN3" s="12">
        <v>-3.0714999999999999</v>
      </c>
      <c r="CO3" s="12">
        <v>6.3918999999999997</v>
      </c>
      <c r="CP3" s="12">
        <v>-3.3273999999999999</v>
      </c>
      <c r="CQ3" s="12">
        <v>0.80840000000000001</v>
      </c>
      <c r="CR3" s="12">
        <v>-2.7864</v>
      </c>
      <c r="CS3" s="12">
        <v>6.992</v>
      </c>
      <c r="CT3" s="12">
        <v>-0.61339999999999995</v>
      </c>
      <c r="CU3" s="12">
        <v>4.3948</v>
      </c>
      <c r="CV3" s="12">
        <v>-2.9369000000000001</v>
      </c>
      <c r="CW3" s="12">
        <v>4.3948</v>
      </c>
      <c r="CX3" s="12">
        <v>-2.4504999999999999</v>
      </c>
      <c r="CY3" s="12">
        <v>5.3372000000000002</v>
      </c>
      <c r="CZ3" s="12">
        <v>-2.9609999999999999</v>
      </c>
      <c r="DA3" s="12">
        <v>-0.67500000000000004</v>
      </c>
      <c r="DB3" s="12">
        <v>0.59940000000000004</v>
      </c>
      <c r="DC3" s="12">
        <v>6.4737999999999998</v>
      </c>
      <c r="DD3" s="12">
        <v>3.8532000000000002</v>
      </c>
      <c r="DE3" s="12">
        <v>2.8632</v>
      </c>
      <c r="DF3" s="12">
        <v>-1.2948</v>
      </c>
      <c r="DG3" s="12">
        <v>2.4535999999999998</v>
      </c>
      <c r="DH3" s="12">
        <v>-1.2948</v>
      </c>
      <c r="DI3" s="12">
        <v>-7.3215000000000003</v>
      </c>
      <c r="DJ3" s="12">
        <v>3.4594999999999998</v>
      </c>
      <c r="DK3" s="12">
        <v>-6.2579000000000002</v>
      </c>
      <c r="DL3" s="12">
        <v>4.4488000000000003</v>
      </c>
      <c r="DM3" s="12">
        <v>-5.9423000000000004</v>
      </c>
      <c r="DN3" s="12">
        <v>6.5652999999999997</v>
      </c>
      <c r="DO3" s="12">
        <v>-6.0979000000000001</v>
      </c>
      <c r="DP3" s="12">
        <v>7.1284999999999998</v>
      </c>
    </row>
    <row r="4" spans="2:120" ht="14.45" customHeight="1" x14ac:dyDescent="0.2">
      <c r="B4" s="2" t="s">
        <v>204</v>
      </c>
      <c r="C4" s="2" t="s">
        <v>479</v>
      </c>
      <c r="D4" s="5">
        <f t="shared" si="0"/>
        <v>19.192900000000002</v>
      </c>
      <c r="E4" s="5">
        <f t="shared" si="1"/>
        <v>17.924800000000001</v>
      </c>
      <c r="F4" s="5">
        <f>((AG4-AM4)^2+(AH4-AN4)^2)^0.5</f>
        <v>3.3622999999999998</v>
      </c>
      <c r="G4" s="5">
        <f>((AG4-AI4)^2+(AH4-AJ4)^2)^0.5</f>
        <v>0.89849999999999997</v>
      </c>
      <c r="H4" s="5">
        <f>((AK4-AM4)^2+(AL4-AN4)^2)^0.5</f>
        <v>1.9417999999999997</v>
      </c>
      <c r="I4" s="5">
        <f>((AM4-AO4)^2+(AN4-AP4)^2)^0.5</f>
        <v>1.1456000000000004</v>
      </c>
      <c r="J4" s="5">
        <f>((AO4-AQ4)^2+(AP4-AR4)^2)^0.5</f>
        <v>2.5476000000000001</v>
      </c>
      <c r="K4" s="5">
        <f>((AQ4-AS4)^2+(AR4-AT4)^2)^0.5</f>
        <v>1.2159999999999993</v>
      </c>
      <c r="L4" s="5">
        <f t="shared" ref="L4:L11" si="2">((BS4-BU4)^2+(BT4-BV4)^2)^0.5</f>
        <v>7.2527632499620447</v>
      </c>
      <c r="M4" s="5">
        <f t="shared" ref="M4:M11" si="3">((BU4-BW4)^2+(BV4-BX4)^2)^0.5</f>
        <v>2.4020035657758716</v>
      </c>
      <c r="N4" s="5">
        <f>((BW4-BY4)^2+(BX4-BZ4)^2)^0.5 + ((BY4-CA4)^2+(BZ4-CB4)^2)^0.5</f>
        <v>5.1985373529484233</v>
      </c>
      <c r="O4" s="5" t="s">
        <v>566</v>
      </c>
      <c r="P4" s="5">
        <f>((CE4-CG4)^2+(CF4-CH4)^2)^0.5</f>
        <v>8.1537116554364371</v>
      </c>
      <c r="Q4" s="5">
        <f>((CG4-CI4)^2+(CH4-CJ4)^2)^0.5</f>
        <v>8.3946207186507245</v>
      </c>
      <c r="R4" s="5">
        <f>((CO4-CQ4)^2+(CP4-CR4)^2)^0.5</f>
        <v>5.5901845345211996</v>
      </c>
      <c r="S4" s="5">
        <f>((CQ4-CS4)^2+(CR4-CT4)^2)^0.5</f>
        <v>6.2946079989146266</v>
      </c>
      <c r="T4" s="5">
        <f>((CY4-DA4)^2+(CZ4-DB4)^2)^0.5</f>
        <v>6.8147096724658791</v>
      </c>
      <c r="U4" s="5">
        <f>((DA4-DC4)^2+(DB4-DD4)^2)^0.5</f>
        <v>7.9672726933374136</v>
      </c>
      <c r="V4" s="5">
        <f>((DI4-DK4)^2+(DJ4-DL4)^2)^0.5</f>
        <v>1.3689484504538514</v>
      </c>
      <c r="W4" s="5">
        <f>((DK4-DM4)^2+(DL4-DN4)^2)^0.5</f>
        <v>2.2481122258463868</v>
      </c>
      <c r="X4" s="5">
        <f>((DM4-DO4)^2+(DN4-DP4)^2)^0.5</f>
        <v>0.57426962308657792</v>
      </c>
      <c r="Y4" s="5">
        <f>((BE4-BK4)^2+(BF4-BL4)^2)^0.5</f>
        <v>1.3957000000000002</v>
      </c>
      <c r="Z4" s="24">
        <f>((BG4-BI4)^2+(BH4-BJ4)^2)^0.5</f>
        <v>0.69469999999999998</v>
      </c>
      <c r="AA4" s="5">
        <f>((BC4-BM4)^2+(BD4-BN4)^2)^0.5</f>
        <v>2.2065999999999999</v>
      </c>
      <c r="AB4" s="5">
        <f>((BA4-BO4)^2+(BB4-BP4)^2)^0.5</f>
        <v>4.2202000000000002</v>
      </c>
      <c r="AC4" s="6">
        <f>((AY4-BQ4)^2+(AZ4-BR4)^2)^0.5</f>
        <v>3.4525000000000001</v>
      </c>
      <c r="AD4" s="6">
        <f>((CK4-CM4)^2+(CL4-CN4)^2)^0.5</f>
        <v>0.50800000000000001</v>
      </c>
      <c r="AE4" s="6">
        <f>((CU4-CW4)^2+(CV4-CX4)^2)^0.5</f>
        <v>0.47750000000000004</v>
      </c>
      <c r="AF4" s="6">
        <f>((DE4-DG4)^2+(DF4-DH4)^2)^0.5</f>
        <v>0.38539999999999974</v>
      </c>
      <c r="AG4" s="9">
        <v>0</v>
      </c>
      <c r="AH4" s="9">
        <v>0</v>
      </c>
      <c r="AI4" s="9">
        <v>0</v>
      </c>
      <c r="AJ4" s="9">
        <v>-0.89849999999999997</v>
      </c>
      <c r="AK4" s="9">
        <v>0</v>
      </c>
      <c r="AL4" s="9">
        <v>-1.4205000000000001</v>
      </c>
      <c r="AM4" s="9">
        <v>0</v>
      </c>
      <c r="AN4" s="9">
        <v>-3.3622999999999998</v>
      </c>
      <c r="AO4" s="9">
        <v>0</v>
      </c>
      <c r="AP4" s="9">
        <v>-4.5079000000000002</v>
      </c>
      <c r="AQ4" s="9">
        <v>0</v>
      </c>
      <c r="AR4" s="9">
        <v>-7.0555000000000003</v>
      </c>
      <c r="AS4" s="9">
        <v>0</v>
      </c>
      <c r="AT4" s="9">
        <v>-8.2714999999999996</v>
      </c>
      <c r="AU4" s="9">
        <v>0</v>
      </c>
      <c r="AV4" s="9">
        <v>-17.924800000000001</v>
      </c>
      <c r="AW4" s="9">
        <v>0</v>
      </c>
      <c r="AX4" s="9">
        <v>-19.192900000000002</v>
      </c>
      <c r="AY4" s="18">
        <v>1.3773</v>
      </c>
      <c r="AZ4" s="18">
        <v>-8.0396999999999998</v>
      </c>
      <c r="BA4" s="19">
        <v>1.7882</v>
      </c>
      <c r="BB4" s="19">
        <v>-8.0396999999999998</v>
      </c>
      <c r="BC4" s="19">
        <v>0.86990000000000001</v>
      </c>
      <c r="BD4" s="19">
        <v>-8.0396999999999998</v>
      </c>
      <c r="BE4" s="19">
        <v>0.77910000000000001</v>
      </c>
      <c r="BF4" s="19">
        <v>-8.0396999999999998</v>
      </c>
      <c r="BG4" s="19">
        <v>0.24129999999999999</v>
      </c>
      <c r="BH4" s="19">
        <v>-8.0396999999999998</v>
      </c>
      <c r="BI4" s="19">
        <v>-0.45340000000000003</v>
      </c>
      <c r="BJ4" s="19">
        <v>-8.0396999999999998</v>
      </c>
      <c r="BK4" s="19">
        <v>-0.61660000000000004</v>
      </c>
      <c r="BL4" s="19">
        <v>-8.0396999999999998</v>
      </c>
      <c r="BM4" s="19">
        <v>-1.3367</v>
      </c>
      <c r="BN4" s="19">
        <v>-8.0396999999999998</v>
      </c>
      <c r="BO4" s="19">
        <v>-2.4319999999999999</v>
      </c>
      <c r="BP4" s="19">
        <v>-8.0396999999999998</v>
      </c>
      <c r="BQ4" s="19">
        <v>-2.0752000000000002</v>
      </c>
      <c r="BR4" s="19">
        <v>-8.0396999999999998</v>
      </c>
      <c r="BS4" s="17">
        <v>0</v>
      </c>
      <c r="BT4" s="17">
        <v>0</v>
      </c>
      <c r="BU4" s="17">
        <v>3.7839999999999998</v>
      </c>
      <c r="BV4" s="17">
        <v>6.1874000000000002</v>
      </c>
      <c r="BW4" s="17">
        <v>5.2336999999999998</v>
      </c>
      <c r="BX4" s="17">
        <v>8.1026000000000007</v>
      </c>
      <c r="BY4" s="17">
        <v>5.2336999999999998</v>
      </c>
      <c r="BZ4" s="17">
        <v>8.1026000000000007</v>
      </c>
      <c r="CA4" s="17">
        <v>8.0930999999999997</v>
      </c>
      <c r="CB4" s="17">
        <v>12.444100000000001</v>
      </c>
      <c r="CC4" s="17">
        <v>8.0930999999999997</v>
      </c>
      <c r="CD4" s="17">
        <v>12.444100000000001</v>
      </c>
      <c r="CE4" s="12">
        <v>-0.74990000000000001</v>
      </c>
      <c r="CF4" s="12">
        <v>2.7305000000000001</v>
      </c>
      <c r="CG4" s="12">
        <v>-6.7874999999999996</v>
      </c>
      <c r="CH4" s="12">
        <v>8.2104999999999997</v>
      </c>
      <c r="CI4" s="12">
        <v>1.3551</v>
      </c>
      <c r="CJ4" s="12">
        <v>6.1689999999999996</v>
      </c>
      <c r="CK4" s="12">
        <v>-3.0428999999999999</v>
      </c>
      <c r="CL4" s="12">
        <v>5.0914000000000001</v>
      </c>
      <c r="CM4" s="12">
        <v>-3.5508999999999999</v>
      </c>
      <c r="CN4" s="12">
        <v>5.0914000000000001</v>
      </c>
      <c r="CO4" s="12">
        <v>-3.4741</v>
      </c>
      <c r="CP4" s="12">
        <v>4.8151999999999999</v>
      </c>
      <c r="CQ4" s="12">
        <v>-8.5173000000000005</v>
      </c>
      <c r="CR4" s="12">
        <v>7.2268999999999997</v>
      </c>
      <c r="CS4" s="12">
        <v>-2.2238000000000002</v>
      </c>
      <c r="CT4" s="12">
        <v>7.3449999999999998</v>
      </c>
      <c r="CU4" s="12">
        <v>-6.0319000000000003</v>
      </c>
      <c r="CV4" s="12">
        <v>5.9328000000000003</v>
      </c>
      <c r="CW4" s="12">
        <v>-6.0319000000000003</v>
      </c>
      <c r="CX4" s="12">
        <v>6.4103000000000003</v>
      </c>
      <c r="CY4" s="12">
        <v>-5.3434999999999997</v>
      </c>
      <c r="CZ4" s="12">
        <v>5.9924999999999997</v>
      </c>
      <c r="DA4" s="12">
        <v>-11.2681</v>
      </c>
      <c r="DB4" s="12">
        <v>9.3598999999999997</v>
      </c>
      <c r="DC4" s="12">
        <v>-7.1144999999999996</v>
      </c>
      <c r="DD4" s="12">
        <v>16.158799999999999</v>
      </c>
      <c r="DE4" s="12">
        <v>-8.5173000000000005</v>
      </c>
      <c r="DF4" s="12">
        <v>7.5</v>
      </c>
      <c r="DG4" s="12">
        <v>-8.5173000000000005</v>
      </c>
      <c r="DH4" s="12">
        <v>7.8853999999999997</v>
      </c>
      <c r="DI4" s="12">
        <v>-6.0686999999999998</v>
      </c>
      <c r="DJ4" s="12">
        <v>7.3787000000000003</v>
      </c>
      <c r="DK4" s="12">
        <v>-5.2005999999999997</v>
      </c>
      <c r="DL4" s="12">
        <v>8.4372000000000007</v>
      </c>
      <c r="DM4" s="12">
        <v>-5.0063000000000004</v>
      </c>
      <c r="DN4" s="12">
        <v>10.6769</v>
      </c>
      <c r="DO4" s="12">
        <v>-5.1879</v>
      </c>
      <c r="DP4" s="12">
        <v>11.2217</v>
      </c>
    </row>
    <row r="5" spans="2:120" ht="16.899999999999999" customHeight="1" x14ac:dyDescent="0.2">
      <c r="B5" s="2" t="s">
        <v>205</v>
      </c>
      <c r="C5" s="2" t="s">
        <v>583</v>
      </c>
      <c r="D5" s="5">
        <f t="shared" si="0"/>
        <v>19.571300000000001</v>
      </c>
      <c r="E5" s="5">
        <f t="shared" si="1"/>
        <v>17.98</v>
      </c>
      <c r="F5" s="5">
        <f>((AG5-AM5)^2+(AH5-AN5)^2)^0.5</f>
        <v>3.6297000000000001</v>
      </c>
      <c r="G5" s="5">
        <f>((AG5-AI5)^2+(AH5-AJ5)^2)^0.5</f>
        <v>1.2027000000000001</v>
      </c>
      <c r="H5" s="5">
        <f>((AK5-AM5)^2+(AL5-AN5)^2)^0.5</f>
        <v>1.8339000000000001</v>
      </c>
      <c r="I5" s="5">
        <f>((AM5-AO5)^2+(AN5-AP5)^2)^0.5</f>
        <v>1.1962999999999995</v>
      </c>
      <c r="J5" s="5">
        <f>((AO5-AQ5)^2+(AP5-AR5)^2)^0.5</f>
        <v>2.5578000000000003</v>
      </c>
      <c r="K5" s="33">
        <f>((AQ5-AS5)^2+(AR5-AT5)^2)^0.5</f>
        <v>0.78479999999999972</v>
      </c>
      <c r="L5" s="5" t="s">
        <v>566</v>
      </c>
      <c r="M5" s="5" t="s">
        <v>566</v>
      </c>
      <c r="N5" s="5" t="s">
        <v>566</v>
      </c>
      <c r="O5" s="5" t="s">
        <v>566</v>
      </c>
      <c r="P5" s="5">
        <f>((CE5-CG5)^2+(CF5-CH5)^2)^0.5</f>
        <v>8.717585079596299</v>
      </c>
      <c r="Q5" s="5">
        <f>((CG5-CI5)^2+(CH5-CJ5)^2)^0.5</f>
        <v>8.8806541318756462</v>
      </c>
      <c r="R5" s="5">
        <f>((CO5-CQ5)^2+(CP5-CR5)^2)^0.5</f>
        <v>5.865549525833023</v>
      </c>
      <c r="S5" s="5">
        <f>((CQ5-CS5)^2+(CR5-CT5)^2)^0.5</f>
        <v>6.5792060653242963</v>
      </c>
      <c r="T5" s="5">
        <f>((CY5-DA5)^2+(CZ5-DB5)^2)^0.5</f>
        <v>7.6237843686715072</v>
      </c>
      <c r="U5" s="5">
        <f>((DA5-DC5)^2+(DB5-DD5)^2)^0.5</f>
        <v>9.2168380028076875</v>
      </c>
      <c r="V5" s="5">
        <f>((DI5-DK5)^2+(DJ5-DL5)^2)^0.5</f>
        <v>1.5703544981945952</v>
      </c>
      <c r="W5" s="5">
        <f>((DK5-DM5)^2+(DL5-DN5)^2)^0.5</f>
        <v>1.9829560559931723</v>
      </c>
      <c r="X5" s="5">
        <f>((DM5-DO5)^2+(DN5-DP5)^2)^0.5</f>
        <v>0.41117830682077594</v>
      </c>
      <c r="Y5" s="5">
        <f>((BE5-BK5)^2+(BF5-BL5)^2)^0.5</f>
        <v>1.4262000000000001</v>
      </c>
      <c r="Z5" s="5">
        <f>((BG5-BI5)^2+(BH5-BJ5)^2)^0.5</f>
        <v>0.96839999999999993</v>
      </c>
      <c r="AA5" s="5">
        <f>((BC5-BM5)^2+(BD5-BN5)^2)^0.5</f>
        <v>2.14</v>
      </c>
      <c r="AB5" s="5">
        <f>((BA5-BO5)^2+(BB5-BP5)^2)^0.5</f>
        <v>4.0214999999999996</v>
      </c>
      <c r="AC5" s="6">
        <f>((AY5-BQ5)^2+(AZ5-BR5)^2)^0.5</f>
        <v>3.7383000000000002</v>
      </c>
      <c r="AD5" s="6">
        <f>((CK5-CM5)^2+(CL5-CN5)^2)^0.5</f>
        <v>0.48640000000000005</v>
      </c>
      <c r="AE5" s="6">
        <f>((CU5-CW5)^2+(CV5-CX5)^2)^0.5</f>
        <v>0.48830000000000001</v>
      </c>
      <c r="AF5" s="6">
        <f>((DE5-DG5)^2+(DF5-DH5)^2)^0.5</f>
        <v>0.38860000000000006</v>
      </c>
      <c r="AG5" s="9">
        <v>0</v>
      </c>
      <c r="AH5" s="9">
        <v>0</v>
      </c>
      <c r="AI5" s="9">
        <v>0</v>
      </c>
      <c r="AJ5" s="9">
        <v>-1.2027000000000001</v>
      </c>
      <c r="AK5" s="9">
        <v>0</v>
      </c>
      <c r="AL5" s="9">
        <v>-1.7958000000000001</v>
      </c>
      <c r="AM5" s="9">
        <v>0</v>
      </c>
      <c r="AN5" s="9">
        <v>-3.6297000000000001</v>
      </c>
      <c r="AO5" s="9">
        <v>0</v>
      </c>
      <c r="AP5" s="9">
        <v>-4.8259999999999996</v>
      </c>
      <c r="AQ5" s="9">
        <v>0</v>
      </c>
      <c r="AR5" s="9">
        <v>-7.3837999999999999</v>
      </c>
      <c r="AS5" s="9">
        <v>0</v>
      </c>
      <c r="AT5" s="9">
        <v>-8.1685999999999996</v>
      </c>
      <c r="AU5" s="9">
        <v>0</v>
      </c>
      <c r="AV5" s="9">
        <v>-17.98</v>
      </c>
      <c r="AW5" s="9">
        <v>0</v>
      </c>
      <c r="AX5" s="9">
        <v>-19.571300000000001</v>
      </c>
      <c r="AY5" s="18">
        <v>1.4567000000000001</v>
      </c>
      <c r="AZ5" s="18">
        <v>-7.8193999999999999</v>
      </c>
      <c r="BA5" s="19">
        <v>2.0695000000000001</v>
      </c>
      <c r="BB5" s="19">
        <v>-7.8193999999999999</v>
      </c>
      <c r="BC5" s="19">
        <v>1.2897000000000001</v>
      </c>
      <c r="BD5" s="19">
        <v>-7.8193999999999999</v>
      </c>
      <c r="BE5" s="19">
        <v>0.748</v>
      </c>
      <c r="BF5" s="19">
        <v>-7.8193999999999999</v>
      </c>
      <c r="BG5" s="19">
        <v>0.46229999999999999</v>
      </c>
      <c r="BH5" s="19">
        <v>-7.8193999999999999</v>
      </c>
      <c r="BI5" s="19">
        <v>-0.50609999999999999</v>
      </c>
      <c r="BJ5" s="19">
        <v>-7.8193999999999999</v>
      </c>
      <c r="BK5" s="19">
        <v>-0.67820000000000003</v>
      </c>
      <c r="BL5" s="19">
        <v>-7.8193999999999999</v>
      </c>
      <c r="BM5" s="19">
        <v>-0.85029999999999994</v>
      </c>
      <c r="BN5" s="19">
        <v>-7.8193999999999999</v>
      </c>
      <c r="BO5" s="19">
        <v>-1.952</v>
      </c>
      <c r="BP5" s="19">
        <v>-7.8193999999999999</v>
      </c>
      <c r="BQ5" s="19">
        <v>-2.2816000000000001</v>
      </c>
      <c r="BR5" s="19">
        <v>-7.8193999999999999</v>
      </c>
      <c r="BS5" s="17">
        <v>0</v>
      </c>
      <c r="BT5" s="17">
        <v>0</v>
      </c>
      <c r="BU5" s="17">
        <v>3.6581999999999999</v>
      </c>
      <c r="BV5" s="17">
        <v>7.1132999999999997</v>
      </c>
      <c r="BW5" s="17"/>
      <c r="BX5" s="17"/>
      <c r="BY5" s="17"/>
      <c r="BZ5" s="17"/>
      <c r="CA5" s="17"/>
      <c r="CB5" s="17"/>
      <c r="CC5" s="17"/>
      <c r="CD5" s="17"/>
      <c r="CE5" s="12">
        <v>4.1795999999999998</v>
      </c>
      <c r="CF5" s="12">
        <v>-0.4788</v>
      </c>
      <c r="CG5" s="12">
        <v>-1.5512999999999999</v>
      </c>
      <c r="CH5" s="12">
        <v>6.0903</v>
      </c>
      <c r="CI5" s="12">
        <v>6.8497000000000003</v>
      </c>
      <c r="CJ5" s="12">
        <v>3.2111999999999998</v>
      </c>
      <c r="CK5" s="12">
        <v>1.2071000000000001</v>
      </c>
      <c r="CL5" s="12">
        <v>3.2111999999999998</v>
      </c>
      <c r="CM5" s="12">
        <v>0.72070000000000001</v>
      </c>
      <c r="CN5" s="12">
        <v>3.2111999999999998</v>
      </c>
      <c r="CO5" s="12">
        <v>1.2351000000000001</v>
      </c>
      <c r="CP5" s="12">
        <v>3.7357</v>
      </c>
      <c r="CQ5" s="12">
        <v>-3.6989000000000001</v>
      </c>
      <c r="CR5" s="12">
        <v>0.56389999999999996</v>
      </c>
      <c r="CS5" s="12">
        <v>2.8448000000000002</v>
      </c>
      <c r="CT5" s="12">
        <v>1.2464999999999999</v>
      </c>
      <c r="CU5" s="12">
        <v>-0.33210000000000001</v>
      </c>
      <c r="CV5" s="12">
        <v>2.3317000000000001</v>
      </c>
      <c r="CW5" s="12">
        <v>-0.82040000000000002</v>
      </c>
      <c r="CX5" s="12">
        <v>2.3317000000000001</v>
      </c>
      <c r="CY5" s="12">
        <v>-0.54549999999999998</v>
      </c>
      <c r="CZ5" s="12">
        <v>3.0112000000000001</v>
      </c>
      <c r="DA5" s="12">
        <v>-7.7114000000000003</v>
      </c>
      <c r="DB5" s="12">
        <v>0.40889999999999999</v>
      </c>
      <c r="DC5" s="12">
        <v>0.87250000000000005</v>
      </c>
      <c r="DD5" s="12">
        <v>-2.9477000000000002</v>
      </c>
      <c r="DE5" s="12">
        <v>-4.0785999999999998</v>
      </c>
      <c r="DF5" s="12">
        <v>1.524</v>
      </c>
      <c r="DG5" s="12">
        <v>-4.0785999999999998</v>
      </c>
      <c r="DH5" s="12">
        <v>1.9126000000000001</v>
      </c>
      <c r="DI5" s="12">
        <v>-5.6482999999999999</v>
      </c>
      <c r="DJ5" s="12">
        <v>11.3544</v>
      </c>
      <c r="DK5" s="12">
        <v>-4.5193000000000003</v>
      </c>
      <c r="DL5" s="12">
        <v>10.2629</v>
      </c>
      <c r="DM5" s="12">
        <v>-4.3269000000000002</v>
      </c>
      <c r="DN5" s="12">
        <v>8.2893000000000008</v>
      </c>
      <c r="DO5" s="12">
        <v>-4.4646999999999997</v>
      </c>
      <c r="DP5" s="12">
        <v>7.9019000000000004</v>
      </c>
    </row>
    <row r="6" spans="2:120" ht="15" customHeight="1" x14ac:dyDescent="0.2">
      <c r="B6" s="2" t="s">
        <v>206</v>
      </c>
      <c r="C6" s="2" t="s">
        <v>484</v>
      </c>
      <c r="D6" s="5">
        <f t="shared" si="0"/>
        <v>20.6343</v>
      </c>
      <c r="E6" s="5">
        <f t="shared" si="1"/>
        <v>19.206199999999999</v>
      </c>
      <c r="F6" s="5">
        <f>((AG6-AM6)^2+(AH6-AN6)^2)^0.5</f>
        <v>3.8195000000000001</v>
      </c>
      <c r="G6" s="5">
        <f>((AG6-AI6)^2+(AH6-AJ6)^2)^0.5</f>
        <v>1.3691</v>
      </c>
      <c r="H6" s="5">
        <f>((AK6-AM6)^2+(AL6-AN6)^2)^0.5</f>
        <v>1.9005000000000001</v>
      </c>
      <c r="I6" s="5">
        <f>((AM6-AO6)^2+(AN6-AP6)^2)^0.5</f>
        <v>1.3798999999999997</v>
      </c>
      <c r="J6" s="5">
        <f>((AO6-AQ6)^2+(AP6-AR6)^2)^0.5</f>
        <v>2.5578000000000003</v>
      </c>
      <c r="K6" s="5">
        <f>((AQ6-AS6)^2+(AR6-AT6)^2)^0.5</f>
        <v>1.2375999999999996</v>
      </c>
      <c r="L6" s="5" t="s">
        <v>566</v>
      </c>
      <c r="M6" s="5" t="s">
        <v>566</v>
      </c>
      <c r="N6" s="5" t="s">
        <v>566</v>
      </c>
      <c r="O6" s="5" t="s">
        <v>566</v>
      </c>
      <c r="P6" s="5">
        <f>((CE6-CG6)^2+(CF6-CH6)^2)^0.5</f>
        <v>8.139629497710569</v>
      </c>
      <c r="Q6" s="5">
        <f>((CG6-CI6)^2+(CH6-CJ6)^2)^0.5</f>
        <v>8.7703159087914262</v>
      </c>
      <c r="R6" s="5">
        <f>((CO6-CQ6)^2+(CP6-CR6)^2)^0.5</f>
        <v>5.7030858006872034</v>
      </c>
      <c r="S6" s="5">
        <f>((CQ6-CS6)^2+(CR6-CT6)^2)^0.5</f>
        <v>7.0278174713064372</v>
      </c>
      <c r="T6" s="5">
        <f>((CY6-DA6)^2+(CZ6-DB6)^2)^0.5</f>
        <v>7.4817872363493469</v>
      </c>
      <c r="U6" s="5">
        <f>((DA6-DC6)^2+(DB6-DD6)^2)^0.5</f>
        <v>9.2538075363603713</v>
      </c>
      <c r="V6" s="5">
        <f>((DI6-DK6)^2+(DJ6-DL6)^2)^0.5</f>
        <v>1.4146101936576028</v>
      </c>
      <c r="W6" s="5">
        <f>((DK6-DM6)^2+(DL6-DN6)^2)^0.5</f>
        <v>2.3029465147936019</v>
      </c>
      <c r="X6" s="5">
        <f>((DM6-DO6)^2+(DN6-DP6)^2)^0.5</f>
        <v>0.4914490105799374</v>
      </c>
      <c r="Y6" s="5">
        <f>((BE6-BK6)^2+(BF6-BL6)^2)^0.5</f>
        <v>1.5609</v>
      </c>
      <c r="Z6" s="5">
        <f>((BG6-BI6)^2+(BH6-BJ6)^2)^0.5</f>
        <v>1.028</v>
      </c>
      <c r="AA6" s="5">
        <f>((BC6-BM6)^2+(BD6-BN6)^2)^0.5</f>
        <v>2.5101</v>
      </c>
      <c r="AB6" s="5">
        <f>((BA6-BO6)^2+(BB6-BP6)^2)^0.5</f>
        <v>4.4412000000000003</v>
      </c>
      <c r="AC6" s="6">
        <f>((AY6-BQ6)^2+(AZ6-BR6)^2)^0.5</f>
        <v>4.0907</v>
      </c>
      <c r="AD6" s="6">
        <f>((CK6-CM6)^2+(CL6-CN6)^2)^0.5</f>
        <v>0.57400000000000007</v>
      </c>
      <c r="AE6" s="6">
        <f>((CU6-CW6)^2+(CV6-CX6)^2)^0.5</f>
        <v>0.52899999999999991</v>
      </c>
      <c r="AF6" s="6">
        <f>((DE6-DG6)^2+(DF6-DH6)^2)^0.5</f>
        <v>0.4222999999999999</v>
      </c>
      <c r="AG6" s="9">
        <v>0</v>
      </c>
      <c r="AH6" s="9">
        <v>0</v>
      </c>
      <c r="AI6" s="9">
        <v>0</v>
      </c>
      <c r="AJ6" s="9">
        <v>-1.3691</v>
      </c>
      <c r="AK6" s="9">
        <v>0</v>
      </c>
      <c r="AL6" s="9">
        <v>-1.919</v>
      </c>
      <c r="AM6" s="9">
        <v>0</v>
      </c>
      <c r="AN6" s="9">
        <v>-3.8195000000000001</v>
      </c>
      <c r="AO6" s="9">
        <v>0</v>
      </c>
      <c r="AP6" s="9">
        <v>-5.1993999999999998</v>
      </c>
      <c r="AQ6" s="9">
        <v>0</v>
      </c>
      <c r="AR6" s="9">
        <v>-7.7572000000000001</v>
      </c>
      <c r="AS6" s="9">
        <v>0</v>
      </c>
      <c r="AT6" s="9">
        <v>-8.9947999999999997</v>
      </c>
      <c r="AU6" s="9">
        <v>0</v>
      </c>
      <c r="AV6" s="9">
        <v>-19.206199999999999</v>
      </c>
      <c r="AW6" s="9">
        <v>0</v>
      </c>
      <c r="AX6" s="9">
        <v>-20.6343</v>
      </c>
      <c r="AY6" s="18">
        <v>2.3578000000000001</v>
      </c>
      <c r="AZ6" s="18">
        <v>-8.7692999999999994</v>
      </c>
      <c r="BA6" s="19">
        <v>2.1983999999999999</v>
      </c>
      <c r="BB6" s="19">
        <v>-8.7692999999999994</v>
      </c>
      <c r="BC6" s="19">
        <v>1.1957</v>
      </c>
      <c r="BD6" s="19">
        <v>-8.7692999999999994</v>
      </c>
      <c r="BE6" s="19">
        <v>0.72709999999999997</v>
      </c>
      <c r="BF6" s="19">
        <v>-8.7692999999999994</v>
      </c>
      <c r="BG6" s="19">
        <v>0.41589999999999999</v>
      </c>
      <c r="BH6" s="19">
        <v>-8.7692999999999994</v>
      </c>
      <c r="BI6" s="19">
        <v>-0.61209999999999998</v>
      </c>
      <c r="BJ6" s="19">
        <v>-8.7692999999999994</v>
      </c>
      <c r="BK6" s="19">
        <v>-0.83379999999999999</v>
      </c>
      <c r="BL6" s="19">
        <v>-8.7692999999999994</v>
      </c>
      <c r="BM6" s="19">
        <v>-1.3144</v>
      </c>
      <c r="BN6" s="19">
        <v>-8.7692999999999994</v>
      </c>
      <c r="BO6" s="19">
        <v>-2.2427999999999999</v>
      </c>
      <c r="BP6" s="19">
        <v>-8.7692999999999994</v>
      </c>
      <c r="BQ6" s="19">
        <v>-1.7329000000000001</v>
      </c>
      <c r="BR6" s="19">
        <v>-8.7692999999999994</v>
      </c>
      <c r="BS6" s="17"/>
      <c r="BT6" s="17"/>
      <c r="BU6" s="23"/>
      <c r="BV6" s="17"/>
      <c r="BW6" s="17"/>
      <c r="BX6" s="17"/>
      <c r="BY6" s="17"/>
      <c r="BZ6" s="17"/>
      <c r="CA6" s="17"/>
      <c r="CB6" s="17"/>
      <c r="CC6" s="17"/>
      <c r="CD6" s="17"/>
      <c r="CE6" s="12">
        <v>0.99309999999999998</v>
      </c>
      <c r="CF6" s="12">
        <v>5.7799999999999997E-2</v>
      </c>
      <c r="CG6" s="12">
        <v>-5.1612999999999998</v>
      </c>
      <c r="CH6" s="12">
        <v>-5.2691999999999997</v>
      </c>
      <c r="CI6" s="12">
        <v>3.4220000000000002</v>
      </c>
      <c r="CJ6" s="12">
        <v>-3.4676999999999998</v>
      </c>
      <c r="CK6" s="12">
        <v>-1.5837000000000001</v>
      </c>
      <c r="CL6" s="12">
        <v>-2.7241</v>
      </c>
      <c r="CM6" s="12">
        <v>-2.1577000000000002</v>
      </c>
      <c r="CN6" s="12">
        <v>-2.7241</v>
      </c>
      <c r="CO6" s="12">
        <v>-1.8205</v>
      </c>
      <c r="CP6" s="12">
        <v>-2.6594000000000002</v>
      </c>
      <c r="CQ6" s="12">
        <v>-7.4326999999999996</v>
      </c>
      <c r="CR6" s="12">
        <v>-3.6735000000000002</v>
      </c>
      <c r="CS6" s="12">
        <v>-1.4167000000000001</v>
      </c>
      <c r="CT6" s="12">
        <v>-4.0599999999999997E-2</v>
      </c>
      <c r="CU6" s="12">
        <v>-4.3009000000000004</v>
      </c>
      <c r="CV6" s="12">
        <v>-3.2982</v>
      </c>
      <c r="CW6" s="12">
        <v>-4.3009000000000004</v>
      </c>
      <c r="CX6" s="12">
        <v>-2.7692000000000001</v>
      </c>
      <c r="CY6" s="12">
        <v>-4.1542000000000003</v>
      </c>
      <c r="CZ6" s="12">
        <v>-2.3927</v>
      </c>
      <c r="DA6" s="12">
        <v>-11.6065</v>
      </c>
      <c r="DB6" s="12">
        <v>-3.0562999999999998</v>
      </c>
      <c r="DC6" s="12">
        <v>-3.8589000000000002</v>
      </c>
      <c r="DD6" s="12">
        <v>2.0041000000000002</v>
      </c>
      <c r="DE6" s="12">
        <v>-7.3215000000000003</v>
      </c>
      <c r="DF6" s="12">
        <v>-2.9045000000000001</v>
      </c>
      <c r="DG6" s="12">
        <v>-7.3215000000000003</v>
      </c>
      <c r="DH6" s="12">
        <v>-2.4822000000000002</v>
      </c>
      <c r="DI6" s="12">
        <v>-4.6044</v>
      </c>
      <c r="DJ6" s="12">
        <v>8.0670000000000002</v>
      </c>
      <c r="DK6" s="12">
        <v>-3.415</v>
      </c>
      <c r="DL6" s="12">
        <v>8.8328000000000007</v>
      </c>
      <c r="DM6" s="12">
        <v>-2.7050999999999998</v>
      </c>
      <c r="DN6" s="12">
        <v>11.0236</v>
      </c>
      <c r="DO6" s="12">
        <v>-2.7793999999999999</v>
      </c>
      <c r="DP6" s="12">
        <v>11.509399999999999</v>
      </c>
    </row>
    <row r="7" spans="2:120" ht="16.149999999999999" customHeight="1" x14ac:dyDescent="0.2">
      <c r="B7" s="2" t="s">
        <v>207</v>
      </c>
      <c r="C7" s="2" t="s">
        <v>584</v>
      </c>
      <c r="D7" s="5">
        <f t="shared" si="0"/>
        <v>19.471599999999999</v>
      </c>
      <c r="E7" s="5">
        <f t="shared" si="1"/>
        <v>18.220099999999999</v>
      </c>
      <c r="F7" s="5">
        <f>((AG7-AM7)^2+(AH7-AN7)^2)^0.5</f>
        <v>3.9186000000000001</v>
      </c>
      <c r="G7" s="5">
        <f>((AG7-AI7)^2+(AH7-AJ7)^2)^0.5</f>
        <v>1.3455999999999999</v>
      </c>
      <c r="H7" s="5">
        <f>((AK7-AM7)^2+(AL7-AN7)^2)^0.5</f>
        <v>2.0771000000000002</v>
      </c>
      <c r="I7" s="5">
        <f>((AM7-AO7)^2+(AN7-AP7)^2)^0.5</f>
        <v>1.0508999999999999</v>
      </c>
      <c r="J7" s="5">
        <f>((AO7-AQ7)^2+(AP7-AR7)^2)^0.5</f>
        <v>2.3997000000000002</v>
      </c>
      <c r="K7" s="5">
        <f>((AQ7-AS7)^2+(AR7-AT7)^2)^0.5</f>
        <v>1.2267999999999999</v>
      </c>
      <c r="L7" s="5" t="s">
        <v>566</v>
      </c>
      <c r="M7" s="5" t="s">
        <v>566</v>
      </c>
      <c r="N7" s="5" t="s">
        <v>566</v>
      </c>
      <c r="O7" s="5" t="s">
        <v>566</v>
      </c>
      <c r="P7" s="5">
        <f>((CE7-CG7)^2+(CF7-CH7)^2)^0.5</f>
        <v>8.3782801492907826</v>
      </c>
      <c r="Q7" s="5">
        <f>((CG7-CI7)^2+(CH7-CJ7)^2)^0.5</f>
        <v>8.3992874042980574</v>
      </c>
      <c r="R7" s="5">
        <f>((CO7-CQ7)^2+(CP7-CR7)^2)^0.5</f>
        <v>5.9518702951257261</v>
      </c>
      <c r="S7" s="5">
        <f>((CQ7-CS7)^2+(CR7-CT7)^2)^0.5</f>
        <v>6.6189406773289639</v>
      </c>
      <c r="T7" s="5">
        <f>((CY7-DA7)^2+(CZ7-DB7)^2)^0.5</f>
        <v>7.6786354184841983</v>
      </c>
      <c r="U7" s="5">
        <f>((DA7-DC7)^2+(DB7-DD7)^2)^0.5</f>
        <v>8.5248589742001002</v>
      </c>
      <c r="V7" s="5">
        <f>((DI7-DK7)^2+(DJ7-DL7)^2)^0.5</f>
        <v>1.484946894673342</v>
      </c>
      <c r="W7" s="5">
        <f>((DK7-DM7)^2+(DL7-DN7)^2)^0.5</f>
        <v>2.2494590371909431</v>
      </c>
      <c r="X7" s="24">
        <f>((DM7-DO7)^2+(DN7-DP7)^2)^0.5</f>
        <v>0.23628669027264157</v>
      </c>
      <c r="Y7" s="5">
        <f>((BE7-BK7)^2+(BF7-BL7)^2)^0.5</f>
        <v>1.5861999999999998</v>
      </c>
      <c r="Z7" s="5">
        <f>((BG7-BI7)^2+(BH7-BJ7)^2)^0.5</f>
        <v>0.92779999999999996</v>
      </c>
      <c r="AA7" s="5">
        <f>((BC7-BM7)^2+(BD7-BN7)^2)^0.5</f>
        <v>2.2073</v>
      </c>
      <c r="AB7" s="5">
        <f>((BA7-BO7)^2+(BB7-BP7)^2)^0.5</f>
        <v>4.0360999999999994</v>
      </c>
      <c r="AC7" s="6">
        <f>((AY7-BQ7)^2+(AZ7-BR7)^2)^0.5</f>
        <v>3.8042999999999996</v>
      </c>
      <c r="AD7" s="6">
        <f>((CK7-CM7)^2+(CL7-CN7)^2)^0.5</f>
        <v>0.56389999999999996</v>
      </c>
      <c r="AE7" s="6">
        <f>((CU7-CW7)^2+(CV7-CX7)^2)^0.5</f>
        <v>0.53469999999999995</v>
      </c>
      <c r="AF7" s="6">
        <f>((DE7-DG7)^2+(DF7-DH7)^2)^0.5</f>
        <v>0.4375</v>
      </c>
      <c r="AG7" s="9">
        <v>0</v>
      </c>
      <c r="AH7" s="9">
        <v>0</v>
      </c>
      <c r="AI7" s="9">
        <v>0</v>
      </c>
      <c r="AJ7" s="9">
        <v>-1.3455999999999999</v>
      </c>
      <c r="AK7" s="9">
        <v>0</v>
      </c>
      <c r="AL7" s="9">
        <v>-1.8414999999999999</v>
      </c>
      <c r="AM7" s="9">
        <v>0</v>
      </c>
      <c r="AN7" s="9">
        <v>-3.9186000000000001</v>
      </c>
      <c r="AO7" s="9">
        <v>0</v>
      </c>
      <c r="AP7" s="9">
        <v>-4.9695</v>
      </c>
      <c r="AQ7" s="9">
        <v>0</v>
      </c>
      <c r="AR7" s="9">
        <v>-7.3692000000000002</v>
      </c>
      <c r="AS7" s="9">
        <v>0</v>
      </c>
      <c r="AT7" s="9">
        <v>-8.5960000000000001</v>
      </c>
      <c r="AU7" s="9">
        <v>0</v>
      </c>
      <c r="AV7" s="9">
        <v>-18.220099999999999</v>
      </c>
      <c r="AW7" s="9">
        <v>0</v>
      </c>
      <c r="AX7" s="9">
        <v>-19.471599999999999</v>
      </c>
      <c r="AY7" s="18">
        <v>2.1608999999999998</v>
      </c>
      <c r="AZ7" s="18">
        <v>-11.7011</v>
      </c>
      <c r="BA7" s="19">
        <v>1.8809</v>
      </c>
      <c r="BB7" s="19">
        <v>-11.7011</v>
      </c>
      <c r="BC7" s="19">
        <v>0.99250000000000005</v>
      </c>
      <c r="BD7" s="19">
        <v>-11.7011</v>
      </c>
      <c r="BE7" s="19">
        <v>0.76449999999999996</v>
      </c>
      <c r="BF7" s="19">
        <v>-11.7011</v>
      </c>
      <c r="BG7" s="19">
        <v>0.38929999999999998</v>
      </c>
      <c r="BH7" s="19">
        <v>-11.7011</v>
      </c>
      <c r="BI7" s="19">
        <v>-0.53849999999999998</v>
      </c>
      <c r="BJ7" s="19">
        <v>-11.7011</v>
      </c>
      <c r="BK7" s="19">
        <v>-0.82169999999999999</v>
      </c>
      <c r="BL7" s="19">
        <v>-11.7011</v>
      </c>
      <c r="BM7" s="19">
        <v>-1.2148000000000001</v>
      </c>
      <c r="BN7" s="19">
        <v>-11.7011</v>
      </c>
      <c r="BO7" s="19">
        <v>-2.1551999999999998</v>
      </c>
      <c r="BP7" s="19">
        <v>-11.7011</v>
      </c>
      <c r="BQ7" s="19">
        <v>-1.6434</v>
      </c>
      <c r="BR7" s="19">
        <v>-11.7011</v>
      </c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2">
        <v>3.5419999999999998</v>
      </c>
      <c r="CF7" s="12">
        <v>0.10920000000000001</v>
      </c>
      <c r="CG7" s="12">
        <v>-2.5565000000000002</v>
      </c>
      <c r="CH7" s="12">
        <v>5.8540999999999999</v>
      </c>
      <c r="CI7" s="12">
        <v>5.4863999999999997</v>
      </c>
      <c r="CJ7" s="12">
        <v>3.4333999999999998</v>
      </c>
      <c r="CK7" s="12">
        <v>1.39</v>
      </c>
      <c r="CL7" s="12">
        <v>2.4218999999999999</v>
      </c>
      <c r="CM7" s="12">
        <v>0.82609999999999995</v>
      </c>
      <c r="CN7" s="12">
        <v>2.4218999999999999</v>
      </c>
      <c r="CO7" s="12">
        <v>1.2363</v>
      </c>
      <c r="CP7" s="12">
        <v>2.7521</v>
      </c>
      <c r="CQ7" s="12">
        <v>-3.0085999999999999</v>
      </c>
      <c r="CR7" s="12">
        <v>-1.4198999999999999</v>
      </c>
      <c r="CS7" s="12">
        <v>3.3401000000000001</v>
      </c>
      <c r="CT7" s="12">
        <v>0.4521</v>
      </c>
      <c r="CU7" s="12">
        <v>-0.44700000000000001</v>
      </c>
      <c r="CV7" s="12">
        <v>0.59440000000000004</v>
      </c>
      <c r="CW7" s="12">
        <v>-0.98170000000000002</v>
      </c>
      <c r="CX7" s="12">
        <v>0.59440000000000004</v>
      </c>
      <c r="CY7" s="12">
        <v>-1.0985</v>
      </c>
      <c r="CZ7" s="12">
        <v>1.2102999999999999</v>
      </c>
      <c r="DA7" s="12">
        <v>-5.6749999999999998</v>
      </c>
      <c r="DB7" s="12">
        <v>-4.9554999999999998</v>
      </c>
      <c r="DC7" s="12">
        <v>2.7553000000000001</v>
      </c>
      <c r="DD7" s="12">
        <v>-3.6892999999999998</v>
      </c>
      <c r="DE7" s="12">
        <v>-2.8841999999999999</v>
      </c>
      <c r="DF7" s="12">
        <v>-1.6935</v>
      </c>
      <c r="DG7" s="12">
        <v>-3.3216999999999999</v>
      </c>
      <c r="DH7" s="12">
        <v>-1.6935</v>
      </c>
      <c r="DI7" s="12">
        <v>-2.6968000000000001</v>
      </c>
      <c r="DJ7" s="12">
        <v>11.824999999999999</v>
      </c>
      <c r="DK7" s="12">
        <v>-1.5569999999999999</v>
      </c>
      <c r="DL7" s="12">
        <v>12.7768</v>
      </c>
      <c r="DM7" s="12">
        <v>-1.0306</v>
      </c>
      <c r="DN7" s="12">
        <v>14.963800000000001</v>
      </c>
      <c r="DO7" s="12">
        <v>-1.0369999999999999</v>
      </c>
      <c r="DP7" s="12">
        <v>15.2</v>
      </c>
    </row>
    <row r="8" spans="2:120" ht="16.149999999999999" customHeight="1" x14ac:dyDescent="0.2">
      <c r="B8" s="2" t="s">
        <v>828</v>
      </c>
      <c r="C8" s="2" t="s">
        <v>870</v>
      </c>
      <c r="D8" s="5">
        <f t="shared" si="0"/>
        <v>19.667899999999999</v>
      </c>
      <c r="E8" s="5">
        <f t="shared" si="1"/>
        <v>17.747599999999998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2"/>
        <v>8.08486484797365</v>
      </c>
      <c r="M8" s="5">
        <f t="shared" si="3"/>
        <v>2.7700438353932233</v>
      </c>
      <c r="N8" s="5">
        <f>((BW8-BY8)^2+(BX8-BZ8)^2)^0.5 + ((BY8-CA8)^2+(BZ8-CB8)^2)^0.5</f>
        <v>6.5071659245788416</v>
      </c>
      <c r="O8" s="5">
        <f>((CA8-CC8)^2+(CB8-CD8)^2)^0.5</f>
        <v>2.1033032330123014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-17.747599999999998</v>
      </c>
      <c r="AW8" s="9">
        <v>0</v>
      </c>
      <c r="AX8" s="9">
        <v>-19.667899999999999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-3.4144000000000001</v>
      </c>
      <c r="BV8" s="17">
        <v>7.3285</v>
      </c>
      <c r="BW8" s="17">
        <v>-4.6284999999999998</v>
      </c>
      <c r="BX8" s="17">
        <v>4.8387000000000002</v>
      </c>
      <c r="BY8" s="17">
        <v>-4.6284999999999998</v>
      </c>
      <c r="BZ8" s="17">
        <v>4.8387000000000002</v>
      </c>
      <c r="CA8" s="17">
        <v>-6.5011000000000001</v>
      </c>
      <c r="CB8" s="17">
        <v>-1.3932</v>
      </c>
      <c r="CC8" s="17">
        <v>-4.4679000000000002</v>
      </c>
      <c r="CD8" s="17">
        <v>-1.9317</v>
      </c>
    </row>
    <row r="9" spans="2:120" ht="16.149999999999999" customHeight="1" x14ac:dyDescent="0.2">
      <c r="B9" s="2" t="s">
        <v>829</v>
      </c>
      <c r="C9" s="2" t="s">
        <v>870</v>
      </c>
      <c r="D9" s="5">
        <f t="shared" si="0"/>
        <v>19.8063</v>
      </c>
      <c r="E9" s="5">
        <f t="shared" si="1"/>
        <v>18.414400000000001</v>
      </c>
      <c r="F9" s="5" t="s">
        <v>566</v>
      </c>
      <c r="G9" s="5" t="s">
        <v>566</v>
      </c>
      <c r="H9" s="5" t="s">
        <v>566</v>
      </c>
      <c r="I9" s="5" t="s">
        <v>566</v>
      </c>
      <c r="J9" s="5" t="s">
        <v>566</v>
      </c>
      <c r="K9" s="5" t="s">
        <v>566</v>
      </c>
      <c r="L9" s="5">
        <v>8.1053741462069482</v>
      </c>
      <c r="M9" s="5">
        <v>2.6097230446926742</v>
      </c>
      <c r="N9" s="5">
        <v>6.6271063206555967</v>
      </c>
      <c r="O9" s="5">
        <v>2.1977444619427438</v>
      </c>
      <c r="P9" s="5" t="s">
        <v>566</v>
      </c>
      <c r="Q9" s="5" t="s">
        <v>566</v>
      </c>
      <c r="R9" s="5" t="s">
        <v>566</v>
      </c>
      <c r="S9" s="5" t="s">
        <v>566</v>
      </c>
      <c r="T9" s="5" t="s">
        <v>566</v>
      </c>
      <c r="U9" s="5" t="s">
        <v>566</v>
      </c>
      <c r="V9" s="5" t="s">
        <v>566</v>
      </c>
      <c r="W9" s="5" t="s">
        <v>566</v>
      </c>
      <c r="X9" s="5" t="s">
        <v>566</v>
      </c>
      <c r="Y9" s="5" t="s">
        <v>566</v>
      </c>
      <c r="Z9" s="5" t="s">
        <v>566</v>
      </c>
      <c r="AA9" s="5" t="s">
        <v>566</v>
      </c>
      <c r="AB9" s="5" t="s">
        <v>566</v>
      </c>
      <c r="AC9" s="5" t="s">
        <v>566</v>
      </c>
      <c r="AD9" s="5" t="s">
        <v>566</v>
      </c>
      <c r="AE9" s="5" t="s">
        <v>566</v>
      </c>
      <c r="AF9" s="5" t="s">
        <v>566</v>
      </c>
      <c r="AG9" s="9">
        <v>0</v>
      </c>
      <c r="AH9" s="9">
        <v>0</v>
      </c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v>0</v>
      </c>
      <c r="AV9" s="9">
        <v>-18.414400000000001</v>
      </c>
      <c r="AW9" s="9">
        <v>0</v>
      </c>
      <c r="AX9" s="9">
        <v>-19.8063</v>
      </c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>
        <v>0</v>
      </c>
      <c r="BT9" s="17">
        <v>0</v>
      </c>
      <c r="BU9" s="17">
        <v>-3.3757000000000001</v>
      </c>
      <c r="BV9" s="17">
        <v>6.5728999999999997</v>
      </c>
      <c r="BW9" s="17">
        <v>-5.4260999999999999</v>
      </c>
      <c r="BX9" s="17">
        <v>5.1497999999999999</v>
      </c>
      <c r="BY9" s="17">
        <v>-6.0419999999999998</v>
      </c>
      <c r="BZ9" s="17">
        <v>3.3725000000000001</v>
      </c>
      <c r="CA9" s="17">
        <v>-6.1308999999999996</v>
      </c>
      <c r="CB9" s="17">
        <v>-0.86739999999999995</v>
      </c>
      <c r="CC9" s="17">
        <v>-5.3682999999999996</v>
      </c>
      <c r="CD9" s="17">
        <v>-2.3571</v>
      </c>
    </row>
    <row r="10" spans="2:120" ht="16.149999999999999" customHeight="1" x14ac:dyDescent="0.2">
      <c r="B10" s="2" t="s">
        <v>830</v>
      </c>
      <c r="C10" s="2" t="s">
        <v>870</v>
      </c>
      <c r="D10" s="5">
        <f t="shared" si="0"/>
        <v>16.798300000000001</v>
      </c>
      <c r="E10" s="5">
        <f t="shared" si="1"/>
        <v>16.525200000000002</v>
      </c>
      <c r="F10" s="5" t="s">
        <v>566</v>
      </c>
      <c r="G10" s="5" t="s">
        <v>566</v>
      </c>
      <c r="H10" s="5" t="s">
        <v>566</v>
      </c>
      <c r="I10" s="5" t="s">
        <v>566</v>
      </c>
      <c r="J10" s="5" t="s">
        <v>566</v>
      </c>
      <c r="K10" s="5" t="s">
        <v>566</v>
      </c>
      <c r="L10" s="5">
        <f t="shared" si="2"/>
        <v>6.4884047792966797</v>
      </c>
      <c r="M10" s="5">
        <f t="shared" si="3"/>
        <v>2.1833912155177324</v>
      </c>
      <c r="N10" s="5" t="s">
        <v>566</v>
      </c>
      <c r="O10" s="5">
        <f>((CA10-CC10)^2+(CB10-CD10)^2)^0.5</f>
        <v>1.550938838252496</v>
      </c>
      <c r="P10" s="5" t="s">
        <v>566</v>
      </c>
      <c r="Q10" s="5" t="s">
        <v>566</v>
      </c>
      <c r="R10" s="5" t="s">
        <v>566</v>
      </c>
      <c r="S10" s="5" t="s">
        <v>566</v>
      </c>
      <c r="T10" s="5" t="s">
        <v>566</v>
      </c>
      <c r="U10" s="5" t="s">
        <v>566</v>
      </c>
      <c r="V10" s="5" t="s">
        <v>566</v>
      </c>
      <c r="W10" s="5" t="s">
        <v>566</v>
      </c>
      <c r="X10" s="5" t="s">
        <v>566</v>
      </c>
      <c r="Y10" s="5" t="s">
        <v>566</v>
      </c>
      <c r="Z10" s="5" t="s">
        <v>566</v>
      </c>
      <c r="AA10" s="5" t="s">
        <v>566</v>
      </c>
      <c r="AB10" s="5" t="s">
        <v>566</v>
      </c>
      <c r="AC10" s="5" t="s">
        <v>566</v>
      </c>
      <c r="AD10" s="5" t="s">
        <v>566</v>
      </c>
      <c r="AE10" s="5" t="s">
        <v>566</v>
      </c>
      <c r="AF10" s="5" t="s">
        <v>566</v>
      </c>
      <c r="AG10" s="9">
        <v>0</v>
      </c>
      <c r="AH10" s="9">
        <v>0</v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v>0</v>
      </c>
      <c r="AV10" s="9">
        <v>-16.525200000000002</v>
      </c>
      <c r="AW10" s="9">
        <v>0</v>
      </c>
      <c r="AX10" s="9">
        <v>-16.798300000000001</v>
      </c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>
        <v>0</v>
      </c>
      <c r="BT10" s="17">
        <v>0</v>
      </c>
      <c r="BU10" s="17">
        <v>0.20069999999999999</v>
      </c>
      <c r="BV10" s="17">
        <v>6.4852999999999996</v>
      </c>
      <c r="BW10" s="17">
        <v>2.0992999999999999</v>
      </c>
      <c r="BX10" s="17">
        <v>7.5635000000000003</v>
      </c>
      <c r="BY10" s="17">
        <v>2.0992999999999999</v>
      </c>
      <c r="BZ10" s="17">
        <v>7.5635000000000003</v>
      </c>
      <c r="CA10" s="17">
        <v>6.1765999999999996</v>
      </c>
      <c r="CB10" s="17">
        <v>9.9421999999999997</v>
      </c>
      <c r="CC10" s="17">
        <v>7.6448</v>
      </c>
      <c r="CD10" s="17">
        <v>9.4423999999999992</v>
      </c>
    </row>
    <row r="11" spans="2:120" ht="16.149999999999999" customHeight="1" x14ac:dyDescent="0.2">
      <c r="B11" s="2" t="s">
        <v>831</v>
      </c>
      <c r="C11" s="2" t="s">
        <v>870</v>
      </c>
      <c r="D11" s="5">
        <f t="shared" si="0"/>
        <v>17.0002</v>
      </c>
      <c r="E11" s="5">
        <f t="shared" si="1"/>
        <v>16.431899999999999</v>
      </c>
      <c r="F11" s="5" t="s">
        <v>566</v>
      </c>
      <c r="G11" s="5" t="s">
        <v>566</v>
      </c>
      <c r="H11" s="5" t="s">
        <v>566</v>
      </c>
      <c r="I11" s="5" t="s">
        <v>566</v>
      </c>
      <c r="J11" s="5" t="s">
        <v>566</v>
      </c>
      <c r="K11" s="5" t="s">
        <v>566</v>
      </c>
      <c r="L11" s="5">
        <f t="shared" si="2"/>
        <v>5.9719803290031024</v>
      </c>
      <c r="M11" s="5">
        <f t="shared" si="3"/>
        <v>2.060549839241943</v>
      </c>
      <c r="N11" s="5" t="s">
        <v>566</v>
      </c>
      <c r="O11" s="5">
        <f>((CA11-CC11)^2+(CB11-CD11)^2)^0.5</f>
        <v>1.3707580129256958</v>
      </c>
      <c r="P11" s="5" t="s">
        <v>566</v>
      </c>
      <c r="Q11" s="5" t="s">
        <v>566</v>
      </c>
      <c r="R11" s="5" t="s">
        <v>566</v>
      </c>
      <c r="S11" s="5" t="s">
        <v>566</v>
      </c>
      <c r="T11" s="5" t="s">
        <v>566</v>
      </c>
      <c r="U11" s="5" t="s">
        <v>566</v>
      </c>
      <c r="V11" s="5" t="s">
        <v>566</v>
      </c>
      <c r="W11" s="5" t="s">
        <v>566</v>
      </c>
      <c r="X11" s="5" t="s">
        <v>566</v>
      </c>
      <c r="Y11" s="5" t="s">
        <v>566</v>
      </c>
      <c r="Z11" s="5" t="s">
        <v>566</v>
      </c>
      <c r="AA11" s="5" t="s">
        <v>566</v>
      </c>
      <c r="AB11" s="5" t="s">
        <v>566</v>
      </c>
      <c r="AC11" s="5" t="s">
        <v>566</v>
      </c>
      <c r="AD11" s="5" t="s">
        <v>566</v>
      </c>
      <c r="AE11" s="5" t="s">
        <v>566</v>
      </c>
      <c r="AF11" s="5" t="s">
        <v>566</v>
      </c>
      <c r="AG11" s="9">
        <v>0</v>
      </c>
      <c r="AH11" s="9">
        <v>0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v>0</v>
      </c>
      <c r="AV11" s="9">
        <v>-16.431899999999999</v>
      </c>
      <c r="AW11" s="9">
        <v>0</v>
      </c>
      <c r="AX11" s="9">
        <v>-17.0002</v>
      </c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>
        <v>0</v>
      </c>
      <c r="BT11" s="17">
        <v>0</v>
      </c>
      <c r="BU11" s="17">
        <v>-4.0532000000000004</v>
      </c>
      <c r="BV11" s="17">
        <v>4.3859000000000004</v>
      </c>
      <c r="BW11" s="17">
        <v>-5.7702</v>
      </c>
      <c r="BX11" s="17">
        <v>5.5251000000000001</v>
      </c>
      <c r="BY11" s="17">
        <v>-8.0677000000000003</v>
      </c>
      <c r="BZ11" s="17">
        <v>6.5742000000000003</v>
      </c>
      <c r="CA11" s="17">
        <v>-8.9528999999999996</v>
      </c>
      <c r="CB11" s="17">
        <v>6.2903000000000002</v>
      </c>
      <c r="CC11" s="17">
        <v>-10.2057</v>
      </c>
      <c r="CD11" s="17">
        <v>5.734</v>
      </c>
    </row>
    <row r="12" spans="2:120" x14ac:dyDescent="0.2">
      <c r="B12" s="13" t="s">
        <v>3</v>
      </c>
      <c r="C12" s="13"/>
      <c r="D12" s="14">
        <f>AVERAGE(D3:D11)</f>
        <v>19.046544444444446</v>
      </c>
      <c r="E12" s="14">
        <f t="shared" ref="E12:J12" si="4">AVERAGE(E3:E11)</f>
        <v>17.809777777777779</v>
      </c>
      <c r="F12" s="14">
        <f t="shared" si="4"/>
        <v>3.65862</v>
      </c>
      <c r="G12" s="14">
        <f t="shared" si="4"/>
        <v>1.19228</v>
      </c>
      <c r="H12" s="14">
        <f t="shared" si="4"/>
        <v>1.9362400000000002</v>
      </c>
      <c r="I12" s="14">
        <f t="shared" si="4"/>
        <v>1.1700599999999999</v>
      </c>
      <c r="J12" s="14">
        <f t="shared" si="4"/>
        <v>2.5148600000000001</v>
      </c>
      <c r="K12" s="14">
        <f>AVERAGE(K3:K11)</f>
        <v>1.1348399999999998</v>
      </c>
      <c r="L12" s="14">
        <f t="shared" ref="L12:W12" si="5">AVERAGE(L3:L11)</f>
        <v>7.1977252989199956</v>
      </c>
      <c r="M12" s="14">
        <f t="shared" si="5"/>
        <v>2.4481838624640493</v>
      </c>
      <c r="N12" s="14">
        <f>AVERAGE(N3:N11)</f>
        <v>5.9949924720009165</v>
      </c>
      <c r="O12" s="14">
        <f t="shared" si="5"/>
        <v>1.8056861365333092</v>
      </c>
      <c r="P12" s="14">
        <f t="shared" si="5"/>
        <v>8.2650726229974776</v>
      </c>
      <c r="Q12" s="14">
        <f t="shared" si="5"/>
        <v>8.5734648482422244</v>
      </c>
      <c r="R12" s="14">
        <f t="shared" si="5"/>
        <v>5.7440676769777621</v>
      </c>
      <c r="S12" s="14">
        <f t="shared" si="5"/>
        <v>6.6149742819169663</v>
      </c>
      <c r="T12" s="14">
        <f t="shared" si="5"/>
        <v>7.3172524372425132</v>
      </c>
      <c r="U12" s="14">
        <f t="shared" si="5"/>
        <v>8.5634476194360971</v>
      </c>
      <c r="V12" s="14">
        <f t="shared" si="5"/>
        <v>1.4582859967320203</v>
      </c>
      <c r="W12" s="14">
        <f t="shared" si="5"/>
        <v>2.1846749349969481</v>
      </c>
      <c r="X12" s="14">
        <f>AVERAGE(X3:X6, X8:X11)</f>
        <v>0.51529904472293098</v>
      </c>
      <c r="Y12" s="14">
        <f>AVERAGE(Y3:Y11)</f>
        <v>1.4959199999999999</v>
      </c>
      <c r="Z12" s="14">
        <f>AVERAGE(Z3, Z5:Z11)</f>
        <v>0.95932499999999998</v>
      </c>
      <c r="AA12" s="14">
        <f t="shared" ref="AA12:AF12" si="6">AVERAGE(AA3:AA11)</f>
        <v>2.2745600000000001</v>
      </c>
      <c r="AB12" s="14">
        <f t="shared" si="6"/>
        <v>4.1463200000000002</v>
      </c>
      <c r="AC12" s="14">
        <f t="shared" si="6"/>
        <v>3.7698800000000006</v>
      </c>
      <c r="AD12" s="14">
        <f t="shared" si="6"/>
        <v>0.51650000000000018</v>
      </c>
      <c r="AE12" s="14">
        <f t="shared" si="6"/>
        <v>0.50318000000000007</v>
      </c>
      <c r="AF12" s="14">
        <f t="shared" si="6"/>
        <v>0.40868000000000004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4</v>
      </c>
      <c r="C13" s="13"/>
      <c r="D13" s="14">
        <f>STDEV(D3:D11)</f>
        <v>1.2872725003967798</v>
      </c>
      <c r="E13" s="14">
        <f t="shared" ref="E13:J13" si="7">STDEV(E3:E11)</f>
        <v>0.87174190959506137</v>
      </c>
      <c r="F13" s="14">
        <f t="shared" si="7"/>
        <v>0.21866473652603438</v>
      </c>
      <c r="G13" s="14">
        <f t="shared" si="7"/>
        <v>0.18932509606494266</v>
      </c>
      <c r="H13" s="14">
        <f t="shared" si="7"/>
        <v>8.9012403630055983E-2</v>
      </c>
      <c r="I13" s="14">
        <f t="shared" si="7"/>
        <v>0.13044885204554296</v>
      </c>
      <c r="J13" s="14">
        <f t="shared" si="7"/>
        <v>6.7144232812654914E-2</v>
      </c>
      <c r="K13" s="14">
        <f>STDEV(K3:K11)</f>
        <v>0.19597889682310221</v>
      </c>
      <c r="L13" s="14">
        <f t="shared" ref="L13:W13" si="8">STDEV(L3:L11)</f>
        <v>0.85167179449860575</v>
      </c>
      <c r="M13" s="14">
        <f t="shared" si="8"/>
        <v>0.28231579956624958</v>
      </c>
      <c r="N13" s="14">
        <f t="shared" si="8"/>
        <v>0.68731786601051004</v>
      </c>
      <c r="O13" s="14">
        <f t="shared" si="8"/>
        <v>0.40675312960306009</v>
      </c>
      <c r="P13" s="14">
        <f t="shared" si="8"/>
        <v>0.29745015249953277</v>
      </c>
      <c r="Q13" s="14">
        <f t="shared" si="8"/>
        <v>0.23358364121580813</v>
      </c>
      <c r="R13" s="14">
        <f t="shared" si="8"/>
        <v>0.15919162312800778</v>
      </c>
      <c r="S13" s="14">
        <f t="shared" si="8"/>
        <v>0.26365252600989869</v>
      </c>
      <c r="T13" s="14">
        <f t="shared" si="8"/>
        <v>0.39147765208969226</v>
      </c>
      <c r="U13" s="14">
        <f t="shared" si="8"/>
        <v>0.66390730073391291</v>
      </c>
      <c r="V13" s="14">
        <f t="shared" si="8"/>
        <v>7.6143940462280166E-2</v>
      </c>
      <c r="W13" s="14">
        <f t="shared" si="8"/>
        <v>0.12738196691486331</v>
      </c>
      <c r="X13" s="14">
        <f>STDEV(X3:X6, X8:X11)</f>
        <v>8.0928997750165918E-2</v>
      </c>
      <c r="Y13" s="14">
        <f>STDEV(Y3:Y11)</f>
        <v>8.2905530575468719E-2</v>
      </c>
      <c r="Z13" s="14">
        <f>STDEV(Z3, Z5:Z11)</f>
        <v>5.1410723589539187E-2</v>
      </c>
      <c r="AA13" s="14">
        <f t="shared" ref="AA13:AF13" si="9">STDEV(AA3:AA11)</f>
        <v>0.14482777012714099</v>
      </c>
      <c r="AB13" s="14">
        <f t="shared" si="9"/>
        <v>0.18575655304726157</v>
      </c>
      <c r="AC13" s="14">
        <f t="shared" si="9"/>
        <v>0.22686835830498703</v>
      </c>
      <c r="AD13" s="14">
        <f t="shared" si="9"/>
        <v>5.2266050166431939E-2</v>
      </c>
      <c r="AE13" s="14">
        <f t="shared" si="9"/>
        <v>2.6564205239381741E-2</v>
      </c>
      <c r="AF13" s="14">
        <f t="shared" si="9"/>
        <v>2.2147844138877305E-2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5</v>
      </c>
      <c r="C14" s="13"/>
      <c r="D14" s="14">
        <f>MAX(D3:D11)-MIN(D3:D11)</f>
        <v>3.8359999999999985</v>
      </c>
      <c r="E14" s="14">
        <f t="shared" ref="E14:J14" si="10">MAX(E3:E11)-MIN(E3:E11)</f>
        <v>2.7743000000000002</v>
      </c>
      <c r="F14" s="14">
        <f t="shared" si="10"/>
        <v>0.55630000000000024</v>
      </c>
      <c r="G14" s="14">
        <f t="shared" si="10"/>
        <v>0.47060000000000002</v>
      </c>
      <c r="H14" s="14">
        <f t="shared" si="10"/>
        <v>0.24320000000000008</v>
      </c>
      <c r="I14" s="14">
        <f t="shared" si="10"/>
        <v>0.32899999999999974</v>
      </c>
      <c r="J14" s="14">
        <f t="shared" si="10"/>
        <v>0.15810000000000013</v>
      </c>
      <c r="K14" s="14">
        <f>MAX(K3:K11)-MIN(K3:K11)</f>
        <v>0.45279999999999987</v>
      </c>
      <c r="L14" s="14">
        <f t="shared" ref="L14:W14" si="11">MAX(L3:L11)-MIN(L3:L11)</f>
        <v>2.1333938172038458</v>
      </c>
      <c r="M14" s="14">
        <f t="shared" si="11"/>
        <v>0.70949399615128028</v>
      </c>
      <c r="N14" s="14">
        <f t="shared" si="11"/>
        <v>1.4285689677071733</v>
      </c>
      <c r="O14" s="14">
        <f t="shared" si="11"/>
        <v>0.82698644901704799</v>
      </c>
      <c r="P14" s="14">
        <f t="shared" si="11"/>
        <v>0.78142834664299876</v>
      </c>
      <c r="Q14" s="14">
        <f t="shared" si="11"/>
        <v>0.48603341322492177</v>
      </c>
      <c r="R14" s="14">
        <f t="shared" si="11"/>
        <v>0.36168576060452651</v>
      </c>
      <c r="S14" s="14">
        <f t="shared" si="11"/>
        <v>0.73320947239181056</v>
      </c>
      <c r="T14" s="14">
        <f t="shared" si="11"/>
        <v>0.86392574601831917</v>
      </c>
      <c r="U14" s="14">
        <f t="shared" si="11"/>
        <v>1.3993466458854558</v>
      </c>
      <c r="V14" s="14">
        <f t="shared" si="11"/>
        <v>0.20140604774074378</v>
      </c>
      <c r="W14" s="14">
        <f t="shared" si="11"/>
        <v>0.31999045880042964</v>
      </c>
      <c r="X14" s="14">
        <f>MAX(X3:X6, X8:X11)-MIN(X3:X6, X8:X11)</f>
        <v>0.17312093158365671</v>
      </c>
      <c r="Y14" s="14">
        <f>MAX(Y3:Y11)-MIN(Y3:Y11)</f>
        <v>0.19049999999999967</v>
      </c>
      <c r="Z14" s="14">
        <f>MAX(Z3, Z5:Z11)-MIN(Z3, Z5:Z11)</f>
        <v>0.1149</v>
      </c>
      <c r="AA14" s="14">
        <f t="shared" ref="AA14:AF14" si="12">MAX(AA3:AA11)-MIN(AA3:AA11)</f>
        <v>0.37009999999999987</v>
      </c>
      <c r="AB14" s="14">
        <f t="shared" si="12"/>
        <v>0.42860000000000031</v>
      </c>
      <c r="AC14" s="14">
        <f t="shared" si="12"/>
        <v>0.63819999999999988</v>
      </c>
      <c r="AD14" s="14">
        <f t="shared" si="12"/>
        <v>0.12379999999999947</v>
      </c>
      <c r="AE14" s="14">
        <f t="shared" si="12"/>
        <v>5.7199999999999918E-2</v>
      </c>
      <c r="AF14" s="14">
        <f t="shared" si="12"/>
        <v>5.2100000000000257E-2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 t="s">
        <v>55</v>
      </c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6</v>
      </c>
      <c r="C15" s="13"/>
      <c r="D15" s="14">
        <f>MIN(D3:D11)</f>
        <v>16.798300000000001</v>
      </c>
      <c r="E15" s="14">
        <f t="shared" ref="E15:J15" si="13">MIN(E3:E11)</f>
        <v>16.431899999999999</v>
      </c>
      <c r="F15" s="14">
        <f t="shared" si="13"/>
        <v>3.3622999999999998</v>
      </c>
      <c r="G15" s="14">
        <f t="shared" si="13"/>
        <v>0.89849999999999997</v>
      </c>
      <c r="H15" s="14">
        <f t="shared" si="13"/>
        <v>1.8339000000000001</v>
      </c>
      <c r="I15" s="14">
        <f t="shared" si="13"/>
        <v>1.0508999999999999</v>
      </c>
      <c r="J15" s="14">
        <f t="shared" si="13"/>
        <v>2.3997000000000002</v>
      </c>
      <c r="K15" s="14">
        <f>MIN(K3:K11)</f>
        <v>0.78479999999999972</v>
      </c>
      <c r="L15" s="14">
        <f t="shared" ref="L15:W15" si="14">MIN(L3:L11)</f>
        <v>5.9719803290031024</v>
      </c>
      <c r="M15" s="14">
        <f t="shared" si="14"/>
        <v>2.060549839241943</v>
      </c>
      <c r="N15" s="14">
        <f t="shared" si="14"/>
        <v>5.1985373529484233</v>
      </c>
      <c r="O15" s="14">
        <f t="shared" si="14"/>
        <v>1.3707580129256958</v>
      </c>
      <c r="P15" s="14">
        <f t="shared" si="14"/>
        <v>7.9361567329533003</v>
      </c>
      <c r="Q15" s="14">
        <f t="shared" si="14"/>
        <v>8.3946207186507245</v>
      </c>
      <c r="R15" s="14">
        <f t="shared" si="14"/>
        <v>5.5901845345211996</v>
      </c>
      <c r="S15" s="14">
        <f t="shared" si="14"/>
        <v>6.2946079989146266</v>
      </c>
      <c r="T15" s="14">
        <f t="shared" si="14"/>
        <v>6.8147096724658791</v>
      </c>
      <c r="U15" s="14">
        <f t="shared" si="14"/>
        <v>7.8544608904749156</v>
      </c>
      <c r="V15" s="14">
        <f t="shared" si="14"/>
        <v>1.3689484504538514</v>
      </c>
      <c r="W15" s="14">
        <f t="shared" si="14"/>
        <v>1.9829560559931723</v>
      </c>
      <c r="X15" s="14">
        <f>MIN(X3:X6, X8:X11)</f>
        <v>0.41117830682077594</v>
      </c>
      <c r="Y15" s="14">
        <f>MIN(Y3:Y11)</f>
        <v>1.3957000000000002</v>
      </c>
      <c r="Z15" s="14">
        <f>MIN(Z3, Z5:Z11)</f>
        <v>0.91310000000000002</v>
      </c>
      <c r="AA15" s="14">
        <f t="shared" ref="AA15:AF15" si="15">MIN(AA3:AA11)</f>
        <v>2.14</v>
      </c>
      <c r="AB15" s="14">
        <f t="shared" si="15"/>
        <v>4.0125999999999999</v>
      </c>
      <c r="AC15" s="14">
        <f t="shared" si="15"/>
        <v>3.4525000000000001</v>
      </c>
      <c r="AD15" s="14">
        <f t="shared" si="15"/>
        <v>0.4502000000000006</v>
      </c>
      <c r="AE15" s="14">
        <f t="shared" si="15"/>
        <v>0.47750000000000004</v>
      </c>
      <c r="AF15" s="14">
        <f t="shared" si="15"/>
        <v>0.38539999999999974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7</v>
      </c>
      <c r="C16" s="13"/>
      <c r="D16" s="14">
        <f>MAX(D3:D11)</f>
        <v>20.6343</v>
      </c>
      <c r="E16" s="14">
        <f t="shared" ref="E16:J16" si="16">MAX(E3:E11)</f>
        <v>19.206199999999999</v>
      </c>
      <c r="F16" s="14">
        <f t="shared" si="16"/>
        <v>3.9186000000000001</v>
      </c>
      <c r="G16" s="14">
        <f t="shared" si="16"/>
        <v>1.3691</v>
      </c>
      <c r="H16" s="14">
        <f t="shared" si="16"/>
        <v>2.0771000000000002</v>
      </c>
      <c r="I16" s="14">
        <f t="shared" si="16"/>
        <v>1.3798999999999997</v>
      </c>
      <c r="J16" s="14">
        <f t="shared" si="16"/>
        <v>2.5578000000000003</v>
      </c>
      <c r="K16" s="14">
        <f>MAX(K3:K11)</f>
        <v>1.2375999999999996</v>
      </c>
      <c r="L16" s="14">
        <f t="shared" ref="L16:W16" si="17">MAX(L3:L11)</f>
        <v>8.1053741462069482</v>
      </c>
      <c r="M16" s="14">
        <f t="shared" si="17"/>
        <v>2.7700438353932233</v>
      </c>
      <c r="N16" s="14">
        <f t="shared" si="17"/>
        <v>6.6271063206555967</v>
      </c>
      <c r="O16" s="14">
        <f t="shared" si="17"/>
        <v>2.1977444619427438</v>
      </c>
      <c r="P16" s="14">
        <f t="shared" si="17"/>
        <v>8.717585079596299</v>
      </c>
      <c r="Q16" s="14">
        <f t="shared" si="17"/>
        <v>8.8806541318756462</v>
      </c>
      <c r="R16" s="14">
        <f t="shared" si="17"/>
        <v>5.9518702951257261</v>
      </c>
      <c r="S16" s="14">
        <f t="shared" si="17"/>
        <v>7.0278174713064372</v>
      </c>
      <c r="T16" s="14">
        <f t="shared" si="17"/>
        <v>7.6786354184841983</v>
      </c>
      <c r="U16" s="14">
        <f t="shared" si="17"/>
        <v>9.2538075363603713</v>
      </c>
      <c r="V16" s="14">
        <f t="shared" si="17"/>
        <v>1.5703544981945952</v>
      </c>
      <c r="W16" s="14">
        <f t="shared" si="17"/>
        <v>2.3029465147936019</v>
      </c>
      <c r="X16" s="14">
        <f>MAX(X3:X6, X8:X11)</f>
        <v>0.58429923840443265</v>
      </c>
      <c r="Y16" s="14">
        <f>MAX(Y3:Y11)</f>
        <v>1.5861999999999998</v>
      </c>
      <c r="Z16" s="14">
        <f>MAX(Z3, Z5:Z11)</f>
        <v>1.028</v>
      </c>
      <c r="AA16" s="14">
        <f t="shared" ref="AA16:AF16" si="18">MAX(AA3:AA11)</f>
        <v>2.5101</v>
      </c>
      <c r="AB16" s="14">
        <f t="shared" si="18"/>
        <v>4.4412000000000003</v>
      </c>
      <c r="AC16" s="14">
        <f t="shared" si="18"/>
        <v>4.0907</v>
      </c>
      <c r="AD16" s="14">
        <f t="shared" si="18"/>
        <v>0.57400000000000007</v>
      </c>
      <c r="AE16" s="14">
        <f t="shared" si="18"/>
        <v>0.53469999999999995</v>
      </c>
      <c r="AF16" s="14">
        <f t="shared" si="18"/>
        <v>0.4375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56</v>
      </c>
      <c r="C17" s="13"/>
      <c r="D17" s="15">
        <f>COUNT(D3:D11)</f>
        <v>9</v>
      </c>
      <c r="E17" s="15">
        <f t="shared" ref="E17:J17" si="19">COUNT(E3:E11)</f>
        <v>9</v>
      </c>
      <c r="F17" s="15">
        <f t="shared" si="19"/>
        <v>5</v>
      </c>
      <c r="G17" s="15">
        <f t="shared" si="19"/>
        <v>5</v>
      </c>
      <c r="H17" s="15">
        <f t="shared" si="19"/>
        <v>5</v>
      </c>
      <c r="I17" s="15">
        <f t="shared" si="19"/>
        <v>5</v>
      </c>
      <c r="J17" s="15">
        <f t="shared" si="19"/>
        <v>5</v>
      </c>
      <c r="K17" s="15">
        <f>COUNT(K3:K11)</f>
        <v>5</v>
      </c>
      <c r="L17" s="15">
        <f t="shared" ref="L17:W17" si="20">COUNT(L3:L11)</f>
        <v>6</v>
      </c>
      <c r="M17" s="15">
        <f t="shared" si="20"/>
        <v>6</v>
      </c>
      <c r="N17" s="15">
        <f t="shared" si="20"/>
        <v>4</v>
      </c>
      <c r="O17" s="15">
        <f t="shared" si="20"/>
        <v>4</v>
      </c>
      <c r="P17" s="15">
        <f t="shared" si="20"/>
        <v>5</v>
      </c>
      <c r="Q17" s="15">
        <f t="shared" si="20"/>
        <v>5</v>
      </c>
      <c r="R17" s="15">
        <f t="shared" si="20"/>
        <v>5</v>
      </c>
      <c r="S17" s="15">
        <f t="shared" si="20"/>
        <v>5</v>
      </c>
      <c r="T17" s="15">
        <f t="shared" si="20"/>
        <v>5</v>
      </c>
      <c r="U17" s="15">
        <f t="shared" si="20"/>
        <v>5</v>
      </c>
      <c r="V17" s="15">
        <f t="shared" si="20"/>
        <v>5</v>
      </c>
      <c r="W17" s="15">
        <f t="shared" si="20"/>
        <v>5</v>
      </c>
      <c r="X17" s="15">
        <f>COUNT(X3:X6, X8:X11)</f>
        <v>4</v>
      </c>
      <c r="Y17" s="15">
        <f>COUNT(Y3:Y11)</f>
        <v>5</v>
      </c>
      <c r="Z17" s="15">
        <f>COUNT(Z3, Z5:Z11)</f>
        <v>4</v>
      </c>
      <c r="AA17" s="15">
        <f t="shared" ref="AA17:AF17" si="21">COUNT(AA3:AA11)</f>
        <v>5</v>
      </c>
      <c r="AB17" s="15">
        <f t="shared" si="21"/>
        <v>5</v>
      </c>
      <c r="AC17" s="15">
        <f t="shared" si="21"/>
        <v>5</v>
      </c>
      <c r="AD17" s="15">
        <f t="shared" si="21"/>
        <v>5</v>
      </c>
      <c r="AE17" s="15">
        <f t="shared" si="21"/>
        <v>5</v>
      </c>
      <c r="AF17" s="15">
        <f t="shared" si="21"/>
        <v>5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s="20" customFormat="1" x14ac:dyDescent="0.2">
      <c r="B20" s="1" t="s">
        <v>57</v>
      </c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86">
        <v>1</v>
      </c>
      <c r="AH20" s="86"/>
      <c r="AI20" s="87">
        <v>2</v>
      </c>
      <c r="AJ20" s="87"/>
      <c r="AK20" s="87">
        <v>3</v>
      </c>
      <c r="AL20" s="87"/>
      <c r="AM20" s="86">
        <v>4</v>
      </c>
      <c r="AN20" s="86"/>
      <c r="AO20" s="86">
        <v>5</v>
      </c>
      <c r="AP20" s="86"/>
      <c r="AQ20" s="86">
        <v>6</v>
      </c>
      <c r="AR20" s="86"/>
      <c r="AS20" s="86">
        <v>7</v>
      </c>
      <c r="AT20" s="86"/>
      <c r="AU20" s="86">
        <v>8</v>
      </c>
      <c r="AV20" s="86"/>
      <c r="AW20" s="86">
        <v>9</v>
      </c>
      <c r="AX20" s="86"/>
      <c r="AY20" s="86">
        <v>10</v>
      </c>
      <c r="AZ20" s="86"/>
      <c r="BA20" s="86">
        <v>11</v>
      </c>
      <c r="BB20" s="86"/>
      <c r="BC20" s="86">
        <v>12</v>
      </c>
      <c r="BD20" s="86"/>
      <c r="BE20" s="86">
        <v>13</v>
      </c>
      <c r="BF20" s="86"/>
      <c r="BG20" s="86">
        <v>14</v>
      </c>
      <c r="BH20" s="86"/>
      <c r="BI20" s="86">
        <v>15</v>
      </c>
      <c r="BJ20" s="86"/>
      <c r="BK20" s="86">
        <v>16</v>
      </c>
      <c r="BL20" s="86"/>
      <c r="BM20" s="86">
        <v>17</v>
      </c>
      <c r="BN20" s="86"/>
      <c r="BO20" s="86">
        <v>18</v>
      </c>
      <c r="BP20" s="86"/>
      <c r="BQ20" s="86">
        <v>19</v>
      </c>
      <c r="BR20" s="86"/>
      <c r="BS20" s="86">
        <v>20</v>
      </c>
      <c r="BT20" s="86"/>
      <c r="BU20" s="86">
        <v>21</v>
      </c>
      <c r="BV20" s="86"/>
      <c r="BW20" s="86">
        <v>22</v>
      </c>
      <c r="BX20" s="86"/>
      <c r="BY20" s="3"/>
      <c r="BZ20" s="3"/>
    </row>
    <row r="21" spans="2:120" s="20" customFormat="1" x14ac:dyDescent="0.2">
      <c r="B21" s="1" t="s">
        <v>9</v>
      </c>
      <c r="C21" s="1"/>
      <c r="D21" s="2" t="s">
        <v>10</v>
      </c>
      <c r="E21" s="2" t="s">
        <v>64</v>
      </c>
      <c r="F21" s="2" t="s">
        <v>11</v>
      </c>
      <c r="G21" s="2" t="s">
        <v>76</v>
      </c>
      <c r="H21" s="2" t="s">
        <v>77</v>
      </c>
      <c r="I21" s="2" t="s">
        <v>68</v>
      </c>
      <c r="J21" s="2" t="s">
        <v>69</v>
      </c>
      <c r="K21" s="2" t="s">
        <v>12</v>
      </c>
      <c r="L21" s="2" t="s">
        <v>74</v>
      </c>
      <c r="M21" s="2" t="s">
        <v>75</v>
      </c>
      <c r="N21" s="2" t="s">
        <v>145</v>
      </c>
      <c r="O21" s="2" t="s">
        <v>144</v>
      </c>
      <c r="P21" s="2" t="s">
        <v>167</v>
      </c>
      <c r="Q21" s="2" t="s">
        <v>168</v>
      </c>
      <c r="R21" s="2" t="s">
        <v>169</v>
      </c>
      <c r="S21" s="2" t="s">
        <v>170</v>
      </c>
      <c r="T21" s="2" t="s">
        <v>171</v>
      </c>
      <c r="U21" s="2" t="s">
        <v>172</v>
      </c>
      <c r="V21" s="2" t="s">
        <v>600</v>
      </c>
      <c r="W21" s="2" t="s">
        <v>601</v>
      </c>
      <c r="X21" s="2" t="s">
        <v>602</v>
      </c>
      <c r="Y21" s="2" t="s">
        <v>13</v>
      </c>
      <c r="Z21" s="2" t="s">
        <v>14</v>
      </c>
      <c r="AA21" s="2" t="s">
        <v>78</v>
      </c>
      <c r="AB21" s="20" t="s">
        <v>79</v>
      </c>
      <c r="AC21" s="1" t="s">
        <v>80</v>
      </c>
      <c r="AD21" s="1" t="s">
        <v>501</v>
      </c>
      <c r="AE21" s="1" t="s">
        <v>502</v>
      </c>
      <c r="AF21" s="1" t="s">
        <v>503</v>
      </c>
      <c r="AG21" s="3" t="s">
        <v>15</v>
      </c>
      <c r="AH21" s="3" t="s">
        <v>16</v>
      </c>
      <c r="AI21" s="4" t="s">
        <v>17</v>
      </c>
      <c r="AJ21" s="4" t="s">
        <v>18</v>
      </c>
      <c r="AK21" s="4" t="s">
        <v>19</v>
      </c>
      <c r="AL21" s="3" t="s">
        <v>20</v>
      </c>
      <c r="AM21" s="3" t="s">
        <v>21</v>
      </c>
      <c r="AN21" s="3" t="s">
        <v>22</v>
      </c>
      <c r="AO21" s="3" t="s">
        <v>23</v>
      </c>
      <c r="AP21" s="3" t="s">
        <v>24</v>
      </c>
      <c r="AQ21" s="3" t="s">
        <v>25</v>
      </c>
      <c r="AR21" s="3" t="s">
        <v>26</v>
      </c>
      <c r="AS21" s="3" t="s">
        <v>27</v>
      </c>
      <c r="AT21" s="3" t="s">
        <v>28</v>
      </c>
      <c r="AU21" s="3" t="s">
        <v>29</v>
      </c>
      <c r="AV21" s="3" t="s">
        <v>30</v>
      </c>
      <c r="AW21" s="3" t="s">
        <v>31</v>
      </c>
      <c r="AX21" s="3" t="s">
        <v>32</v>
      </c>
      <c r="AY21" s="3" t="s">
        <v>43</v>
      </c>
      <c r="AZ21" s="3" t="s">
        <v>44</v>
      </c>
      <c r="BA21" s="3" t="s">
        <v>45</v>
      </c>
      <c r="BB21" s="3" t="s">
        <v>46</v>
      </c>
      <c r="BC21" s="3" t="s">
        <v>47</v>
      </c>
      <c r="BD21" s="3" t="s">
        <v>48</v>
      </c>
      <c r="BE21" s="3" t="s">
        <v>49</v>
      </c>
      <c r="BF21" s="3" t="s">
        <v>50</v>
      </c>
      <c r="BG21" s="3" t="s">
        <v>51</v>
      </c>
      <c r="BH21" s="3" t="s">
        <v>52</v>
      </c>
      <c r="BI21" s="3" t="s">
        <v>53</v>
      </c>
      <c r="BJ21" s="3" t="s">
        <v>54</v>
      </c>
      <c r="BK21" s="3" t="s">
        <v>70</v>
      </c>
      <c r="BL21" s="3" t="s">
        <v>71</v>
      </c>
      <c r="BM21" s="3" t="s">
        <v>72</v>
      </c>
      <c r="BN21" s="3" t="s">
        <v>73</v>
      </c>
      <c r="BO21" s="3" t="s">
        <v>81</v>
      </c>
      <c r="BP21" s="3" t="s">
        <v>82</v>
      </c>
      <c r="BQ21" s="3" t="s">
        <v>83</v>
      </c>
      <c r="BR21" s="3" t="s">
        <v>84</v>
      </c>
      <c r="BS21" s="3" t="s">
        <v>33</v>
      </c>
      <c r="BT21" s="3" t="s">
        <v>34</v>
      </c>
      <c r="BU21" s="3" t="s">
        <v>35</v>
      </c>
      <c r="BV21" s="3" t="s">
        <v>36</v>
      </c>
      <c r="BW21" s="3" t="s">
        <v>37</v>
      </c>
      <c r="BX21" s="3" t="s">
        <v>38</v>
      </c>
      <c r="BY21" s="3" t="s">
        <v>147</v>
      </c>
      <c r="BZ21" s="3" t="s">
        <v>148</v>
      </c>
      <c r="CA21" s="3" t="s">
        <v>39</v>
      </c>
      <c r="CB21" s="3" t="s">
        <v>40</v>
      </c>
      <c r="CC21" s="3" t="s">
        <v>41</v>
      </c>
      <c r="CD21" s="3" t="s">
        <v>42</v>
      </c>
      <c r="CE21" s="20" t="s">
        <v>149</v>
      </c>
      <c r="CF21" s="20" t="s">
        <v>150</v>
      </c>
      <c r="CG21" s="20" t="s">
        <v>151</v>
      </c>
      <c r="CH21" s="20" t="s">
        <v>152</v>
      </c>
      <c r="CI21" s="20" t="s">
        <v>153</v>
      </c>
      <c r="CJ21" s="20" t="s">
        <v>154</v>
      </c>
      <c r="CK21" s="20" t="s">
        <v>500</v>
      </c>
      <c r="CL21" s="20" t="s">
        <v>505</v>
      </c>
      <c r="CM21" s="20" t="s">
        <v>506</v>
      </c>
      <c r="CN21" s="20" t="s">
        <v>507</v>
      </c>
      <c r="CO21" s="20" t="s">
        <v>155</v>
      </c>
      <c r="CP21" s="20" t="s">
        <v>156</v>
      </c>
      <c r="CQ21" s="20" t="s">
        <v>157</v>
      </c>
      <c r="CR21" s="20" t="s">
        <v>158</v>
      </c>
      <c r="CS21" s="20" t="s">
        <v>159</v>
      </c>
      <c r="CT21" s="20" t="s">
        <v>160</v>
      </c>
      <c r="CU21" s="20" t="s">
        <v>504</v>
      </c>
      <c r="CV21" s="20" t="s">
        <v>508</v>
      </c>
      <c r="CW21" s="20" t="s">
        <v>509</v>
      </c>
      <c r="CX21" s="20" t="s">
        <v>510</v>
      </c>
      <c r="CY21" s="20" t="s">
        <v>161</v>
      </c>
      <c r="CZ21" s="20" t="s">
        <v>165</v>
      </c>
      <c r="DA21" s="20" t="s">
        <v>166</v>
      </c>
      <c r="DB21" s="20" t="s">
        <v>162</v>
      </c>
      <c r="DC21" s="20" t="s">
        <v>163</v>
      </c>
      <c r="DD21" s="20" t="s">
        <v>164</v>
      </c>
      <c r="DE21" s="20" t="s">
        <v>511</v>
      </c>
      <c r="DF21" s="20" t="s">
        <v>512</v>
      </c>
      <c r="DG21" s="20" t="s">
        <v>513</v>
      </c>
      <c r="DH21" s="20" t="s">
        <v>514</v>
      </c>
      <c r="DI21" s="20" t="s">
        <v>592</v>
      </c>
      <c r="DJ21" s="20" t="s">
        <v>593</v>
      </c>
      <c r="DK21" s="20" t="s">
        <v>595</v>
      </c>
      <c r="DL21" s="20" t="s">
        <v>594</v>
      </c>
      <c r="DM21" s="20" t="s">
        <v>596</v>
      </c>
      <c r="DN21" s="20" t="s">
        <v>597</v>
      </c>
      <c r="DO21" s="20" t="s">
        <v>598</v>
      </c>
      <c r="DP21" s="20" t="s">
        <v>599</v>
      </c>
    </row>
    <row r="22" spans="2:120" x14ac:dyDescent="0.2">
      <c r="B22" s="1" t="s">
        <v>208</v>
      </c>
      <c r="C22" s="1" t="s">
        <v>479</v>
      </c>
      <c r="D22" s="5">
        <f>((AG22-AW22)^2+(AH22-AX22)^2)^0.5</f>
        <v>21.665600000000001</v>
      </c>
      <c r="E22" s="5">
        <f>((AG22-AU22)^2+(AH22-AV22)^2)^0.5</f>
        <v>20.610800000000001</v>
      </c>
      <c r="F22" s="5">
        <f>((AG22-AM22)^2+(AH22-AN22)^2)^0.5</f>
        <v>3.9178999999999999</v>
      </c>
      <c r="G22" s="5">
        <f>((AG22-AI22)^2+(AH22-AJ22)^2)^0.5</f>
        <v>1.1721999999999999</v>
      </c>
      <c r="H22" s="5">
        <f>((AK22-AM22)^2+(AL22-AN22)^2)^0.5</f>
        <v>2.0669</v>
      </c>
      <c r="I22" s="5">
        <f>((AM22-AO22)^2+(AN22-AP22)^2)^0.5</f>
        <v>1.1780000000000004</v>
      </c>
      <c r="J22" s="5">
        <f>((AO22-AQ22)^2+(AP22-AR22)^2)^0.5</f>
        <v>2.9177999999999997</v>
      </c>
      <c r="K22" s="5">
        <f>((AQ22-AS22)^2+(AR22-AT22)^2)^0.5</f>
        <v>1.3455999999999992</v>
      </c>
      <c r="L22" s="5">
        <v>7.4395871263128575</v>
      </c>
      <c r="M22" s="5">
        <v>2.6333380812193488</v>
      </c>
      <c r="N22" s="5">
        <v>5.4560374727959005</v>
      </c>
      <c r="O22" s="5" t="s">
        <v>566</v>
      </c>
      <c r="P22" s="5">
        <f>((CE22-CG22)^2+(CF22-CH22)^2)^0.5</f>
        <v>8.7462602482432459</v>
      </c>
      <c r="Q22" s="5">
        <f>((CG22-CI22)^2+(CH22-CJ22)^2)^0.5</f>
        <v>8.8888708894887216</v>
      </c>
      <c r="R22" s="5">
        <f>((CO22-CQ22)^2+(CP22-CR22)^2)^0.5</f>
        <v>5.8497034813740783</v>
      </c>
      <c r="S22" s="5">
        <f>((CQ22-CS22)^2+(CR22-CT22)^2)^0.5</f>
        <v>7.1329485803558121</v>
      </c>
      <c r="T22" s="5">
        <f>((CY22-DA22)^2+(CZ22-DB22)^2)^0.5</f>
        <v>7.2406795406232405</v>
      </c>
      <c r="U22" s="5">
        <f>((DA22-DC22)^2+(DB22-DD22)^2)^0.5</f>
        <v>8.7781843208034758</v>
      </c>
      <c r="V22" s="5">
        <f>((DI22-DK22)^2+(DJ22-DL22)^2)^0.5</f>
        <v>1.6277721861489085</v>
      </c>
      <c r="W22" s="5">
        <f>((DK22-DM22)^2+(DL22-DN22)^2)^0.5</f>
        <v>2.3714240320954851</v>
      </c>
      <c r="X22" s="5">
        <f>((DM22-DO22)^2+(DN22-DP22)^2)^0.5</f>
        <v>0.61474450790551838</v>
      </c>
      <c r="Y22" s="5">
        <f>((BE22-BK22)^2+(BF22-BL22)^2)^0.5</f>
        <v>1.5798999999999999</v>
      </c>
      <c r="Z22" s="5">
        <f>((BG22-BI22)^2+(BH22-BJ22)^2)^0.5</f>
        <v>0.89659999999999995</v>
      </c>
      <c r="AA22" s="5">
        <f>((BC22-BM22)^2+(BD22-BN22)^2)^0.5</f>
        <v>2.4759000000000002</v>
      </c>
      <c r="AB22" s="5">
        <f>((BA22-BO22)^2+(BB22-BP22)^2)^0.5</f>
        <v>5.0049999999999999</v>
      </c>
      <c r="AC22" s="6">
        <f>((AY22-BQ22)^2+(AZ22-BR22)^2)^0.5</f>
        <v>5.2648000000000001</v>
      </c>
      <c r="AD22" s="6">
        <f>((CK22-CM22)^2+(CL22-CN22)^2)^0.5</f>
        <v>0.53149999999999986</v>
      </c>
      <c r="AE22" s="6">
        <f>((CU22-CW22)^2+(CV22-CX22)^2)^0.5</f>
        <v>0.68959999999999999</v>
      </c>
      <c r="AF22" s="6">
        <f>((DE22-DG22)^2+(DF22-DH22)^2)^0.5</f>
        <v>0.45209999999999972</v>
      </c>
      <c r="AG22" s="9">
        <v>0</v>
      </c>
      <c r="AH22" s="9">
        <v>0</v>
      </c>
      <c r="AI22" s="9">
        <v>0</v>
      </c>
      <c r="AJ22" s="9">
        <v>-1.1721999999999999</v>
      </c>
      <c r="AK22" s="9">
        <v>0</v>
      </c>
      <c r="AL22" s="9">
        <v>-1.851</v>
      </c>
      <c r="AM22" s="9">
        <v>0</v>
      </c>
      <c r="AN22" s="9">
        <v>-3.9178999999999999</v>
      </c>
      <c r="AO22" s="9">
        <v>0</v>
      </c>
      <c r="AP22" s="9">
        <v>-5.0959000000000003</v>
      </c>
      <c r="AQ22" s="9">
        <v>0</v>
      </c>
      <c r="AR22" s="9">
        <v>-8.0137</v>
      </c>
      <c r="AS22" s="9">
        <v>0</v>
      </c>
      <c r="AT22" s="9">
        <v>-9.3592999999999993</v>
      </c>
      <c r="AU22" s="9">
        <v>0</v>
      </c>
      <c r="AV22" s="9">
        <v>-20.610800000000001</v>
      </c>
      <c r="AW22" s="9">
        <v>0</v>
      </c>
      <c r="AX22" s="9">
        <v>-21.665600000000001</v>
      </c>
      <c r="AY22" s="18">
        <v>2.1069</v>
      </c>
      <c r="AZ22" s="18">
        <v>-8.5465</v>
      </c>
      <c r="BA22" s="19">
        <v>1.8891</v>
      </c>
      <c r="BB22" s="19">
        <v>-8.5465</v>
      </c>
      <c r="BC22" s="19">
        <v>0.59689999999999999</v>
      </c>
      <c r="BD22" s="19">
        <v>-8.5465</v>
      </c>
      <c r="BE22" s="19">
        <v>0.45400000000000001</v>
      </c>
      <c r="BF22" s="19">
        <v>-8.5465</v>
      </c>
      <c r="BG22" s="19">
        <v>4.2500000000000003E-2</v>
      </c>
      <c r="BH22" s="19">
        <v>-8.5465</v>
      </c>
      <c r="BI22" s="19">
        <v>-0.85409999999999997</v>
      </c>
      <c r="BJ22" s="19">
        <v>-8.5465</v>
      </c>
      <c r="BK22" s="19">
        <v>-1.1258999999999999</v>
      </c>
      <c r="BL22" s="19">
        <v>-8.5465</v>
      </c>
      <c r="BM22" s="19">
        <v>-1.879</v>
      </c>
      <c r="BN22" s="19">
        <v>-8.5465</v>
      </c>
      <c r="BO22" s="19">
        <v>-3.1158999999999999</v>
      </c>
      <c r="BP22" s="19">
        <v>-8.5465</v>
      </c>
      <c r="BQ22" s="19">
        <v>-3.1579000000000002</v>
      </c>
      <c r="BR22" s="19">
        <v>-8.5465</v>
      </c>
      <c r="BS22" s="17">
        <v>0</v>
      </c>
      <c r="BT22" s="17">
        <v>0</v>
      </c>
      <c r="BU22" s="17">
        <v>4.4400000000000002E-2</v>
      </c>
      <c r="BV22" s="17">
        <v>-7.3094999999999999</v>
      </c>
      <c r="BW22" s="17">
        <v>2.6295000000000002</v>
      </c>
      <c r="BX22" s="17">
        <v>-6.8681999999999999</v>
      </c>
      <c r="BY22" s="17">
        <v>6.0934999999999997</v>
      </c>
      <c r="BZ22" s="17">
        <v>-4.8094999999999999</v>
      </c>
      <c r="CA22" s="17">
        <v>7.38</v>
      </c>
      <c r="CB22" s="17">
        <v>-5.3569000000000004</v>
      </c>
      <c r="CC22" s="17">
        <v>7.38</v>
      </c>
      <c r="CD22" s="17">
        <v>-5.3569000000000004</v>
      </c>
      <c r="CE22" s="12">
        <v>-3.3896000000000002</v>
      </c>
      <c r="CF22" s="12">
        <v>-0.62290000000000001</v>
      </c>
      <c r="CG22" s="12">
        <v>-10.375299999999999</v>
      </c>
      <c r="CH22" s="12">
        <v>4.6398999999999999</v>
      </c>
      <c r="CI22" s="12">
        <v>-1.4864999999999999</v>
      </c>
      <c r="CJ22" s="12">
        <v>4.6044</v>
      </c>
      <c r="CK22" s="12">
        <v>-6.3436000000000003</v>
      </c>
      <c r="CL22" s="12">
        <v>1.4954000000000001</v>
      </c>
      <c r="CM22" s="12">
        <v>-6.3436000000000003</v>
      </c>
      <c r="CN22" s="12">
        <v>2.0268999999999999</v>
      </c>
      <c r="CO22" s="12">
        <v>-5.9676999999999998</v>
      </c>
      <c r="CP22" s="12">
        <v>2.5602999999999998</v>
      </c>
      <c r="CQ22" s="12">
        <v>-11.5646</v>
      </c>
      <c r="CR22" s="12">
        <v>0.85919999999999996</v>
      </c>
      <c r="CS22" s="12">
        <v>-4.7034000000000002</v>
      </c>
      <c r="CT22" s="12">
        <v>-1.0909</v>
      </c>
      <c r="CU22" s="12">
        <v>-8.5134000000000007</v>
      </c>
      <c r="CV22" s="12">
        <v>1.6008</v>
      </c>
      <c r="CW22" s="12">
        <v>-8.5134000000000007</v>
      </c>
      <c r="CX22" s="12">
        <v>2.2904</v>
      </c>
      <c r="CY22" s="12">
        <v>-8.1902000000000008</v>
      </c>
      <c r="CZ22" s="12">
        <v>2.7406999999999999</v>
      </c>
      <c r="DA22" s="12">
        <v>-14.5688</v>
      </c>
      <c r="DB22" s="12">
        <v>-0.68579999999999997</v>
      </c>
      <c r="DC22" s="12">
        <v>-5.8076999999999996</v>
      </c>
      <c r="DD22" s="12">
        <v>-1.2332000000000001</v>
      </c>
      <c r="DE22" s="12">
        <v>-10.849600000000001</v>
      </c>
      <c r="DF22" s="12">
        <v>1.1842999999999999</v>
      </c>
      <c r="DG22" s="12">
        <v>-11.3017</v>
      </c>
      <c r="DH22" s="12">
        <v>1.1842999999999999</v>
      </c>
      <c r="DI22" s="12">
        <v>-1.0363</v>
      </c>
      <c r="DJ22" s="12">
        <v>15.1105</v>
      </c>
      <c r="DK22" s="12">
        <v>3.8699999999999998E-2</v>
      </c>
      <c r="DL22" s="12">
        <v>16.332799999999999</v>
      </c>
      <c r="DM22" s="12">
        <v>0.2324</v>
      </c>
      <c r="DN22" s="12">
        <v>18.696300000000001</v>
      </c>
      <c r="DO22" s="12">
        <v>4.4000000000000003E-3</v>
      </c>
      <c r="DP22" s="12">
        <v>19.267199999999999</v>
      </c>
    </row>
    <row r="23" spans="2:120" x14ac:dyDescent="0.2">
      <c r="B23" s="1" t="s">
        <v>209</v>
      </c>
      <c r="C23" s="1" t="s">
        <v>586</v>
      </c>
      <c r="D23" s="5">
        <f>((AG23-AW23)^2+(AH23-AX23)^2)^0.5</f>
        <v>22.3901</v>
      </c>
      <c r="E23" s="5">
        <f>((AG23-AU23)^2+(AH23-AV23)^2)^0.5</f>
        <v>21.671299999999999</v>
      </c>
      <c r="F23" s="5">
        <f>((AG23-AM23)^2+(AH23-AN23)^2)^0.5</f>
        <v>4.0830000000000002</v>
      </c>
      <c r="G23" s="5">
        <f>((AG23-AI23)^2+(AH23-AJ23)^2)^0.5</f>
        <v>1.3792</v>
      </c>
      <c r="H23" s="5">
        <f>((AK23-AM23)^2+(AL23-AN23)^2)^0.5</f>
        <v>2.0396000000000001</v>
      </c>
      <c r="I23" s="5">
        <f>((AM23-AO23)^2+(AN23-AP23)^2)^0.5</f>
        <v>1.2052999999999994</v>
      </c>
      <c r="J23" s="5">
        <f>((AO23-AQ23)^2+(AP23-AR23)^2)^0.5</f>
        <v>2.9572000000000003</v>
      </c>
      <c r="K23" s="5">
        <f>((AQ23-AS23)^2+(AR23-AT23)^2)^0.5</f>
        <v>1.0032999999999994</v>
      </c>
      <c r="L23" s="5">
        <v>7.6361931412189934</v>
      </c>
      <c r="M23" s="5">
        <v>2.6793441454953109</v>
      </c>
      <c r="N23" s="5">
        <v>5.3748096034174448</v>
      </c>
      <c r="O23" s="5">
        <v>1.4007825884126341</v>
      </c>
      <c r="P23" s="5">
        <f>((CE23-CG23)^2+(CF23-CH23)^2)^0.5</f>
        <v>9.1778959702101641</v>
      </c>
      <c r="Q23" s="5">
        <f>((CG23-CI23)^2+(CH23-CJ23)^2)^0.5</f>
        <v>6.5935155327033241</v>
      </c>
      <c r="R23" s="5">
        <f>((CO23-CQ23)^2+(CP23-CR23)^2)^0.5</f>
        <v>6.7784846831721914</v>
      </c>
      <c r="S23" s="5">
        <f>((CQ23-CS23)^2+(CR23-CT23)^2)^0.5</f>
        <v>7.4158704903740054</v>
      </c>
      <c r="T23" s="5">
        <f>((CY23-DA23)^2+(CZ23-DB23)^2)^0.5</f>
        <v>8.1612325031210826</v>
      </c>
      <c r="U23" s="5">
        <f>((DA23-DC23)^2+(DB23-DD23)^2)^0.5</f>
        <v>10.097612264788147</v>
      </c>
      <c r="V23" s="5">
        <f>((DI23-DK23)^2+(DJ23-DL23)^2)^0.5</f>
        <v>1.6887692856041645</v>
      </c>
      <c r="W23" s="5">
        <f>((DK23-DM23)^2+(DL23-DN23)^2)^0.5</f>
        <v>2.5136001213399077</v>
      </c>
      <c r="X23" s="5">
        <f>((DM23-DO23)^2+(DN23-DP23)^2)^0.5</f>
        <v>0.52709574082893118</v>
      </c>
      <c r="Y23" s="5">
        <f>((BE23-BK23)^2+(BF23-BL23)^2)^0.5</f>
        <v>1.6910000000000001</v>
      </c>
      <c r="Z23" s="5">
        <f>((BG23-BI23)^2+(BH23-BJ23)^2)^0.5</f>
        <v>1.0141</v>
      </c>
      <c r="AA23" s="5">
        <f>((BC23-BM23)^2+(BD23-BN23)^2)^0.5</f>
        <v>2.6802999999999999</v>
      </c>
      <c r="AB23" s="5">
        <f>((BA23-BO23)^2+(BB23-BP23)^2)^0.5</f>
        <v>4.9670000000000005</v>
      </c>
      <c r="AC23" s="6">
        <f>((AY23-BQ23)^2+(AZ23-BR23)^2)^0.5</f>
        <v>5.91</v>
      </c>
      <c r="AD23" s="6">
        <f>((CK23-CM23)^2+(CL23-CN23)^2)^0.5</f>
        <v>0.60829999999999984</v>
      </c>
      <c r="AE23" s="6">
        <f>((CU23-CW23)^2+(CV23-CX23)^2)^0.5</f>
        <v>0.73529999999999962</v>
      </c>
      <c r="AF23" s="6">
        <f>((DE23-DG23)^2+(DF23-DH23)^2)^0.5</f>
        <v>0.47309999999999997</v>
      </c>
      <c r="AG23" s="9">
        <v>0</v>
      </c>
      <c r="AH23" s="9">
        <v>0</v>
      </c>
      <c r="AI23" s="9">
        <v>0</v>
      </c>
      <c r="AJ23" s="9">
        <v>-1.3792</v>
      </c>
      <c r="AK23" s="9">
        <v>0</v>
      </c>
      <c r="AL23" s="9">
        <v>-2.0434000000000001</v>
      </c>
      <c r="AM23" s="9">
        <v>0</v>
      </c>
      <c r="AN23" s="9">
        <v>-4.0830000000000002</v>
      </c>
      <c r="AO23" s="9">
        <v>0</v>
      </c>
      <c r="AP23" s="9">
        <v>-5.2882999999999996</v>
      </c>
      <c r="AQ23" s="9">
        <v>0</v>
      </c>
      <c r="AR23" s="9">
        <v>-8.2454999999999998</v>
      </c>
      <c r="AS23" s="9">
        <v>0</v>
      </c>
      <c r="AT23" s="9">
        <v>-9.2487999999999992</v>
      </c>
      <c r="AU23" s="9">
        <v>0</v>
      </c>
      <c r="AV23" s="9">
        <v>-21.671299999999999</v>
      </c>
      <c r="AW23" s="9">
        <v>0</v>
      </c>
      <c r="AX23" s="9">
        <v>-22.3901</v>
      </c>
      <c r="AY23" s="18">
        <v>3.5884</v>
      </c>
      <c r="AZ23" s="18">
        <v>-10.883900000000001</v>
      </c>
      <c r="BA23" s="19">
        <v>2.7883</v>
      </c>
      <c r="BB23" s="19">
        <v>-10.883900000000001</v>
      </c>
      <c r="BC23" s="19">
        <v>1.6661999999999999</v>
      </c>
      <c r="BD23" s="19">
        <v>-10.883900000000001</v>
      </c>
      <c r="BE23" s="19">
        <v>0.94810000000000005</v>
      </c>
      <c r="BF23" s="19">
        <v>-10.883900000000001</v>
      </c>
      <c r="BG23" s="19">
        <v>0.49719999999999998</v>
      </c>
      <c r="BH23" s="19">
        <v>-10.883900000000001</v>
      </c>
      <c r="BI23" s="19">
        <v>-0.51690000000000003</v>
      </c>
      <c r="BJ23" s="19">
        <v>-10.883900000000001</v>
      </c>
      <c r="BK23" s="19">
        <v>-0.7429</v>
      </c>
      <c r="BL23" s="19">
        <v>-10.883900000000001</v>
      </c>
      <c r="BM23" s="19">
        <v>-1.0141</v>
      </c>
      <c r="BN23" s="19">
        <v>-10.883900000000001</v>
      </c>
      <c r="BO23" s="19">
        <v>-2.1787000000000001</v>
      </c>
      <c r="BP23" s="19">
        <v>-10.883900000000001</v>
      </c>
      <c r="BQ23" s="19">
        <v>-2.3216000000000001</v>
      </c>
      <c r="BR23" s="19">
        <v>-10.883900000000001</v>
      </c>
      <c r="BS23" s="17">
        <v>0</v>
      </c>
      <c r="BT23" s="17">
        <v>0</v>
      </c>
      <c r="BU23" s="17">
        <v>3.1331000000000002</v>
      </c>
      <c r="BV23" s="17">
        <v>-6.9912999999999998</v>
      </c>
      <c r="BW23" s="17">
        <v>5.7506000000000004</v>
      </c>
      <c r="BX23" s="17">
        <v>-7.2866</v>
      </c>
      <c r="BY23" s="17">
        <v>8.0029000000000003</v>
      </c>
      <c r="BZ23" s="17">
        <v>-6.2408000000000001</v>
      </c>
      <c r="CA23" s="17">
        <v>7.5381</v>
      </c>
      <c r="CB23" s="17">
        <v>-4.0023999999999997</v>
      </c>
      <c r="CC23" s="17">
        <v>7.5381</v>
      </c>
      <c r="CD23" s="17">
        <v>-4.0023999999999997</v>
      </c>
      <c r="CE23" s="12">
        <v>7.8415999999999997</v>
      </c>
      <c r="CF23" s="12">
        <v>-3.8176000000000001</v>
      </c>
      <c r="CG23" s="12">
        <v>4.6736000000000004</v>
      </c>
      <c r="CH23" s="12">
        <v>-12.4314</v>
      </c>
      <c r="CI23" s="12">
        <v>8.8328000000000007</v>
      </c>
      <c r="CJ23" s="12">
        <v>-7.3151999999999999</v>
      </c>
      <c r="CK23" s="12">
        <v>6.9939</v>
      </c>
      <c r="CL23" s="12">
        <v>-7.3151999999999999</v>
      </c>
      <c r="CM23" s="12">
        <v>6.3856000000000002</v>
      </c>
      <c r="CN23" s="12">
        <v>-7.3151999999999999</v>
      </c>
      <c r="CO23" s="12">
        <v>6.3151000000000002</v>
      </c>
      <c r="CP23" s="12">
        <v>-6.5087000000000002</v>
      </c>
      <c r="CQ23" s="12">
        <v>3.3109000000000002</v>
      </c>
      <c r="CR23" s="12">
        <v>-12.585100000000001</v>
      </c>
      <c r="CS23" s="12">
        <v>8.0580999999999996</v>
      </c>
      <c r="CT23" s="12">
        <v>-6.8878000000000004</v>
      </c>
      <c r="CU23" s="12">
        <v>5.2507999999999999</v>
      </c>
      <c r="CV23" s="12">
        <v>-9.3414999999999999</v>
      </c>
      <c r="CW23" s="12">
        <v>4.5155000000000003</v>
      </c>
      <c r="CX23" s="12">
        <v>-9.3414999999999999</v>
      </c>
      <c r="CY23" s="12">
        <v>3.8652000000000002</v>
      </c>
      <c r="CZ23" s="12">
        <v>-1.9063000000000001</v>
      </c>
      <c r="DA23" s="12">
        <v>-2.9394</v>
      </c>
      <c r="DB23" s="12">
        <v>-6.4122000000000003</v>
      </c>
      <c r="DC23" s="12">
        <v>7.0141999999999998</v>
      </c>
      <c r="DD23" s="12">
        <v>-8.1114999999999995</v>
      </c>
      <c r="DE23" s="12">
        <v>0.86109999999999998</v>
      </c>
      <c r="DF23" s="12">
        <v>-4.0804999999999998</v>
      </c>
      <c r="DG23" s="12">
        <v>0.38800000000000001</v>
      </c>
      <c r="DH23" s="12">
        <v>-4.0804999999999998</v>
      </c>
      <c r="DI23" s="12">
        <v>-5.9550000000000001</v>
      </c>
      <c r="DJ23" s="12">
        <v>-1.5169999999999999</v>
      </c>
      <c r="DK23" s="12">
        <v>-4.7511000000000001</v>
      </c>
      <c r="DL23" s="12">
        <v>-0.3327</v>
      </c>
      <c r="DM23" s="12">
        <v>-4.1612</v>
      </c>
      <c r="DN23" s="12">
        <v>2.1107</v>
      </c>
      <c r="DO23" s="12">
        <v>-4.2607999999999997</v>
      </c>
      <c r="DP23" s="12">
        <v>2.6282999999999999</v>
      </c>
    </row>
    <row r="24" spans="2:120" x14ac:dyDescent="0.2">
      <c r="B24" s="1" t="s">
        <v>210</v>
      </c>
      <c r="C24" s="1" t="s">
        <v>585</v>
      </c>
      <c r="D24" s="5">
        <f>((AG24-AW24)^2+(AH24-AX24)^2)^0.5</f>
        <v>23.118400000000001</v>
      </c>
      <c r="E24" s="5">
        <f>((AG24-AU24)^2+(AH24-AV24)^2)^0.5</f>
        <v>21.598299999999998</v>
      </c>
      <c r="F24" s="5">
        <f>((AG24-AM24)^2+(AH24-AN24)^2)^0.5</f>
        <v>4.3174000000000001</v>
      </c>
      <c r="G24" s="5">
        <f>((AG24-AI24)^2+(AH24-AJ24)^2)^0.5</f>
        <v>1.5716000000000001</v>
      </c>
      <c r="H24" s="5">
        <f>((AK24-AM24)^2+(AL24-AN24)^2)^0.5</f>
        <v>2.1863000000000001</v>
      </c>
      <c r="I24" s="5">
        <f>((AM24-AO24)^2+(AN24-AP24)^2)^0.5</f>
        <v>1.1315</v>
      </c>
      <c r="J24" s="5">
        <f>((AO24-AQ24)^2+(AP24-AR24)^2)^0.5</f>
        <v>3.4270999999999994</v>
      </c>
      <c r="K24" s="5">
        <f>((AQ24-AS24)^2+(AR24-AT24)^2)^0.5</f>
        <v>1.3399000000000001</v>
      </c>
      <c r="L24" s="5">
        <f>((BS24-BU24)^2+(BT24-BV24)^2)^0.5</f>
        <v>8.163147667413595</v>
      </c>
      <c r="M24" s="5" t="s">
        <v>566</v>
      </c>
      <c r="N24" s="5" t="s">
        <v>566</v>
      </c>
      <c r="O24" s="5" t="s">
        <v>566</v>
      </c>
      <c r="P24" s="5">
        <f>((CE24-CG24)^2+(CF24-CH24)^2)^0.5</f>
        <v>9.2728248231054184</v>
      </c>
      <c r="Q24" s="5">
        <f>((CG24-CI24)^2+(CH24-CJ24)^2)^0.5</f>
        <v>9.6107287309547971</v>
      </c>
      <c r="R24" s="5">
        <f>((CO24-CQ24)^2+(CP24-CR24)^2)^0.5</f>
        <v>6.9323018543626613</v>
      </c>
      <c r="S24" s="5">
        <f>((CQ24-CS24)^2+(CR24-CT24)^2)^0.5</f>
        <v>7.539647241748118</v>
      </c>
      <c r="T24" s="5">
        <f>((CY24-DA24)^2+(CZ24-DB24)^2)^0.5</f>
        <v>8.4294881695153947</v>
      </c>
      <c r="U24" s="5">
        <f>((DA24-DC24)^2+(DB24-DD24)^2)^0.5</f>
        <v>9.7866117860064303</v>
      </c>
      <c r="V24" s="5">
        <f>((DI24-DK24)^2+(DJ24-DL24)^2)^0.5</f>
        <v>1.709483296203856</v>
      </c>
      <c r="W24" s="5">
        <f>((DK24-DM24)^2+(DL24-DN24)^2)^0.5</f>
        <v>2.4524534654096906</v>
      </c>
      <c r="X24" s="5">
        <f>((DM24-DO24)^2+(DN24-DP24)^2)^0.5</f>
        <v>0.5143952274273158</v>
      </c>
      <c r="Y24" s="5">
        <f>((BE24-BK24)^2+(BF24-BL24)^2)^0.5</f>
        <v>1.7786</v>
      </c>
      <c r="Z24" s="5">
        <f>((BG24-BI24)^2+(BH24-BJ24)^2)^0.5</f>
        <v>1.0484</v>
      </c>
      <c r="AA24" s="5">
        <f>((BC24-BM24)^2+(BD24-BN24)^2)^0.5</f>
        <v>2.5704000000000002</v>
      </c>
      <c r="AB24" s="5">
        <f>((BA24-BO24)^2+(BB24-BP24)^2)^0.5</f>
        <v>5.1059999999999999</v>
      </c>
      <c r="AC24" s="6">
        <f>((AY24-BQ24)^2+(AZ24-BR24)^2)^0.5</f>
        <v>5.7060999999999993</v>
      </c>
      <c r="AD24" s="6">
        <f>((CK24-CM24)^2+(CL24-CN24)^2)^0.5</f>
        <v>0.57150000000000034</v>
      </c>
      <c r="AE24" s="6">
        <f>((CU24-CW24)^2+(CV24-CX24)^2)^0.5</f>
        <v>0.73340000000000005</v>
      </c>
      <c r="AF24" s="6">
        <f>((DE24-DG24)^2+(DF24-DH24)^2)^0.5</f>
        <v>0.48259999999999992</v>
      </c>
      <c r="AG24" s="9">
        <v>0</v>
      </c>
      <c r="AH24" s="9">
        <v>0</v>
      </c>
      <c r="AI24" s="9">
        <v>0</v>
      </c>
      <c r="AJ24" s="9">
        <v>-1.5716000000000001</v>
      </c>
      <c r="AK24" s="9">
        <v>0</v>
      </c>
      <c r="AL24" s="9">
        <v>-2.1311</v>
      </c>
      <c r="AM24" s="9">
        <v>0</v>
      </c>
      <c r="AN24" s="9">
        <v>-4.3174000000000001</v>
      </c>
      <c r="AO24" s="9">
        <v>0</v>
      </c>
      <c r="AP24" s="9">
        <v>-5.4489000000000001</v>
      </c>
      <c r="AQ24" s="9">
        <v>0</v>
      </c>
      <c r="AR24" s="9">
        <v>-8.8759999999999994</v>
      </c>
      <c r="AS24" s="9">
        <v>0</v>
      </c>
      <c r="AT24" s="9">
        <v>-10.2159</v>
      </c>
      <c r="AU24" s="9">
        <v>0</v>
      </c>
      <c r="AV24" s="9">
        <v>-21.598299999999998</v>
      </c>
      <c r="AW24" s="9">
        <v>0</v>
      </c>
      <c r="AX24" s="9">
        <v>-23.118400000000001</v>
      </c>
      <c r="AY24" s="18">
        <v>3.3635999999999999</v>
      </c>
      <c r="AZ24" s="18">
        <v>-10.371499999999999</v>
      </c>
      <c r="BA24" s="19">
        <v>2.613</v>
      </c>
      <c r="BB24" s="19">
        <v>-10.371499999999999</v>
      </c>
      <c r="BC24" s="19">
        <v>1.3087</v>
      </c>
      <c r="BD24" s="19">
        <v>-10.371499999999999</v>
      </c>
      <c r="BE24" s="19">
        <v>0.87439999999999996</v>
      </c>
      <c r="BF24" s="19">
        <v>-10.371499999999999</v>
      </c>
      <c r="BG24" s="19">
        <v>0.41149999999999998</v>
      </c>
      <c r="BH24" s="19">
        <v>-10.371499999999999</v>
      </c>
      <c r="BI24" s="19">
        <v>-0.63690000000000002</v>
      </c>
      <c r="BJ24" s="19">
        <v>-10.371499999999999</v>
      </c>
      <c r="BK24" s="19">
        <v>-0.9042</v>
      </c>
      <c r="BL24" s="19">
        <v>-10.371499999999999</v>
      </c>
      <c r="BM24" s="19">
        <v>-1.2617</v>
      </c>
      <c r="BN24" s="19">
        <v>-10.371499999999999</v>
      </c>
      <c r="BO24" s="19">
        <v>-2.4929999999999999</v>
      </c>
      <c r="BP24" s="19">
        <v>-10.371499999999999</v>
      </c>
      <c r="BQ24" s="19">
        <v>-2.3424999999999998</v>
      </c>
      <c r="BR24" s="19">
        <v>-10.371499999999999</v>
      </c>
      <c r="BS24" s="17">
        <v>0</v>
      </c>
      <c r="BT24" s="17">
        <v>0</v>
      </c>
      <c r="BU24" s="17">
        <v>4.3872</v>
      </c>
      <c r="BV24" s="17">
        <v>6.8840000000000003</v>
      </c>
      <c r="BW24" s="17"/>
      <c r="BX24" s="17"/>
      <c r="BY24" s="17"/>
      <c r="BZ24" s="17"/>
      <c r="CA24" s="17"/>
      <c r="CB24" s="17"/>
      <c r="CC24" s="17"/>
      <c r="CD24" s="17"/>
      <c r="CE24" s="12">
        <v>-2.9864000000000002</v>
      </c>
      <c r="CF24" s="12">
        <v>-0.97150000000000003</v>
      </c>
      <c r="CG24" s="12">
        <v>-11.143000000000001</v>
      </c>
      <c r="CH24" s="12">
        <v>-5.3822999999999999</v>
      </c>
      <c r="CI24" s="12">
        <v>-1.5323</v>
      </c>
      <c r="CJ24" s="12">
        <v>-5.3587999999999996</v>
      </c>
      <c r="CK24" s="12">
        <v>-6.4382999999999999</v>
      </c>
      <c r="CL24" s="12">
        <v>-2.9984999999999999</v>
      </c>
      <c r="CM24" s="12">
        <v>-7.0098000000000003</v>
      </c>
      <c r="CN24" s="12">
        <v>-2.9984999999999999</v>
      </c>
      <c r="CO24" s="12">
        <v>-5.915</v>
      </c>
      <c r="CP24" s="12">
        <v>-3.4093</v>
      </c>
      <c r="CQ24" s="12">
        <v>-12.8384</v>
      </c>
      <c r="CR24" s="12">
        <v>-3.7605</v>
      </c>
      <c r="CS24" s="12">
        <v>-6.6585999999999999</v>
      </c>
      <c r="CT24" s="12">
        <v>0.55879999999999996</v>
      </c>
      <c r="CU24" s="12">
        <v>-9.2583000000000002</v>
      </c>
      <c r="CV24" s="12">
        <v>-3.8683999999999998</v>
      </c>
      <c r="CW24" s="12">
        <v>-9.2583000000000002</v>
      </c>
      <c r="CX24" s="12">
        <v>-3.1349999999999998</v>
      </c>
      <c r="CY24" s="12">
        <v>-8.7865000000000002</v>
      </c>
      <c r="CZ24" s="12">
        <v>-3.1756000000000002</v>
      </c>
      <c r="DA24" s="12">
        <v>-16.710699999999999</v>
      </c>
      <c r="DB24" s="12">
        <v>-0.30099999999999999</v>
      </c>
      <c r="DC24" s="12">
        <v>-8.3687000000000005</v>
      </c>
      <c r="DD24" s="12">
        <v>4.8164999999999996</v>
      </c>
      <c r="DE24" s="12">
        <v>-12.4308</v>
      </c>
      <c r="DF24" s="12">
        <v>-2.0903999999999998</v>
      </c>
      <c r="DG24" s="12">
        <v>-12.4308</v>
      </c>
      <c r="DH24" s="12">
        <v>-1.6077999999999999</v>
      </c>
      <c r="DI24" s="12">
        <v>-6.4999000000000002</v>
      </c>
      <c r="DJ24" s="12">
        <v>2.6993999999999998</v>
      </c>
      <c r="DK24" s="12">
        <v>-5.4215999999999998</v>
      </c>
      <c r="DL24" s="12">
        <v>1.3729</v>
      </c>
      <c r="DM24" s="12">
        <v>-5.2279999999999998</v>
      </c>
      <c r="DN24" s="12">
        <v>-1.0719000000000001</v>
      </c>
      <c r="DO24" s="12">
        <v>-5.3777999999999997</v>
      </c>
      <c r="DP24" s="12">
        <v>-1.5640000000000001</v>
      </c>
    </row>
    <row r="25" spans="2:120" x14ac:dyDescent="0.2">
      <c r="B25" s="1" t="s">
        <v>211</v>
      </c>
      <c r="C25" s="1" t="s">
        <v>587</v>
      </c>
      <c r="D25" s="5">
        <f>((AG25-AW25)^2+(AH25-AX25)^2)^0.5</f>
        <v>23.110800000000001</v>
      </c>
      <c r="E25" s="5">
        <f>((AG25-AU25)^2+(AH25-AV25)^2)^0.5</f>
        <v>21.836400000000001</v>
      </c>
      <c r="F25" s="5">
        <f>((AG25-AM25)^2+(AH25-AN25)^2)^0.5</f>
        <v>4.2526000000000002</v>
      </c>
      <c r="G25" s="5">
        <f>((AG25-AI25)^2+(AH25-AJ25)^2)^0.5</f>
        <v>1.4897</v>
      </c>
      <c r="H25" s="5">
        <f>((AK25-AM25)^2+(AL25-AN25)^2)^0.5</f>
        <v>2.1762000000000001</v>
      </c>
      <c r="I25" s="5">
        <f>((AM25-AO25)^2+(AN25-AP25)^2)^0.5</f>
        <v>1.3378999999999994</v>
      </c>
      <c r="J25" s="5">
        <f>((AO25-AQ25)^2+(AP25-AR25)^2)^0.5</f>
        <v>3.069</v>
      </c>
      <c r="K25" s="5">
        <f>((AQ25-AS25)^2+(AR25-AT25)^2)^0.5</f>
        <v>1.1659000000000006</v>
      </c>
      <c r="L25" s="5">
        <f>((BS25-BU25)^2+(BT25-BV25)^2)^0.5</f>
        <v>8.0190424422121627</v>
      </c>
      <c r="M25" s="5">
        <f>((BU25-BW25)^2+(BV25-BX25)^2)^0.5</f>
        <v>2.6516448951547034</v>
      </c>
      <c r="N25" s="5">
        <f>((BW25-BY25)^2+(BX25-BZ25)^2)^0.5 + ((BY25-CA25)^2+(BZ25-CB25)^2)^0.5</f>
        <v>6.7573090446157682</v>
      </c>
      <c r="O25" s="5">
        <f>((CA25-CC25)^2+(CB25-CD25)^2)^0.5</f>
        <v>1.0697647311441907</v>
      </c>
      <c r="P25" s="5" t="s">
        <v>566</v>
      </c>
      <c r="Q25" s="5" t="s">
        <v>566</v>
      </c>
      <c r="R25" s="5">
        <f>((CO25-CQ25)^2+(CP25-CR25)^2)^0.5</f>
        <v>6.4085698638619837</v>
      </c>
      <c r="S25" s="5">
        <f>((CQ25-CS25)^2+(CR25-CT25)^2)^0.5</f>
        <v>7.5502262032339145</v>
      </c>
      <c r="T25" s="5">
        <f>((CY25-DA25)^2+(CZ25-DB25)^2)^0.5</f>
        <v>8.1817590364175352</v>
      </c>
      <c r="U25" s="5">
        <f>((DA25-DC25)^2+(DB25-DD25)^2)^0.5</f>
        <v>9.8802639767366536</v>
      </c>
      <c r="V25" s="5">
        <f>((DI25-DK25)^2+(DJ25-DL25)^2)^0.5</f>
        <v>1.6278138499226498</v>
      </c>
      <c r="W25" s="5">
        <f>((DK25-DM25)^2+(DL25-DN25)^2)^0.5</f>
        <v>2.4892267474057079</v>
      </c>
      <c r="X25" s="5">
        <f>((DM25-DO25)^2+(DN25-DP25)^2)^0.5</f>
        <v>0.63193646041354479</v>
      </c>
      <c r="Y25" s="5">
        <f>((BE25-BK25)^2+(BF25-BL25)^2)^0.5</f>
        <v>1.7385999999999999</v>
      </c>
      <c r="Z25" s="5">
        <f>((BG25-BI25)^2+(BH25-BJ25)^2)^0.5</f>
        <v>1.0001</v>
      </c>
      <c r="AA25" s="5">
        <f>((BC25-BM25)^2+(BD25-BN25)^2)^0.5</f>
        <v>2.6809000000000003</v>
      </c>
      <c r="AB25" s="5">
        <f>((BA25-BO25)^2+(BB25-BP25)^2)^0.5</f>
        <v>5.3136999999999999</v>
      </c>
      <c r="AC25" s="6">
        <f>((AY25-BQ25)^2+(AZ25-BR25)^2)^0.5</f>
        <v>5.2609000000000004</v>
      </c>
      <c r="AD25" s="6" t="s">
        <v>566</v>
      </c>
      <c r="AE25" s="6">
        <f>((CU25-CW25)^2+(CV25-CX25)^2)^0.5</f>
        <v>0.7258</v>
      </c>
      <c r="AF25" s="6">
        <f>((DE25-DG25)^2+(DF25-DH25)^2)^0.5</f>
        <v>0.46099999999999997</v>
      </c>
      <c r="AG25" s="9">
        <v>0</v>
      </c>
      <c r="AH25" s="9">
        <v>0</v>
      </c>
      <c r="AI25" s="9">
        <v>0</v>
      </c>
      <c r="AJ25" s="9">
        <v>-1.4897</v>
      </c>
      <c r="AK25" s="9">
        <v>0</v>
      </c>
      <c r="AL25" s="9">
        <v>-2.0764</v>
      </c>
      <c r="AM25" s="9">
        <v>0</v>
      </c>
      <c r="AN25" s="9">
        <v>-4.2526000000000002</v>
      </c>
      <c r="AO25" s="9">
        <v>0</v>
      </c>
      <c r="AP25" s="9">
        <v>-5.5904999999999996</v>
      </c>
      <c r="AQ25" s="9">
        <v>0</v>
      </c>
      <c r="AR25" s="9">
        <v>-8.6594999999999995</v>
      </c>
      <c r="AS25" s="9">
        <v>0</v>
      </c>
      <c r="AT25" s="9">
        <v>-9.8254000000000001</v>
      </c>
      <c r="AU25" s="9">
        <v>0</v>
      </c>
      <c r="AV25" s="9">
        <v>-21.836400000000001</v>
      </c>
      <c r="AW25" s="9">
        <v>0</v>
      </c>
      <c r="AX25" s="9">
        <v>-23.110800000000001</v>
      </c>
      <c r="AY25" s="18">
        <v>3.4531000000000001</v>
      </c>
      <c r="AZ25" s="18">
        <v>-9.7428000000000008</v>
      </c>
      <c r="BA25" s="19">
        <v>2.9693000000000001</v>
      </c>
      <c r="BB25" s="19">
        <v>-9.7428000000000008</v>
      </c>
      <c r="BC25" s="19">
        <v>1.5157</v>
      </c>
      <c r="BD25" s="19">
        <v>-9.7428000000000008</v>
      </c>
      <c r="BE25" s="19">
        <v>0.88260000000000005</v>
      </c>
      <c r="BF25" s="19">
        <v>-9.7428000000000008</v>
      </c>
      <c r="BG25" s="19">
        <v>0.46039999999999998</v>
      </c>
      <c r="BH25" s="19">
        <v>-9.7428000000000008</v>
      </c>
      <c r="BI25" s="19">
        <v>-0.53969999999999996</v>
      </c>
      <c r="BJ25" s="19">
        <v>-9.7428000000000008</v>
      </c>
      <c r="BK25" s="19">
        <v>-0.85599999999999998</v>
      </c>
      <c r="BL25" s="19">
        <v>-9.7428000000000008</v>
      </c>
      <c r="BM25" s="19">
        <v>-1.1652</v>
      </c>
      <c r="BN25" s="19">
        <v>-9.7428000000000008</v>
      </c>
      <c r="BO25" s="19">
        <v>-2.3443999999999998</v>
      </c>
      <c r="BP25" s="19">
        <v>-9.7428000000000008</v>
      </c>
      <c r="BQ25" s="19">
        <v>-1.8078000000000001</v>
      </c>
      <c r="BR25" s="19">
        <v>-9.7428000000000008</v>
      </c>
      <c r="BS25" s="17">
        <v>0</v>
      </c>
      <c r="BT25" s="17">
        <v>0</v>
      </c>
      <c r="BU25" s="17">
        <v>-3.4988000000000001</v>
      </c>
      <c r="BV25" s="17">
        <v>7.2154999999999996</v>
      </c>
      <c r="BW25" s="17">
        <v>-3.2341000000000002</v>
      </c>
      <c r="BX25" s="17">
        <v>9.8538999999999994</v>
      </c>
      <c r="BY25" s="17">
        <v>-1.9577</v>
      </c>
      <c r="BZ25" s="17">
        <v>13.6919</v>
      </c>
      <c r="CA25" s="17">
        <v>0.39879999999999999</v>
      </c>
      <c r="CB25" s="17">
        <v>15.035500000000001</v>
      </c>
      <c r="CC25" s="17">
        <v>0.93149999999999999</v>
      </c>
      <c r="CD25" s="17">
        <v>14.107799999999999</v>
      </c>
      <c r="CO25" s="12">
        <v>1.2388999999999999</v>
      </c>
      <c r="CP25" s="12">
        <v>0.78169999999999995</v>
      </c>
      <c r="CQ25" s="12">
        <v>-4.3974000000000002</v>
      </c>
      <c r="CR25" s="12">
        <v>-2.2682000000000002</v>
      </c>
      <c r="CS25" s="12">
        <v>2.8492000000000002</v>
      </c>
      <c r="CT25" s="12">
        <v>-0.14860000000000001</v>
      </c>
      <c r="CU25" s="12">
        <v>-1.0687</v>
      </c>
      <c r="CV25" s="12">
        <v>-1.216</v>
      </c>
      <c r="CW25" s="12">
        <v>-1.0687</v>
      </c>
      <c r="CX25" s="12">
        <v>-0.49020000000000002</v>
      </c>
      <c r="CY25" s="12">
        <v>7.7499999999999999E-2</v>
      </c>
      <c r="CZ25" s="12">
        <v>-0.57399999999999995</v>
      </c>
      <c r="DA25" s="12">
        <v>-8.1006999999999998</v>
      </c>
      <c r="DB25" s="12">
        <v>-0.3327</v>
      </c>
      <c r="DC25" s="12">
        <v>1.4414</v>
      </c>
      <c r="DD25" s="12">
        <v>2.2301000000000002</v>
      </c>
      <c r="DE25" s="12">
        <v>-2.8923999999999999</v>
      </c>
      <c r="DF25" s="12">
        <v>-0.57279999999999998</v>
      </c>
      <c r="DG25" s="12">
        <v>-2.8923999999999999</v>
      </c>
      <c r="DH25" s="12">
        <v>-0.1118</v>
      </c>
      <c r="DI25" s="12">
        <v>-4.8297999999999996</v>
      </c>
      <c r="DJ25" s="12">
        <v>2.7603</v>
      </c>
      <c r="DK25" s="12">
        <v>-3.4245999999999999</v>
      </c>
      <c r="DL25" s="12">
        <v>3.5819999999999999</v>
      </c>
      <c r="DM25" s="12">
        <v>-2.3908</v>
      </c>
      <c r="DN25" s="12">
        <v>5.8464</v>
      </c>
      <c r="DO25" s="12">
        <v>-2.3603000000000001</v>
      </c>
      <c r="DP25" s="12">
        <v>6.4775999999999998</v>
      </c>
    </row>
    <row r="26" spans="2:120" x14ac:dyDescent="0.2">
      <c r="B26" s="1" t="s">
        <v>212</v>
      </c>
      <c r="C26" s="1" t="s">
        <v>484</v>
      </c>
      <c r="D26" s="5">
        <f>((AG26-AW26)^2+(AH26-AX26)^2)^0.5</f>
        <v>24.624700000000001</v>
      </c>
      <c r="E26" s="5">
        <f>((AG26-AU26)^2+(AH26-AV26)^2)^0.5</f>
        <v>23.806799999999999</v>
      </c>
      <c r="F26" s="5">
        <f>((AG26-AM26)^2+(AH26-AN26)^2)^0.5</f>
        <v>4.3205</v>
      </c>
      <c r="G26" s="5">
        <f>((AG26-AI26)^2+(AH26-AJ26)^2)^0.5</f>
        <v>1.4319</v>
      </c>
      <c r="H26" s="5">
        <f>((AK26-AM26)^2+(AL26-AN26)^2)^0.5</f>
        <v>2.3380000000000001</v>
      </c>
      <c r="I26" s="5">
        <f>((AM26-AO26)^2+(AN26-AP26)^2)^0.5</f>
        <v>1.4720000000000004</v>
      </c>
      <c r="J26" s="5">
        <f>((AO26-AQ26)^2+(AP26-AR26)^2)^0.5</f>
        <v>3.1242000000000001</v>
      </c>
      <c r="K26" s="5">
        <f>((AQ26-AS26)^2+(AR26-AT26)^2)^0.5</f>
        <v>1.8122999999999987</v>
      </c>
      <c r="L26" s="5" t="s">
        <v>566</v>
      </c>
      <c r="M26" s="5" t="s">
        <v>566</v>
      </c>
      <c r="N26" s="5" t="s">
        <v>566</v>
      </c>
      <c r="O26" s="5" t="s">
        <v>566</v>
      </c>
      <c r="P26" s="5">
        <f>((CE26-CG26)^2+(CF26-CH26)^2)^0.5</f>
        <v>9.8880633134097593</v>
      </c>
      <c r="Q26" s="5">
        <f>((CG26-CI26)^2+(CH26-CJ26)^2)^0.5</f>
        <v>10.306917766723473</v>
      </c>
      <c r="R26" s="5">
        <f>((CO26-CQ26)^2+(CP26-CR26)^2)^0.5</f>
        <v>6.9015303230515483</v>
      </c>
      <c r="S26" s="5">
        <f>((CQ26-CS26)^2+(CR26-CT26)^2)^0.5</f>
        <v>7.9240556465739189</v>
      </c>
      <c r="T26" s="5">
        <f>((CY26-DA26)^2+(CZ26-DB26)^2)^0.5</f>
        <v>8.6626242271034695</v>
      </c>
      <c r="U26" s="5">
        <f>((DA26-DC26)^2+(DB26-DD26)^2)^0.5</f>
        <v>10.575162587875422</v>
      </c>
      <c r="V26" s="5">
        <f>((DI26-DK26)^2+(DJ26-DL26)^2)^0.5</f>
        <v>1.6992275804023427</v>
      </c>
      <c r="W26" s="5">
        <f>((DK26-DM26)^2+(DL26-DN26)^2)^0.5</f>
        <v>2.6893055832314774</v>
      </c>
      <c r="X26" s="5">
        <f>((DM26-DO26)^2+(DN26-DP26)^2)^0.5</f>
        <v>0.48152798464886887</v>
      </c>
      <c r="Y26" s="5">
        <f>((BE26-BK26)^2+(BF26-BL26)^2)^0.5</f>
        <v>1.7791999999999999</v>
      </c>
      <c r="Z26" s="5">
        <f>((BG26-BI26)^2+(BH26-BJ26)^2)^0.5</f>
        <v>1.0922000000000001</v>
      </c>
      <c r="AA26" s="5">
        <f>((BC26-BM26)^2+(BD26-BN26)^2)^0.5</f>
        <v>3.0322</v>
      </c>
      <c r="AB26" s="5">
        <f>((BA26-BO26)^2+(BB26-BP26)^2)^0.5</f>
        <v>5.5352999999999994</v>
      </c>
      <c r="AC26" s="6">
        <f>((AY26-BQ26)^2+(AZ26-BR26)^2)^0.5</f>
        <v>6.5456000000000003</v>
      </c>
      <c r="AD26" s="6">
        <f>((CK26-CM26)^2+(CL26-CN26)^2)^0.5</f>
        <v>0.62039999999999984</v>
      </c>
      <c r="AE26" s="6">
        <f>((CU26-CW26)^2+(CV26-CX26)^2)^0.5</f>
        <v>0.75050000000000017</v>
      </c>
      <c r="AF26" s="6">
        <f>((DE26-DG26)^2+(DF26-DH26)^2)^0.5</f>
        <v>0.5105000000000004</v>
      </c>
      <c r="AG26" s="9">
        <v>0</v>
      </c>
      <c r="AH26" s="9">
        <v>0</v>
      </c>
      <c r="AI26" s="9">
        <v>0</v>
      </c>
      <c r="AJ26" s="9">
        <v>-1.4319</v>
      </c>
      <c r="AK26" s="9">
        <v>0</v>
      </c>
      <c r="AL26" s="9">
        <v>-1.9824999999999999</v>
      </c>
      <c r="AM26" s="9">
        <v>0</v>
      </c>
      <c r="AN26" s="9">
        <v>-4.3205</v>
      </c>
      <c r="AO26" s="9">
        <v>0</v>
      </c>
      <c r="AP26" s="9">
        <v>-5.7925000000000004</v>
      </c>
      <c r="AQ26" s="9">
        <v>0</v>
      </c>
      <c r="AR26" s="9">
        <v>-8.9167000000000005</v>
      </c>
      <c r="AS26" s="9">
        <v>0</v>
      </c>
      <c r="AT26" s="9">
        <v>-10.728999999999999</v>
      </c>
      <c r="AU26" s="9">
        <v>0</v>
      </c>
      <c r="AV26" s="9">
        <v>-23.806799999999999</v>
      </c>
      <c r="AW26" s="9">
        <v>0</v>
      </c>
      <c r="AX26" s="9">
        <v>-24.624700000000001</v>
      </c>
      <c r="AY26" s="18">
        <v>3.3439000000000001</v>
      </c>
      <c r="AZ26" s="18">
        <v>-10.097799999999999</v>
      </c>
      <c r="BA26" s="19">
        <v>2.9266999999999999</v>
      </c>
      <c r="BB26" s="19">
        <v>-10.097799999999999</v>
      </c>
      <c r="BC26" s="19">
        <v>1.6014999999999999</v>
      </c>
      <c r="BD26" s="19">
        <v>-10.097799999999999</v>
      </c>
      <c r="BE26" s="19">
        <v>1.2305999999999999</v>
      </c>
      <c r="BF26" s="19">
        <v>-10.097799999999999</v>
      </c>
      <c r="BG26" s="19">
        <v>0.8014</v>
      </c>
      <c r="BH26" s="19">
        <v>-10.097799999999999</v>
      </c>
      <c r="BI26" s="19">
        <v>-0.2908</v>
      </c>
      <c r="BJ26" s="19">
        <v>-10.097799999999999</v>
      </c>
      <c r="BK26" s="19">
        <v>-0.54859999999999998</v>
      </c>
      <c r="BL26" s="19">
        <v>-10.097799999999999</v>
      </c>
      <c r="BM26" s="19">
        <v>-1.4307000000000001</v>
      </c>
      <c r="BN26" s="19">
        <v>-10.097799999999999</v>
      </c>
      <c r="BO26" s="19">
        <v>-2.6086</v>
      </c>
      <c r="BP26" s="19">
        <v>-10.097799999999999</v>
      </c>
      <c r="BQ26" s="19">
        <v>-3.2017000000000002</v>
      </c>
      <c r="BR26" s="19">
        <v>-10.097799999999999</v>
      </c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2">
        <v>-3.9725999999999999</v>
      </c>
      <c r="CF26" s="12">
        <v>0.5645</v>
      </c>
      <c r="CG26" s="12">
        <v>0.32769999999999999</v>
      </c>
      <c r="CH26" s="12">
        <v>-8.3394999999999992</v>
      </c>
      <c r="CI26" s="12">
        <v>-3.1312000000000002</v>
      </c>
      <c r="CJ26" s="12">
        <v>1.3696999999999999</v>
      </c>
      <c r="CK26" s="12">
        <v>-1.4033</v>
      </c>
      <c r="CL26" s="12">
        <v>-3.6633</v>
      </c>
      <c r="CM26" s="12">
        <v>-2.0236999999999998</v>
      </c>
      <c r="CN26" s="12">
        <v>-3.6633</v>
      </c>
      <c r="CO26" s="12">
        <v>-1.7487999999999999</v>
      </c>
      <c r="CP26" s="12">
        <v>-3.1692999999999998</v>
      </c>
      <c r="CQ26" s="12">
        <v>-7.2092000000000001</v>
      </c>
      <c r="CR26" s="12">
        <v>-7.3901000000000003</v>
      </c>
      <c r="CS26" s="12">
        <v>0.29909999999999998</v>
      </c>
      <c r="CT26" s="12">
        <v>-4.8571</v>
      </c>
      <c r="CU26" s="12">
        <v>-3.7585999999999999</v>
      </c>
      <c r="CV26" s="12">
        <v>-5.1307999999999998</v>
      </c>
      <c r="CW26" s="12">
        <v>-4.5091000000000001</v>
      </c>
      <c r="CX26" s="12">
        <v>-5.1307999999999998</v>
      </c>
      <c r="CY26" s="12">
        <v>-4.4164000000000003</v>
      </c>
      <c r="CZ26" s="12">
        <v>-4.7987000000000002</v>
      </c>
      <c r="DA26" s="12">
        <v>-13.0785</v>
      </c>
      <c r="DB26" s="12">
        <v>-4.7034000000000002</v>
      </c>
      <c r="DC26" s="12">
        <v>-3.0455000000000001</v>
      </c>
      <c r="DD26" s="12">
        <v>-1.3608</v>
      </c>
      <c r="DE26" s="12">
        <v>-8.0683000000000007</v>
      </c>
      <c r="DF26" s="12">
        <v>-4.9263000000000003</v>
      </c>
      <c r="DG26" s="12">
        <v>-8.0683000000000007</v>
      </c>
      <c r="DH26" s="12">
        <v>-4.4157999999999999</v>
      </c>
      <c r="DI26" s="12">
        <v>-2.2079</v>
      </c>
      <c r="DJ26" s="12">
        <v>6.6833999999999998</v>
      </c>
      <c r="DK26" s="12">
        <v>-1.2433000000000001</v>
      </c>
      <c r="DL26" s="12">
        <v>8.0823</v>
      </c>
      <c r="DM26" s="12">
        <v>-1.1817</v>
      </c>
      <c r="DN26" s="12">
        <v>10.770899999999999</v>
      </c>
      <c r="DO26" s="12">
        <v>-1.4211</v>
      </c>
      <c r="DP26" s="12">
        <v>11.188700000000001</v>
      </c>
    </row>
    <row r="27" spans="2:120" x14ac:dyDescent="0.2">
      <c r="B27" s="13" t="s">
        <v>3</v>
      </c>
      <c r="C27" s="13"/>
      <c r="D27" s="14">
        <f>AVERAGE(D22:D26)</f>
        <v>22.981920000000002</v>
      </c>
      <c r="E27" s="14">
        <f t="shared" ref="E27:AF27" si="22">AVERAGE(E22:E26)</f>
        <v>21.904719999999998</v>
      </c>
      <c r="F27" s="14">
        <f t="shared" si="22"/>
        <v>4.17828</v>
      </c>
      <c r="G27" s="14">
        <f t="shared" si="22"/>
        <v>1.40892</v>
      </c>
      <c r="H27" s="14">
        <f t="shared" si="22"/>
        <v>2.1614000000000004</v>
      </c>
      <c r="I27" s="14">
        <f t="shared" si="22"/>
        <v>1.2649399999999997</v>
      </c>
      <c r="J27" s="14">
        <f t="shared" si="22"/>
        <v>3.0990599999999997</v>
      </c>
      <c r="K27" s="14">
        <f t="shared" si="22"/>
        <v>1.3333999999999997</v>
      </c>
      <c r="L27" s="14">
        <f t="shared" si="22"/>
        <v>7.8144925942894012</v>
      </c>
      <c r="M27" s="14">
        <f t="shared" si="22"/>
        <v>2.654775707289788</v>
      </c>
      <c r="N27" s="14">
        <f t="shared" si="22"/>
        <v>5.8627187069430375</v>
      </c>
      <c r="O27" s="14">
        <f t="shared" si="22"/>
        <v>1.2352736597784124</v>
      </c>
      <c r="P27" s="14">
        <f t="shared" si="22"/>
        <v>9.2712610887421469</v>
      </c>
      <c r="Q27" s="14">
        <f t="shared" si="22"/>
        <v>8.8500082299675782</v>
      </c>
      <c r="R27" s="14">
        <f t="shared" si="22"/>
        <v>6.5741180411644917</v>
      </c>
      <c r="S27" s="14">
        <f t="shared" si="22"/>
        <v>7.5125496324571541</v>
      </c>
      <c r="T27" s="14">
        <f t="shared" si="22"/>
        <v>8.1351566953561463</v>
      </c>
      <c r="U27" s="14">
        <f t="shared" si="22"/>
        <v>9.8235669872420264</v>
      </c>
      <c r="V27" s="14">
        <f t="shared" si="22"/>
        <v>1.6706132396563844</v>
      </c>
      <c r="W27" s="14">
        <f t="shared" si="22"/>
        <v>2.5032019898964535</v>
      </c>
      <c r="X27" s="14">
        <f t="shared" si="22"/>
        <v>0.55393998424483581</v>
      </c>
      <c r="Y27" s="14">
        <f t="shared" si="22"/>
        <v>1.71346</v>
      </c>
      <c r="Z27" s="14">
        <f t="shared" si="22"/>
        <v>1.0102800000000001</v>
      </c>
      <c r="AA27" s="14">
        <f t="shared" si="22"/>
        <v>2.6879400000000002</v>
      </c>
      <c r="AB27" s="14">
        <f t="shared" si="22"/>
        <v>5.1853999999999996</v>
      </c>
      <c r="AC27" s="14">
        <f t="shared" si="22"/>
        <v>5.7374799999999997</v>
      </c>
      <c r="AD27" s="14">
        <f t="shared" si="22"/>
        <v>0.58292499999999992</v>
      </c>
      <c r="AE27" s="14">
        <f t="shared" si="22"/>
        <v>0.72692000000000001</v>
      </c>
      <c r="AF27" s="14">
        <f t="shared" si="22"/>
        <v>0.47585999999999995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7"/>
      <c r="BT27" s="7"/>
      <c r="BU27" s="7"/>
      <c r="BV27" s="7"/>
      <c r="BW27" s="7"/>
      <c r="BX27" s="7"/>
      <c r="BY27" s="7"/>
      <c r="BZ27" s="7"/>
    </row>
    <row r="28" spans="2:120" x14ac:dyDescent="0.2">
      <c r="B28" s="13" t="s">
        <v>4</v>
      </c>
      <c r="C28" s="13"/>
      <c r="D28" s="14">
        <f>STDEV(D22:D26)</f>
        <v>1.0973732532734701</v>
      </c>
      <c r="E28" s="14">
        <f t="shared" ref="E28:AF28" si="23">STDEV(E22:E26)</f>
        <v>1.1667457979354368</v>
      </c>
      <c r="F28" s="14">
        <f t="shared" si="23"/>
        <v>0.17462845415338249</v>
      </c>
      <c r="G28" s="14">
        <f t="shared" si="23"/>
        <v>0.1503644805131851</v>
      </c>
      <c r="H28" s="14">
        <f t="shared" si="23"/>
        <v>0.11810175697253622</v>
      </c>
      <c r="I28" s="14">
        <f t="shared" si="23"/>
        <v>0.1388512981574174</v>
      </c>
      <c r="J28" s="14">
        <f t="shared" si="23"/>
        <v>0.20132393797062459</v>
      </c>
      <c r="K28" s="14">
        <f t="shared" si="23"/>
        <v>0.30272039904836262</v>
      </c>
      <c r="L28" s="14">
        <f t="shared" si="23"/>
        <v>0.33453739461350684</v>
      </c>
      <c r="M28" s="14">
        <f t="shared" si="23"/>
        <v>2.316227484531436E-2</v>
      </c>
      <c r="N28" s="14">
        <f t="shared" si="23"/>
        <v>0.77580177615419543</v>
      </c>
      <c r="O28" s="14">
        <f t="shared" si="23"/>
        <v>0.23406497156835751</v>
      </c>
      <c r="P28" s="14">
        <f t="shared" si="23"/>
        <v>0.47074067790490848</v>
      </c>
      <c r="Q28" s="14">
        <f t="shared" si="23"/>
        <v>1.6118881969111574</v>
      </c>
      <c r="R28" s="14">
        <f t="shared" si="23"/>
        <v>0.45536875830959661</v>
      </c>
      <c r="S28" s="14">
        <f t="shared" si="23"/>
        <v>0.28501527123095893</v>
      </c>
      <c r="T28" s="14">
        <f t="shared" si="23"/>
        <v>0.54032261659365155</v>
      </c>
      <c r="U28" s="14">
        <f t="shared" si="23"/>
        <v>0.65905271333996795</v>
      </c>
      <c r="V28" s="14">
        <f t="shared" si="23"/>
        <v>3.9769483979547278E-2</v>
      </c>
      <c r="W28" s="14">
        <f t="shared" si="23"/>
        <v>0.11713114326704044</v>
      </c>
      <c r="X28" s="14">
        <f t="shared" si="23"/>
        <v>6.5780960912245834E-2</v>
      </c>
      <c r="Y28" s="14">
        <f t="shared" si="23"/>
        <v>8.2975466253586094E-2</v>
      </c>
      <c r="Z28" s="14">
        <f t="shared" si="23"/>
        <v>7.2810349539059377E-2</v>
      </c>
      <c r="AA28" s="14">
        <f t="shared" si="23"/>
        <v>0.21059409535882045</v>
      </c>
      <c r="AB28" s="14">
        <f t="shared" si="23"/>
        <v>0.23740154801517166</v>
      </c>
      <c r="AC28" s="14">
        <f t="shared" si="23"/>
        <v>0.53253184599608694</v>
      </c>
      <c r="AD28" s="14">
        <f t="shared" si="23"/>
        <v>4.0097080109820077E-2</v>
      </c>
      <c r="AE28" s="14">
        <f t="shared" si="23"/>
        <v>2.2706100501847529E-2</v>
      </c>
      <c r="AF28" s="14">
        <f t="shared" si="23"/>
        <v>2.2573945158080148E-2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7"/>
      <c r="BT28" s="7"/>
      <c r="BU28" s="7"/>
      <c r="BV28" s="7"/>
      <c r="BW28" s="7"/>
      <c r="BX28" s="7"/>
      <c r="BY28" s="7"/>
      <c r="BZ28" s="7"/>
    </row>
    <row r="29" spans="2:120" x14ac:dyDescent="0.2">
      <c r="B29" s="13" t="s">
        <v>5</v>
      </c>
      <c r="C29" s="13"/>
      <c r="D29" s="14">
        <f>MAX(D22:D26)-MIN(D22:D26)</f>
        <v>2.9590999999999994</v>
      </c>
      <c r="E29" s="14">
        <f t="shared" ref="E29:AF29" si="24">MAX(E22:E26)-MIN(E22:E26)</f>
        <v>3.195999999999998</v>
      </c>
      <c r="F29" s="14">
        <f t="shared" si="24"/>
        <v>0.40260000000000007</v>
      </c>
      <c r="G29" s="14">
        <f t="shared" si="24"/>
        <v>0.3994000000000002</v>
      </c>
      <c r="H29" s="14">
        <f t="shared" si="24"/>
        <v>0.2984</v>
      </c>
      <c r="I29" s="14">
        <f t="shared" si="24"/>
        <v>0.34050000000000047</v>
      </c>
      <c r="J29" s="14">
        <f t="shared" si="24"/>
        <v>0.50929999999999964</v>
      </c>
      <c r="K29" s="14">
        <f t="shared" si="24"/>
        <v>0.80899999999999928</v>
      </c>
      <c r="L29" s="14">
        <f t="shared" si="24"/>
        <v>0.72356054110073753</v>
      </c>
      <c r="M29" s="14">
        <f t="shared" si="24"/>
        <v>4.60060642759621E-2</v>
      </c>
      <c r="N29" s="14">
        <f t="shared" si="24"/>
        <v>1.3824994411983234</v>
      </c>
      <c r="O29" s="14">
        <f t="shared" si="24"/>
        <v>0.33101785726844346</v>
      </c>
      <c r="P29" s="14">
        <f t="shared" si="24"/>
        <v>1.1418030651665134</v>
      </c>
      <c r="Q29" s="14">
        <f t="shared" si="24"/>
        <v>3.7134022340201485</v>
      </c>
      <c r="R29" s="14">
        <f t="shared" si="24"/>
        <v>1.0825983729885831</v>
      </c>
      <c r="S29" s="14">
        <f t="shared" si="24"/>
        <v>0.79110706621810678</v>
      </c>
      <c r="T29" s="14">
        <f t="shared" si="24"/>
        <v>1.421944686480229</v>
      </c>
      <c r="U29" s="14">
        <f t="shared" si="24"/>
        <v>1.7969782670719461</v>
      </c>
      <c r="V29" s="14">
        <f t="shared" si="24"/>
        <v>8.1711110054947467E-2</v>
      </c>
      <c r="W29" s="14">
        <f t="shared" si="24"/>
        <v>0.31788155113599226</v>
      </c>
      <c r="X29" s="14">
        <f t="shared" si="24"/>
        <v>0.15040847576467592</v>
      </c>
      <c r="Y29" s="14">
        <f t="shared" si="24"/>
        <v>0.19930000000000003</v>
      </c>
      <c r="Z29" s="14">
        <f t="shared" si="24"/>
        <v>0.19560000000000011</v>
      </c>
      <c r="AA29" s="14">
        <f t="shared" si="24"/>
        <v>0.55629999999999979</v>
      </c>
      <c r="AB29" s="14">
        <f t="shared" si="24"/>
        <v>0.56829999999999892</v>
      </c>
      <c r="AC29" s="14">
        <f t="shared" si="24"/>
        <v>1.2847</v>
      </c>
      <c r="AD29" s="14">
        <f t="shared" si="24"/>
        <v>8.8899999999999979E-2</v>
      </c>
      <c r="AE29" s="14">
        <f t="shared" si="24"/>
        <v>6.0900000000000176E-2</v>
      </c>
      <c r="AF29" s="14">
        <f t="shared" si="24"/>
        <v>5.8400000000000674E-2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7"/>
      <c r="BT29" s="7"/>
      <c r="BU29" s="7"/>
      <c r="BV29" s="7"/>
      <c r="BW29" s="7"/>
      <c r="BX29" s="7"/>
      <c r="BY29" s="7"/>
      <c r="BZ29" s="7"/>
    </row>
    <row r="30" spans="2:120" x14ac:dyDescent="0.2">
      <c r="B30" s="13" t="s">
        <v>6</v>
      </c>
      <c r="C30" s="13"/>
      <c r="D30" s="14">
        <f>MIN(D22:D26)</f>
        <v>21.665600000000001</v>
      </c>
      <c r="E30" s="14">
        <f t="shared" ref="E30:AF30" si="25">MIN(E22:E26)</f>
        <v>20.610800000000001</v>
      </c>
      <c r="F30" s="14">
        <f t="shared" si="25"/>
        <v>3.9178999999999999</v>
      </c>
      <c r="G30" s="14">
        <f t="shared" si="25"/>
        <v>1.1721999999999999</v>
      </c>
      <c r="H30" s="14">
        <f t="shared" si="25"/>
        <v>2.0396000000000001</v>
      </c>
      <c r="I30" s="14">
        <f t="shared" si="25"/>
        <v>1.1315</v>
      </c>
      <c r="J30" s="14">
        <f t="shared" si="25"/>
        <v>2.9177999999999997</v>
      </c>
      <c r="K30" s="14">
        <f t="shared" si="25"/>
        <v>1.0032999999999994</v>
      </c>
      <c r="L30" s="14">
        <f t="shared" si="25"/>
        <v>7.4395871263128575</v>
      </c>
      <c r="M30" s="14">
        <f t="shared" si="25"/>
        <v>2.6333380812193488</v>
      </c>
      <c r="N30" s="14">
        <f t="shared" si="25"/>
        <v>5.3748096034174448</v>
      </c>
      <c r="O30" s="14">
        <f t="shared" si="25"/>
        <v>1.0697647311441907</v>
      </c>
      <c r="P30" s="14">
        <f t="shared" si="25"/>
        <v>8.7462602482432459</v>
      </c>
      <c r="Q30" s="14">
        <f t="shared" si="25"/>
        <v>6.5935155327033241</v>
      </c>
      <c r="R30" s="14">
        <f t="shared" si="25"/>
        <v>5.8497034813740783</v>
      </c>
      <c r="S30" s="14">
        <f t="shared" si="25"/>
        <v>7.1329485803558121</v>
      </c>
      <c r="T30" s="14">
        <f t="shared" si="25"/>
        <v>7.2406795406232405</v>
      </c>
      <c r="U30" s="14">
        <f t="shared" si="25"/>
        <v>8.7781843208034758</v>
      </c>
      <c r="V30" s="14">
        <f t="shared" si="25"/>
        <v>1.6277721861489085</v>
      </c>
      <c r="W30" s="14">
        <f t="shared" si="25"/>
        <v>2.3714240320954851</v>
      </c>
      <c r="X30" s="14">
        <f t="shared" si="25"/>
        <v>0.48152798464886887</v>
      </c>
      <c r="Y30" s="14">
        <f t="shared" si="25"/>
        <v>1.5798999999999999</v>
      </c>
      <c r="Z30" s="14">
        <f t="shared" si="25"/>
        <v>0.89659999999999995</v>
      </c>
      <c r="AA30" s="14">
        <f t="shared" si="25"/>
        <v>2.4759000000000002</v>
      </c>
      <c r="AB30" s="14">
        <f t="shared" si="25"/>
        <v>4.9670000000000005</v>
      </c>
      <c r="AC30" s="14">
        <f t="shared" si="25"/>
        <v>5.2609000000000004</v>
      </c>
      <c r="AD30" s="14">
        <f t="shared" si="25"/>
        <v>0.53149999999999986</v>
      </c>
      <c r="AE30" s="14">
        <f t="shared" si="25"/>
        <v>0.68959999999999999</v>
      </c>
      <c r="AF30" s="14">
        <f t="shared" si="25"/>
        <v>0.45209999999999972</v>
      </c>
      <c r="AI30" s="12"/>
      <c r="AJ30" s="12"/>
      <c r="AK30" s="12"/>
    </row>
    <row r="31" spans="2:120" x14ac:dyDescent="0.2">
      <c r="B31" s="13" t="s">
        <v>7</v>
      </c>
      <c r="C31" s="13"/>
      <c r="D31" s="14">
        <f>MAX(D22:D26)</f>
        <v>24.624700000000001</v>
      </c>
      <c r="E31" s="14">
        <f t="shared" ref="E31:AF31" si="26">MAX(E22:E26)</f>
        <v>23.806799999999999</v>
      </c>
      <c r="F31" s="14">
        <f t="shared" si="26"/>
        <v>4.3205</v>
      </c>
      <c r="G31" s="14">
        <f t="shared" si="26"/>
        <v>1.5716000000000001</v>
      </c>
      <c r="H31" s="14">
        <f t="shared" si="26"/>
        <v>2.3380000000000001</v>
      </c>
      <c r="I31" s="14">
        <f t="shared" si="26"/>
        <v>1.4720000000000004</v>
      </c>
      <c r="J31" s="14">
        <f t="shared" si="26"/>
        <v>3.4270999999999994</v>
      </c>
      <c r="K31" s="14">
        <f t="shared" si="26"/>
        <v>1.8122999999999987</v>
      </c>
      <c r="L31" s="14">
        <f t="shared" si="26"/>
        <v>8.163147667413595</v>
      </c>
      <c r="M31" s="14">
        <f t="shared" si="26"/>
        <v>2.6793441454953109</v>
      </c>
      <c r="N31" s="14">
        <f t="shared" si="26"/>
        <v>6.7573090446157682</v>
      </c>
      <c r="O31" s="14">
        <f t="shared" si="26"/>
        <v>1.4007825884126341</v>
      </c>
      <c r="P31" s="14">
        <f t="shared" si="26"/>
        <v>9.8880633134097593</v>
      </c>
      <c r="Q31" s="14">
        <f t="shared" si="26"/>
        <v>10.306917766723473</v>
      </c>
      <c r="R31" s="14">
        <f t="shared" si="26"/>
        <v>6.9323018543626613</v>
      </c>
      <c r="S31" s="14">
        <f t="shared" si="26"/>
        <v>7.9240556465739189</v>
      </c>
      <c r="T31" s="14">
        <f t="shared" si="26"/>
        <v>8.6626242271034695</v>
      </c>
      <c r="U31" s="14">
        <f t="shared" si="26"/>
        <v>10.575162587875422</v>
      </c>
      <c r="V31" s="14">
        <f t="shared" si="26"/>
        <v>1.709483296203856</v>
      </c>
      <c r="W31" s="14">
        <f t="shared" si="26"/>
        <v>2.6893055832314774</v>
      </c>
      <c r="X31" s="14">
        <f t="shared" si="26"/>
        <v>0.63193646041354479</v>
      </c>
      <c r="Y31" s="14">
        <f t="shared" si="26"/>
        <v>1.7791999999999999</v>
      </c>
      <c r="Z31" s="14">
        <f t="shared" si="26"/>
        <v>1.0922000000000001</v>
      </c>
      <c r="AA31" s="14">
        <f t="shared" si="26"/>
        <v>3.0322</v>
      </c>
      <c r="AB31" s="14">
        <f t="shared" si="26"/>
        <v>5.5352999999999994</v>
      </c>
      <c r="AC31" s="14">
        <f t="shared" si="26"/>
        <v>6.5456000000000003</v>
      </c>
      <c r="AD31" s="14">
        <f t="shared" si="26"/>
        <v>0.62039999999999984</v>
      </c>
      <c r="AE31" s="14">
        <f t="shared" si="26"/>
        <v>0.75050000000000017</v>
      </c>
      <c r="AF31" s="14">
        <f t="shared" si="26"/>
        <v>0.5105000000000004</v>
      </c>
      <c r="AI31" s="12"/>
      <c r="AJ31" s="12"/>
      <c r="AK31" s="12"/>
    </row>
    <row r="32" spans="2:120" x14ac:dyDescent="0.2">
      <c r="B32" s="13" t="s">
        <v>56</v>
      </c>
      <c r="C32" s="13"/>
      <c r="D32" s="15">
        <f>COUNT(D22:D26)</f>
        <v>5</v>
      </c>
      <c r="E32" s="15">
        <f t="shared" ref="E32:AF32" si="27">COUNT(E22:E26)</f>
        <v>5</v>
      </c>
      <c r="F32" s="15">
        <f t="shared" si="27"/>
        <v>5</v>
      </c>
      <c r="G32" s="15">
        <f t="shared" si="27"/>
        <v>5</v>
      </c>
      <c r="H32" s="15">
        <f t="shared" si="27"/>
        <v>5</v>
      </c>
      <c r="I32" s="15">
        <f t="shared" si="27"/>
        <v>5</v>
      </c>
      <c r="J32" s="15">
        <f t="shared" si="27"/>
        <v>5</v>
      </c>
      <c r="K32" s="15">
        <f t="shared" si="27"/>
        <v>5</v>
      </c>
      <c r="L32" s="15">
        <f t="shared" si="27"/>
        <v>4</v>
      </c>
      <c r="M32" s="15">
        <f t="shared" si="27"/>
        <v>3</v>
      </c>
      <c r="N32" s="15">
        <f t="shared" si="27"/>
        <v>3</v>
      </c>
      <c r="O32" s="15">
        <f t="shared" si="27"/>
        <v>2</v>
      </c>
      <c r="P32" s="15">
        <f t="shared" si="27"/>
        <v>4</v>
      </c>
      <c r="Q32" s="15">
        <f t="shared" si="27"/>
        <v>4</v>
      </c>
      <c r="R32" s="15">
        <f t="shared" si="27"/>
        <v>5</v>
      </c>
      <c r="S32" s="15">
        <f t="shared" si="27"/>
        <v>5</v>
      </c>
      <c r="T32" s="15">
        <f t="shared" si="27"/>
        <v>5</v>
      </c>
      <c r="U32" s="15">
        <f t="shared" si="27"/>
        <v>5</v>
      </c>
      <c r="V32" s="15">
        <f t="shared" si="27"/>
        <v>5</v>
      </c>
      <c r="W32" s="15">
        <f t="shared" si="27"/>
        <v>5</v>
      </c>
      <c r="X32" s="15">
        <f t="shared" si="27"/>
        <v>5</v>
      </c>
      <c r="Y32" s="15">
        <f t="shared" si="27"/>
        <v>5</v>
      </c>
      <c r="Z32" s="15">
        <f t="shared" si="27"/>
        <v>5</v>
      </c>
      <c r="AA32" s="15">
        <f t="shared" si="27"/>
        <v>5</v>
      </c>
      <c r="AB32" s="15">
        <f t="shared" si="27"/>
        <v>5</v>
      </c>
      <c r="AC32" s="15">
        <f t="shared" si="27"/>
        <v>5</v>
      </c>
      <c r="AD32" s="15">
        <f t="shared" si="27"/>
        <v>4</v>
      </c>
      <c r="AE32" s="15">
        <f t="shared" si="27"/>
        <v>5</v>
      </c>
      <c r="AF32" s="15">
        <f t="shared" si="27"/>
        <v>5</v>
      </c>
      <c r="AI32" s="12"/>
      <c r="AJ32" s="12"/>
      <c r="AK32" s="12"/>
    </row>
  </sheetData>
  <mergeCells count="44">
    <mergeCell ref="BE20:BF20"/>
    <mergeCell ref="BG20:BH20"/>
    <mergeCell ref="BI20:BJ20"/>
    <mergeCell ref="BK20:BL20"/>
    <mergeCell ref="BU20:BV20"/>
    <mergeCell ref="BW20:BX20"/>
    <mergeCell ref="BM20:BN20"/>
    <mergeCell ref="BO20:BP20"/>
    <mergeCell ref="BQ20:BR20"/>
    <mergeCell ref="BS20:BT20"/>
    <mergeCell ref="AS20:AT20"/>
    <mergeCell ref="AU20:AV20"/>
    <mergeCell ref="AW20:AX20"/>
    <mergeCell ref="AY20:AZ20"/>
    <mergeCell ref="BA20:BB20"/>
    <mergeCell ref="BC20:BD20"/>
    <mergeCell ref="BQ1:BR1"/>
    <mergeCell ref="BS1:BT1"/>
    <mergeCell ref="BU1:BV1"/>
    <mergeCell ref="BW1:BX1"/>
    <mergeCell ref="AG20:AH20"/>
    <mergeCell ref="AI20:AJ20"/>
    <mergeCell ref="AK20:AL20"/>
    <mergeCell ref="AM20:AN20"/>
    <mergeCell ref="AO20:AP20"/>
    <mergeCell ref="AQ20:AR20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40"/>
  <sheetViews>
    <sheetView topLeftCell="A6" zoomScaleNormal="100" workbookViewId="0">
      <pane xSplit="3" topLeftCell="D1" activePane="topRight" state="frozen"/>
      <selection pane="topRight" activeCell="D24" sqref="D24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800</v>
      </c>
      <c r="C3" s="1"/>
      <c r="D3" s="5">
        <f t="shared" ref="D3:D12" si="0">((AG3-AW3)^2+(AH3-AX3)^2)^0.5</f>
        <v>18.741399999999999</v>
      </c>
      <c r="E3" s="5">
        <f t="shared" ref="E3:E12" si="1">((AG3-AU3)^2+(AH3-AV3)^2)^0.5</f>
        <v>17.386900000000001</v>
      </c>
      <c r="F3" s="5">
        <f t="shared" ref="F3:F12" si="2">((AG3-AM3)^2+(AH3-AN3)^2)^0.5</f>
        <v>3.7820999999999998</v>
      </c>
      <c r="G3" s="5">
        <f t="shared" ref="G3:G12" si="3">((AG3-AI3)^2+(AH3-AJ3)^2)^0.5</f>
        <v>1.2783</v>
      </c>
      <c r="H3" s="5">
        <f t="shared" ref="H3:H12" si="4">((AK3-AM3)^2+(AL3-AN3)^2)^0.5</f>
        <v>1.8402999999999998</v>
      </c>
      <c r="I3" s="5">
        <f t="shared" ref="I3:I12" si="5">((AM3-AO3)^2+(AN3-AP3)^2)^0.5</f>
        <v>1.0933999999999999</v>
      </c>
      <c r="J3" s="5">
        <f t="shared" ref="J3:J12" si="6">((AO3-AQ3)^2+(AP3-AR3)^2)^0.5</f>
        <v>2.3044000000000002</v>
      </c>
      <c r="K3" s="5">
        <f t="shared" ref="K3:K12" si="7">((AQ3-AS3)^2+(AR3-AT3)^2)^0.5</f>
        <v>1.1404999999999994</v>
      </c>
      <c r="L3" s="5">
        <f t="shared" ref="L3:L12" si="8">((BS3-BU3)^2+(BT3-BV3)^2)^0.5</f>
        <v>10.445766922538528</v>
      </c>
      <c r="M3" s="5">
        <f t="shared" ref="M3:M12" si="9">((BU3-BW3)^2+(BV3-BX3)^2)^0.5</f>
        <v>3.5014646592533238</v>
      </c>
      <c r="N3" s="5">
        <f t="shared" ref="N3:N11" si="10">((BW3-BY3)^2+(BX3-BZ3)^2)^0.5 + ((BY3-CA3)^2+(BZ3-CB3)^2)^0.5</f>
        <v>10.168065956484481</v>
      </c>
      <c r="O3" s="5">
        <f t="shared" ref="O3:O11" si="11">((CA3-CC3)^2+(CB3-CD3)^2)^0.5</f>
        <v>3.8662943511843486</v>
      </c>
      <c r="P3" s="5">
        <f>((CE3-CG3)^2+(CF3-CH3)^2)^0.5</f>
        <v>9.8185241767793183</v>
      </c>
      <c r="Q3" s="5">
        <f t="shared" ref="Q3:Q11" si="12">((CG3-CI3)^2+(CH3-CJ3)^2)^0.5</f>
        <v>10.413854031049217</v>
      </c>
      <c r="R3" s="5">
        <f>((CO3-CQ3)^2+(CP3-CR3)^2)^0.5</f>
        <v>7.6332311375982833</v>
      </c>
      <c r="S3" s="5">
        <f>((CQ3-CS3)^2+(CR3-CT3)^2)^0.5</f>
        <v>8.844262237744875</v>
      </c>
      <c r="T3" s="5">
        <f>((CY3-DA3)^2+(CZ3-DB3)^2)^0.5</f>
        <v>9.4267064221816099</v>
      </c>
      <c r="U3" s="5">
        <f>((DA3-DC3)^2+(DB3-DD3)^2)^0.5</f>
        <v>11.770581092282573</v>
      </c>
      <c r="V3" s="5">
        <f>((DI3-DK3)^2+(DJ3-DL3)^2)^0.5</f>
        <v>1.8818867553601624</v>
      </c>
      <c r="W3" s="5">
        <f>((DK3-DM3)^2+(DL3-DN3)^2)^0.5</f>
        <v>1.9665257104853724</v>
      </c>
      <c r="X3" s="5">
        <f>((DM3-DO3)^2+(DN3-DP3)^2)^0.5</f>
        <v>0.70504528223370233</v>
      </c>
      <c r="Y3" s="5">
        <f t="shared" ref="Y3:Y12" si="13">((BE3-BK3)^2+(BF3-BL3)^2)^0.5</f>
        <v>1.571</v>
      </c>
      <c r="Z3" s="5">
        <f t="shared" ref="Z3:Z12" si="14">((BG3-BI3)^2+(BH3-BJ3)^2)^0.5</f>
        <v>0.80130000000000001</v>
      </c>
      <c r="AA3" s="5">
        <f t="shared" ref="AA3:AA12" si="15">((BC3-BM3)^2+(BD3-BN3)^2)^0.5</f>
        <v>2.1806000000000001</v>
      </c>
      <c r="AB3" s="5">
        <f t="shared" ref="AB3:AB12" si="16">((BA3-BO3)^2+(BB3-BP3)^2)^0.5</f>
        <v>4.4436999999999998</v>
      </c>
      <c r="AC3" s="6">
        <f t="shared" ref="AC3:AC12" si="17">((AY3-BQ3)^2+(AZ3-BR3)^2)^0.5</f>
        <v>2.3279000000000001</v>
      </c>
      <c r="AD3" s="6">
        <f>((CK3-CM3)^2+(CL3-CN3)^2)^0.5</f>
        <v>0.34489999999999998</v>
      </c>
      <c r="AE3" s="6">
        <f>((CU3-CW3)^2+(CV3-CX3)^2)^0.5</f>
        <v>0.35109999999999997</v>
      </c>
      <c r="AF3" s="6">
        <f>((DE3-DG3)^2+(DF3-DH3)^2)^0.5</f>
        <v>0.28379999999999983</v>
      </c>
      <c r="AG3" s="9">
        <v>0</v>
      </c>
      <c r="AH3" s="9">
        <v>0</v>
      </c>
      <c r="AI3" s="9">
        <v>0</v>
      </c>
      <c r="AJ3" s="9">
        <v>-1.2783</v>
      </c>
      <c r="AK3" s="9">
        <v>0</v>
      </c>
      <c r="AL3" s="9">
        <v>-1.9418</v>
      </c>
      <c r="AM3" s="9">
        <v>0</v>
      </c>
      <c r="AN3" s="9">
        <v>-3.7820999999999998</v>
      </c>
      <c r="AO3" s="9">
        <v>0</v>
      </c>
      <c r="AP3" s="9">
        <v>-4.8754999999999997</v>
      </c>
      <c r="AQ3" s="9">
        <v>0</v>
      </c>
      <c r="AR3" s="9">
        <v>-7.1798999999999999</v>
      </c>
      <c r="AS3" s="9">
        <v>0</v>
      </c>
      <c r="AT3" s="9">
        <v>-8.3203999999999994</v>
      </c>
      <c r="AU3" s="9">
        <v>0</v>
      </c>
      <c r="AV3" s="9">
        <v>-17.386900000000001</v>
      </c>
      <c r="AW3" s="9">
        <v>0</v>
      </c>
      <c r="AX3" s="9">
        <v>-18.741399999999999</v>
      </c>
      <c r="AY3" s="18">
        <v>0.63119999999999998</v>
      </c>
      <c r="AZ3" s="18">
        <v>-10.146000000000001</v>
      </c>
      <c r="BA3" s="19">
        <v>2.2389999999999999</v>
      </c>
      <c r="BB3" s="19">
        <v>-10.146000000000001</v>
      </c>
      <c r="BC3" s="19">
        <v>1.1525000000000001</v>
      </c>
      <c r="BD3" s="19">
        <v>-10.146000000000001</v>
      </c>
      <c r="BE3" s="19">
        <v>1.0286999999999999</v>
      </c>
      <c r="BF3" s="19">
        <v>-10.146000000000001</v>
      </c>
      <c r="BG3" s="19">
        <v>0.621</v>
      </c>
      <c r="BH3" s="19">
        <v>-10.146000000000001</v>
      </c>
      <c r="BI3" s="19">
        <v>-0.18029999999999999</v>
      </c>
      <c r="BJ3" s="19">
        <v>-10.146000000000001</v>
      </c>
      <c r="BK3" s="19">
        <v>-0.5423</v>
      </c>
      <c r="BL3" s="19">
        <v>-10.146000000000001</v>
      </c>
      <c r="BM3" s="19">
        <v>-1.0281</v>
      </c>
      <c r="BN3" s="19">
        <v>-10.146000000000001</v>
      </c>
      <c r="BO3" s="19">
        <v>-2.2046999999999999</v>
      </c>
      <c r="BP3" s="19">
        <v>-10.146000000000001</v>
      </c>
      <c r="BQ3" s="19">
        <v>-1.6967000000000001</v>
      </c>
      <c r="BR3" s="19">
        <v>-10.146000000000001</v>
      </c>
      <c r="BS3" s="17">
        <v>0</v>
      </c>
      <c r="BT3" s="17">
        <v>0</v>
      </c>
      <c r="BU3" s="17">
        <v>3.1604000000000001</v>
      </c>
      <c r="BV3" s="17">
        <v>9.9562000000000008</v>
      </c>
      <c r="BW3" s="17">
        <v>5.9829999999999997</v>
      </c>
      <c r="BX3" s="17">
        <v>12.0282</v>
      </c>
      <c r="BY3" s="17">
        <v>13.2651</v>
      </c>
      <c r="BZ3" s="17">
        <v>15.6572</v>
      </c>
      <c r="CA3" s="17">
        <v>15.0571</v>
      </c>
      <c r="CB3" s="17">
        <v>14.6996</v>
      </c>
      <c r="CC3" s="17">
        <v>14.7631</v>
      </c>
      <c r="CD3" s="17">
        <v>10.8445</v>
      </c>
      <c r="CE3" s="12">
        <v>1.4E-2</v>
      </c>
      <c r="CF3" s="12">
        <v>11.5824</v>
      </c>
      <c r="CG3" s="12">
        <v>0.89410000000000001</v>
      </c>
      <c r="CH3" s="12">
        <v>1.8033999999999999</v>
      </c>
      <c r="CI3" s="12">
        <v>6.4154</v>
      </c>
      <c r="CJ3" s="12">
        <v>10.633100000000001</v>
      </c>
      <c r="CK3" s="12">
        <v>0.68140000000000001</v>
      </c>
      <c r="CL3" s="12">
        <v>7.4878999999999998</v>
      </c>
      <c r="CM3" s="12">
        <v>0.33650000000000002</v>
      </c>
      <c r="CN3" s="12">
        <v>7.4878999999999998</v>
      </c>
      <c r="CO3" s="12">
        <v>0.25340000000000001</v>
      </c>
      <c r="CP3" s="12">
        <v>7.5959000000000003</v>
      </c>
      <c r="CQ3" s="12">
        <v>2.5838000000000001</v>
      </c>
      <c r="CR3" s="12">
        <v>14.864699999999999</v>
      </c>
      <c r="CS3" s="12">
        <v>5.9664999999999999</v>
      </c>
      <c r="CT3" s="12">
        <v>6.6928999999999998</v>
      </c>
      <c r="CU3" s="12">
        <v>1.4261999999999999</v>
      </c>
      <c r="CV3" s="12">
        <v>10.6502</v>
      </c>
      <c r="CW3" s="12">
        <v>1.0750999999999999</v>
      </c>
      <c r="CX3" s="12">
        <v>10.6502</v>
      </c>
      <c r="CY3" s="12">
        <v>1.2414000000000001</v>
      </c>
      <c r="CZ3" s="12">
        <v>10.461</v>
      </c>
      <c r="DA3" s="12">
        <v>3.3693</v>
      </c>
      <c r="DB3" s="12">
        <v>19.644400000000001</v>
      </c>
      <c r="DC3" s="12">
        <v>8.1806999999999999</v>
      </c>
      <c r="DD3" s="12">
        <v>8.9021000000000008</v>
      </c>
      <c r="DE3" s="12">
        <v>2.4548999999999999</v>
      </c>
      <c r="DF3" s="12">
        <v>15.6426</v>
      </c>
      <c r="DG3" s="12">
        <v>2.1711</v>
      </c>
      <c r="DH3" s="12">
        <v>15.6426</v>
      </c>
      <c r="DI3" s="12">
        <v>1.9107000000000001</v>
      </c>
      <c r="DJ3" s="12">
        <v>15.802</v>
      </c>
      <c r="DK3" s="12">
        <v>3.5731000000000002</v>
      </c>
      <c r="DL3" s="12">
        <v>14.92</v>
      </c>
      <c r="DM3" s="12">
        <v>4.2647000000000004</v>
      </c>
      <c r="DN3" s="12">
        <v>13.0791</v>
      </c>
      <c r="DO3" s="12">
        <v>4.1961000000000004</v>
      </c>
      <c r="DP3" s="12">
        <v>12.3774</v>
      </c>
    </row>
    <row r="4" spans="2:120" ht="14.45" customHeight="1" x14ac:dyDescent="0.2">
      <c r="B4" s="2" t="s">
        <v>801</v>
      </c>
      <c r="C4" s="2" t="s">
        <v>484</v>
      </c>
      <c r="D4" s="5">
        <f t="shared" si="0"/>
        <v>18.707699999999999</v>
      </c>
      <c r="E4" s="5">
        <f t="shared" si="1"/>
        <v>17.618099999999998</v>
      </c>
      <c r="F4" s="5">
        <f t="shared" si="2"/>
        <v>3.7357</v>
      </c>
      <c r="G4" s="5">
        <f t="shared" si="3"/>
        <v>1.2484</v>
      </c>
      <c r="H4" s="5">
        <f t="shared" si="4"/>
        <v>1.8688</v>
      </c>
      <c r="I4" s="5">
        <f t="shared" si="5"/>
        <v>0.93410000000000037</v>
      </c>
      <c r="J4" s="5">
        <f t="shared" si="6"/>
        <v>2.2808999999999999</v>
      </c>
      <c r="K4" s="5">
        <f t="shared" si="7"/>
        <v>1.4211</v>
      </c>
      <c r="L4" s="5" t="s">
        <v>566</v>
      </c>
      <c r="M4" s="5" t="s">
        <v>566</v>
      </c>
      <c r="N4" s="5" t="s">
        <v>566</v>
      </c>
      <c r="O4" s="5" t="s">
        <v>566</v>
      </c>
      <c r="P4" s="5">
        <f t="shared" ref="P4:P11" si="18">((CE4-CG4)^2+(CF4-CH4)^2)^0.5</f>
        <v>9.0315720785475673</v>
      </c>
      <c r="Q4" s="5">
        <f t="shared" si="12"/>
        <v>9.4715940733331685</v>
      </c>
      <c r="R4" s="5">
        <f t="shared" ref="R4:R11" si="19">((CO4-CQ4)^2+(CP4-CR4)^2)^0.5</f>
        <v>6.7206976140873946</v>
      </c>
      <c r="S4" s="5">
        <f t="shared" ref="S4:S11" si="20">((CQ4-CS4)^2+(CR4-CT4)^2)^0.5</f>
        <v>7.1724479572876652</v>
      </c>
      <c r="T4" s="5">
        <f t="shared" ref="T4:T11" si="21">((CY4-DA4)^2+(CZ4-DB4)^2)^0.5</f>
        <v>8.6208328536168715</v>
      </c>
      <c r="U4" s="5">
        <f t="shared" ref="U4:U11" si="22">((DA4-DC4)^2+(DB4-DD4)^2)^0.5</f>
        <v>9.3990124933420525</v>
      </c>
      <c r="V4" s="5">
        <f t="shared" ref="V4:V12" si="23">((DI4-DK4)^2+(DJ4-DL4)^2)^0.5</f>
        <v>1.8363811396330552</v>
      </c>
      <c r="W4" s="5">
        <f t="shared" ref="W4:W12" si="24">((DK4-DM4)^2+(DL4-DN4)^2)^0.5</f>
        <v>1.9404303131006797</v>
      </c>
      <c r="X4" s="5">
        <f t="shared" ref="X4:X12" si="25">((DM4-DO4)^2+(DN4-DP4)^2)^0.5</f>
        <v>0.5035448937284539</v>
      </c>
      <c r="Y4" s="5">
        <f t="shared" si="13"/>
        <v>1.5271000000000003</v>
      </c>
      <c r="Z4" s="5">
        <f t="shared" si="14"/>
        <v>0.75249999999999995</v>
      </c>
      <c r="AA4" s="5">
        <f t="shared" si="15"/>
        <v>2.0611999999999999</v>
      </c>
      <c r="AB4" s="5">
        <f t="shared" si="16"/>
        <v>4.4710999999999999</v>
      </c>
      <c r="AC4" s="6">
        <f t="shared" si="17"/>
        <v>2.2897999999999996</v>
      </c>
      <c r="AD4" s="6">
        <f t="shared" ref="AD4:AD10" si="26">((CK4-CM4)^2+(CL4-CN4)^2)^0.5</f>
        <v>0.35429999999999939</v>
      </c>
      <c r="AE4" s="6">
        <f t="shared" ref="AE4:AE10" si="27">((CU4-CW4)^2+(CV4-CX4)^2)^0.5</f>
        <v>0.33209999999999995</v>
      </c>
      <c r="AF4" s="6">
        <f t="shared" ref="AF4:AF10" si="28">((DE4-DG4)^2+(DF4-DH4)^2)^0.5</f>
        <v>0.28569999999999984</v>
      </c>
      <c r="AG4" s="9">
        <v>0</v>
      </c>
      <c r="AH4" s="9">
        <v>0</v>
      </c>
      <c r="AI4" s="9">
        <v>0</v>
      </c>
      <c r="AJ4" s="9">
        <v>-1.2484</v>
      </c>
      <c r="AK4" s="9">
        <v>0</v>
      </c>
      <c r="AL4" s="9">
        <v>-1.8669</v>
      </c>
      <c r="AM4" s="9">
        <v>0</v>
      </c>
      <c r="AN4" s="9">
        <v>-3.7357</v>
      </c>
      <c r="AO4" s="9">
        <v>0</v>
      </c>
      <c r="AP4" s="9">
        <v>-4.6698000000000004</v>
      </c>
      <c r="AQ4" s="9">
        <v>0</v>
      </c>
      <c r="AR4" s="9">
        <v>-6.9507000000000003</v>
      </c>
      <c r="AS4" s="9">
        <v>0</v>
      </c>
      <c r="AT4" s="9">
        <v>-8.3718000000000004</v>
      </c>
      <c r="AU4" s="9">
        <v>0</v>
      </c>
      <c r="AV4" s="9">
        <v>-17.618099999999998</v>
      </c>
      <c r="AW4" s="9">
        <v>0</v>
      </c>
      <c r="AX4" s="9">
        <v>-18.707699999999999</v>
      </c>
      <c r="AY4" s="18">
        <v>1.0330999999999999</v>
      </c>
      <c r="AZ4" s="18">
        <v>-8.9909999999999997</v>
      </c>
      <c r="BA4" s="19">
        <v>1.0210999999999999</v>
      </c>
      <c r="BB4" s="19">
        <v>-8.9909999999999997</v>
      </c>
      <c r="BC4" s="19">
        <v>-0.17399999999999999</v>
      </c>
      <c r="BD4" s="19">
        <v>-8.9909999999999997</v>
      </c>
      <c r="BE4" s="19">
        <v>-2.5482999999999998</v>
      </c>
      <c r="BF4" s="19">
        <v>-8.9909999999999997</v>
      </c>
      <c r="BG4" s="19">
        <v>-2.9279999999999999</v>
      </c>
      <c r="BH4" s="19">
        <v>-8.9909999999999997</v>
      </c>
      <c r="BI4" s="19">
        <v>-3.6804999999999999</v>
      </c>
      <c r="BJ4" s="19">
        <v>-8.9909999999999997</v>
      </c>
      <c r="BK4" s="19">
        <v>-4.0754000000000001</v>
      </c>
      <c r="BL4" s="19">
        <v>-8.9909999999999997</v>
      </c>
      <c r="BM4" s="19">
        <v>-2.2351999999999999</v>
      </c>
      <c r="BN4" s="19">
        <v>-8.9909999999999997</v>
      </c>
      <c r="BO4" s="19">
        <v>-3.45</v>
      </c>
      <c r="BP4" s="19">
        <v>-8.9909999999999997</v>
      </c>
      <c r="BQ4" s="19">
        <v>-1.2566999999999999</v>
      </c>
      <c r="BR4" s="19">
        <v>-8.9909999999999997</v>
      </c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2">
        <v>-3.9205000000000001</v>
      </c>
      <c r="CF4" s="12">
        <v>-8.9140999999999995</v>
      </c>
      <c r="CG4" s="12">
        <v>-7.6993999999999998</v>
      </c>
      <c r="CH4" s="12">
        <v>-17.117100000000001</v>
      </c>
      <c r="CI4" s="12">
        <v>-0.72960000000000003</v>
      </c>
      <c r="CJ4" s="12">
        <v>-10.7036</v>
      </c>
      <c r="CK4" s="12">
        <v>-5.3486000000000002</v>
      </c>
      <c r="CL4" s="12">
        <v>-12.6721</v>
      </c>
      <c r="CM4" s="12">
        <v>-5.7028999999999996</v>
      </c>
      <c r="CN4" s="12">
        <v>-12.6721</v>
      </c>
      <c r="CO4" s="12">
        <v>-0.93920000000000003</v>
      </c>
      <c r="CP4" s="12">
        <v>-2.3475999999999999</v>
      </c>
      <c r="CQ4" s="12">
        <v>0.2419</v>
      </c>
      <c r="CR4" s="12">
        <v>4.2685000000000004</v>
      </c>
      <c r="CS4" s="12">
        <v>2.6562000000000001</v>
      </c>
      <c r="CT4" s="12">
        <v>-2.4853999999999998</v>
      </c>
      <c r="CU4" s="12">
        <v>-0.1784</v>
      </c>
      <c r="CV4" s="12">
        <v>0.84450000000000003</v>
      </c>
      <c r="CW4" s="12">
        <v>-0.51049999999999995</v>
      </c>
      <c r="CX4" s="12">
        <v>0.84450000000000003</v>
      </c>
      <c r="CY4" s="12">
        <v>-0.86109999999999998</v>
      </c>
      <c r="CZ4" s="12">
        <v>0.92010000000000003</v>
      </c>
      <c r="DA4" s="12">
        <v>-3.3458000000000001</v>
      </c>
      <c r="DB4" s="12">
        <v>9.1751000000000005</v>
      </c>
      <c r="DC4" s="12">
        <v>4.9973999999999998</v>
      </c>
      <c r="DD4" s="12">
        <v>4.8470000000000004</v>
      </c>
      <c r="DE4" s="12">
        <v>-1.8409</v>
      </c>
      <c r="DF4" s="12">
        <v>4.8164999999999996</v>
      </c>
      <c r="DG4" s="12">
        <v>-2.1265999999999998</v>
      </c>
      <c r="DH4" s="12">
        <v>4.8164999999999996</v>
      </c>
      <c r="DI4" s="12">
        <v>-2.2161</v>
      </c>
      <c r="DJ4" s="12">
        <v>4.9821999999999997</v>
      </c>
      <c r="DK4" s="12">
        <v>-0.56010000000000004</v>
      </c>
      <c r="DL4" s="12">
        <v>4.1885000000000003</v>
      </c>
      <c r="DM4" s="12">
        <v>2.41E-2</v>
      </c>
      <c r="DN4" s="12">
        <v>2.3380999999999998</v>
      </c>
      <c r="DO4" s="12">
        <v>-4.7E-2</v>
      </c>
      <c r="DP4" s="12">
        <v>1.8395999999999999</v>
      </c>
    </row>
    <row r="5" spans="2:120" ht="16.899999999999999" customHeight="1" x14ac:dyDescent="0.2">
      <c r="B5" s="2" t="s">
        <v>805</v>
      </c>
      <c r="C5" s="2"/>
      <c r="D5" s="28">
        <f>((AG5-AW5)^2+(AH5-AX5)^2)^0.5</f>
        <v>9.1682769160840696</v>
      </c>
      <c r="E5" s="5">
        <f t="shared" si="1"/>
        <v>17.601600000000001</v>
      </c>
      <c r="F5" s="5">
        <f t="shared" si="2"/>
        <v>3.4918999999999998</v>
      </c>
      <c r="G5" s="5">
        <f t="shared" si="3"/>
        <v>1.3436999999999999</v>
      </c>
      <c r="H5" s="5">
        <f t="shared" si="4"/>
        <v>1.4674999999999998</v>
      </c>
      <c r="I5" s="5">
        <f t="shared" si="5"/>
        <v>0.95630000000000015</v>
      </c>
      <c r="J5" s="5">
        <f t="shared" si="6"/>
        <v>1.9202000000000004</v>
      </c>
      <c r="K5" s="5">
        <f t="shared" si="7"/>
        <v>1.6281999999999996</v>
      </c>
      <c r="L5" s="5">
        <v>9.9415532961403965</v>
      </c>
      <c r="M5" s="5">
        <v>3.3202289996324055</v>
      </c>
      <c r="N5" s="5">
        <v>8.8443675417474736</v>
      </c>
      <c r="O5" s="24">
        <v>0.93085466105080006</v>
      </c>
      <c r="P5" s="5">
        <f t="shared" si="18"/>
        <v>9.7813895582376222</v>
      </c>
      <c r="Q5" s="5">
        <f t="shared" si="12"/>
        <v>10.214289671337895</v>
      </c>
      <c r="R5" s="5">
        <f t="shared" si="19"/>
        <v>7.4185277683648261</v>
      </c>
      <c r="S5" s="5">
        <f t="shared" si="20"/>
        <v>8.6576841736113259</v>
      </c>
      <c r="T5" s="5">
        <f t="shared" si="21"/>
        <v>9.6504185551715835</v>
      </c>
      <c r="U5" s="5">
        <f t="shared" si="22"/>
        <v>11.390466148494539</v>
      </c>
      <c r="V5" s="5">
        <f t="shared" si="23"/>
        <v>1.7084983874736315</v>
      </c>
      <c r="W5" s="5">
        <f t="shared" si="24"/>
        <v>1.958258838866813</v>
      </c>
      <c r="X5" s="5">
        <f t="shared" si="25"/>
        <v>0.62921927020713597</v>
      </c>
      <c r="Y5" s="5">
        <f t="shared" si="13"/>
        <v>1.5678000000000001</v>
      </c>
      <c r="Z5" s="5">
        <f t="shared" si="14"/>
        <v>0.77859999999999996</v>
      </c>
      <c r="AA5" s="5">
        <f t="shared" si="15"/>
        <v>2.1482000000000001</v>
      </c>
      <c r="AB5" s="5">
        <f t="shared" si="16"/>
        <v>4.5878999999999994</v>
      </c>
      <c r="AC5" s="6">
        <f t="shared" si="17"/>
        <v>2.3799000000000001</v>
      </c>
      <c r="AD5" s="6">
        <f t="shared" si="26"/>
        <v>0.39749999999999996</v>
      </c>
      <c r="AE5" s="6">
        <f t="shared" si="27"/>
        <v>0.34740000000000038</v>
      </c>
      <c r="AF5" s="6">
        <f t="shared" si="28"/>
        <v>0.31240000000000023</v>
      </c>
      <c r="AG5" s="9">
        <v>0</v>
      </c>
      <c r="AH5" s="9">
        <v>0</v>
      </c>
      <c r="AI5" s="9">
        <v>0</v>
      </c>
      <c r="AJ5" s="9">
        <v>-1.3436999999999999</v>
      </c>
      <c r="AK5" s="9">
        <v>0</v>
      </c>
      <c r="AL5" s="9">
        <v>-2.0244</v>
      </c>
      <c r="AM5" s="9">
        <v>0</v>
      </c>
      <c r="AN5" s="9">
        <v>-3.4918999999999998</v>
      </c>
      <c r="AO5" s="9">
        <v>0</v>
      </c>
      <c r="AP5" s="9">
        <v>-4.4481999999999999</v>
      </c>
      <c r="AQ5" s="9">
        <v>0</v>
      </c>
      <c r="AR5" s="9">
        <v>-6.3684000000000003</v>
      </c>
      <c r="AS5" s="9">
        <v>0</v>
      </c>
      <c r="AT5" s="9">
        <v>-7.9965999999999999</v>
      </c>
      <c r="AU5" s="9">
        <v>0</v>
      </c>
      <c r="AV5" s="9">
        <v>-17.601600000000001</v>
      </c>
      <c r="AW5" s="9">
        <v>0.83689999999999998</v>
      </c>
      <c r="AX5" s="9">
        <v>-9.1300000000000008</v>
      </c>
      <c r="AY5" s="18">
        <v>0.84960000000000002</v>
      </c>
      <c r="AZ5" s="18">
        <v>-9.1300000000000008</v>
      </c>
      <c r="BA5" s="19">
        <v>2.3165</v>
      </c>
      <c r="BB5" s="19">
        <v>-9.1300000000000008</v>
      </c>
      <c r="BC5" s="19">
        <v>1.0979000000000001</v>
      </c>
      <c r="BD5" s="19">
        <v>-9.1300000000000008</v>
      </c>
      <c r="BE5" s="19">
        <v>1.8180000000000001</v>
      </c>
      <c r="BF5" s="19">
        <v>-9.1300000000000008</v>
      </c>
      <c r="BG5" s="19">
        <v>1.4053</v>
      </c>
      <c r="BH5" s="19">
        <v>-9.1300000000000008</v>
      </c>
      <c r="BI5" s="19">
        <v>0.62670000000000003</v>
      </c>
      <c r="BJ5" s="19">
        <v>-9.1300000000000008</v>
      </c>
      <c r="BK5" s="19">
        <v>0.25019999999999998</v>
      </c>
      <c r="BL5" s="19">
        <v>-9.1300000000000008</v>
      </c>
      <c r="BM5" s="19">
        <v>-1.0503</v>
      </c>
      <c r="BN5" s="19">
        <v>-9.1300000000000008</v>
      </c>
      <c r="BO5" s="19">
        <v>-2.2713999999999999</v>
      </c>
      <c r="BP5" s="19">
        <v>-9.1300000000000008</v>
      </c>
      <c r="BQ5" s="19">
        <v>-1.5303</v>
      </c>
      <c r="BR5" s="19">
        <v>-9.1300000000000008</v>
      </c>
      <c r="BS5" s="17">
        <v>0</v>
      </c>
      <c r="BT5" s="17">
        <v>0</v>
      </c>
      <c r="BU5" s="17">
        <v>1.3715999999999999</v>
      </c>
      <c r="BV5" s="17">
        <v>-9.2735000000000003</v>
      </c>
      <c r="BW5" s="17">
        <v>1.7685</v>
      </c>
      <c r="BX5" s="17">
        <v>-12.639699999999999</v>
      </c>
      <c r="BY5" s="17">
        <v>4.5427999999999997</v>
      </c>
      <c r="BZ5" s="17">
        <v>-17.783799999999999</v>
      </c>
      <c r="CA5" s="17">
        <v>6.8693999999999997</v>
      </c>
      <c r="CB5" s="17">
        <v>-18.512799999999999</v>
      </c>
      <c r="CC5" s="17">
        <v>7.2230999999999996</v>
      </c>
      <c r="CD5" s="17">
        <v>-17.763500000000001</v>
      </c>
      <c r="CE5" s="12">
        <v>6.9843999999999999</v>
      </c>
      <c r="CF5" s="12">
        <v>-3.0423</v>
      </c>
      <c r="CG5" s="12">
        <v>6.3963999999999999</v>
      </c>
      <c r="CH5" s="12">
        <v>-12.805999999999999</v>
      </c>
      <c r="CI5" s="12">
        <v>8.2309000000000001</v>
      </c>
      <c r="CJ5" s="12">
        <v>-2.7578</v>
      </c>
      <c r="CK5" s="12">
        <v>6.9627999999999997</v>
      </c>
      <c r="CL5" s="12">
        <v>-7.6035000000000004</v>
      </c>
      <c r="CM5" s="12">
        <v>6.5652999999999997</v>
      </c>
      <c r="CN5" s="12">
        <v>-7.6035000000000004</v>
      </c>
      <c r="CO5" s="12">
        <v>6.6904000000000003</v>
      </c>
      <c r="CP5" s="12">
        <v>-7.8105000000000002</v>
      </c>
      <c r="CQ5" s="12">
        <v>6.5303000000000004</v>
      </c>
      <c r="CR5" s="12">
        <v>-0.39369999999999999</v>
      </c>
      <c r="CS5" s="12">
        <v>9.8069000000000006</v>
      </c>
      <c r="CT5" s="12">
        <v>-8.4074000000000009</v>
      </c>
      <c r="CU5" s="12">
        <v>6.7926000000000002</v>
      </c>
      <c r="CV5" s="12">
        <v>-4.3960999999999997</v>
      </c>
      <c r="CW5" s="12">
        <v>6.4451999999999998</v>
      </c>
      <c r="CX5" s="12">
        <v>-4.3960999999999997</v>
      </c>
      <c r="CY5" s="12">
        <v>6.1765999999999996</v>
      </c>
      <c r="CZ5" s="12">
        <v>-3.8189000000000002</v>
      </c>
      <c r="DA5" s="12">
        <v>5.5461</v>
      </c>
      <c r="DB5" s="12">
        <v>5.8109000000000002</v>
      </c>
      <c r="DC5" s="12">
        <v>10.135899999999999</v>
      </c>
      <c r="DD5" s="12">
        <v>-4.6139000000000001</v>
      </c>
      <c r="DE5" s="12">
        <v>5.734</v>
      </c>
      <c r="DF5" s="12">
        <v>2.9089</v>
      </c>
      <c r="DG5" s="12">
        <v>5.4215999999999998</v>
      </c>
      <c r="DH5" s="12">
        <v>2.9089</v>
      </c>
      <c r="DI5" s="12">
        <v>5.1917999999999997</v>
      </c>
      <c r="DJ5" s="12">
        <v>2.6314000000000002</v>
      </c>
      <c r="DK5" s="12">
        <v>6.7760999999999996</v>
      </c>
      <c r="DL5" s="12">
        <v>3.2709000000000001</v>
      </c>
      <c r="DM5" s="12">
        <v>7.1603000000000003</v>
      </c>
      <c r="DN5" s="12">
        <v>5.1910999999999996</v>
      </c>
      <c r="DO5" s="12">
        <v>7.032</v>
      </c>
      <c r="DP5" s="12">
        <v>5.8071000000000002</v>
      </c>
    </row>
    <row r="6" spans="2:120" ht="15" customHeight="1" x14ac:dyDescent="0.2">
      <c r="B6" s="2" t="s">
        <v>834</v>
      </c>
      <c r="C6" s="2"/>
      <c r="D6" s="5">
        <f t="shared" si="0"/>
        <v>20.1479</v>
      </c>
      <c r="E6" s="5">
        <f t="shared" si="1"/>
        <v>18.898900000000001</v>
      </c>
      <c r="F6" s="5">
        <f t="shared" si="2"/>
        <v>3.8729</v>
      </c>
      <c r="G6" s="5">
        <f t="shared" si="3"/>
        <v>1.3303</v>
      </c>
      <c r="H6" s="5">
        <f t="shared" si="4"/>
        <v>1.7989999999999999</v>
      </c>
      <c r="I6" s="5">
        <f t="shared" si="5"/>
        <v>1.2357</v>
      </c>
      <c r="J6" s="5">
        <f t="shared" si="6"/>
        <v>2.4719999999999995</v>
      </c>
      <c r="K6" s="5">
        <f t="shared" si="7"/>
        <v>1.210300000000001</v>
      </c>
      <c r="L6" s="5">
        <f t="shared" si="8"/>
        <v>10.578929099866395</v>
      </c>
      <c r="M6" s="5">
        <f t="shared" si="9"/>
        <v>2.739997257297897</v>
      </c>
      <c r="N6" s="5">
        <f t="shared" si="10"/>
        <v>9.8536502695872574</v>
      </c>
      <c r="O6" s="5">
        <f t="shared" si="11"/>
        <v>3.5834283486627712</v>
      </c>
      <c r="P6" s="5">
        <f t="shared" si="18"/>
        <v>10.014461497254857</v>
      </c>
      <c r="Q6" s="5">
        <f t="shared" si="12"/>
        <v>10.490961620842963</v>
      </c>
      <c r="R6" s="5">
        <f t="shared" si="19"/>
        <v>7.5418920603519659</v>
      </c>
      <c r="S6" s="5">
        <f t="shared" si="20"/>
        <v>8.6848725091390957</v>
      </c>
      <c r="T6" s="5">
        <f t="shared" si="21"/>
        <v>9.6702650553125995</v>
      </c>
      <c r="U6" s="5">
        <f t="shared" si="22"/>
        <v>11.687359547819174</v>
      </c>
      <c r="V6" s="5">
        <f t="shared" si="23"/>
        <v>1.8630819896075412</v>
      </c>
      <c r="W6" s="5">
        <f t="shared" si="24"/>
        <v>2.0819757179179592</v>
      </c>
      <c r="X6" s="5">
        <f t="shared" si="25"/>
        <v>0.45750590160127985</v>
      </c>
      <c r="Y6" s="5">
        <f t="shared" si="13"/>
        <v>1.5564</v>
      </c>
      <c r="Z6" s="5">
        <f t="shared" si="14"/>
        <v>0.66930000000000001</v>
      </c>
      <c r="AA6" s="5">
        <f t="shared" si="15"/>
        <v>2.2339000000000002</v>
      </c>
      <c r="AB6" s="5">
        <f t="shared" si="16"/>
        <v>5.0374999999999996</v>
      </c>
      <c r="AC6" s="6">
        <f t="shared" si="17"/>
        <v>2.4797000000000002</v>
      </c>
      <c r="AD6" s="6">
        <f t="shared" si="26"/>
        <v>0.41910000000000025</v>
      </c>
      <c r="AE6" s="6">
        <f t="shared" si="27"/>
        <v>0.37980000000000003</v>
      </c>
      <c r="AF6" s="6">
        <f t="shared" si="28"/>
        <v>0.31179999999999997</v>
      </c>
      <c r="AG6" s="9">
        <v>0</v>
      </c>
      <c r="AH6" s="9">
        <v>0</v>
      </c>
      <c r="AI6" s="9">
        <v>0</v>
      </c>
      <c r="AJ6" s="9">
        <v>-1.3303</v>
      </c>
      <c r="AK6" s="9">
        <v>0</v>
      </c>
      <c r="AL6" s="9">
        <v>-2.0739000000000001</v>
      </c>
      <c r="AM6" s="9">
        <v>0</v>
      </c>
      <c r="AN6" s="9">
        <v>-3.8729</v>
      </c>
      <c r="AO6" s="9">
        <v>0</v>
      </c>
      <c r="AP6" s="9">
        <v>-5.1086</v>
      </c>
      <c r="AQ6" s="9">
        <v>0</v>
      </c>
      <c r="AR6" s="9">
        <v>-7.5805999999999996</v>
      </c>
      <c r="AS6" s="9">
        <v>0</v>
      </c>
      <c r="AT6" s="9">
        <v>-8.7909000000000006</v>
      </c>
      <c r="AU6" s="9">
        <v>0</v>
      </c>
      <c r="AV6" s="9">
        <v>-18.898900000000001</v>
      </c>
      <c r="AW6" s="9">
        <v>0</v>
      </c>
      <c r="AX6" s="9">
        <v>-20.1479</v>
      </c>
      <c r="AY6" s="18">
        <v>1.4237</v>
      </c>
      <c r="AZ6" s="18">
        <v>-10.028600000000001</v>
      </c>
      <c r="BA6" s="19">
        <v>2.6067</v>
      </c>
      <c r="BB6" s="19">
        <v>-10.028600000000001</v>
      </c>
      <c r="BC6" s="19">
        <v>1.31</v>
      </c>
      <c r="BD6" s="19">
        <v>-10.028600000000001</v>
      </c>
      <c r="BE6" s="19">
        <v>1.0001</v>
      </c>
      <c r="BF6" s="19">
        <v>-10.028600000000001</v>
      </c>
      <c r="BG6" s="19">
        <v>0.6401</v>
      </c>
      <c r="BH6" s="19">
        <v>-10.028600000000001</v>
      </c>
      <c r="BI6" s="19">
        <v>-2.92E-2</v>
      </c>
      <c r="BJ6" s="19">
        <v>-10.028600000000001</v>
      </c>
      <c r="BK6" s="19">
        <v>-0.55630000000000002</v>
      </c>
      <c r="BL6" s="19">
        <v>-10.028600000000001</v>
      </c>
      <c r="BM6" s="19">
        <v>-0.92390000000000005</v>
      </c>
      <c r="BN6" s="19">
        <v>-10.028600000000001</v>
      </c>
      <c r="BO6" s="19">
        <v>-2.4308000000000001</v>
      </c>
      <c r="BP6" s="19">
        <v>-10.028600000000001</v>
      </c>
      <c r="BQ6" s="19">
        <v>-1.056</v>
      </c>
      <c r="BR6" s="19">
        <v>-10.028600000000001</v>
      </c>
      <c r="BS6" s="17">
        <v>0</v>
      </c>
      <c r="BT6" s="17">
        <v>0</v>
      </c>
      <c r="BU6" s="17">
        <v>-0.29909999999999998</v>
      </c>
      <c r="BV6" s="17">
        <v>10.5747</v>
      </c>
      <c r="BW6" s="17">
        <v>-3.0314999999999999</v>
      </c>
      <c r="BX6" s="17">
        <v>10.370799999999999</v>
      </c>
      <c r="BY6" s="17">
        <v>-8.2251999999999992</v>
      </c>
      <c r="BZ6" s="17">
        <v>8.9319000000000006</v>
      </c>
      <c r="CA6" s="17">
        <v>-10.9125</v>
      </c>
      <c r="CB6" s="17">
        <v>5.367</v>
      </c>
      <c r="CC6" s="17">
        <v>-9.3853000000000009</v>
      </c>
      <c r="CD6" s="17">
        <v>2.1253000000000002</v>
      </c>
      <c r="CE6" s="12">
        <v>-1.5684</v>
      </c>
      <c r="CF6" s="12">
        <v>2.1888000000000001</v>
      </c>
      <c r="CG6" s="12">
        <v>-11.5532</v>
      </c>
      <c r="CH6" s="12">
        <v>1.4186000000000001</v>
      </c>
      <c r="CI6" s="12">
        <v>-4.4755000000000003</v>
      </c>
      <c r="CJ6" s="12">
        <v>9.1623999999999999</v>
      </c>
      <c r="CK6" s="12">
        <v>-5.875</v>
      </c>
      <c r="CL6" s="12">
        <v>2.0903999999999998</v>
      </c>
      <c r="CM6" s="12">
        <v>-5.875</v>
      </c>
      <c r="CN6" s="12">
        <v>2.5095000000000001</v>
      </c>
      <c r="CO6" s="12">
        <v>-5.5892999999999997</v>
      </c>
      <c r="CP6" s="12">
        <v>2.5095000000000001</v>
      </c>
      <c r="CQ6" s="12">
        <v>-11.7437</v>
      </c>
      <c r="CR6" s="12">
        <v>-1.8498000000000001</v>
      </c>
      <c r="CS6" s="12">
        <v>-3.3241999999999998</v>
      </c>
      <c r="CT6" s="12">
        <v>0.28070000000000001</v>
      </c>
      <c r="CU6" s="12">
        <v>-8.1876999999999995</v>
      </c>
      <c r="CV6" s="12">
        <v>0.42159999999999997</v>
      </c>
      <c r="CW6" s="12">
        <v>-8.1876999999999995</v>
      </c>
      <c r="CX6" s="12">
        <v>0.8014</v>
      </c>
      <c r="CY6" s="12">
        <v>-7.9089</v>
      </c>
      <c r="CZ6" s="12">
        <v>0.85599999999999998</v>
      </c>
      <c r="DA6" s="12">
        <v>-17.280899999999999</v>
      </c>
      <c r="DB6" s="12">
        <v>-1.5271999999999999</v>
      </c>
      <c r="DC6" s="12">
        <v>-5.6451000000000002</v>
      </c>
      <c r="DD6" s="12">
        <v>-2.6238000000000001</v>
      </c>
      <c r="DE6" s="12">
        <v>-11.040699999999999</v>
      </c>
      <c r="DF6" s="12">
        <v>4.4000000000000003E-3</v>
      </c>
      <c r="DG6" s="12">
        <v>-11.040699999999999</v>
      </c>
      <c r="DH6" s="12">
        <v>0.31619999999999998</v>
      </c>
      <c r="DI6" s="12">
        <v>-11.040699999999999</v>
      </c>
      <c r="DJ6" s="12">
        <v>0.2248</v>
      </c>
      <c r="DK6" s="12">
        <v>-9.1910000000000007</v>
      </c>
      <c r="DL6" s="12">
        <v>1.9E-3</v>
      </c>
      <c r="DM6" s="12">
        <v>-7.5990000000000002</v>
      </c>
      <c r="DN6" s="12">
        <v>-1.3398000000000001</v>
      </c>
      <c r="DO6" s="12">
        <v>-7.3704000000000001</v>
      </c>
      <c r="DP6" s="12">
        <v>-1.7361</v>
      </c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11"/>
        <v>0</v>
      </c>
      <c r="P7" s="5">
        <f t="shared" si="18"/>
        <v>0</v>
      </c>
      <c r="Q7" s="5">
        <f t="shared" si="12"/>
        <v>0</v>
      </c>
      <c r="R7" s="5">
        <f t="shared" si="19"/>
        <v>0</v>
      </c>
      <c r="S7" s="5">
        <f t="shared" si="20"/>
        <v>0</v>
      </c>
      <c r="T7" s="5">
        <f t="shared" si="21"/>
        <v>0</v>
      </c>
      <c r="U7" s="5">
        <f t="shared" si="22"/>
        <v>0</v>
      </c>
      <c r="V7" s="5">
        <f t="shared" si="23"/>
        <v>0</v>
      </c>
      <c r="W7" s="5">
        <f t="shared" si="24"/>
        <v>0</v>
      </c>
      <c r="X7" s="5">
        <f t="shared" si="25"/>
        <v>0</v>
      </c>
      <c r="Y7" s="5">
        <f t="shared" si="13"/>
        <v>0</v>
      </c>
      <c r="Z7" s="5">
        <f t="shared" si="14"/>
        <v>0</v>
      </c>
      <c r="AA7" s="5">
        <f t="shared" si="15"/>
        <v>0</v>
      </c>
      <c r="AB7" s="5">
        <f t="shared" si="16"/>
        <v>0</v>
      </c>
      <c r="AC7" s="6">
        <f t="shared" si="17"/>
        <v>0</v>
      </c>
      <c r="AD7" s="6">
        <f t="shared" si="26"/>
        <v>0</v>
      </c>
      <c r="AE7" s="6">
        <f t="shared" si="27"/>
        <v>0</v>
      </c>
      <c r="AF7" s="6">
        <f t="shared" si="28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11"/>
        <v>0</v>
      </c>
      <c r="P8" s="5">
        <f t="shared" si="18"/>
        <v>0</v>
      </c>
      <c r="Q8" s="5">
        <f t="shared" si="12"/>
        <v>0</v>
      </c>
      <c r="R8" s="5">
        <f t="shared" si="19"/>
        <v>0</v>
      </c>
      <c r="S8" s="5">
        <f t="shared" si="20"/>
        <v>0</v>
      </c>
      <c r="T8" s="5">
        <f t="shared" si="21"/>
        <v>0</v>
      </c>
      <c r="U8" s="5">
        <f t="shared" si="22"/>
        <v>0</v>
      </c>
      <c r="V8" s="5">
        <f t="shared" si="23"/>
        <v>0</v>
      </c>
      <c r="W8" s="5">
        <f t="shared" si="24"/>
        <v>0</v>
      </c>
      <c r="X8" s="5">
        <f t="shared" si="25"/>
        <v>0</v>
      </c>
      <c r="Y8" s="5">
        <f t="shared" si="13"/>
        <v>0</v>
      </c>
      <c r="Z8" s="5">
        <f t="shared" si="14"/>
        <v>0</v>
      </c>
      <c r="AA8" s="5">
        <f t="shared" si="15"/>
        <v>0</v>
      </c>
      <c r="AB8" s="5">
        <f t="shared" si="16"/>
        <v>0</v>
      </c>
      <c r="AC8" s="6">
        <f t="shared" si="17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11"/>
        <v>0</v>
      </c>
      <c r="P9" s="5">
        <f t="shared" si="18"/>
        <v>0</v>
      </c>
      <c r="Q9" s="5">
        <f t="shared" si="12"/>
        <v>0</v>
      </c>
      <c r="R9" s="5">
        <f t="shared" si="19"/>
        <v>0</v>
      </c>
      <c r="S9" s="5">
        <f t="shared" si="20"/>
        <v>0</v>
      </c>
      <c r="T9" s="5">
        <f t="shared" si="21"/>
        <v>0</v>
      </c>
      <c r="U9" s="5">
        <f t="shared" si="22"/>
        <v>0</v>
      </c>
      <c r="V9" s="5">
        <f t="shared" si="23"/>
        <v>0</v>
      </c>
      <c r="W9" s="5">
        <f t="shared" si="24"/>
        <v>0</v>
      </c>
      <c r="X9" s="5">
        <f t="shared" si="25"/>
        <v>0</v>
      </c>
      <c r="Y9" s="5">
        <f t="shared" si="13"/>
        <v>0</v>
      </c>
      <c r="Z9" s="5">
        <f t="shared" si="14"/>
        <v>0</v>
      </c>
      <c r="AA9" s="5">
        <f t="shared" si="15"/>
        <v>0</v>
      </c>
      <c r="AB9" s="5">
        <f t="shared" si="16"/>
        <v>0</v>
      </c>
      <c r="AC9" s="6">
        <f t="shared" si="17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1"/>
        <v>0</v>
      </c>
      <c r="P10" s="5">
        <f t="shared" si="18"/>
        <v>0</v>
      </c>
      <c r="Q10" s="5">
        <f t="shared" si="12"/>
        <v>0</v>
      </c>
      <c r="R10" s="5">
        <f t="shared" si="19"/>
        <v>0</v>
      </c>
      <c r="S10" s="5">
        <f t="shared" si="20"/>
        <v>0</v>
      </c>
      <c r="T10" s="5">
        <f t="shared" si="21"/>
        <v>0</v>
      </c>
      <c r="U10" s="5">
        <f t="shared" si="22"/>
        <v>0</v>
      </c>
      <c r="V10" s="5">
        <f t="shared" si="23"/>
        <v>0</v>
      </c>
      <c r="W10" s="5">
        <f t="shared" si="24"/>
        <v>0</v>
      </c>
      <c r="X10" s="5">
        <f t="shared" si="25"/>
        <v>0</v>
      </c>
      <c r="Y10" s="5">
        <f t="shared" si="13"/>
        <v>0</v>
      </c>
      <c r="Z10" s="5">
        <f t="shared" si="14"/>
        <v>0</v>
      </c>
      <c r="AA10" s="5">
        <f t="shared" si="15"/>
        <v>0</v>
      </c>
      <c r="AB10" s="5">
        <f t="shared" si="16"/>
        <v>0</v>
      </c>
      <c r="AC10" s="6">
        <f t="shared" si="17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1"/>
        <v>0</v>
      </c>
      <c r="P11" s="5">
        <f t="shared" si="18"/>
        <v>0</v>
      </c>
      <c r="Q11" s="5">
        <f t="shared" si="12"/>
        <v>0</v>
      </c>
      <c r="R11" s="5">
        <f t="shared" si="19"/>
        <v>0</v>
      </c>
      <c r="S11" s="5">
        <f t="shared" si="20"/>
        <v>0</v>
      </c>
      <c r="T11" s="5">
        <f t="shared" si="21"/>
        <v>0</v>
      </c>
      <c r="U11" s="5">
        <f t="shared" si="22"/>
        <v>0</v>
      </c>
      <c r="V11" s="5">
        <f t="shared" si="23"/>
        <v>0</v>
      </c>
      <c r="W11" s="5">
        <f t="shared" si="24"/>
        <v>0</v>
      </c>
      <c r="X11" s="5">
        <f t="shared" si="25"/>
        <v>0</v>
      </c>
      <c r="Y11" s="5">
        <f t="shared" si="13"/>
        <v>0</v>
      </c>
      <c r="Z11" s="5">
        <f t="shared" si="14"/>
        <v>0</v>
      </c>
      <c r="AA11" s="5">
        <f t="shared" si="15"/>
        <v>0</v>
      </c>
      <c r="AB11" s="5">
        <f t="shared" si="16"/>
        <v>0</v>
      </c>
      <c r="AC11" s="6">
        <f t="shared" si="17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((CI12-CK12)^2+(CJ12-CL12)^2)^0.5</f>
        <v>0</v>
      </c>
      <c r="R12" s="5">
        <f>((CQ12-CS12)^2+(CR12-CT12)^2)^0.5</f>
        <v>0</v>
      </c>
      <c r="S12" s="5">
        <f>((CS12-CU12)^2+(CT12-CV12)^2)^0.5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3"/>
        <v>0</v>
      </c>
      <c r="W12" s="5">
        <f t="shared" si="24"/>
        <v>0</v>
      </c>
      <c r="X12" s="5">
        <f t="shared" si="25"/>
        <v>0</v>
      </c>
      <c r="Y12" s="5">
        <f t="shared" si="13"/>
        <v>0</v>
      </c>
      <c r="Z12" s="5">
        <f t="shared" si="14"/>
        <v>0</v>
      </c>
      <c r="AA12" s="5">
        <f t="shared" si="15"/>
        <v>0</v>
      </c>
      <c r="AB12" s="5">
        <f t="shared" si="16"/>
        <v>0</v>
      </c>
      <c r="AC12" s="6">
        <f t="shared" si="17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AVERAGE(D3:D4,D6)</f>
        <v>19.199000000000002</v>
      </c>
      <c r="E13" s="14">
        <f>AVERAGE(E3:E6)</f>
        <v>17.876374999999999</v>
      </c>
      <c r="F13" s="14">
        <f t="shared" ref="F13:N13" si="29">AVERAGE(F3:F6)</f>
        <v>3.7206499999999996</v>
      </c>
      <c r="G13" s="14">
        <f t="shared" si="29"/>
        <v>1.3001750000000001</v>
      </c>
      <c r="H13" s="14">
        <f t="shared" si="29"/>
        <v>1.7439</v>
      </c>
      <c r="I13" s="14">
        <f t="shared" si="29"/>
        <v>1.054875</v>
      </c>
      <c r="J13" s="14">
        <f t="shared" si="29"/>
        <v>2.2443749999999998</v>
      </c>
      <c r="K13" s="14">
        <f t="shared" si="29"/>
        <v>1.350025</v>
      </c>
      <c r="L13" s="14">
        <f t="shared" si="29"/>
        <v>10.322083106181772</v>
      </c>
      <c r="M13" s="14">
        <f t="shared" si="29"/>
        <v>3.1872303053945426</v>
      </c>
      <c r="N13" s="14">
        <f t="shared" si="29"/>
        <v>9.6220279226064047</v>
      </c>
      <c r="O13" s="14">
        <f>AVERAGE(O3:O4,O6)</f>
        <v>3.7248613499235601</v>
      </c>
      <c r="P13" s="14">
        <f t="shared" ref="P13:AF13" si="30">AVERAGE(P3:P6)</f>
        <v>9.6614868277048416</v>
      </c>
      <c r="Q13" s="14">
        <f t="shared" si="30"/>
        <v>10.14767484914081</v>
      </c>
      <c r="R13" s="14">
        <f t="shared" si="30"/>
        <v>7.3285871451006175</v>
      </c>
      <c r="S13" s="14">
        <f t="shared" si="30"/>
        <v>8.3398167194457411</v>
      </c>
      <c r="T13" s="14">
        <f t="shared" si="30"/>
        <v>9.3420557215706665</v>
      </c>
      <c r="U13" s="14">
        <f t="shared" si="30"/>
        <v>11.061854820484584</v>
      </c>
      <c r="V13" s="14">
        <f t="shared" si="30"/>
        <v>1.8224620680185974</v>
      </c>
      <c r="W13" s="14">
        <f t="shared" si="30"/>
        <v>1.9867976450927061</v>
      </c>
      <c r="X13" s="14">
        <f t="shared" si="30"/>
        <v>0.57382883694264297</v>
      </c>
      <c r="Y13" s="14">
        <f t="shared" si="30"/>
        <v>1.5555750000000002</v>
      </c>
      <c r="Z13" s="14">
        <f t="shared" si="30"/>
        <v>0.7504249999999999</v>
      </c>
      <c r="AA13" s="14">
        <f t="shared" si="30"/>
        <v>2.1559749999999998</v>
      </c>
      <c r="AB13" s="14">
        <f t="shared" si="30"/>
        <v>4.6350499999999997</v>
      </c>
      <c r="AC13" s="14">
        <f t="shared" si="30"/>
        <v>2.3693249999999999</v>
      </c>
      <c r="AD13" s="14">
        <f t="shared" si="30"/>
        <v>0.3789499999999999</v>
      </c>
      <c r="AE13" s="14">
        <f t="shared" si="30"/>
        <v>0.35260000000000002</v>
      </c>
      <c r="AF13" s="14">
        <f t="shared" si="30"/>
        <v>0.29842499999999994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STDEV(D3:D4,D6)</f>
        <v>0.82194423776798931</v>
      </c>
      <c r="E14" s="14">
        <f>STDEV(E3:E6)</f>
        <v>0.68977059652708739</v>
      </c>
      <c r="F14" s="14">
        <f t="shared" ref="F14:N14" si="31">STDEV(F3:F6)</f>
        <v>0.16279765559327533</v>
      </c>
      <c r="G14" s="14">
        <f t="shared" si="31"/>
        <v>4.4576180111504986E-2</v>
      </c>
      <c r="H14" s="14">
        <f t="shared" si="31"/>
        <v>0.18648140211113107</v>
      </c>
      <c r="I14" s="14">
        <f t="shared" si="31"/>
        <v>0.13962507833480403</v>
      </c>
      <c r="J14" s="14">
        <f t="shared" si="31"/>
        <v>0.23226396441692485</v>
      </c>
      <c r="K14" s="14">
        <f t="shared" si="31"/>
        <v>0.22049700489273441</v>
      </c>
      <c r="L14" s="14">
        <f t="shared" si="31"/>
        <v>0.33620714390873552</v>
      </c>
      <c r="M14" s="14">
        <f t="shared" si="31"/>
        <v>0.3977746102529886</v>
      </c>
      <c r="N14" s="14">
        <f t="shared" si="31"/>
        <v>0.69157867015257635</v>
      </c>
      <c r="O14" s="14">
        <f>STDEV(O3:O4,O6)</f>
        <v>0.20001646855013847</v>
      </c>
      <c r="P14" s="14">
        <f t="shared" ref="P14:AF14" si="32">STDEV(P3:P6)</f>
        <v>0.43221179312283536</v>
      </c>
      <c r="Q14" s="14">
        <f t="shared" si="32"/>
        <v>0.46555340347451968</v>
      </c>
      <c r="R14" s="14">
        <f t="shared" si="32"/>
        <v>0.41469906625726127</v>
      </c>
      <c r="S14" s="14">
        <f t="shared" si="32"/>
        <v>0.78258510170101736</v>
      </c>
      <c r="T14" s="14">
        <f t="shared" si="32"/>
        <v>0.4933346295957512</v>
      </c>
      <c r="U14" s="14">
        <f t="shared" si="32"/>
        <v>1.1205027297434922</v>
      </c>
      <c r="V14" s="14">
        <f t="shared" si="32"/>
        <v>7.8236250194519047E-2</v>
      </c>
      <c r="W14" s="14">
        <f t="shared" si="32"/>
        <v>6.4379628807853681E-2</v>
      </c>
      <c r="X14" s="14">
        <f t="shared" si="32"/>
        <v>0.11366135897512432</v>
      </c>
      <c r="Y14" s="14">
        <f t="shared" si="32"/>
        <v>1.9990727016961148E-2</v>
      </c>
      <c r="Z14" s="14">
        <f t="shared" si="32"/>
        <v>5.7641615464292223E-2</v>
      </c>
      <c r="AA14" s="14">
        <f t="shared" si="32"/>
        <v>7.2391176948575844E-2</v>
      </c>
      <c r="AB14" s="14">
        <f t="shared" si="32"/>
        <v>0.27548959447983989</v>
      </c>
      <c r="AC14" s="14">
        <f t="shared" si="32"/>
        <v>8.2330082594395809E-2</v>
      </c>
      <c r="AD14" s="14">
        <f t="shared" si="32"/>
        <v>3.522853956666408E-2</v>
      </c>
      <c r="AE14" s="14">
        <f t="shared" si="32"/>
        <v>1.9911303322484943E-2</v>
      </c>
      <c r="AF14" s="14">
        <f t="shared" si="32"/>
        <v>1.5811467357585911E-2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MAX(D3:D4,D6)-MIN(D3:D4,D6)</f>
        <v>1.4402000000000008</v>
      </c>
      <c r="E15" s="14">
        <f>MAX(E3:E6)-MIN(E3:E6)</f>
        <v>1.5120000000000005</v>
      </c>
      <c r="F15" s="14">
        <f t="shared" ref="F15:N15" si="33">MAX(F3:F6)-MIN(F3:F6)</f>
        <v>0.38100000000000023</v>
      </c>
      <c r="G15" s="14">
        <f t="shared" si="33"/>
        <v>9.529999999999994E-2</v>
      </c>
      <c r="H15" s="14">
        <f t="shared" si="33"/>
        <v>0.40130000000000021</v>
      </c>
      <c r="I15" s="14">
        <f t="shared" si="33"/>
        <v>0.30159999999999965</v>
      </c>
      <c r="J15" s="14">
        <f t="shared" si="33"/>
        <v>0.55179999999999918</v>
      </c>
      <c r="K15" s="14">
        <f t="shared" si="33"/>
        <v>0.48770000000000024</v>
      </c>
      <c r="L15" s="14">
        <f t="shared" si="33"/>
        <v>0.63737580372599822</v>
      </c>
      <c r="M15" s="14">
        <f t="shared" si="33"/>
        <v>0.76146740195542684</v>
      </c>
      <c r="N15" s="14">
        <f t="shared" si="33"/>
        <v>1.3236984147370077</v>
      </c>
      <c r="O15" s="14">
        <f>MAX(O3:O4,O6)-MIN(O3:O4,O6)</f>
        <v>0.28286600252157745</v>
      </c>
      <c r="P15" s="14">
        <f t="shared" ref="P15:AF15" si="34">MAX(P3:P6)-MIN(P3:P6)</f>
        <v>0.98288941870728941</v>
      </c>
      <c r="Q15" s="14">
        <f t="shared" si="34"/>
        <v>1.0193675475097947</v>
      </c>
      <c r="R15" s="14">
        <f t="shared" si="34"/>
        <v>0.91253352351088868</v>
      </c>
      <c r="S15" s="14">
        <f t="shared" si="34"/>
        <v>1.6718142804572098</v>
      </c>
      <c r="T15" s="14">
        <f t="shared" si="34"/>
        <v>1.049432201695728</v>
      </c>
      <c r="U15" s="14">
        <f t="shared" si="34"/>
        <v>2.3715685989405202</v>
      </c>
      <c r="V15" s="14">
        <f t="shared" si="34"/>
        <v>0.17338836788653089</v>
      </c>
      <c r="W15" s="14">
        <f t="shared" si="34"/>
        <v>0.14154540481727951</v>
      </c>
      <c r="X15" s="14">
        <f t="shared" si="34"/>
        <v>0.24753938063242248</v>
      </c>
      <c r="Y15" s="14">
        <f t="shared" si="34"/>
        <v>4.3899999999999606E-2</v>
      </c>
      <c r="Z15" s="14">
        <f t="shared" si="34"/>
        <v>0.13200000000000001</v>
      </c>
      <c r="AA15" s="14">
        <f t="shared" si="34"/>
        <v>0.1727000000000003</v>
      </c>
      <c r="AB15" s="14">
        <f t="shared" si="34"/>
        <v>0.59379999999999988</v>
      </c>
      <c r="AC15" s="14">
        <f t="shared" si="34"/>
        <v>0.18990000000000062</v>
      </c>
      <c r="AD15" s="14">
        <f t="shared" si="34"/>
        <v>7.4200000000000266E-2</v>
      </c>
      <c r="AE15" s="14">
        <f t="shared" si="34"/>
        <v>4.7700000000000076E-2</v>
      </c>
      <c r="AF15" s="14">
        <f t="shared" si="34"/>
        <v>2.8600000000000403E-2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MIN(D3:D4,D6)</f>
        <v>18.707699999999999</v>
      </c>
      <c r="E16" s="14">
        <f>MIN(E3:E6)</f>
        <v>17.386900000000001</v>
      </c>
      <c r="F16" s="14">
        <f t="shared" ref="F16:N16" si="35">MIN(F3:F6)</f>
        <v>3.4918999999999998</v>
      </c>
      <c r="G16" s="14">
        <f t="shared" si="35"/>
        <v>1.2484</v>
      </c>
      <c r="H16" s="14">
        <f t="shared" si="35"/>
        <v>1.4674999999999998</v>
      </c>
      <c r="I16" s="14">
        <f t="shared" si="35"/>
        <v>0.93410000000000037</v>
      </c>
      <c r="J16" s="14">
        <f t="shared" si="35"/>
        <v>1.9202000000000004</v>
      </c>
      <c r="K16" s="14">
        <f t="shared" si="35"/>
        <v>1.1404999999999994</v>
      </c>
      <c r="L16" s="14">
        <f t="shared" si="35"/>
        <v>9.9415532961403965</v>
      </c>
      <c r="M16" s="14">
        <f t="shared" si="35"/>
        <v>2.739997257297897</v>
      </c>
      <c r="N16" s="14">
        <f t="shared" si="35"/>
        <v>8.8443675417474736</v>
      </c>
      <c r="O16" s="14">
        <f>MIN(O3:O4,O6)</f>
        <v>3.5834283486627712</v>
      </c>
      <c r="P16" s="14">
        <f t="shared" ref="P16:AF16" si="36">MIN(P3:P6)</f>
        <v>9.0315720785475673</v>
      </c>
      <c r="Q16" s="14">
        <f t="shared" si="36"/>
        <v>9.4715940733331685</v>
      </c>
      <c r="R16" s="14">
        <f t="shared" si="36"/>
        <v>6.7206976140873946</v>
      </c>
      <c r="S16" s="14">
        <f t="shared" si="36"/>
        <v>7.1724479572876652</v>
      </c>
      <c r="T16" s="14">
        <f t="shared" si="36"/>
        <v>8.6208328536168715</v>
      </c>
      <c r="U16" s="14">
        <f t="shared" si="36"/>
        <v>9.3990124933420525</v>
      </c>
      <c r="V16" s="14">
        <f t="shared" si="36"/>
        <v>1.7084983874736315</v>
      </c>
      <c r="W16" s="14">
        <f t="shared" si="36"/>
        <v>1.9404303131006797</v>
      </c>
      <c r="X16" s="14">
        <f t="shared" si="36"/>
        <v>0.45750590160127985</v>
      </c>
      <c r="Y16" s="14">
        <f t="shared" si="36"/>
        <v>1.5271000000000003</v>
      </c>
      <c r="Z16" s="14">
        <f t="shared" si="36"/>
        <v>0.66930000000000001</v>
      </c>
      <c r="AA16" s="14">
        <f t="shared" si="36"/>
        <v>2.0611999999999999</v>
      </c>
      <c r="AB16" s="14">
        <f t="shared" si="36"/>
        <v>4.4436999999999998</v>
      </c>
      <c r="AC16" s="14">
        <f t="shared" si="36"/>
        <v>2.2897999999999996</v>
      </c>
      <c r="AD16" s="14">
        <f t="shared" si="36"/>
        <v>0.34489999999999998</v>
      </c>
      <c r="AE16" s="14">
        <f t="shared" si="36"/>
        <v>0.33209999999999995</v>
      </c>
      <c r="AF16" s="14">
        <f t="shared" si="36"/>
        <v>0.28379999999999983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MAX(D3:D4,D6)</f>
        <v>20.1479</v>
      </c>
      <c r="E17" s="14">
        <f>MAX(E3:E6)</f>
        <v>18.898900000000001</v>
      </c>
      <c r="F17" s="14">
        <f t="shared" ref="F17:N17" si="37">MAX(F3:F6)</f>
        <v>3.8729</v>
      </c>
      <c r="G17" s="14">
        <f t="shared" si="37"/>
        <v>1.3436999999999999</v>
      </c>
      <c r="H17" s="14">
        <f t="shared" si="37"/>
        <v>1.8688</v>
      </c>
      <c r="I17" s="14">
        <f t="shared" si="37"/>
        <v>1.2357</v>
      </c>
      <c r="J17" s="14">
        <f t="shared" si="37"/>
        <v>2.4719999999999995</v>
      </c>
      <c r="K17" s="14">
        <f t="shared" si="37"/>
        <v>1.6281999999999996</v>
      </c>
      <c r="L17" s="14">
        <f t="shared" si="37"/>
        <v>10.578929099866395</v>
      </c>
      <c r="M17" s="14">
        <f t="shared" si="37"/>
        <v>3.5014646592533238</v>
      </c>
      <c r="N17" s="14">
        <f t="shared" si="37"/>
        <v>10.168065956484481</v>
      </c>
      <c r="O17" s="14">
        <f>MAX(O3:O4,O6)</f>
        <v>3.8662943511843486</v>
      </c>
      <c r="P17" s="14">
        <f t="shared" ref="P17:AF17" si="38">MAX(P3:P6)</f>
        <v>10.014461497254857</v>
      </c>
      <c r="Q17" s="14">
        <f t="shared" si="38"/>
        <v>10.490961620842963</v>
      </c>
      <c r="R17" s="14">
        <f t="shared" si="38"/>
        <v>7.6332311375982833</v>
      </c>
      <c r="S17" s="14">
        <f t="shared" si="38"/>
        <v>8.844262237744875</v>
      </c>
      <c r="T17" s="14">
        <f t="shared" si="38"/>
        <v>9.6702650553125995</v>
      </c>
      <c r="U17" s="14">
        <f t="shared" si="38"/>
        <v>11.770581092282573</v>
      </c>
      <c r="V17" s="14">
        <f t="shared" si="38"/>
        <v>1.8818867553601624</v>
      </c>
      <c r="W17" s="14">
        <f t="shared" si="38"/>
        <v>2.0819757179179592</v>
      </c>
      <c r="X17" s="14">
        <f t="shared" si="38"/>
        <v>0.70504528223370233</v>
      </c>
      <c r="Y17" s="14">
        <f t="shared" si="38"/>
        <v>1.571</v>
      </c>
      <c r="Z17" s="14">
        <f t="shared" si="38"/>
        <v>0.80130000000000001</v>
      </c>
      <c r="AA17" s="14">
        <f t="shared" si="38"/>
        <v>2.2339000000000002</v>
      </c>
      <c r="AB17" s="14">
        <f t="shared" si="38"/>
        <v>5.0374999999999996</v>
      </c>
      <c r="AC17" s="14">
        <f t="shared" si="38"/>
        <v>2.4797000000000002</v>
      </c>
      <c r="AD17" s="14">
        <f t="shared" si="38"/>
        <v>0.41910000000000025</v>
      </c>
      <c r="AE17" s="14">
        <f t="shared" si="38"/>
        <v>0.37980000000000003</v>
      </c>
      <c r="AF17" s="14">
        <f t="shared" si="38"/>
        <v>0.31240000000000023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COUNT(D3:D4,D6)</f>
        <v>3</v>
      </c>
      <c r="E18" s="15">
        <f>COUNT(E3:E6)</f>
        <v>4</v>
      </c>
      <c r="F18" s="15">
        <f t="shared" ref="F18:N18" si="39">COUNT(F3:F6)</f>
        <v>4</v>
      </c>
      <c r="G18" s="15">
        <f t="shared" si="39"/>
        <v>4</v>
      </c>
      <c r="H18" s="15">
        <f t="shared" si="39"/>
        <v>4</v>
      </c>
      <c r="I18" s="15">
        <f t="shared" si="39"/>
        <v>4</v>
      </c>
      <c r="J18" s="15">
        <f t="shared" si="39"/>
        <v>4</v>
      </c>
      <c r="K18" s="15">
        <f t="shared" si="39"/>
        <v>4</v>
      </c>
      <c r="L18" s="15">
        <f t="shared" si="39"/>
        <v>3</v>
      </c>
      <c r="M18" s="15">
        <f t="shared" si="39"/>
        <v>3</v>
      </c>
      <c r="N18" s="15">
        <f t="shared" si="39"/>
        <v>3</v>
      </c>
      <c r="O18" s="15">
        <f>COUNT(O3:O4,O6)</f>
        <v>2</v>
      </c>
      <c r="P18" s="15">
        <f t="shared" ref="P18:AF18" si="40">COUNT(P3:P6)</f>
        <v>4</v>
      </c>
      <c r="Q18" s="15">
        <f t="shared" si="40"/>
        <v>4</v>
      </c>
      <c r="R18" s="15">
        <f t="shared" si="40"/>
        <v>4</v>
      </c>
      <c r="S18" s="15">
        <f t="shared" si="40"/>
        <v>4</v>
      </c>
      <c r="T18" s="15">
        <f t="shared" si="40"/>
        <v>4</v>
      </c>
      <c r="U18" s="15">
        <f t="shared" si="40"/>
        <v>4</v>
      </c>
      <c r="V18" s="15">
        <f t="shared" si="40"/>
        <v>4</v>
      </c>
      <c r="W18" s="15">
        <f t="shared" si="40"/>
        <v>4</v>
      </c>
      <c r="X18" s="15">
        <f t="shared" si="40"/>
        <v>4</v>
      </c>
      <c r="Y18" s="15">
        <f t="shared" si="40"/>
        <v>4</v>
      </c>
      <c r="Z18" s="15">
        <f t="shared" si="40"/>
        <v>4</v>
      </c>
      <c r="AA18" s="15">
        <f t="shared" si="40"/>
        <v>4</v>
      </c>
      <c r="AB18" s="15">
        <f t="shared" si="40"/>
        <v>4</v>
      </c>
      <c r="AC18" s="15">
        <f t="shared" si="40"/>
        <v>4</v>
      </c>
      <c r="AD18" s="15">
        <f t="shared" si="40"/>
        <v>4</v>
      </c>
      <c r="AE18" s="15">
        <f t="shared" si="40"/>
        <v>4</v>
      </c>
      <c r="AF18" s="15">
        <f t="shared" si="40"/>
        <v>4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802</v>
      </c>
      <c r="C23" s="1" t="s">
        <v>803</v>
      </c>
      <c r="D23" s="5">
        <f t="shared" ref="D23:D31" si="41">((AG23-AW23)^2+(AH23-AX23)^2)^0.5</f>
        <v>24.058199999999999</v>
      </c>
      <c r="E23" s="5" t="s">
        <v>566</v>
      </c>
      <c r="F23" s="5">
        <f t="shared" ref="F23:F31" si="42">((AG23-AM23)^2+(AH23-AN23)^2)^0.5</f>
        <v>4.5110000000000001</v>
      </c>
      <c r="G23" s="5">
        <f t="shared" ref="G23:G31" si="43">((AG23-AI23)^2+(AH23-AJ23)^2)^0.5</f>
        <v>1.597</v>
      </c>
      <c r="H23" s="5">
        <f t="shared" ref="H23:H31" si="44">((AK23-AM23)^2+(AL23-AN23)^2)^0.5</f>
        <v>2.1825000000000001</v>
      </c>
      <c r="I23" s="5">
        <f t="shared" ref="I23:I31" si="45">((AM23-AO23)^2+(AN23-AP23)^2)^0.5</f>
        <v>1.2453000000000003</v>
      </c>
      <c r="J23" s="5">
        <f t="shared" ref="J23:J31" si="46">((AO23-AQ23)^2+(AP23-AR23)^2)^0.5</f>
        <v>2.9920999999999998</v>
      </c>
      <c r="K23" s="5">
        <f t="shared" ref="K23:K31" si="47">((AQ23-AS23)^2+(AR23-AT23)^2)^0.5</f>
        <v>1.4521999999999995</v>
      </c>
      <c r="L23" s="5">
        <f t="shared" ref="L23:L31" si="48">((BS23-BU23)^2+(BT23-BV23)^2)^0.5</f>
        <v>10.796554624971803</v>
      </c>
      <c r="M23" s="5">
        <f t="shared" ref="M23:M31" si="49">((BU23-BW23)^2+(BV23-BX23)^2)^0.5</f>
        <v>3.5592224782949429</v>
      </c>
      <c r="N23" s="5">
        <f t="shared" ref="N23:N31" si="50">((BW23-BY23)^2+(BX23-BZ23)^2)^0.5 + ((BY23-CA23)^2+(BZ23-CB23)^2)^0.5</f>
        <v>9.1222831468288916</v>
      </c>
      <c r="O23" s="5">
        <f t="shared" ref="O23:O31" si="51">((CA23-CC23)^2+(CB23-CD23)^2)^0.5</f>
        <v>2.9989121911119709</v>
      </c>
      <c r="P23" s="5" t="s">
        <v>566</v>
      </c>
      <c r="Q23" s="5" t="s">
        <v>566</v>
      </c>
      <c r="R23" s="5">
        <f>((CO23-CQ23)^2+(CP23-CR23)^2)^0.5</f>
        <v>8.5565221188284202</v>
      </c>
      <c r="S23" s="5">
        <f>((CQ23-CS23)^2+(CR23-CT23)^2)^0.5</f>
        <v>9.519051532584534</v>
      </c>
      <c r="T23" s="5" t="s">
        <v>566</v>
      </c>
      <c r="U23" s="5" t="s">
        <v>566</v>
      </c>
      <c r="V23" s="5">
        <f>((DI23-DK23)^2+(DJ23-DL23)^2)^0.5</f>
        <v>2.2502642889225255</v>
      </c>
      <c r="W23" s="5">
        <f>((DK23-DM23)^2+(DL23-DN23)^2)^0.5</f>
        <v>2.370509822801838</v>
      </c>
      <c r="X23" s="5">
        <f>((DM23-DO23)^2+(DN23-DP23)^2)^0.5</f>
        <v>0.75188768443165777</v>
      </c>
      <c r="Y23" s="5">
        <f t="shared" ref="Y23:Y31" si="52">((BE23-BK23)^2+(BF23-BL23)^2)^0.5</f>
        <v>1.7444</v>
      </c>
      <c r="Z23" s="5">
        <f t="shared" ref="Z23:Z31" si="53">((BG23-BI23)^2+(BH23-BJ23)^2)^0.5</f>
        <v>0.85399999999999998</v>
      </c>
      <c r="AA23" s="5">
        <f t="shared" ref="AA23:AA31" si="54">((BC23-BM23)^2+(BD23-BN23)^2)^0.5</f>
        <v>2.6028000000000002</v>
      </c>
      <c r="AB23" s="5">
        <f t="shared" ref="AB23:AB31" si="55">((BA23-BO23)^2+(BB23-BP23)^2)^0.5</f>
        <v>6.1513</v>
      </c>
      <c r="AC23" s="5" t="s">
        <v>566</v>
      </c>
      <c r="AD23" s="5" t="s">
        <v>566</v>
      </c>
      <c r="AE23" s="6">
        <f>((CU23-CW23)^2+(CV23-CX23)^2)^0.5</f>
        <v>0.45279999999999987</v>
      </c>
      <c r="AF23" s="5" t="s">
        <v>566</v>
      </c>
      <c r="AG23" s="9">
        <v>0</v>
      </c>
      <c r="AH23" s="9">
        <v>0</v>
      </c>
      <c r="AI23" s="9">
        <v>0</v>
      </c>
      <c r="AJ23" s="9">
        <v>-1.597</v>
      </c>
      <c r="AK23" s="9">
        <v>0</v>
      </c>
      <c r="AL23" s="9">
        <v>-2.3285</v>
      </c>
      <c r="AM23" s="9">
        <v>0</v>
      </c>
      <c r="AN23" s="9">
        <v>-4.5110000000000001</v>
      </c>
      <c r="AO23" s="9">
        <v>0</v>
      </c>
      <c r="AP23" s="9">
        <v>-5.7563000000000004</v>
      </c>
      <c r="AQ23" s="9">
        <v>0</v>
      </c>
      <c r="AR23" s="9">
        <v>-8.7484000000000002</v>
      </c>
      <c r="AS23" s="9">
        <v>0</v>
      </c>
      <c r="AT23" s="9">
        <v>-10.2006</v>
      </c>
      <c r="AU23" s="9"/>
      <c r="AV23" s="9"/>
      <c r="AW23" s="9">
        <v>0</v>
      </c>
      <c r="AX23" s="9">
        <v>-24.058199999999999</v>
      </c>
      <c r="AY23" s="18"/>
      <c r="AZ23" s="18"/>
      <c r="BA23" s="19">
        <v>3.1743999999999999</v>
      </c>
      <c r="BB23" s="19">
        <v>-7.5069999999999997</v>
      </c>
      <c r="BC23" s="19">
        <v>1.4903</v>
      </c>
      <c r="BD23" s="19">
        <v>-7.5069999999999997</v>
      </c>
      <c r="BE23" s="19">
        <v>1.0248999999999999</v>
      </c>
      <c r="BF23" s="19">
        <v>-7.5069999999999997</v>
      </c>
      <c r="BG23" s="19">
        <v>0.48130000000000001</v>
      </c>
      <c r="BH23" s="19">
        <v>-7.5069999999999997</v>
      </c>
      <c r="BI23" s="19">
        <v>-0.37269999999999998</v>
      </c>
      <c r="BJ23" s="19">
        <v>-7.5069999999999997</v>
      </c>
      <c r="BK23" s="19">
        <v>-0.71950000000000003</v>
      </c>
      <c r="BL23" s="19">
        <v>-7.5069999999999997</v>
      </c>
      <c r="BM23" s="19">
        <v>-1.1125</v>
      </c>
      <c r="BN23" s="19">
        <v>-7.5069999999999997</v>
      </c>
      <c r="BO23" s="19">
        <v>-2.9769000000000001</v>
      </c>
      <c r="BP23" s="19">
        <v>-7.5069999999999997</v>
      </c>
      <c r="BQ23" s="19"/>
      <c r="BR23" s="19"/>
      <c r="BS23" s="17">
        <v>0</v>
      </c>
      <c r="BT23" s="17">
        <v>0</v>
      </c>
      <c r="BU23" s="17">
        <v>0.63439999999999996</v>
      </c>
      <c r="BV23" s="17">
        <v>10.777900000000001</v>
      </c>
      <c r="BW23" s="17">
        <v>1.9456</v>
      </c>
      <c r="BX23" s="17">
        <v>14.0868</v>
      </c>
      <c r="BY23" s="17">
        <v>4.8273000000000001</v>
      </c>
      <c r="BZ23" s="17">
        <v>18.560400000000001</v>
      </c>
      <c r="CA23" s="17">
        <v>8.4982000000000006</v>
      </c>
      <c r="CB23" s="17">
        <v>19.5459</v>
      </c>
      <c r="CC23" s="17">
        <v>7.5209000000000001</v>
      </c>
      <c r="CD23" s="17">
        <v>16.710699999999999</v>
      </c>
      <c r="CO23" s="12">
        <v>1.9081999999999999</v>
      </c>
      <c r="CP23" s="12">
        <v>3.9775999999999998</v>
      </c>
      <c r="CQ23" s="12">
        <v>-6.4166999999999996</v>
      </c>
      <c r="CR23" s="12">
        <v>5.9550000000000001</v>
      </c>
      <c r="CS23" s="12">
        <v>2.0884999999999998</v>
      </c>
      <c r="CT23" s="12">
        <v>10.229799999999999</v>
      </c>
      <c r="CU23" s="12">
        <v>-1.5519000000000001</v>
      </c>
      <c r="CV23" s="12">
        <v>4.6882000000000001</v>
      </c>
      <c r="CW23" s="12">
        <v>-1.5519000000000001</v>
      </c>
      <c r="CX23" s="12">
        <v>5.141</v>
      </c>
      <c r="DI23" s="12">
        <v>-1.6535</v>
      </c>
      <c r="DJ23" s="12">
        <v>5.2774999999999999</v>
      </c>
      <c r="DK23" s="12">
        <v>0.22289999999999999</v>
      </c>
      <c r="DL23" s="12">
        <v>4.0354000000000001</v>
      </c>
      <c r="DM23" s="12">
        <v>1.016</v>
      </c>
      <c r="DN23" s="12">
        <v>1.8015000000000001</v>
      </c>
      <c r="DO23" s="12">
        <v>0.91820000000000002</v>
      </c>
      <c r="DP23" s="12">
        <v>1.056</v>
      </c>
    </row>
    <row r="24" spans="2:120" x14ac:dyDescent="0.2">
      <c r="B24" s="1" t="s">
        <v>804</v>
      </c>
      <c r="C24" s="1"/>
      <c r="D24" s="5">
        <f t="shared" si="41"/>
        <v>22.517099999999999</v>
      </c>
      <c r="E24" s="5">
        <f t="shared" ref="E24:E31" si="56">((AG24-AU24)^2+(AH24-AV24)^2)^0.5</f>
        <v>20.960100000000001</v>
      </c>
      <c r="F24" s="5">
        <f t="shared" si="42"/>
        <v>4.0202</v>
      </c>
      <c r="G24" s="5">
        <f t="shared" si="43"/>
        <v>1.4072</v>
      </c>
      <c r="H24" s="5">
        <f t="shared" si="44"/>
        <v>1.9291</v>
      </c>
      <c r="I24" s="5">
        <f t="shared" si="45"/>
        <v>1.1455000000000002</v>
      </c>
      <c r="J24" s="5">
        <f t="shared" si="46"/>
        <v>2.7355999999999998</v>
      </c>
      <c r="K24" s="5">
        <f t="shared" si="47"/>
        <v>1.3982999999999999</v>
      </c>
      <c r="L24" s="5">
        <f t="shared" si="48"/>
        <v>10.336579245572493</v>
      </c>
      <c r="M24" s="5">
        <f t="shared" si="49"/>
        <v>3.5303383690518957</v>
      </c>
      <c r="N24" s="5">
        <f t="shared" si="50"/>
        <v>7.7895625048462893</v>
      </c>
      <c r="O24" s="5">
        <f t="shared" si="51"/>
        <v>2.6167357470711479</v>
      </c>
      <c r="P24" s="5" t="s">
        <v>566</v>
      </c>
      <c r="Q24" s="5" t="s">
        <v>566</v>
      </c>
      <c r="R24" s="5">
        <f t="shared" ref="R24:R31" si="57">((CO24-CQ24)^2+(CP24-CR24)^2)^0.5</f>
        <v>7.7868685939856475</v>
      </c>
      <c r="S24" s="5">
        <f t="shared" ref="S24:S31" si="58">((CQ24-CS24)^2+(CR24-CT24)^2)^0.5</f>
        <v>8.6919755366659892</v>
      </c>
      <c r="T24" s="5">
        <f t="shared" ref="T24:T31" si="59">((CY24-DA24)^2+(CZ24-DB24)^2)^0.5</f>
        <v>9.433933479731559</v>
      </c>
      <c r="U24" s="5">
        <f t="shared" ref="U24:U31" si="60">((DA24-DC24)^2+(DB24-DD24)^2)^0.5</f>
        <v>10.261774028402691</v>
      </c>
      <c r="V24" s="5">
        <f t="shared" ref="V24:V31" si="61">((DI24-DK24)^2+(DJ24-DL24)^2)^0.5</f>
        <v>1.4191897477081776</v>
      </c>
      <c r="W24" s="5">
        <f t="shared" ref="W24:W31" si="62">((DK24-DM24)^2+(DL24-DN24)^2)^0.5</f>
        <v>2.26349597967392</v>
      </c>
      <c r="X24" s="5">
        <f t="shared" ref="X24:X31" si="63">((DM24-DO24)^2+(DN24-DP24)^2)^0.5</f>
        <v>0.67635509164934993</v>
      </c>
      <c r="Y24" s="5">
        <f t="shared" si="52"/>
        <v>1.6941999999999999</v>
      </c>
      <c r="Z24" s="5">
        <f t="shared" si="53"/>
        <v>0.89280000000000004</v>
      </c>
      <c r="AA24" s="5">
        <f t="shared" si="54"/>
        <v>2.3565</v>
      </c>
      <c r="AB24" s="5">
        <f t="shared" si="55"/>
        <v>6.2241999999999997</v>
      </c>
      <c r="AC24" s="6">
        <f t="shared" ref="AC24:AC31" si="64">((AY24-BQ24)^2+(AZ24-BR24)^2)^0.5</f>
        <v>5.7651000000000003</v>
      </c>
      <c r="AD24" s="6">
        <f t="shared" ref="AD24:AD31" si="65">((CK24-CM24)^2+(CL24-CN24)^2)^0.5</f>
        <v>0</v>
      </c>
      <c r="AE24" s="6">
        <f t="shared" ref="AE24:AE31" si="66">((CU24-CW24)^2+(CV24-CX24)^2)^0.5</f>
        <v>0.44449999999999967</v>
      </c>
      <c r="AF24" s="6">
        <f t="shared" ref="AF24:AF31" si="67">((DE24-DG24)^2+(DF24-DH24)^2)^0.5</f>
        <v>0.34920000000000018</v>
      </c>
      <c r="AG24" s="9">
        <v>0</v>
      </c>
      <c r="AH24" s="9">
        <v>0</v>
      </c>
      <c r="AI24" s="9">
        <v>0</v>
      </c>
      <c r="AJ24" s="9">
        <v>-1.4072</v>
      </c>
      <c r="AK24" s="9">
        <v>0</v>
      </c>
      <c r="AL24" s="9">
        <v>-2.0911</v>
      </c>
      <c r="AM24" s="9">
        <v>0</v>
      </c>
      <c r="AN24" s="9">
        <v>-4.0202</v>
      </c>
      <c r="AO24" s="9">
        <v>0</v>
      </c>
      <c r="AP24" s="9">
        <v>-5.1657000000000002</v>
      </c>
      <c r="AQ24" s="9">
        <v>0</v>
      </c>
      <c r="AR24" s="9">
        <v>-7.9013</v>
      </c>
      <c r="AS24" s="9">
        <v>0</v>
      </c>
      <c r="AT24" s="9">
        <v>-9.2995999999999999</v>
      </c>
      <c r="AU24" s="9">
        <v>0</v>
      </c>
      <c r="AV24" s="9">
        <v>-20.960100000000001</v>
      </c>
      <c r="AW24" s="9">
        <v>0</v>
      </c>
      <c r="AX24" s="9">
        <v>-22.517099999999999</v>
      </c>
      <c r="AY24" s="18">
        <v>2.7094999999999998</v>
      </c>
      <c r="AZ24" s="18">
        <v>-11.520200000000001</v>
      </c>
      <c r="BA24" s="19">
        <v>2.9018999999999999</v>
      </c>
      <c r="BB24" s="19">
        <v>-11.520200000000001</v>
      </c>
      <c r="BC24" s="19">
        <v>1.1525000000000001</v>
      </c>
      <c r="BD24" s="19">
        <v>-11.520200000000001</v>
      </c>
      <c r="BE24" s="19">
        <v>0.63690000000000002</v>
      </c>
      <c r="BF24" s="19">
        <v>-11.520200000000001</v>
      </c>
      <c r="BG24" s="19">
        <v>0.2203</v>
      </c>
      <c r="BH24" s="19">
        <v>-11.520200000000001</v>
      </c>
      <c r="BI24" s="19">
        <v>-0.67249999999999999</v>
      </c>
      <c r="BJ24" s="19">
        <v>-11.520200000000001</v>
      </c>
      <c r="BK24" s="19">
        <v>-1.0572999999999999</v>
      </c>
      <c r="BL24" s="19">
        <v>-11.520200000000001</v>
      </c>
      <c r="BM24" s="19">
        <v>-1.204</v>
      </c>
      <c r="BN24" s="19">
        <v>-11.520200000000001</v>
      </c>
      <c r="BO24" s="19">
        <v>-3.3222999999999998</v>
      </c>
      <c r="BP24" s="19">
        <v>-11.520200000000001</v>
      </c>
      <c r="BQ24" s="19">
        <v>-3.0556000000000001</v>
      </c>
      <c r="BR24" s="19">
        <v>-11.520200000000001</v>
      </c>
      <c r="BS24" s="17">
        <v>0</v>
      </c>
      <c r="BT24" s="17">
        <v>0</v>
      </c>
      <c r="BU24" s="17">
        <v>-2.7850999999999999</v>
      </c>
      <c r="BV24" s="17">
        <v>9.9542999999999999</v>
      </c>
      <c r="BW24" s="17">
        <v>0.44069999999999998</v>
      </c>
      <c r="BX24" s="17">
        <v>11.3887</v>
      </c>
      <c r="BY24" s="17">
        <v>5.9379</v>
      </c>
      <c r="BZ24" s="17">
        <v>11.8453</v>
      </c>
      <c r="CA24" s="17">
        <v>4.7535999999999996</v>
      </c>
      <c r="CB24" s="17">
        <v>9.9047000000000001</v>
      </c>
      <c r="CC24" s="17">
        <v>3.7566999999999999</v>
      </c>
      <c r="CD24" s="17">
        <v>12.3241</v>
      </c>
      <c r="CO24" s="12">
        <v>3.9834000000000001</v>
      </c>
      <c r="CP24" s="12">
        <v>1.597</v>
      </c>
      <c r="CQ24" s="12">
        <v>-3.4531000000000001</v>
      </c>
      <c r="CR24" s="12">
        <v>3.9064999999999999</v>
      </c>
      <c r="CS24" s="12">
        <v>2.3475999999999999</v>
      </c>
      <c r="CT24" s="12">
        <v>10.3797</v>
      </c>
      <c r="CU24" s="12">
        <v>1.5278</v>
      </c>
      <c r="CV24" s="12">
        <v>2.2562000000000002</v>
      </c>
      <c r="CW24" s="12">
        <v>1.5278</v>
      </c>
      <c r="CX24" s="12">
        <v>2.7006999999999999</v>
      </c>
      <c r="CY24" s="12">
        <v>2.0306999999999999</v>
      </c>
      <c r="CZ24" s="12">
        <v>2.5539999999999998</v>
      </c>
      <c r="DA24" s="12">
        <v>-6.8109999999999999</v>
      </c>
      <c r="DB24" s="12">
        <v>5.8438999999999997</v>
      </c>
      <c r="DC24" s="12">
        <v>-0.58989999999999998</v>
      </c>
      <c r="DD24" s="12">
        <v>14.004899999999999</v>
      </c>
      <c r="DE24" s="12">
        <v>-1.1677999999999999</v>
      </c>
      <c r="DF24" s="12">
        <v>3.6067999999999998</v>
      </c>
      <c r="DG24" s="12">
        <v>-1.1677999999999999</v>
      </c>
      <c r="DH24" s="12">
        <v>3.956</v>
      </c>
      <c r="DI24" s="12">
        <v>-1.2351000000000001</v>
      </c>
      <c r="DJ24" s="12">
        <v>3.9961000000000002</v>
      </c>
      <c r="DK24" s="12">
        <v>-2.86E-2</v>
      </c>
      <c r="DL24" s="12">
        <v>4.7434000000000003</v>
      </c>
      <c r="DM24" s="12">
        <v>0.12759999999999999</v>
      </c>
      <c r="DN24" s="12">
        <v>7.0015000000000001</v>
      </c>
      <c r="DO24" s="12">
        <v>-7.9399999999999998E-2</v>
      </c>
      <c r="DP24" s="12">
        <v>7.6454000000000004</v>
      </c>
    </row>
    <row r="25" spans="2:120" x14ac:dyDescent="0.2">
      <c r="B25" s="1"/>
      <c r="C25" s="1"/>
      <c r="D25" s="5">
        <f t="shared" si="41"/>
        <v>0</v>
      </c>
      <c r="E25" s="5">
        <f t="shared" si="56"/>
        <v>0</v>
      </c>
      <c r="F25" s="5">
        <f t="shared" si="42"/>
        <v>0</v>
      </c>
      <c r="G25" s="5">
        <f t="shared" si="43"/>
        <v>0</v>
      </c>
      <c r="H25" s="5">
        <f t="shared" si="44"/>
        <v>0</v>
      </c>
      <c r="I25" s="5">
        <f t="shared" si="45"/>
        <v>0</v>
      </c>
      <c r="J25" s="5">
        <f t="shared" si="46"/>
        <v>0</v>
      </c>
      <c r="K25" s="5">
        <f t="shared" si="47"/>
        <v>0</v>
      </c>
      <c r="L25" s="5">
        <f t="shared" si="48"/>
        <v>0</v>
      </c>
      <c r="M25" s="5">
        <f t="shared" si="49"/>
        <v>0</v>
      </c>
      <c r="N25" s="5">
        <f t="shared" si="50"/>
        <v>0</v>
      </c>
      <c r="O25" s="5">
        <f>((CA25-CC25)^2+(CB25-CD25)^2)^0.5</f>
        <v>0</v>
      </c>
      <c r="P25" s="5">
        <f t="shared" ref="P25:P31" si="68">((CE25-CG25)^2+(CF25-CH25)^2)^0.5</f>
        <v>0</v>
      </c>
      <c r="Q25" s="5">
        <f t="shared" ref="Q25:Q31" si="69">((CG25-CI25)^2+(CH25-CJ25)^2)^0.5</f>
        <v>0</v>
      </c>
      <c r="R25" s="5">
        <f t="shared" si="57"/>
        <v>0</v>
      </c>
      <c r="S25" s="5">
        <f t="shared" si="58"/>
        <v>0</v>
      </c>
      <c r="T25" s="5">
        <f t="shared" si="59"/>
        <v>0</v>
      </c>
      <c r="U25" s="5">
        <f t="shared" si="60"/>
        <v>0</v>
      </c>
      <c r="V25" s="5">
        <f t="shared" si="61"/>
        <v>0</v>
      </c>
      <c r="W25" s="5">
        <f t="shared" si="62"/>
        <v>0</v>
      </c>
      <c r="X25" s="5">
        <f t="shared" si="63"/>
        <v>0</v>
      </c>
      <c r="Y25" s="5">
        <f t="shared" si="52"/>
        <v>0</v>
      </c>
      <c r="Z25" s="5">
        <f t="shared" si="53"/>
        <v>0</v>
      </c>
      <c r="AA25" s="5">
        <f t="shared" si="54"/>
        <v>0</v>
      </c>
      <c r="AB25" s="5">
        <f t="shared" si="55"/>
        <v>0</v>
      </c>
      <c r="AC25" s="6">
        <f t="shared" si="64"/>
        <v>0</v>
      </c>
      <c r="AD25" s="6">
        <f t="shared" si="65"/>
        <v>0</v>
      </c>
      <c r="AE25" s="6">
        <f t="shared" si="66"/>
        <v>0</v>
      </c>
      <c r="AF25" s="6">
        <f t="shared" si="67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21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41"/>
        <v>0</v>
      </c>
      <c r="E26" s="5">
        <f t="shared" si="56"/>
        <v>0</v>
      </c>
      <c r="F26" s="5">
        <f t="shared" si="42"/>
        <v>0</v>
      </c>
      <c r="G26" s="5">
        <f t="shared" si="43"/>
        <v>0</v>
      </c>
      <c r="H26" s="5">
        <f t="shared" si="44"/>
        <v>0</v>
      </c>
      <c r="I26" s="5">
        <f t="shared" si="45"/>
        <v>0</v>
      </c>
      <c r="J26" s="5">
        <f t="shared" si="46"/>
        <v>0</v>
      </c>
      <c r="K26" s="5">
        <f t="shared" si="47"/>
        <v>0</v>
      </c>
      <c r="L26" s="5">
        <f t="shared" si="48"/>
        <v>0</v>
      </c>
      <c r="M26" s="5">
        <f t="shared" si="49"/>
        <v>0</v>
      </c>
      <c r="N26" s="5">
        <f t="shared" si="50"/>
        <v>0</v>
      </c>
      <c r="O26" s="5">
        <f t="shared" si="51"/>
        <v>0</v>
      </c>
      <c r="P26" s="5">
        <f t="shared" si="68"/>
        <v>0</v>
      </c>
      <c r="Q26" s="5">
        <f t="shared" si="69"/>
        <v>0</v>
      </c>
      <c r="R26" s="5">
        <f t="shared" si="57"/>
        <v>0</v>
      </c>
      <c r="S26" s="5">
        <f t="shared" si="58"/>
        <v>0</v>
      </c>
      <c r="T26" s="5">
        <f t="shared" si="59"/>
        <v>0</v>
      </c>
      <c r="U26" s="5">
        <f t="shared" si="60"/>
        <v>0</v>
      </c>
      <c r="V26" s="5">
        <f t="shared" si="61"/>
        <v>0</v>
      </c>
      <c r="W26" s="5">
        <f t="shared" si="62"/>
        <v>0</v>
      </c>
      <c r="X26" s="5">
        <f t="shared" si="63"/>
        <v>0</v>
      </c>
      <c r="Y26" s="5">
        <f t="shared" si="52"/>
        <v>0</v>
      </c>
      <c r="Z26" s="5">
        <f t="shared" si="53"/>
        <v>0</v>
      </c>
      <c r="AA26" s="5">
        <f t="shared" si="54"/>
        <v>0</v>
      </c>
      <c r="AB26" s="5">
        <f t="shared" si="55"/>
        <v>0</v>
      </c>
      <c r="AC26" s="6">
        <f t="shared" si="64"/>
        <v>0</v>
      </c>
      <c r="AD26" s="6">
        <f t="shared" si="65"/>
        <v>0</v>
      </c>
      <c r="AE26" s="6">
        <f t="shared" si="66"/>
        <v>0</v>
      </c>
      <c r="AF26" s="6">
        <f t="shared" si="67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41"/>
        <v>0</v>
      </c>
      <c r="E27" s="5">
        <f t="shared" si="56"/>
        <v>0</v>
      </c>
      <c r="F27" s="5">
        <f t="shared" si="42"/>
        <v>0</v>
      </c>
      <c r="G27" s="5">
        <f t="shared" si="43"/>
        <v>0</v>
      </c>
      <c r="H27" s="5">
        <f t="shared" si="44"/>
        <v>0</v>
      </c>
      <c r="I27" s="5">
        <f t="shared" si="45"/>
        <v>0</v>
      </c>
      <c r="J27" s="5">
        <f t="shared" si="46"/>
        <v>0</v>
      </c>
      <c r="K27" s="5">
        <f t="shared" si="47"/>
        <v>0</v>
      </c>
      <c r="L27" s="5">
        <f t="shared" si="48"/>
        <v>0</v>
      </c>
      <c r="M27" s="5">
        <f t="shared" si="49"/>
        <v>0</v>
      </c>
      <c r="N27" s="5">
        <f t="shared" si="50"/>
        <v>0</v>
      </c>
      <c r="O27" s="5">
        <f t="shared" si="51"/>
        <v>0</v>
      </c>
      <c r="P27" s="5">
        <f t="shared" si="68"/>
        <v>0</v>
      </c>
      <c r="Q27" s="5">
        <f t="shared" si="69"/>
        <v>0</v>
      </c>
      <c r="R27" s="5">
        <f t="shared" si="57"/>
        <v>0</v>
      </c>
      <c r="S27" s="5">
        <f t="shared" si="58"/>
        <v>0</v>
      </c>
      <c r="T27" s="5">
        <f t="shared" si="59"/>
        <v>0</v>
      </c>
      <c r="U27" s="5">
        <f t="shared" si="60"/>
        <v>0</v>
      </c>
      <c r="V27" s="5">
        <f t="shared" si="61"/>
        <v>0</v>
      </c>
      <c r="W27" s="5">
        <f t="shared" si="62"/>
        <v>0</v>
      </c>
      <c r="X27" s="5">
        <f t="shared" si="63"/>
        <v>0</v>
      </c>
      <c r="Y27" s="5">
        <f t="shared" si="52"/>
        <v>0</v>
      </c>
      <c r="Z27" s="5">
        <f t="shared" si="53"/>
        <v>0</v>
      </c>
      <c r="AA27" s="5">
        <f t="shared" si="54"/>
        <v>0</v>
      </c>
      <c r="AB27" s="5">
        <f t="shared" si="55"/>
        <v>0</v>
      </c>
      <c r="AC27" s="6">
        <f t="shared" si="64"/>
        <v>0</v>
      </c>
      <c r="AD27" s="6">
        <f t="shared" si="65"/>
        <v>0</v>
      </c>
      <c r="AE27" s="6">
        <f t="shared" si="66"/>
        <v>0</v>
      </c>
      <c r="AF27" s="6">
        <f t="shared" si="67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41"/>
        <v>0</v>
      </c>
      <c r="E28" s="5">
        <f t="shared" si="56"/>
        <v>0</v>
      </c>
      <c r="F28" s="5">
        <f t="shared" si="42"/>
        <v>0</v>
      </c>
      <c r="G28" s="5">
        <f t="shared" si="43"/>
        <v>0</v>
      </c>
      <c r="H28" s="5">
        <f t="shared" si="44"/>
        <v>0</v>
      </c>
      <c r="I28" s="5">
        <f t="shared" si="45"/>
        <v>0</v>
      </c>
      <c r="J28" s="5">
        <f t="shared" si="46"/>
        <v>0</v>
      </c>
      <c r="K28" s="5">
        <f t="shared" si="47"/>
        <v>0</v>
      </c>
      <c r="L28" s="5">
        <f t="shared" si="48"/>
        <v>0</v>
      </c>
      <c r="M28" s="5">
        <f t="shared" si="49"/>
        <v>0</v>
      </c>
      <c r="N28" s="5">
        <f t="shared" si="50"/>
        <v>0</v>
      </c>
      <c r="O28" s="5">
        <f t="shared" si="51"/>
        <v>0</v>
      </c>
      <c r="P28" s="5">
        <f t="shared" si="68"/>
        <v>0</v>
      </c>
      <c r="Q28" s="5">
        <f t="shared" si="69"/>
        <v>0</v>
      </c>
      <c r="R28" s="5">
        <f t="shared" si="57"/>
        <v>0</v>
      </c>
      <c r="S28" s="5">
        <f t="shared" si="58"/>
        <v>0</v>
      </c>
      <c r="T28" s="5">
        <f t="shared" si="59"/>
        <v>0</v>
      </c>
      <c r="U28" s="5">
        <f t="shared" si="60"/>
        <v>0</v>
      </c>
      <c r="V28" s="5">
        <f t="shared" si="61"/>
        <v>0</v>
      </c>
      <c r="W28" s="5">
        <f t="shared" si="62"/>
        <v>0</v>
      </c>
      <c r="X28" s="5">
        <f t="shared" si="63"/>
        <v>0</v>
      </c>
      <c r="Y28" s="5">
        <f t="shared" si="52"/>
        <v>0</v>
      </c>
      <c r="Z28" s="5">
        <f t="shared" si="53"/>
        <v>0</v>
      </c>
      <c r="AA28" s="5">
        <f t="shared" si="54"/>
        <v>0</v>
      </c>
      <c r="AB28" s="5">
        <f t="shared" si="55"/>
        <v>0</v>
      </c>
      <c r="AC28" s="6">
        <f t="shared" si="64"/>
        <v>0</v>
      </c>
      <c r="AD28" s="6">
        <f t="shared" si="65"/>
        <v>0</v>
      </c>
      <c r="AE28" s="6">
        <f t="shared" si="66"/>
        <v>0</v>
      </c>
      <c r="AF28" s="6">
        <f t="shared" si="67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41"/>
        <v>0</v>
      </c>
      <c r="E29" s="5">
        <f t="shared" si="56"/>
        <v>0</v>
      </c>
      <c r="F29" s="5">
        <f t="shared" si="42"/>
        <v>0</v>
      </c>
      <c r="G29" s="5">
        <f t="shared" si="43"/>
        <v>0</v>
      </c>
      <c r="H29" s="5">
        <f t="shared" si="44"/>
        <v>0</v>
      </c>
      <c r="I29" s="5">
        <f t="shared" si="45"/>
        <v>0</v>
      </c>
      <c r="J29" s="5">
        <f t="shared" si="46"/>
        <v>0</v>
      </c>
      <c r="K29" s="5">
        <f t="shared" si="47"/>
        <v>0</v>
      </c>
      <c r="L29" s="5">
        <f t="shared" si="48"/>
        <v>0</v>
      </c>
      <c r="M29" s="5">
        <f t="shared" si="49"/>
        <v>0</v>
      </c>
      <c r="N29" s="5">
        <f t="shared" si="50"/>
        <v>0</v>
      </c>
      <c r="O29" s="5">
        <f t="shared" si="51"/>
        <v>0</v>
      </c>
      <c r="P29" s="5">
        <f t="shared" si="68"/>
        <v>0</v>
      </c>
      <c r="Q29" s="5">
        <f t="shared" si="69"/>
        <v>0</v>
      </c>
      <c r="R29" s="5">
        <f t="shared" si="57"/>
        <v>0</v>
      </c>
      <c r="S29" s="5">
        <f t="shared" si="58"/>
        <v>0</v>
      </c>
      <c r="T29" s="5">
        <f t="shared" si="59"/>
        <v>0</v>
      </c>
      <c r="U29" s="5">
        <f t="shared" si="60"/>
        <v>0</v>
      </c>
      <c r="V29" s="5">
        <f t="shared" si="61"/>
        <v>0</v>
      </c>
      <c r="W29" s="5">
        <f t="shared" si="62"/>
        <v>0</v>
      </c>
      <c r="X29" s="5">
        <f t="shared" si="63"/>
        <v>0</v>
      </c>
      <c r="Y29" s="5">
        <f t="shared" si="52"/>
        <v>0</v>
      </c>
      <c r="Z29" s="5">
        <f t="shared" si="53"/>
        <v>0</v>
      </c>
      <c r="AA29" s="5">
        <f t="shared" si="54"/>
        <v>0</v>
      </c>
      <c r="AB29" s="5">
        <f t="shared" si="55"/>
        <v>0</v>
      </c>
      <c r="AC29" s="6">
        <f t="shared" si="64"/>
        <v>0</v>
      </c>
      <c r="AD29" s="6">
        <f t="shared" si="65"/>
        <v>0</v>
      </c>
      <c r="AE29" s="6">
        <f t="shared" si="66"/>
        <v>0</v>
      </c>
      <c r="AF29" s="6">
        <f t="shared" si="67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41"/>
        <v>0</v>
      </c>
      <c r="E30" s="5">
        <f t="shared" si="56"/>
        <v>0</v>
      </c>
      <c r="F30" s="5">
        <f t="shared" si="42"/>
        <v>0</v>
      </c>
      <c r="G30" s="5">
        <f t="shared" si="43"/>
        <v>0</v>
      </c>
      <c r="H30" s="5">
        <f t="shared" si="44"/>
        <v>0</v>
      </c>
      <c r="I30" s="5">
        <f t="shared" si="45"/>
        <v>0</v>
      </c>
      <c r="J30" s="5">
        <f t="shared" si="46"/>
        <v>0</v>
      </c>
      <c r="K30" s="5">
        <f t="shared" si="47"/>
        <v>0</v>
      </c>
      <c r="L30" s="5">
        <f t="shared" si="48"/>
        <v>0</v>
      </c>
      <c r="M30" s="5">
        <f t="shared" si="49"/>
        <v>0</v>
      </c>
      <c r="N30" s="5">
        <f t="shared" si="50"/>
        <v>0</v>
      </c>
      <c r="O30" s="5">
        <f t="shared" si="51"/>
        <v>0</v>
      </c>
      <c r="P30" s="5">
        <f t="shared" si="68"/>
        <v>0</v>
      </c>
      <c r="Q30" s="5">
        <f t="shared" si="69"/>
        <v>0</v>
      </c>
      <c r="R30" s="5">
        <f t="shared" si="57"/>
        <v>0</v>
      </c>
      <c r="S30" s="5">
        <f t="shared" si="58"/>
        <v>0</v>
      </c>
      <c r="T30" s="5">
        <f t="shared" si="59"/>
        <v>0</v>
      </c>
      <c r="U30" s="5">
        <f t="shared" si="60"/>
        <v>0</v>
      </c>
      <c r="V30" s="5">
        <f t="shared" si="61"/>
        <v>0</v>
      </c>
      <c r="W30" s="5">
        <f t="shared" si="62"/>
        <v>0</v>
      </c>
      <c r="X30" s="5">
        <f t="shared" si="63"/>
        <v>0</v>
      </c>
      <c r="Y30" s="5">
        <f t="shared" si="52"/>
        <v>0</v>
      </c>
      <c r="Z30" s="5">
        <f t="shared" si="53"/>
        <v>0</v>
      </c>
      <c r="AA30" s="5">
        <f t="shared" si="54"/>
        <v>0</v>
      </c>
      <c r="AB30" s="5">
        <f t="shared" si="55"/>
        <v>0</v>
      </c>
      <c r="AC30" s="6">
        <f t="shared" si="64"/>
        <v>0</v>
      </c>
      <c r="AD30" s="6">
        <f t="shared" si="65"/>
        <v>0</v>
      </c>
      <c r="AE30" s="6">
        <f t="shared" si="66"/>
        <v>0</v>
      </c>
      <c r="AF30" s="6">
        <f t="shared" si="67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41"/>
        <v>0</v>
      </c>
      <c r="E31" s="5">
        <f t="shared" si="56"/>
        <v>0</v>
      </c>
      <c r="F31" s="5">
        <f t="shared" si="42"/>
        <v>0</v>
      </c>
      <c r="G31" s="5">
        <f t="shared" si="43"/>
        <v>0</v>
      </c>
      <c r="H31" s="5">
        <f t="shared" si="44"/>
        <v>0</v>
      </c>
      <c r="I31" s="5">
        <f t="shared" si="45"/>
        <v>0</v>
      </c>
      <c r="J31" s="5">
        <f t="shared" si="46"/>
        <v>0</v>
      </c>
      <c r="K31" s="5">
        <f t="shared" si="47"/>
        <v>0</v>
      </c>
      <c r="L31" s="5">
        <f t="shared" si="48"/>
        <v>0</v>
      </c>
      <c r="M31" s="5">
        <f t="shared" si="49"/>
        <v>0</v>
      </c>
      <c r="N31" s="5">
        <f t="shared" si="50"/>
        <v>0</v>
      </c>
      <c r="O31" s="5">
        <f t="shared" si="51"/>
        <v>0</v>
      </c>
      <c r="P31" s="5">
        <f t="shared" si="68"/>
        <v>0</v>
      </c>
      <c r="Q31" s="5">
        <f t="shared" si="69"/>
        <v>0</v>
      </c>
      <c r="R31" s="5">
        <f t="shared" si="57"/>
        <v>0</v>
      </c>
      <c r="S31" s="5">
        <f t="shared" si="58"/>
        <v>0</v>
      </c>
      <c r="T31" s="5">
        <f t="shared" si="59"/>
        <v>0</v>
      </c>
      <c r="U31" s="5">
        <f t="shared" si="60"/>
        <v>0</v>
      </c>
      <c r="V31" s="5">
        <f t="shared" si="61"/>
        <v>0</v>
      </c>
      <c r="W31" s="5">
        <f t="shared" si="62"/>
        <v>0</v>
      </c>
      <c r="X31" s="5">
        <f t="shared" si="63"/>
        <v>0</v>
      </c>
      <c r="Y31" s="5">
        <f t="shared" si="52"/>
        <v>0</v>
      </c>
      <c r="Z31" s="5">
        <f t="shared" si="53"/>
        <v>0</v>
      </c>
      <c r="AA31" s="5">
        <f t="shared" si="54"/>
        <v>0</v>
      </c>
      <c r="AB31" s="5">
        <f t="shared" si="55"/>
        <v>0</v>
      </c>
      <c r="AC31" s="6">
        <f t="shared" si="64"/>
        <v>0</v>
      </c>
      <c r="AD31" s="6">
        <f t="shared" si="65"/>
        <v>0</v>
      </c>
      <c r="AE31" s="6">
        <f t="shared" si="66"/>
        <v>0</v>
      </c>
      <c r="AF31" s="6">
        <f t="shared" si="67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AVERAGE(D23:D24)</f>
        <v>23.287649999999999</v>
      </c>
      <c r="E32" s="14">
        <f>AVERAGE(E23:E24)</f>
        <v>20.960100000000001</v>
      </c>
      <c r="F32" s="14">
        <f t="shared" ref="F32:AF32" si="70">AVERAGE(F23:F24)</f>
        <v>4.2656000000000001</v>
      </c>
      <c r="G32" s="14">
        <f t="shared" si="70"/>
        <v>1.5021</v>
      </c>
      <c r="H32" s="14">
        <f t="shared" si="70"/>
        <v>2.0558000000000001</v>
      </c>
      <c r="I32" s="14">
        <f t="shared" si="70"/>
        <v>1.1954000000000002</v>
      </c>
      <c r="J32" s="14">
        <f t="shared" si="70"/>
        <v>2.8638499999999998</v>
      </c>
      <c r="K32" s="14">
        <f t="shared" si="70"/>
        <v>1.4252499999999997</v>
      </c>
      <c r="L32" s="14">
        <f t="shared" si="70"/>
        <v>10.566566935272148</v>
      </c>
      <c r="M32" s="14">
        <f t="shared" si="70"/>
        <v>3.5447804236734193</v>
      </c>
      <c r="N32" s="14">
        <f t="shared" si="70"/>
        <v>8.4559228258375896</v>
      </c>
      <c r="O32" s="14">
        <f t="shared" si="70"/>
        <v>2.8078239690915594</v>
      </c>
      <c r="P32" s="14" t="e">
        <f t="shared" si="70"/>
        <v>#DIV/0!</v>
      </c>
      <c r="Q32" s="14" t="e">
        <f t="shared" si="70"/>
        <v>#DIV/0!</v>
      </c>
      <c r="R32" s="14">
        <f t="shared" si="70"/>
        <v>8.1716953564070334</v>
      </c>
      <c r="S32" s="14">
        <f t="shared" si="70"/>
        <v>9.1055135346252616</v>
      </c>
      <c r="T32" s="14">
        <f t="shared" si="70"/>
        <v>9.433933479731559</v>
      </c>
      <c r="U32" s="14">
        <f t="shared" si="70"/>
        <v>10.261774028402691</v>
      </c>
      <c r="V32" s="14">
        <f t="shared" si="70"/>
        <v>1.8347270183153515</v>
      </c>
      <c r="W32" s="14">
        <f t="shared" si="70"/>
        <v>2.317002901237879</v>
      </c>
      <c r="X32" s="14">
        <f t="shared" si="70"/>
        <v>0.71412138804050385</v>
      </c>
      <c r="Y32" s="14">
        <f t="shared" si="70"/>
        <v>1.7193000000000001</v>
      </c>
      <c r="Z32" s="14">
        <f t="shared" si="70"/>
        <v>0.87339999999999995</v>
      </c>
      <c r="AA32" s="14">
        <f t="shared" si="70"/>
        <v>2.4796500000000004</v>
      </c>
      <c r="AB32" s="14">
        <f t="shared" si="70"/>
        <v>6.1877499999999994</v>
      </c>
      <c r="AC32" s="14">
        <f t="shared" si="70"/>
        <v>5.7651000000000003</v>
      </c>
      <c r="AD32" s="14">
        <f t="shared" si="70"/>
        <v>0</v>
      </c>
      <c r="AE32" s="14">
        <f t="shared" si="70"/>
        <v>0.44864999999999977</v>
      </c>
      <c r="AF32" s="14">
        <f t="shared" si="70"/>
        <v>0.34920000000000018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STDEV(D23:D24)</f>
        <v>1.0897222604865884</v>
      </c>
      <c r="E33" s="14" t="e">
        <f t="shared" ref="E33:AF33" si="71">STDEV(E23:E24)</f>
        <v>#DIV/0!</v>
      </c>
      <c r="F33" s="14">
        <f t="shared" si="71"/>
        <v>0.34704800820635762</v>
      </c>
      <c r="G33" s="14">
        <f t="shared" si="71"/>
        <v>0.13420886706920671</v>
      </c>
      <c r="H33" s="14">
        <f t="shared" si="71"/>
        <v>0.1791808583526712</v>
      </c>
      <c r="I33" s="14">
        <f t="shared" si="71"/>
        <v>7.0569256762417529E-2</v>
      </c>
      <c r="J33" s="14">
        <f t="shared" si="71"/>
        <v>0.18137288937434939</v>
      </c>
      <c r="K33" s="14">
        <f t="shared" si="71"/>
        <v>3.8113055505954639E-2</v>
      </c>
      <c r="L33" s="14">
        <f t="shared" si="71"/>
        <v>0.32525170995210723</v>
      </c>
      <c r="M33" s="14">
        <f t="shared" si="71"/>
        <v>2.0424149514291702E-2</v>
      </c>
      <c r="N33" s="14">
        <f t="shared" si="71"/>
        <v>0.94237580337318716</v>
      </c>
      <c r="O33" s="14">
        <f t="shared" si="71"/>
        <v>0.2702395551910271</v>
      </c>
      <c r="P33" s="14" t="e">
        <f t="shared" si="71"/>
        <v>#DIV/0!</v>
      </c>
      <c r="Q33" s="14" t="e">
        <f t="shared" si="71"/>
        <v>#DIV/0!</v>
      </c>
      <c r="R33" s="14">
        <f t="shared" si="71"/>
        <v>0.54422722658045353</v>
      </c>
      <c r="S33" s="14">
        <f t="shared" si="71"/>
        <v>0.58483104527062024</v>
      </c>
      <c r="T33" s="14" t="e">
        <f t="shared" si="71"/>
        <v>#DIV/0!</v>
      </c>
      <c r="U33" s="14" t="e">
        <f t="shared" si="71"/>
        <v>#DIV/0!</v>
      </c>
      <c r="V33" s="14">
        <f t="shared" si="71"/>
        <v>0.58765844376416521</v>
      </c>
      <c r="W33" s="14">
        <f t="shared" si="71"/>
        <v>7.5670214156584203E-2</v>
      </c>
      <c r="X33" s="14">
        <f t="shared" si="71"/>
        <v>5.3409608556971952E-2</v>
      </c>
      <c r="Y33" s="14">
        <f t="shared" si="71"/>
        <v>3.5496760415564703E-2</v>
      </c>
      <c r="Z33" s="14">
        <f t="shared" si="71"/>
        <v>2.7435743110038085E-2</v>
      </c>
      <c r="AA33" s="14">
        <f t="shared" si="71"/>
        <v>0.17416040020624679</v>
      </c>
      <c r="AB33" s="14">
        <f t="shared" si="71"/>
        <v>5.1548084348499133E-2</v>
      </c>
      <c r="AC33" s="14" t="e">
        <f t="shared" si="71"/>
        <v>#DIV/0!</v>
      </c>
      <c r="AD33" s="14" t="e">
        <f t="shared" si="71"/>
        <v>#DIV/0!</v>
      </c>
      <c r="AE33" s="14">
        <f t="shared" si="71"/>
        <v>5.8689862838484826E-3</v>
      </c>
      <c r="AF33" s="14" t="e">
        <f t="shared" si="71"/>
        <v>#DIV/0!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MAX(D23:D24)-MIN(D23:D24)</f>
        <v>1.5411000000000001</v>
      </c>
      <c r="E34" s="14">
        <f t="shared" ref="E34:AF34" si="72">MAX(E23:E24)-MIN(E23:E24)</f>
        <v>0</v>
      </c>
      <c r="F34" s="14">
        <f t="shared" si="72"/>
        <v>0.49080000000000013</v>
      </c>
      <c r="G34" s="14">
        <f t="shared" si="72"/>
        <v>0.18979999999999997</v>
      </c>
      <c r="H34" s="14">
        <f t="shared" si="72"/>
        <v>0.25340000000000007</v>
      </c>
      <c r="I34" s="14">
        <f t="shared" si="72"/>
        <v>9.9800000000000111E-2</v>
      </c>
      <c r="J34" s="14">
        <f t="shared" si="72"/>
        <v>0.25649999999999995</v>
      </c>
      <c r="K34" s="14">
        <f t="shared" si="72"/>
        <v>5.3899999999999615E-2</v>
      </c>
      <c r="L34" s="14">
        <f t="shared" si="72"/>
        <v>0.45997537939931021</v>
      </c>
      <c r="M34" s="14">
        <f t="shared" si="72"/>
        <v>2.8884109243047185E-2</v>
      </c>
      <c r="N34" s="14">
        <f t="shared" si="72"/>
        <v>1.3327206419826023</v>
      </c>
      <c r="O34" s="14">
        <f t="shared" si="72"/>
        <v>0.38217644404082307</v>
      </c>
      <c r="P34" s="14">
        <f t="shared" si="72"/>
        <v>0</v>
      </c>
      <c r="Q34" s="14">
        <f t="shared" si="72"/>
        <v>0</v>
      </c>
      <c r="R34" s="14">
        <f t="shared" si="72"/>
        <v>0.76965352484277272</v>
      </c>
      <c r="S34" s="14">
        <f t="shared" si="72"/>
        <v>0.82707599591854475</v>
      </c>
      <c r="T34" s="14">
        <f t="shared" si="72"/>
        <v>0</v>
      </c>
      <c r="U34" s="14">
        <f t="shared" si="72"/>
        <v>0</v>
      </c>
      <c r="V34" s="14">
        <f t="shared" si="72"/>
        <v>0.83107454121434787</v>
      </c>
      <c r="W34" s="14">
        <f t="shared" si="72"/>
        <v>0.10701384312791795</v>
      </c>
      <c r="X34" s="14">
        <f t="shared" si="72"/>
        <v>7.5532592782307839E-2</v>
      </c>
      <c r="Y34" s="14">
        <f t="shared" si="72"/>
        <v>5.0200000000000022E-2</v>
      </c>
      <c r="Z34" s="14">
        <f t="shared" si="72"/>
        <v>3.8800000000000057E-2</v>
      </c>
      <c r="AA34" s="14">
        <f t="shared" si="72"/>
        <v>0.24630000000000019</v>
      </c>
      <c r="AB34" s="14">
        <f t="shared" si="72"/>
        <v>7.2899999999999743E-2</v>
      </c>
      <c r="AC34" s="14">
        <f t="shared" si="72"/>
        <v>0</v>
      </c>
      <c r="AD34" s="14">
        <f t="shared" si="72"/>
        <v>0</v>
      </c>
      <c r="AE34" s="14">
        <f t="shared" si="72"/>
        <v>8.3000000000001961E-3</v>
      </c>
      <c r="AF34" s="14">
        <f t="shared" si="72"/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MIN(D23:D24)</f>
        <v>22.517099999999999</v>
      </c>
      <c r="E35" s="14">
        <f t="shared" ref="E35:AF35" si="73">MIN(E23:E24)</f>
        <v>20.960100000000001</v>
      </c>
      <c r="F35" s="14">
        <f t="shared" si="73"/>
        <v>4.0202</v>
      </c>
      <c r="G35" s="14">
        <f t="shared" si="73"/>
        <v>1.4072</v>
      </c>
      <c r="H35" s="14">
        <f t="shared" si="73"/>
        <v>1.9291</v>
      </c>
      <c r="I35" s="14">
        <f t="shared" si="73"/>
        <v>1.1455000000000002</v>
      </c>
      <c r="J35" s="14">
        <f t="shared" si="73"/>
        <v>2.7355999999999998</v>
      </c>
      <c r="K35" s="14">
        <f t="shared" si="73"/>
        <v>1.3982999999999999</v>
      </c>
      <c r="L35" s="14">
        <f t="shared" si="73"/>
        <v>10.336579245572493</v>
      </c>
      <c r="M35" s="14">
        <f t="shared" si="73"/>
        <v>3.5303383690518957</v>
      </c>
      <c r="N35" s="14">
        <f t="shared" si="73"/>
        <v>7.7895625048462893</v>
      </c>
      <c r="O35" s="14">
        <f t="shared" si="73"/>
        <v>2.6167357470711479</v>
      </c>
      <c r="P35" s="14">
        <f t="shared" si="73"/>
        <v>0</v>
      </c>
      <c r="Q35" s="14">
        <f t="shared" si="73"/>
        <v>0</v>
      </c>
      <c r="R35" s="14">
        <f t="shared" si="73"/>
        <v>7.7868685939856475</v>
      </c>
      <c r="S35" s="14">
        <f t="shared" si="73"/>
        <v>8.6919755366659892</v>
      </c>
      <c r="T35" s="14">
        <f t="shared" si="73"/>
        <v>9.433933479731559</v>
      </c>
      <c r="U35" s="14">
        <f t="shared" si="73"/>
        <v>10.261774028402691</v>
      </c>
      <c r="V35" s="14">
        <f t="shared" si="73"/>
        <v>1.4191897477081776</v>
      </c>
      <c r="W35" s="14">
        <f t="shared" si="73"/>
        <v>2.26349597967392</v>
      </c>
      <c r="X35" s="14">
        <f t="shared" si="73"/>
        <v>0.67635509164934993</v>
      </c>
      <c r="Y35" s="14">
        <f t="shared" si="73"/>
        <v>1.6941999999999999</v>
      </c>
      <c r="Z35" s="14">
        <f t="shared" si="73"/>
        <v>0.85399999999999998</v>
      </c>
      <c r="AA35" s="14">
        <f t="shared" si="73"/>
        <v>2.3565</v>
      </c>
      <c r="AB35" s="14">
        <f t="shared" si="73"/>
        <v>6.1513</v>
      </c>
      <c r="AC35" s="14">
        <f t="shared" si="73"/>
        <v>5.7651000000000003</v>
      </c>
      <c r="AD35" s="14">
        <f t="shared" si="73"/>
        <v>0</v>
      </c>
      <c r="AE35" s="14">
        <f t="shared" si="73"/>
        <v>0.44449999999999967</v>
      </c>
      <c r="AF35" s="14">
        <f t="shared" si="73"/>
        <v>0.34920000000000018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MAX(D23:D24)</f>
        <v>24.058199999999999</v>
      </c>
      <c r="E36" s="14">
        <f t="shared" ref="E36:AF36" si="74">MAX(E23:E24)</f>
        <v>20.960100000000001</v>
      </c>
      <c r="F36" s="14">
        <f t="shared" si="74"/>
        <v>4.5110000000000001</v>
      </c>
      <c r="G36" s="14">
        <f t="shared" si="74"/>
        <v>1.597</v>
      </c>
      <c r="H36" s="14">
        <f t="shared" si="74"/>
        <v>2.1825000000000001</v>
      </c>
      <c r="I36" s="14">
        <f t="shared" si="74"/>
        <v>1.2453000000000003</v>
      </c>
      <c r="J36" s="14">
        <f t="shared" si="74"/>
        <v>2.9920999999999998</v>
      </c>
      <c r="K36" s="14">
        <f t="shared" si="74"/>
        <v>1.4521999999999995</v>
      </c>
      <c r="L36" s="14">
        <f t="shared" si="74"/>
        <v>10.796554624971803</v>
      </c>
      <c r="M36" s="14">
        <f t="shared" si="74"/>
        <v>3.5592224782949429</v>
      </c>
      <c r="N36" s="14">
        <f t="shared" si="74"/>
        <v>9.1222831468288916</v>
      </c>
      <c r="O36" s="14">
        <f t="shared" si="74"/>
        <v>2.9989121911119709</v>
      </c>
      <c r="P36" s="14">
        <f t="shared" si="74"/>
        <v>0</v>
      </c>
      <c r="Q36" s="14">
        <f t="shared" si="74"/>
        <v>0</v>
      </c>
      <c r="R36" s="14">
        <f t="shared" si="74"/>
        <v>8.5565221188284202</v>
      </c>
      <c r="S36" s="14">
        <f t="shared" si="74"/>
        <v>9.519051532584534</v>
      </c>
      <c r="T36" s="14">
        <f t="shared" si="74"/>
        <v>9.433933479731559</v>
      </c>
      <c r="U36" s="14">
        <f t="shared" si="74"/>
        <v>10.261774028402691</v>
      </c>
      <c r="V36" s="14">
        <f t="shared" si="74"/>
        <v>2.2502642889225255</v>
      </c>
      <c r="W36" s="14">
        <f t="shared" si="74"/>
        <v>2.370509822801838</v>
      </c>
      <c r="X36" s="14">
        <f t="shared" si="74"/>
        <v>0.75188768443165777</v>
      </c>
      <c r="Y36" s="14">
        <f t="shared" si="74"/>
        <v>1.7444</v>
      </c>
      <c r="Z36" s="14">
        <f t="shared" si="74"/>
        <v>0.89280000000000004</v>
      </c>
      <c r="AA36" s="14">
        <f t="shared" si="74"/>
        <v>2.6028000000000002</v>
      </c>
      <c r="AB36" s="14">
        <f t="shared" si="74"/>
        <v>6.2241999999999997</v>
      </c>
      <c r="AC36" s="14">
        <f t="shared" si="74"/>
        <v>5.7651000000000003</v>
      </c>
      <c r="AD36" s="14">
        <f t="shared" si="74"/>
        <v>0</v>
      </c>
      <c r="AE36" s="14">
        <f t="shared" si="74"/>
        <v>0.45279999999999987</v>
      </c>
      <c r="AF36" s="14">
        <f t="shared" si="74"/>
        <v>0.34920000000000018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COUNT(D23:D24)</f>
        <v>2</v>
      </c>
      <c r="E37" s="15">
        <f t="shared" ref="E37:AF37" si="75">COUNT(E23:E24)</f>
        <v>1</v>
      </c>
      <c r="F37" s="15">
        <f t="shared" si="75"/>
        <v>2</v>
      </c>
      <c r="G37" s="15">
        <f t="shared" si="75"/>
        <v>2</v>
      </c>
      <c r="H37" s="15">
        <f t="shared" si="75"/>
        <v>2</v>
      </c>
      <c r="I37" s="15">
        <f t="shared" si="75"/>
        <v>2</v>
      </c>
      <c r="J37" s="15">
        <f t="shared" si="75"/>
        <v>2</v>
      </c>
      <c r="K37" s="15">
        <f t="shared" si="75"/>
        <v>2</v>
      </c>
      <c r="L37" s="15">
        <f t="shared" si="75"/>
        <v>2</v>
      </c>
      <c r="M37" s="15">
        <f t="shared" si="75"/>
        <v>2</v>
      </c>
      <c r="N37" s="15">
        <f t="shared" si="75"/>
        <v>2</v>
      </c>
      <c r="O37" s="15">
        <f t="shared" si="75"/>
        <v>2</v>
      </c>
      <c r="P37" s="15">
        <f t="shared" si="75"/>
        <v>0</v>
      </c>
      <c r="Q37" s="15">
        <f t="shared" si="75"/>
        <v>0</v>
      </c>
      <c r="R37" s="15">
        <f t="shared" si="75"/>
        <v>2</v>
      </c>
      <c r="S37" s="15">
        <f t="shared" si="75"/>
        <v>2</v>
      </c>
      <c r="T37" s="15">
        <f t="shared" si="75"/>
        <v>1</v>
      </c>
      <c r="U37" s="15">
        <f t="shared" si="75"/>
        <v>1</v>
      </c>
      <c r="V37" s="15">
        <f t="shared" si="75"/>
        <v>2</v>
      </c>
      <c r="W37" s="15">
        <f t="shared" si="75"/>
        <v>2</v>
      </c>
      <c r="X37" s="15">
        <f t="shared" si="75"/>
        <v>2</v>
      </c>
      <c r="Y37" s="15">
        <f t="shared" si="75"/>
        <v>2</v>
      </c>
      <c r="Z37" s="15">
        <f t="shared" si="75"/>
        <v>2</v>
      </c>
      <c r="AA37" s="15">
        <f t="shared" si="75"/>
        <v>2</v>
      </c>
      <c r="AB37" s="15">
        <f t="shared" si="75"/>
        <v>2</v>
      </c>
      <c r="AC37" s="15">
        <f t="shared" si="75"/>
        <v>1</v>
      </c>
      <c r="AD37" s="15">
        <f t="shared" si="75"/>
        <v>1</v>
      </c>
      <c r="AE37" s="15">
        <f t="shared" si="75"/>
        <v>2</v>
      </c>
      <c r="AF37" s="15">
        <f t="shared" si="75"/>
        <v>1</v>
      </c>
      <c r="AI37" s="12"/>
      <c r="AJ37" s="12"/>
      <c r="AK37" s="12"/>
    </row>
    <row r="40" spans="2:78" ht="12" customHeight="1" x14ac:dyDescent="0.2"/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5"/>
  <sheetViews>
    <sheetView workbookViewId="0">
      <pane xSplit="3" topLeftCell="X1" activePane="topRight" state="frozen"/>
      <selection pane="topRight" activeCell="B14" sqref="B14:AF19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362</v>
      </c>
      <c r="C3" s="1" t="s">
        <v>479</v>
      </c>
      <c r="D3" s="5">
        <f t="shared" ref="D3:D13" si="0">((AG3-AW3)^2+(AH3-AX3)^2)^0.5</f>
        <v>18.309000000000001</v>
      </c>
      <c r="E3" s="5">
        <f t="shared" ref="E3:E13" si="1">((AG3-AU3)^2+(AH3-AV3)^2)^0.5</f>
        <v>16.6402</v>
      </c>
      <c r="F3" s="5">
        <f t="shared" ref="F3:F10" si="2">((AG3-AM3)^2+(AH3-AN3)^2)^0.5</f>
        <v>3.3260999999999998</v>
      </c>
      <c r="G3" s="5">
        <f t="shared" ref="G3:G10" si="3">((AG3-AI3)^2+(AH3-AJ3)^2)^0.5</f>
        <v>1.0451999999999999</v>
      </c>
      <c r="H3" s="5">
        <f t="shared" ref="H3:H10" si="4">((AK3-AM3)^2+(AL3-AN3)^2)^0.5</f>
        <v>1.7810999999999999</v>
      </c>
      <c r="I3" s="5">
        <f t="shared" ref="I3:I10" si="5">((AM3-AO3)^2+(AN3-AP3)^2)^0.5</f>
        <v>1.1137999999999999</v>
      </c>
      <c r="J3" s="5">
        <f t="shared" ref="J3:J10" si="6">((AO3-AQ3)^2+(AP3-AR3)^2)^0.5</f>
        <v>2.7145999999999999</v>
      </c>
      <c r="K3" s="5">
        <f t="shared" ref="K3:K10" si="7">((AQ3-AS3)^2+(AR3-AT3)^2)^0.5</f>
        <v>1.0186000000000002</v>
      </c>
      <c r="L3" s="5">
        <f t="shared" ref="L3:L13" si="8">((BS3-BU3)^2+(BT3-BV3)^2)^0.5</f>
        <v>7.5280232850330639</v>
      </c>
      <c r="M3" s="5">
        <f t="shared" ref="M3:M13" si="9">((BU3-BW3)^2+(BV3-BX3)^2)^0.5</f>
        <v>2.4507075304899195</v>
      </c>
      <c r="N3" s="5">
        <f t="shared" ref="N3:N13" si="10">((BW3-BY3)^2+(BX3-BZ3)^2)^0.5 + ((BY3-CA3)^2+(BZ3-CB3)^2)^0.5</f>
        <v>6.4678083119399892</v>
      </c>
      <c r="O3" s="5" t="s">
        <v>566</v>
      </c>
      <c r="P3" s="5">
        <f>((CE3-CG3)^2+(CF3-CH3)^2)^0.5</f>
        <v>7.019622623759771</v>
      </c>
      <c r="Q3" s="5">
        <f>((CG3-CI3)^2+(CH3-CJ3)^2)^0.5</f>
        <v>7.7396068537103355</v>
      </c>
      <c r="R3" s="5">
        <f>((CO3-CQ3)^2+(CP3-CR3)^2)^0.5</f>
        <v>5.172769147178327</v>
      </c>
      <c r="S3" s="5">
        <f>((CQ3-CS3)^2+(CR3-CT3)^2)^0.5</f>
        <v>5.9082377237210082</v>
      </c>
      <c r="T3" s="5">
        <f>((CY3-DA3)^2+(CZ3-DB3)^2)^0.5</f>
        <v>7.370842255807676</v>
      </c>
      <c r="U3" s="5">
        <f>((DA3-DC3)^2+(DB3-DD3)^2)^0.5</f>
        <v>8.9859092990080871</v>
      </c>
      <c r="V3" s="5">
        <f>((DI3-DK3)^2+(DJ3-DL3)^2)^0.5</f>
        <v>1.309847517843203</v>
      </c>
      <c r="W3" s="5">
        <f>((DK3-DM3)^2+(DL3-DN3)^2)^0.5</f>
        <v>1.9092598173114104</v>
      </c>
      <c r="X3" s="5">
        <f>((DM3-DO3)^2+(DN3-DP3)^2)^0.5</f>
        <v>0.5949650157782389</v>
      </c>
      <c r="Y3" s="5">
        <f>((BE3-BK3)^2+(BF3-BL3)^2)^0.5</f>
        <v>1.4224000000000001</v>
      </c>
      <c r="Z3" s="5">
        <f t="shared" ref="Z3:Z10" si="11">((BG3-BI3)^2+(BH3-BJ3)^2)^0.5</f>
        <v>0.80649999999999999</v>
      </c>
      <c r="AA3" s="5">
        <f t="shared" ref="AA3:AA10" si="12">((BC3-BM3)^2+(BD3-BN3)^2)^0.5</f>
        <v>2.3336000000000001</v>
      </c>
      <c r="AB3" s="5">
        <f t="shared" ref="AB3:AB10" si="13">((BA3-BO3)^2+(BB3-BP3)^2)^0.5</f>
        <v>4.4874999999999998</v>
      </c>
      <c r="AC3" s="6">
        <f t="shared" ref="AC3:AC10" si="14">((AY3-BQ3)^2+(AZ3-BR3)^2)^0.5</f>
        <v>3.8919000000000001</v>
      </c>
      <c r="AD3" s="6">
        <f>((CK3-CM3)^2+(CL3-CN3)^2)^0.5</f>
        <v>0.4977999999999998</v>
      </c>
      <c r="AE3" s="6">
        <f>((CU3-CW3)^2+(CV3-CX3)^2)^0.5</f>
        <v>0.44320000000000004</v>
      </c>
      <c r="AF3" s="6">
        <f>((DE3-DG3)^2+(DF3-DH3)^2)^0.5</f>
        <v>0.39500000000000002</v>
      </c>
      <c r="AG3" s="9">
        <v>0</v>
      </c>
      <c r="AH3" s="9">
        <v>0</v>
      </c>
      <c r="AI3" s="9">
        <v>0</v>
      </c>
      <c r="AJ3" s="9">
        <v>-1.0451999999999999</v>
      </c>
      <c r="AK3" s="9">
        <v>0</v>
      </c>
      <c r="AL3" s="9">
        <v>-1.5449999999999999</v>
      </c>
      <c r="AM3" s="9">
        <v>0</v>
      </c>
      <c r="AN3" s="9">
        <v>-3.3260999999999998</v>
      </c>
      <c r="AO3" s="9">
        <v>0</v>
      </c>
      <c r="AP3" s="9">
        <v>-4.4398999999999997</v>
      </c>
      <c r="AQ3" s="9">
        <v>0</v>
      </c>
      <c r="AR3" s="9">
        <v>-7.1544999999999996</v>
      </c>
      <c r="AS3" s="9">
        <v>0</v>
      </c>
      <c r="AT3" s="9">
        <v>-8.1730999999999998</v>
      </c>
      <c r="AU3" s="9">
        <v>0</v>
      </c>
      <c r="AV3" s="9">
        <v>-16.6402</v>
      </c>
      <c r="AW3" s="9">
        <v>0</v>
      </c>
      <c r="AX3" s="9">
        <v>-18.309000000000001</v>
      </c>
      <c r="AY3" s="18">
        <v>1.9171</v>
      </c>
      <c r="AZ3" s="18">
        <v>-8.3160000000000007</v>
      </c>
      <c r="BA3" s="19">
        <v>2.3304</v>
      </c>
      <c r="BB3" s="19">
        <v>-8.3160000000000007</v>
      </c>
      <c r="BC3" s="19">
        <v>1.1874</v>
      </c>
      <c r="BD3" s="19">
        <v>-8.3160000000000007</v>
      </c>
      <c r="BE3" s="19">
        <v>0.49399999999999999</v>
      </c>
      <c r="BF3" s="19">
        <v>-8.3160000000000007</v>
      </c>
      <c r="BG3" s="19">
        <v>0.2064</v>
      </c>
      <c r="BH3" s="19">
        <v>-8.3160000000000007</v>
      </c>
      <c r="BI3" s="19">
        <v>-0.60009999999999997</v>
      </c>
      <c r="BJ3" s="19">
        <v>-8.3160000000000007</v>
      </c>
      <c r="BK3" s="19">
        <v>-0.9284</v>
      </c>
      <c r="BL3" s="19">
        <v>-8.3160000000000007</v>
      </c>
      <c r="BM3" s="19">
        <v>-1.1462000000000001</v>
      </c>
      <c r="BN3" s="19">
        <v>-8.3160000000000007</v>
      </c>
      <c r="BO3" s="19">
        <v>-2.1570999999999998</v>
      </c>
      <c r="BP3" s="19">
        <v>-8.3160000000000007</v>
      </c>
      <c r="BQ3" s="19">
        <v>-1.9748000000000001</v>
      </c>
      <c r="BR3" s="19">
        <v>-8.3160000000000007</v>
      </c>
      <c r="BS3" s="17">
        <v>0</v>
      </c>
      <c r="BT3" s="17">
        <v>0</v>
      </c>
      <c r="BU3" s="17">
        <v>-5.7492999999999999</v>
      </c>
      <c r="BV3" s="17">
        <v>4.8597000000000001</v>
      </c>
      <c r="BW3" s="17">
        <v>-6.6211000000000002</v>
      </c>
      <c r="BX3" s="17">
        <v>7.1501000000000001</v>
      </c>
      <c r="BY3" s="17">
        <v>-6.6211000000000002</v>
      </c>
      <c r="BZ3" s="17">
        <v>7.1501000000000001</v>
      </c>
      <c r="CA3" s="17">
        <v>-6.7900999999999998</v>
      </c>
      <c r="CB3" s="17">
        <v>13.6157</v>
      </c>
      <c r="CC3" s="17">
        <v>-6.7900999999999998</v>
      </c>
      <c r="CD3" s="17">
        <v>13.6157</v>
      </c>
      <c r="CE3" s="12">
        <v>-6.9189999999999996</v>
      </c>
      <c r="CF3" s="12">
        <v>-0.55940000000000001</v>
      </c>
      <c r="CG3" s="12">
        <v>-6.9863</v>
      </c>
      <c r="CH3" s="12">
        <v>-7.5787000000000004</v>
      </c>
      <c r="CI3" s="12">
        <v>-6.3042999999999996</v>
      </c>
      <c r="CJ3" s="12">
        <v>0.1308</v>
      </c>
      <c r="CK3" s="12">
        <v>-6.6928999999999998</v>
      </c>
      <c r="CL3" s="12">
        <v>-4.6825000000000001</v>
      </c>
      <c r="CM3" s="12">
        <v>-7.1906999999999996</v>
      </c>
      <c r="CN3" s="12">
        <v>-4.6825000000000001</v>
      </c>
      <c r="CO3" s="12">
        <v>-7.5545999999999998</v>
      </c>
      <c r="CP3" s="12">
        <v>-4.0392000000000001</v>
      </c>
      <c r="CQ3" s="12">
        <v>-7.6378000000000004</v>
      </c>
      <c r="CR3" s="12">
        <v>-9.2112999999999996</v>
      </c>
      <c r="CS3" s="12">
        <v>-6.4363999999999999</v>
      </c>
      <c r="CT3" s="12">
        <v>-3.4264999999999999</v>
      </c>
      <c r="CU3" s="12">
        <v>-6.9196</v>
      </c>
      <c r="CV3" s="12">
        <v>-6.1327999999999996</v>
      </c>
      <c r="CW3" s="12">
        <v>-7.3628</v>
      </c>
      <c r="CX3" s="12">
        <v>-6.1327999999999996</v>
      </c>
      <c r="CY3" s="12">
        <v>-5.8299000000000003</v>
      </c>
      <c r="CZ3" s="12">
        <v>-1.7404999999999999</v>
      </c>
      <c r="DA3" s="12">
        <v>-13.1915</v>
      </c>
      <c r="DB3" s="12">
        <v>-2.1095000000000002</v>
      </c>
      <c r="DC3" s="12">
        <v>-5.7606999999999999</v>
      </c>
      <c r="DD3" s="12">
        <v>2.9432</v>
      </c>
      <c r="DE3" s="12">
        <v>-9.0348000000000006</v>
      </c>
      <c r="DF3" s="12">
        <v>-1.8491</v>
      </c>
      <c r="DG3" s="12">
        <v>-9.0348000000000006</v>
      </c>
      <c r="DH3" s="12">
        <v>-1.4540999999999999</v>
      </c>
      <c r="DI3" s="12">
        <v>-2.0701000000000001</v>
      </c>
      <c r="DJ3" s="12">
        <v>2.2130000000000001</v>
      </c>
      <c r="DK3" s="12">
        <v>-1.3627</v>
      </c>
      <c r="DL3" s="12">
        <v>1.1106</v>
      </c>
      <c r="DM3" s="12">
        <v>-1.3208</v>
      </c>
      <c r="DN3" s="12">
        <v>-0.79820000000000002</v>
      </c>
      <c r="DO3" s="12">
        <v>-1.5697000000000001</v>
      </c>
      <c r="DP3" s="12">
        <v>-1.3386</v>
      </c>
    </row>
    <row r="4" spans="2:120" ht="14.45" customHeight="1" x14ac:dyDescent="0.2">
      <c r="B4" s="2" t="s">
        <v>363</v>
      </c>
      <c r="C4" s="2" t="s">
        <v>556</v>
      </c>
      <c r="D4" s="5">
        <f t="shared" si="0"/>
        <v>18.116499999999998</v>
      </c>
      <c r="E4" s="5">
        <f t="shared" si="1"/>
        <v>16.805900000000001</v>
      </c>
      <c r="F4" s="5">
        <f t="shared" si="2"/>
        <v>3.5154000000000001</v>
      </c>
      <c r="G4" s="5">
        <f t="shared" si="3"/>
        <v>1.1220000000000001</v>
      </c>
      <c r="H4" s="5">
        <f t="shared" si="4"/>
        <v>1.8365</v>
      </c>
      <c r="I4" s="5">
        <f t="shared" si="5"/>
        <v>1.1302999999999996</v>
      </c>
      <c r="J4" s="5">
        <f t="shared" si="6"/>
        <v>2.4784000000000006</v>
      </c>
      <c r="K4" s="5">
        <f t="shared" si="7"/>
        <v>1.2401</v>
      </c>
      <c r="L4" s="5">
        <v>7.1460680545318063</v>
      </c>
      <c r="M4" s="5">
        <v>2.4495648695227485</v>
      </c>
      <c r="N4" s="5">
        <v>6.02531649790975</v>
      </c>
      <c r="O4" s="5">
        <v>1.8562339346106143</v>
      </c>
      <c r="P4" s="5" t="s">
        <v>566</v>
      </c>
      <c r="Q4" s="5" t="s">
        <v>566</v>
      </c>
      <c r="R4" s="5">
        <f>((CO4-CQ4)^2+(CP4-CR4)^2)^0.5</f>
        <v>5.0114281896481367</v>
      </c>
      <c r="S4" s="5">
        <f>((CQ4-CS4)^2+(CR4-CT4)^2)^0.5</f>
        <v>5.9361696176911929</v>
      </c>
      <c r="T4" s="5">
        <f>((CY4-DA4)^2+(CZ4-DB4)^2)^0.5</f>
        <v>7.1932823363190748</v>
      </c>
      <c r="U4" s="5">
        <f>((DA4-DC4)^2+(DB4-DD4)^2)^0.5</f>
        <v>8.81936316124923</v>
      </c>
      <c r="V4" s="5">
        <f>((DI4-DK4)^2+(DJ4-DL4)^2)^0.5</f>
        <v>1.3524735265431262</v>
      </c>
      <c r="W4" s="5">
        <f>((DK4-DM4)^2+(DL4-DN4)^2)^0.5</f>
        <v>1.9004551296991987</v>
      </c>
      <c r="X4" s="5">
        <f>((DM4-DO4)^2+(DN4-DP4)^2)^0.5</f>
        <v>0.50319063981755452</v>
      </c>
      <c r="Y4" s="5">
        <f>((BE4-BK4)^2+(BF4-BL4)^2)^0.5</f>
        <v>1.5316999999999998</v>
      </c>
      <c r="Z4" s="5">
        <f t="shared" si="11"/>
        <v>0.88959999999999995</v>
      </c>
      <c r="AA4" s="5">
        <f t="shared" si="12"/>
        <v>2.3755999999999999</v>
      </c>
      <c r="AB4" s="5">
        <f t="shared" si="13"/>
        <v>4.3941999999999997</v>
      </c>
      <c r="AC4" s="6">
        <f t="shared" si="14"/>
        <v>3.8792</v>
      </c>
      <c r="AD4" s="6" t="s">
        <v>566</v>
      </c>
      <c r="AE4" s="6">
        <f t="shared" ref="AE4:AE9" si="15">((CU4-CW4)^2+(CV4-CX4)^2)^0.5</f>
        <v>0.44900000000000029</v>
      </c>
      <c r="AF4" s="6">
        <f t="shared" ref="AF4:AF9" si="16">((DE4-DG4)^2+(DF4-DH4)^2)^0.5</f>
        <v>0.3733999999999984</v>
      </c>
      <c r="AG4" s="9">
        <v>0</v>
      </c>
      <c r="AH4" s="9">
        <v>0</v>
      </c>
      <c r="AI4" s="9">
        <v>0</v>
      </c>
      <c r="AJ4" s="9">
        <v>-1.1220000000000001</v>
      </c>
      <c r="AK4" s="9">
        <v>0</v>
      </c>
      <c r="AL4" s="9">
        <v>-1.6789000000000001</v>
      </c>
      <c r="AM4" s="9">
        <v>0</v>
      </c>
      <c r="AN4" s="9">
        <v>-3.5154000000000001</v>
      </c>
      <c r="AO4" s="9">
        <v>0</v>
      </c>
      <c r="AP4" s="9">
        <v>-4.6456999999999997</v>
      </c>
      <c r="AQ4" s="9">
        <v>0</v>
      </c>
      <c r="AR4" s="9">
        <v>-7.1241000000000003</v>
      </c>
      <c r="AS4" s="9">
        <v>0</v>
      </c>
      <c r="AT4" s="9">
        <v>-8.3642000000000003</v>
      </c>
      <c r="AU4" s="9">
        <v>0</v>
      </c>
      <c r="AV4" s="9">
        <v>-16.805900000000001</v>
      </c>
      <c r="AW4" s="9">
        <v>0</v>
      </c>
      <c r="AX4" s="9">
        <v>-18.116499999999998</v>
      </c>
      <c r="AY4" s="18">
        <v>1.905</v>
      </c>
      <c r="AZ4" s="18">
        <v>-8.3432999999999993</v>
      </c>
      <c r="BA4" s="19">
        <v>2.2357999999999998</v>
      </c>
      <c r="BB4" s="19">
        <v>-8.3432999999999993</v>
      </c>
      <c r="BC4" s="19">
        <v>1.2478</v>
      </c>
      <c r="BD4" s="19">
        <v>-8.3432999999999993</v>
      </c>
      <c r="BE4" s="19">
        <v>0.60899999999999999</v>
      </c>
      <c r="BF4" s="19">
        <v>-8.3432999999999993</v>
      </c>
      <c r="BG4" s="19">
        <v>0.27429999999999999</v>
      </c>
      <c r="BH4" s="19">
        <v>-8.3432999999999993</v>
      </c>
      <c r="BI4" s="19">
        <v>-0.61529999999999996</v>
      </c>
      <c r="BJ4" s="19">
        <v>-8.3432999999999993</v>
      </c>
      <c r="BK4" s="19">
        <v>-0.92269999999999996</v>
      </c>
      <c r="BL4" s="19">
        <v>-8.3432999999999993</v>
      </c>
      <c r="BM4" s="19">
        <v>-1.1277999999999999</v>
      </c>
      <c r="BN4" s="19">
        <v>-8.3432999999999993</v>
      </c>
      <c r="BO4" s="19">
        <v>-2.1583999999999999</v>
      </c>
      <c r="BP4" s="19">
        <v>-8.3432999999999993</v>
      </c>
      <c r="BQ4" s="19">
        <v>-1.9742</v>
      </c>
      <c r="BR4" s="19">
        <v>-8.3432999999999993</v>
      </c>
      <c r="BS4" s="17">
        <v>0</v>
      </c>
      <c r="BT4" s="17">
        <v>0</v>
      </c>
      <c r="BU4" s="17">
        <v>-6.7398999999999996</v>
      </c>
      <c r="BV4" s="17">
        <v>-2.093</v>
      </c>
      <c r="BW4" s="17">
        <v>-5.4977999999999998</v>
      </c>
      <c r="BX4" s="17">
        <v>-3.9750999999999999</v>
      </c>
      <c r="BY4" s="17">
        <v>-5.4977999999999998</v>
      </c>
      <c r="BZ4" s="17">
        <v>-3.9750999999999999</v>
      </c>
      <c r="CA4" s="17">
        <v>-3.4417</v>
      </c>
      <c r="CB4" s="17">
        <v>-10.1975</v>
      </c>
      <c r="CC4" s="17">
        <v>-3.4417</v>
      </c>
      <c r="CD4" s="17">
        <v>-10.1975</v>
      </c>
      <c r="CO4" s="12">
        <v>-3.335</v>
      </c>
      <c r="CP4" s="12">
        <v>-9.5922999999999998</v>
      </c>
      <c r="CQ4" s="12">
        <v>-5.4234999999999998</v>
      </c>
      <c r="CR4" s="12">
        <v>-14.1478</v>
      </c>
      <c r="CS4" s="12">
        <v>0.32319999999999999</v>
      </c>
      <c r="CT4" s="12">
        <v>-12.66</v>
      </c>
      <c r="CU4" s="12">
        <v>-3.7128000000000001</v>
      </c>
      <c r="CV4" s="12">
        <v>-11.398199999999999</v>
      </c>
      <c r="CW4" s="12">
        <v>-4.1618000000000004</v>
      </c>
      <c r="CX4" s="12">
        <v>-11.398199999999999</v>
      </c>
      <c r="CY4" s="12">
        <v>-3.9218000000000002</v>
      </c>
      <c r="CZ4" s="12">
        <v>-11.678900000000001</v>
      </c>
      <c r="DA4" s="12">
        <v>-8.4048999999999996</v>
      </c>
      <c r="DB4" s="12">
        <v>-6.0534999999999997</v>
      </c>
      <c r="DC4" s="12">
        <v>-1.7450000000000001</v>
      </c>
      <c r="DD4" s="12">
        <v>-11.835100000000001</v>
      </c>
      <c r="DE4" s="12">
        <v>-5.7073999999999998</v>
      </c>
      <c r="DF4" s="12">
        <v>-9.2868999999999993</v>
      </c>
      <c r="DG4" s="12">
        <v>-5.7073999999999998</v>
      </c>
      <c r="DH4" s="12">
        <v>-8.9135000000000009</v>
      </c>
      <c r="DI4" s="12">
        <v>-3.3814000000000002</v>
      </c>
      <c r="DJ4" s="12">
        <v>5.1859999999999999</v>
      </c>
      <c r="DK4" s="12">
        <v>-2.2822</v>
      </c>
      <c r="DL4" s="12">
        <v>4.3979999999999997</v>
      </c>
      <c r="DM4" s="12">
        <v>-1.7101</v>
      </c>
      <c r="DN4" s="12">
        <v>2.5857000000000001</v>
      </c>
      <c r="DO4" s="12">
        <v>-1.7272000000000001</v>
      </c>
      <c r="DP4" s="12">
        <v>2.0828000000000002</v>
      </c>
    </row>
    <row r="5" spans="2:120" ht="16.899999999999999" customHeight="1" x14ac:dyDescent="0.2">
      <c r="B5" s="2" t="s">
        <v>364</v>
      </c>
      <c r="C5" s="2" t="s">
        <v>535</v>
      </c>
      <c r="D5" s="5">
        <f t="shared" si="0"/>
        <v>18.5077</v>
      </c>
      <c r="E5" s="5">
        <f t="shared" si="1"/>
        <v>17.430099999999999</v>
      </c>
      <c r="F5" s="5">
        <f t="shared" si="2"/>
        <v>3.3445</v>
      </c>
      <c r="G5" s="5">
        <f t="shared" si="3"/>
        <v>1.1024</v>
      </c>
      <c r="H5" s="5">
        <f t="shared" si="4"/>
        <v>1.6643000000000001</v>
      </c>
      <c r="I5" s="5">
        <f t="shared" si="5"/>
        <v>1.1837</v>
      </c>
      <c r="J5" s="5">
        <f t="shared" si="6"/>
        <v>2.6326999999999998</v>
      </c>
      <c r="K5" s="5">
        <f t="shared" si="7"/>
        <v>1.1791999999999998</v>
      </c>
      <c r="L5" s="5">
        <f t="shared" si="8"/>
        <v>7.7104690726310547</v>
      </c>
      <c r="M5" s="5" t="s">
        <v>566</v>
      </c>
      <c r="N5" s="5" t="s">
        <v>566</v>
      </c>
      <c r="O5" s="5" t="s">
        <v>566</v>
      </c>
      <c r="P5" s="5">
        <f>((CE5-CG5)^2+(CF5-CH5)^2)^0.5</f>
        <v>7.5753238828448781</v>
      </c>
      <c r="Q5" s="5">
        <f>((CG5-CI5)^2+(CH5-CJ5)^2)^0.5</f>
        <v>7.8207740185994377</v>
      </c>
      <c r="R5" s="5">
        <f>((CO5-CQ5)^2+(CP5-CR5)^2)^0.5</f>
        <v>5.2195507891005333</v>
      </c>
      <c r="S5" s="5">
        <f>((CQ5-CS5)^2+(CR5-CT5)^2)^0.5</f>
        <v>6.2831628476428971</v>
      </c>
      <c r="T5" s="5">
        <f>((CY5-DA5)^2+(CZ5-DB5)^2)^0.5</f>
        <v>7.6636005036797163</v>
      </c>
      <c r="U5" s="5">
        <f>((DA5-DC5)^2+(DB5-DD5)^2)^0.5</f>
        <v>8.7733249438283103</v>
      </c>
      <c r="V5" s="5">
        <f>((DI5-DK5)^2+(DJ5-DL5)^2)^0.5</f>
        <v>1.4251401124100045</v>
      </c>
      <c r="W5" s="5">
        <f>((DK5-DM5)^2+(DL5-DN5)^2)^0.5</f>
        <v>1.9662065456100999</v>
      </c>
      <c r="X5" s="5">
        <f>((DM5-DO5)^2+(DN5-DP5)^2)^0.5</f>
        <v>0.50750756644605766</v>
      </c>
      <c r="Y5" s="5">
        <f>((BE5-BK5)^2+(BF5-BL5)^2)^0.5</f>
        <v>1.5772999999999999</v>
      </c>
      <c r="Z5" s="5">
        <f t="shared" si="11"/>
        <v>0.87630000000000008</v>
      </c>
      <c r="AA5" s="5">
        <f t="shared" si="12"/>
        <v>2.3616000000000001</v>
      </c>
      <c r="AB5" s="5">
        <f t="shared" si="13"/>
        <v>4.6806000000000001</v>
      </c>
      <c r="AC5" s="6">
        <f t="shared" si="14"/>
        <v>4.0011999999999999</v>
      </c>
      <c r="AD5" s="6">
        <f>((CK5-CM5)^2+(CL5-CN5)^2)^0.5</f>
        <v>0.48640000000000017</v>
      </c>
      <c r="AE5" s="6">
        <f t="shared" si="15"/>
        <v>0.49720000000000009</v>
      </c>
      <c r="AF5" s="6">
        <f t="shared" si="16"/>
        <v>0.39239999999999997</v>
      </c>
      <c r="AG5" s="9">
        <v>0</v>
      </c>
      <c r="AH5" s="9">
        <v>0</v>
      </c>
      <c r="AI5" s="9">
        <v>0</v>
      </c>
      <c r="AJ5" s="9">
        <v>-1.1024</v>
      </c>
      <c r="AK5" s="9">
        <v>0</v>
      </c>
      <c r="AL5" s="9">
        <v>-1.6801999999999999</v>
      </c>
      <c r="AM5" s="9">
        <v>0</v>
      </c>
      <c r="AN5" s="9">
        <v>-3.3445</v>
      </c>
      <c r="AO5" s="9">
        <v>0</v>
      </c>
      <c r="AP5" s="9">
        <v>-4.5282</v>
      </c>
      <c r="AQ5" s="9">
        <v>0</v>
      </c>
      <c r="AR5" s="9">
        <v>-7.1608999999999998</v>
      </c>
      <c r="AS5" s="9">
        <v>0</v>
      </c>
      <c r="AT5" s="9">
        <v>-8.3400999999999996</v>
      </c>
      <c r="AU5" s="9">
        <v>0</v>
      </c>
      <c r="AV5" s="9">
        <v>-17.430099999999999</v>
      </c>
      <c r="AW5" s="9">
        <v>0</v>
      </c>
      <c r="AX5" s="9">
        <v>-18.5077</v>
      </c>
      <c r="AY5" s="18">
        <v>1.8644000000000001</v>
      </c>
      <c r="AZ5" s="18">
        <v>-8.6112000000000002</v>
      </c>
      <c r="BA5" s="19">
        <v>2.1673</v>
      </c>
      <c r="BB5" s="19">
        <v>-8.6112000000000002</v>
      </c>
      <c r="BC5" s="19">
        <v>1.0789</v>
      </c>
      <c r="BD5" s="19">
        <v>-8.6112000000000002</v>
      </c>
      <c r="BE5" s="19">
        <v>0.86929999999999996</v>
      </c>
      <c r="BF5" s="19">
        <v>-8.6112000000000002</v>
      </c>
      <c r="BG5" s="19">
        <v>0.55120000000000002</v>
      </c>
      <c r="BH5" s="19">
        <v>-8.6112000000000002</v>
      </c>
      <c r="BI5" s="19">
        <v>-0.3251</v>
      </c>
      <c r="BJ5" s="19">
        <v>-8.6112000000000002</v>
      </c>
      <c r="BK5" s="19">
        <v>-0.70799999999999996</v>
      </c>
      <c r="BL5" s="19">
        <v>-8.6112000000000002</v>
      </c>
      <c r="BM5" s="19">
        <v>-1.2827</v>
      </c>
      <c r="BN5" s="19">
        <v>-8.6112000000000002</v>
      </c>
      <c r="BO5" s="19">
        <v>-2.5133000000000001</v>
      </c>
      <c r="BP5" s="19">
        <v>-8.6112000000000002</v>
      </c>
      <c r="BQ5" s="19">
        <v>-2.1368</v>
      </c>
      <c r="BR5" s="19">
        <v>-8.6112000000000002</v>
      </c>
      <c r="BS5" s="17">
        <v>0</v>
      </c>
      <c r="BT5" s="17">
        <v>0</v>
      </c>
      <c r="BU5" s="17">
        <v>-5.4686000000000003</v>
      </c>
      <c r="BV5" s="17">
        <v>-5.4356</v>
      </c>
      <c r="BW5" s="17"/>
      <c r="BX5" s="17"/>
      <c r="BY5" s="17"/>
      <c r="BZ5" s="17"/>
      <c r="CA5" s="17"/>
      <c r="CB5" s="17"/>
      <c r="CC5" s="17"/>
      <c r="CD5" s="17"/>
      <c r="CE5" s="12">
        <v>-1.6631</v>
      </c>
      <c r="CF5" s="12">
        <v>1.2230000000000001</v>
      </c>
      <c r="CG5" s="12">
        <v>3.6817000000000002</v>
      </c>
      <c r="CH5" s="12">
        <v>-4.1452999999999998</v>
      </c>
      <c r="CI5" s="12">
        <v>6.0217000000000001</v>
      </c>
      <c r="CJ5" s="12">
        <v>3.3172000000000001</v>
      </c>
      <c r="CK5" s="12">
        <v>1.2686999999999999</v>
      </c>
      <c r="CL5" s="12">
        <v>-1.7513000000000001</v>
      </c>
      <c r="CM5" s="12">
        <v>1.2686999999999999</v>
      </c>
      <c r="CN5" s="12">
        <v>-1.2648999999999999</v>
      </c>
      <c r="CO5" s="12">
        <v>0.90610000000000002</v>
      </c>
      <c r="CP5" s="12">
        <v>-1.0744</v>
      </c>
      <c r="CQ5" s="12">
        <v>1.6922999999999999</v>
      </c>
      <c r="CR5" s="12">
        <v>-6.2343999999999999</v>
      </c>
      <c r="CS5" s="12">
        <v>2.9699</v>
      </c>
      <c r="CT5" s="12">
        <v>-8.2500000000000004E-2</v>
      </c>
      <c r="CU5" s="12">
        <v>1.665</v>
      </c>
      <c r="CV5" s="12">
        <v>-2.8079999999999998</v>
      </c>
      <c r="CW5" s="12">
        <v>1.1677999999999999</v>
      </c>
      <c r="CX5" s="12">
        <v>-2.8079999999999998</v>
      </c>
      <c r="CY5" s="12">
        <v>0.62419999999999998</v>
      </c>
      <c r="CZ5" s="12">
        <v>-4.6196000000000002</v>
      </c>
      <c r="DA5" s="12">
        <v>0.81599999999999995</v>
      </c>
      <c r="DB5" s="12">
        <v>3.0415999999999999</v>
      </c>
      <c r="DC5" s="12">
        <v>2.4721000000000002</v>
      </c>
      <c r="DD5" s="12">
        <v>-5.5739999999999998</v>
      </c>
      <c r="DE5" s="12">
        <v>0.9214</v>
      </c>
      <c r="DF5" s="12">
        <v>-1.2343999999999999</v>
      </c>
      <c r="DG5" s="12">
        <v>0.52900000000000003</v>
      </c>
      <c r="DH5" s="12">
        <v>-1.2343999999999999</v>
      </c>
      <c r="DI5" s="12">
        <v>-4.0246000000000004</v>
      </c>
      <c r="DJ5" s="12">
        <v>1.9360999999999999</v>
      </c>
      <c r="DK5" s="12">
        <v>-2.9298999999999999</v>
      </c>
      <c r="DL5" s="12">
        <v>2.8485999999999998</v>
      </c>
      <c r="DM5" s="12">
        <v>-2.9895999999999998</v>
      </c>
      <c r="DN5" s="12">
        <v>4.8139000000000003</v>
      </c>
      <c r="DO5" s="12">
        <v>-3.2099000000000002</v>
      </c>
      <c r="DP5" s="12">
        <v>5.2710999999999997</v>
      </c>
    </row>
    <row r="6" spans="2:120" ht="15" customHeight="1" x14ac:dyDescent="0.2">
      <c r="B6" s="2" t="s">
        <v>825</v>
      </c>
      <c r="C6" s="2" t="s">
        <v>870</v>
      </c>
      <c r="D6" s="5">
        <f t="shared" si="0"/>
        <v>18.770600000000002</v>
      </c>
      <c r="E6" s="5">
        <f t="shared" si="1"/>
        <v>17.0688</v>
      </c>
      <c r="F6" s="5" t="s">
        <v>566</v>
      </c>
      <c r="G6" s="5" t="s">
        <v>566</v>
      </c>
      <c r="H6" s="5" t="s">
        <v>566</v>
      </c>
      <c r="I6" s="5" t="s">
        <v>566</v>
      </c>
      <c r="J6" s="5" t="s">
        <v>566</v>
      </c>
      <c r="K6" s="5" t="s">
        <v>566</v>
      </c>
      <c r="L6" s="5">
        <v>7.6823411776619244</v>
      </c>
      <c r="M6" s="5">
        <v>2.365067282341033</v>
      </c>
      <c r="N6" s="5">
        <v>6.7209013453540756</v>
      </c>
      <c r="O6" s="5">
        <v>1.8843393855672603</v>
      </c>
      <c r="P6" s="5" t="s">
        <v>566</v>
      </c>
      <c r="Q6" s="5" t="s">
        <v>566</v>
      </c>
      <c r="R6" s="5" t="s">
        <v>566</v>
      </c>
      <c r="S6" s="5" t="s">
        <v>566</v>
      </c>
      <c r="T6" s="5" t="s">
        <v>566</v>
      </c>
      <c r="U6" s="5" t="s">
        <v>566</v>
      </c>
      <c r="V6" s="5" t="s">
        <v>566</v>
      </c>
      <c r="W6" s="5" t="s">
        <v>566</v>
      </c>
      <c r="X6" s="5" t="s">
        <v>566</v>
      </c>
      <c r="Y6" s="5" t="s">
        <v>566</v>
      </c>
      <c r="Z6" s="5" t="s">
        <v>566</v>
      </c>
      <c r="AA6" s="5" t="s">
        <v>566</v>
      </c>
      <c r="AB6" s="5" t="s">
        <v>566</v>
      </c>
      <c r="AC6" s="5" t="s">
        <v>566</v>
      </c>
      <c r="AD6" s="5" t="s">
        <v>566</v>
      </c>
      <c r="AE6" s="5" t="s">
        <v>566</v>
      </c>
      <c r="AF6" s="5" t="s">
        <v>566</v>
      </c>
      <c r="AG6" s="9">
        <v>0</v>
      </c>
      <c r="AH6" s="9">
        <v>0</v>
      </c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>
        <v>0</v>
      </c>
      <c r="AV6" s="9">
        <v>-17.0688</v>
      </c>
      <c r="AW6" s="9">
        <v>0</v>
      </c>
      <c r="AX6" s="9">
        <v>-18.770600000000002</v>
      </c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>
        <v>0</v>
      </c>
      <c r="BT6" s="17">
        <v>0</v>
      </c>
      <c r="BU6" s="23">
        <v>-4.5782999999999996</v>
      </c>
      <c r="BV6" s="17">
        <v>4.7015000000000002</v>
      </c>
      <c r="BW6" s="17">
        <v>-3.4950000000000001</v>
      </c>
      <c r="BX6" s="17">
        <v>6.6109999999999998</v>
      </c>
      <c r="BY6" s="17">
        <v>-0.28129999999999999</v>
      </c>
      <c r="BZ6" s="17">
        <v>7.8815999999999997</v>
      </c>
      <c r="CA6" s="17">
        <v>2.4003000000000001</v>
      </c>
      <c r="CB6" s="17">
        <v>6.2186000000000003</v>
      </c>
      <c r="CC6" s="17">
        <v>1.1214</v>
      </c>
      <c r="CD6" s="17">
        <v>5.3327</v>
      </c>
    </row>
    <row r="7" spans="2:120" ht="16.149999999999999" customHeight="1" x14ac:dyDescent="0.2">
      <c r="B7" s="2" t="s">
        <v>826</v>
      </c>
      <c r="C7" s="2" t="s">
        <v>870</v>
      </c>
      <c r="D7" s="5">
        <f t="shared" si="0"/>
        <v>17.104399999999998</v>
      </c>
      <c r="E7" s="5">
        <f t="shared" si="1"/>
        <v>16.017199999999999</v>
      </c>
      <c r="F7" s="5" t="s">
        <v>566</v>
      </c>
      <c r="G7" s="5" t="s">
        <v>566</v>
      </c>
      <c r="H7" s="5" t="s">
        <v>566</v>
      </c>
      <c r="I7" s="5" t="s">
        <v>566</v>
      </c>
      <c r="J7" s="5" t="s">
        <v>566</v>
      </c>
      <c r="K7" s="5" t="s">
        <v>566</v>
      </c>
      <c r="L7" s="5">
        <f t="shared" si="8"/>
        <v>7.1397996414465297</v>
      </c>
      <c r="M7" s="5">
        <f t="shared" si="9"/>
        <v>1.9751929652568123</v>
      </c>
      <c r="N7" s="5">
        <f t="shared" si="10"/>
        <v>6.6829962636530036</v>
      </c>
      <c r="O7" s="5">
        <f t="shared" ref="O7:O13" si="17">((CA7-CC7)^2+(CB7-CD7)^2)^0.5</f>
        <v>1.8941940027357291</v>
      </c>
      <c r="P7" s="5" t="s">
        <v>566</v>
      </c>
      <c r="Q7" s="5" t="s">
        <v>566</v>
      </c>
      <c r="R7" s="5" t="s">
        <v>566</v>
      </c>
      <c r="S7" s="5" t="s">
        <v>566</v>
      </c>
      <c r="T7" s="5" t="s">
        <v>566</v>
      </c>
      <c r="U7" s="5" t="s">
        <v>566</v>
      </c>
      <c r="V7" s="5" t="s">
        <v>566</v>
      </c>
      <c r="W7" s="5" t="s">
        <v>566</v>
      </c>
      <c r="X7" s="5" t="s">
        <v>566</v>
      </c>
      <c r="Y7" s="5" t="s">
        <v>566</v>
      </c>
      <c r="Z7" s="5" t="s">
        <v>566</v>
      </c>
      <c r="AA7" s="5" t="s">
        <v>566</v>
      </c>
      <c r="AB7" s="5" t="s">
        <v>566</v>
      </c>
      <c r="AC7" s="5" t="s">
        <v>566</v>
      </c>
      <c r="AD7" s="5" t="s">
        <v>566</v>
      </c>
      <c r="AE7" s="5" t="s">
        <v>566</v>
      </c>
      <c r="AF7" s="5" t="s">
        <v>566</v>
      </c>
      <c r="AG7" s="9">
        <v>0</v>
      </c>
      <c r="AH7" s="9">
        <v>0</v>
      </c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>
        <v>0</v>
      </c>
      <c r="AV7" s="9">
        <v>-16.017199999999999</v>
      </c>
      <c r="AW7" s="9">
        <v>0</v>
      </c>
      <c r="AX7" s="9">
        <v>-17.104399999999998</v>
      </c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>
        <v>0</v>
      </c>
      <c r="BT7" s="17">
        <v>0</v>
      </c>
      <c r="BU7" s="17">
        <v>-3.7273999999999998</v>
      </c>
      <c r="BV7" s="17">
        <v>-6.0895999999999999</v>
      </c>
      <c r="BW7" s="17">
        <v>-2.2808999999999999</v>
      </c>
      <c r="BX7" s="17">
        <v>-7.4345999999999997</v>
      </c>
      <c r="BY7" s="17">
        <v>-2.2808999999999999</v>
      </c>
      <c r="BZ7" s="17">
        <v>-7.4345999999999997</v>
      </c>
      <c r="CA7" s="17">
        <v>3.4036</v>
      </c>
      <c r="CB7" s="17">
        <v>-10.948700000000001</v>
      </c>
      <c r="CC7" s="17">
        <v>4.7060000000000004</v>
      </c>
      <c r="CD7" s="17">
        <v>-9.5732999999999997</v>
      </c>
    </row>
    <row r="8" spans="2:120" ht="16.149999999999999" customHeight="1" x14ac:dyDescent="0.2">
      <c r="B8" s="2" t="s">
        <v>827</v>
      </c>
      <c r="C8" s="2" t="s">
        <v>870</v>
      </c>
      <c r="D8" s="5">
        <f t="shared" si="0"/>
        <v>17.8232</v>
      </c>
      <c r="E8" s="5">
        <f t="shared" si="1"/>
        <v>16.635100000000001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8"/>
        <v>6.2656050027112302</v>
      </c>
      <c r="M8" s="5">
        <f t="shared" si="9"/>
        <v>2.0452283246620655</v>
      </c>
      <c r="N8" s="5">
        <f t="shared" si="10"/>
        <v>5.6308129226604571</v>
      </c>
      <c r="O8" s="5">
        <f t="shared" si="17"/>
        <v>1.8358618085248137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-16.635100000000001</v>
      </c>
      <c r="AW8" s="9">
        <v>0</v>
      </c>
      <c r="AX8" s="9">
        <v>-17.8232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2.7642000000000002</v>
      </c>
      <c r="BV8" s="17">
        <v>5.6228999999999996</v>
      </c>
      <c r="BW8" s="17">
        <v>4.2393000000000001</v>
      </c>
      <c r="BX8" s="17">
        <v>4.2061999999999999</v>
      </c>
      <c r="BY8" s="17">
        <v>4.2393000000000001</v>
      </c>
      <c r="BZ8" s="17">
        <v>4.2061999999999999</v>
      </c>
      <c r="CA8" s="17">
        <v>6.9469000000000003</v>
      </c>
      <c r="CB8" s="17">
        <v>-0.73089999999999999</v>
      </c>
      <c r="CC8" s="17">
        <v>5.4496000000000002</v>
      </c>
      <c r="CD8" s="17">
        <v>-1.7931999999999999</v>
      </c>
    </row>
    <row r="9" spans="2:120" ht="16.149999999999999" customHeight="1" x14ac:dyDescent="0.2">
      <c r="B9" s="2" t="s">
        <v>846</v>
      </c>
      <c r="C9" s="2"/>
      <c r="D9" s="5">
        <f t="shared" si="0"/>
        <v>18.317799999999998</v>
      </c>
      <c r="E9" s="5">
        <f t="shared" si="1"/>
        <v>16.929099999999998</v>
      </c>
      <c r="F9" s="5">
        <f t="shared" si="2"/>
        <v>3.3757000000000001</v>
      </c>
      <c r="G9" s="5">
        <f t="shared" si="3"/>
        <v>1.0992</v>
      </c>
      <c r="H9" s="5">
        <f t="shared" si="4"/>
        <v>1.6733000000000002</v>
      </c>
      <c r="I9" s="5">
        <f t="shared" si="5"/>
        <v>1.1479999999999997</v>
      </c>
      <c r="J9" s="5">
        <f t="shared" si="6"/>
        <v>2.4003000000000005</v>
      </c>
      <c r="K9" s="5">
        <f t="shared" si="7"/>
        <v>1.2649999999999997</v>
      </c>
      <c r="L9" s="5">
        <f t="shared" si="8"/>
        <v>6.2488922698347098</v>
      </c>
      <c r="M9" s="5">
        <f t="shared" si="9"/>
        <v>1.8817266113864677</v>
      </c>
      <c r="N9" s="5">
        <f t="shared" si="10"/>
        <v>6.134795559755843</v>
      </c>
      <c r="O9" s="5">
        <f t="shared" si="17"/>
        <v>0.84025303331794066</v>
      </c>
      <c r="P9" s="5">
        <f>((CE9-CG9)^2+(CF9-CH9)^2)^0.5</f>
        <v>6.9097838605849304</v>
      </c>
      <c r="Q9" s="5">
        <f>((CG9-CI9)^2+(CH9-CJ9)^2)^0.5</f>
        <v>7.1654665451734543</v>
      </c>
      <c r="R9" s="5">
        <f>((CO9-CQ9)^2+(CP9-CR9)^2)^0.5</f>
        <v>5.1088944136672074</v>
      </c>
      <c r="S9" s="5">
        <f>((CQ9-CS9)^2+(CR9-CT9)^2)^0.5</f>
        <v>5.9102868593664732</v>
      </c>
      <c r="T9" s="5">
        <f>((CY9-DA9)^2+(CZ9-DB9)^2)^0.5</f>
        <v>7.076487079052713</v>
      </c>
      <c r="U9" s="5">
        <f>((DA9-DC9)^2+(DB9-DD9)^2)^0.5</f>
        <v>7.7680994129838465</v>
      </c>
      <c r="V9" s="5">
        <f>((DI9-DK9)^2+(DJ9-DL9)^2)^0.5</f>
        <v>1.2715329055907283</v>
      </c>
      <c r="W9" s="5">
        <f>((DK9-DM9)^2+(DL9-DN9)^2)^0.5</f>
        <v>1.91428936422893</v>
      </c>
      <c r="X9" s="5">
        <f>((DM9-DO9)^2+(DN9-DP9)^2)^0.5</f>
        <v>0.61275212769928455</v>
      </c>
      <c r="Y9" s="5">
        <f>((BE9-BK9)^2+(BF9-BL9)^2)^0.5</f>
        <v>1.5137999999999998</v>
      </c>
      <c r="Z9" s="5">
        <f t="shared" si="11"/>
        <v>0.88139999999999996</v>
      </c>
      <c r="AA9" s="5">
        <f t="shared" si="12"/>
        <v>2.2573999999999996</v>
      </c>
      <c r="AB9" s="5">
        <f t="shared" si="13"/>
        <v>4.4640000000000004</v>
      </c>
      <c r="AC9" s="6">
        <f t="shared" si="14"/>
        <v>3.0880000000000001</v>
      </c>
      <c r="AD9" s="6">
        <f>((CK9-CM9)^2+(CL9-CN9)^2)^0.5</f>
        <v>0.51629999999999998</v>
      </c>
      <c r="AE9" s="6">
        <f t="shared" si="15"/>
        <v>0.48890000000000006</v>
      </c>
      <c r="AF9" s="6">
        <f t="shared" si="16"/>
        <v>0.3911</v>
      </c>
      <c r="AG9" s="9">
        <v>0</v>
      </c>
      <c r="AH9" s="9">
        <v>0</v>
      </c>
      <c r="AI9" s="9">
        <v>0</v>
      </c>
      <c r="AJ9" s="9">
        <v>-1.0992</v>
      </c>
      <c r="AK9" s="9">
        <v>0</v>
      </c>
      <c r="AL9" s="9">
        <v>-1.7023999999999999</v>
      </c>
      <c r="AM9" s="9">
        <v>0</v>
      </c>
      <c r="AN9" s="9">
        <v>-3.3757000000000001</v>
      </c>
      <c r="AO9" s="9">
        <v>0</v>
      </c>
      <c r="AP9" s="9">
        <v>-4.5236999999999998</v>
      </c>
      <c r="AQ9" s="9">
        <v>0</v>
      </c>
      <c r="AR9" s="9">
        <v>-6.9240000000000004</v>
      </c>
      <c r="AS9" s="9">
        <v>0</v>
      </c>
      <c r="AT9" s="9">
        <v>-8.1890000000000001</v>
      </c>
      <c r="AU9" s="9">
        <v>0</v>
      </c>
      <c r="AV9" s="9">
        <v>-16.929099999999998</v>
      </c>
      <c r="AW9" s="9">
        <v>0</v>
      </c>
      <c r="AX9" s="9">
        <v>-18.317799999999998</v>
      </c>
      <c r="AY9" s="18">
        <v>1.5926</v>
      </c>
      <c r="AZ9" s="18">
        <v>-9.4342000000000006</v>
      </c>
      <c r="BA9" s="19">
        <v>2.2288000000000001</v>
      </c>
      <c r="BB9" s="19">
        <v>-9.4342000000000006</v>
      </c>
      <c r="BC9" s="19">
        <v>1.1518999999999999</v>
      </c>
      <c r="BD9" s="19">
        <v>-9.4342000000000006</v>
      </c>
      <c r="BE9" s="19">
        <v>0.92769999999999997</v>
      </c>
      <c r="BF9" s="19">
        <v>-9.4342000000000006</v>
      </c>
      <c r="BG9" s="19">
        <v>0.62609999999999999</v>
      </c>
      <c r="BH9" s="19">
        <v>-9.4342000000000006</v>
      </c>
      <c r="BI9" s="19">
        <v>-0.25530000000000003</v>
      </c>
      <c r="BJ9" s="19">
        <v>-9.4342000000000006</v>
      </c>
      <c r="BK9" s="19">
        <v>-0.58609999999999995</v>
      </c>
      <c r="BL9" s="19">
        <v>-9.4342000000000006</v>
      </c>
      <c r="BM9" s="19">
        <v>-1.1054999999999999</v>
      </c>
      <c r="BN9" s="19">
        <v>-9.4342000000000006</v>
      </c>
      <c r="BO9" s="19">
        <v>-2.2351999999999999</v>
      </c>
      <c r="BP9" s="19">
        <v>-9.4342000000000006</v>
      </c>
      <c r="BQ9" s="19">
        <v>-1.4954000000000001</v>
      </c>
      <c r="BR9" s="19">
        <v>-9.4342000000000006</v>
      </c>
      <c r="BS9" s="17">
        <v>0</v>
      </c>
      <c r="BT9" s="17">
        <v>0</v>
      </c>
      <c r="BU9" s="17">
        <v>-0.9798</v>
      </c>
      <c r="BV9" s="17">
        <v>-6.1715999999999998</v>
      </c>
      <c r="BW9" s="17">
        <v>5.0200000000000002E-2</v>
      </c>
      <c r="BX9" s="17">
        <v>-4.5968</v>
      </c>
      <c r="BY9" s="17">
        <v>5.0200000000000002E-2</v>
      </c>
      <c r="BZ9" s="17">
        <v>-4.5968</v>
      </c>
      <c r="CA9" s="17">
        <v>1.4668000000000001</v>
      </c>
      <c r="CB9" s="17">
        <v>1.3722000000000001</v>
      </c>
      <c r="CC9" s="17">
        <v>0.79179999999999995</v>
      </c>
      <c r="CD9" s="17">
        <v>1.8726</v>
      </c>
      <c r="CE9" s="12">
        <v>0.79179999999999995</v>
      </c>
      <c r="CF9" s="12">
        <v>1.8516999999999999</v>
      </c>
      <c r="CG9" s="12">
        <v>-2.173</v>
      </c>
      <c r="CH9" s="12">
        <v>8.0930999999999997</v>
      </c>
      <c r="CI9" s="12">
        <v>1.9590000000000001</v>
      </c>
      <c r="CJ9" s="12">
        <v>2.2389999999999999</v>
      </c>
      <c r="CK9" s="12">
        <v>-0.37780000000000002</v>
      </c>
      <c r="CL9" s="12">
        <v>5.0697999999999999</v>
      </c>
      <c r="CM9" s="12">
        <v>-0.89410000000000001</v>
      </c>
      <c r="CN9" s="12">
        <v>5.0697999999999999</v>
      </c>
      <c r="CO9" s="12">
        <v>-1.0311999999999999</v>
      </c>
      <c r="CP9" s="12">
        <v>5.1073000000000004</v>
      </c>
      <c r="CQ9" s="12">
        <v>0.64900000000000002</v>
      </c>
      <c r="CR9" s="12">
        <v>9.9320000000000004</v>
      </c>
      <c r="CS9" s="12">
        <v>-0.72899999999999998</v>
      </c>
      <c r="CT9" s="12">
        <v>4.1845999999999997</v>
      </c>
      <c r="CU9" s="12">
        <v>-0.26479999999999998</v>
      </c>
      <c r="CV9" s="12">
        <v>6.8929</v>
      </c>
      <c r="CW9" s="12">
        <v>-0.75370000000000004</v>
      </c>
      <c r="CX9" s="12">
        <v>6.8929</v>
      </c>
      <c r="CY9" s="12">
        <v>-0.63439999999999996</v>
      </c>
      <c r="CZ9" s="12">
        <v>7.0860000000000003</v>
      </c>
      <c r="DA9" s="12">
        <v>1.3232999999999999</v>
      </c>
      <c r="DB9" s="12">
        <v>0.28570000000000001</v>
      </c>
      <c r="DC9" s="12">
        <v>1.284</v>
      </c>
      <c r="DD9" s="12">
        <v>8.0536999999999992</v>
      </c>
      <c r="DE9" s="12">
        <v>0.31809999999999999</v>
      </c>
      <c r="DF9" s="12">
        <v>4.7497999999999996</v>
      </c>
      <c r="DG9" s="12">
        <v>-7.2999999999999995E-2</v>
      </c>
      <c r="DH9" s="12">
        <v>4.7497999999999996</v>
      </c>
      <c r="DI9" s="12">
        <v>-0.13969999999999999</v>
      </c>
      <c r="DJ9" s="12">
        <v>4.9733000000000001</v>
      </c>
      <c r="DK9" s="12">
        <v>0.84960000000000002</v>
      </c>
      <c r="DL9" s="12">
        <v>5.7721</v>
      </c>
      <c r="DM9" s="12">
        <v>1.31</v>
      </c>
      <c r="DN9" s="12">
        <v>7.6302000000000003</v>
      </c>
      <c r="DO9" s="12">
        <v>1.2414000000000001</v>
      </c>
      <c r="DP9" s="12">
        <v>8.2391000000000005</v>
      </c>
    </row>
    <row r="10" spans="2:120" ht="16.149999999999999" customHeight="1" x14ac:dyDescent="0.2">
      <c r="B10" s="2" t="s">
        <v>847</v>
      </c>
      <c r="C10" s="2" t="s">
        <v>483</v>
      </c>
      <c r="D10" s="5">
        <f t="shared" si="0"/>
        <v>18.799800000000001</v>
      </c>
      <c r="E10" s="5">
        <f t="shared" si="1"/>
        <v>17.607299999999999</v>
      </c>
      <c r="F10" s="5">
        <f t="shared" si="2"/>
        <v>3.2816999999999998</v>
      </c>
      <c r="G10" s="5">
        <f t="shared" si="3"/>
        <v>1.0629999999999999</v>
      </c>
      <c r="H10" s="5">
        <f t="shared" si="4"/>
        <v>1.7125999999999999</v>
      </c>
      <c r="I10" s="5">
        <f t="shared" si="5"/>
        <v>0.93660000000000032</v>
      </c>
      <c r="J10" s="5">
        <f t="shared" si="6"/>
        <v>2.2802999999999995</v>
      </c>
      <c r="K10" s="5">
        <f t="shared" si="7"/>
        <v>1.5633999999999997</v>
      </c>
      <c r="L10" s="5">
        <f t="shared" si="8"/>
        <v>6.0854710787251305</v>
      </c>
      <c r="M10" s="5">
        <f t="shared" si="9"/>
        <v>2.231751681975394</v>
      </c>
      <c r="N10" s="5" t="s">
        <v>566</v>
      </c>
      <c r="O10" s="5" t="s">
        <v>566</v>
      </c>
      <c r="P10" s="5">
        <f>((CE10-CG10)^2+(CF10-CH10)^2)^0.5</f>
        <v>7.3644237011459355</v>
      </c>
      <c r="Q10" s="5">
        <f>((CG10-CI10)^2+(CH10-CJ10)^2)^0.5</f>
        <v>7.490229862961483</v>
      </c>
      <c r="R10" s="5">
        <f>((CO10-CQ10)^2+(CP10-CR10)^2)^0.5</f>
        <v>5.6216893279511622</v>
      </c>
      <c r="S10" s="5">
        <f>((CQ10-CS10)^2+(CR10-CT10)^2)^0.5</f>
        <v>6.0077412627376026</v>
      </c>
      <c r="T10" s="5">
        <f>((CY10-DA10)^2+(CZ10-DB10)^2)^0.5</f>
        <v>7.1235262510922226</v>
      </c>
      <c r="U10" s="5">
        <f>((DA10-DC10)^2+(DB10-DD10)^2)^0.5</f>
        <v>8.3795556254493597</v>
      </c>
      <c r="V10" s="5">
        <f>((DI10-DK10)^2+(DJ10-DL10)^2)^0.5</f>
        <v>1.3672593645684055</v>
      </c>
      <c r="W10" s="5">
        <f>((DK10-DM10)^2+(DL10-DN10)^2)^0.5</f>
        <v>2.0588470414287694</v>
      </c>
      <c r="X10" s="5">
        <f>((DM10-DO10)^2+(DN10-DP10)^2)^0.5</f>
        <v>0.58262392673147168</v>
      </c>
      <c r="Y10" s="5">
        <f>((BE10-BK10)^2+(BF10-BL10)^2)^0.5</f>
        <v>1.4598</v>
      </c>
      <c r="Z10" s="5">
        <f t="shared" si="11"/>
        <v>0.69469999999999998</v>
      </c>
      <c r="AA10" s="5">
        <f t="shared" si="12"/>
        <v>2.3851</v>
      </c>
      <c r="AB10" s="5">
        <f t="shared" si="13"/>
        <v>5.165</v>
      </c>
      <c r="AC10" s="6">
        <f t="shared" si="14"/>
        <v>3.7515999999999998</v>
      </c>
      <c r="AD10" s="6">
        <f>((CK10-CM10)^2+(CL10-CN10)^2)^0.5</f>
        <v>0.51569999999999983</v>
      </c>
      <c r="AE10" s="6">
        <f>((CU10-CW10)^2+(CV10-CX10)^2)^0.5</f>
        <v>0.44139999999999979</v>
      </c>
      <c r="AF10" s="6">
        <f>((DE10-DG10)^2+(DF10-DH10)^2)^0.5</f>
        <v>0.4292999999999999</v>
      </c>
      <c r="AG10" s="9">
        <v>0</v>
      </c>
      <c r="AH10" s="9">
        <v>0</v>
      </c>
      <c r="AI10" s="9">
        <v>0</v>
      </c>
      <c r="AJ10" s="9">
        <v>-1.0629999999999999</v>
      </c>
      <c r="AK10" s="9">
        <v>0</v>
      </c>
      <c r="AL10" s="9">
        <v>-1.5690999999999999</v>
      </c>
      <c r="AM10" s="9">
        <v>0</v>
      </c>
      <c r="AN10" s="9">
        <v>-3.2816999999999998</v>
      </c>
      <c r="AO10" s="9">
        <v>0</v>
      </c>
      <c r="AP10" s="9">
        <v>-4.2183000000000002</v>
      </c>
      <c r="AQ10" s="9">
        <v>0</v>
      </c>
      <c r="AR10" s="9">
        <v>-6.4985999999999997</v>
      </c>
      <c r="AS10" s="9">
        <v>0</v>
      </c>
      <c r="AT10" s="9">
        <v>-8.0619999999999994</v>
      </c>
      <c r="AU10" s="9">
        <v>0</v>
      </c>
      <c r="AV10" s="9">
        <v>-17.607299999999999</v>
      </c>
      <c r="AW10" s="9">
        <v>0</v>
      </c>
      <c r="AX10" s="9">
        <v>-18.799800000000001</v>
      </c>
      <c r="AY10" s="18">
        <v>2.3679000000000001</v>
      </c>
      <c r="AZ10" s="18">
        <v>-8.8595000000000006</v>
      </c>
      <c r="BA10" s="19">
        <v>2.7202999999999999</v>
      </c>
      <c r="BB10" s="19">
        <v>-8.8595000000000006</v>
      </c>
      <c r="BC10" s="19">
        <v>1.3862000000000001</v>
      </c>
      <c r="BD10" s="19">
        <v>-8.8595000000000006</v>
      </c>
      <c r="BE10" s="19">
        <v>1.0185</v>
      </c>
      <c r="BF10" s="19">
        <v>-8.8595000000000006</v>
      </c>
      <c r="BG10" s="19">
        <v>0.6179</v>
      </c>
      <c r="BH10" s="19">
        <v>-8.8595000000000006</v>
      </c>
      <c r="BI10" s="19">
        <v>-7.6799999999999993E-2</v>
      </c>
      <c r="BJ10" s="19">
        <v>-8.8595000000000006</v>
      </c>
      <c r="BK10" s="19">
        <v>-0.44130000000000003</v>
      </c>
      <c r="BL10" s="19">
        <v>-8.8595000000000006</v>
      </c>
      <c r="BM10" s="19">
        <v>-0.99890000000000001</v>
      </c>
      <c r="BN10" s="19">
        <v>-8.8595000000000006</v>
      </c>
      <c r="BO10" s="19">
        <v>-2.4447000000000001</v>
      </c>
      <c r="BP10" s="19">
        <v>-8.8595000000000006</v>
      </c>
      <c r="BQ10" s="19">
        <v>-1.3836999999999999</v>
      </c>
      <c r="BR10" s="19">
        <v>-8.8595000000000006</v>
      </c>
      <c r="BS10" s="17">
        <v>0</v>
      </c>
      <c r="BT10" s="17">
        <v>0</v>
      </c>
      <c r="BU10" s="17">
        <v>4.4393000000000002</v>
      </c>
      <c r="BV10" s="17">
        <v>4.1623999999999999</v>
      </c>
      <c r="BW10" s="17">
        <v>6.5227000000000004</v>
      </c>
      <c r="BX10" s="17">
        <v>4.9625000000000004</v>
      </c>
      <c r="BY10" s="17">
        <v>6.5227000000000004</v>
      </c>
      <c r="BZ10" s="17">
        <v>4.9625000000000004</v>
      </c>
      <c r="CA10" s="17"/>
      <c r="CB10" s="17"/>
      <c r="CC10" s="17"/>
      <c r="CD10" s="17"/>
      <c r="CE10" s="12">
        <v>6.3760000000000003</v>
      </c>
      <c r="CF10" s="12">
        <v>4.8666</v>
      </c>
      <c r="CG10" s="12">
        <v>6.2262000000000004</v>
      </c>
      <c r="CH10" s="12">
        <v>12.2295</v>
      </c>
      <c r="CI10" s="12">
        <v>8.9515999999999991</v>
      </c>
      <c r="CJ10" s="12">
        <v>5.2526999999999999</v>
      </c>
      <c r="CK10" s="12">
        <v>6.5926</v>
      </c>
      <c r="CL10" s="12">
        <v>8.4023000000000003</v>
      </c>
      <c r="CM10" s="12">
        <v>6.0769000000000002</v>
      </c>
      <c r="CN10" s="12">
        <v>8.4023000000000003</v>
      </c>
      <c r="CO10" s="12">
        <v>6.4128999999999996</v>
      </c>
      <c r="CP10" s="12">
        <v>8.1864000000000008</v>
      </c>
      <c r="CQ10" s="12">
        <v>1.3608</v>
      </c>
      <c r="CR10" s="12">
        <v>10.652100000000001</v>
      </c>
      <c r="CS10" s="12">
        <v>7.1260000000000003</v>
      </c>
      <c r="CT10" s="12">
        <v>12.341900000000001</v>
      </c>
      <c r="CU10" s="12">
        <v>4.1402000000000001</v>
      </c>
      <c r="CV10" s="12">
        <v>9.2354000000000003</v>
      </c>
      <c r="CW10" s="12">
        <v>4.1402000000000001</v>
      </c>
      <c r="CX10" s="12">
        <v>9.6768000000000001</v>
      </c>
      <c r="CY10" s="12">
        <v>4.2945000000000002</v>
      </c>
      <c r="CZ10" s="12">
        <v>9.5795999999999992</v>
      </c>
      <c r="DA10" s="12">
        <v>-0.69279999999999997</v>
      </c>
      <c r="DB10" s="12">
        <v>14.666</v>
      </c>
      <c r="DC10" s="12">
        <v>6.4623999999999997</v>
      </c>
      <c r="DD10" s="12">
        <v>10.3048</v>
      </c>
      <c r="DE10" s="12">
        <v>1.3875</v>
      </c>
      <c r="DF10" s="12">
        <v>12.679</v>
      </c>
      <c r="DG10" s="12">
        <v>0.95820000000000005</v>
      </c>
      <c r="DH10" s="12">
        <v>12.679</v>
      </c>
      <c r="DI10" s="12">
        <v>0.95120000000000005</v>
      </c>
      <c r="DJ10" s="12">
        <v>12.74</v>
      </c>
      <c r="DK10" s="12">
        <v>1.9856</v>
      </c>
      <c r="DL10" s="12">
        <v>13.6341</v>
      </c>
      <c r="DM10" s="12">
        <v>2.2523</v>
      </c>
      <c r="DN10" s="12">
        <v>15.675599999999999</v>
      </c>
      <c r="DO10" s="12">
        <v>2.1133000000000002</v>
      </c>
      <c r="DP10" s="12">
        <v>16.241399999999999</v>
      </c>
    </row>
    <row r="11" spans="2:120" ht="16.149999999999999" customHeight="1" x14ac:dyDescent="0.2">
      <c r="B11" s="2" t="s">
        <v>921</v>
      </c>
      <c r="C11" s="2" t="s">
        <v>870</v>
      </c>
      <c r="D11" s="5">
        <f t="shared" si="0"/>
        <v>18.0505</v>
      </c>
      <c r="E11" s="5">
        <f t="shared" si="1"/>
        <v>16.515699999999999</v>
      </c>
      <c r="F11" s="5" t="s">
        <v>566</v>
      </c>
      <c r="G11" s="5" t="s">
        <v>566</v>
      </c>
      <c r="H11" s="5" t="s">
        <v>566</v>
      </c>
      <c r="I11" s="5" t="s">
        <v>566</v>
      </c>
      <c r="J11" s="5" t="s">
        <v>566</v>
      </c>
      <c r="K11" s="5" t="s">
        <v>566</v>
      </c>
      <c r="L11" s="5">
        <f t="shared" si="8"/>
        <v>5.5249083947156992</v>
      </c>
      <c r="M11" s="5">
        <f t="shared" si="9"/>
        <v>2.1621954143878854</v>
      </c>
      <c r="N11" s="5">
        <f t="shared" si="10"/>
        <v>5.8359463887689689</v>
      </c>
      <c r="O11" s="5">
        <f t="shared" si="17"/>
        <v>1.3716288747325203</v>
      </c>
      <c r="P11" s="5" t="s">
        <v>566</v>
      </c>
      <c r="Q11" s="5" t="s">
        <v>566</v>
      </c>
      <c r="R11" s="5" t="s">
        <v>566</v>
      </c>
      <c r="S11" s="5" t="s">
        <v>566</v>
      </c>
      <c r="T11" s="5" t="s">
        <v>566</v>
      </c>
      <c r="U11" s="5" t="s">
        <v>566</v>
      </c>
      <c r="V11" s="5" t="s">
        <v>566</v>
      </c>
      <c r="W11" s="5" t="s">
        <v>566</v>
      </c>
      <c r="X11" s="5" t="s">
        <v>566</v>
      </c>
      <c r="Y11" s="5" t="s">
        <v>566</v>
      </c>
      <c r="Z11" s="5" t="s">
        <v>566</v>
      </c>
      <c r="AA11" s="5" t="s">
        <v>566</v>
      </c>
      <c r="AB11" s="5" t="s">
        <v>566</v>
      </c>
      <c r="AC11" s="5" t="s">
        <v>566</v>
      </c>
      <c r="AD11" s="5" t="s">
        <v>566</v>
      </c>
      <c r="AE11" s="5" t="s">
        <v>566</v>
      </c>
      <c r="AF11" s="5" t="s">
        <v>566</v>
      </c>
      <c r="AG11" s="9">
        <v>0</v>
      </c>
      <c r="AH11" s="9">
        <v>0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v>0</v>
      </c>
      <c r="AV11" s="9">
        <v>-16.515699999999999</v>
      </c>
      <c r="AW11" s="9">
        <v>0</v>
      </c>
      <c r="AX11" s="9">
        <v>-18.0505</v>
      </c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>
        <v>0</v>
      </c>
      <c r="BT11" s="17">
        <v>0</v>
      </c>
      <c r="BU11" s="17">
        <v>-5.4565999999999999</v>
      </c>
      <c r="BV11" s="17">
        <v>0.86609999999999998</v>
      </c>
      <c r="BW11" s="17">
        <v>-4.5415000000000001</v>
      </c>
      <c r="BX11" s="17">
        <v>2.8250999999999999</v>
      </c>
      <c r="BY11" s="17">
        <v>-2.4897999999999998</v>
      </c>
      <c r="BZ11" s="17">
        <v>5.3777999999999997</v>
      </c>
      <c r="CA11" s="17">
        <v>-5.5199999999999999E-2</v>
      </c>
      <c r="CB11" s="17">
        <v>6.1722000000000001</v>
      </c>
      <c r="CC11" s="17">
        <v>1.3164</v>
      </c>
      <c r="CD11" s="17">
        <v>6.1810999999999998</v>
      </c>
    </row>
    <row r="12" spans="2:120" ht="16.149999999999999" customHeight="1" x14ac:dyDescent="0.2">
      <c r="B12" s="2" t="s">
        <v>922</v>
      </c>
      <c r="C12" s="2" t="s">
        <v>870</v>
      </c>
      <c r="D12" s="5">
        <f>((AG12-AW12)^2+(AH12-AX12)^2)^0.5</f>
        <v>17.637799999999999</v>
      </c>
      <c r="E12" s="5">
        <f>((AG12-AU12)^2+(AH12-AV12)^2)^0.5</f>
        <v>16.4147</v>
      </c>
      <c r="F12" s="5" t="s">
        <v>566</v>
      </c>
      <c r="G12" s="5" t="s">
        <v>566</v>
      </c>
      <c r="H12" s="5" t="s">
        <v>566</v>
      </c>
      <c r="I12" s="5" t="s">
        <v>566</v>
      </c>
      <c r="J12" s="5" t="s">
        <v>566</v>
      </c>
      <c r="K12" s="5" t="s">
        <v>566</v>
      </c>
      <c r="L12" s="5">
        <f>((BS12-BU12)^2+(BT12-BV12)^2)^0.5</f>
        <v>6.4929797974427741</v>
      </c>
      <c r="M12" s="5">
        <f>((BU12-BW12)^2+(BV12-BX12)^2)^0.5</f>
        <v>2.2956862851879394</v>
      </c>
      <c r="N12" s="5">
        <f>((BW12-BY12)^2+(BX12-BZ12)^2)^0.5 + ((BY12-CA12)^2+(BZ12-CB12)^2)^0.5</f>
        <v>5.8626050365735924</v>
      </c>
      <c r="O12" s="5">
        <f>((CA12-CC12)^2+(CB12-CD12)^2)^0.5</f>
        <v>1.2660588453938466</v>
      </c>
      <c r="P12" s="5" t="s">
        <v>566</v>
      </c>
      <c r="Q12" s="5" t="s">
        <v>566</v>
      </c>
      <c r="R12" s="5" t="s">
        <v>566</v>
      </c>
      <c r="S12" s="5" t="s">
        <v>566</v>
      </c>
      <c r="T12" s="5" t="s">
        <v>566</v>
      </c>
      <c r="U12" s="5" t="s">
        <v>566</v>
      </c>
      <c r="V12" s="5" t="s">
        <v>566</v>
      </c>
      <c r="W12" s="5" t="s">
        <v>566</v>
      </c>
      <c r="X12" s="5" t="s">
        <v>566</v>
      </c>
      <c r="Y12" s="5" t="s">
        <v>566</v>
      </c>
      <c r="Z12" s="5" t="s">
        <v>566</v>
      </c>
      <c r="AA12" s="5" t="s">
        <v>566</v>
      </c>
      <c r="AB12" s="5" t="s">
        <v>566</v>
      </c>
      <c r="AC12" s="5" t="s">
        <v>566</v>
      </c>
      <c r="AD12" s="5" t="s">
        <v>566</v>
      </c>
      <c r="AE12" s="5" t="s">
        <v>566</v>
      </c>
      <c r="AF12" s="5" t="s">
        <v>566</v>
      </c>
      <c r="AG12" s="9">
        <v>0</v>
      </c>
      <c r="AH12" s="9">
        <v>0</v>
      </c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v>0</v>
      </c>
      <c r="AV12" s="9">
        <v>-16.4147</v>
      </c>
      <c r="AW12" s="9">
        <v>0</v>
      </c>
      <c r="AX12" s="9">
        <v>-17.637799999999999</v>
      </c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>
        <v>0</v>
      </c>
      <c r="BT12" s="17">
        <v>0</v>
      </c>
      <c r="BU12" s="17">
        <v>-6.2484000000000002</v>
      </c>
      <c r="BV12" s="17">
        <v>1.7653000000000001</v>
      </c>
      <c r="BW12" s="17">
        <v>-5.2507999999999999</v>
      </c>
      <c r="BX12" s="17">
        <v>-0.30230000000000001</v>
      </c>
      <c r="BY12" s="17">
        <v>-3.2658</v>
      </c>
      <c r="BZ12" s="17">
        <v>-3.1101999999999999</v>
      </c>
      <c r="CA12" s="17">
        <v>-0.89529999999999998</v>
      </c>
      <c r="CB12" s="17">
        <v>-3.6162999999999998</v>
      </c>
      <c r="CC12" s="17">
        <v>-0.47370000000000001</v>
      </c>
      <c r="CD12" s="17">
        <v>-2.4224999999999999</v>
      </c>
    </row>
    <row r="13" spans="2:120" ht="16.149999999999999" customHeight="1" x14ac:dyDescent="0.2">
      <c r="B13" s="2" t="s">
        <v>923</v>
      </c>
      <c r="C13" s="2" t="s">
        <v>870</v>
      </c>
      <c r="D13" s="5">
        <f t="shared" si="0"/>
        <v>18.229600000000001</v>
      </c>
      <c r="E13" s="5">
        <f t="shared" si="1"/>
        <v>16.060400000000001</v>
      </c>
      <c r="F13" s="5" t="s">
        <v>566</v>
      </c>
      <c r="G13" s="5" t="s">
        <v>566</v>
      </c>
      <c r="H13" s="5" t="s">
        <v>566</v>
      </c>
      <c r="I13" s="5" t="s">
        <v>566</v>
      </c>
      <c r="J13" s="5" t="s">
        <v>566</v>
      </c>
      <c r="K13" s="5" t="s">
        <v>566</v>
      </c>
      <c r="L13" s="5">
        <f t="shared" si="8"/>
        <v>6.5897342806823405</v>
      </c>
      <c r="M13" s="5">
        <f t="shared" si="9"/>
        <v>2.2720255500323931</v>
      </c>
      <c r="N13" s="5">
        <f t="shared" si="10"/>
        <v>6.1342995899614774</v>
      </c>
      <c r="O13" s="5">
        <f t="shared" si="17"/>
        <v>1.9882499289576239</v>
      </c>
      <c r="P13" s="5" t="s">
        <v>566</v>
      </c>
      <c r="Q13" s="5" t="s">
        <v>566</v>
      </c>
      <c r="R13" s="5" t="s">
        <v>566</v>
      </c>
      <c r="S13" s="5" t="s">
        <v>566</v>
      </c>
      <c r="T13" s="5" t="s">
        <v>566</v>
      </c>
      <c r="U13" s="5" t="s">
        <v>566</v>
      </c>
      <c r="V13" s="5" t="s">
        <v>566</v>
      </c>
      <c r="W13" s="5" t="s">
        <v>566</v>
      </c>
      <c r="X13" s="5" t="s">
        <v>566</v>
      </c>
      <c r="Y13" s="5" t="s">
        <v>566</v>
      </c>
      <c r="Z13" s="5" t="s">
        <v>566</v>
      </c>
      <c r="AA13" s="5" t="s">
        <v>566</v>
      </c>
      <c r="AB13" s="5" t="s">
        <v>566</v>
      </c>
      <c r="AC13" s="5" t="s">
        <v>566</v>
      </c>
      <c r="AD13" s="5" t="s">
        <v>566</v>
      </c>
      <c r="AE13" s="5" t="s">
        <v>566</v>
      </c>
      <c r="AF13" s="5" t="s">
        <v>566</v>
      </c>
      <c r="AG13" s="9">
        <v>0</v>
      </c>
      <c r="AH13" s="9">
        <v>0</v>
      </c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>
        <v>0</v>
      </c>
      <c r="AV13" s="9">
        <v>-16.060400000000001</v>
      </c>
      <c r="AW13" s="9">
        <v>0</v>
      </c>
      <c r="AX13" s="9">
        <v>-18.229600000000001</v>
      </c>
      <c r="AY13" s="18"/>
      <c r="AZ13" s="18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7">
        <v>0</v>
      </c>
      <c r="BT13" s="17">
        <v>0</v>
      </c>
      <c r="BU13" s="17">
        <v>3.2995000000000001</v>
      </c>
      <c r="BV13" s="17">
        <v>-5.7042000000000002</v>
      </c>
      <c r="BW13" s="17">
        <v>4.5617999999999999</v>
      </c>
      <c r="BX13" s="17">
        <v>-7.5933000000000002</v>
      </c>
      <c r="BY13" s="17">
        <v>5.0025000000000004</v>
      </c>
      <c r="BZ13" s="17">
        <v>-9.8190000000000008</v>
      </c>
      <c r="CA13" s="17">
        <v>1.1518999999999999</v>
      </c>
      <c r="CB13" s="17">
        <v>-10.1568</v>
      </c>
      <c r="CC13" s="17">
        <v>3.56E-2</v>
      </c>
      <c r="CD13" s="17">
        <v>-11.802099999999999</v>
      </c>
    </row>
    <row r="14" spans="2:120" x14ac:dyDescent="0.2">
      <c r="B14" s="13" t="s">
        <v>3</v>
      </c>
      <c r="C14" s="13"/>
      <c r="D14" s="14">
        <f>AVERAGE(D3:D13)</f>
        <v>18.151536363636364</v>
      </c>
      <c r="E14" s="14">
        <f t="shared" ref="E14:AF14" si="18">AVERAGE(E3:E13)</f>
        <v>16.73859090909091</v>
      </c>
      <c r="F14" s="14">
        <f t="shared" si="18"/>
        <v>3.3686799999999999</v>
      </c>
      <c r="G14" s="14">
        <f t="shared" si="18"/>
        <v>1.08636</v>
      </c>
      <c r="H14" s="14">
        <f t="shared" si="18"/>
        <v>1.73356</v>
      </c>
      <c r="I14" s="14">
        <f t="shared" si="18"/>
        <v>1.1024799999999999</v>
      </c>
      <c r="J14" s="14">
        <f t="shared" si="18"/>
        <v>2.5012599999999998</v>
      </c>
      <c r="K14" s="14">
        <f t="shared" si="18"/>
        <v>1.2532599999999998</v>
      </c>
      <c r="L14" s="14">
        <f t="shared" si="18"/>
        <v>6.764935641401479</v>
      </c>
      <c r="M14" s="14">
        <f t="shared" si="18"/>
        <v>2.2129146515242661</v>
      </c>
      <c r="N14" s="14">
        <f t="shared" si="18"/>
        <v>6.166164657397462</v>
      </c>
      <c r="O14" s="14">
        <f t="shared" si="18"/>
        <v>1.6171024767300435</v>
      </c>
      <c r="P14" s="14">
        <f t="shared" si="18"/>
        <v>7.2172885170838788</v>
      </c>
      <c r="Q14" s="14">
        <f t="shared" si="18"/>
        <v>7.5540193201111769</v>
      </c>
      <c r="R14" s="14">
        <f t="shared" si="18"/>
        <v>5.2268663735090737</v>
      </c>
      <c r="S14" s="14">
        <f t="shared" si="18"/>
        <v>6.0091196622318348</v>
      </c>
      <c r="T14" s="14">
        <f t="shared" si="18"/>
        <v>7.2855476851902807</v>
      </c>
      <c r="U14" s="14">
        <f t="shared" si="18"/>
        <v>8.5452504885037648</v>
      </c>
      <c r="V14" s="14">
        <f t="shared" si="18"/>
        <v>1.3452506853910935</v>
      </c>
      <c r="W14" s="14">
        <f t="shared" si="18"/>
        <v>1.9498115796556816</v>
      </c>
      <c r="X14" s="14">
        <f t="shared" si="18"/>
        <v>0.56020785529452133</v>
      </c>
      <c r="Y14" s="14">
        <f t="shared" si="18"/>
        <v>1.5009999999999999</v>
      </c>
      <c r="Z14" s="14">
        <f t="shared" si="18"/>
        <v>0.8297000000000001</v>
      </c>
      <c r="AA14" s="14">
        <f t="shared" si="18"/>
        <v>2.3426599999999995</v>
      </c>
      <c r="AB14" s="14">
        <f t="shared" si="18"/>
        <v>4.6382599999999998</v>
      </c>
      <c r="AC14" s="14">
        <f t="shared" si="18"/>
        <v>3.7223800000000002</v>
      </c>
      <c r="AD14" s="14">
        <f t="shared" si="18"/>
        <v>0.50404999999999989</v>
      </c>
      <c r="AE14" s="14">
        <f t="shared" si="18"/>
        <v>0.46394000000000002</v>
      </c>
      <c r="AF14" s="14">
        <f t="shared" si="18"/>
        <v>0.39623999999999959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4</v>
      </c>
      <c r="C15" s="13"/>
      <c r="D15" s="14">
        <f>STDEV(D3:D13)</f>
        <v>0.49684310053119934</v>
      </c>
      <c r="E15" s="14">
        <f t="shared" ref="E15:AF15" si="19">STDEV(E3:E13)</f>
        <v>0.50378836321325493</v>
      </c>
      <c r="F15" s="14">
        <f t="shared" si="19"/>
        <v>8.8796520202089099E-2</v>
      </c>
      <c r="G15" s="14">
        <f t="shared" si="19"/>
        <v>3.1353596284955966E-2</v>
      </c>
      <c r="H15" s="14">
        <f t="shared" si="19"/>
        <v>7.3695712222625193E-2</v>
      </c>
      <c r="I15" s="14">
        <f t="shared" si="19"/>
        <v>9.6289963132197537E-2</v>
      </c>
      <c r="J15" s="14">
        <f t="shared" si="19"/>
        <v>0.17487799461338752</v>
      </c>
      <c r="K15" s="14">
        <f t="shared" si="19"/>
        <v>0.19814643070214488</v>
      </c>
      <c r="L15" s="14">
        <f t="shared" si="19"/>
        <v>0.72272962334855506</v>
      </c>
      <c r="M15" s="14">
        <f t="shared" si="19"/>
        <v>0.19530248354009608</v>
      </c>
      <c r="N15" s="14">
        <f t="shared" si="19"/>
        <v>0.38331909546303666</v>
      </c>
      <c r="O15" s="14">
        <f t="shared" si="19"/>
        <v>0.41022105330601483</v>
      </c>
      <c r="P15" s="14">
        <f t="shared" si="19"/>
        <v>0.30739171788709685</v>
      </c>
      <c r="Q15" s="14">
        <f t="shared" si="19"/>
        <v>0.29475591910835813</v>
      </c>
      <c r="R15" s="14">
        <f t="shared" si="19"/>
        <v>0.2340919623783182</v>
      </c>
      <c r="S15" s="14">
        <f t="shared" si="19"/>
        <v>0.15840483333362562</v>
      </c>
      <c r="T15" s="14">
        <f t="shared" si="19"/>
        <v>0.23909688104026783</v>
      </c>
      <c r="U15" s="14">
        <f t="shared" si="19"/>
        <v>0.48804571600176927</v>
      </c>
      <c r="V15" s="14">
        <f t="shared" si="19"/>
        <v>5.8323595726700511E-2</v>
      </c>
      <c r="W15" s="14">
        <f t="shared" si="19"/>
        <v>6.6143516694901067E-2</v>
      </c>
      <c r="X15" s="14">
        <f t="shared" si="19"/>
        <v>5.1234081263260907E-2</v>
      </c>
      <c r="Y15" s="14">
        <f t="shared" si="19"/>
        <v>6.0834652953723589E-2</v>
      </c>
      <c r="Z15" s="14">
        <f t="shared" si="19"/>
        <v>8.2455594109799496E-2</v>
      </c>
      <c r="AA15" s="14">
        <f t="shared" si="19"/>
        <v>5.1469097524631378E-2</v>
      </c>
      <c r="AB15" s="14">
        <f t="shared" si="19"/>
        <v>0.31301282401844183</v>
      </c>
      <c r="AC15" s="14">
        <f t="shared" si="19"/>
        <v>0.36550031737332317</v>
      </c>
      <c r="AD15" s="14">
        <f t="shared" si="19"/>
        <v>1.4564454446814364E-2</v>
      </c>
      <c r="AE15" s="14">
        <f t="shared" si="19"/>
        <v>2.6882299008827385E-2</v>
      </c>
      <c r="AF15" s="14">
        <f t="shared" si="19"/>
        <v>2.0355171333103945E-2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5</v>
      </c>
      <c r="C16" s="13"/>
      <c r="D16" s="14">
        <f>MAX(D3:D13)-MIN(D3:D13)</f>
        <v>1.6954000000000029</v>
      </c>
      <c r="E16" s="14">
        <f t="shared" ref="E16:AF16" si="20">MAX(E3:E13)-MIN(E3:E13)</f>
        <v>1.5900999999999996</v>
      </c>
      <c r="F16" s="14">
        <f t="shared" si="20"/>
        <v>0.23370000000000024</v>
      </c>
      <c r="G16" s="14">
        <f t="shared" si="20"/>
        <v>7.6800000000000201E-2</v>
      </c>
      <c r="H16" s="14">
        <f t="shared" si="20"/>
        <v>0.17219999999999991</v>
      </c>
      <c r="I16" s="14">
        <f t="shared" si="20"/>
        <v>0.24709999999999965</v>
      </c>
      <c r="J16" s="14">
        <f t="shared" si="20"/>
        <v>0.43430000000000035</v>
      </c>
      <c r="K16" s="14">
        <f t="shared" si="20"/>
        <v>0.54479999999999951</v>
      </c>
      <c r="L16" s="14">
        <f t="shared" si="20"/>
        <v>2.1855606779153556</v>
      </c>
      <c r="M16" s="14">
        <f t="shared" si="20"/>
        <v>0.56898091910345183</v>
      </c>
      <c r="N16" s="14">
        <f t="shared" si="20"/>
        <v>1.0900884226936185</v>
      </c>
      <c r="O16" s="14">
        <f t="shared" si="20"/>
        <v>1.1479968956396833</v>
      </c>
      <c r="P16" s="14">
        <f t="shared" si="20"/>
        <v>0.66554002225994768</v>
      </c>
      <c r="Q16" s="14">
        <f t="shared" si="20"/>
        <v>0.65530747342598339</v>
      </c>
      <c r="R16" s="14">
        <f t="shared" si="20"/>
        <v>0.61026113830302542</v>
      </c>
      <c r="S16" s="14">
        <f t="shared" si="20"/>
        <v>0.37492512392188893</v>
      </c>
      <c r="T16" s="14">
        <f t="shared" si="20"/>
        <v>0.58711342462700333</v>
      </c>
      <c r="U16" s="14">
        <f t="shared" si="20"/>
        <v>1.2178098860242406</v>
      </c>
      <c r="V16" s="14">
        <f t="shared" si="20"/>
        <v>0.1536072068192762</v>
      </c>
      <c r="W16" s="14">
        <f t="shared" si="20"/>
        <v>0.15839191172957068</v>
      </c>
      <c r="X16" s="14">
        <f t="shared" si="20"/>
        <v>0.10956148788173004</v>
      </c>
      <c r="Y16" s="14">
        <f t="shared" si="20"/>
        <v>0.15489999999999982</v>
      </c>
      <c r="Z16" s="14">
        <f t="shared" si="20"/>
        <v>0.19489999999999996</v>
      </c>
      <c r="AA16" s="14">
        <f t="shared" si="20"/>
        <v>0.12770000000000037</v>
      </c>
      <c r="AB16" s="14">
        <f t="shared" si="20"/>
        <v>0.77080000000000037</v>
      </c>
      <c r="AC16" s="14">
        <f t="shared" si="20"/>
        <v>0.91319999999999979</v>
      </c>
      <c r="AD16" s="14">
        <f t="shared" si="20"/>
        <v>2.9899999999999816E-2</v>
      </c>
      <c r="AE16" s="14">
        <f t="shared" si="20"/>
        <v>5.5800000000000294E-2</v>
      </c>
      <c r="AF16" s="14">
        <f t="shared" si="20"/>
        <v>5.5900000000001504E-2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 t="s">
        <v>55</v>
      </c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6</v>
      </c>
      <c r="C17" s="13"/>
      <c r="D17" s="14">
        <f>MIN(D3:D13)</f>
        <v>17.104399999999998</v>
      </c>
      <c r="E17" s="14">
        <f t="shared" ref="E17:AF17" si="21">MIN(E3:E13)</f>
        <v>16.017199999999999</v>
      </c>
      <c r="F17" s="14">
        <f t="shared" si="21"/>
        <v>3.2816999999999998</v>
      </c>
      <c r="G17" s="14">
        <f t="shared" si="21"/>
        <v>1.0451999999999999</v>
      </c>
      <c r="H17" s="14">
        <f t="shared" si="21"/>
        <v>1.6643000000000001</v>
      </c>
      <c r="I17" s="14">
        <f t="shared" si="21"/>
        <v>0.93660000000000032</v>
      </c>
      <c r="J17" s="14">
        <f t="shared" si="21"/>
        <v>2.2802999999999995</v>
      </c>
      <c r="K17" s="14">
        <f t="shared" si="21"/>
        <v>1.0186000000000002</v>
      </c>
      <c r="L17" s="14">
        <f t="shared" si="21"/>
        <v>5.5249083947156992</v>
      </c>
      <c r="M17" s="14">
        <f t="shared" si="21"/>
        <v>1.8817266113864677</v>
      </c>
      <c r="N17" s="14">
        <f t="shared" si="21"/>
        <v>5.6308129226604571</v>
      </c>
      <c r="O17" s="14">
        <f t="shared" si="21"/>
        <v>0.84025303331794066</v>
      </c>
      <c r="P17" s="14">
        <f t="shared" si="21"/>
        <v>6.9097838605849304</v>
      </c>
      <c r="Q17" s="14">
        <f t="shared" si="21"/>
        <v>7.1654665451734543</v>
      </c>
      <c r="R17" s="14">
        <f t="shared" si="21"/>
        <v>5.0114281896481367</v>
      </c>
      <c r="S17" s="14">
        <f t="shared" si="21"/>
        <v>5.9082377237210082</v>
      </c>
      <c r="T17" s="14">
        <f t="shared" si="21"/>
        <v>7.076487079052713</v>
      </c>
      <c r="U17" s="14">
        <f t="shared" si="21"/>
        <v>7.7680994129838465</v>
      </c>
      <c r="V17" s="14">
        <f t="shared" si="21"/>
        <v>1.2715329055907283</v>
      </c>
      <c r="W17" s="14">
        <f t="shared" si="21"/>
        <v>1.9004551296991987</v>
      </c>
      <c r="X17" s="14">
        <f t="shared" si="21"/>
        <v>0.50319063981755452</v>
      </c>
      <c r="Y17" s="14">
        <f t="shared" si="21"/>
        <v>1.4224000000000001</v>
      </c>
      <c r="Z17" s="14">
        <f t="shared" si="21"/>
        <v>0.69469999999999998</v>
      </c>
      <c r="AA17" s="14">
        <f t="shared" si="21"/>
        <v>2.2573999999999996</v>
      </c>
      <c r="AB17" s="14">
        <f t="shared" si="21"/>
        <v>4.3941999999999997</v>
      </c>
      <c r="AC17" s="14">
        <f t="shared" si="21"/>
        <v>3.0880000000000001</v>
      </c>
      <c r="AD17" s="14">
        <f t="shared" si="21"/>
        <v>0.48640000000000017</v>
      </c>
      <c r="AE17" s="14">
        <f t="shared" si="21"/>
        <v>0.44139999999999979</v>
      </c>
      <c r="AF17" s="14">
        <f t="shared" si="21"/>
        <v>0.3733999999999984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7</v>
      </c>
      <c r="C18" s="13"/>
      <c r="D18" s="14">
        <f>MAX(D3:D13)</f>
        <v>18.799800000000001</v>
      </c>
      <c r="E18" s="14">
        <f t="shared" ref="E18:AF18" si="22">MAX(E3:E13)</f>
        <v>17.607299999999999</v>
      </c>
      <c r="F18" s="14">
        <f t="shared" si="22"/>
        <v>3.5154000000000001</v>
      </c>
      <c r="G18" s="14">
        <f t="shared" si="22"/>
        <v>1.1220000000000001</v>
      </c>
      <c r="H18" s="14">
        <f t="shared" si="22"/>
        <v>1.8365</v>
      </c>
      <c r="I18" s="14">
        <f t="shared" si="22"/>
        <v>1.1837</v>
      </c>
      <c r="J18" s="14">
        <f t="shared" si="22"/>
        <v>2.7145999999999999</v>
      </c>
      <c r="K18" s="14">
        <f t="shared" si="22"/>
        <v>1.5633999999999997</v>
      </c>
      <c r="L18" s="14">
        <f t="shared" si="22"/>
        <v>7.7104690726310547</v>
      </c>
      <c r="M18" s="14">
        <f t="shared" si="22"/>
        <v>2.4507075304899195</v>
      </c>
      <c r="N18" s="14">
        <f t="shared" si="22"/>
        <v>6.7209013453540756</v>
      </c>
      <c r="O18" s="14">
        <f t="shared" si="22"/>
        <v>1.9882499289576239</v>
      </c>
      <c r="P18" s="14">
        <f t="shared" si="22"/>
        <v>7.5753238828448781</v>
      </c>
      <c r="Q18" s="14">
        <f t="shared" si="22"/>
        <v>7.8207740185994377</v>
      </c>
      <c r="R18" s="14">
        <f t="shared" si="22"/>
        <v>5.6216893279511622</v>
      </c>
      <c r="S18" s="14">
        <f t="shared" si="22"/>
        <v>6.2831628476428971</v>
      </c>
      <c r="T18" s="14">
        <f t="shared" si="22"/>
        <v>7.6636005036797163</v>
      </c>
      <c r="U18" s="14">
        <f t="shared" si="22"/>
        <v>8.9859092990080871</v>
      </c>
      <c r="V18" s="14">
        <f t="shared" si="22"/>
        <v>1.4251401124100045</v>
      </c>
      <c r="W18" s="14">
        <f t="shared" si="22"/>
        <v>2.0588470414287694</v>
      </c>
      <c r="X18" s="14">
        <f t="shared" si="22"/>
        <v>0.61275212769928455</v>
      </c>
      <c r="Y18" s="14">
        <f t="shared" si="22"/>
        <v>1.5772999999999999</v>
      </c>
      <c r="Z18" s="14">
        <f t="shared" si="22"/>
        <v>0.88959999999999995</v>
      </c>
      <c r="AA18" s="14">
        <f t="shared" si="22"/>
        <v>2.3851</v>
      </c>
      <c r="AB18" s="14">
        <f t="shared" si="22"/>
        <v>5.165</v>
      </c>
      <c r="AC18" s="14">
        <f t="shared" si="22"/>
        <v>4.0011999999999999</v>
      </c>
      <c r="AD18" s="14">
        <f t="shared" si="22"/>
        <v>0.51629999999999998</v>
      </c>
      <c r="AE18" s="14">
        <f t="shared" si="22"/>
        <v>0.49720000000000009</v>
      </c>
      <c r="AF18" s="14">
        <f t="shared" si="22"/>
        <v>0.4292999999999999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3" t="s">
        <v>56</v>
      </c>
      <c r="C19" s="13"/>
      <c r="D19" s="15">
        <f>COUNT(D3:D13)</f>
        <v>11</v>
      </c>
      <c r="E19" s="15">
        <f t="shared" ref="E19:AF19" si="23">COUNT(E3:E13)</f>
        <v>11</v>
      </c>
      <c r="F19" s="15">
        <f t="shared" si="23"/>
        <v>5</v>
      </c>
      <c r="G19" s="15">
        <f t="shared" si="23"/>
        <v>5</v>
      </c>
      <c r="H19" s="15">
        <f t="shared" si="23"/>
        <v>5</v>
      </c>
      <c r="I19" s="15">
        <f t="shared" si="23"/>
        <v>5</v>
      </c>
      <c r="J19" s="15">
        <f t="shared" si="23"/>
        <v>5</v>
      </c>
      <c r="K19" s="15">
        <f t="shared" si="23"/>
        <v>5</v>
      </c>
      <c r="L19" s="15">
        <f t="shared" si="23"/>
        <v>11</v>
      </c>
      <c r="M19" s="15">
        <f t="shared" si="23"/>
        <v>10</v>
      </c>
      <c r="N19" s="15">
        <f t="shared" si="23"/>
        <v>9</v>
      </c>
      <c r="O19" s="15">
        <f t="shared" si="23"/>
        <v>8</v>
      </c>
      <c r="P19" s="15">
        <f t="shared" si="23"/>
        <v>4</v>
      </c>
      <c r="Q19" s="15">
        <f t="shared" si="23"/>
        <v>4</v>
      </c>
      <c r="R19" s="15">
        <f t="shared" si="23"/>
        <v>5</v>
      </c>
      <c r="S19" s="15">
        <f t="shared" si="23"/>
        <v>5</v>
      </c>
      <c r="T19" s="15">
        <f t="shared" si="23"/>
        <v>5</v>
      </c>
      <c r="U19" s="15">
        <f t="shared" si="23"/>
        <v>5</v>
      </c>
      <c r="V19" s="15">
        <f t="shared" si="23"/>
        <v>5</v>
      </c>
      <c r="W19" s="15">
        <f t="shared" si="23"/>
        <v>5</v>
      </c>
      <c r="X19" s="15">
        <f t="shared" si="23"/>
        <v>5</v>
      </c>
      <c r="Y19" s="15">
        <f t="shared" si="23"/>
        <v>5</v>
      </c>
      <c r="Z19" s="15">
        <f t="shared" si="23"/>
        <v>5</v>
      </c>
      <c r="AA19" s="15">
        <f t="shared" si="23"/>
        <v>5</v>
      </c>
      <c r="AB19" s="15">
        <f t="shared" si="23"/>
        <v>5</v>
      </c>
      <c r="AC19" s="15">
        <f t="shared" si="23"/>
        <v>5</v>
      </c>
      <c r="AD19" s="15">
        <f t="shared" si="23"/>
        <v>4</v>
      </c>
      <c r="AE19" s="15">
        <f t="shared" si="23"/>
        <v>5</v>
      </c>
      <c r="AF19" s="15">
        <f t="shared" si="23"/>
        <v>5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x14ac:dyDescent="0.2">
      <c r="B21" s="1"/>
      <c r="C21" s="1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7"/>
      <c r="AH21" s="7"/>
      <c r="AI21" s="8"/>
      <c r="AJ21" s="8"/>
      <c r="AK21" s="8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7"/>
      <c r="BT21" s="7"/>
      <c r="BU21" s="7"/>
      <c r="BV21" s="7"/>
      <c r="BW21" s="7"/>
      <c r="BX21" s="7"/>
      <c r="BY21" s="7"/>
      <c r="BZ21" s="7"/>
    </row>
    <row r="22" spans="2:120" s="20" customFormat="1" x14ac:dyDescent="0.2">
      <c r="B22" s="1" t="s">
        <v>57</v>
      </c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86">
        <v>1</v>
      </c>
      <c r="AH22" s="86"/>
      <c r="AI22" s="87">
        <v>2</v>
      </c>
      <c r="AJ22" s="87"/>
      <c r="AK22" s="87">
        <v>3</v>
      </c>
      <c r="AL22" s="87"/>
      <c r="AM22" s="86">
        <v>4</v>
      </c>
      <c r="AN22" s="86"/>
      <c r="AO22" s="86">
        <v>5</v>
      </c>
      <c r="AP22" s="86"/>
      <c r="AQ22" s="86">
        <v>6</v>
      </c>
      <c r="AR22" s="86"/>
      <c r="AS22" s="86">
        <v>7</v>
      </c>
      <c r="AT22" s="86"/>
      <c r="AU22" s="86">
        <v>8</v>
      </c>
      <c r="AV22" s="86"/>
      <c r="AW22" s="86">
        <v>9</v>
      </c>
      <c r="AX22" s="86"/>
      <c r="AY22" s="86">
        <v>10</v>
      </c>
      <c r="AZ22" s="86"/>
      <c r="BA22" s="86">
        <v>11</v>
      </c>
      <c r="BB22" s="86"/>
      <c r="BC22" s="86">
        <v>12</v>
      </c>
      <c r="BD22" s="86"/>
      <c r="BE22" s="86">
        <v>13</v>
      </c>
      <c r="BF22" s="86"/>
      <c r="BG22" s="86">
        <v>14</v>
      </c>
      <c r="BH22" s="86"/>
      <c r="BI22" s="86">
        <v>15</v>
      </c>
      <c r="BJ22" s="86"/>
      <c r="BK22" s="86">
        <v>16</v>
      </c>
      <c r="BL22" s="86"/>
      <c r="BM22" s="86">
        <v>17</v>
      </c>
      <c r="BN22" s="86"/>
      <c r="BO22" s="86">
        <v>18</v>
      </c>
      <c r="BP22" s="86"/>
      <c r="BQ22" s="86">
        <v>19</v>
      </c>
      <c r="BR22" s="86"/>
      <c r="BS22" s="86">
        <v>20</v>
      </c>
      <c r="BT22" s="86"/>
      <c r="BU22" s="86">
        <v>21</v>
      </c>
      <c r="BV22" s="86"/>
      <c r="BW22" s="86">
        <v>22</v>
      </c>
      <c r="BX22" s="86"/>
      <c r="BY22" s="3"/>
      <c r="BZ22" s="3"/>
    </row>
    <row r="23" spans="2:120" s="20" customFormat="1" x14ac:dyDescent="0.2">
      <c r="B23" s="1" t="s">
        <v>9</v>
      </c>
      <c r="C23" s="1"/>
      <c r="D23" s="2" t="s">
        <v>10</v>
      </c>
      <c r="E23" s="2" t="s">
        <v>64</v>
      </c>
      <c r="F23" s="2" t="s">
        <v>11</v>
      </c>
      <c r="G23" s="2" t="s">
        <v>76</v>
      </c>
      <c r="H23" s="2" t="s">
        <v>77</v>
      </c>
      <c r="I23" s="2" t="s">
        <v>68</v>
      </c>
      <c r="J23" s="2" t="s">
        <v>69</v>
      </c>
      <c r="K23" s="2" t="s">
        <v>12</v>
      </c>
      <c r="L23" s="2" t="s">
        <v>74</v>
      </c>
      <c r="M23" s="2" t="s">
        <v>75</v>
      </c>
      <c r="N23" s="2" t="s">
        <v>145</v>
      </c>
      <c r="O23" s="2" t="s">
        <v>144</v>
      </c>
      <c r="P23" s="2" t="s">
        <v>167</v>
      </c>
      <c r="Q23" s="2" t="s">
        <v>168</v>
      </c>
      <c r="R23" s="2" t="s">
        <v>169</v>
      </c>
      <c r="S23" s="2" t="s">
        <v>170</v>
      </c>
      <c r="T23" s="2" t="s">
        <v>171</v>
      </c>
      <c r="U23" s="2" t="s">
        <v>172</v>
      </c>
      <c r="V23" s="2" t="s">
        <v>600</v>
      </c>
      <c r="W23" s="2" t="s">
        <v>601</v>
      </c>
      <c r="X23" s="2" t="s">
        <v>602</v>
      </c>
      <c r="Y23" s="2" t="s">
        <v>13</v>
      </c>
      <c r="Z23" s="2" t="s">
        <v>14</v>
      </c>
      <c r="AA23" s="2" t="s">
        <v>78</v>
      </c>
      <c r="AB23" s="20" t="s">
        <v>79</v>
      </c>
      <c r="AC23" s="1" t="s">
        <v>80</v>
      </c>
      <c r="AD23" s="1" t="s">
        <v>501</v>
      </c>
      <c r="AE23" s="1" t="s">
        <v>502</v>
      </c>
      <c r="AF23" s="1" t="s">
        <v>503</v>
      </c>
      <c r="AG23" s="3" t="s">
        <v>15</v>
      </c>
      <c r="AH23" s="3" t="s">
        <v>16</v>
      </c>
      <c r="AI23" s="4" t="s">
        <v>17</v>
      </c>
      <c r="AJ23" s="4" t="s">
        <v>18</v>
      </c>
      <c r="AK23" s="4" t="s">
        <v>19</v>
      </c>
      <c r="AL23" s="3" t="s">
        <v>20</v>
      </c>
      <c r="AM23" s="3" t="s">
        <v>21</v>
      </c>
      <c r="AN23" s="3" t="s">
        <v>22</v>
      </c>
      <c r="AO23" s="3" t="s">
        <v>23</v>
      </c>
      <c r="AP23" s="3" t="s">
        <v>24</v>
      </c>
      <c r="AQ23" s="3" t="s">
        <v>25</v>
      </c>
      <c r="AR23" s="3" t="s">
        <v>26</v>
      </c>
      <c r="AS23" s="3" t="s">
        <v>27</v>
      </c>
      <c r="AT23" s="3" t="s">
        <v>28</v>
      </c>
      <c r="AU23" s="3" t="s">
        <v>29</v>
      </c>
      <c r="AV23" s="3" t="s">
        <v>30</v>
      </c>
      <c r="AW23" s="3" t="s">
        <v>31</v>
      </c>
      <c r="AX23" s="3" t="s">
        <v>32</v>
      </c>
      <c r="AY23" s="3" t="s">
        <v>43</v>
      </c>
      <c r="AZ23" s="3" t="s">
        <v>44</v>
      </c>
      <c r="BA23" s="3" t="s">
        <v>45</v>
      </c>
      <c r="BB23" s="3" t="s">
        <v>46</v>
      </c>
      <c r="BC23" s="3" t="s">
        <v>47</v>
      </c>
      <c r="BD23" s="3" t="s">
        <v>48</v>
      </c>
      <c r="BE23" s="3" t="s">
        <v>49</v>
      </c>
      <c r="BF23" s="3" t="s">
        <v>50</v>
      </c>
      <c r="BG23" s="3" t="s">
        <v>51</v>
      </c>
      <c r="BH23" s="3" t="s">
        <v>52</v>
      </c>
      <c r="BI23" s="3" t="s">
        <v>53</v>
      </c>
      <c r="BJ23" s="3" t="s">
        <v>54</v>
      </c>
      <c r="BK23" s="3" t="s">
        <v>70</v>
      </c>
      <c r="BL23" s="3" t="s">
        <v>71</v>
      </c>
      <c r="BM23" s="3" t="s">
        <v>72</v>
      </c>
      <c r="BN23" s="3" t="s">
        <v>73</v>
      </c>
      <c r="BO23" s="3" t="s">
        <v>81</v>
      </c>
      <c r="BP23" s="3" t="s">
        <v>82</v>
      </c>
      <c r="BQ23" s="3" t="s">
        <v>83</v>
      </c>
      <c r="BR23" s="3" t="s">
        <v>84</v>
      </c>
      <c r="BS23" s="3" t="s">
        <v>33</v>
      </c>
      <c r="BT23" s="3" t="s">
        <v>34</v>
      </c>
      <c r="BU23" s="3" t="s">
        <v>35</v>
      </c>
      <c r="BV23" s="3" t="s">
        <v>36</v>
      </c>
      <c r="BW23" s="3" t="s">
        <v>37</v>
      </c>
      <c r="BX23" s="3" t="s">
        <v>38</v>
      </c>
      <c r="BY23" s="3" t="s">
        <v>147</v>
      </c>
      <c r="BZ23" s="3" t="s">
        <v>148</v>
      </c>
      <c r="CA23" s="3" t="s">
        <v>39</v>
      </c>
      <c r="CB23" s="3" t="s">
        <v>40</v>
      </c>
      <c r="CC23" s="3" t="s">
        <v>41</v>
      </c>
      <c r="CD23" s="3" t="s">
        <v>42</v>
      </c>
      <c r="CE23" s="20" t="s">
        <v>149</v>
      </c>
      <c r="CF23" s="20" t="s">
        <v>150</v>
      </c>
      <c r="CG23" s="20" t="s">
        <v>151</v>
      </c>
      <c r="CH23" s="20" t="s">
        <v>152</v>
      </c>
      <c r="CI23" s="20" t="s">
        <v>153</v>
      </c>
      <c r="CJ23" s="20" t="s">
        <v>154</v>
      </c>
      <c r="CK23" s="20" t="s">
        <v>500</v>
      </c>
      <c r="CL23" s="20" t="s">
        <v>505</v>
      </c>
      <c r="CM23" s="20" t="s">
        <v>506</v>
      </c>
      <c r="CN23" s="20" t="s">
        <v>507</v>
      </c>
      <c r="CO23" s="20" t="s">
        <v>155</v>
      </c>
      <c r="CP23" s="20" t="s">
        <v>156</v>
      </c>
      <c r="CQ23" s="20" t="s">
        <v>157</v>
      </c>
      <c r="CR23" s="20" t="s">
        <v>158</v>
      </c>
      <c r="CS23" s="20" t="s">
        <v>159</v>
      </c>
      <c r="CT23" s="20" t="s">
        <v>160</v>
      </c>
      <c r="CU23" s="20" t="s">
        <v>504</v>
      </c>
      <c r="CV23" s="20" t="s">
        <v>508</v>
      </c>
      <c r="CW23" s="20" t="s">
        <v>509</v>
      </c>
      <c r="CX23" s="20" t="s">
        <v>510</v>
      </c>
      <c r="CY23" s="20" t="s">
        <v>161</v>
      </c>
      <c r="CZ23" s="20" t="s">
        <v>165</v>
      </c>
      <c r="DA23" s="20" t="s">
        <v>166</v>
      </c>
      <c r="DB23" s="20" t="s">
        <v>162</v>
      </c>
      <c r="DC23" s="20" t="s">
        <v>163</v>
      </c>
      <c r="DD23" s="20" t="s">
        <v>164</v>
      </c>
      <c r="DE23" s="20" t="s">
        <v>511</v>
      </c>
      <c r="DF23" s="20" t="s">
        <v>512</v>
      </c>
      <c r="DG23" s="20" t="s">
        <v>513</v>
      </c>
      <c r="DH23" s="20" t="s">
        <v>514</v>
      </c>
      <c r="DI23" s="20" t="s">
        <v>592</v>
      </c>
      <c r="DJ23" s="20" t="s">
        <v>593</v>
      </c>
      <c r="DK23" s="20" t="s">
        <v>595</v>
      </c>
      <c r="DL23" s="20" t="s">
        <v>594</v>
      </c>
      <c r="DM23" s="20" t="s">
        <v>596</v>
      </c>
      <c r="DN23" s="20" t="s">
        <v>597</v>
      </c>
      <c r="DO23" s="20" t="s">
        <v>598</v>
      </c>
      <c r="DP23" s="20" t="s">
        <v>599</v>
      </c>
    </row>
    <row r="24" spans="2:120" x14ac:dyDescent="0.2">
      <c r="B24" s="1" t="s">
        <v>365</v>
      </c>
      <c r="C24" s="1"/>
      <c r="D24" s="5">
        <f t="shared" ref="D24:D29" si="24">((AG24-AW24)^2+(AH24-AX24)^2)^0.5</f>
        <v>19.753599999999999</v>
      </c>
      <c r="E24" s="5">
        <f t="shared" ref="E24:E29" si="25">((AG24-AU24)^2+(AH24-AV24)^2)^0.5</f>
        <v>18.336300000000001</v>
      </c>
      <c r="F24" s="5">
        <f t="shared" ref="F24:F29" si="26">((AG24-AM24)^2+(AH24-AN24)^2)^0.5</f>
        <v>3.6271</v>
      </c>
      <c r="G24" s="5">
        <f t="shared" ref="G24:G29" si="27">((AG24-AI24)^2+(AH24-AJ24)^2)^0.5</f>
        <v>1.2305999999999999</v>
      </c>
      <c r="H24" s="5">
        <f t="shared" ref="H24:H29" si="28">((AK24-AM24)^2+(AL24-AN24)^2)^0.5</f>
        <v>1.8440000000000001</v>
      </c>
      <c r="I24" s="5">
        <f t="shared" ref="I24:I29" si="29">((AM24-AO24)^2+(AN24-AP24)^2)^0.5</f>
        <v>0.95060000000000011</v>
      </c>
      <c r="J24" s="5">
        <f t="shared" ref="J24:J29" si="30">((AO24-AQ24)^2+(AP24-AR24)^2)^0.5</f>
        <v>2.7800000000000002</v>
      </c>
      <c r="K24" s="5">
        <f t="shared" ref="K24:K29" si="31">((AQ24-AS24)^2+(AR24-AT24)^2)^0.5</f>
        <v>1.2382999999999997</v>
      </c>
      <c r="L24" s="5">
        <f t="shared" ref="L24:L29" si="32">((BS24-BU24)^2+(BT24-BV24)^2)^0.5</f>
        <v>6.1500551704842454</v>
      </c>
      <c r="M24" s="5">
        <f>((BU24-BW24)^2+(BV24-BX24)^2)^0.5</f>
        <v>2.1595631456384874</v>
      </c>
      <c r="N24" s="5">
        <f>((BW24-BY24)^2+(BX24-BZ24)^2)^0.5 + ((BY24-CA24)^2+(BZ24-CB24)^2)^0.5</f>
        <v>5.2382937107420773</v>
      </c>
      <c r="O24" s="5">
        <f>((CA24-CC24)^2+(CB24-CD24)^2)^0.5</f>
        <v>1.4981293468856418</v>
      </c>
      <c r="P24" s="5">
        <f>((CE24-CG24)^2+(CF24-CH24)^2)^0.5</f>
        <v>6.3983565468016872</v>
      </c>
      <c r="Q24" s="5">
        <f t="shared" ref="Q24:Q29" si="33">((CG24-CI24)^2+(CH24-CJ24)^2)^0.5</f>
        <v>7.3350583671842724</v>
      </c>
      <c r="R24" s="5">
        <f>((CO24-CQ24)^2+(CP24-CR24)^2)^0.5</f>
        <v>4.8525740107699544</v>
      </c>
      <c r="S24" s="5">
        <f>((CQ24-CS24)^2+(CR24-CT24)^2)^0.5</f>
        <v>5.6002143110777469</v>
      </c>
      <c r="T24" s="5">
        <f>((CY24-DA24)^2+(CZ24-DB24)^2)^0.5</f>
        <v>6.9565721652262047</v>
      </c>
      <c r="U24" s="5">
        <f>((DA24-DC24)^2+(DB24-DD24)^2)^0.5</f>
        <v>7.2848146201533499</v>
      </c>
      <c r="V24" s="5">
        <f>((DI24-DK24)^2+(DJ24-DL24)^2)^0.5</f>
        <v>1.4445524047261142</v>
      </c>
      <c r="W24" s="5">
        <f>((DK24-DM24)^2+(DL24-DN24)^2)^0.5</f>
        <v>2.0432000391542671</v>
      </c>
      <c r="X24" s="5">
        <f>((DM24-DO24)^2+(DN24-DP24)^2)^0.5</f>
        <v>0.58937841833579208</v>
      </c>
      <c r="Y24" s="5">
        <f t="shared" ref="Y24:Y29" si="34">((BE24-BK24)^2+(BF24-BL24)^2)^0.5</f>
        <v>1.5901000000000001</v>
      </c>
      <c r="Z24" s="5">
        <f t="shared" ref="Z24:Z29" si="35">((BG24-BI24)^2+(BH24-BJ24)^2)^0.5</f>
        <v>0.95240000000000002</v>
      </c>
      <c r="AA24" s="5">
        <f t="shared" ref="AA24:AA29" si="36">((BC24-BM24)^2+(BD24-BN24)^2)^0.5</f>
        <v>2.5125999999999999</v>
      </c>
      <c r="AB24" s="5">
        <f t="shared" ref="AB24:AB29" si="37">((BA24-BO24)^2+(BB24-BP24)^2)^0.5</f>
        <v>5.0443999999999996</v>
      </c>
      <c r="AC24" s="6">
        <f t="shared" ref="AC24:AC29" si="38">((AY24-BQ24)^2+(AZ24-BR24)^2)^0.5</f>
        <v>5.5143000000000004</v>
      </c>
      <c r="AD24" s="6">
        <f>((CK24-CM24)^2+(CL24-CN24)^2)^0.5</f>
        <v>0.59370000000000012</v>
      </c>
      <c r="AE24" s="6">
        <f>((CU24-CW24)^2+(CV24-CX24)^2)^0.5</f>
        <v>0.54930000000000012</v>
      </c>
      <c r="AF24" s="6">
        <f>((DE24-DG24)^2+(DF24-DH24)^2)^0.5</f>
        <v>0.43250000000000011</v>
      </c>
      <c r="AG24" s="9">
        <v>0</v>
      </c>
      <c r="AH24" s="9">
        <v>0</v>
      </c>
      <c r="AI24" s="9">
        <v>0</v>
      </c>
      <c r="AJ24" s="9">
        <v>-1.2305999999999999</v>
      </c>
      <c r="AK24" s="9">
        <v>0</v>
      </c>
      <c r="AL24" s="9">
        <v>-1.7830999999999999</v>
      </c>
      <c r="AM24" s="9">
        <v>0</v>
      </c>
      <c r="AN24" s="9">
        <v>-3.6271</v>
      </c>
      <c r="AO24" s="9">
        <v>0</v>
      </c>
      <c r="AP24" s="9">
        <v>-4.5777000000000001</v>
      </c>
      <c r="AQ24" s="9">
        <v>0</v>
      </c>
      <c r="AR24" s="9">
        <v>-7.3577000000000004</v>
      </c>
      <c r="AS24" s="9">
        <v>0</v>
      </c>
      <c r="AT24" s="9">
        <v>-8.5960000000000001</v>
      </c>
      <c r="AU24" s="9">
        <v>0</v>
      </c>
      <c r="AV24" s="9">
        <v>-18.336300000000001</v>
      </c>
      <c r="AW24" s="9">
        <v>0</v>
      </c>
      <c r="AX24" s="9">
        <v>-19.753599999999999</v>
      </c>
      <c r="AY24" s="18">
        <v>2.8866999999999998</v>
      </c>
      <c r="AZ24" s="18">
        <v>-9.2639999999999993</v>
      </c>
      <c r="BA24" s="19">
        <v>2.3805999999999998</v>
      </c>
      <c r="BB24" s="19">
        <v>-9.2639999999999993</v>
      </c>
      <c r="BC24" s="19">
        <v>1.2236</v>
      </c>
      <c r="BD24" s="19">
        <v>-9.2639999999999993</v>
      </c>
      <c r="BE24" s="19">
        <v>0.78869999999999996</v>
      </c>
      <c r="BF24" s="19">
        <v>-9.2639999999999993</v>
      </c>
      <c r="BG24" s="19">
        <v>0.45079999999999998</v>
      </c>
      <c r="BH24" s="19">
        <v>-9.2639999999999993</v>
      </c>
      <c r="BI24" s="19">
        <v>-0.50160000000000005</v>
      </c>
      <c r="BJ24" s="19">
        <v>-9.2639999999999993</v>
      </c>
      <c r="BK24" s="19">
        <v>-0.8014</v>
      </c>
      <c r="BL24" s="19">
        <v>-9.2639999999999993</v>
      </c>
      <c r="BM24" s="19">
        <v>-1.2889999999999999</v>
      </c>
      <c r="BN24" s="19">
        <v>-9.2639999999999993</v>
      </c>
      <c r="BO24" s="19">
        <v>-2.6638000000000002</v>
      </c>
      <c r="BP24" s="19">
        <v>-9.2639999999999993</v>
      </c>
      <c r="BQ24" s="19">
        <v>-2.6276000000000002</v>
      </c>
      <c r="BR24" s="19">
        <v>-9.2639999999999993</v>
      </c>
      <c r="BS24" s="17">
        <v>0</v>
      </c>
      <c r="BT24" s="17">
        <v>0</v>
      </c>
      <c r="BU24" s="17">
        <v>-1.6224000000000001</v>
      </c>
      <c r="BV24" s="17">
        <v>-5.9321999999999999</v>
      </c>
      <c r="BW24" s="17">
        <v>0.2019</v>
      </c>
      <c r="BX24" s="17">
        <v>-4.7765000000000004</v>
      </c>
      <c r="BY24" s="17">
        <v>0.2019</v>
      </c>
      <c r="BZ24" s="17">
        <v>-4.7765000000000004</v>
      </c>
      <c r="CA24" s="17">
        <v>4.4836999999999998</v>
      </c>
      <c r="CB24" s="17">
        <v>-1.7588999999999999</v>
      </c>
      <c r="CC24" s="17">
        <v>4.8259999999999996</v>
      </c>
      <c r="CD24" s="17">
        <v>-0.3004</v>
      </c>
      <c r="CE24" s="12">
        <v>4.2112999999999996</v>
      </c>
      <c r="CF24" s="12">
        <v>1.879</v>
      </c>
      <c r="CG24" s="12">
        <v>3.1787999999999998</v>
      </c>
      <c r="CH24" s="12">
        <v>-4.4355000000000002</v>
      </c>
      <c r="CI24" s="12">
        <v>10.0273</v>
      </c>
      <c r="CJ24" s="12">
        <v>-1.8085</v>
      </c>
      <c r="CK24" s="12">
        <v>4.4012000000000002</v>
      </c>
      <c r="CL24" s="12">
        <v>-0.66290000000000004</v>
      </c>
      <c r="CM24" s="12">
        <v>3.8075000000000001</v>
      </c>
      <c r="CN24" s="12">
        <v>-0.66290000000000004</v>
      </c>
      <c r="CO24" s="12">
        <v>3.5573000000000001</v>
      </c>
      <c r="CP24" s="12">
        <v>-0.98550000000000004</v>
      </c>
      <c r="CQ24" s="12">
        <v>2.3050000000000002</v>
      </c>
      <c r="CR24" s="12">
        <v>3.7027000000000001</v>
      </c>
      <c r="CS24" s="12">
        <v>4.6387</v>
      </c>
      <c r="CT24" s="12">
        <v>-1.3880999999999999</v>
      </c>
      <c r="CU24" s="12">
        <v>3.7662</v>
      </c>
      <c r="CV24" s="12">
        <v>0.71120000000000005</v>
      </c>
      <c r="CW24" s="12">
        <v>3.2168999999999999</v>
      </c>
      <c r="CX24" s="12">
        <v>0.71120000000000005</v>
      </c>
      <c r="CY24" s="12">
        <v>3.2168999999999999</v>
      </c>
      <c r="CZ24" s="12">
        <v>-0.15490000000000001</v>
      </c>
      <c r="DA24" s="12">
        <v>-2.6181000000000001</v>
      </c>
      <c r="DB24" s="12">
        <v>3.6328</v>
      </c>
      <c r="DC24" s="12">
        <v>3.0352999999999999</v>
      </c>
      <c r="DD24" s="12">
        <v>8.2271000000000001</v>
      </c>
      <c r="DE24" s="12">
        <v>0.86229999999999996</v>
      </c>
      <c r="DF24" s="12">
        <v>1.3194999999999999</v>
      </c>
      <c r="DG24" s="12">
        <v>0.86229999999999996</v>
      </c>
      <c r="DH24" s="12">
        <v>1.752</v>
      </c>
      <c r="DI24" s="12">
        <v>-1.5429999999999999</v>
      </c>
      <c r="DJ24" s="12">
        <v>-1.43</v>
      </c>
      <c r="DK24" s="12">
        <v>-0.45529999999999998</v>
      </c>
      <c r="DL24" s="12">
        <v>-0.47939999999999999</v>
      </c>
      <c r="DM24" s="12">
        <v>-0.16450000000000001</v>
      </c>
      <c r="DN24" s="12">
        <v>1.5429999999999999</v>
      </c>
      <c r="DO24" s="12">
        <v>-0.29210000000000003</v>
      </c>
      <c r="DP24" s="12">
        <v>2.1183999999999998</v>
      </c>
    </row>
    <row r="25" spans="2:120" x14ac:dyDescent="0.2">
      <c r="B25" s="1" t="s">
        <v>366</v>
      </c>
      <c r="C25" s="1" t="s">
        <v>479</v>
      </c>
      <c r="D25" s="5">
        <f t="shared" si="24"/>
        <v>20.343499999999999</v>
      </c>
      <c r="E25" s="5">
        <f t="shared" si="25"/>
        <v>18.8125</v>
      </c>
      <c r="F25" s="5">
        <f t="shared" si="26"/>
        <v>3.4550000000000001</v>
      </c>
      <c r="G25" s="5">
        <f t="shared" si="27"/>
        <v>1.0909</v>
      </c>
      <c r="H25" s="5">
        <f t="shared" si="28"/>
        <v>1.7754000000000001</v>
      </c>
      <c r="I25" s="5">
        <f t="shared" si="29"/>
        <v>0.92210000000000036</v>
      </c>
      <c r="J25" s="5">
        <f t="shared" si="30"/>
        <v>2.6796999999999995</v>
      </c>
      <c r="K25" s="5">
        <f t="shared" si="31"/>
        <v>1.7538000000000009</v>
      </c>
      <c r="L25" s="5">
        <f t="shared" si="32"/>
        <v>6.7503965646471471</v>
      </c>
      <c r="M25" s="5">
        <f>((BU25-BW25)^2+(BV25-BX25)^2)^0.5</f>
        <v>2.3478232322728214</v>
      </c>
      <c r="N25" s="5">
        <f>((BW25-BY25)^2+(BX25-BZ25)^2)^0.5 + ((BY25-CA25)^2+(BZ25-CB25)^2)^0.5</f>
        <v>2.9836646259256412</v>
      </c>
      <c r="O25" s="5" t="s">
        <v>566</v>
      </c>
      <c r="P25" s="5">
        <f>((CE25-CG25)^2+(CF25-CH25)^2)^0.5</f>
        <v>7.0866816790370937</v>
      </c>
      <c r="Q25" s="5">
        <f t="shared" si="33"/>
        <v>7.4591592086507976</v>
      </c>
      <c r="R25" s="5">
        <f>((CO25-CQ25)^2+(CP25-CR25)^2)^0.5</f>
        <v>4.9234287584974759</v>
      </c>
      <c r="S25" s="5">
        <f>((CQ25-CS25)^2+(CR25-CT25)^2)^0.5</f>
        <v>5.8365027970523577</v>
      </c>
      <c r="T25" s="5">
        <f>((CY25-DA25)^2+(CZ25-DB25)^2)^0.5</f>
        <v>6.7640965198613188</v>
      </c>
      <c r="U25" s="5">
        <f>((DA25-DC25)^2+(DB25-DD25)^2)^0.5</f>
        <v>7.5923841426787675</v>
      </c>
      <c r="V25" s="5">
        <f>((DI25-DK25)^2+(DJ25-DL25)^2)^0.5</f>
        <v>1.5914170917770112</v>
      </c>
      <c r="W25" s="5">
        <f>((DK25-DM25)^2+(DL25-DN25)^2)^0.5</f>
        <v>1.9837782234917287</v>
      </c>
      <c r="X25" s="5">
        <f>((DM25-DO25)^2+(DN25-DP25)^2)^0.5</f>
        <v>0.59864020078842006</v>
      </c>
      <c r="Y25" s="5">
        <f t="shared" si="34"/>
        <v>1.6091</v>
      </c>
      <c r="Z25" s="5">
        <f t="shared" si="35"/>
        <v>0.95569999999999999</v>
      </c>
      <c r="AA25" s="5">
        <f t="shared" si="36"/>
        <v>2.4866999999999999</v>
      </c>
      <c r="AB25" s="5">
        <f t="shared" si="37"/>
        <v>5.3441000000000001</v>
      </c>
      <c r="AC25" s="6">
        <f t="shared" si="38"/>
        <v>5.4330999999999996</v>
      </c>
      <c r="AD25" s="6">
        <f>((CK25-CM25)^2+(CL25-CN25)^2)^0.5</f>
        <v>0.58989999999999998</v>
      </c>
      <c r="AE25" s="6">
        <f>((CU25-CW25)^2+(CV25-CX25)^2)^0.5</f>
        <v>0.54799999999999993</v>
      </c>
      <c r="AF25" s="6">
        <f>((DE25-DG25)^2+(DF25-DH25)^2)^0.5</f>
        <v>0.42669999999999986</v>
      </c>
      <c r="AG25" s="9">
        <v>0</v>
      </c>
      <c r="AH25" s="9">
        <v>0</v>
      </c>
      <c r="AI25" s="9">
        <v>0</v>
      </c>
      <c r="AJ25" s="9">
        <v>-1.0909</v>
      </c>
      <c r="AK25" s="9">
        <v>0</v>
      </c>
      <c r="AL25" s="9">
        <v>-1.6796</v>
      </c>
      <c r="AM25" s="9">
        <v>0</v>
      </c>
      <c r="AN25" s="9">
        <v>-3.4550000000000001</v>
      </c>
      <c r="AO25" s="9">
        <v>0</v>
      </c>
      <c r="AP25" s="9">
        <v>-4.3771000000000004</v>
      </c>
      <c r="AQ25" s="9">
        <v>0</v>
      </c>
      <c r="AR25" s="9">
        <v>-7.0568</v>
      </c>
      <c r="AS25" s="9">
        <v>0</v>
      </c>
      <c r="AT25" s="9">
        <v>-8.8106000000000009</v>
      </c>
      <c r="AU25" s="9">
        <v>0</v>
      </c>
      <c r="AV25" s="9">
        <v>-18.8125</v>
      </c>
      <c r="AW25" s="9">
        <v>0</v>
      </c>
      <c r="AX25" s="9">
        <v>-20.343499999999999</v>
      </c>
      <c r="AY25" s="18">
        <v>2.7412999999999998</v>
      </c>
      <c r="AZ25" s="18">
        <v>-8.9967000000000006</v>
      </c>
      <c r="BA25" s="19">
        <v>2.8054000000000001</v>
      </c>
      <c r="BB25" s="19">
        <v>-8.9967000000000006</v>
      </c>
      <c r="BC25" s="19">
        <v>1.4345000000000001</v>
      </c>
      <c r="BD25" s="19">
        <v>-8.9967000000000006</v>
      </c>
      <c r="BE25" s="19">
        <v>0.98170000000000002</v>
      </c>
      <c r="BF25" s="19">
        <v>-8.9967000000000006</v>
      </c>
      <c r="BG25" s="19">
        <v>0.67879999999999996</v>
      </c>
      <c r="BH25" s="19">
        <v>-8.9967000000000006</v>
      </c>
      <c r="BI25" s="19">
        <v>-0.27689999999999998</v>
      </c>
      <c r="BJ25" s="19">
        <v>-8.9967000000000006</v>
      </c>
      <c r="BK25" s="19">
        <v>-0.62739999999999996</v>
      </c>
      <c r="BL25" s="19">
        <v>-8.9967000000000006</v>
      </c>
      <c r="BM25" s="19">
        <v>-1.0522</v>
      </c>
      <c r="BN25" s="19">
        <v>-8.9967000000000006</v>
      </c>
      <c r="BO25" s="19">
        <v>-2.5387</v>
      </c>
      <c r="BP25" s="19">
        <v>-8.9967000000000006</v>
      </c>
      <c r="BQ25" s="19">
        <v>-2.6918000000000002</v>
      </c>
      <c r="BR25" s="19">
        <v>-8.9967000000000006</v>
      </c>
      <c r="BS25" s="17">
        <v>0</v>
      </c>
      <c r="BT25" s="17">
        <v>0</v>
      </c>
      <c r="BU25" s="17">
        <v>-4.5803000000000003</v>
      </c>
      <c r="BV25" s="17">
        <v>4.9587000000000003</v>
      </c>
      <c r="BW25" s="17">
        <v>-6.3570000000000002</v>
      </c>
      <c r="BX25" s="17">
        <v>6.4935</v>
      </c>
      <c r="BY25" s="17">
        <v>-6.3570000000000002</v>
      </c>
      <c r="BZ25" s="17">
        <v>6.4935</v>
      </c>
      <c r="CA25" s="17">
        <v>-8.8613999999999997</v>
      </c>
      <c r="CB25" s="17">
        <v>8.1152999999999995</v>
      </c>
      <c r="CC25" s="17">
        <v>-8.8613999999999997</v>
      </c>
      <c r="CD25" s="17">
        <v>8.1152999999999995</v>
      </c>
      <c r="CE25" s="12">
        <v>-0.3543</v>
      </c>
      <c r="CF25" s="12">
        <v>0.2311</v>
      </c>
      <c r="CG25" s="12">
        <v>1.2916000000000001</v>
      </c>
      <c r="CH25" s="12">
        <v>-6.6618000000000004</v>
      </c>
      <c r="CI25" s="12">
        <v>1.4173</v>
      </c>
      <c r="CJ25" s="12">
        <v>0.79630000000000001</v>
      </c>
      <c r="CK25" s="12">
        <v>0.78039999999999998</v>
      </c>
      <c r="CL25" s="12">
        <v>-2.3075999999999999</v>
      </c>
      <c r="CM25" s="12">
        <v>0.1905</v>
      </c>
      <c r="CN25" s="12">
        <v>-2.3075999999999999</v>
      </c>
      <c r="CO25" s="12">
        <v>-0.1835</v>
      </c>
      <c r="CP25" s="12">
        <v>-0.88649999999999995</v>
      </c>
      <c r="CQ25" s="12">
        <v>-2.1341999999999999</v>
      </c>
      <c r="CR25" s="12">
        <v>-5.407</v>
      </c>
      <c r="CS25" s="12">
        <v>3.2930999999999999</v>
      </c>
      <c r="CT25" s="12">
        <v>-3.2601</v>
      </c>
      <c r="CU25" s="12">
        <v>-0.73280000000000001</v>
      </c>
      <c r="CV25" s="12">
        <v>-3.2601</v>
      </c>
      <c r="CW25" s="12">
        <v>-1.2807999999999999</v>
      </c>
      <c r="CX25" s="12">
        <v>-3.2601</v>
      </c>
      <c r="CY25" s="12">
        <v>-0.77910000000000001</v>
      </c>
      <c r="CZ25" s="12">
        <v>-4.4170999999999996</v>
      </c>
      <c r="DA25" s="12">
        <v>-5.2888999999999999</v>
      </c>
      <c r="DB25" s="12">
        <v>0.62419999999999998</v>
      </c>
      <c r="DC25" s="12">
        <v>0.63119999999999998</v>
      </c>
      <c r="DD25" s="12">
        <v>-4.1294000000000004</v>
      </c>
      <c r="DE25" s="12">
        <v>-2.9750000000000001</v>
      </c>
      <c r="DF25" s="12">
        <v>-2.1717</v>
      </c>
      <c r="DG25" s="12">
        <v>-2.9750000000000001</v>
      </c>
      <c r="DH25" s="12">
        <v>-1.7450000000000001</v>
      </c>
      <c r="DI25" s="12">
        <v>-0.1067</v>
      </c>
      <c r="DJ25" s="12">
        <v>-1.5150999999999999</v>
      </c>
      <c r="DK25" s="12">
        <v>0.66930000000000001</v>
      </c>
      <c r="DL25" s="12">
        <v>-0.12570000000000001</v>
      </c>
      <c r="DM25" s="12">
        <v>0.44450000000000001</v>
      </c>
      <c r="DN25" s="12">
        <v>1.8452999999999999</v>
      </c>
      <c r="DO25" s="12">
        <v>0.17649999999999999</v>
      </c>
      <c r="DP25" s="12">
        <v>2.3805999999999998</v>
      </c>
    </row>
    <row r="26" spans="2:120" x14ac:dyDescent="0.2">
      <c r="B26" s="1" t="s">
        <v>367</v>
      </c>
      <c r="C26" s="1" t="s">
        <v>557</v>
      </c>
      <c r="D26" s="5">
        <f t="shared" si="24"/>
        <v>21.668099999999999</v>
      </c>
      <c r="E26" s="5">
        <f t="shared" si="25"/>
        <v>19.825299999999999</v>
      </c>
      <c r="F26" s="5">
        <f t="shared" si="26"/>
        <v>3.4474</v>
      </c>
      <c r="G26" s="5">
        <f t="shared" si="27"/>
        <v>1.0604</v>
      </c>
      <c r="H26" s="5">
        <f t="shared" si="28"/>
        <v>1.8452999999999999</v>
      </c>
      <c r="I26" s="5">
        <f t="shared" si="29"/>
        <v>1.0789</v>
      </c>
      <c r="J26" s="5">
        <f t="shared" si="30"/>
        <v>2.7907999999999999</v>
      </c>
      <c r="K26" s="5">
        <f t="shared" si="31"/>
        <v>1.9310000000000009</v>
      </c>
      <c r="L26" s="5">
        <f t="shared" si="32"/>
        <v>7.0091776842936433</v>
      </c>
      <c r="M26" s="5" t="s">
        <v>566</v>
      </c>
      <c r="N26" s="5" t="s">
        <v>566</v>
      </c>
      <c r="O26" s="5" t="s">
        <v>566</v>
      </c>
      <c r="P26" s="5" t="s">
        <v>566</v>
      </c>
      <c r="Q26" s="5" t="s">
        <v>566</v>
      </c>
      <c r="R26" s="5" t="s">
        <v>566</v>
      </c>
      <c r="S26" s="5" t="s">
        <v>566</v>
      </c>
      <c r="T26" s="5" t="s">
        <v>566</v>
      </c>
      <c r="U26" s="5" t="s">
        <v>566</v>
      </c>
      <c r="V26" s="5">
        <f>((DI26-DK26)^2+(DJ26-DL26)^2)^0.5</f>
        <v>1.5363180464994879</v>
      </c>
      <c r="W26" s="5">
        <f>((DK26-DM26)^2+(DL26-DN26)^2)^0.5</f>
        <v>2.1989496629072707</v>
      </c>
      <c r="X26" s="5">
        <f>((DM26-DO26)^2+(DN26-DP26)^2)^0.5</f>
        <v>0.62919339634169713</v>
      </c>
      <c r="Y26" s="5">
        <f t="shared" si="34"/>
        <v>1.6516</v>
      </c>
      <c r="Z26" s="5">
        <f t="shared" si="35"/>
        <v>0.9677</v>
      </c>
      <c r="AA26" s="5">
        <f t="shared" si="36"/>
        <v>2.4816000000000003</v>
      </c>
      <c r="AB26" s="5">
        <f t="shared" si="37"/>
        <v>5.6304999999999996</v>
      </c>
      <c r="AC26" s="6">
        <f t="shared" si="38"/>
        <v>5.4825999999999997</v>
      </c>
      <c r="AD26" s="5" t="s">
        <v>566</v>
      </c>
      <c r="AE26" s="5" t="s">
        <v>566</v>
      </c>
      <c r="AF26" s="5" t="s">
        <v>566</v>
      </c>
      <c r="AG26" s="9">
        <v>0</v>
      </c>
      <c r="AH26" s="9">
        <v>0</v>
      </c>
      <c r="AI26" s="9">
        <v>0</v>
      </c>
      <c r="AJ26" s="9">
        <v>-1.0604</v>
      </c>
      <c r="AK26" s="9">
        <v>0</v>
      </c>
      <c r="AL26" s="9">
        <v>-1.6021000000000001</v>
      </c>
      <c r="AM26" s="9">
        <v>0</v>
      </c>
      <c r="AN26" s="9">
        <v>-3.4474</v>
      </c>
      <c r="AO26" s="9">
        <v>0</v>
      </c>
      <c r="AP26" s="9">
        <v>-4.5263</v>
      </c>
      <c r="AQ26" s="9">
        <v>0</v>
      </c>
      <c r="AR26" s="9">
        <v>-7.3170999999999999</v>
      </c>
      <c r="AS26" s="9">
        <v>0</v>
      </c>
      <c r="AT26" s="9">
        <v>-9.2481000000000009</v>
      </c>
      <c r="AU26" s="9">
        <v>0</v>
      </c>
      <c r="AV26" s="9">
        <v>-19.825299999999999</v>
      </c>
      <c r="AW26" s="9">
        <v>0</v>
      </c>
      <c r="AX26" s="9">
        <v>-21.668099999999999</v>
      </c>
      <c r="AY26" s="18">
        <v>2.6175000000000002</v>
      </c>
      <c r="AZ26" s="18">
        <v>-9.3071999999999999</v>
      </c>
      <c r="BA26" s="19">
        <v>2.6421999999999999</v>
      </c>
      <c r="BB26" s="19">
        <v>-9.3071999999999999</v>
      </c>
      <c r="BC26" s="19">
        <v>1.1951000000000001</v>
      </c>
      <c r="BD26" s="19">
        <v>-9.3071999999999999</v>
      </c>
      <c r="BE26" s="19">
        <v>0.85089999999999999</v>
      </c>
      <c r="BF26" s="19">
        <v>-9.3071999999999999</v>
      </c>
      <c r="BG26" s="19">
        <v>0.5302</v>
      </c>
      <c r="BH26" s="19">
        <v>-9.3071999999999999</v>
      </c>
      <c r="BI26" s="19">
        <v>-0.4375</v>
      </c>
      <c r="BJ26" s="19">
        <v>-9.3071999999999999</v>
      </c>
      <c r="BK26" s="19">
        <v>-0.80069999999999997</v>
      </c>
      <c r="BL26" s="19">
        <v>-9.3071999999999999</v>
      </c>
      <c r="BM26" s="19">
        <v>-1.2865</v>
      </c>
      <c r="BN26" s="19">
        <v>-9.3071999999999999</v>
      </c>
      <c r="BO26" s="19">
        <v>-2.9883000000000002</v>
      </c>
      <c r="BP26" s="19">
        <v>-9.3071999999999999</v>
      </c>
      <c r="BQ26" s="19">
        <v>-2.8651</v>
      </c>
      <c r="BR26" s="19">
        <v>-9.3071999999999999</v>
      </c>
      <c r="BS26" s="17">
        <v>0</v>
      </c>
      <c r="BT26" s="17">
        <v>0</v>
      </c>
      <c r="BU26" s="17">
        <v>7.0091000000000001</v>
      </c>
      <c r="BV26" s="17">
        <v>3.3000000000000002E-2</v>
      </c>
      <c r="BW26" s="17"/>
      <c r="BX26" s="17"/>
      <c r="BY26" s="17"/>
      <c r="BZ26" s="17"/>
      <c r="CA26" s="17"/>
      <c r="CB26" s="17"/>
      <c r="CC26" s="17"/>
      <c r="CD26" s="17"/>
      <c r="DI26" s="12">
        <v>1.3449</v>
      </c>
      <c r="DJ26" s="12">
        <v>6.5189000000000004</v>
      </c>
      <c r="DK26" s="12">
        <v>1.5716000000000001</v>
      </c>
      <c r="DL26" s="12">
        <v>4.9993999999999996</v>
      </c>
      <c r="DM26" s="12">
        <v>0.63370000000000004</v>
      </c>
      <c r="DN26" s="12">
        <v>3.0105</v>
      </c>
      <c r="DO26" s="12">
        <v>0.1429</v>
      </c>
      <c r="DP26" s="12">
        <v>2.6168</v>
      </c>
    </row>
    <row r="27" spans="2:120" x14ac:dyDescent="0.2">
      <c r="B27" s="1" t="s">
        <v>368</v>
      </c>
      <c r="C27" s="1" t="s">
        <v>558</v>
      </c>
      <c r="D27" s="5">
        <f t="shared" si="24"/>
        <v>20.433</v>
      </c>
      <c r="E27" s="5">
        <f t="shared" si="25"/>
        <v>18.997900000000001</v>
      </c>
      <c r="F27" s="5">
        <f t="shared" si="26"/>
        <v>3.6208</v>
      </c>
      <c r="G27" s="5">
        <f t="shared" si="27"/>
        <v>1.1303000000000001</v>
      </c>
      <c r="H27" s="5">
        <f t="shared" si="28"/>
        <v>1.8269</v>
      </c>
      <c r="I27" s="5">
        <f t="shared" si="29"/>
        <v>1.1595000000000004</v>
      </c>
      <c r="J27" s="5">
        <f t="shared" si="30"/>
        <v>2.4592999999999998</v>
      </c>
      <c r="K27" s="5">
        <f t="shared" si="31"/>
        <v>1.7551999999999994</v>
      </c>
      <c r="L27" s="5">
        <f t="shared" si="32"/>
        <v>7.0668656588334837</v>
      </c>
      <c r="M27" s="5">
        <f>((BU27-BW27)^2+(BV27-BX27)^2)^0.5</f>
        <v>2.2705498937482083</v>
      </c>
      <c r="N27" s="5" t="s">
        <v>566</v>
      </c>
      <c r="O27" s="5" t="s">
        <v>566</v>
      </c>
      <c r="P27" s="5" t="s">
        <v>566</v>
      </c>
      <c r="Q27" s="5" t="s">
        <v>566</v>
      </c>
      <c r="R27" s="5">
        <f>((CO27-CQ27)^2+(CP27-CR27)^2)^0.5</f>
        <v>4.7849942779485115</v>
      </c>
      <c r="S27" s="5">
        <f>((CQ27-CS27)^2+(CR27-CT27)^2)^0.5</f>
        <v>6.0017089807820572</v>
      </c>
      <c r="T27" s="5">
        <f>((CY27-DA27)^2+(CZ27-DB27)^2)^0.5</f>
        <v>6.4582971943074901</v>
      </c>
      <c r="U27" s="5">
        <f>((DA27-DC27)^2+(DB27-DD27)^2)^0.5</f>
        <v>7.5636447536885285</v>
      </c>
      <c r="V27" s="5">
        <f>((DI27-DK27)^2+(DJ27-DL27)^2)^0.5</f>
        <v>1.4864394235891352</v>
      </c>
      <c r="W27" s="5">
        <f>((DK27-DM27)^2+(DL27-DN27)^2)^0.5</f>
        <v>2.0400657440386571</v>
      </c>
      <c r="X27" s="5">
        <f>((DM27-DO27)^2+(DN27-DP27)^2)^0.5</f>
        <v>0.61827768842163477</v>
      </c>
      <c r="Y27" s="5">
        <f t="shared" si="34"/>
        <v>1.6294</v>
      </c>
      <c r="Z27" s="5">
        <f t="shared" si="35"/>
        <v>0.86870000000000003</v>
      </c>
      <c r="AA27" s="5">
        <f t="shared" si="36"/>
        <v>2.5146000000000002</v>
      </c>
      <c r="AB27" s="5">
        <f t="shared" si="37"/>
        <v>4.8285</v>
      </c>
      <c r="AC27" s="6">
        <f t="shared" si="38"/>
        <v>5.1917</v>
      </c>
      <c r="AD27" s="5" t="s">
        <v>566</v>
      </c>
      <c r="AE27" s="6">
        <f>((CU27-CW27)^2+(CV27-CX27)^2)^0.5</f>
        <v>0.53659999999999997</v>
      </c>
      <c r="AF27" s="6">
        <f>((DE27-DG27)^2+(DF27-DH27)^2)^0.5</f>
        <v>0.40770000000000001</v>
      </c>
      <c r="AG27" s="9">
        <v>0</v>
      </c>
      <c r="AH27" s="9">
        <v>0</v>
      </c>
      <c r="AI27" s="9">
        <v>0</v>
      </c>
      <c r="AJ27" s="9">
        <v>-1.1303000000000001</v>
      </c>
      <c r="AK27" s="9">
        <v>0</v>
      </c>
      <c r="AL27" s="9">
        <v>-1.7939000000000001</v>
      </c>
      <c r="AM27" s="9">
        <v>0</v>
      </c>
      <c r="AN27" s="9">
        <v>-3.6208</v>
      </c>
      <c r="AO27" s="9">
        <v>0</v>
      </c>
      <c r="AP27" s="9">
        <v>-4.7803000000000004</v>
      </c>
      <c r="AQ27" s="9">
        <v>0</v>
      </c>
      <c r="AR27" s="9">
        <v>-7.2396000000000003</v>
      </c>
      <c r="AS27" s="9">
        <v>0</v>
      </c>
      <c r="AT27" s="9">
        <v>-8.9947999999999997</v>
      </c>
      <c r="AU27" s="9">
        <v>0</v>
      </c>
      <c r="AV27" s="9">
        <v>-18.997900000000001</v>
      </c>
      <c r="AW27" s="9">
        <v>0</v>
      </c>
      <c r="AX27" s="9">
        <v>-20.433</v>
      </c>
      <c r="AY27" s="18">
        <v>2.8359000000000001</v>
      </c>
      <c r="AZ27" s="18">
        <v>-9.5039999999999996</v>
      </c>
      <c r="BA27" s="19">
        <v>2.7019000000000002</v>
      </c>
      <c r="BB27" s="19">
        <v>-9.5039999999999996</v>
      </c>
      <c r="BC27" s="19">
        <v>1.6726000000000001</v>
      </c>
      <c r="BD27" s="19">
        <v>-9.5039999999999996</v>
      </c>
      <c r="BE27" s="19">
        <v>1.5004999999999999</v>
      </c>
      <c r="BF27" s="19">
        <v>-9.5039999999999996</v>
      </c>
      <c r="BG27" s="19">
        <v>1.1271</v>
      </c>
      <c r="BH27" s="19">
        <v>-9.5039999999999996</v>
      </c>
      <c r="BI27" s="19">
        <v>0.25840000000000002</v>
      </c>
      <c r="BJ27" s="19">
        <v>-9.5039999999999996</v>
      </c>
      <c r="BK27" s="19">
        <v>-0.12889999999999999</v>
      </c>
      <c r="BL27" s="19">
        <v>-9.5039999999999996</v>
      </c>
      <c r="BM27" s="19">
        <v>-0.84199999999999997</v>
      </c>
      <c r="BN27" s="19">
        <v>-9.5039999999999996</v>
      </c>
      <c r="BO27" s="19">
        <v>-2.1265999999999998</v>
      </c>
      <c r="BP27" s="19">
        <v>-9.5039999999999996</v>
      </c>
      <c r="BQ27" s="19">
        <v>-2.3557999999999999</v>
      </c>
      <c r="BR27" s="19">
        <v>-9.5039999999999996</v>
      </c>
      <c r="BS27" s="17">
        <v>0</v>
      </c>
      <c r="BT27" s="17">
        <v>0</v>
      </c>
      <c r="BU27" s="17">
        <v>-6.2560000000000002</v>
      </c>
      <c r="BV27" s="17">
        <v>3.2867999999999999</v>
      </c>
      <c r="BW27" s="17">
        <v>-8.1509</v>
      </c>
      <c r="BX27" s="17">
        <v>4.5377000000000001</v>
      </c>
      <c r="BY27" s="17">
        <v>-8.1509</v>
      </c>
      <c r="BZ27" s="17">
        <v>4.5377000000000001</v>
      </c>
      <c r="CA27" s="17"/>
      <c r="CB27" s="17"/>
      <c r="CC27" s="17"/>
      <c r="CD27" s="17"/>
      <c r="CO27" s="12">
        <v>3.5141</v>
      </c>
      <c r="CP27" s="12">
        <v>2.4708000000000001</v>
      </c>
      <c r="CQ27" s="12">
        <v>-0.65790000000000004</v>
      </c>
      <c r="CR27" s="12">
        <v>0.12759999999999999</v>
      </c>
      <c r="CS27" s="12">
        <v>2.4136000000000002</v>
      </c>
      <c r="CT27" s="12">
        <v>-5.0286</v>
      </c>
      <c r="CU27" s="12">
        <v>1.4065000000000001</v>
      </c>
      <c r="CV27" s="12">
        <v>1.296</v>
      </c>
      <c r="CW27" s="12">
        <v>1.4065000000000001</v>
      </c>
      <c r="CX27" s="12">
        <v>1.8326</v>
      </c>
      <c r="CY27" s="12">
        <v>1.2020999999999999</v>
      </c>
      <c r="CZ27" s="12">
        <v>2.7826</v>
      </c>
      <c r="DA27" s="12">
        <v>-2.6511</v>
      </c>
      <c r="DB27" s="12">
        <v>-2.4003000000000001</v>
      </c>
      <c r="DC27" s="12">
        <v>3.4049</v>
      </c>
      <c r="DD27" s="12">
        <v>-6.9317000000000002</v>
      </c>
      <c r="DE27" s="12">
        <v>0.1467</v>
      </c>
      <c r="DF27" s="12">
        <v>1.03</v>
      </c>
      <c r="DG27" s="12">
        <v>-0.26100000000000001</v>
      </c>
      <c r="DH27" s="12">
        <v>1.03</v>
      </c>
      <c r="DI27" s="12">
        <v>-0.29210000000000003</v>
      </c>
      <c r="DJ27" s="12">
        <v>2.2231000000000001</v>
      </c>
      <c r="DK27" s="12">
        <v>0.43690000000000001</v>
      </c>
      <c r="DL27" s="12">
        <v>0.92769999999999997</v>
      </c>
      <c r="DM27" s="12">
        <v>0.3251</v>
      </c>
      <c r="DN27" s="12">
        <v>-1.1093</v>
      </c>
      <c r="DO27" s="12">
        <v>4.6399999999999997E-2</v>
      </c>
      <c r="DP27" s="12">
        <v>-1.6612</v>
      </c>
    </row>
    <row r="28" spans="2:120" x14ac:dyDescent="0.2">
      <c r="B28" s="1" t="s">
        <v>369</v>
      </c>
      <c r="C28" s="1"/>
      <c r="D28" s="5">
        <f t="shared" si="24"/>
        <v>21.949400000000001</v>
      </c>
      <c r="E28" s="5">
        <f t="shared" si="25"/>
        <v>21.2058</v>
      </c>
      <c r="F28" s="5">
        <f t="shared" si="26"/>
        <v>3.7909000000000002</v>
      </c>
      <c r="G28" s="5">
        <f t="shared" si="27"/>
        <v>1.3868</v>
      </c>
      <c r="H28" s="5">
        <f t="shared" si="28"/>
        <v>1.7640000000000002</v>
      </c>
      <c r="I28" s="5">
        <f t="shared" si="29"/>
        <v>1.2033999999999998</v>
      </c>
      <c r="J28" s="5">
        <f t="shared" si="30"/>
        <v>2.6771000000000003</v>
      </c>
      <c r="K28" s="5">
        <f t="shared" si="31"/>
        <v>2.2320999999999991</v>
      </c>
      <c r="L28" s="5">
        <f t="shared" si="32"/>
        <v>6.9392558059204017</v>
      </c>
      <c r="M28" s="5">
        <f>((BU28-BW28)^2+(BV28-BX28)^2)^0.5</f>
        <v>2.3759023043887972</v>
      </c>
      <c r="N28" s="5">
        <f>((BW28-BY28)^2+(BX28-BZ28)^2)^0.5 + ((BY28-CA28)^2+(BZ28-CB28)^2)^0.5</f>
        <v>4.8394902644803404</v>
      </c>
      <c r="O28" s="5">
        <f>((CA28-CC28)^2+(CB28-CD28)^2)^0.5</f>
        <v>1.1352249821070721</v>
      </c>
      <c r="P28" s="5">
        <f>((CE28-CG28)^2+(CF28-CH28)^2)^0.5</f>
        <v>7.3813306984581049</v>
      </c>
      <c r="Q28" s="5">
        <f t="shared" si="33"/>
        <v>7.5466616202132712</v>
      </c>
      <c r="R28" s="5">
        <f>((CO28-CQ28)^2+(CP28-CR28)^2)^0.5</f>
        <v>5.2695862626965315</v>
      </c>
      <c r="S28" s="5">
        <f>((CQ28-CS28)^2+(CR28-CT28)^2)^0.5</f>
        <v>5.4027305994284038</v>
      </c>
      <c r="T28" s="5">
        <f>((CY28-DA28)^2+(CZ28-DB28)^2)^0.5</f>
        <v>7.7611830212925659</v>
      </c>
      <c r="U28" s="5">
        <f>((DA28-DC28)^2+(DB28-DD28)^2)^0.5</f>
        <v>7.7957693654956213</v>
      </c>
      <c r="V28" s="5">
        <f>((DI28-DK28)^2+(DJ28-DL28)^2)^0.5</f>
        <v>1.680274275230089</v>
      </c>
      <c r="W28" s="5">
        <f>((DK28-DM28)^2+(DL28-DN28)^2)^0.5</f>
        <v>2.1910203695995158</v>
      </c>
      <c r="X28" s="5">
        <f>((DM28-DO28)^2+(DN28-DP28)^2)^0.5</f>
        <v>0.60773377395040329</v>
      </c>
      <c r="Y28" s="5">
        <f t="shared" si="34"/>
        <v>1.6884999999999999</v>
      </c>
      <c r="Z28" s="5">
        <f t="shared" si="35"/>
        <v>0.97279999999999989</v>
      </c>
      <c r="AA28" s="5">
        <f t="shared" si="36"/>
        <v>2.7374999999999998</v>
      </c>
      <c r="AB28" s="5">
        <f t="shared" si="37"/>
        <v>6.0318000000000005</v>
      </c>
      <c r="AC28" s="6">
        <f t="shared" si="38"/>
        <v>5.0540000000000003</v>
      </c>
      <c r="AD28" s="6">
        <f>((CK28-CM28)^2+(CL28-CN28)^2)^0.5</f>
        <v>0.7302000000000004</v>
      </c>
      <c r="AE28" s="6">
        <f>((CU28-CW28)^2+(CV28-CX28)^2)^0.5</f>
        <v>0.64639999999999986</v>
      </c>
      <c r="AF28" s="6">
        <f>((DE28-DG28)^2+(DF28-DH28)^2)^0.5</f>
        <v>0.53089999999999993</v>
      </c>
      <c r="AG28" s="9">
        <v>0</v>
      </c>
      <c r="AH28" s="9">
        <v>0</v>
      </c>
      <c r="AI28" s="9">
        <v>0</v>
      </c>
      <c r="AJ28" s="9">
        <v>-1.3868</v>
      </c>
      <c r="AK28" s="9">
        <v>0</v>
      </c>
      <c r="AL28" s="9">
        <v>-2.0268999999999999</v>
      </c>
      <c r="AM28" s="9">
        <v>0</v>
      </c>
      <c r="AN28" s="9">
        <v>-3.7909000000000002</v>
      </c>
      <c r="AO28" s="9">
        <v>0</v>
      </c>
      <c r="AP28" s="9">
        <v>-4.9943</v>
      </c>
      <c r="AQ28" s="9">
        <v>0</v>
      </c>
      <c r="AR28" s="9">
        <v>-7.6714000000000002</v>
      </c>
      <c r="AS28" s="9">
        <v>0</v>
      </c>
      <c r="AT28" s="9">
        <v>-9.9034999999999993</v>
      </c>
      <c r="AU28" s="9">
        <v>0</v>
      </c>
      <c r="AV28" s="9">
        <v>-21.2058</v>
      </c>
      <c r="AW28" s="9">
        <v>0</v>
      </c>
      <c r="AX28" s="9">
        <v>-21.949400000000001</v>
      </c>
      <c r="AY28" s="18">
        <v>2.4943</v>
      </c>
      <c r="AZ28" s="18">
        <v>-11.0261</v>
      </c>
      <c r="BA28" s="19">
        <v>2.7907999999999999</v>
      </c>
      <c r="BB28" s="19">
        <v>-11.0261</v>
      </c>
      <c r="BC28" s="19">
        <v>1.3183</v>
      </c>
      <c r="BD28" s="19">
        <v>-11.0261</v>
      </c>
      <c r="BE28" s="19">
        <v>1.0794999999999999</v>
      </c>
      <c r="BF28" s="19">
        <v>-11.0261</v>
      </c>
      <c r="BG28" s="19">
        <v>0.71309999999999996</v>
      </c>
      <c r="BH28" s="19">
        <v>-11.0261</v>
      </c>
      <c r="BI28" s="19">
        <v>-0.25969999999999999</v>
      </c>
      <c r="BJ28" s="19">
        <v>-11.0261</v>
      </c>
      <c r="BK28" s="19">
        <v>-0.60899999999999999</v>
      </c>
      <c r="BL28" s="19">
        <v>-11.0261</v>
      </c>
      <c r="BM28" s="19">
        <v>-1.4192</v>
      </c>
      <c r="BN28" s="19">
        <v>-11.0261</v>
      </c>
      <c r="BO28" s="19">
        <v>-3.2410000000000001</v>
      </c>
      <c r="BP28" s="19">
        <v>-11.0261</v>
      </c>
      <c r="BQ28" s="19">
        <v>-2.5596999999999999</v>
      </c>
      <c r="BR28" s="19">
        <v>-11.0261</v>
      </c>
      <c r="BS28" s="17">
        <v>0</v>
      </c>
      <c r="BT28" s="17">
        <v>0</v>
      </c>
      <c r="BU28" s="17">
        <v>-5.0667</v>
      </c>
      <c r="BV28" s="17">
        <v>4.7415000000000003</v>
      </c>
      <c r="BW28" s="17">
        <v>-5.1840999999999999</v>
      </c>
      <c r="BX28" s="17">
        <v>7.1144999999999996</v>
      </c>
      <c r="BY28" s="17">
        <v>-5.1840999999999999</v>
      </c>
      <c r="BZ28" s="17">
        <v>7.1144999999999996</v>
      </c>
      <c r="CA28" s="17">
        <v>-3.5489999999999999</v>
      </c>
      <c r="CB28" s="17">
        <v>11.6694</v>
      </c>
      <c r="CC28" s="17">
        <v>-3.7515999999999998</v>
      </c>
      <c r="CD28" s="17">
        <v>12.7864</v>
      </c>
      <c r="CE28" s="12">
        <v>-3.5114999999999998</v>
      </c>
      <c r="CF28" s="12">
        <v>-0.21210000000000001</v>
      </c>
      <c r="CG28" s="12">
        <v>-4.7587000000000002</v>
      </c>
      <c r="CH28" s="12">
        <v>7.0631000000000004</v>
      </c>
      <c r="CI28" s="12">
        <v>-1.3087</v>
      </c>
      <c r="CJ28" s="12">
        <v>0.35120000000000001</v>
      </c>
      <c r="CK28" s="12">
        <v>-3.4918999999999998</v>
      </c>
      <c r="CL28" s="12">
        <v>2.7730000000000001</v>
      </c>
      <c r="CM28" s="12">
        <v>-4.2221000000000002</v>
      </c>
      <c r="CN28" s="12">
        <v>2.7730000000000001</v>
      </c>
      <c r="CO28" s="12">
        <v>-4.1637000000000004</v>
      </c>
      <c r="CP28" s="12">
        <v>3.4714999999999998</v>
      </c>
      <c r="CQ28" s="12">
        <v>-5.5670000000000002</v>
      </c>
      <c r="CR28" s="12">
        <v>-1.6077999999999999</v>
      </c>
      <c r="CS28" s="12">
        <v>-0.79820000000000002</v>
      </c>
      <c r="CT28" s="12">
        <v>0.93149999999999999</v>
      </c>
      <c r="CU28" s="12">
        <v>-4.2995999999999999</v>
      </c>
      <c r="CV28" s="12">
        <v>1.2071000000000001</v>
      </c>
      <c r="CW28" s="12">
        <v>-4.9459999999999997</v>
      </c>
      <c r="CX28" s="12">
        <v>1.2071000000000001</v>
      </c>
      <c r="CY28" s="12">
        <v>-4.5358000000000001</v>
      </c>
      <c r="CZ28" s="12">
        <v>2.6162000000000001</v>
      </c>
      <c r="DA28" s="12">
        <v>-4.5891000000000002</v>
      </c>
      <c r="DB28" s="12">
        <v>-5.1448</v>
      </c>
      <c r="DC28" s="12">
        <v>0.36890000000000001</v>
      </c>
      <c r="DD28" s="12">
        <v>0.87119999999999997</v>
      </c>
      <c r="DE28" s="12">
        <v>-4.0785999999999998</v>
      </c>
      <c r="DF28" s="12">
        <v>-2.0428000000000002</v>
      </c>
      <c r="DG28" s="12">
        <v>-4.6094999999999997</v>
      </c>
      <c r="DH28" s="12">
        <v>-2.0428000000000002</v>
      </c>
      <c r="DI28" s="12">
        <v>0.34670000000000001</v>
      </c>
      <c r="DJ28" s="12">
        <v>2.3132999999999999</v>
      </c>
      <c r="DK28" s="12">
        <v>1.5437000000000001</v>
      </c>
      <c r="DL28" s="12">
        <v>3.4925000000000002</v>
      </c>
      <c r="DM28" s="12">
        <v>1.6072</v>
      </c>
      <c r="DN28" s="12">
        <v>5.6825999999999999</v>
      </c>
      <c r="DO28" s="12">
        <v>1.5075000000000001</v>
      </c>
      <c r="DP28" s="12">
        <v>6.2820999999999998</v>
      </c>
    </row>
    <row r="29" spans="2:120" x14ac:dyDescent="0.2">
      <c r="B29" s="1" t="s">
        <v>370</v>
      </c>
      <c r="C29" s="1" t="s">
        <v>630</v>
      </c>
      <c r="D29" s="5">
        <f t="shared" si="24"/>
        <v>21.149899999999999</v>
      </c>
      <c r="E29" s="5">
        <f t="shared" si="25"/>
        <v>19.891400000000001</v>
      </c>
      <c r="F29" s="5">
        <f t="shared" si="26"/>
        <v>3.2360000000000002</v>
      </c>
      <c r="G29" s="24">
        <f t="shared" si="27"/>
        <v>0.91059999999999997</v>
      </c>
      <c r="H29" s="5">
        <f t="shared" si="28"/>
        <v>1.7577000000000003</v>
      </c>
      <c r="I29" s="5">
        <f t="shared" si="29"/>
        <v>1.3462000000000001</v>
      </c>
      <c r="J29" s="5">
        <f t="shared" si="30"/>
        <v>2.9565000000000001</v>
      </c>
      <c r="K29" s="5">
        <f t="shared" si="31"/>
        <v>1.3861999999999988</v>
      </c>
      <c r="L29" s="5">
        <f t="shared" si="32"/>
        <v>7.5346773268667588</v>
      </c>
      <c r="M29" s="5" t="s">
        <v>566</v>
      </c>
      <c r="N29" s="5" t="s">
        <v>566</v>
      </c>
      <c r="O29" s="5" t="s">
        <v>566</v>
      </c>
      <c r="P29" s="5">
        <f>((CE29-CG29)^2+(CF29-CH29)^2)^0.5</f>
        <v>7.581537739799229</v>
      </c>
      <c r="Q29" s="5">
        <f t="shared" si="33"/>
        <v>8.0565720812266051</v>
      </c>
      <c r="R29" s="5">
        <f>((CO29-CQ29)^2+(CP29-CR29)^2)^0.5</f>
        <v>5.6142993587802206</v>
      </c>
      <c r="S29" s="5">
        <f>((CQ29-CS29)^2+(CR29-CT29)^2)^0.5</f>
        <v>6.8186593587009474</v>
      </c>
      <c r="T29" s="5">
        <f>((CY29-DA29)^2+(CZ29-DB29)^2)^0.5</f>
        <v>7.8695131450427089</v>
      </c>
      <c r="U29" s="5">
        <f>((DA29-DC29)^2+(DB29-DD29)^2)^0.5</f>
        <v>9.4057361445024608</v>
      </c>
      <c r="V29" s="5" t="s">
        <v>566</v>
      </c>
      <c r="W29" s="5" t="s">
        <v>566</v>
      </c>
      <c r="X29" s="5" t="s">
        <v>566</v>
      </c>
      <c r="Y29" s="5">
        <f t="shared" si="34"/>
        <v>1.6484999999999999</v>
      </c>
      <c r="Z29" s="5">
        <f t="shared" si="35"/>
        <v>1.002</v>
      </c>
      <c r="AA29" s="5">
        <f t="shared" si="36"/>
        <v>2.7768999999999999</v>
      </c>
      <c r="AB29" s="5">
        <f t="shared" si="37"/>
        <v>5.8122000000000007</v>
      </c>
      <c r="AC29" s="6">
        <f t="shared" si="38"/>
        <v>5.6577999999999999</v>
      </c>
      <c r="AD29" s="6">
        <f>((CK29-CM29)^2+(CL29-CN29)^2)^0.5</f>
        <v>0.62860000000000049</v>
      </c>
      <c r="AE29" s="6">
        <f>((CU29-CW29)^2+(CV29-CX29)^2)^0.5</f>
        <v>0.56899999999999995</v>
      </c>
      <c r="AF29" s="6">
        <f>((DE29-DG29)^2+(DF29-DH29)^2)^0.5</f>
        <v>0.48449999999999971</v>
      </c>
      <c r="AG29" s="9">
        <v>0</v>
      </c>
      <c r="AH29" s="9">
        <v>0</v>
      </c>
      <c r="AI29" s="9">
        <v>0</v>
      </c>
      <c r="AJ29" s="9">
        <v>-0.91059999999999997</v>
      </c>
      <c r="AK29" s="9">
        <v>0</v>
      </c>
      <c r="AL29" s="9">
        <v>-1.4782999999999999</v>
      </c>
      <c r="AM29" s="9">
        <v>0</v>
      </c>
      <c r="AN29" s="9">
        <v>-3.2360000000000002</v>
      </c>
      <c r="AO29" s="9">
        <v>0</v>
      </c>
      <c r="AP29" s="9">
        <v>-4.5822000000000003</v>
      </c>
      <c r="AQ29" s="9">
        <v>0</v>
      </c>
      <c r="AR29" s="9">
        <v>-7.5387000000000004</v>
      </c>
      <c r="AS29" s="9">
        <v>0</v>
      </c>
      <c r="AT29" s="9">
        <v>-8.9248999999999992</v>
      </c>
      <c r="AU29" s="9">
        <v>0</v>
      </c>
      <c r="AV29" s="9">
        <v>-19.891400000000001</v>
      </c>
      <c r="AW29" s="9">
        <v>0</v>
      </c>
      <c r="AX29" s="9">
        <v>-21.149899999999999</v>
      </c>
      <c r="AY29" s="18">
        <v>3.2804000000000002</v>
      </c>
      <c r="AZ29" s="18">
        <v>-8.7497000000000007</v>
      </c>
      <c r="BA29" s="19">
        <v>3.0131000000000001</v>
      </c>
      <c r="BB29" s="19">
        <v>-8.7497000000000007</v>
      </c>
      <c r="BC29" s="19">
        <v>1.5652999999999999</v>
      </c>
      <c r="BD29" s="19">
        <v>-8.7497000000000007</v>
      </c>
      <c r="BE29" s="19">
        <v>1.0065</v>
      </c>
      <c r="BF29" s="19">
        <v>-8.7497000000000007</v>
      </c>
      <c r="BG29" s="19">
        <v>0.67500000000000004</v>
      </c>
      <c r="BH29" s="19">
        <v>-8.7497000000000007</v>
      </c>
      <c r="BI29" s="19">
        <v>-0.32700000000000001</v>
      </c>
      <c r="BJ29" s="19">
        <v>-8.7497000000000007</v>
      </c>
      <c r="BK29" s="19">
        <v>-0.64200000000000002</v>
      </c>
      <c r="BL29" s="19">
        <v>-8.7497000000000007</v>
      </c>
      <c r="BM29" s="19">
        <v>-1.2116</v>
      </c>
      <c r="BN29" s="19">
        <v>-8.7497000000000007</v>
      </c>
      <c r="BO29" s="19">
        <v>-2.7991000000000001</v>
      </c>
      <c r="BP29" s="19">
        <v>-8.7497000000000007</v>
      </c>
      <c r="BQ29" s="19">
        <v>-2.3774000000000002</v>
      </c>
      <c r="BR29" s="19">
        <v>-8.7497000000000007</v>
      </c>
      <c r="BS29" s="17">
        <v>0</v>
      </c>
      <c r="BT29" s="17">
        <v>0</v>
      </c>
      <c r="BU29" s="17">
        <v>-3.9649000000000001</v>
      </c>
      <c r="BV29" s="17">
        <v>6.4070999999999998</v>
      </c>
      <c r="BW29" s="17"/>
      <c r="BX29" s="17"/>
      <c r="BY29" s="17"/>
      <c r="BZ29" s="17"/>
      <c r="CA29" s="17"/>
      <c r="CB29" s="17"/>
      <c r="CC29" s="17"/>
      <c r="CD29" s="17"/>
      <c r="CE29" s="12">
        <v>-3.8056000000000001</v>
      </c>
      <c r="CF29" s="12">
        <v>-0.2019</v>
      </c>
      <c r="CG29" s="12">
        <v>-6.2941000000000003</v>
      </c>
      <c r="CH29" s="12">
        <v>6.9596</v>
      </c>
      <c r="CI29" s="12">
        <v>-2.9794</v>
      </c>
      <c r="CJ29" s="12">
        <v>-0.38350000000000001</v>
      </c>
      <c r="CK29" s="12">
        <v>-5.4470000000000001</v>
      </c>
      <c r="CL29" s="12">
        <v>3.9510000000000001</v>
      </c>
      <c r="CM29" s="12">
        <v>-4.8183999999999996</v>
      </c>
      <c r="CN29" s="12">
        <v>3.9510000000000001</v>
      </c>
      <c r="CO29" s="12">
        <v>-4.4298000000000002</v>
      </c>
      <c r="CP29" s="12">
        <v>4.5922999999999998</v>
      </c>
      <c r="CQ29" s="12">
        <v>-10.0425</v>
      </c>
      <c r="CR29" s="12">
        <v>4.4583000000000004</v>
      </c>
      <c r="CS29" s="12">
        <v>-4.9421999999999997</v>
      </c>
      <c r="CT29" s="12">
        <v>-6.7299999999999999E-2</v>
      </c>
      <c r="CU29" s="12">
        <v>-6.8891</v>
      </c>
      <c r="CV29" s="12">
        <v>4.3712999999999997</v>
      </c>
      <c r="CW29" s="12">
        <v>-6.8891</v>
      </c>
      <c r="CX29" s="12">
        <v>4.9402999999999997</v>
      </c>
      <c r="CY29" s="12">
        <v>5.7371999999999996</v>
      </c>
      <c r="CZ29" s="12">
        <v>1.6212</v>
      </c>
      <c r="DA29" s="12">
        <v>2.5457000000000001</v>
      </c>
      <c r="DB29" s="12">
        <v>-5.5720999999999998</v>
      </c>
      <c r="DC29" s="12">
        <v>11.0496</v>
      </c>
      <c r="DD29" s="12">
        <v>-1.5531999999999999</v>
      </c>
      <c r="DE29" s="12">
        <v>4.1795999999999998</v>
      </c>
      <c r="DF29" s="12">
        <v>-2.1711</v>
      </c>
      <c r="DG29" s="12">
        <v>3.6951000000000001</v>
      </c>
      <c r="DH29" s="12">
        <v>-2.1711</v>
      </c>
    </row>
    <row r="30" spans="2:120" x14ac:dyDescent="0.2">
      <c r="B30" s="13" t="s">
        <v>3</v>
      </c>
      <c r="C30" s="13"/>
      <c r="D30" s="14">
        <f>AVERAGE(D24:D29)</f>
        <v>20.882916666666663</v>
      </c>
      <c r="E30" s="14">
        <f>AVERAGE(E24:E29)</f>
        <v>19.511533333333336</v>
      </c>
      <c r="F30" s="14">
        <f>AVERAGE(F24:F29)</f>
        <v>3.5295333333333336</v>
      </c>
      <c r="G30" s="14">
        <f>AVERAGE(G24:G28)</f>
        <v>1.1798</v>
      </c>
      <c r="H30" s="14">
        <f t="shared" ref="H30:AF30" si="39">AVERAGE(H24:H29)</f>
        <v>1.802216666666667</v>
      </c>
      <c r="I30" s="14">
        <f t="shared" si="39"/>
        <v>1.1101166666666666</v>
      </c>
      <c r="J30" s="14">
        <f t="shared" si="39"/>
        <v>2.7238999999999991</v>
      </c>
      <c r="K30" s="14">
        <f t="shared" si="39"/>
        <v>1.7160999999999997</v>
      </c>
      <c r="L30" s="14">
        <f t="shared" si="39"/>
        <v>6.9084047018409471</v>
      </c>
      <c r="M30" s="14">
        <f t="shared" si="39"/>
        <v>2.2884596440120784</v>
      </c>
      <c r="N30" s="14">
        <f t="shared" si="39"/>
        <v>4.3538162003826857</v>
      </c>
      <c r="O30" s="14">
        <f t="shared" si="39"/>
        <v>1.3166771644963569</v>
      </c>
      <c r="P30" s="14">
        <f t="shared" si="39"/>
        <v>7.1119766660240291</v>
      </c>
      <c r="Q30" s="14">
        <f t="shared" si="39"/>
        <v>7.5993628193187366</v>
      </c>
      <c r="R30" s="14">
        <f t="shared" si="39"/>
        <v>5.0889765337385384</v>
      </c>
      <c r="S30" s="14">
        <f t="shared" si="39"/>
        <v>5.9319632094083019</v>
      </c>
      <c r="T30" s="14">
        <f t="shared" si="39"/>
        <v>7.1619324091460586</v>
      </c>
      <c r="U30" s="14">
        <f t="shared" si="39"/>
        <v>7.9284698053037461</v>
      </c>
      <c r="V30" s="14">
        <f t="shared" si="39"/>
        <v>1.5478002483643674</v>
      </c>
      <c r="W30" s="14">
        <f t="shared" si="39"/>
        <v>2.0914028078382878</v>
      </c>
      <c r="X30" s="14">
        <f t="shared" si="39"/>
        <v>0.60864469556758949</v>
      </c>
      <c r="Y30" s="14">
        <f t="shared" si="39"/>
        <v>1.6361999999999999</v>
      </c>
      <c r="Z30" s="14">
        <f t="shared" si="39"/>
        <v>0.9532166666666666</v>
      </c>
      <c r="AA30" s="14">
        <f t="shared" si="39"/>
        <v>2.5849833333333332</v>
      </c>
      <c r="AB30" s="14">
        <f t="shared" si="39"/>
        <v>5.4485833333333327</v>
      </c>
      <c r="AC30" s="14">
        <f t="shared" si="39"/>
        <v>5.3889166666666668</v>
      </c>
      <c r="AD30" s="14">
        <f t="shared" si="39"/>
        <v>0.63560000000000028</v>
      </c>
      <c r="AE30" s="14">
        <f t="shared" si="39"/>
        <v>0.56986000000000003</v>
      </c>
      <c r="AF30" s="14">
        <f t="shared" si="39"/>
        <v>0.45645999999999987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7"/>
      <c r="BT30" s="7"/>
      <c r="BU30" s="7"/>
      <c r="BV30" s="7"/>
      <c r="BW30" s="7"/>
      <c r="BX30" s="7"/>
      <c r="BY30" s="7"/>
      <c r="BZ30" s="7"/>
    </row>
    <row r="31" spans="2:120" x14ac:dyDescent="0.2">
      <c r="B31" s="13" t="s">
        <v>4</v>
      </c>
      <c r="C31" s="13"/>
      <c r="D31" s="14">
        <f>STDEV(D24:D29)</f>
        <v>0.84781261471310243</v>
      </c>
      <c r="E31" s="14">
        <f>STDEV(E24:E29)</f>
        <v>1.0243952297168635</v>
      </c>
      <c r="F31" s="14">
        <f>STDEV(F24:F29)</f>
        <v>0.19215843116206652</v>
      </c>
      <c r="G31" s="14">
        <f>STDEV(G24:G28)</f>
        <v>0.1323248464952822</v>
      </c>
      <c r="H31" s="14">
        <f t="shared" ref="H31:AF31" si="40">STDEV(H24:H29)</f>
        <v>4.0921066294350855E-2</v>
      </c>
      <c r="I31" s="14">
        <f t="shared" si="40"/>
        <v>0.16040333433774617</v>
      </c>
      <c r="J31" s="14">
        <f t="shared" si="40"/>
        <v>0.16485303758196279</v>
      </c>
      <c r="K31" s="14">
        <f t="shared" si="40"/>
        <v>0.36125197854129598</v>
      </c>
      <c r="L31" s="14">
        <f t="shared" si="40"/>
        <v>0.4535404818737635</v>
      </c>
      <c r="M31" s="14">
        <f t="shared" si="40"/>
        <v>9.6790703603938752E-2</v>
      </c>
      <c r="N31" s="14">
        <f t="shared" si="40"/>
        <v>1.2032238153925909</v>
      </c>
      <c r="O31" s="14">
        <f t="shared" si="40"/>
        <v>0.25661213725712484</v>
      </c>
      <c r="P31" s="14">
        <f t="shared" si="40"/>
        <v>0.51734344096193152</v>
      </c>
      <c r="Q31" s="14">
        <f t="shared" si="40"/>
        <v>0.31692881504838383</v>
      </c>
      <c r="R31" s="14">
        <f t="shared" si="40"/>
        <v>0.34795164006382556</v>
      </c>
      <c r="S31" s="14">
        <f t="shared" si="40"/>
        <v>0.54551620304344861</v>
      </c>
      <c r="T31" s="14">
        <f t="shared" si="40"/>
        <v>0.62356245359160478</v>
      </c>
      <c r="U31" s="14">
        <f t="shared" si="40"/>
        <v>0.84561636276948149</v>
      </c>
      <c r="V31" s="14">
        <f t="shared" si="40"/>
        <v>9.2207518424495594E-2</v>
      </c>
      <c r="W31" s="14">
        <f t="shared" si="40"/>
        <v>9.7509021160381681E-2</v>
      </c>
      <c r="X31" s="14">
        <f t="shared" si="40"/>
        <v>1.5709493842748886E-2</v>
      </c>
      <c r="Y31" s="14">
        <f t="shared" si="40"/>
        <v>3.4726358864700976E-2</v>
      </c>
      <c r="Z31" s="14">
        <f t="shared" si="40"/>
        <v>4.4995529407560755E-2</v>
      </c>
      <c r="AA31" s="14">
        <f t="shared" si="40"/>
        <v>0.13463597463778632</v>
      </c>
      <c r="AB31" s="14">
        <f t="shared" si="40"/>
        <v>0.46135381397216918</v>
      </c>
      <c r="AC31" s="14">
        <f t="shared" si="40"/>
        <v>0.22352250371420465</v>
      </c>
      <c r="AD31" s="14">
        <f t="shared" si="40"/>
        <v>6.5427466199856413E-2</v>
      </c>
      <c r="AE31" s="14">
        <f t="shared" si="40"/>
        <v>4.4344988442889408E-2</v>
      </c>
      <c r="AF31" s="14">
        <f t="shared" si="40"/>
        <v>5.0410395753257023E-2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7"/>
      <c r="BT31" s="7"/>
      <c r="BU31" s="7"/>
      <c r="BV31" s="7"/>
      <c r="BW31" s="7"/>
      <c r="BX31" s="7"/>
      <c r="BY31" s="7"/>
      <c r="BZ31" s="7"/>
    </row>
    <row r="32" spans="2:120" x14ac:dyDescent="0.2">
      <c r="B32" s="13" t="s">
        <v>5</v>
      </c>
      <c r="C32" s="13"/>
      <c r="D32" s="14">
        <f>MAX(D24:D29)-MIN(D24:D29)</f>
        <v>2.195800000000002</v>
      </c>
      <c r="E32" s="14">
        <f>MAX(E24:E29)-MIN(E24:E29)</f>
        <v>2.8694999999999986</v>
      </c>
      <c r="F32" s="14">
        <f>MAX(F24:F29)-MIN(F24:F29)</f>
        <v>0.55489999999999995</v>
      </c>
      <c r="G32" s="14">
        <f>MAX(G24:G28)-MIN(G24:G28)</f>
        <v>0.32640000000000002</v>
      </c>
      <c r="H32" s="14">
        <f t="shared" ref="H32:AF32" si="41">MAX(H24:H29)-MIN(H24:H29)</f>
        <v>8.7599999999999678E-2</v>
      </c>
      <c r="I32" s="14">
        <f t="shared" si="41"/>
        <v>0.4240999999999997</v>
      </c>
      <c r="J32" s="14">
        <f t="shared" si="41"/>
        <v>0.49720000000000031</v>
      </c>
      <c r="K32" s="14">
        <f t="shared" si="41"/>
        <v>0.99379999999999935</v>
      </c>
      <c r="L32" s="14">
        <f t="shared" si="41"/>
        <v>1.3846221563825134</v>
      </c>
      <c r="M32" s="14">
        <f t="shared" si="41"/>
        <v>0.21633915875030985</v>
      </c>
      <c r="N32" s="14">
        <f t="shared" si="41"/>
        <v>2.2546290848164361</v>
      </c>
      <c r="O32" s="14">
        <f t="shared" si="41"/>
        <v>0.36290436477856969</v>
      </c>
      <c r="P32" s="14">
        <f t="shared" si="41"/>
        <v>1.1831811929975418</v>
      </c>
      <c r="Q32" s="14">
        <f t="shared" si="41"/>
        <v>0.72151371404233267</v>
      </c>
      <c r="R32" s="14">
        <f t="shared" si="41"/>
        <v>0.82930508083170906</v>
      </c>
      <c r="S32" s="14">
        <f t="shared" si="41"/>
        <v>1.4159287592725436</v>
      </c>
      <c r="T32" s="14">
        <f t="shared" si="41"/>
        <v>1.4112159507352189</v>
      </c>
      <c r="U32" s="14">
        <f t="shared" si="41"/>
        <v>2.1209215243491109</v>
      </c>
      <c r="V32" s="14">
        <f t="shared" si="41"/>
        <v>0.23572187050397475</v>
      </c>
      <c r="W32" s="14">
        <f t="shared" si="41"/>
        <v>0.21517143941554195</v>
      </c>
      <c r="X32" s="14">
        <f t="shared" si="41"/>
        <v>3.9814978005905055E-2</v>
      </c>
      <c r="Y32" s="14">
        <f t="shared" si="41"/>
        <v>9.8399999999999821E-2</v>
      </c>
      <c r="Z32" s="14">
        <f t="shared" si="41"/>
        <v>0.13329999999999997</v>
      </c>
      <c r="AA32" s="14">
        <f t="shared" si="41"/>
        <v>0.29529999999999967</v>
      </c>
      <c r="AB32" s="14">
        <f t="shared" si="41"/>
        <v>1.2033000000000005</v>
      </c>
      <c r="AC32" s="14">
        <f t="shared" si="41"/>
        <v>0.60379999999999967</v>
      </c>
      <c r="AD32" s="14">
        <f t="shared" si="41"/>
        <v>0.14030000000000042</v>
      </c>
      <c r="AE32" s="14">
        <f t="shared" si="41"/>
        <v>0.1097999999999999</v>
      </c>
      <c r="AF32" s="14">
        <f t="shared" si="41"/>
        <v>0.12319999999999992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37" x14ac:dyDescent="0.2">
      <c r="B33" s="13" t="s">
        <v>6</v>
      </c>
      <c r="C33" s="13"/>
      <c r="D33" s="14">
        <f>MIN(D24:D29)</f>
        <v>19.753599999999999</v>
      </c>
      <c r="E33" s="14">
        <f>MIN(E24:E29)</f>
        <v>18.336300000000001</v>
      </c>
      <c r="F33" s="14">
        <f>MIN(F24:F29)</f>
        <v>3.2360000000000002</v>
      </c>
      <c r="G33" s="14">
        <f>MIN(G24:G28)</f>
        <v>1.0604</v>
      </c>
      <c r="H33" s="14">
        <f t="shared" ref="H33:AF33" si="42">MIN(H24:H29)</f>
        <v>1.7577000000000003</v>
      </c>
      <c r="I33" s="14">
        <f t="shared" si="42"/>
        <v>0.92210000000000036</v>
      </c>
      <c r="J33" s="14">
        <f t="shared" si="42"/>
        <v>2.4592999999999998</v>
      </c>
      <c r="K33" s="14">
        <f t="shared" si="42"/>
        <v>1.2382999999999997</v>
      </c>
      <c r="L33" s="14">
        <f t="shared" si="42"/>
        <v>6.1500551704842454</v>
      </c>
      <c r="M33" s="14">
        <f t="shared" si="42"/>
        <v>2.1595631456384874</v>
      </c>
      <c r="N33" s="14">
        <f t="shared" si="42"/>
        <v>2.9836646259256412</v>
      </c>
      <c r="O33" s="14">
        <f t="shared" si="42"/>
        <v>1.1352249821070721</v>
      </c>
      <c r="P33" s="14">
        <f t="shared" si="42"/>
        <v>6.3983565468016872</v>
      </c>
      <c r="Q33" s="14">
        <f t="shared" si="42"/>
        <v>7.3350583671842724</v>
      </c>
      <c r="R33" s="14">
        <f t="shared" si="42"/>
        <v>4.7849942779485115</v>
      </c>
      <c r="S33" s="14">
        <f t="shared" si="42"/>
        <v>5.4027305994284038</v>
      </c>
      <c r="T33" s="14">
        <f t="shared" si="42"/>
        <v>6.4582971943074901</v>
      </c>
      <c r="U33" s="14">
        <f t="shared" si="42"/>
        <v>7.2848146201533499</v>
      </c>
      <c r="V33" s="14">
        <f t="shared" si="42"/>
        <v>1.4445524047261142</v>
      </c>
      <c r="W33" s="14">
        <f t="shared" si="42"/>
        <v>1.9837782234917287</v>
      </c>
      <c r="X33" s="14">
        <f t="shared" si="42"/>
        <v>0.58937841833579208</v>
      </c>
      <c r="Y33" s="14">
        <f t="shared" si="42"/>
        <v>1.5901000000000001</v>
      </c>
      <c r="Z33" s="14">
        <f t="shared" si="42"/>
        <v>0.86870000000000003</v>
      </c>
      <c r="AA33" s="14">
        <f t="shared" si="42"/>
        <v>2.4816000000000003</v>
      </c>
      <c r="AB33" s="14">
        <f t="shared" si="42"/>
        <v>4.8285</v>
      </c>
      <c r="AC33" s="14">
        <f t="shared" si="42"/>
        <v>5.0540000000000003</v>
      </c>
      <c r="AD33" s="14">
        <f t="shared" si="42"/>
        <v>0.58989999999999998</v>
      </c>
      <c r="AE33" s="14">
        <f t="shared" si="42"/>
        <v>0.53659999999999997</v>
      </c>
      <c r="AF33" s="14">
        <f t="shared" si="42"/>
        <v>0.40770000000000001</v>
      </c>
      <c r="AI33" s="12"/>
      <c r="AJ33" s="12"/>
      <c r="AK33" s="12"/>
    </row>
    <row r="34" spans="2:37" x14ac:dyDescent="0.2">
      <c r="B34" s="13" t="s">
        <v>7</v>
      </c>
      <c r="C34" s="13"/>
      <c r="D34" s="14">
        <f>MAX(D24:D29)</f>
        <v>21.949400000000001</v>
      </c>
      <c r="E34" s="14">
        <f>MAX(E24:E29)</f>
        <v>21.2058</v>
      </c>
      <c r="F34" s="14">
        <f>MAX(F24:F29)</f>
        <v>3.7909000000000002</v>
      </c>
      <c r="G34" s="14">
        <f>MAX(G24:G28)</f>
        <v>1.3868</v>
      </c>
      <c r="H34" s="14">
        <f t="shared" ref="H34:AF34" si="43">MAX(H24:H29)</f>
        <v>1.8452999999999999</v>
      </c>
      <c r="I34" s="14">
        <f t="shared" si="43"/>
        <v>1.3462000000000001</v>
      </c>
      <c r="J34" s="14">
        <f t="shared" si="43"/>
        <v>2.9565000000000001</v>
      </c>
      <c r="K34" s="14">
        <f t="shared" si="43"/>
        <v>2.2320999999999991</v>
      </c>
      <c r="L34" s="14">
        <f t="shared" si="43"/>
        <v>7.5346773268667588</v>
      </c>
      <c r="M34" s="14">
        <f t="shared" si="43"/>
        <v>2.3759023043887972</v>
      </c>
      <c r="N34" s="14">
        <f t="shared" si="43"/>
        <v>5.2382937107420773</v>
      </c>
      <c r="O34" s="14">
        <f t="shared" si="43"/>
        <v>1.4981293468856418</v>
      </c>
      <c r="P34" s="14">
        <f t="shared" si="43"/>
        <v>7.581537739799229</v>
      </c>
      <c r="Q34" s="14">
        <f t="shared" si="43"/>
        <v>8.0565720812266051</v>
      </c>
      <c r="R34" s="14">
        <f t="shared" si="43"/>
        <v>5.6142993587802206</v>
      </c>
      <c r="S34" s="14">
        <f t="shared" si="43"/>
        <v>6.8186593587009474</v>
      </c>
      <c r="T34" s="14">
        <f t="shared" si="43"/>
        <v>7.8695131450427089</v>
      </c>
      <c r="U34" s="14">
        <f t="shared" si="43"/>
        <v>9.4057361445024608</v>
      </c>
      <c r="V34" s="14">
        <f t="shared" si="43"/>
        <v>1.680274275230089</v>
      </c>
      <c r="W34" s="14">
        <f t="shared" si="43"/>
        <v>2.1989496629072707</v>
      </c>
      <c r="X34" s="14">
        <f t="shared" si="43"/>
        <v>0.62919339634169713</v>
      </c>
      <c r="Y34" s="14">
        <f t="shared" si="43"/>
        <v>1.6884999999999999</v>
      </c>
      <c r="Z34" s="14">
        <f t="shared" si="43"/>
        <v>1.002</v>
      </c>
      <c r="AA34" s="14">
        <f t="shared" si="43"/>
        <v>2.7768999999999999</v>
      </c>
      <c r="AB34" s="14">
        <f t="shared" si="43"/>
        <v>6.0318000000000005</v>
      </c>
      <c r="AC34" s="14">
        <f t="shared" si="43"/>
        <v>5.6577999999999999</v>
      </c>
      <c r="AD34" s="14">
        <f t="shared" si="43"/>
        <v>0.7302000000000004</v>
      </c>
      <c r="AE34" s="14">
        <f t="shared" si="43"/>
        <v>0.64639999999999986</v>
      </c>
      <c r="AF34" s="14">
        <f t="shared" si="43"/>
        <v>0.53089999999999993</v>
      </c>
      <c r="AI34" s="12"/>
      <c r="AJ34" s="12"/>
      <c r="AK34" s="12"/>
    </row>
    <row r="35" spans="2:37" x14ac:dyDescent="0.2">
      <c r="B35" s="13" t="s">
        <v>56</v>
      </c>
      <c r="C35" s="13"/>
      <c r="D35" s="15">
        <f>COUNT(D24:D29)</f>
        <v>6</v>
      </c>
      <c r="E35" s="15">
        <f>COUNT(E24:E29)</f>
        <v>6</v>
      </c>
      <c r="F35" s="15">
        <f>COUNT(F24:F29)</f>
        <v>6</v>
      </c>
      <c r="G35" s="15">
        <f>COUNT(G24:G28)</f>
        <v>5</v>
      </c>
      <c r="H35" s="15">
        <f t="shared" ref="H35:AF35" si="44">COUNT(H24:H29)</f>
        <v>6</v>
      </c>
      <c r="I35" s="15">
        <f t="shared" si="44"/>
        <v>6</v>
      </c>
      <c r="J35" s="15">
        <f t="shared" si="44"/>
        <v>6</v>
      </c>
      <c r="K35" s="15">
        <f t="shared" si="44"/>
        <v>6</v>
      </c>
      <c r="L35" s="15">
        <f t="shared" si="44"/>
        <v>6</v>
      </c>
      <c r="M35" s="15">
        <f t="shared" si="44"/>
        <v>4</v>
      </c>
      <c r="N35" s="15">
        <f t="shared" si="44"/>
        <v>3</v>
      </c>
      <c r="O35" s="15">
        <f t="shared" si="44"/>
        <v>2</v>
      </c>
      <c r="P35" s="15">
        <f t="shared" si="44"/>
        <v>4</v>
      </c>
      <c r="Q35" s="15">
        <f t="shared" si="44"/>
        <v>4</v>
      </c>
      <c r="R35" s="15">
        <f t="shared" si="44"/>
        <v>5</v>
      </c>
      <c r="S35" s="15">
        <f t="shared" si="44"/>
        <v>5</v>
      </c>
      <c r="T35" s="15">
        <f t="shared" si="44"/>
        <v>5</v>
      </c>
      <c r="U35" s="15">
        <f t="shared" si="44"/>
        <v>5</v>
      </c>
      <c r="V35" s="15">
        <f t="shared" si="44"/>
        <v>5</v>
      </c>
      <c r="W35" s="15">
        <f t="shared" si="44"/>
        <v>5</v>
      </c>
      <c r="X35" s="15">
        <f t="shared" si="44"/>
        <v>5</v>
      </c>
      <c r="Y35" s="15">
        <f t="shared" si="44"/>
        <v>6</v>
      </c>
      <c r="Z35" s="15">
        <f t="shared" si="44"/>
        <v>6</v>
      </c>
      <c r="AA35" s="15">
        <f t="shared" si="44"/>
        <v>6</v>
      </c>
      <c r="AB35" s="15">
        <f t="shared" si="44"/>
        <v>6</v>
      </c>
      <c r="AC35" s="15">
        <f t="shared" si="44"/>
        <v>6</v>
      </c>
      <c r="AD35" s="15">
        <f t="shared" si="44"/>
        <v>4</v>
      </c>
      <c r="AE35" s="15">
        <f t="shared" si="44"/>
        <v>5</v>
      </c>
      <c r="AF35" s="15">
        <f t="shared" si="44"/>
        <v>5</v>
      </c>
      <c r="AI35" s="12"/>
      <c r="AJ35" s="12"/>
      <c r="AK35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2:AH22"/>
    <mergeCell ref="AI22:AJ22"/>
    <mergeCell ref="AK22:AL22"/>
    <mergeCell ref="AM22:AN22"/>
    <mergeCell ref="AO22:AP22"/>
    <mergeCell ref="AQ22:AR22"/>
    <mergeCell ref="AS22:AT22"/>
    <mergeCell ref="AU22:AV22"/>
    <mergeCell ref="BE22:BF22"/>
    <mergeCell ref="BG22:BH22"/>
    <mergeCell ref="BI22:BJ22"/>
    <mergeCell ref="BK22:BL22"/>
    <mergeCell ref="AW22:AX22"/>
    <mergeCell ref="AY22:AZ22"/>
    <mergeCell ref="BA22:BB22"/>
    <mergeCell ref="BC22:BD22"/>
    <mergeCell ref="BU22:BV22"/>
    <mergeCell ref="BW22:BX22"/>
    <mergeCell ref="BM22:BN22"/>
    <mergeCell ref="BO22:BP22"/>
    <mergeCell ref="BQ22:BR22"/>
    <mergeCell ref="BS22:BT22"/>
  </mergeCells>
  <phoneticPr fontId="4" type="noConversion"/>
  <pageMargins left="0.75" right="0.75" top="1" bottom="1" header="0.5" footer="0.5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40"/>
  <sheetViews>
    <sheetView workbookViewId="0">
      <pane xSplit="3" topLeftCell="Y1" activePane="topRight" state="frozen"/>
      <selection pane="topRight" activeCell="B15" sqref="B15:AF20"/>
    </sheetView>
  </sheetViews>
  <sheetFormatPr defaultRowHeight="12.75" x14ac:dyDescent="0.2"/>
  <cols>
    <col min="1" max="1" width="9.140625" style="12"/>
    <col min="2" max="2" width="27.140625" style="11" customWidth="1"/>
    <col min="3" max="3" width="28.57031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3" width="8.7109375" style="12" customWidth="1"/>
    <col min="14" max="14" width="10.42578125" style="12" customWidth="1"/>
    <col min="15" max="15" width="11.140625" style="12" customWidth="1"/>
    <col min="16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85</v>
      </c>
      <c r="C3" s="1" t="s">
        <v>479</v>
      </c>
      <c r="D3" s="5">
        <f t="shared" ref="D3:D12" si="0">((AG3-AW3)^2+(AH3-AX3)^2)^0.5</f>
        <v>15.865500000000001</v>
      </c>
      <c r="E3" s="5">
        <f t="shared" ref="E3:E12" si="1">((AG3-AU3)^2+(AH3-AV3)^2)^0.5</f>
        <v>14.1008</v>
      </c>
      <c r="F3" s="5">
        <f t="shared" ref="F3:F10" si="2">((AG3-AM3)^2+(AH3-AN3)^2)^0.5</f>
        <v>3.2936999999999999</v>
      </c>
      <c r="G3" s="5">
        <f t="shared" ref="G3:G10" si="3">((AG3-AI3)^2+(AH3-AJ3)^2)^0.5</f>
        <v>1.0775999999999999</v>
      </c>
      <c r="H3" s="5">
        <f t="shared" ref="H3:H10" si="4">((AK3-AM3)^2+(AL3-AN3)^2)^0.5</f>
        <v>1.8293999999999999</v>
      </c>
      <c r="I3" s="5">
        <f t="shared" ref="I3:I10" si="5">((AM3-AO3)^2+(AN3-AP3)^2)^0.5</f>
        <v>0.92460000000000031</v>
      </c>
      <c r="J3" s="5">
        <f t="shared" ref="J3:J10" si="6">((AO3-AQ3)^2+(AP3-AR3)^2)^0.5</f>
        <v>1.7907000000000002</v>
      </c>
      <c r="K3" s="5">
        <f t="shared" ref="K3:K10" si="7">((AQ3-AS3)^2+(AR3-AT3)^2)^0.5</f>
        <v>1.3740999999999994</v>
      </c>
      <c r="L3" s="5">
        <f t="shared" ref="L3:L12" si="8">((BS3-BU3)^2+(BT3-BV3)^2)^0.5</f>
        <v>6.8255281473304326</v>
      </c>
      <c r="M3" s="5">
        <f t="shared" ref="M3:M12" si="9">((BU3-BW3)^2+(BV3-BX3)^2)^0.5</f>
        <v>1.9137722774666792</v>
      </c>
      <c r="N3" s="5">
        <f t="shared" ref="N3:N12" si="10">((BW3-BY3)^2+(BX3-BZ3)^2)^0.5 + ((BY3-CA3)^2+(BZ3-CB3)^2)^0.5</f>
        <v>7.6253457054197291</v>
      </c>
      <c r="O3" s="5" t="s">
        <v>566</v>
      </c>
      <c r="P3" s="5">
        <f>((CE3-CG3)^2+(CF3-CH3)^2)^0.5</f>
        <v>7.0207971093031878</v>
      </c>
      <c r="Q3" s="5">
        <f t="shared" ref="Q3:Q10" si="11">((CG3-CI3)^2+(CH3-CJ3)^2)^0.5</f>
        <v>7.3927190268533796</v>
      </c>
      <c r="R3" s="5">
        <f>((CO3-CQ3)^2+(CP3-CR3)^2)^0.5</f>
        <v>5.0400747861514921</v>
      </c>
      <c r="S3" s="5">
        <f>((CQ3-CS3)^2+(CR3-CT3)^2)^0.5</f>
        <v>5.9404117870733506</v>
      </c>
      <c r="T3" s="5">
        <f>((CY3-DA3)^2+(CZ3-DB3)^2)^0.5</f>
        <v>6.3961185886442085</v>
      </c>
      <c r="U3" s="5">
        <f>((DA3-DC3)^2+(DB3-DD3)^2)^0.5</f>
        <v>7.7411719532639234</v>
      </c>
      <c r="V3" s="5">
        <f>((DI3-DK3)^2+(DJ3-DL3)^2)^0.5</f>
        <v>1.1919087423120949</v>
      </c>
      <c r="W3" s="5">
        <f>((DK3-DM3)^2+(DL3-DN3)^2)^0.5</f>
        <v>2.047457557557665</v>
      </c>
      <c r="X3" s="5">
        <f>((DM3-DO3)^2+(DN3-DP3)^2)^0.5</f>
        <v>0.46594296861311257</v>
      </c>
      <c r="Y3" s="5">
        <f t="shared" ref="Y3:Y10" si="12">((BE3-BK3)^2+(BF3-BL3)^2)^0.5</f>
        <v>1.3283999999999998</v>
      </c>
      <c r="Z3" s="5">
        <f t="shared" ref="Z3:Z10" si="13">((BG3-BI3)^2+(BH3-BJ3)^2)^0.5</f>
        <v>0.67559999999999998</v>
      </c>
      <c r="AA3" s="5">
        <f t="shared" ref="AA3:AA10" si="14">((BC3-BM3)^2+(BD3-BN3)^2)^0.5</f>
        <v>1.8319000000000001</v>
      </c>
      <c r="AB3" s="5">
        <f t="shared" ref="AB3:AB10" si="15">((BA3-BO3)^2+(BB3-BP3)^2)^0.5</f>
        <v>2.9298999999999999</v>
      </c>
      <c r="AC3" s="6">
        <f t="shared" ref="AC3:AC10" si="16">((AY3-BQ3)^2+(AZ3-BR3)^2)^0.5</f>
        <v>2.8639000000000001</v>
      </c>
      <c r="AD3" s="6">
        <f>((CK3-CM3)^2+(CL3-CN3)^2)^0.5</f>
        <v>0.31500000000000006</v>
      </c>
      <c r="AE3" s="6">
        <f>((CU3-CW3)^2+(CV3-CX3)^2)^0.5</f>
        <v>0.31869999999999998</v>
      </c>
      <c r="AF3" s="6">
        <f>((DE3-DG3)^2+(DF3-DH3)^2)^0.5</f>
        <v>0.30800000000000005</v>
      </c>
      <c r="AG3" s="9">
        <v>0</v>
      </c>
      <c r="AH3" s="9">
        <v>0</v>
      </c>
      <c r="AI3" s="9">
        <v>0</v>
      </c>
      <c r="AJ3" s="9">
        <v>-1.0775999999999999</v>
      </c>
      <c r="AK3" s="9">
        <v>0</v>
      </c>
      <c r="AL3" s="9">
        <v>-1.4642999999999999</v>
      </c>
      <c r="AM3" s="9">
        <v>0</v>
      </c>
      <c r="AN3" s="9">
        <v>-3.2936999999999999</v>
      </c>
      <c r="AO3" s="9">
        <v>0</v>
      </c>
      <c r="AP3" s="9">
        <v>-4.2183000000000002</v>
      </c>
      <c r="AQ3" s="9">
        <v>0</v>
      </c>
      <c r="AR3" s="9">
        <v>-6.0090000000000003</v>
      </c>
      <c r="AS3" s="9">
        <v>0</v>
      </c>
      <c r="AT3" s="9">
        <v>-7.3830999999999998</v>
      </c>
      <c r="AU3" s="9">
        <v>0</v>
      </c>
      <c r="AV3" s="9">
        <v>-14.1008</v>
      </c>
      <c r="AW3" s="9">
        <v>0</v>
      </c>
      <c r="AX3" s="9">
        <v>-15.865500000000001</v>
      </c>
      <c r="AY3" s="18">
        <v>1.2535000000000001</v>
      </c>
      <c r="AZ3" s="18">
        <v>-9.3148</v>
      </c>
      <c r="BA3" s="19">
        <v>1.3729</v>
      </c>
      <c r="BB3" s="19">
        <v>-9.3148</v>
      </c>
      <c r="BC3" s="19">
        <v>0.93149999999999999</v>
      </c>
      <c r="BD3" s="19">
        <v>-9.3148</v>
      </c>
      <c r="BE3" s="19">
        <v>0.76259999999999994</v>
      </c>
      <c r="BF3" s="19">
        <v>-9.3148</v>
      </c>
      <c r="BG3" s="19">
        <v>0.43619999999999998</v>
      </c>
      <c r="BH3" s="19">
        <v>-9.3148</v>
      </c>
      <c r="BI3" s="19">
        <v>-0.2394</v>
      </c>
      <c r="BJ3" s="19">
        <v>-9.3148</v>
      </c>
      <c r="BK3" s="19">
        <v>-0.56579999999999997</v>
      </c>
      <c r="BL3" s="19">
        <v>-9.3148</v>
      </c>
      <c r="BM3" s="19">
        <v>-0.90039999999999998</v>
      </c>
      <c r="BN3" s="19">
        <v>-9.3148</v>
      </c>
      <c r="BO3" s="19">
        <v>-1.5569999999999999</v>
      </c>
      <c r="BP3" s="19">
        <v>-9.3148</v>
      </c>
      <c r="BQ3" s="19">
        <v>-1.6104000000000001</v>
      </c>
      <c r="BR3" s="19">
        <v>-9.3148</v>
      </c>
      <c r="BS3" s="17">
        <v>0</v>
      </c>
      <c r="BT3" s="17">
        <v>0</v>
      </c>
      <c r="BU3" s="17">
        <v>-3.6194999999999999</v>
      </c>
      <c r="BV3" s="17">
        <v>5.7868000000000004</v>
      </c>
      <c r="BW3" s="17">
        <v>-5.3282999999999996</v>
      </c>
      <c r="BX3" s="17">
        <v>4.9250999999999996</v>
      </c>
      <c r="BY3" s="17">
        <v>-9.3529</v>
      </c>
      <c r="BZ3" s="17">
        <v>2.7565</v>
      </c>
      <c r="CA3" s="17">
        <v>-12.3704</v>
      </c>
      <c r="CB3" s="17">
        <v>2.2879</v>
      </c>
      <c r="CC3" s="17">
        <v>-12.3704</v>
      </c>
      <c r="CD3" s="17">
        <v>2.2879</v>
      </c>
      <c r="CE3" s="12">
        <v>0</v>
      </c>
      <c r="CF3" s="12">
        <v>0</v>
      </c>
      <c r="CG3" s="12">
        <v>-2.9458000000000002</v>
      </c>
      <c r="CH3" s="12">
        <v>6.3728999999999996</v>
      </c>
      <c r="CI3" s="12">
        <v>-7.0377000000000001</v>
      </c>
      <c r="CJ3" s="12">
        <v>0.21590000000000001</v>
      </c>
      <c r="CK3" s="12">
        <v>-0.93469999999999998</v>
      </c>
      <c r="CL3" s="12">
        <v>0.93220000000000003</v>
      </c>
      <c r="CM3" s="12">
        <v>-1.2497</v>
      </c>
      <c r="CN3" s="12">
        <v>0.93220000000000003</v>
      </c>
      <c r="CO3" s="12">
        <v>-7.0636999999999999</v>
      </c>
      <c r="CP3" s="12">
        <v>0.12570000000000001</v>
      </c>
      <c r="CQ3" s="12">
        <v>-8.2048000000000005</v>
      </c>
      <c r="CR3" s="12">
        <v>5.0349000000000004</v>
      </c>
      <c r="CS3" s="12">
        <v>-8.9553999999999991</v>
      </c>
      <c r="CT3" s="12">
        <v>-0.8579</v>
      </c>
      <c r="CU3" s="12">
        <v>-1.1024</v>
      </c>
      <c r="CV3" s="12">
        <v>0.93220000000000003</v>
      </c>
      <c r="CW3" s="12">
        <v>-1.4211</v>
      </c>
      <c r="CX3" s="12">
        <v>0.93220000000000003</v>
      </c>
      <c r="CY3" s="12">
        <v>-5.5143000000000004</v>
      </c>
      <c r="CZ3" s="12">
        <v>-2.855</v>
      </c>
      <c r="DA3" s="12">
        <v>-6.4890999999999996</v>
      </c>
      <c r="DB3" s="12">
        <v>-9.1763999999999992</v>
      </c>
      <c r="DC3" s="12">
        <v>-8.5655000000000001</v>
      </c>
      <c r="DD3" s="12">
        <v>-1.7189000000000001</v>
      </c>
      <c r="DE3" s="12">
        <v>-1.2516</v>
      </c>
      <c r="DF3" s="12">
        <v>0.93220000000000003</v>
      </c>
      <c r="DG3" s="12">
        <v>-1.5596000000000001</v>
      </c>
      <c r="DH3" s="12">
        <v>0.93220000000000003</v>
      </c>
      <c r="DI3" s="12">
        <v>-1.1627000000000001</v>
      </c>
      <c r="DJ3" s="12">
        <v>0.86550000000000005</v>
      </c>
      <c r="DK3" s="12">
        <v>-0.47939999999999999</v>
      </c>
      <c r="DL3" s="12">
        <v>1.8421000000000001</v>
      </c>
      <c r="DM3" s="12">
        <v>-0.50480000000000003</v>
      </c>
      <c r="DN3" s="12">
        <v>3.8894000000000002</v>
      </c>
      <c r="DO3" s="12">
        <v>-0.64259999999999995</v>
      </c>
      <c r="DP3" s="12">
        <v>4.3345000000000002</v>
      </c>
    </row>
    <row r="4" spans="2:120" ht="14.45" customHeight="1" x14ac:dyDescent="0.2">
      <c r="B4" s="2" t="s">
        <v>86</v>
      </c>
      <c r="C4" s="2" t="s">
        <v>478</v>
      </c>
      <c r="D4" s="5">
        <f t="shared" si="0"/>
        <v>13.616899999999999</v>
      </c>
      <c r="E4" s="5">
        <f t="shared" si="1"/>
        <v>12.292999999999999</v>
      </c>
      <c r="F4" s="5">
        <f t="shared" si="2"/>
        <v>2.7050999999999998</v>
      </c>
      <c r="G4" s="5">
        <f t="shared" si="3"/>
        <v>0.81850000000000001</v>
      </c>
      <c r="H4" s="5">
        <f t="shared" si="4"/>
        <v>1.5214999999999999</v>
      </c>
      <c r="I4" s="5">
        <f t="shared" si="5"/>
        <v>0.72770000000000001</v>
      </c>
      <c r="J4" s="5">
        <f t="shared" si="6"/>
        <v>1.6021000000000005</v>
      </c>
      <c r="K4" s="5">
        <f t="shared" si="7"/>
        <v>0.83439999999999959</v>
      </c>
      <c r="L4" s="5">
        <f t="shared" si="8"/>
        <v>5.5912113866317021</v>
      </c>
      <c r="M4" s="5">
        <f t="shared" si="9"/>
        <v>1.8681915158783911</v>
      </c>
      <c r="N4" s="5">
        <f t="shared" si="10"/>
        <v>5.5732504277127193</v>
      </c>
      <c r="O4" s="5">
        <f t="shared" ref="O4:O12" si="17">((CA4-CC4)^2+(CB4-CD4)^2)^0.5</f>
        <v>2.2980277304680192</v>
      </c>
      <c r="P4" s="5">
        <f t="shared" ref="P4:P10" si="18">((CE4-CG4)^2+(CF4-CH4)^2)^0.5</f>
        <v>5.9483912657121003</v>
      </c>
      <c r="Q4" s="5">
        <f t="shared" si="11"/>
        <v>6.3329520328200815</v>
      </c>
      <c r="R4" s="5">
        <f t="shared" ref="R4:R10" si="19">((CO4-CQ4)^2+(CP4-CR4)^2)^0.5</f>
        <v>4.2374523596142062</v>
      </c>
      <c r="S4" s="5">
        <f t="shared" ref="S4:S10" si="20">((CQ4-CS4)^2+(CR4-CT4)^2)^0.5</f>
        <v>5.0013843083690332</v>
      </c>
      <c r="T4" s="5">
        <f t="shared" ref="T4:T9" si="21">((CY4-DA4)^2+(CZ4-DB4)^2)^0.5</f>
        <v>5.4559126184351596</v>
      </c>
      <c r="U4" s="5">
        <f t="shared" ref="U4:U10" si="22">((DA4-DC4)^2+(DB4-DD4)^2)^0.5</f>
        <v>6.5673747273929779</v>
      </c>
      <c r="V4" s="5">
        <f t="shared" ref="V4:V10" si="23">((DI4-DK4)^2+(DJ4-DL4)^2)^0.5</f>
        <v>1.115484728716623</v>
      </c>
      <c r="W4" s="5">
        <f t="shared" ref="W4:W10" si="24">((DK4-DM4)^2+(DL4-DN4)^2)^0.5</f>
        <v>1.5630870897042175</v>
      </c>
      <c r="X4" s="5">
        <f t="shared" ref="X4:X10" si="25">((DM4-DO4)^2+(DN4-DP4)^2)^0.5</f>
        <v>0.40212342632579895</v>
      </c>
      <c r="Y4" s="5">
        <f t="shared" si="12"/>
        <v>1.2382</v>
      </c>
      <c r="Z4" s="5">
        <f t="shared" si="13"/>
        <v>0.65720000000000001</v>
      </c>
      <c r="AA4" s="5">
        <f t="shared" si="14"/>
        <v>1.6249</v>
      </c>
      <c r="AB4" s="5">
        <f t="shared" si="15"/>
        <v>2.6059999999999999</v>
      </c>
      <c r="AC4" s="6">
        <f t="shared" si="16"/>
        <v>2.6486000000000001</v>
      </c>
      <c r="AD4" s="6">
        <f t="shared" ref="AD4:AD10" si="26">((CK4-CM4)^2+(CL4-CN4)^2)^0.5</f>
        <v>0.27109999999999995</v>
      </c>
      <c r="AE4" s="6">
        <f t="shared" ref="AE4:AE10" si="27">((CU4-CW4)^2+(CV4-CX4)^2)^0.5</f>
        <v>0.29660000000000009</v>
      </c>
      <c r="AF4" s="6">
        <f t="shared" ref="AF4:AF10" si="28">((DE4-DG4)^2+(DF4-DH4)^2)^0.5</f>
        <v>0.27690000000000003</v>
      </c>
      <c r="AG4" s="9">
        <v>0</v>
      </c>
      <c r="AH4" s="9">
        <v>0</v>
      </c>
      <c r="AI4" s="9">
        <v>0</v>
      </c>
      <c r="AJ4" s="9">
        <v>-0.81850000000000001</v>
      </c>
      <c r="AK4" s="9">
        <v>0</v>
      </c>
      <c r="AL4" s="9">
        <v>-1.1836</v>
      </c>
      <c r="AM4" s="9">
        <v>0</v>
      </c>
      <c r="AN4" s="9">
        <v>-2.7050999999999998</v>
      </c>
      <c r="AO4" s="9">
        <v>0</v>
      </c>
      <c r="AP4" s="9">
        <v>-3.4327999999999999</v>
      </c>
      <c r="AQ4" s="9">
        <v>0</v>
      </c>
      <c r="AR4" s="9">
        <v>-5.0349000000000004</v>
      </c>
      <c r="AS4" s="9">
        <v>0</v>
      </c>
      <c r="AT4" s="9">
        <v>-5.8693</v>
      </c>
      <c r="AU4" s="9">
        <v>0</v>
      </c>
      <c r="AV4" s="9">
        <v>-12.292999999999999</v>
      </c>
      <c r="AW4" s="9">
        <v>0</v>
      </c>
      <c r="AX4" s="9">
        <v>-13.616899999999999</v>
      </c>
      <c r="AY4" s="18">
        <v>1.2535000000000001</v>
      </c>
      <c r="AZ4" s="18">
        <v>-7.8353000000000002</v>
      </c>
      <c r="BA4" s="19">
        <v>1.2267999999999999</v>
      </c>
      <c r="BB4" s="19">
        <v>-7.8353000000000002</v>
      </c>
      <c r="BC4" s="19">
        <v>0.80449999999999999</v>
      </c>
      <c r="BD4" s="19">
        <v>-7.8353000000000002</v>
      </c>
      <c r="BE4" s="19">
        <v>0.59179999999999999</v>
      </c>
      <c r="BF4" s="19">
        <v>-7.8353000000000002</v>
      </c>
      <c r="BG4" s="19">
        <v>0.27810000000000001</v>
      </c>
      <c r="BH4" s="19">
        <v>-7.8353000000000002</v>
      </c>
      <c r="BI4" s="19">
        <v>-0.37909999999999999</v>
      </c>
      <c r="BJ4" s="19">
        <v>-7.8353000000000002</v>
      </c>
      <c r="BK4" s="19">
        <v>-0.64639999999999997</v>
      </c>
      <c r="BL4" s="19">
        <v>-7.8353000000000002</v>
      </c>
      <c r="BM4" s="19">
        <v>-0.82040000000000002</v>
      </c>
      <c r="BN4" s="19">
        <v>-7.8353000000000002</v>
      </c>
      <c r="BO4" s="19">
        <v>-1.3792</v>
      </c>
      <c r="BP4" s="19">
        <v>-7.8353000000000002</v>
      </c>
      <c r="BQ4" s="19">
        <v>-1.3951</v>
      </c>
      <c r="BR4" s="19">
        <v>-7.8353000000000002</v>
      </c>
      <c r="BS4" s="17">
        <v>0</v>
      </c>
      <c r="BT4" s="17">
        <v>0</v>
      </c>
      <c r="BU4" s="17">
        <v>-5.3193999999999999</v>
      </c>
      <c r="BV4" s="17">
        <v>-1.7221</v>
      </c>
      <c r="BW4" s="17">
        <v>-5.9417</v>
      </c>
      <c r="BX4" s="17">
        <v>-3.4836</v>
      </c>
      <c r="BY4" s="17">
        <v>-5.9417</v>
      </c>
      <c r="BZ4" s="17">
        <v>-3.4836</v>
      </c>
      <c r="CA4" s="17">
        <v>-6.9634</v>
      </c>
      <c r="CB4" s="17">
        <v>-8.9624000000000006</v>
      </c>
      <c r="CC4" s="17">
        <v>-5.6006999999999998</v>
      </c>
      <c r="CD4" s="17">
        <v>-10.812799999999999</v>
      </c>
      <c r="CE4" s="12">
        <v>0</v>
      </c>
      <c r="CF4" s="12">
        <v>0</v>
      </c>
      <c r="CG4" s="12">
        <v>1.5188999999999999</v>
      </c>
      <c r="CH4" s="12">
        <v>5.7511999999999999</v>
      </c>
      <c r="CI4" s="12">
        <v>6.8085000000000004</v>
      </c>
      <c r="CJ4" s="12">
        <v>2.2688999999999999</v>
      </c>
      <c r="CK4" s="12">
        <v>-0.45910000000000001</v>
      </c>
      <c r="CL4" s="12">
        <v>0.93220000000000003</v>
      </c>
      <c r="CM4" s="12">
        <v>-0.73019999999999996</v>
      </c>
      <c r="CN4" s="12">
        <v>0.93220000000000003</v>
      </c>
      <c r="CO4" s="12">
        <v>-0.1416</v>
      </c>
      <c r="CP4" s="12">
        <v>2.4561999999999999</v>
      </c>
      <c r="CQ4" s="12">
        <v>6.7299999999999999E-2</v>
      </c>
      <c r="CR4" s="12">
        <v>-1.7761</v>
      </c>
      <c r="CS4" s="12">
        <v>5.0202999999999998</v>
      </c>
      <c r="CT4" s="12">
        <v>-2.4701</v>
      </c>
      <c r="CU4" s="12">
        <v>-0.60319999999999996</v>
      </c>
      <c r="CV4" s="12">
        <v>0.93220000000000003</v>
      </c>
      <c r="CW4" s="12">
        <v>-0.89980000000000004</v>
      </c>
      <c r="CX4" s="12">
        <v>0.93220000000000003</v>
      </c>
      <c r="CY4" s="12">
        <v>-0.501</v>
      </c>
      <c r="CZ4" s="12">
        <v>1.3868</v>
      </c>
      <c r="DA4" s="12">
        <v>-1.2351000000000001</v>
      </c>
      <c r="DB4" s="12">
        <v>-4.0194999999999999</v>
      </c>
      <c r="DC4" s="12">
        <v>5.2939999999999996</v>
      </c>
      <c r="DD4" s="12">
        <v>-3.3115000000000001</v>
      </c>
      <c r="DE4" s="12">
        <v>-0.755</v>
      </c>
      <c r="DF4" s="12">
        <v>0.93220000000000003</v>
      </c>
      <c r="DG4" s="12">
        <v>-1.0319</v>
      </c>
      <c r="DH4" s="12">
        <v>0.93220000000000003</v>
      </c>
      <c r="DI4" s="12">
        <v>-0.53339999999999999</v>
      </c>
      <c r="DJ4" s="12">
        <v>4.5726000000000004</v>
      </c>
      <c r="DK4" s="12">
        <v>-8.5699999999999998E-2</v>
      </c>
      <c r="DL4" s="12">
        <v>5.5942999999999996</v>
      </c>
      <c r="DM4" s="12">
        <v>-0.41270000000000001</v>
      </c>
      <c r="DN4" s="12">
        <v>7.1227999999999998</v>
      </c>
      <c r="DO4" s="12">
        <v>-0.65529999999999999</v>
      </c>
      <c r="DP4" s="12">
        <v>7.4435000000000002</v>
      </c>
    </row>
    <row r="5" spans="2:120" ht="16.899999999999999" customHeight="1" x14ac:dyDescent="0.2">
      <c r="B5" s="2" t="s">
        <v>87</v>
      </c>
      <c r="C5" s="2" t="s">
        <v>479</v>
      </c>
      <c r="D5" s="5">
        <f t="shared" si="0"/>
        <v>17.318999999999999</v>
      </c>
      <c r="E5" s="5">
        <f t="shared" si="1"/>
        <v>14.6075</v>
      </c>
      <c r="F5" s="5">
        <f t="shared" si="2"/>
        <v>3.1667000000000001</v>
      </c>
      <c r="G5" s="5">
        <f t="shared" si="3"/>
        <v>1.0719000000000001</v>
      </c>
      <c r="H5" s="5">
        <f t="shared" si="4"/>
        <v>1.6103000000000001</v>
      </c>
      <c r="I5" s="5">
        <f t="shared" si="5"/>
        <v>0.85479999999999956</v>
      </c>
      <c r="J5" s="5">
        <f t="shared" si="6"/>
        <v>1.9196</v>
      </c>
      <c r="K5" s="5">
        <f t="shared" si="7"/>
        <v>1.5970000000000004</v>
      </c>
      <c r="L5" s="5">
        <f t="shared" si="8"/>
        <v>6.3950790034213023</v>
      </c>
      <c r="M5" s="5">
        <f t="shared" si="9"/>
        <v>1.8083089337831626</v>
      </c>
      <c r="N5" s="5">
        <f t="shared" si="10"/>
        <v>5.7063477248363528</v>
      </c>
      <c r="O5" s="5" t="s">
        <v>566</v>
      </c>
      <c r="P5" s="5">
        <f t="shared" si="18"/>
        <v>6.9637323110527438</v>
      </c>
      <c r="Q5" s="5">
        <f t="shared" si="11"/>
        <v>7.7688946150659035</v>
      </c>
      <c r="R5" s="5">
        <f t="shared" si="19"/>
        <v>4.8249358006091647</v>
      </c>
      <c r="S5" s="5">
        <f t="shared" si="20"/>
        <v>6.2863001145347805</v>
      </c>
      <c r="T5" s="5">
        <f t="shared" si="21"/>
        <v>6.664623543006762</v>
      </c>
      <c r="U5" s="5">
        <f t="shared" si="22"/>
        <v>6.8445005493461686</v>
      </c>
      <c r="V5" s="5">
        <f t="shared" si="23"/>
        <v>1.3687774727836519</v>
      </c>
      <c r="W5" s="5">
        <f t="shared" si="24"/>
        <v>1.8531694283038451</v>
      </c>
      <c r="X5" s="5">
        <f t="shared" si="25"/>
        <v>0.39143594622875338</v>
      </c>
      <c r="Y5" s="5">
        <f t="shared" si="12"/>
        <v>1.2566999999999999</v>
      </c>
      <c r="Z5" s="5">
        <f t="shared" si="13"/>
        <v>0.79879999999999995</v>
      </c>
      <c r="AA5" s="5">
        <f t="shared" si="14"/>
        <v>1.9939</v>
      </c>
      <c r="AB5" s="5">
        <f t="shared" si="15"/>
        <v>3.4314999999999998</v>
      </c>
      <c r="AC5" s="6">
        <f t="shared" si="16"/>
        <v>5.1276000000000002</v>
      </c>
      <c r="AD5" s="6">
        <f t="shared" si="26"/>
        <v>0.40200000000000002</v>
      </c>
      <c r="AE5" s="6">
        <f t="shared" si="27"/>
        <v>0.46540000000000015</v>
      </c>
      <c r="AF5" s="6">
        <f t="shared" si="28"/>
        <v>0.41399999999999992</v>
      </c>
      <c r="AG5" s="9">
        <v>0</v>
      </c>
      <c r="AH5" s="9">
        <v>0</v>
      </c>
      <c r="AI5" s="9">
        <v>0</v>
      </c>
      <c r="AJ5" s="9">
        <v>-1.0719000000000001</v>
      </c>
      <c r="AK5" s="9">
        <v>0</v>
      </c>
      <c r="AL5" s="9">
        <v>-1.5564</v>
      </c>
      <c r="AM5" s="9">
        <v>0</v>
      </c>
      <c r="AN5" s="9">
        <v>-3.1667000000000001</v>
      </c>
      <c r="AO5" s="9">
        <v>0</v>
      </c>
      <c r="AP5" s="9">
        <v>-4.0214999999999996</v>
      </c>
      <c r="AQ5" s="9">
        <v>0</v>
      </c>
      <c r="AR5" s="9">
        <v>-5.9410999999999996</v>
      </c>
      <c r="AS5" s="9">
        <v>0</v>
      </c>
      <c r="AT5" s="9">
        <v>-7.5381</v>
      </c>
      <c r="AU5" s="9">
        <v>0</v>
      </c>
      <c r="AV5" s="9">
        <v>-14.6075</v>
      </c>
      <c r="AW5" s="9">
        <v>0</v>
      </c>
      <c r="AX5" s="9">
        <v>-17.318999999999999</v>
      </c>
      <c r="AY5" s="18">
        <v>2.1806000000000001</v>
      </c>
      <c r="AZ5" s="18">
        <v>-8.9864999999999995</v>
      </c>
      <c r="BA5" s="19">
        <v>1.6091</v>
      </c>
      <c r="BB5" s="19">
        <v>-8.9864999999999995</v>
      </c>
      <c r="BC5" s="19">
        <v>0.7893</v>
      </c>
      <c r="BD5" s="19">
        <v>-8.9864999999999995</v>
      </c>
      <c r="BE5" s="19">
        <v>0.64200000000000002</v>
      </c>
      <c r="BF5" s="19">
        <v>-8.9864999999999995</v>
      </c>
      <c r="BG5" s="19">
        <v>0.3619</v>
      </c>
      <c r="BH5" s="19">
        <v>-8.9864999999999995</v>
      </c>
      <c r="BI5" s="19">
        <v>-0.43690000000000001</v>
      </c>
      <c r="BJ5" s="19">
        <v>-8.9864999999999995</v>
      </c>
      <c r="BK5" s="19">
        <v>-0.61470000000000002</v>
      </c>
      <c r="BL5" s="19">
        <v>-8.9864999999999995</v>
      </c>
      <c r="BM5" s="19">
        <v>-1.2045999999999999</v>
      </c>
      <c r="BN5" s="19">
        <v>-8.9864999999999995</v>
      </c>
      <c r="BO5" s="19">
        <v>-1.8224</v>
      </c>
      <c r="BP5" s="19">
        <v>-8.9864999999999995</v>
      </c>
      <c r="BQ5" s="19">
        <v>-2.9470000000000001</v>
      </c>
      <c r="BR5" s="19">
        <v>-8.9864999999999995</v>
      </c>
      <c r="BS5" s="17">
        <v>0</v>
      </c>
      <c r="BT5" s="17">
        <v>0</v>
      </c>
      <c r="BU5" s="17">
        <v>5.4375</v>
      </c>
      <c r="BV5" s="17">
        <v>3.3660999999999999</v>
      </c>
      <c r="BW5" s="17">
        <v>7.1868999999999996</v>
      </c>
      <c r="BX5" s="17">
        <v>2.9083000000000001</v>
      </c>
      <c r="BY5" s="17">
        <v>10.515000000000001</v>
      </c>
      <c r="BZ5" s="17">
        <v>5.0799999999999998E-2</v>
      </c>
      <c r="CA5" s="17">
        <v>10.111700000000001</v>
      </c>
      <c r="CB5" s="17">
        <v>-1.2059</v>
      </c>
      <c r="CC5" s="17">
        <v>10.111700000000001</v>
      </c>
      <c r="CD5" s="17">
        <v>-1.2059</v>
      </c>
      <c r="CE5" s="12">
        <v>0</v>
      </c>
      <c r="CF5" s="12">
        <v>0</v>
      </c>
      <c r="CG5" s="12">
        <v>-4.9192999999999998</v>
      </c>
      <c r="CH5" s="12">
        <v>-4.9288999999999996</v>
      </c>
      <c r="CI5" s="12">
        <v>1.4332</v>
      </c>
      <c r="CJ5" s="12">
        <v>-9.4011999999999993</v>
      </c>
      <c r="CK5" s="12">
        <v>-2.4771000000000001</v>
      </c>
      <c r="CL5" s="12">
        <v>0.79179999999999995</v>
      </c>
      <c r="CM5" s="12">
        <v>-2.4771000000000001</v>
      </c>
      <c r="CN5" s="12">
        <v>1.1938</v>
      </c>
      <c r="CO5" s="12">
        <v>1.1296999999999999</v>
      </c>
      <c r="CP5" s="12">
        <v>-5.48</v>
      </c>
      <c r="CQ5" s="12">
        <v>-3.6951000000000001</v>
      </c>
      <c r="CR5" s="12">
        <v>-5.5162000000000004</v>
      </c>
      <c r="CS5" s="12">
        <v>0.76770000000000005</v>
      </c>
      <c r="CT5" s="12">
        <v>-9.9435000000000002</v>
      </c>
      <c r="CU5" s="12">
        <v>-2.4771000000000001</v>
      </c>
      <c r="CV5" s="12">
        <v>1.2128000000000001</v>
      </c>
      <c r="CW5" s="12">
        <v>-2.4771000000000001</v>
      </c>
      <c r="CX5" s="12">
        <v>0.74739999999999995</v>
      </c>
      <c r="CY5" s="12">
        <v>1.0871</v>
      </c>
      <c r="CZ5" s="12">
        <v>-6.4256000000000002</v>
      </c>
      <c r="DA5" s="12">
        <v>-5.2953000000000001</v>
      </c>
      <c r="DB5" s="12">
        <v>-8.3445</v>
      </c>
      <c r="DC5" s="12">
        <v>1.1671</v>
      </c>
      <c r="DD5" s="12">
        <v>-10.599399999999999</v>
      </c>
      <c r="DE5" s="12">
        <v>-2.4771000000000001</v>
      </c>
      <c r="DF5" s="12">
        <v>0.91759999999999997</v>
      </c>
      <c r="DG5" s="12">
        <v>-2.4771000000000001</v>
      </c>
      <c r="DH5" s="12">
        <v>0.50360000000000005</v>
      </c>
      <c r="DI5" s="12">
        <v>-4.1675000000000004</v>
      </c>
      <c r="DJ5" s="12">
        <v>6.1905999999999999</v>
      </c>
      <c r="DK5" s="12">
        <v>-3.4011</v>
      </c>
      <c r="DL5" s="12">
        <v>7.3247</v>
      </c>
      <c r="DM5" s="12">
        <v>-3.5127999999999999</v>
      </c>
      <c r="DN5" s="12">
        <v>9.1745000000000001</v>
      </c>
      <c r="DO5" s="12">
        <v>-3.5941000000000001</v>
      </c>
      <c r="DP5" s="12">
        <v>9.5573999999999995</v>
      </c>
    </row>
    <row r="6" spans="2:120" ht="15" customHeight="1" x14ac:dyDescent="0.2">
      <c r="B6" s="2" t="s">
        <v>88</v>
      </c>
      <c r="C6" s="2"/>
      <c r="D6" s="5">
        <f t="shared" si="0"/>
        <v>17.308199999999999</v>
      </c>
      <c r="E6" s="5">
        <f t="shared" si="1"/>
        <v>15.1213</v>
      </c>
      <c r="F6" s="5">
        <f t="shared" si="2"/>
        <v>3.2873999999999999</v>
      </c>
      <c r="G6" s="5">
        <f t="shared" si="3"/>
        <v>1.1532</v>
      </c>
      <c r="H6" s="5">
        <f t="shared" si="4"/>
        <v>1.5277999999999998</v>
      </c>
      <c r="I6" s="5">
        <f t="shared" si="5"/>
        <v>0.87950000000000017</v>
      </c>
      <c r="J6" s="5">
        <f t="shared" si="6"/>
        <v>2.1177000000000001</v>
      </c>
      <c r="K6" s="5">
        <f t="shared" si="7"/>
        <v>1.2058999999999997</v>
      </c>
      <c r="L6" s="5">
        <f t="shared" si="8"/>
        <v>6.8148740186448054</v>
      </c>
      <c r="M6" s="5">
        <f t="shared" si="9"/>
        <v>2.1467697268221384</v>
      </c>
      <c r="N6" s="5">
        <f t="shared" si="10"/>
        <v>5.5984940698369945</v>
      </c>
      <c r="O6" s="5">
        <f t="shared" si="17"/>
        <v>1.7019353924282796</v>
      </c>
      <c r="P6" s="5">
        <f t="shared" si="18"/>
        <v>7.1239473671553748</v>
      </c>
      <c r="Q6" s="5">
        <f t="shared" si="11"/>
        <v>7.3710895490422574</v>
      </c>
      <c r="R6" s="5">
        <f t="shared" si="19"/>
        <v>5.1016000000000004</v>
      </c>
      <c r="S6" s="5">
        <f t="shared" si="20"/>
        <v>6.6445872843992353</v>
      </c>
      <c r="T6" s="5">
        <f t="shared" si="21"/>
        <v>7.2953607669532001</v>
      </c>
      <c r="U6" s="5">
        <f t="shared" si="22"/>
        <v>9.2351820101176134</v>
      </c>
      <c r="V6" s="5">
        <f t="shared" si="23"/>
        <v>1.2348918171240746</v>
      </c>
      <c r="W6" s="5">
        <f t="shared" si="24"/>
        <v>2.1520419442938374</v>
      </c>
      <c r="X6" s="5">
        <f t="shared" si="25"/>
        <v>0.29926994503290905</v>
      </c>
      <c r="Y6" s="5">
        <f t="shared" si="12"/>
        <v>1.4605000000000001</v>
      </c>
      <c r="Z6" s="5">
        <f t="shared" si="13"/>
        <v>0.69020000000000004</v>
      </c>
      <c r="AA6" s="5">
        <f t="shared" si="14"/>
        <v>2.206</v>
      </c>
      <c r="AB6" s="5">
        <f t="shared" si="15"/>
        <v>3.6188000000000002</v>
      </c>
      <c r="AC6" s="6">
        <f t="shared" si="16"/>
        <v>4.2392000000000003</v>
      </c>
      <c r="AD6" s="6">
        <f t="shared" si="26"/>
        <v>0.36199999999999988</v>
      </c>
      <c r="AE6" s="6">
        <f t="shared" si="27"/>
        <v>0.36389999999999989</v>
      </c>
      <c r="AF6" s="6">
        <f t="shared" si="28"/>
        <v>0.39500000000000024</v>
      </c>
      <c r="AG6" s="9">
        <v>0</v>
      </c>
      <c r="AH6" s="9">
        <v>0</v>
      </c>
      <c r="AI6" s="9">
        <v>0</v>
      </c>
      <c r="AJ6" s="9">
        <v>-1.1532</v>
      </c>
      <c r="AK6" s="9">
        <v>0</v>
      </c>
      <c r="AL6" s="9">
        <v>-1.7596000000000001</v>
      </c>
      <c r="AM6" s="9">
        <v>0</v>
      </c>
      <c r="AN6" s="9">
        <v>-3.2873999999999999</v>
      </c>
      <c r="AO6" s="9">
        <v>0</v>
      </c>
      <c r="AP6" s="9">
        <v>-4.1669</v>
      </c>
      <c r="AQ6" s="9">
        <v>0</v>
      </c>
      <c r="AR6" s="9">
        <v>-6.2846000000000002</v>
      </c>
      <c r="AS6" s="9">
        <v>0</v>
      </c>
      <c r="AT6" s="9">
        <v>-7.4904999999999999</v>
      </c>
      <c r="AU6" s="9">
        <v>0</v>
      </c>
      <c r="AV6" s="9">
        <v>-15.1213</v>
      </c>
      <c r="AW6" s="9">
        <v>0</v>
      </c>
      <c r="AX6" s="9">
        <v>-17.308199999999999</v>
      </c>
      <c r="AY6" s="18">
        <v>2.0034000000000001</v>
      </c>
      <c r="AZ6" s="18">
        <v>-8.6677</v>
      </c>
      <c r="BA6" s="19">
        <v>1.804</v>
      </c>
      <c r="BB6" s="19">
        <v>-8.6677</v>
      </c>
      <c r="BC6" s="19">
        <v>1.1411</v>
      </c>
      <c r="BD6" s="19">
        <v>-8.6677</v>
      </c>
      <c r="BE6" s="19">
        <v>0.66290000000000004</v>
      </c>
      <c r="BF6" s="19">
        <v>-8.6677</v>
      </c>
      <c r="BG6" s="19">
        <v>0.18859999999999999</v>
      </c>
      <c r="BH6" s="19">
        <v>-8.6677</v>
      </c>
      <c r="BI6" s="19">
        <v>-0.50160000000000005</v>
      </c>
      <c r="BJ6" s="19">
        <v>-8.6677</v>
      </c>
      <c r="BK6" s="19">
        <v>-0.79759999999999998</v>
      </c>
      <c r="BL6" s="19">
        <v>-8.6677</v>
      </c>
      <c r="BM6" s="19">
        <v>-1.0649</v>
      </c>
      <c r="BN6" s="19">
        <v>-8.6677</v>
      </c>
      <c r="BO6" s="19">
        <v>-1.8148</v>
      </c>
      <c r="BP6" s="19">
        <v>-8.6677</v>
      </c>
      <c r="BQ6" s="19">
        <v>-2.2357999999999998</v>
      </c>
      <c r="BR6" s="19">
        <v>-8.6677</v>
      </c>
      <c r="BS6" s="17">
        <v>0</v>
      </c>
      <c r="BT6" s="17">
        <v>0</v>
      </c>
      <c r="BU6" s="23">
        <v>-0.47499999999999998</v>
      </c>
      <c r="BV6" s="17">
        <v>6.7983000000000002</v>
      </c>
      <c r="BW6" s="17">
        <v>1.4249000000000001</v>
      </c>
      <c r="BX6" s="17">
        <v>7.7977999999999996</v>
      </c>
      <c r="BY6" s="17">
        <v>1.4249000000000001</v>
      </c>
      <c r="BZ6" s="17">
        <v>7.7977999999999996</v>
      </c>
      <c r="CA6" s="17">
        <v>6.7417999999999996</v>
      </c>
      <c r="CB6" s="17">
        <v>9.5510000000000002</v>
      </c>
      <c r="CC6" s="17">
        <v>7.6059999999999999</v>
      </c>
      <c r="CD6" s="17">
        <v>8.0847999999999995</v>
      </c>
      <c r="CE6" s="12">
        <v>7.8510999999999997</v>
      </c>
      <c r="CF6" s="12">
        <v>8.1196999999999999</v>
      </c>
      <c r="CG6" s="12">
        <v>9.1491000000000007</v>
      </c>
      <c r="CH6" s="12">
        <v>15.1244</v>
      </c>
      <c r="CI6" s="12">
        <v>10.8058</v>
      </c>
      <c r="CJ6" s="12">
        <v>7.9419000000000004</v>
      </c>
      <c r="CK6" s="12">
        <v>-1.3157000000000001</v>
      </c>
      <c r="CL6" s="12">
        <v>0.93220000000000003</v>
      </c>
      <c r="CM6" s="12">
        <v>-1.6777</v>
      </c>
      <c r="CN6" s="12">
        <v>0.93220000000000003</v>
      </c>
      <c r="CO6" s="12">
        <v>0</v>
      </c>
      <c r="CP6" s="12">
        <v>0</v>
      </c>
      <c r="CQ6" s="12">
        <v>0</v>
      </c>
      <c r="CR6" s="12">
        <v>5.1016000000000004</v>
      </c>
      <c r="CS6" s="12">
        <v>4.1026999999999996</v>
      </c>
      <c r="CT6" s="12">
        <v>-0.12509999999999999</v>
      </c>
      <c r="CU6" s="12">
        <v>-1.4789000000000001</v>
      </c>
      <c r="CV6" s="12">
        <v>0.93220000000000003</v>
      </c>
      <c r="CW6" s="12">
        <v>-1.8428</v>
      </c>
      <c r="CX6" s="12">
        <v>0.93220000000000003</v>
      </c>
      <c r="CY6" s="12">
        <v>-2.2757999999999998</v>
      </c>
      <c r="CZ6" s="12">
        <v>-1.7081</v>
      </c>
      <c r="DA6" s="12">
        <v>-9.4423999999999992</v>
      </c>
      <c r="DB6" s="12">
        <v>-0.34350000000000003</v>
      </c>
      <c r="DC6" s="12">
        <v>-3.5198</v>
      </c>
      <c r="DD6" s="12">
        <v>-7.4295</v>
      </c>
      <c r="DE6" s="12">
        <v>-1.6420999999999999</v>
      </c>
      <c r="DF6" s="12">
        <v>0.93220000000000003</v>
      </c>
      <c r="DG6" s="12">
        <v>-2.0371000000000001</v>
      </c>
      <c r="DH6" s="12">
        <v>0.93220000000000003</v>
      </c>
      <c r="DI6" s="12">
        <v>-3.7559999999999998</v>
      </c>
      <c r="DJ6" s="12">
        <v>9.7218</v>
      </c>
      <c r="DK6" s="12">
        <v>-2.7038000000000002</v>
      </c>
      <c r="DL6" s="12">
        <v>9.0754000000000001</v>
      </c>
      <c r="DM6" s="12">
        <v>-2.2414999999999998</v>
      </c>
      <c r="DN6" s="12">
        <v>6.9736000000000002</v>
      </c>
      <c r="DO6" s="12">
        <v>-2.2936000000000001</v>
      </c>
      <c r="DP6" s="12">
        <v>6.6788999999999996</v>
      </c>
    </row>
    <row r="7" spans="2:120" ht="16.149999999999999" customHeight="1" x14ac:dyDescent="0.2">
      <c r="B7" s="2" t="s">
        <v>89</v>
      </c>
      <c r="C7" s="2" t="s">
        <v>479</v>
      </c>
      <c r="D7" s="5">
        <f t="shared" si="0"/>
        <v>17.9133</v>
      </c>
      <c r="E7" s="5">
        <f t="shared" si="1"/>
        <v>15.432399999999999</v>
      </c>
      <c r="F7" s="5">
        <f t="shared" si="2"/>
        <v>3.2728000000000002</v>
      </c>
      <c r="G7" s="5">
        <f t="shared" si="3"/>
        <v>1.1805000000000001</v>
      </c>
      <c r="H7" s="5">
        <f t="shared" si="4"/>
        <v>1.6593000000000002</v>
      </c>
      <c r="I7" s="5">
        <f t="shared" si="5"/>
        <v>0.93219999999999992</v>
      </c>
      <c r="J7" s="5">
        <f t="shared" si="6"/>
        <v>2.1691000000000003</v>
      </c>
      <c r="K7" s="5">
        <f t="shared" si="7"/>
        <v>0.94550000000000001</v>
      </c>
      <c r="L7" s="5">
        <f t="shared" si="8"/>
        <v>7.059180050119136</v>
      </c>
      <c r="M7" s="5">
        <f t="shared" si="9"/>
        <v>1.9493188810453765</v>
      </c>
      <c r="N7" s="5">
        <f t="shared" si="10"/>
        <v>6.7891769327811877</v>
      </c>
      <c r="O7" s="5" t="s">
        <v>566</v>
      </c>
      <c r="P7" s="5">
        <f t="shared" si="18"/>
        <v>7.2437292329296792</v>
      </c>
      <c r="Q7" s="5">
        <f t="shared" si="11"/>
        <v>7.2964628636072701</v>
      </c>
      <c r="R7" s="5">
        <f t="shared" si="19"/>
        <v>5.3603639624562804</v>
      </c>
      <c r="S7" s="5">
        <f t="shared" si="20"/>
        <v>6.4798052540180562</v>
      </c>
      <c r="T7" s="5">
        <f t="shared" si="21"/>
        <v>7.0954191201084109</v>
      </c>
      <c r="U7" s="5">
        <f t="shared" si="22"/>
        <v>8.9101818864712303</v>
      </c>
      <c r="V7" s="5">
        <f t="shared" si="23"/>
        <v>1.3881142063965768</v>
      </c>
      <c r="W7" s="5">
        <f t="shared" si="24"/>
        <v>2.0192802282001385</v>
      </c>
      <c r="X7" s="24">
        <f t="shared" si="25"/>
        <v>0.60434987383137573</v>
      </c>
      <c r="Y7" s="5">
        <f t="shared" si="12"/>
        <v>1.3976999999999999</v>
      </c>
      <c r="Z7" s="5">
        <f t="shared" si="13"/>
        <v>0.83179999999999987</v>
      </c>
      <c r="AA7" s="5">
        <f t="shared" si="14"/>
        <v>2.3323</v>
      </c>
      <c r="AB7" s="5">
        <f t="shared" si="15"/>
        <v>3.7027000000000001</v>
      </c>
      <c r="AC7" s="6">
        <f t="shared" si="16"/>
        <v>3.7896000000000001</v>
      </c>
      <c r="AD7" s="6">
        <f t="shared" si="26"/>
        <v>0.37720000000000004</v>
      </c>
      <c r="AE7" s="6">
        <f t="shared" si="27"/>
        <v>0.42040000000000005</v>
      </c>
      <c r="AF7" s="6">
        <f t="shared" si="28"/>
        <v>0.37660000000000005</v>
      </c>
      <c r="AG7" s="9">
        <v>0</v>
      </c>
      <c r="AH7" s="9">
        <v>0</v>
      </c>
      <c r="AI7" s="9">
        <v>0</v>
      </c>
      <c r="AJ7" s="9">
        <v>-1.1805000000000001</v>
      </c>
      <c r="AK7" s="9">
        <v>0</v>
      </c>
      <c r="AL7" s="9">
        <v>-1.6134999999999999</v>
      </c>
      <c r="AM7" s="9">
        <v>0</v>
      </c>
      <c r="AN7" s="9">
        <v>-3.2728000000000002</v>
      </c>
      <c r="AO7" s="9">
        <v>0</v>
      </c>
      <c r="AP7" s="9">
        <v>-4.2050000000000001</v>
      </c>
      <c r="AQ7" s="9">
        <v>0</v>
      </c>
      <c r="AR7" s="9">
        <v>-6.3741000000000003</v>
      </c>
      <c r="AS7" s="9">
        <v>0</v>
      </c>
      <c r="AT7" s="9">
        <v>-7.3196000000000003</v>
      </c>
      <c r="AU7" s="9">
        <v>0</v>
      </c>
      <c r="AV7" s="9">
        <v>-15.432399999999999</v>
      </c>
      <c r="AW7" s="9">
        <v>0</v>
      </c>
      <c r="AX7" s="9">
        <v>-17.9133</v>
      </c>
      <c r="AY7" s="18">
        <v>1.7551000000000001</v>
      </c>
      <c r="AZ7" s="18">
        <v>-7.9096000000000002</v>
      </c>
      <c r="BA7" s="19">
        <v>1.9107000000000001</v>
      </c>
      <c r="BB7" s="19">
        <v>-7.9096000000000002</v>
      </c>
      <c r="BC7" s="19">
        <v>1.1874</v>
      </c>
      <c r="BD7" s="19">
        <v>-7.9096000000000002</v>
      </c>
      <c r="BE7" s="19">
        <v>0.84650000000000003</v>
      </c>
      <c r="BF7" s="19">
        <v>-7.9096000000000002</v>
      </c>
      <c r="BG7" s="19">
        <v>0.57909999999999995</v>
      </c>
      <c r="BH7" s="19">
        <v>-7.9096000000000002</v>
      </c>
      <c r="BI7" s="19">
        <v>-0.25269999999999998</v>
      </c>
      <c r="BJ7" s="19">
        <v>-7.9096000000000002</v>
      </c>
      <c r="BK7" s="19">
        <v>-0.55120000000000002</v>
      </c>
      <c r="BL7" s="19">
        <v>-7.9096000000000002</v>
      </c>
      <c r="BM7" s="19">
        <v>-1.1449</v>
      </c>
      <c r="BN7" s="19">
        <v>-7.9096000000000002</v>
      </c>
      <c r="BO7" s="19">
        <v>-1.792</v>
      </c>
      <c r="BP7" s="19">
        <v>-7.9096000000000002</v>
      </c>
      <c r="BQ7" s="19">
        <v>-2.0345</v>
      </c>
      <c r="BR7" s="19">
        <v>-7.9096000000000002</v>
      </c>
      <c r="BS7" s="17">
        <v>0</v>
      </c>
      <c r="BT7" s="17">
        <v>0</v>
      </c>
      <c r="BU7" s="17">
        <v>0.74929999999999997</v>
      </c>
      <c r="BV7" s="17">
        <v>7.0193000000000003</v>
      </c>
      <c r="BW7" s="17">
        <v>-1.1943999999999999</v>
      </c>
      <c r="BX7" s="17">
        <v>7.1672000000000002</v>
      </c>
      <c r="BY7" s="17">
        <v>-4.7206000000000001</v>
      </c>
      <c r="BZ7" s="17">
        <v>6.7836999999999996</v>
      </c>
      <c r="CA7" s="17">
        <v>-7.8467000000000002</v>
      </c>
      <c r="CB7" s="17">
        <v>5.9238999999999997</v>
      </c>
      <c r="CC7" s="17">
        <v>-7.8467000000000002</v>
      </c>
      <c r="CD7" s="17">
        <v>5.9238999999999997</v>
      </c>
      <c r="CE7" s="12">
        <v>0</v>
      </c>
      <c r="CF7" s="12">
        <v>0</v>
      </c>
      <c r="CG7" s="12">
        <v>-0.65339999999999998</v>
      </c>
      <c r="CH7" s="12">
        <v>7.2141999999999999</v>
      </c>
      <c r="CI7" s="12">
        <v>-6.03</v>
      </c>
      <c r="CJ7" s="12">
        <v>2.2816000000000001</v>
      </c>
      <c r="CK7" s="12">
        <v>-0.50480000000000003</v>
      </c>
      <c r="CL7" s="12">
        <v>-0.33079999999999998</v>
      </c>
      <c r="CM7" s="12">
        <v>-0.12759999999999999</v>
      </c>
      <c r="CN7" s="12">
        <v>-0.33079999999999998</v>
      </c>
      <c r="CO7" s="12">
        <v>-4.5484999999999998</v>
      </c>
      <c r="CP7" s="12">
        <v>2.4295</v>
      </c>
      <c r="CQ7" s="12">
        <v>-5.5854999999999997</v>
      </c>
      <c r="CR7" s="12">
        <v>7.6886000000000001</v>
      </c>
      <c r="CS7" s="12">
        <v>-6.5652999999999997</v>
      </c>
      <c r="CT7" s="12">
        <v>1.2833000000000001</v>
      </c>
      <c r="CU7" s="12">
        <v>3.8E-3</v>
      </c>
      <c r="CV7" s="12">
        <v>-0.33079999999999998</v>
      </c>
      <c r="CW7" s="12">
        <v>-0.41660000000000003</v>
      </c>
      <c r="CX7" s="12">
        <v>-0.33079999999999998</v>
      </c>
      <c r="CY7" s="12">
        <v>-6.2610999999999999</v>
      </c>
      <c r="CZ7" s="12">
        <v>1.6351</v>
      </c>
      <c r="DA7" s="12">
        <v>-7.6745999999999999</v>
      </c>
      <c r="DB7" s="12">
        <v>-5.3181000000000003</v>
      </c>
      <c r="DC7" s="12">
        <v>-16.580500000000001</v>
      </c>
      <c r="DD7" s="12">
        <v>-5.0419</v>
      </c>
      <c r="DE7" s="12">
        <v>-0.2762</v>
      </c>
      <c r="DF7" s="12">
        <v>-0.33079999999999998</v>
      </c>
      <c r="DG7" s="12">
        <v>-0.65280000000000005</v>
      </c>
      <c r="DH7" s="12">
        <v>-0.33079999999999998</v>
      </c>
      <c r="DI7" s="12">
        <v>-0.84899999999999998</v>
      </c>
      <c r="DJ7" s="12">
        <v>7.4739000000000004</v>
      </c>
      <c r="DK7" s="12">
        <v>0.17780000000000001</v>
      </c>
      <c r="DL7" s="12">
        <v>8.4079999999999995</v>
      </c>
      <c r="DM7" s="12">
        <v>0.50860000000000005</v>
      </c>
      <c r="DN7" s="12">
        <v>10.4</v>
      </c>
      <c r="DO7" s="12">
        <v>0.41399999999999998</v>
      </c>
      <c r="DP7" s="12">
        <v>10.9969</v>
      </c>
    </row>
    <row r="8" spans="2:120" ht="16.149999999999999" customHeight="1" x14ac:dyDescent="0.2">
      <c r="B8" s="2" t="s">
        <v>131</v>
      </c>
      <c r="C8" s="2"/>
      <c r="D8" s="5">
        <f t="shared" si="0"/>
        <v>16.1265</v>
      </c>
      <c r="E8" s="5">
        <f t="shared" si="1"/>
        <v>13.4931</v>
      </c>
      <c r="F8" s="5">
        <f t="shared" si="2"/>
        <v>2.9762</v>
      </c>
      <c r="G8" s="5">
        <f t="shared" si="3"/>
        <v>1.1189</v>
      </c>
      <c r="H8" s="5">
        <f t="shared" si="4"/>
        <v>1.4000999999999999</v>
      </c>
      <c r="I8" s="5">
        <f t="shared" si="5"/>
        <v>0.95190000000000019</v>
      </c>
      <c r="J8" s="5">
        <f t="shared" si="6"/>
        <v>1.9525999999999999</v>
      </c>
      <c r="K8" s="5">
        <f t="shared" si="7"/>
        <v>1.2420999999999998</v>
      </c>
      <c r="L8" s="5">
        <f t="shared" si="8"/>
        <v>5.8264497981189196</v>
      </c>
      <c r="M8" s="5">
        <f t="shared" si="9"/>
        <v>1.8196699480949836</v>
      </c>
      <c r="N8" s="5">
        <f t="shared" si="10"/>
        <v>5.3000484889010258</v>
      </c>
      <c r="O8" s="5">
        <f t="shared" si="17"/>
        <v>1.7611508311328703</v>
      </c>
      <c r="P8" s="5">
        <f t="shared" si="18"/>
        <v>6.4117544283916548</v>
      </c>
      <c r="Q8" s="5">
        <f t="shared" si="11"/>
        <v>6.7571563701012574</v>
      </c>
      <c r="R8" s="5">
        <f t="shared" si="19"/>
        <v>4.6190050108221357</v>
      </c>
      <c r="S8" s="5">
        <f t="shared" si="20"/>
        <v>5.4783084433061999</v>
      </c>
      <c r="T8" s="5">
        <f t="shared" si="21"/>
        <v>6.1523285941178401</v>
      </c>
      <c r="U8" s="5">
        <f t="shared" si="22"/>
        <v>8.039789790784333</v>
      </c>
      <c r="V8" s="5">
        <f t="shared" si="23"/>
        <v>1.3446527358392575</v>
      </c>
      <c r="W8" s="5">
        <f t="shared" si="24"/>
        <v>1.9118598274978216</v>
      </c>
      <c r="X8" s="5">
        <f t="shared" si="25"/>
        <v>0.40662539271422798</v>
      </c>
      <c r="Y8" s="5">
        <f t="shared" si="12"/>
        <v>1.242</v>
      </c>
      <c r="Z8" s="5">
        <f t="shared" si="13"/>
        <v>0.86430000000000007</v>
      </c>
      <c r="AA8" s="5">
        <f t="shared" si="14"/>
        <v>1.6840999999999999</v>
      </c>
      <c r="AB8" s="5">
        <f t="shared" si="15"/>
        <v>3.2595000000000001</v>
      </c>
      <c r="AC8" s="6">
        <f t="shared" si="16"/>
        <v>3.0258000000000003</v>
      </c>
      <c r="AD8" s="6">
        <f t="shared" si="26"/>
        <v>0.32190000000000007</v>
      </c>
      <c r="AE8" s="6">
        <f t="shared" si="27"/>
        <v>0.37659999999999982</v>
      </c>
      <c r="AF8" s="6">
        <f t="shared" si="28"/>
        <v>0.32759999999999989</v>
      </c>
      <c r="AG8" s="9">
        <v>0</v>
      </c>
      <c r="AH8" s="9">
        <v>0</v>
      </c>
      <c r="AI8" s="9">
        <v>0</v>
      </c>
      <c r="AJ8" s="9">
        <v>-1.1189</v>
      </c>
      <c r="AK8" s="9">
        <v>0</v>
      </c>
      <c r="AL8" s="9">
        <v>-1.5761000000000001</v>
      </c>
      <c r="AM8" s="9">
        <v>0</v>
      </c>
      <c r="AN8" s="9">
        <v>-2.9762</v>
      </c>
      <c r="AO8" s="9">
        <v>0</v>
      </c>
      <c r="AP8" s="9">
        <v>-3.9281000000000001</v>
      </c>
      <c r="AQ8" s="9">
        <v>0</v>
      </c>
      <c r="AR8" s="9">
        <v>-5.8807</v>
      </c>
      <c r="AS8" s="9">
        <v>0</v>
      </c>
      <c r="AT8" s="9">
        <v>-7.1227999999999998</v>
      </c>
      <c r="AU8" s="9">
        <v>0</v>
      </c>
      <c r="AV8" s="9">
        <v>-13.4931</v>
      </c>
      <c r="AW8" s="9">
        <v>0</v>
      </c>
      <c r="AX8" s="9">
        <v>-16.1265</v>
      </c>
      <c r="AY8" s="18">
        <v>1.4459</v>
      </c>
      <c r="AZ8" s="18">
        <v>-7.1087999999999996</v>
      </c>
      <c r="BA8" s="19">
        <v>1.5690999999999999</v>
      </c>
      <c r="BB8" s="19">
        <v>-7.1087999999999996</v>
      </c>
      <c r="BC8" s="19">
        <v>0.83760000000000001</v>
      </c>
      <c r="BD8" s="19">
        <v>-7.1087999999999996</v>
      </c>
      <c r="BE8" s="19">
        <v>0.45079999999999998</v>
      </c>
      <c r="BF8" s="19">
        <v>-7.1087999999999996</v>
      </c>
      <c r="BG8" s="19">
        <v>0.2172</v>
      </c>
      <c r="BH8" s="19">
        <v>-7.1087999999999996</v>
      </c>
      <c r="BI8" s="19">
        <v>-0.64710000000000001</v>
      </c>
      <c r="BJ8" s="19">
        <v>-7.1087999999999996</v>
      </c>
      <c r="BK8" s="19">
        <v>-0.79120000000000001</v>
      </c>
      <c r="BL8" s="19">
        <v>-7.1087999999999996</v>
      </c>
      <c r="BM8" s="19">
        <v>-0.84650000000000003</v>
      </c>
      <c r="BN8" s="19">
        <v>-7.1087999999999996</v>
      </c>
      <c r="BO8" s="19">
        <v>-1.6903999999999999</v>
      </c>
      <c r="BP8" s="19">
        <v>-7.1087999999999996</v>
      </c>
      <c r="BQ8" s="19">
        <v>-1.5799000000000001</v>
      </c>
      <c r="BR8" s="19">
        <v>-7.1087999999999996</v>
      </c>
      <c r="BS8" s="17">
        <v>0</v>
      </c>
      <c r="BT8" s="17">
        <v>0</v>
      </c>
      <c r="BU8" s="17">
        <v>5.8242000000000003</v>
      </c>
      <c r="BV8" s="17">
        <v>0.16189999999999999</v>
      </c>
      <c r="BW8" s="17">
        <v>5.4577999999999998</v>
      </c>
      <c r="BX8" s="17">
        <v>-1.6205000000000001</v>
      </c>
      <c r="BY8" s="17">
        <v>5.0114000000000001</v>
      </c>
      <c r="BZ8" s="17">
        <v>-3.3540999999999999</v>
      </c>
      <c r="CA8" s="17">
        <v>2.0472000000000001</v>
      </c>
      <c r="CB8" s="17">
        <v>-5.2336999999999998</v>
      </c>
      <c r="CC8" s="17">
        <v>0.71120000000000005</v>
      </c>
      <c r="CD8" s="17">
        <v>-4.0861999999999998</v>
      </c>
      <c r="CE8" s="12">
        <v>0</v>
      </c>
      <c r="CF8" s="12">
        <v>0</v>
      </c>
      <c r="CG8" s="12">
        <v>6.3989000000000003</v>
      </c>
      <c r="CH8" s="12">
        <v>-0.40579999999999999</v>
      </c>
      <c r="CI8" s="12">
        <v>0</v>
      </c>
      <c r="CJ8" s="12">
        <v>-2.5768</v>
      </c>
      <c r="CK8" s="12">
        <v>-1.7849999999999999</v>
      </c>
      <c r="CL8" s="12">
        <v>0.93220000000000003</v>
      </c>
      <c r="CM8" s="12">
        <v>-2.1069</v>
      </c>
      <c r="CN8" s="12">
        <v>0.93220000000000003</v>
      </c>
      <c r="CO8" s="12">
        <v>-0.82989999999999997</v>
      </c>
      <c r="CP8" s="12">
        <v>-3.0486</v>
      </c>
      <c r="CQ8" s="12">
        <v>-1.8599000000000001</v>
      </c>
      <c r="CR8" s="12">
        <v>1.4540999999999999</v>
      </c>
      <c r="CS8" s="12">
        <v>-4.2512999999999996</v>
      </c>
      <c r="CT8" s="12">
        <v>-3.4746999999999999</v>
      </c>
      <c r="CU8" s="12">
        <v>-1.8942000000000001</v>
      </c>
      <c r="CV8" s="12">
        <v>0.93220000000000003</v>
      </c>
      <c r="CW8" s="12">
        <v>-2.2707999999999999</v>
      </c>
      <c r="CX8" s="12">
        <v>0.93220000000000003</v>
      </c>
      <c r="CY8" s="12">
        <v>-3.6303000000000001</v>
      </c>
      <c r="CZ8" s="12">
        <v>-1.4453</v>
      </c>
      <c r="DA8" s="12">
        <v>-6.8979999999999997</v>
      </c>
      <c r="DB8" s="12">
        <v>3.7675000000000001</v>
      </c>
      <c r="DC8" s="12">
        <v>-5.2222</v>
      </c>
      <c r="DD8" s="12">
        <v>-4.0956999999999999</v>
      </c>
      <c r="DE8" s="12">
        <v>-2.1495000000000002</v>
      </c>
      <c r="DF8" s="12">
        <v>0.93220000000000003</v>
      </c>
      <c r="DG8" s="12">
        <v>-2.4771000000000001</v>
      </c>
      <c r="DH8" s="12">
        <v>0.93220000000000003</v>
      </c>
      <c r="DI8" s="12">
        <v>-2.4276</v>
      </c>
      <c r="DJ8" s="12">
        <v>6.6788999999999996</v>
      </c>
      <c r="DK8" s="12">
        <v>-1.1303000000000001</v>
      </c>
      <c r="DL8" s="12">
        <v>6.3251999999999997</v>
      </c>
      <c r="DM8" s="12">
        <v>-0.66669999999999996</v>
      </c>
      <c r="DN8" s="12">
        <v>4.4703999999999997</v>
      </c>
      <c r="DO8" s="12">
        <v>-0.7137</v>
      </c>
      <c r="DP8" s="12">
        <v>4.0664999999999996</v>
      </c>
    </row>
    <row r="9" spans="2:120" ht="16.149999999999999" customHeight="1" x14ac:dyDescent="0.2">
      <c r="B9" s="2" t="s">
        <v>132</v>
      </c>
      <c r="C9" s="2"/>
      <c r="D9" s="5">
        <f t="shared" si="0"/>
        <v>17.1431</v>
      </c>
      <c r="E9" s="5">
        <f t="shared" si="1"/>
        <v>15.5105</v>
      </c>
      <c r="F9" s="5">
        <f t="shared" si="2"/>
        <v>3.6747000000000001</v>
      </c>
      <c r="G9" s="5">
        <f t="shared" si="3"/>
        <v>1.3010999999999999</v>
      </c>
      <c r="H9" s="5">
        <f t="shared" si="4"/>
        <v>1.9894000000000001</v>
      </c>
      <c r="I9" s="5">
        <f t="shared" si="5"/>
        <v>0.90300000000000002</v>
      </c>
      <c r="J9" s="5">
        <f t="shared" si="6"/>
        <v>1.7888000000000002</v>
      </c>
      <c r="K9" s="5">
        <f t="shared" si="7"/>
        <v>1.5106999999999999</v>
      </c>
      <c r="L9" s="5">
        <f t="shared" si="8"/>
        <v>7.6378476189303486</v>
      </c>
      <c r="M9" s="5">
        <f t="shared" si="9"/>
        <v>1.9234762722737186</v>
      </c>
      <c r="N9" s="5">
        <f t="shared" si="10"/>
        <v>7.7274392355848107</v>
      </c>
      <c r="O9" s="5">
        <f t="shared" si="17"/>
        <v>2.5523929497630249</v>
      </c>
      <c r="P9" s="5">
        <f t="shared" si="18"/>
        <v>8.2120494451750581</v>
      </c>
      <c r="Q9" s="24">
        <f t="shared" si="11"/>
        <v>8.6481538342006843</v>
      </c>
      <c r="R9" s="5">
        <f t="shared" si="19"/>
        <v>5.2316502874332116</v>
      </c>
      <c r="S9" s="5">
        <f t="shared" si="20"/>
        <v>6.8152299359596089</v>
      </c>
      <c r="T9" s="5">
        <f t="shared" si="21"/>
        <v>7.4318092144510812</v>
      </c>
      <c r="U9" s="5">
        <f t="shared" si="22"/>
        <v>9.1365304689471696</v>
      </c>
      <c r="V9" s="5">
        <f t="shared" si="23"/>
        <v>1.610614059916279</v>
      </c>
      <c r="W9" s="5">
        <f t="shared" si="24"/>
        <v>1.9388554381386971</v>
      </c>
      <c r="X9" s="5">
        <f t="shared" si="25"/>
        <v>0.48616422122570896</v>
      </c>
      <c r="Y9" s="5">
        <f t="shared" si="12"/>
        <v>1.0331999999999999</v>
      </c>
      <c r="Z9" s="5">
        <f t="shared" si="13"/>
        <v>0.73089999999999999</v>
      </c>
      <c r="AA9" s="5">
        <f t="shared" si="14"/>
        <v>8.3099999999999952E-2</v>
      </c>
      <c r="AB9" s="5">
        <f t="shared" si="15"/>
        <v>2.6835</v>
      </c>
      <c r="AC9" s="6">
        <f t="shared" si="16"/>
        <v>3.5617000000000001</v>
      </c>
      <c r="AD9" s="6">
        <f t="shared" si="26"/>
        <v>0.34730000000000016</v>
      </c>
      <c r="AE9" s="6">
        <f t="shared" si="27"/>
        <v>0.34040000000000004</v>
      </c>
      <c r="AF9" s="6">
        <f t="shared" si="28"/>
        <v>0.32319999999999993</v>
      </c>
      <c r="AG9" s="9">
        <v>0</v>
      </c>
      <c r="AH9" s="9">
        <v>0</v>
      </c>
      <c r="AI9" s="9">
        <v>0</v>
      </c>
      <c r="AJ9" s="9">
        <v>-1.3010999999999999</v>
      </c>
      <c r="AK9" s="9">
        <v>0</v>
      </c>
      <c r="AL9" s="9">
        <v>-1.6853</v>
      </c>
      <c r="AM9" s="9">
        <v>0</v>
      </c>
      <c r="AN9" s="9">
        <v>-3.6747000000000001</v>
      </c>
      <c r="AO9" s="9">
        <v>0</v>
      </c>
      <c r="AP9" s="9">
        <v>-4.5777000000000001</v>
      </c>
      <c r="AQ9" s="9">
        <v>0</v>
      </c>
      <c r="AR9" s="9">
        <v>-6.3665000000000003</v>
      </c>
      <c r="AS9" s="9">
        <v>0</v>
      </c>
      <c r="AT9" s="9">
        <v>-7.8772000000000002</v>
      </c>
      <c r="AU9" s="9">
        <v>0</v>
      </c>
      <c r="AV9" s="9">
        <v>-15.5105</v>
      </c>
      <c r="AW9" s="9">
        <v>0</v>
      </c>
      <c r="AX9" s="9">
        <v>-17.1431</v>
      </c>
      <c r="AY9" s="18">
        <v>1.6491</v>
      </c>
      <c r="AZ9" s="18">
        <v>-6.6097000000000001</v>
      </c>
      <c r="BA9" s="19">
        <v>1.1151</v>
      </c>
      <c r="BB9" s="19">
        <v>-6.6097000000000001</v>
      </c>
      <c r="BC9" s="19">
        <v>0.74680000000000002</v>
      </c>
      <c r="BD9" s="19">
        <v>-6.6097000000000001</v>
      </c>
      <c r="BE9" s="19">
        <v>0.59250000000000003</v>
      </c>
      <c r="BF9" s="19">
        <v>-6.6097000000000001</v>
      </c>
      <c r="BG9" s="19">
        <v>0.44450000000000001</v>
      </c>
      <c r="BH9" s="19">
        <v>-6.6097000000000001</v>
      </c>
      <c r="BI9" s="19">
        <v>-0.28639999999999999</v>
      </c>
      <c r="BJ9" s="19">
        <v>-6.6097000000000001</v>
      </c>
      <c r="BK9" s="19">
        <v>-0.44069999999999998</v>
      </c>
      <c r="BL9" s="19">
        <v>-6.6097000000000001</v>
      </c>
      <c r="BM9" s="19">
        <v>0.82989999999999997</v>
      </c>
      <c r="BN9" s="19">
        <v>-6.6097000000000001</v>
      </c>
      <c r="BO9" s="19">
        <v>-1.5684</v>
      </c>
      <c r="BP9" s="19">
        <v>-6.6097000000000001</v>
      </c>
      <c r="BQ9" s="19">
        <v>-1.9126000000000001</v>
      </c>
      <c r="BR9" s="19">
        <v>-6.6097000000000001</v>
      </c>
      <c r="BS9" s="17">
        <v>0</v>
      </c>
      <c r="BT9" s="17">
        <v>0</v>
      </c>
      <c r="BU9" s="17">
        <v>-2.9420000000000002</v>
      </c>
      <c r="BV9" s="17">
        <v>7.0484999999999998</v>
      </c>
      <c r="BW9" s="17">
        <v>-4.8349000000000002</v>
      </c>
      <c r="BX9" s="17">
        <v>7.3901000000000003</v>
      </c>
      <c r="BY9" s="17">
        <v>-8.5521999999999991</v>
      </c>
      <c r="BZ9" s="17">
        <v>7.7298999999999998</v>
      </c>
      <c r="CA9" s="17">
        <v>-12.4123</v>
      </c>
      <c r="CB9" s="17">
        <v>8.7578999999999994</v>
      </c>
      <c r="CC9" s="17">
        <v>-13.5604</v>
      </c>
      <c r="CD9" s="17">
        <v>6.4782999999999999</v>
      </c>
      <c r="CE9" s="12">
        <v>0</v>
      </c>
      <c r="CF9" s="12">
        <v>0</v>
      </c>
      <c r="CG9" s="12">
        <v>0.97470000000000001</v>
      </c>
      <c r="CH9" s="12">
        <v>8.1539999999999999</v>
      </c>
      <c r="CI9" s="12">
        <v>-7.3196000000000003</v>
      </c>
      <c r="CJ9" s="12">
        <v>5.7054999999999998</v>
      </c>
      <c r="CK9" s="12">
        <v>-2.7025999999999999</v>
      </c>
      <c r="CL9" s="12">
        <v>0.60640000000000005</v>
      </c>
      <c r="CM9" s="12">
        <v>-3.0499000000000001</v>
      </c>
      <c r="CN9" s="12">
        <v>0.60640000000000005</v>
      </c>
      <c r="CO9" s="12">
        <v>-6.2484000000000002</v>
      </c>
      <c r="CP9" s="12">
        <v>7.3</v>
      </c>
      <c r="CQ9" s="12">
        <v>-6.0915999999999997</v>
      </c>
      <c r="CR9" s="12">
        <v>2.0707</v>
      </c>
      <c r="CS9" s="12">
        <v>-12.9038</v>
      </c>
      <c r="CT9" s="12">
        <v>2.2738999999999998</v>
      </c>
      <c r="CU9" s="12">
        <v>-3.0499000000000001</v>
      </c>
      <c r="CV9" s="12">
        <v>0.4032</v>
      </c>
      <c r="CW9" s="12">
        <v>-3.0499000000000001</v>
      </c>
      <c r="CX9" s="12">
        <v>0.74360000000000004</v>
      </c>
      <c r="CY9" s="12">
        <v>-12.0091</v>
      </c>
      <c r="CZ9" s="12">
        <v>4.2607999999999997</v>
      </c>
      <c r="DA9" s="12">
        <v>-15.8985</v>
      </c>
      <c r="DB9" s="12">
        <v>-2.0720000000000001</v>
      </c>
      <c r="DC9" s="12">
        <v>-14.198600000000001</v>
      </c>
      <c r="DD9" s="12">
        <v>-11.048999999999999</v>
      </c>
      <c r="DE9" s="12">
        <v>-2.8048000000000002</v>
      </c>
      <c r="DF9" s="12">
        <v>0.74360000000000004</v>
      </c>
      <c r="DG9" s="12">
        <v>-3.1280000000000001</v>
      </c>
      <c r="DH9" s="12">
        <v>0.74360000000000004</v>
      </c>
      <c r="DI9" s="12">
        <v>-2.2141999999999999</v>
      </c>
      <c r="DJ9" s="12">
        <v>4.4874999999999998</v>
      </c>
      <c r="DK9" s="12">
        <v>-0.98929999999999996</v>
      </c>
      <c r="DL9" s="12">
        <v>3.4417</v>
      </c>
      <c r="DM9" s="12">
        <v>-0.76639999999999997</v>
      </c>
      <c r="DN9" s="12">
        <v>1.5157</v>
      </c>
      <c r="DO9" s="12">
        <v>-0.83499999999999996</v>
      </c>
      <c r="DP9" s="12">
        <v>1.0344</v>
      </c>
    </row>
    <row r="10" spans="2:120" ht="16.149999999999999" customHeight="1" x14ac:dyDescent="0.2">
      <c r="B10" s="2" t="s">
        <v>133</v>
      </c>
      <c r="C10" s="2" t="s">
        <v>480</v>
      </c>
      <c r="D10" s="5">
        <f t="shared" si="0"/>
        <v>14.355399999999999</v>
      </c>
      <c r="E10" s="5">
        <f t="shared" si="1"/>
        <v>12.6708</v>
      </c>
      <c r="F10" s="5">
        <f t="shared" si="2"/>
        <v>3.0314999999999999</v>
      </c>
      <c r="G10" s="5">
        <f t="shared" si="3"/>
        <v>1.0789</v>
      </c>
      <c r="H10" s="5">
        <f t="shared" si="4"/>
        <v>1.5436999999999999</v>
      </c>
      <c r="I10" s="5">
        <f t="shared" si="5"/>
        <v>0.8833000000000002</v>
      </c>
      <c r="J10" s="5">
        <f t="shared" si="6"/>
        <v>1.5010999999999997</v>
      </c>
      <c r="K10" s="5">
        <f t="shared" si="7"/>
        <v>1.0293000000000001</v>
      </c>
      <c r="L10" s="5">
        <f t="shared" si="8"/>
        <v>5.6115174008462274</v>
      </c>
      <c r="M10" s="5">
        <f t="shared" si="9"/>
        <v>1.7399719193136423</v>
      </c>
      <c r="N10" s="5">
        <f>((BW10-BY10)^2+(BX10-BZ10)^2)^0.5 + ((BY10-CA10)^2+(BZ10-CB10)^2)^0.5</f>
        <v>5.68381228532545</v>
      </c>
      <c r="O10" s="5" t="s">
        <v>566</v>
      </c>
      <c r="P10" s="5">
        <f t="shared" si="18"/>
        <v>6.2347353720907837</v>
      </c>
      <c r="Q10" s="5">
        <f t="shared" si="11"/>
        <v>6.5433025117290731</v>
      </c>
      <c r="R10" s="5">
        <f t="shared" si="19"/>
        <v>4.1718382447070024</v>
      </c>
      <c r="S10" s="5">
        <f t="shared" si="20"/>
        <v>5.2689134904646142</v>
      </c>
      <c r="T10" s="5">
        <f>((CY10-DA10)^2+(CZ10-DB10)^2)^0.5</f>
        <v>5.8870496048530105</v>
      </c>
      <c r="U10" s="5">
        <f t="shared" si="22"/>
        <v>7.1137547223670845</v>
      </c>
      <c r="V10" s="5">
        <f t="shared" si="23"/>
        <v>1.1511264048748071</v>
      </c>
      <c r="W10" s="5">
        <f t="shared" si="24"/>
        <v>1.8487355489631287</v>
      </c>
      <c r="X10" s="5">
        <f t="shared" si="25"/>
        <v>0.48246530445204094</v>
      </c>
      <c r="Y10" s="5">
        <f t="shared" si="12"/>
        <v>1.1265000000000001</v>
      </c>
      <c r="Z10" s="5">
        <f t="shared" si="13"/>
        <v>0.76449999999999996</v>
      </c>
      <c r="AA10" s="5">
        <f t="shared" si="14"/>
        <v>1.5468</v>
      </c>
      <c r="AB10" s="5">
        <f t="shared" si="15"/>
        <v>2.4364999999999997</v>
      </c>
      <c r="AC10" s="6">
        <f t="shared" si="16"/>
        <v>2.7012999999999998</v>
      </c>
      <c r="AD10" s="6">
        <f t="shared" si="26"/>
        <v>0.24639999999999995</v>
      </c>
      <c r="AE10" s="6">
        <f t="shared" si="27"/>
        <v>0.28760000000000008</v>
      </c>
      <c r="AF10" s="6">
        <f t="shared" si="28"/>
        <v>0.26419999999999977</v>
      </c>
      <c r="AG10" s="9">
        <v>0</v>
      </c>
      <c r="AH10" s="9">
        <v>0</v>
      </c>
      <c r="AI10" s="9">
        <v>0</v>
      </c>
      <c r="AJ10" s="9">
        <v>-1.0789</v>
      </c>
      <c r="AK10" s="9">
        <v>0</v>
      </c>
      <c r="AL10" s="9">
        <v>-1.4878</v>
      </c>
      <c r="AM10" s="9">
        <v>0</v>
      </c>
      <c r="AN10" s="9">
        <v>-3.0314999999999999</v>
      </c>
      <c r="AO10" s="9">
        <v>0</v>
      </c>
      <c r="AP10" s="9">
        <v>-3.9148000000000001</v>
      </c>
      <c r="AQ10" s="9">
        <v>0</v>
      </c>
      <c r="AR10" s="9">
        <v>-5.4158999999999997</v>
      </c>
      <c r="AS10" s="9">
        <v>0</v>
      </c>
      <c r="AT10" s="9">
        <v>-6.4451999999999998</v>
      </c>
      <c r="AU10" s="9">
        <v>0</v>
      </c>
      <c r="AV10" s="9">
        <v>-12.6708</v>
      </c>
      <c r="AW10" s="9">
        <v>0</v>
      </c>
      <c r="AX10" s="9">
        <v>-14.355399999999999</v>
      </c>
      <c r="AY10" s="18">
        <v>1.2204999999999999</v>
      </c>
      <c r="AZ10" s="18">
        <v>-5.6711999999999998</v>
      </c>
      <c r="BA10" s="19">
        <v>1.0706</v>
      </c>
      <c r="BB10" s="19">
        <v>-5.6711999999999998</v>
      </c>
      <c r="BC10" s="19">
        <v>0.79179999999999995</v>
      </c>
      <c r="BD10" s="19">
        <v>-5.6711999999999998</v>
      </c>
      <c r="BE10" s="19">
        <v>0.56389999999999996</v>
      </c>
      <c r="BF10" s="19">
        <v>-5.6711999999999998</v>
      </c>
      <c r="BG10" s="19">
        <v>0.41399999999999998</v>
      </c>
      <c r="BH10" s="19">
        <v>-5.6711999999999998</v>
      </c>
      <c r="BI10" s="19">
        <v>-0.35049999999999998</v>
      </c>
      <c r="BJ10" s="19">
        <v>-5.6711999999999998</v>
      </c>
      <c r="BK10" s="19">
        <v>-0.56259999999999999</v>
      </c>
      <c r="BL10" s="19">
        <v>-5.6711999999999998</v>
      </c>
      <c r="BM10" s="19">
        <v>-0.755</v>
      </c>
      <c r="BN10" s="19">
        <v>-5.6711999999999998</v>
      </c>
      <c r="BO10" s="19">
        <v>-1.3658999999999999</v>
      </c>
      <c r="BP10" s="19">
        <v>-5.6711999999999998</v>
      </c>
      <c r="BQ10" s="19">
        <v>-1.4807999999999999</v>
      </c>
      <c r="BR10" s="19">
        <v>-5.6711999999999998</v>
      </c>
      <c r="BS10" s="17">
        <v>0</v>
      </c>
      <c r="BT10" s="17">
        <v>0</v>
      </c>
      <c r="BU10" s="17">
        <v>-0.90229999999999999</v>
      </c>
      <c r="BV10" s="17">
        <v>-5.5385</v>
      </c>
      <c r="BW10" s="17">
        <v>0.74550000000000005</v>
      </c>
      <c r="BX10" s="17">
        <v>-6.0972999999999997</v>
      </c>
      <c r="BY10" s="17">
        <v>4.7192999999999996</v>
      </c>
      <c r="BZ10" s="17">
        <v>-7.3952</v>
      </c>
      <c r="CA10" s="17">
        <v>6.2210999999999999</v>
      </c>
      <c r="CB10" s="17">
        <v>-7.4650999999999996</v>
      </c>
      <c r="CC10" s="17">
        <v>6.8541999999999996</v>
      </c>
      <c r="CD10" s="17">
        <v>-6.5683999999999996</v>
      </c>
      <c r="CE10" s="12">
        <v>0</v>
      </c>
      <c r="CF10" s="12">
        <v>0</v>
      </c>
      <c r="CG10" s="12">
        <v>-4.1954000000000002</v>
      </c>
      <c r="CH10" s="12">
        <v>4.6120000000000001</v>
      </c>
      <c r="CI10" s="12">
        <v>-1.1424000000000001</v>
      </c>
      <c r="CJ10" s="12">
        <v>10.3994</v>
      </c>
      <c r="CK10" s="12">
        <v>-2.399</v>
      </c>
      <c r="CL10" s="12">
        <v>0.50360000000000005</v>
      </c>
      <c r="CM10" s="12">
        <v>-2.6454</v>
      </c>
      <c r="CN10" s="12">
        <v>0.50360000000000005</v>
      </c>
      <c r="CO10" s="12">
        <v>-1.1759999999999999</v>
      </c>
      <c r="CP10" s="12">
        <v>1.3024</v>
      </c>
      <c r="CQ10" s="12">
        <v>-3.9312999999999998</v>
      </c>
      <c r="CR10" s="12">
        <v>-1.8301000000000001</v>
      </c>
      <c r="CS10" s="12">
        <v>1.1068</v>
      </c>
      <c r="CT10" s="12">
        <v>-3.3725000000000001</v>
      </c>
      <c r="CU10" s="12">
        <v>-2.6454</v>
      </c>
      <c r="CV10" s="12">
        <v>0.31879999999999997</v>
      </c>
      <c r="CW10" s="12">
        <v>-2.6454</v>
      </c>
      <c r="CX10" s="12">
        <v>0.60640000000000005</v>
      </c>
      <c r="CY10" s="12">
        <v>1.2795000000000001</v>
      </c>
      <c r="CZ10" s="12">
        <v>-1.6142000000000001</v>
      </c>
      <c r="DA10" s="12">
        <v>0.92390000000000005</v>
      </c>
      <c r="DB10" s="12">
        <v>-7.4904999999999999</v>
      </c>
      <c r="DC10" s="12">
        <v>8.0269999999999992</v>
      </c>
      <c r="DD10" s="12">
        <v>-7.8796999999999997</v>
      </c>
      <c r="DE10" s="12">
        <v>-2.4828000000000001</v>
      </c>
      <c r="DF10" s="12">
        <v>0.60640000000000005</v>
      </c>
      <c r="DG10" s="12">
        <v>-2.7469999999999999</v>
      </c>
      <c r="DH10" s="12">
        <v>0.60640000000000005</v>
      </c>
      <c r="DI10" s="12">
        <v>-5.8114999999999997</v>
      </c>
      <c r="DJ10" s="12">
        <v>3.4906000000000001</v>
      </c>
      <c r="DK10" s="12">
        <v>-4.7911000000000001</v>
      </c>
      <c r="DL10" s="12">
        <v>4.0233999999999996</v>
      </c>
      <c r="DM10" s="12">
        <v>-4.0583</v>
      </c>
      <c r="DN10" s="12">
        <v>5.7206999999999999</v>
      </c>
      <c r="DO10" s="12">
        <v>-3.9636999999999998</v>
      </c>
      <c r="DP10" s="12">
        <v>6.1938000000000004</v>
      </c>
    </row>
    <row r="11" spans="2:120" ht="16.149999999999999" customHeight="1" x14ac:dyDescent="0.2">
      <c r="B11" s="2" t="s">
        <v>928</v>
      </c>
      <c r="C11" s="2" t="s">
        <v>940</v>
      </c>
      <c r="D11" s="5">
        <f t="shared" si="0"/>
        <v>14.921200000000001</v>
      </c>
      <c r="E11" s="5">
        <f t="shared" si="1"/>
        <v>13.1648</v>
      </c>
      <c r="F11" s="5" t="s">
        <v>566</v>
      </c>
      <c r="G11" s="5" t="s">
        <v>566</v>
      </c>
      <c r="H11" s="5" t="s">
        <v>566</v>
      </c>
      <c r="I11" s="5" t="s">
        <v>566</v>
      </c>
      <c r="J11" s="5" t="s">
        <v>566</v>
      </c>
      <c r="K11" s="5" t="s">
        <v>566</v>
      </c>
      <c r="L11" s="5">
        <f t="shared" si="8"/>
        <v>5.9852087323668171</v>
      </c>
      <c r="M11" s="5">
        <f t="shared" si="9"/>
        <v>1.7973869922751744</v>
      </c>
      <c r="N11" s="5">
        <f t="shared" si="10"/>
        <v>5.2222204896601037</v>
      </c>
      <c r="O11" s="5">
        <f t="shared" si="17"/>
        <v>1.6792971982350238</v>
      </c>
      <c r="P11" s="5" t="s">
        <v>566</v>
      </c>
      <c r="Q11" s="5" t="s">
        <v>566</v>
      </c>
      <c r="R11" s="5" t="s">
        <v>566</v>
      </c>
      <c r="S11" s="5" t="s">
        <v>566</v>
      </c>
      <c r="T11" s="5" t="s">
        <v>566</v>
      </c>
      <c r="U11" s="5" t="s">
        <v>566</v>
      </c>
      <c r="V11" s="5" t="s">
        <v>566</v>
      </c>
      <c r="W11" s="5" t="s">
        <v>566</v>
      </c>
      <c r="X11" s="5" t="s">
        <v>566</v>
      </c>
      <c r="Y11" s="5" t="s">
        <v>566</v>
      </c>
      <c r="Z11" s="5" t="s">
        <v>566</v>
      </c>
      <c r="AA11" s="5" t="s">
        <v>566</v>
      </c>
      <c r="AB11" s="5" t="s">
        <v>566</v>
      </c>
      <c r="AC11" s="5" t="s">
        <v>566</v>
      </c>
      <c r="AD11" s="5" t="s">
        <v>566</v>
      </c>
      <c r="AE11" s="5" t="s">
        <v>566</v>
      </c>
      <c r="AF11" s="5" t="s">
        <v>566</v>
      </c>
      <c r="AG11" s="9">
        <v>0</v>
      </c>
      <c r="AH11" s="9">
        <v>0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v>0</v>
      </c>
      <c r="AV11" s="9">
        <v>-13.1648</v>
      </c>
      <c r="AW11" s="9">
        <v>0</v>
      </c>
      <c r="AX11" s="9">
        <v>-14.921200000000001</v>
      </c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>
        <v>0</v>
      </c>
      <c r="BT11" s="17">
        <v>0</v>
      </c>
      <c r="BU11" s="17">
        <v>3.3871000000000002</v>
      </c>
      <c r="BV11" s="17">
        <v>4.9345999999999997</v>
      </c>
      <c r="BW11" s="17">
        <v>4.9371</v>
      </c>
      <c r="BX11" s="17">
        <v>4.0246000000000004</v>
      </c>
      <c r="BY11" s="17">
        <v>6.8669000000000002</v>
      </c>
      <c r="BZ11" s="17">
        <v>2.3018999999999998</v>
      </c>
      <c r="CA11" s="17">
        <v>7.2911000000000001</v>
      </c>
      <c r="CB11" s="17">
        <v>-0.29909999999999998</v>
      </c>
      <c r="CC11" s="17">
        <v>6.0572999999999997</v>
      </c>
      <c r="CD11" s="17">
        <v>-1.4382999999999999</v>
      </c>
    </row>
    <row r="12" spans="2:120" ht="16.149999999999999" customHeight="1" x14ac:dyDescent="0.2">
      <c r="B12" s="2" t="s">
        <v>929</v>
      </c>
      <c r="C12" s="2" t="s">
        <v>940</v>
      </c>
      <c r="D12" s="5">
        <f t="shared" si="0"/>
        <v>15.0641</v>
      </c>
      <c r="E12" s="5">
        <f t="shared" si="1"/>
        <v>12.9946</v>
      </c>
      <c r="F12" s="5" t="s">
        <v>566</v>
      </c>
      <c r="G12" s="5" t="s">
        <v>566</v>
      </c>
      <c r="H12" s="5" t="s">
        <v>566</v>
      </c>
      <c r="I12" s="5" t="s">
        <v>566</v>
      </c>
      <c r="J12" s="5" t="s">
        <v>566</v>
      </c>
      <c r="K12" s="5" t="s">
        <v>566</v>
      </c>
      <c r="L12" s="5">
        <f t="shared" si="8"/>
        <v>6.2713385397377488</v>
      </c>
      <c r="M12" s="5">
        <f t="shared" si="9"/>
        <v>1.7632510428183499</v>
      </c>
      <c r="N12" s="5">
        <f t="shared" si="10"/>
        <v>6.3421473413978653</v>
      </c>
      <c r="O12" s="5">
        <f t="shared" si="17"/>
        <v>2.6132398072124956</v>
      </c>
      <c r="P12" s="5" t="s">
        <v>566</v>
      </c>
      <c r="Q12" s="5" t="s">
        <v>566</v>
      </c>
      <c r="R12" s="5" t="s">
        <v>566</v>
      </c>
      <c r="S12" s="5" t="s">
        <v>566</v>
      </c>
      <c r="T12" s="5" t="s">
        <v>566</v>
      </c>
      <c r="U12" s="5" t="s">
        <v>566</v>
      </c>
      <c r="V12" s="5" t="s">
        <v>566</v>
      </c>
      <c r="W12" s="5" t="s">
        <v>566</v>
      </c>
      <c r="X12" s="5" t="s">
        <v>566</v>
      </c>
      <c r="Y12" s="5" t="s">
        <v>566</v>
      </c>
      <c r="Z12" s="5" t="s">
        <v>566</v>
      </c>
      <c r="AA12" s="5" t="s">
        <v>566</v>
      </c>
      <c r="AB12" s="5" t="s">
        <v>566</v>
      </c>
      <c r="AC12" s="5" t="s">
        <v>566</v>
      </c>
      <c r="AD12" s="5" t="s">
        <v>566</v>
      </c>
      <c r="AE12" s="5" t="s">
        <v>566</v>
      </c>
      <c r="AF12" s="5" t="s">
        <v>566</v>
      </c>
      <c r="AG12" s="9">
        <v>0</v>
      </c>
      <c r="AH12" s="9">
        <v>0</v>
      </c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v>0</v>
      </c>
      <c r="AV12" s="9">
        <v>-12.9946</v>
      </c>
      <c r="AW12" s="9">
        <v>0</v>
      </c>
      <c r="AX12" s="9">
        <v>-15.0641</v>
      </c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>
        <v>0</v>
      </c>
      <c r="BT12" s="17">
        <v>0</v>
      </c>
      <c r="BU12" s="17">
        <v>-4.4417999999999997</v>
      </c>
      <c r="BV12" s="17">
        <v>4.4272</v>
      </c>
      <c r="BW12" s="17">
        <v>-2.6886000000000001</v>
      </c>
      <c r="BX12" s="17">
        <v>4.6151999999999997</v>
      </c>
      <c r="BY12" s="17">
        <v>-2.6886000000000001</v>
      </c>
      <c r="BZ12" s="17">
        <v>4.6151999999999997</v>
      </c>
      <c r="CA12" s="17">
        <v>3.5032999999999999</v>
      </c>
      <c r="CB12" s="17">
        <v>3.2429000000000001</v>
      </c>
      <c r="CC12" s="17">
        <v>3.8302999999999998</v>
      </c>
      <c r="CD12" s="17">
        <v>0.6502</v>
      </c>
    </row>
    <row r="13" spans="2:120" ht="16.149999999999999" customHeight="1" x14ac:dyDescent="0.2">
      <c r="B13" s="2" t="s">
        <v>930</v>
      </c>
      <c r="C13" s="2" t="s">
        <v>940</v>
      </c>
      <c r="D13" s="5">
        <f>((AG13-AW13)^2+(AH13-AX13)^2)^0.5</f>
        <v>15.3352</v>
      </c>
      <c r="E13" s="5">
        <f>((AG13-AU13)^2+(AH13-AV13)^2)^0.5</f>
        <v>13.4893</v>
      </c>
      <c r="F13" s="5" t="s">
        <v>566</v>
      </c>
      <c r="G13" s="5" t="s">
        <v>566</v>
      </c>
      <c r="H13" s="5" t="s">
        <v>566</v>
      </c>
      <c r="I13" s="5" t="s">
        <v>566</v>
      </c>
      <c r="J13" s="5" t="s">
        <v>566</v>
      </c>
      <c r="K13" s="5" t="s">
        <v>566</v>
      </c>
      <c r="L13" s="5">
        <f>((BS13-BU13)^2+(BT13-BV13)^2)^0.5</f>
        <v>6.635547840231431</v>
      </c>
      <c r="M13" s="5">
        <f>((BU13-BW13)^2+(BV13-BX13)^2)^0.5</f>
        <v>1.86224224256674</v>
      </c>
      <c r="N13" s="5">
        <f>((BW13-BY13)^2+(BX13-BZ13)^2)^0.5 + ((BY13-CA13)^2+(BZ13-CB13)^2)^0.5</f>
        <v>6.6362739169136535</v>
      </c>
      <c r="O13" s="5">
        <f>((CA13-CC13)^2+(CB13-CD13)^2)^0.5</f>
        <v>2.6895808037684974</v>
      </c>
      <c r="P13" s="5" t="s">
        <v>566</v>
      </c>
      <c r="Q13" s="5" t="s">
        <v>566</v>
      </c>
      <c r="R13" s="5" t="s">
        <v>566</v>
      </c>
      <c r="S13" s="5" t="s">
        <v>566</v>
      </c>
      <c r="T13" s="5" t="s">
        <v>566</v>
      </c>
      <c r="U13" s="5" t="s">
        <v>566</v>
      </c>
      <c r="V13" s="5" t="s">
        <v>566</v>
      </c>
      <c r="W13" s="5" t="s">
        <v>566</v>
      </c>
      <c r="X13" s="5" t="s">
        <v>566</v>
      </c>
      <c r="Y13" s="5" t="s">
        <v>566</v>
      </c>
      <c r="Z13" s="5" t="s">
        <v>566</v>
      </c>
      <c r="AA13" s="5" t="s">
        <v>566</v>
      </c>
      <c r="AB13" s="5" t="s">
        <v>566</v>
      </c>
      <c r="AC13" s="5" t="s">
        <v>566</v>
      </c>
      <c r="AD13" s="5" t="s">
        <v>566</v>
      </c>
      <c r="AE13" s="5" t="s">
        <v>566</v>
      </c>
      <c r="AF13" s="5" t="s">
        <v>566</v>
      </c>
      <c r="AG13" s="9">
        <v>0</v>
      </c>
      <c r="AH13" s="9">
        <v>0</v>
      </c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>
        <v>0</v>
      </c>
      <c r="AV13" s="9">
        <v>-13.4893</v>
      </c>
      <c r="AW13" s="9">
        <v>0</v>
      </c>
      <c r="AX13" s="9">
        <v>-15.3352</v>
      </c>
      <c r="AY13" s="18"/>
      <c r="AZ13" s="18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7">
        <v>0</v>
      </c>
      <c r="BT13" s="17">
        <v>0</v>
      </c>
      <c r="BU13" s="17">
        <v>-6.1233000000000004</v>
      </c>
      <c r="BV13" s="17">
        <v>2.5565000000000002</v>
      </c>
      <c r="BW13" s="17">
        <v>-5.2229000000000001</v>
      </c>
      <c r="BX13" s="17">
        <v>4.1866000000000003</v>
      </c>
      <c r="BY13" s="17">
        <v>-2.9439000000000002</v>
      </c>
      <c r="BZ13" s="17">
        <v>6.7938999999999998</v>
      </c>
      <c r="CA13" s="17">
        <v>0.1086</v>
      </c>
      <c r="CB13" s="17">
        <v>7.6612999999999998</v>
      </c>
      <c r="CC13" s="17">
        <v>2.0015000000000001</v>
      </c>
      <c r="CD13" s="17">
        <v>5.7506000000000004</v>
      </c>
    </row>
    <row r="14" spans="2:120" ht="16.149999999999999" customHeight="1" x14ac:dyDescent="0.2">
      <c r="B14" s="2" t="s">
        <v>931</v>
      </c>
      <c r="C14" s="2" t="s">
        <v>940</v>
      </c>
      <c r="D14" s="5">
        <f>((AG14-AW14)^2+(AH14-AX14)^2)^0.5</f>
        <v>14.2913</v>
      </c>
      <c r="E14" s="5">
        <f>((AG14-AU14)^2+(AH14-AV14)^2)^0.5</f>
        <v>11.691000000000001</v>
      </c>
      <c r="F14" s="5" t="s">
        <v>566</v>
      </c>
      <c r="G14" s="5" t="s">
        <v>566</v>
      </c>
      <c r="H14" s="5" t="s">
        <v>566</v>
      </c>
      <c r="I14" s="5" t="s">
        <v>566</v>
      </c>
      <c r="J14" s="5" t="s">
        <v>566</v>
      </c>
      <c r="K14" s="5" t="s">
        <v>566</v>
      </c>
      <c r="L14" s="5">
        <f>((BS14-BU14)^2+(BT14-BV14)^2)^0.5</f>
        <v>6.0141207844538673</v>
      </c>
      <c r="M14" s="5">
        <f>((BU14-BW14)^2+(BV14-BX14)^2)^0.5</f>
        <v>2.001117280421115</v>
      </c>
      <c r="N14" s="5">
        <f>((BW14-BY14)^2+(BX14-BZ14)^2)^0.5 + ((BY14-CA14)^2+(BZ14-CB14)^2)^0.5</f>
        <v>7.4060676258610183</v>
      </c>
      <c r="O14" s="5">
        <f>((CA14-CC14)^2+(CB14-CD14)^2)^0.5</f>
        <v>2.1898738068665047</v>
      </c>
      <c r="P14" s="5" t="s">
        <v>566</v>
      </c>
      <c r="Q14" s="5" t="s">
        <v>566</v>
      </c>
      <c r="R14" s="5" t="s">
        <v>566</v>
      </c>
      <c r="S14" s="5" t="s">
        <v>566</v>
      </c>
      <c r="T14" s="5" t="s">
        <v>566</v>
      </c>
      <c r="U14" s="5" t="s">
        <v>566</v>
      </c>
      <c r="V14" s="5" t="s">
        <v>566</v>
      </c>
      <c r="W14" s="5" t="s">
        <v>566</v>
      </c>
      <c r="X14" s="5" t="s">
        <v>566</v>
      </c>
      <c r="Y14" s="5" t="s">
        <v>566</v>
      </c>
      <c r="Z14" s="5" t="s">
        <v>566</v>
      </c>
      <c r="AA14" s="5" t="s">
        <v>566</v>
      </c>
      <c r="AB14" s="5" t="s">
        <v>566</v>
      </c>
      <c r="AC14" s="5" t="s">
        <v>566</v>
      </c>
      <c r="AD14" s="5" t="s">
        <v>566</v>
      </c>
      <c r="AE14" s="5" t="s">
        <v>566</v>
      </c>
      <c r="AF14" s="5" t="s">
        <v>566</v>
      </c>
      <c r="AG14" s="9">
        <v>0</v>
      </c>
      <c r="AH14" s="9">
        <v>0</v>
      </c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>
        <v>0</v>
      </c>
      <c r="AV14" s="9">
        <v>-11.691000000000001</v>
      </c>
      <c r="AW14" s="9">
        <v>0</v>
      </c>
      <c r="AX14" s="9">
        <v>-14.2913</v>
      </c>
      <c r="AY14" s="18"/>
      <c r="AZ14" s="18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7">
        <v>0</v>
      </c>
      <c r="BT14" s="17">
        <v>0</v>
      </c>
      <c r="BU14" s="17">
        <v>-2.9940000000000002</v>
      </c>
      <c r="BV14" s="17">
        <v>5.2159000000000004</v>
      </c>
      <c r="BW14" s="17">
        <v>-4.2431000000000001</v>
      </c>
      <c r="BX14" s="17">
        <v>6.7793000000000001</v>
      </c>
      <c r="BY14" s="17">
        <v>-7.8136999999999999</v>
      </c>
      <c r="BZ14" s="17">
        <v>11.2249</v>
      </c>
      <c r="CA14" s="17">
        <v>-9.3186</v>
      </c>
      <c r="CB14" s="17">
        <v>12.0244</v>
      </c>
      <c r="CC14" s="17">
        <v>-9.0620999999999992</v>
      </c>
      <c r="CD14" s="17">
        <v>14.199199999999999</v>
      </c>
    </row>
    <row r="15" spans="2:120" x14ac:dyDescent="0.2">
      <c r="B15" s="13" t="s">
        <v>3</v>
      </c>
      <c r="C15" s="13"/>
      <c r="D15" s="14">
        <f>AVERAGE(D3:D14)</f>
        <v>15.771641666666666</v>
      </c>
      <c r="E15" s="14">
        <f t="shared" ref="E15:P15" si="29">AVERAGE(E3:E14)</f>
        <v>13.714091666666663</v>
      </c>
      <c r="F15" s="14">
        <f t="shared" si="29"/>
        <v>3.1760125000000001</v>
      </c>
      <c r="G15" s="14">
        <f t="shared" si="29"/>
        <v>1.1000749999999999</v>
      </c>
      <c r="H15" s="14">
        <f t="shared" si="29"/>
        <v>1.6351875</v>
      </c>
      <c r="I15" s="14">
        <f t="shared" si="29"/>
        <v>0.88212500000000005</v>
      </c>
      <c r="J15" s="14">
        <f t="shared" si="29"/>
        <v>1.8552124999999999</v>
      </c>
      <c r="K15" s="14">
        <f t="shared" si="29"/>
        <v>1.2173749999999997</v>
      </c>
      <c r="L15" s="14">
        <f t="shared" si="29"/>
        <v>6.3889919434027282</v>
      </c>
      <c r="M15" s="14">
        <f t="shared" si="29"/>
        <v>1.8827897527299562</v>
      </c>
      <c r="N15" s="14">
        <f t="shared" si="29"/>
        <v>6.3008853536859091</v>
      </c>
      <c r="O15" s="14">
        <f t="shared" si="29"/>
        <v>2.1856873149843392</v>
      </c>
      <c r="P15" s="14">
        <f t="shared" si="29"/>
        <v>6.8948920664763218</v>
      </c>
      <c r="Q15" s="14">
        <f>AVERAGE(Q3:Q8,Q10:Q14)</f>
        <v>7.0660824241741746</v>
      </c>
      <c r="R15" s="14">
        <f t="shared" ref="R15:W15" si="30">AVERAGE(R3:R14)</f>
        <v>4.823365056474187</v>
      </c>
      <c r="S15" s="14">
        <f t="shared" si="30"/>
        <v>5.9893675772656101</v>
      </c>
      <c r="T15" s="14">
        <f t="shared" si="30"/>
        <v>6.5473277563212084</v>
      </c>
      <c r="U15" s="14">
        <f t="shared" si="30"/>
        <v>7.948560763586312</v>
      </c>
      <c r="V15" s="14">
        <f t="shared" si="30"/>
        <v>1.3006962709954204</v>
      </c>
      <c r="W15" s="14">
        <f t="shared" si="30"/>
        <v>1.9168108828324188</v>
      </c>
      <c r="X15" s="14">
        <f>AVERAGE(X3:X6,X8:X14)</f>
        <v>0.41914674351322168</v>
      </c>
      <c r="Y15" s="14">
        <f t="shared" ref="Y15:AF15" si="31">AVERAGE(Y3:Y14)</f>
        <v>1.2604</v>
      </c>
      <c r="Z15" s="14">
        <f t="shared" si="31"/>
        <v>0.7516624999999999</v>
      </c>
      <c r="AA15" s="14">
        <f t="shared" si="31"/>
        <v>1.6628750000000001</v>
      </c>
      <c r="AB15" s="14">
        <f t="shared" si="31"/>
        <v>3.0835499999999993</v>
      </c>
      <c r="AC15" s="14">
        <f t="shared" si="31"/>
        <v>3.4947124999999999</v>
      </c>
      <c r="AD15" s="14">
        <f t="shared" si="31"/>
        <v>0.3303625</v>
      </c>
      <c r="AE15" s="14">
        <f t="shared" si="31"/>
        <v>0.35870000000000002</v>
      </c>
      <c r="AF15" s="14">
        <f t="shared" si="31"/>
        <v>0.33568750000000003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4</v>
      </c>
      <c r="C16" s="13"/>
      <c r="D16" s="14">
        <f>STDEV(D3:D14)</f>
        <v>1.4016896508132497</v>
      </c>
      <c r="E16" s="14">
        <f t="shared" ref="E16:P16" si="32">STDEV(E3:E14)</f>
        <v>1.2514442794106722</v>
      </c>
      <c r="F16" s="14">
        <f t="shared" si="32"/>
        <v>0.28459715106243982</v>
      </c>
      <c r="G16" s="14">
        <f t="shared" si="32"/>
        <v>0.13684594831937497</v>
      </c>
      <c r="H16" s="14">
        <f t="shared" si="32"/>
        <v>0.18991682719021974</v>
      </c>
      <c r="I16" s="14">
        <f t="shared" si="32"/>
        <v>6.9916230488451636E-2</v>
      </c>
      <c r="J16" s="14">
        <f t="shared" si="32"/>
        <v>0.23271356052022707</v>
      </c>
      <c r="K16" s="14">
        <f t="shared" si="32"/>
        <v>0.2702957361853876</v>
      </c>
      <c r="L16" s="14">
        <f t="shared" si="32"/>
        <v>0.62641437023604163</v>
      </c>
      <c r="M16" s="14">
        <f t="shared" si="32"/>
        <v>0.11396775627775743</v>
      </c>
      <c r="N16" s="14">
        <f t="shared" si="32"/>
        <v>0.91877133102896968</v>
      </c>
      <c r="O16" s="14">
        <f t="shared" si="32"/>
        <v>0.42333688019495458</v>
      </c>
      <c r="P16" s="14">
        <f t="shared" si="32"/>
        <v>0.70657533448669207</v>
      </c>
      <c r="Q16" s="14">
        <f>STDEV(Q3:Q8,Q10:Q14)</f>
        <v>0.52487383459229231</v>
      </c>
      <c r="R16" s="14">
        <f t="shared" ref="R16:W16" si="33">STDEV(R3:R14)</f>
        <v>0.44545142686463046</v>
      </c>
      <c r="S16" s="14">
        <f t="shared" si="33"/>
        <v>0.67599690248611988</v>
      </c>
      <c r="T16" s="14">
        <f t="shared" si="33"/>
        <v>0.70326443618792334</v>
      </c>
      <c r="U16" s="14">
        <f t="shared" si="33"/>
        <v>1.0600700273775383</v>
      </c>
      <c r="V16" s="14">
        <f t="shared" si="33"/>
        <v>0.16173062478298192</v>
      </c>
      <c r="W16" s="14">
        <f t="shared" si="33"/>
        <v>0.17615644655558194</v>
      </c>
      <c r="X16" s="14">
        <f>STDEV(X3:X6,X8:X14)</f>
        <v>6.6175753132387147E-2</v>
      </c>
      <c r="Y16" s="14">
        <f t="shared" ref="Y16:AF16" si="34">STDEV(Y3:Y14)</f>
        <v>0.13831095401304991</v>
      </c>
      <c r="Z16" s="14">
        <f t="shared" si="34"/>
        <v>7.5982478008325791E-2</v>
      </c>
      <c r="AA16" s="14">
        <f t="shared" si="34"/>
        <v>0.69614414096507327</v>
      </c>
      <c r="AB16" s="14">
        <f t="shared" si="34"/>
        <v>0.48583402809719678</v>
      </c>
      <c r="AC16" s="14">
        <f t="shared" si="34"/>
        <v>0.8681048561377831</v>
      </c>
      <c r="AD16" s="14">
        <f t="shared" si="34"/>
        <v>5.2756663424768452E-2</v>
      </c>
      <c r="AE16" s="14">
        <f t="shared" si="34"/>
        <v>6.1395369764921229E-2</v>
      </c>
      <c r="AF16" s="14">
        <f t="shared" si="34"/>
        <v>5.4614269132316796E-2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5</v>
      </c>
      <c r="C17" s="13"/>
      <c r="D17" s="14">
        <f>MAX(D3:D14)-MIN(D3:D14)</f>
        <v>4.2964000000000002</v>
      </c>
      <c r="E17" s="14">
        <f t="shared" ref="E17:P17" si="35">MAX(E3:E14)-MIN(E3:E14)</f>
        <v>3.8194999999999997</v>
      </c>
      <c r="F17" s="14">
        <f t="shared" si="35"/>
        <v>0.96960000000000024</v>
      </c>
      <c r="G17" s="14">
        <f t="shared" si="35"/>
        <v>0.48259999999999992</v>
      </c>
      <c r="H17" s="14">
        <f t="shared" si="35"/>
        <v>0.58930000000000016</v>
      </c>
      <c r="I17" s="14">
        <f t="shared" si="35"/>
        <v>0.22420000000000018</v>
      </c>
      <c r="J17" s="14">
        <f t="shared" si="35"/>
        <v>0.66800000000000059</v>
      </c>
      <c r="K17" s="14">
        <f t="shared" si="35"/>
        <v>0.76260000000000083</v>
      </c>
      <c r="L17" s="14">
        <f t="shared" si="35"/>
        <v>2.0466362322986464</v>
      </c>
      <c r="M17" s="14">
        <f t="shared" si="35"/>
        <v>0.40679780750849615</v>
      </c>
      <c r="N17" s="14">
        <f t="shared" si="35"/>
        <v>2.5052187459247071</v>
      </c>
      <c r="O17" s="14">
        <f t="shared" si="35"/>
        <v>1.0102836055334736</v>
      </c>
      <c r="P17" s="14">
        <f t="shared" si="35"/>
        <v>2.2636581794629578</v>
      </c>
      <c r="Q17" s="14">
        <f>MAX(Q3:Q8,Q10:Q14)-MIN(Q3:Q8,Q10:Q14)</f>
        <v>1.4359425822458221</v>
      </c>
      <c r="R17" s="14">
        <f t="shared" ref="R17:W17" si="36">MAX(R3:R14)-MIN(R3:R14)</f>
        <v>1.1885257177492781</v>
      </c>
      <c r="S17" s="14">
        <f t="shared" si="36"/>
        <v>1.8138456275905757</v>
      </c>
      <c r="T17" s="14">
        <f t="shared" si="36"/>
        <v>1.9758965960159216</v>
      </c>
      <c r="U17" s="14">
        <f t="shared" si="36"/>
        <v>2.6678072827246355</v>
      </c>
      <c r="V17" s="14">
        <f t="shared" si="36"/>
        <v>0.49512933119965608</v>
      </c>
      <c r="W17" s="14">
        <f t="shared" si="36"/>
        <v>0.58895485458961994</v>
      </c>
      <c r="X17" s="14">
        <f>MAX(X3:X6,X8:X14)-MIN(X3:X6,X8:X14)</f>
        <v>0.18689427619279991</v>
      </c>
      <c r="Y17" s="14">
        <f t="shared" ref="Y17:AF17" si="37">MAX(Y3:Y14)-MIN(Y3:Y14)</f>
        <v>0.42730000000000024</v>
      </c>
      <c r="Z17" s="14">
        <f t="shared" si="37"/>
        <v>0.20710000000000006</v>
      </c>
      <c r="AA17" s="14">
        <f t="shared" si="37"/>
        <v>2.2492000000000001</v>
      </c>
      <c r="AB17" s="14">
        <f t="shared" si="37"/>
        <v>1.2662000000000004</v>
      </c>
      <c r="AC17" s="14">
        <f t="shared" si="37"/>
        <v>2.4790000000000001</v>
      </c>
      <c r="AD17" s="14">
        <f t="shared" si="37"/>
        <v>0.15560000000000007</v>
      </c>
      <c r="AE17" s="14">
        <f t="shared" si="37"/>
        <v>0.17780000000000007</v>
      </c>
      <c r="AF17" s="14">
        <f t="shared" si="37"/>
        <v>0.14980000000000016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 t="s">
        <v>55</v>
      </c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6</v>
      </c>
      <c r="C18" s="13"/>
      <c r="D18" s="14">
        <f>MIN(D3:D14)</f>
        <v>13.616899999999999</v>
      </c>
      <c r="E18" s="14">
        <f t="shared" ref="E18:P18" si="38">MIN(E3:E14)</f>
        <v>11.691000000000001</v>
      </c>
      <c r="F18" s="14">
        <f t="shared" si="38"/>
        <v>2.7050999999999998</v>
      </c>
      <c r="G18" s="14">
        <f t="shared" si="38"/>
        <v>0.81850000000000001</v>
      </c>
      <c r="H18" s="14">
        <f t="shared" si="38"/>
        <v>1.4000999999999999</v>
      </c>
      <c r="I18" s="14">
        <f t="shared" si="38"/>
        <v>0.72770000000000001</v>
      </c>
      <c r="J18" s="14">
        <f t="shared" si="38"/>
        <v>1.5010999999999997</v>
      </c>
      <c r="K18" s="14">
        <f t="shared" si="38"/>
        <v>0.83439999999999959</v>
      </c>
      <c r="L18" s="14">
        <f t="shared" si="38"/>
        <v>5.5912113866317021</v>
      </c>
      <c r="M18" s="14">
        <f t="shared" si="38"/>
        <v>1.7399719193136423</v>
      </c>
      <c r="N18" s="14">
        <f t="shared" si="38"/>
        <v>5.2222204896601037</v>
      </c>
      <c r="O18" s="14">
        <f t="shared" si="38"/>
        <v>1.6792971982350238</v>
      </c>
      <c r="P18" s="14">
        <f t="shared" si="38"/>
        <v>5.9483912657121003</v>
      </c>
      <c r="Q18" s="14">
        <f>MIN(Q3:Q8,Q10:Q14)</f>
        <v>6.3329520328200815</v>
      </c>
      <c r="R18" s="14">
        <f t="shared" ref="R18:W18" si="39">MIN(R3:R14)</f>
        <v>4.1718382447070024</v>
      </c>
      <c r="S18" s="14">
        <f t="shared" si="39"/>
        <v>5.0013843083690332</v>
      </c>
      <c r="T18" s="14">
        <f t="shared" si="39"/>
        <v>5.4559126184351596</v>
      </c>
      <c r="U18" s="14">
        <f t="shared" si="39"/>
        <v>6.5673747273929779</v>
      </c>
      <c r="V18" s="14">
        <f t="shared" si="39"/>
        <v>1.115484728716623</v>
      </c>
      <c r="W18" s="14">
        <f t="shared" si="39"/>
        <v>1.5630870897042175</v>
      </c>
      <c r="X18" s="14">
        <f>MIN(X3:X6,X8:X14)</f>
        <v>0.29926994503290905</v>
      </c>
      <c r="Y18" s="14">
        <f t="shared" ref="Y18:AF18" si="40">MIN(Y3:Y14)</f>
        <v>1.0331999999999999</v>
      </c>
      <c r="Z18" s="14">
        <f t="shared" si="40"/>
        <v>0.65720000000000001</v>
      </c>
      <c r="AA18" s="14">
        <f t="shared" si="40"/>
        <v>8.3099999999999952E-2</v>
      </c>
      <c r="AB18" s="14">
        <f t="shared" si="40"/>
        <v>2.4364999999999997</v>
      </c>
      <c r="AC18" s="14">
        <f t="shared" si="40"/>
        <v>2.6486000000000001</v>
      </c>
      <c r="AD18" s="14">
        <f t="shared" si="40"/>
        <v>0.24639999999999995</v>
      </c>
      <c r="AE18" s="14">
        <f t="shared" si="40"/>
        <v>0.28760000000000008</v>
      </c>
      <c r="AF18" s="14">
        <f t="shared" si="40"/>
        <v>0.26419999999999977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3" t="s">
        <v>7</v>
      </c>
      <c r="C19" s="13"/>
      <c r="D19" s="14">
        <f>MAX(D3:D14)</f>
        <v>17.9133</v>
      </c>
      <c r="E19" s="14">
        <f t="shared" ref="E19:P19" si="41">MAX(E3:E14)</f>
        <v>15.5105</v>
      </c>
      <c r="F19" s="14">
        <f t="shared" si="41"/>
        <v>3.6747000000000001</v>
      </c>
      <c r="G19" s="14">
        <f t="shared" si="41"/>
        <v>1.3010999999999999</v>
      </c>
      <c r="H19" s="14">
        <f t="shared" si="41"/>
        <v>1.9894000000000001</v>
      </c>
      <c r="I19" s="14">
        <f t="shared" si="41"/>
        <v>0.95190000000000019</v>
      </c>
      <c r="J19" s="14">
        <f t="shared" si="41"/>
        <v>2.1691000000000003</v>
      </c>
      <c r="K19" s="14">
        <f t="shared" si="41"/>
        <v>1.5970000000000004</v>
      </c>
      <c r="L19" s="14">
        <f t="shared" si="41"/>
        <v>7.6378476189303486</v>
      </c>
      <c r="M19" s="14">
        <f t="shared" si="41"/>
        <v>2.1467697268221384</v>
      </c>
      <c r="N19" s="14">
        <f t="shared" si="41"/>
        <v>7.7274392355848107</v>
      </c>
      <c r="O19" s="14">
        <f t="shared" si="41"/>
        <v>2.6895808037684974</v>
      </c>
      <c r="P19" s="14">
        <f t="shared" si="41"/>
        <v>8.2120494451750581</v>
      </c>
      <c r="Q19" s="14">
        <f>MAX(Q3:Q8,Q10:Q14)</f>
        <v>7.7688946150659035</v>
      </c>
      <c r="R19" s="14">
        <f t="shared" ref="R19:W19" si="42">MAX(R3:R14)</f>
        <v>5.3603639624562804</v>
      </c>
      <c r="S19" s="14">
        <f t="shared" si="42"/>
        <v>6.8152299359596089</v>
      </c>
      <c r="T19" s="14">
        <f t="shared" si="42"/>
        <v>7.4318092144510812</v>
      </c>
      <c r="U19" s="14">
        <f t="shared" si="42"/>
        <v>9.2351820101176134</v>
      </c>
      <c r="V19" s="14">
        <f t="shared" si="42"/>
        <v>1.610614059916279</v>
      </c>
      <c r="W19" s="14">
        <f t="shared" si="42"/>
        <v>2.1520419442938374</v>
      </c>
      <c r="X19" s="14">
        <f>MAX(X3:X6,X8:X14)</f>
        <v>0.48616422122570896</v>
      </c>
      <c r="Y19" s="14">
        <f t="shared" ref="Y19:AF19" si="43">MAX(Y3:Y14)</f>
        <v>1.4605000000000001</v>
      </c>
      <c r="Z19" s="14">
        <f t="shared" si="43"/>
        <v>0.86430000000000007</v>
      </c>
      <c r="AA19" s="14">
        <f t="shared" si="43"/>
        <v>2.3323</v>
      </c>
      <c r="AB19" s="14">
        <f t="shared" si="43"/>
        <v>3.7027000000000001</v>
      </c>
      <c r="AC19" s="14">
        <f t="shared" si="43"/>
        <v>5.1276000000000002</v>
      </c>
      <c r="AD19" s="14">
        <f t="shared" si="43"/>
        <v>0.40200000000000002</v>
      </c>
      <c r="AE19" s="14">
        <f t="shared" si="43"/>
        <v>0.46540000000000015</v>
      </c>
      <c r="AF19" s="14">
        <f t="shared" si="43"/>
        <v>0.41399999999999992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3" t="s">
        <v>56</v>
      </c>
      <c r="C20" s="13"/>
      <c r="D20" s="15">
        <f>COUNT(D3:D14)</f>
        <v>12</v>
      </c>
      <c r="E20" s="15">
        <f t="shared" ref="E20:P20" si="44">COUNT(E3:E14)</f>
        <v>12</v>
      </c>
      <c r="F20" s="15">
        <f t="shared" si="44"/>
        <v>8</v>
      </c>
      <c r="G20" s="15">
        <f t="shared" si="44"/>
        <v>8</v>
      </c>
      <c r="H20" s="15">
        <f t="shared" si="44"/>
        <v>8</v>
      </c>
      <c r="I20" s="15">
        <f t="shared" si="44"/>
        <v>8</v>
      </c>
      <c r="J20" s="15">
        <f t="shared" si="44"/>
        <v>8</v>
      </c>
      <c r="K20" s="15">
        <f t="shared" si="44"/>
        <v>8</v>
      </c>
      <c r="L20" s="15">
        <f t="shared" si="44"/>
        <v>12</v>
      </c>
      <c r="M20" s="15">
        <f t="shared" si="44"/>
        <v>12</v>
      </c>
      <c r="N20" s="15">
        <f t="shared" si="44"/>
        <v>12</v>
      </c>
      <c r="O20" s="15">
        <f t="shared" si="44"/>
        <v>8</v>
      </c>
      <c r="P20" s="15">
        <f t="shared" si="44"/>
        <v>8</v>
      </c>
      <c r="Q20" s="15">
        <f>COUNT(Q3:Q8,Q10:Q14)</f>
        <v>7</v>
      </c>
      <c r="R20" s="15">
        <f t="shared" ref="R20:W20" si="45">COUNT(R3:R14)</f>
        <v>8</v>
      </c>
      <c r="S20" s="15">
        <f t="shared" si="45"/>
        <v>8</v>
      </c>
      <c r="T20" s="15">
        <f t="shared" si="45"/>
        <v>8</v>
      </c>
      <c r="U20" s="15">
        <f t="shared" si="45"/>
        <v>8</v>
      </c>
      <c r="V20" s="15">
        <f t="shared" si="45"/>
        <v>8</v>
      </c>
      <c r="W20" s="15">
        <f t="shared" si="45"/>
        <v>8</v>
      </c>
      <c r="X20" s="15">
        <f>COUNT(X3:X6,X8:X14)</f>
        <v>7</v>
      </c>
      <c r="Y20" s="15">
        <f t="shared" ref="Y20:AF20" si="46">COUNT(Y3:Y14)</f>
        <v>8</v>
      </c>
      <c r="Z20" s="15">
        <f t="shared" si="46"/>
        <v>8</v>
      </c>
      <c r="AA20" s="15">
        <f t="shared" si="46"/>
        <v>8</v>
      </c>
      <c r="AB20" s="15">
        <f t="shared" si="46"/>
        <v>8</v>
      </c>
      <c r="AC20" s="15">
        <f t="shared" si="46"/>
        <v>8</v>
      </c>
      <c r="AD20" s="15">
        <f t="shared" si="46"/>
        <v>8</v>
      </c>
      <c r="AE20" s="15">
        <f t="shared" si="46"/>
        <v>8</v>
      </c>
      <c r="AF20" s="15">
        <f t="shared" si="46"/>
        <v>8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x14ac:dyDescent="0.2">
      <c r="B21" s="1"/>
      <c r="C21" s="1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7"/>
      <c r="AH21" s="7"/>
      <c r="AI21" s="8"/>
      <c r="AJ21" s="8"/>
      <c r="AK21" s="8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7"/>
      <c r="BT21" s="7"/>
      <c r="BU21" s="7"/>
      <c r="BV21" s="7"/>
      <c r="BW21" s="7"/>
      <c r="BX21" s="7"/>
      <c r="BY21" s="7"/>
      <c r="BZ21" s="7"/>
    </row>
    <row r="22" spans="2:120" x14ac:dyDescent="0.2">
      <c r="B22" s="1"/>
      <c r="C22" s="1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7"/>
      <c r="AH22" s="7"/>
      <c r="AI22" s="8"/>
      <c r="AJ22" s="8"/>
      <c r="AK22" s="8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7"/>
      <c r="BT22" s="7"/>
      <c r="BU22" s="7"/>
      <c r="BV22" s="7"/>
      <c r="BW22" s="7"/>
      <c r="BX22" s="7"/>
      <c r="BY22" s="7"/>
      <c r="BZ22" s="7"/>
    </row>
    <row r="23" spans="2:120" s="20" customFormat="1" x14ac:dyDescent="0.2">
      <c r="B23" s="1" t="s">
        <v>57</v>
      </c>
      <c r="C23" s="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86">
        <v>1</v>
      </c>
      <c r="AH23" s="86"/>
      <c r="AI23" s="87">
        <v>2</v>
      </c>
      <c r="AJ23" s="87"/>
      <c r="AK23" s="87">
        <v>3</v>
      </c>
      <c r="AL23" s="87"/>
      <c r="AM23" s="86">
        <v>4</v>
      </c>
      <c r="AN23" s="86"/>
      <c r="AO23" s="86">
        <v>5</v>
      </c>
      <c r="AP23" s="86"/>
      <c r="AQ23" s="86">
        <v>6</v>
      </c>
      <c r="AR23" s="86"/>
      <c r="AS23" s="86">
        <v>7</v>
      </c>
      <c r="AT23" s="86"/>
      <c r="AU23" s="86">
        <v>8</v>
      </c>
      <c r="AV23" s="86"/>
      <c r="AW23" s="86">
        <v>9</v>
      </c>
      <c r="AX23" s="86"/>
      <c r="AY23" s="86">
        <v>10</v>
      </c>
      <c r="AZ23" s="86"/>
      <c r="BA23" s="86">
        <v>11</v>
      </c>
      <c r="BB23" s="86"/>
      <c r="BC23" s="86">
        <v>12</v>
      </c>
      <c r="BD23" s="86"/>
      <c r="BE23" s="86">
        <v>13</v>
      </c>
      <c r="BF23" s="86"/>
      <c r="BG23" s="86">
        <v>14</v>
      </c>
      <c r="BH23" s="86"/>
      <c r="BI23" s="86">
        <v>15</v>
      </c>
      <c r="BJ23" s="86"/>
      <c r="BK23" s="86">
        <v>16</v>
      </c>
      <c r="BL23" s="86"/>
      <c r="BM23" s="86">
        <v>17</v>
      </c>
      <c r="BN23" s="86"/>
      <c r="BO23" s="86">
        <v>18</v>
      </c>
      <c r="BP23" s="86"/>
      <c r="BQ23" s="86">
        <v>19</v>
      </c>
      <c r="BR23" s="86"/>
      <c r="BS23" s="86">
        <v>20</v>
      </c>
      <c r="BT23" s="86"/>
      <c r="BU23" s="86">
        <v>21</v>
      </c>
      <c r="BV23" s="86"/>
      <c r="BW23" s="86">
        <v>22</v>
      </c>
      <c r="BX23" s="86"/>
      <c r="BY23" s="3"/>
      <c r="BZ23" s="3"/>
    </row>
    <row r="24" spans="2:120" s="20" customFormat="1" x14ac:dyDescent="0.2">
      <c r="B24" s="1" t="s">
        <v>9</v>
      </c>
      <c r="C24" s="1"/>
      <c r="D24" s="2" t="s">
        <v>10</v>
      </c>
      <c r="E24" s="2" t="s">
        <v>64</v>
      </c>
      <c r="F24" s="2" t="s">
        <v>11</v>
      </c>
      <c r="G24" s="2" t="s">
        <v>76</v>
      </c>
      <c r="H24" s="2" t="s">
        <v>77</v>
      </c>
      <c r="I24" s="2" t="s">
        <v>68</v>
      </c>
      <c r="J24" s="2" t="s">
        <v>69</v>
      </c>
      <c r="K24" s="2" t="s">
        <v>12</v>
      </c>
      <c r="L24" s="2" t="s">
        <v>74</v>
      </c>
      <c r="M24" s="2" t="s">
        <v>75</v>
      </c>
      <c r="N24" s="2" t="s">
        <v>145</v>
      </c>
      <c r="O24" s="2" t="s">
        <v>144</v>
      </c>
      <c r="P24" s="2" t="s">
        <v>167</v>
      </c>
      <c r="Q24" s="2" t="s">
        <v>168</v>
      </c>
      <c r="R24" s="2" t="s">
        <v>169</v>
      </c>
      <c r="S24" s="2" t="s">
        <v>170</v>
      </c>
      <c r="T24" s="2" t="s">
        <v>171</v>
      </c>
      <c r="U24" s="2" t="s">
        <v>172</v>
      </c>
      <c r="V24" s="2" t="s">
        <v>600</v>
      </c>
      <c r="W24" s="2" t="s">
        <v>601</v>
      </c>
      <c r="X24" s="2" t="s">
        <v>602</v>
      </c>
      <c r="Y24" s="2" t="s">
        <v>13</v>
      </c>
      <c r="Z24" s="2" t="s">
        <v>14</v>
      </c>
      <c r="AA24" s="2" t="s">
        <v>78</v>
      </c>
      <c r="AB24" s="20" t="s">
        <v>79</v>
      </c>
      <c r="AC24" s="1" t="s">
        <v>80</v>
      </c>
      <c r="AD24" s="1" t="s">
        <v>501</v>
      </c>
      <c r="AE24" s="1" t="s">
        <v>502</v>
      </c>
      <c r="AF24" s="1" t="s">
        <v>503</v>
      </c>
      <c r="AG24" s="3" t="s">
        <v>15</v>
      </c>
      <c r="AH24" s="3" t="s">
        <v>16</v>
      </c>
      <c r="AI24" s="4" t="s">
        <v>17</v>
      </c>
      <c r="AJ24" s="4" t="s">
        <v>18</v>
      </c>
      <c r="AK24" s="4" t="s">
        <v>19</v>
      </c>
      <c r="AL24" s="3" t="s">
        <v>20</v>
      </c>
      <c r="AM24" s="3" t="s">
        <v>21</v>
      </c>
      <c r="AN24" s="3" t="s">
        <v>22</v>
      </c>
      <c r="AO24" s="3" t="s">
        <v>23</v>
      </c>
      <c r="AP24" s="3" t="s">
        <v>24</v>
      </c>
      <c r="AQ24" s="3" t="s">
        <v>25</v>
      </c>
      <c r="AR24" s="3" t="s">
        <v>26</v>
      </c>
      <c r="AS24" s="3" t="s">
        <v>27</v>
      </c>
      <c r="AT24" s="3" t="s">
        <v>28</v>
      </c>
      <c r="AU24" s="3" t="s">
        <v>29</v>
      </c>
      <c r="AV24" s="3" t="s">
        <v>30</v>
      </c>
      <c r="AW24" s="3" t="s">
        <v>31</v>
      </c>
      <c r="AX24" s="3" t="s">
        <v>32</v>
      </c>
      <c r="AY24" s="3" t="s">
        <v>43</v>
      </c>
      <c r="AZ24" s="3" t="s">
        <v>44</v>
      </c>
      <c r="BA24" s="3" t="s">
        <v>45</v>
      </c>
      <c r="BB24" s="3" t="s">
        <v>46</v>
      </c>
      <c r="BC24" s="3" t="s">
        <v>47</v>
      </c>
      <c r="BD24" s="3" t="s">
        <v>48</v>
      </c>
      <c r="BE24" s="3" t="s">
        <v>49</v>
      </c>
      <c r="BF24" s="3" t="s">
        <v>50</v>
      </c>
      <c r="BG24" s="3" t="s">
        <v>51</v>
      </c>
      <c r="BH24" s="3" t="s">
        <v>52</v>
      </c>
      <c r="BI24" s="3" t="s">
        <v>53</v>
      </c>
      <c r="BJ24" s="3" t="s">
        <v>54</v>
      </c>
      <c r="BK24" s="3" t="s">
        <v>70</v>
      </c>
      <c r="BL24" s="3" t="s">
        <v>71</v>
      </c>
      <c r="BM24" s="3" t="s">
        <v>72</v>
      </c>
      <c r="BN24" s="3" t="s">
        <v>73</v>
      </c>
      <c r="BO24" s="3" t="s">
        <v>81</v>
      </c>
      <c r="BP24" s="3" t="s">
        <v>82</v>
      </c>
      <c r="BQ24" s="3" t="s">
        <v>83</v>
      </c>
      <c r="BR24" s="3" t="s">
        <v>84</v>
      </c>
      <c r="BS24" s="3" t="s">
        <v>33</v>
      </c>
      <c r="BT24" s="3" t="s">
        <v>34</v>
      </c>
      <c r="BU24" s="3" t="s">
        <v>35</v>
      </c>
      <c r="BV24" s="3" t="s">
        <v>36</v>
      </c>
      <c r="BW24" s="3" t="s">
        <v>37</v>
      </c>
      <c r="BX24" s="3" t="s">
        <v>38</v>
      </c>
      <c r="BY24" s="3" t="s">
        <v>147</v>
      </c>
      <c r="BZ24" s="3" t="s">
        <v>148</v>
      </c>
      <c r="CA24" s="3" t="s">
        <v>39</v>
      </c>
      <c r="CB24" s="3" t="s">
        <v>40</v>
      </c>
      <c r="CC24" s="3" t="s">
        <v>41</v>
      </c>
      <c r="CD24" s="3" t="s">
        <v>42</v>
      </c>
      <c r="CE24" s="20" t="s">
        <v>149</v>
      </c>
      <c r="CF24" s="20" t="s">
        <v>150</v>
      </c>
      <c r="CG24" s="20" t="s">
        <v>151</v>
      </c>
      <c r="CH24" s="20" t="s">
        <v>152</v>
      </c>
      <c r="CI24" s="20" t="s">
        <v>153</v>
      </c>
      <c r="CJ24" s="20" t="s">
        <v>154</v>
      </c>
      <c r="CK24" s="20" t="s">
        <v>500</v>
      </c>
      <c r="CL24" s="20" t="s">
        <v>505</v>
      </c>
      <c r="CM24" s="20" t="s">
        <v>506</v>
      </c>
      <c r="CN24" s="20" t="s">
        <v>507</v>
      </c>
      <c r="CO24" s="20" t="s">
        <v>155</v>
      </c>
      <c r="CP24" s="20" t="s">
        <v>156</v>
      </c>
      <c r="CQ24" s="20" t="s">
        <v>157</v>
      </c>
      <c r="CR24" s="20" t="s">
        <v>158</v>
      </c>
      <c r="CS24" s="20" t="s">
        <v>159</v>
      </c>
      <c r="CT24" s="20" t="s">
        <v>160</v>
      </c>
      <c r="CU24" s="20" t="s">
        <v>504</v>
      </c>
      <c r="CV24" s="20" t="s">
        <v>508</v>
      </c>
      <c r="CW24" s="20" t="s">
        <v>509</v>
      </c>
      <c r="CX24" s="20" t="s">
        <v>510</v>
      </c>
      <c r="CY24" s="20" t="s">
        <v>161</v>
      </c>
      <c r="CZ24" s="20" t="s">
        <v>165</v>
      </c>
      <c r="DA24" s="20" t="s">
        <v>166</v>
      </c>
      <c r="DB24" s="20" t="s">
        <v>162</v>
      </c>
      <c r="DC24" s="20" t="s">
        <v>163</v>
      </c>
      <c r="DD24" s="20" t="s">
        <v>164</v>
      </c>
      <c r="DE24" s="20" t="s">
        <v>511</v>
      </c>
      <c r="DF24" s="20" t="s">
        <v>512</v>
      </c>
      <c r="DG24" s="20" t="s">
        <v>513</v>
      </c>
      <c r="DH24" s="20" t="s">
        <v>514</v>
      </c>
      <c r="DI24" s="20" t="s">
        <v>592</v>
      </c>
      <c r="DJ24" s="20" t="s">
        <v>593</v>
      </c>
      <c r="DK24" s="20" t="s">
        <v>595</v>
      </c>
      <c r="DL24" s="20" t="s">
        <v>594</v>
      </c>
      <c r="DM24" s="20" t="s">
        <v>596</v>
      </c>
      <c r="DN24" s="20" t="s">
        <v>597</v>
      </c>
      <c r="DO24" s="20" t="s">
        <v>598</v>
      </c>
      <c r="DP24" s="20" t="s">
        <v>599</v>
      </c>
    </row>
    <row r="25" spans="2:120" x14ac:dyDescent="0.2">
      <c r="B25" s="1" t="s">
        <v>90</v>
      </c>
      <c r="C25" s="1" t="s">
        <v>589</v>
      </c>
      <c r="D25" s="5">
        <f t="shared" ref="D25:D34" si="47">((AG25-AW25)^2+(AH25-AX25)^2)^0.5</f>
        <v>17.5489</v>
      </c>
      <c r="E25" s="5">
        <f t="shared" ref="E25:E34" si="48">((AG25-AU25)^2+(AH25-AV25)^2)^0.5</f>
        <v>15.964499999999999</v>
      </c>
      <c r="F25" s="5">
        <f t="shared" ref="F25:F34" si="49">((AG25-AM25)^2+(AH25-AN25)^2)^0.5</f>
        <v>3.5089999999999999</v>
      </c>
      <c r="G25" s="5">
        <f t="shared" ref="G25:G34" si="50">((AG25-AI25)^2+(AH25-AJ25)^2)^0.5</f>
        <v>1.2141</v>
      </c>
      <c r="H25" s="5">
        <f t="shared" ref="H25:H34" si="51">((AK25-AM25)^2+(AL25-AN25)^2)^0.5</f>
        <v>1.738</v>
      </c>
      <c r="I25" s="5">
        <f t="shared" ref="I25:I34" si="52">((AM25-AO25)^2+(AN25-AP25)^2)^0.5</f>
        <v>1.0274000000000005</v>
      </c>
      <c r="J25" s="5">
        <f t="shared" ref="J25:J34" si="53">((AO25-AQ25)^2+(AP25-AR25)^2)^0.5</f>
        <v>1.9500999999999999</v>
      </c>
      <c r="K25" s="5">
        <f t="shared" ref="K25:K34" si="54">((AQ25-AS25)^2+(AR25-AT25)^2)^0.5</f>
        <v>0.97029999999999994</v>
      </c>
      <c r="L25" s="5">
        <f t="shared" ref="L25:L34" si="55">((BS25-BU25)^2+(BT25-BV25)^2)^0.5</f>
        <v>7.7803555625691043</v>
      </c>
      <c r="M25" s="5">
        <f t="shared" ref="M25:M34" si="56">((BU25-BW25)^2+(BV25-BX25)^2)^0.5</f>
        <v>2.0125732905909293</v>
      </c>
      <c r="N25" s="5">
        <f t="shared" ref="N25:N34" si="57">((BW25-BY25)^2+(BX25-BZ25)^2)^0.5 + ((BY25-CA25)^2+(BZ25-CB25)^2)^0.5</f>
        <v>7.4240242463235537</v>
      </c>
      <c r="O25" s="5">
        <f t="shared" ref="O25:O34" si="58">((CA25-CC25)^2+(CB25-CD25)^2)^0.5</f>
        <v>2.2371138549479315</v>
      </c>
      <c r="P25" s="5">
        <f>((CE25-CG25)^2+(CF25-CH25)^2)^0.5</f>
        <v>8.745383774883754</v>
      </c>
      <c r="Q25" s="5">
        <f t="shared" ref="Q25:Q34" si="59">((CG25-CI25)^2+(CH25-CJ25)^2)^0.5</f>
        <v>9.0315872896185851</v>
      </c>
      <c r="R25" s="5" t="s">
        <v>566</v>
      </c>
      <c r="S25" s="5" t="s">
        <v>566</v>
      </c>
      <c r="T25" s="5">
        <f>((CY25-DA25)^2+(CZ25-DB25)^2)^0.5</f>
        <v>8.2093429121946162</v>
      </c>
      <c r="U25" s="5">
        <f>((DA25-DC25)^2+(DB25-DD25)^2)^0.5</f>
        <v>8.5523445422878073</v>
      </c>
      <c r="V25" s="5">
        <f>((DI25-DK25)^2+(DJ25-DL25)^2)^0.5</f>
        <v>1.2975377065812004</v>
      </c>
      <c r="W25" s="5">
        <f>((DK25-DM25)^2+(DL25-DN25)^2)^0.5</f>
        <v>2.2434152936984249</v>
      </c>
      <c r="X25" s="5">
        <f>((DM25-DO25)^2+(DN25-DP25)^2)^0.5</f>
        <v>0.60007013756726957</v>
      </c>
      <c r="Y25" s="5">
        <f t="shared" ref="Y25:Y34" si="60">((BE25-BK25)^2+(BF25-BL25)^2)^0.5</f>
        <v>1.2637</v>
      </c>
      <c r="Z25" s="5">
        <f t="shared" ref="Z25:Z34" si="61">((BG25-BI25)^2+(BH25-BJ25)^2)^0.5</f>
        <v>0.82489999999999997</v>
      </c>
      <c r="AA25" s="5">
        <f t="shared" ref="AA25:AA34" si="62">((BC25-BM25)^2+(BD25-BN25)^2)^0.5</f>
        <v>1.8948</v>
      </c>
      <c r="AB25" s="5">
        <f t="shared" ref="AB25:AB34" si="63">((BA25-BO25)^2+(BB25-BP25)^2)^0.5</f>
        <v>3.1482999999999999</v>
      </c>
      <c r="AC25" s="6">
        <f t="shared" ref="AC25:AC34" si="64">((AY25-BQ25)^2+(AZ25-BR25)^2)^0.5</f>
        <v>3.3496000000000001</v>
      </c>
      <c r="AD25" s="6">
        <f>((CK25-CM25)^2+(CL25-CN25)^2)^0.5</f>
        <v>0.34030000000000005</v>
      </c>
      <c r="AE25" s="6" t="s">
        <v>566</v>
      </c>
      <c r="AF25" s="6">
        <f>((DE25-DG25)^2+(DF25-DH25)^2)^0.5</f>
        <v>0.32770000000000055</v>
      </c>
      <c r="AG25" s="9">
        <v>0</v>
      </c>
      <c r="AH25" s="9">
        <v>0</v>
      </c>
      <c r="AI25" s="9">
        <v>0</v>
      </c>
      <c r="AJ25" s="9">
        <v>-1.2141</v>
      </c>
      <c r="AK25" s="9">
        <v>0</v>
      </c>
      <c r="AL25" s="9">
        <v>-1.7709999999999999</v>
      </c>
      <c r="AM25" s="9">
        <v>0</v>
      </c>
      <c r="AN25" s="9">
        <v>-3.5089999999999999</v>
      </c>
      <c r="AO25" s="9">
        <v>0</v>
      </c>
      <c r="AP25" s="9">
        <v>-4.5364000000000004</v>
      </c>
      <c r="AQ25" s="9">
        <v>0</v>
      </c>
      <c r="AR25" s="9">
        <v>-6.4865000000000004</v>
      </c>
      <c r="AS25" s="9">
        <v>0</v>
      </c>
      <c r="AT25" s="9">
        <v>-7.4568000000000003</v>
      </c>
      <c r="AU25" s="9">
        <v>0</v>
      </c>
      <c r="AV25" s="9">
        <v>-15.964499999999999</v>
      </c>
      <c r="AW25" s="9">
        <v>0</v>
      </c>
      <c r="AX25" s="9">
        <v>-17.5489</v>
      </c>
      <c r="AY25" s="18">
        <v>1.6548</v>
      </c>
      <c r="AZ25" s="18">
        <v>-8.7744</v>
      </c>
      <c r="BA25" s="19">
        <v>1.2592000000000001</v>
      </c>
      <c r="BB25" s="19">
        <v>-8.7744</v>
      </c>
      <c r="BC25" s="19">
        <v>0.69340000000000002</v>
      </c>
      <c r="BD25" s="19">
        <v>-8.7744</v>
      </c>
      <c r="BE25" s="19">
        <v>0.5696</v>
      </c>
      <c r="BF25" s="19">
        <v>-8.7744</v>
      </c>
      <c r="BG25" s="19">
        <v>0.30669999999999997</v>
      </c>
      <c r="BH25" s="19">
        <v>-8.7744</v>
      </c>
      <c r="BI25" s="19">
        <v>-0.51819999999999999</v>
      </c>
      <c r="BJ25" s="19">
        <v>-8.7744</v>
      </c>
      <c r="BK25" s="19">
        <v>-0.69410000000000005</v>
      </c>
      <c r="BL25" s="19">
        <v>-8.7744</v>
      </c>
      <c r="BM25" s="19">
        <v>-1.2014</v>
      </c>
      <c r="BN25" s="19">
        <v>-8.7744</v>
      </c>
      <c r="BO25" s="19">
        <v>-1.8891</v>
      </c>
      <c r="BP25" s="19">
        <v>-8.7744</v>
      </c>
      <c r="BQ25" s="19">
        <v>-1.6948000000000001</v>
      </c>
      <c r="BR25" s="19">
        <v>-8.7744</v>
      </c>
      <c r="BS25" s="17">
        <v>0</v>
      </c>
      <c r="BT25" s="17">
        <v>0</v>
      </c>
      <c r="BU25" s="17">
        <v>3.0377999999999998</v>
      </c>
      <c r="BV25" s="17">
        <v>-7.1627999999999998</v>
      </c>
      <c r="BW25" s="17">
        <v>5.0216000000000003</v>
      </c>
      <c r="BX25" s="17">
        <v>-6.8236999999999997</v>
      </c>
      <c r="BY25" s="17">
        <v>5.0216000000000003</v>
      </c>
      <c r="BZ25" s="17">
        <v>-6.8236999999999997</v>
      </c>
      <c r="CA25" s="17">
        <v>12.307600000000001</v>
      </c>
      <c r="CB25" s="17">
        <v>-5.3987999999999996</v>
      </c>
      <c r="CC25" s="17">
        <v>13.498799999999999</v>
      </c>
      <c r="CD25" s="17">
        <v>-3.5051999999999999</v>
      </c>
      <c r="CE25" s="12">
        <v>13.129899999999999</v>
      </c>
      <c r="CF25" s="12">
        <v>0.52829999999999999</v>
      </c>
      <c r="CG25" s="12">
        <v>15.907999999999999</v>
      </c>
      <c r="CH25" s="12">
        <v>-7.7641</v>
      </c>
      <c r="CI25" s="12">
        <v>24.632899999999999</v>
      </c>
      <c r="CJ25" s="12">
        <v>-5.4305000000000003</v>
      </c>
      <c r="CK25" s="12">
        <v>-3.5465</v>
      </c>
      <c r="CL25" s="12">
        <v>0.75249999999999995</v>
      </c>
      <c r="CM25" s="12">
        <v>-3.8868</v>
      </c>
      <c r="CN25" s="12">
        <v>0.75249999999999995</v>
      </c>
      <c r="CY25" s="12">
        <v>15.9048</v>
      </c>
      <c r="CZ25" s="12">
        <v>2.8885999999999998</v>
      </c>
      <c r="DA25" s="12">
        <v>17.239599999999999</v>
      </c>
      <c r="DB25" s="12">
        <v>10.9887</v>
      </c>
      <c r="DC25" s="12">
        <v>25.764500000000002</v>
      </c>
      <c r="DD25" s="12">
        <v>10.3041</v>
      </c>
      <c r="DE25" s="12">
        <v>-3.7216999999999998</v>
      </c>
      <c r="DF25" s="12">
        <v>0.75249999999999995</v>
      </c>
      <c r="DG25" s="12">
        <v>-4.0494000000000003</v>
      </c>
      <c r="DH25" s="12">
        <v>0.75249999999999995</v>
      </c>
      <c r="DI25" s="12">
        <v>1.4502999999999999</v>
      </c>
      <c r="DJ25" s="12">
        <v>15.1447</v>
      </c>
      <c r="DK25" s="12">
        <v>2.5082</v>
      </c>
      <c r="DL25" s="12">
        <v>15.896000000000001</v>
      </c>
      <c r="DM25" s="12">
        <v>3.0709</v>
      </c>
      <c r="DN25" s="12">
        <v>18.067699999999999</v>
      </c>
      <c r="DO25" s="12">
        <v>3.0093000000000001</v>
      </c>
      <c r="DP25" s="12">
        <v>18.6646</v>
      </c>
    </row>
    <row r="26" spans="2:120" x14ac:dyDescent="0.2">
      <c r="B26" s="1" t="s">
        <v>91</v>
      </c>
      <c r="C26" s="1" t="s">
        <v>479</v>
      </c>
      <c r="D26" s="5">
        <f t="shared" si="47"/>
        <v>18.140699999999999</v>
      </c>
      <c r="E26" s="5">
        <f t="shared" si="48"/>
        <v>15.922599999999999</v>
      </c>
      <c r="F26" s="5">
        <f t="shared" si="49"/>
        <v>3.4220000000000002</v>
      </c>
      <c r="G26" s="5">
        <f t="shared" si="50"/>
        <v>1.1424000000000001</v>
      </c>
      <c r="H26" s="5">
        <f t="shared" si="51"/>
        <v>1.6415000000000002</v>
      </c>
      <c r="I26" s="5">
        <f t="shared" si="52"/>
        <v>0.99569999999999981</v>
      </c>
      <c r="J26" s="5">
        <f t="shared" si="53"/>
        <v>2.2313999999999998</v>
      </c>
      <c r="K26" s="5">
        <f t="shared" si="54"/>
        <v>1.4573000000000009</v>
      </c>
      <c r="L26" s="5">
        <f t="shared" si="55"/>
        <v>6.2506989849136074</v>
      </c>
      <c r="M26" s="5">
        <f t="shared" si="56"/>
        <v>1.8765570281768682</v>
      </c>
      <c r="N26" s="5">
        <f t="shared" si="57"/>
        <v>4.77705857434918</v>
      </c>
      <c r="O26" s="5" t="s">
        <v>566</v>
      </c>
      <c r="P26" s="5">
        <f t="shared" ref="P26:P34" si="65">((CE26-CG26)^2+(CF26-CH26)^2)^0.5</f>
        <v>7.5543655259723828</v>
      </c>
      <c r="Q26" s="5">
        <f t="shared" si="59"/>
        <v>7.7043898473532622</v>
      </c>
      <c r="R26" s="5">
        <f t="shared" ref="R26:R34" si="66">((CO26-CQ26)^2+(CP26-CR26)^2)^0.5</f>
        <v>5.0413671260879234</v>
      </c>
      <c r="S26" s="5">
        <f t="shared" ref="S26:S34" si="67">((CQ26-CS26)^2+(CR26-CT26)^2)^0.5</f>
        <v>6.3557549244759279</v>
      </c>
      <c r="T26" s="5">
        <f t="shared" ref="T26:T31" si="68">((CY26-DA26)^2+(CZ26-DB26)^2)^0.5</f>
        <v>7.0323986590636345</v>
      </c>
      <c r="U26" s="5">
        <f t="shared" ref="U26:U34" si="69">((DA26-DC26)^2+(DB26-DD26)^2)^0.5</f>
        <v>9.1547483821238913</v>
      </c>
      <c r="V26" s="5">
        <f t="shared" ref="V26:V34" si="70">((DI26-DK26)^2+(DJ26-DL26)^2)^0.5</f>
        <v>1.0846313705586799</v>
      </c>
      <c r="W26" s="5">
        <f t="shared" ref="W26:W34" si="71">((DK26-DM26)^2+(DL26-DN26)^2)^0.5</f>
        <v>2.0548099206495944</v>
      </c>
      <c r="X26" s="5">
        <f t="shared" ref="X26:X34" si="72">((DM26-DO26)^2+(DN26-DP26)^2)^0.5</f>
        <v>0.57854044802416582</v>
      </c>
      <c r="Y26" s="5">
        <f t="shared" si="60"/>
        <v>1.3672</v>
      </c>
      <c r="Z26" s="5">
        <f t="shared" si="61"/>
        <v>0.96009999999999995</v>
      </c>
      <c r="AA26" s="5">
        <f t="shared" si="62"/>
        <v>2.0808999999999997</v>
      </c>
      <c r="AB26" s="5">
        <f t="shared" si="63"/>
        <v>3.8157000000000001</v>
      </c>
      <c r="AC26" s="6">
        <f t="shared" si="64"/>
        <v>4.8209</v>
      </c>
      <c r="AD26" s="6">
        <f t="shared" ref="AD26:AD34" si="73">((CK26-CM26)^2+(CL26-CN26)^2)^0.5</f>
        <v>0.48319999999999919</v>
      </c>
      <c r="AE26" s="6">
        <f t="shared" ref="AE26:AE34" si="74">((CU26-CW26)^2+(CV26-CX26)^2)^0.5</f>
        <v>0.49849999999999994</v>
      </c>
      <c r="AF26" s="6">
        <f t="shared" ref="AF26:AF34" si="75">((DE26-DG26)^2+(DF26-DH26)^2)^0.5</f>
        <v>0.3644999999999996</v>
      </c>
      <c r="AG26" s="9">
        <v>0</v>
      </c>
      <c r="AH26" s="9">
        <v>0</v>
      </c>
      <c r="AI26" s="9">
        <v>0</v>
      </c>
      <c r="AJ26" s="9">
        <v>-1.1424000000000001</v>
      </c>
      <c r="AK26" s="9">
        <v>0</v>
      </c>
      <c r="AL26" s="9">
        <v>-1.7805</v>
      </c>
      <c r="AM26" s="9">
        <v>0</v>
      </c>
      <c r="AN26" s="9">
        <v>-3.4220000000000002</v>
      </c>
      <c r="AO26" s="9">
        <v>0</v>
      </c>
      <c r="AP26" s="9">
        <v>-4.4177</v>
      </c>
      <c r="AQ26" s="9">
        <v>0</v>
      </c>
      <c r="AR26" s="9">
        <v>-6.6490999999999998</v>
      </c>
      <c r="AS26" s="9">
        <v>0</v>
      </c>
      <c r="AT26" s="9">
        <v>-8.1064000000000007</v>
      </c>
      <c r="AU26" s="9">
        <v>0</v>
      </c>
      <c r="AV26" s="9">
        <v>-15.922599999999999</v>
      </c>
      <c r="AW26" s="9">
        <v>0</v>
      </c>
      <c r="AX26" s="9">
        <v>-18.140699999999999</v>
      </c>
      <c r="AY26" s="18">
        <v>2.1736</v>
      </c>
      <c r="AZ26" s="18">
        <v>-8.8773</v>
      </c>
      <c r="BA26" s="19">
        <v>2.0047000000000001</v>
      </c>
      <c r="BB26" s="19">
        <v>-8.8773</v>
      </c>
      <c r="BC26" s="19">
        <v>1.3474999999999999</v>
      </c>
      <c r="BD26" s="19">
        <v>-8.8773</v>
      </c>
      <c r="BE26" s="19">
        <v>0.74870000000000003</v>
      </c>
      <c r="BF26" s="19">
        <v>-8.8773</v>
      </c>
      <c r="BG26" s="19">
        <v>0.49020000000000002</v>
      </c>
      <c r="BH26" s="19">
        <v>-8.8773</v>
      </c>
      <c r="BI26" s="19">
        <v>-0.46989999999999998</v>
      </c>
      <c r="BJ26" s="19">
        <v>-8.8773</v>
      </c>
      <c r="BK26" s="19">
        <v>-0.61850000000000005</v>
      </c>
      <c r="BL26" s="19">
        <v>-8.8773</v>
      </c>
      <c r="BM26" s="19">
        <v>-0.73340000000000005</v>
      </c>
      <c r="BN26" s="19">
        <v>-8.8773</v>
      </c>
      <c r="BO26" s="19">
        <v>-1.8109999999999999</v>
      </c>
      <c r="BP26" s="19">
        <v>-8.8773</v>
      </c>
      <c r="BQ26" s="19">
        <v>-2.6473</v>
      </c>
      <c r="BR26" s="19">
        <v>-8.8773</v>
      </c>
      <c r="BS26" s="17">
        <v>0</v>
      </c>
      <c r="BT26" s="17">
        <v>0</v>
      </c>
      <c r="BU26" s="17">
        <v>1.0528</v>
      </c>
      <c r="BV26" s="17">
        <v>6.1614000000000004</v>
      </c>
      <c r="BW26" s="17">
        <v>2.8879999999999999</v>
      </c>
      <c r="BX26" s="17">
        <v>6.5532000000000004</v>
      </c>
      <c r="BY26" s="17">
        <v>5.6673999999999998</v>
      </c>
      <c r="BZ26" s="17">
        <v>7.2211999999999996</v>
      </c>
      <c r="CA26" s="17">
        <v>7.1811999999999996</v>
      </c>
      <c r="CB26" s="17">
        <v>8.3998000000000008</v>
      </c>
      <c r="CC26" s="17">
        <v>7.1811999999999996</v>
      </c>
      <c r="CD26" s="17">
        <v>8.3998000000000008</v>
      </c>
      <c r="CE26" s="12">
        <v>5.8268000000000004</v>
      </c>
      <c r="CF26" s="12">
        <v>8.3655000000000008</v>
      </c>
      <c r="CG26" s="12">
        <v>10.1289</v>
      </c>
      <c r="CH26" s="12">
        <v>14.575200000000001</v>
      </c>
      <c r="CI26" s="12">
        <v>8.4924999999999997</v>
      </c>
      <c r="CJ26" s="12">
        <v>7.0465999999999998</v>
      </c>
      <c r="CK26" s="12">
        <v>7.1106999999999996</v>
      </c>
      <c r="CL26" s="12">
        <v>-0.67369999999999997</v>
      </c>
      <c r="CM26" s="12">
        <v>6.6275000000000004</v>
      </c>
      <c r="CN26" s="12">
        <v>-0.67369999999999997</v>
      </c>
      <c r="CO26" s="12">
        <v>4.9511000000000003</v>
      </c>
      <c r="CP26" s="12">
        <v>7.0465999999999998</v>
      </c>
      <c r="CQ26" s="12">
        <v>0.1384</v>
      </c>
      <c r="CR26" s="12">
        <v>8.5477000000000007</v>
      </c>
      <c r="CS26" s="12">
        <v>5.3219000000000003</v>
      </c>
      <c r="CT26" s="12">
        <v>4.8697999999999997</v>
      </c>
      <c r="CU26" s="12">
        <v>6.8655999999999997</v>
      </c>
      <c r="CV26" s="12">
        <v>-0.67369999999999997</v>
      </c>
      <c r="CW26" s="12">
        <v>6.3670999999999998</v>
      </c>
      <c r="CX26" s="12">
        <v>-0.67369999999999997</v>
      </c>
      <c r="CY26" s="12">
        <v>6.7462</v>
      </c>
      <c r="CZ26" s="12">
        <v>4.5008999999999997</v>
      </c>
      <c r="DA26" s="12">
        <v>9.2481000000000009</v>
      </c>
      <c r="DB26" s="12">
        <v>-2.0714000000000001</v>
      </c>
      <c r="DC26" s="12">
        <v>11.585599999999999</v>
      </c>
      <c r="DD26" s="12">
        <v>6.7798999999999996</v>
      </c>
      <c r="DE26" s="12">
        <v>6.3734999999999999</v>
      </c>
      <c r="DF26" s="12">
        <v>-0.67369999999999997</v>
      </c>
      <c r="DG26" s="12">
        <v>6.0090000000000003</v>
      </c>
      <c r="DH26" s="12">
        <v>-0.67369999999999997</v>
      </c>
      <c r="DI26" s="12">
        <v>-3.6004</v>
      </c>
      <c r="DJ26" s="12">
        <v>13.6271</v>
      </c>
      <c r="DK26" s="12">
        <v>-2.9342999999999999</v>
      </c>
      <c r="DL26" s="12">
        <v>14.4831</v>
      </c>
      <c r="DM26" s="12">
        <v>-2.7507999999999999</v>
      </c>
      <c r="DN26" s="12">
        <v>16.529699999999998</v>
      </c>
      <c r="DO26" s="12">
        <v>-2.9323999999999999</v>
      </c>
      <c r="DP26" s="12">
        <v>17.079000000000001</v>
      </c>
    </row>
    <row r="27" spans="2:120" x14ac:dyDescent="0.2">
      <c r="B27" s="1" t="s">
        <v>590</v>
      </c>
      <c r="C27" s="1"/>
      <c r="D27" s="5">
        <f t="shared" si="47"/>
        <v>15.1898</v>
      </c>
      <c r="E27" s="5">
        <f t="shared" si="48"/>
        <v>14.0741</v>
      </c>
      <c r="F27" s="5">
        <f t="shared" si="49"/>
        <v>2.7425999999999999</v>
      </c>
      <c r="G27" s="5">
        <f t="shared" si="50"/>
        <v>0.76070000000000004</v>
      </c>
      <c r="H27" s="5">
        <f t="shared" si="51"/>
        <v>1.4909999999999999</v>
      </c>
      <c r="I27" s="5">
        <f t="shared" si="52"/>
        <v>0.73209999999999997</v>
      </c>
      <c r="J27" s="5">
        <f t="shared" si="53"/>
        <v>1.9316999999999998</v>
      </c>
      <c r="K27" s="5">
        <f t="shared" si="54"/>
        <v>1.0979000000000001</v>
      </c>
      <c r="L27" s="5">
        <f t="shared" si="55"/>
        <v>6.3787757838005241</v>
      </c>
      <c r="M27" s="5">
        <f t="shared" si="56"/>
        <v>2.0304069271946452</v>
      </c>
      <c r="N27" s="5">
        <f t="shared" si="57"/>
        <v>5.4054583516070904</v>
      </c>
      <c r="O27" s="5">
        <f>((CA27-CC27)^2+(CB27-CD27)^2)^0.5</f>
        <v>2.0147637305649519</v>
      </c>
      <c r="P27" s="5">
        <f t="shared" si="65"/>
        <v>7.2653579189190678</v>
      </c>
      <c r="Q27" s="5">
        <f t="shared" si="59"/>
        <v>7.7171594839033881</v>
      </c>
      <c r="R27" s="5">
        <f t="shared" si="66"/>
        <v>4.5537237948738172</v>
      </c>
      <c r="S27" s="5">
        <f t="shared" si="67"/>
        <v>6.2976194716734044</v>
      </c>
      <c r="T27" s="5">
        <f t="shared" si="68"/>
        <v>6.516113968463106</v>
      </c>
      <c r="U27" s="5">
        <f t="shared" si="69"/>
        <v>8.114426057953823</v>
      </c>
      <c r="V27" s="5">
        <f t="shared" si="70"/>
        <v>1.3430892189277674</v>
      </c>
      <c r="W27" s="5">
        <f t="shared" si="71"/>
        <v>2.1358682075446507</v>
      </c>
      <c r="X27" s="5">
        <f t="shared" si="72"/>
        <v>0.51074864659634689</v>
      </c>
      <c r="Y27" s="5">
        <f t="shared" si="60"/>
        <v>1.2565999999999999</v>
      </c>
      <c r="Z27" s="5">
        <f t="shared" si="61"/>
        <v>0.81919999999999993</v>
      </c>
      <c r="AA27" s="5">
        <f t="shared" si="62"/>
        <v>1.6408</v>
      </c>
      <c r="AB27" s="5">
        <f t="shared" si="63"/>
        <v>3.0677000000000003</v>
      </c>
      <c r="AC27" s="6">
        <f t="shared" si="64"/>
        <v>3.8246000000000002</v>
      </c>
      <c r="AD27" s="6">
        <f t="shared" si="73"/>
        <v>0.44569999999999954</v>
      </c>
      <c r="AE27" s="6">
        <f t="shared" si="74"/>
        <v>0.52069999999999972</v>
      </c>
      <c r="AF27" s="6">
        <f t="shared" si="75"/>
        <v>0.3828999999999998</v>
      </c>
      <c r="AG27" s="9">
        <v>0</v>
      </c>
      <c r="AH27" s="9">
        <v>0</v>
      </c>
      <c r="AI27" s="9">
        <v>0</v>
      </c>
      <c r="AJ27" s="9">
        <v>-0.76070000000000004</v>
      </c>
      <c r="AK27" s="9">
        <v>0</v>
      </c>
      <c r="AL27" s="9">
        <v>-1.2516</v>
      </c>
      <c r="AM27" s="9">
        <v>0</v>
      </c>
      <c r="AN27" s="9">
        <v>-2.7425999999999999</v>
      </c>
      <c r="AO27" s="9">
        <v>0</v>
      </c>
      <c r="AP27" s="9">
        <v>-3.4746999999999999</v>
      </c>
      <c r="AQ27" s="9">
        <v>0</v>
      </c>
      <c r="AR27" s="9">
        <v>-5.4063999999999997</v>
      </c>
      <c r="AS27" s="9">
        <v>0</v>
      </c>
      <c r="AT27" s="9">
        <v>-6.5042999999999997</v>
      </c>
      <c r="AU27" s="9">
        <v>0</v>
      </c>
      <c r="AV27" s="9">
        <v>-14.0741</v>
      </c>
      <c r="AW27" s="9">
        <v>0</v>
      </c>
      <c r="AX27" s="9">
        <v>-15.1898</v>
      </c>
      <c r="AY27" s="18">
        <v>1.8631</v>
      </c>
      <c r="AZ27" s="18">
        <v>-6.2305999999999999</v>
      </c>
      <c r="BA27" s="19">
        <v>1.6085</v>
      </c>
      <c r="BB27" s="19">
        <v>-6.2305999999999999</v>
      </c>
      <c r="BC27" s="19">
        <v>0.92710000000000004</v>
      </c>
      <c r="BD27" s="19">
        <v>-6.2305999999999999</v>
      </c>
      <c r="BE27" s="19">
        <v>0.89659999999999995</v>
      </c>
      <c r="BF27" s="19">
        <v>-6.2305999999999999</v>
      </c>
      <c r="BG27" s="19">
        <v>0.71819999999999995</v>
      </c>
      <c r="BH27" s="19">
        <v>-6.2305999999999999</v>
      </c>
      <c r="BI27" s="19">
        <v>-0.10100000000000001</v>
      </c>
      <c r="BJ27" s="19">
        <v>-6.2305999999999999</v>
      </c>
      <c r="BK27" s="19">
        <v>-0.36</v>
      </c>
      <c r="BL27" s="19">
        <v>-6.2305999999999999</v>
      </c>
      <c r="BM27" s="19">
        <v>-0.7137</v>
      </c>
      <c r="BN27" s="19">
        <v>-6.2305999999999999</v>
      </c>
      <c r="BO27" s="19">
        <v>-1.4592000000000001</v>
      </c>
      <c r="BP27" s="19">
        <v>-6.2305999999999999</v>
      </c>
      <c r="BQ27" s="19">
        <v>-1.9615</v>
      </c>
      <c r="BR27" s="19">
        <v>-6.2305999999999999</v>
      </c>
      <c r="BS27" s="17">
        <v>0</v>
      </c>
      <c r="BT27" s="17">
        <v>0</v>
      </c>
      <c r="BU27" s="17">
        <v>0.81030000000000002</v>
      </c>
      <c r="BV27" s="17">
        <v>6.3270999999999997</v>
      </c>
      <c r="BW27" s="17">
        <v>2.6753</v>
      </c>
      <c r="BX27" s="17">
        <v>7.1298000000000004</v>
      </c>
      <c r="BY27" s="17">
        <v>4.3300999999999998</v>
      </c>
      <c r="BZ27" s="17">
        <v>7.5050999999999997</v>
      </c>
      <c r="CA27" s="17">
        <v>7.9768999999999997</v>
      </c>
      <c r="CB27" s="17">
        <v>6.8307000000000002</v>
      </c>
      <c r="CC27" s="17">
        <v>9.0761000000000003</v>
      </c>
      <c r="CD27" s="17">
        <v>5.1421999999999999</v>
      </c>
      <c r="CE27" s="12">
        <v>4.0335000000000001</v>
      </c>
      <c r="CF27" s="12">
        <v>0.3397</v>
      </c>
      <c r="CG27" s="12">
        <v>7.0522999999999998</v>
      </c>
      <c r="CH27" s="12">
        <v>6.9481999999999999</v>
      </c>
      <c r="CI27" s="12">
        <v>13.2842</v>
      </c>
      <c r="CJ27" s="12">
        <v>2.3965000000000001</v>
      </c>
      <c r="CK27" s="12">
        <v>5.8609999999999998</v>
      </c>
      <c r="CL27" s="12">
        <v>3.61</v>
      </c>
      <c r="CM27" s="12">
        <v>5.4153000000000002</v>
      </c>
      <c r="CN27" s="12">
        <v>3.61</v>
      </c>
      <c r="CO27" s="12">
        <v>4.9073000000000002</v>
      </c>
      <c r="CP27" s="12">
        <v>3.7160000000000002</v>
      </c>
      <c r="CQ27" s="12">
        <v>6.8750999999999998</v>
      </c>
      <c r="CR27" s="12">
        <v>7.8226000000000004</v>
      </c>
      <c r="CS27" s="12">
        <v>10.1625</v>
      </c>
      <c r="CT27" s="12">
        <v>2.4510999999999998</v>
      </c>
      <c r="CU27" s="12">
        <v>6.3125</v>
      </c>
      <c r="CV27" s="12">
        <v>5.7911999999999999</v>
      </c>
      <c r="CW27" s="12">
        <v>5.7918000000000003</v>
      </c>
      <c r="CX27" s="12">
        <v>5.7911999999999999</v>
      </c>
      <c r="CY27" s="12">
        <v>5.5842000000000001</v>
      </c>
      <c r="CZ27" s="12">
        <v>6.0242000000000004</v>
      </c>
      <c r="DA27" s="12">
        <v>8.5451999999999995</v>
      </c>
      <c r="DB27" s="12">
        <v>0.21970000000000001</v>
      </c>
      <c r="DC27" s="12">
        <v>10.199999999999999</v>
      </c>
      <c r="DD27" s="12">
        <v>8.1636000000000006</v>
      </c>
      <c r="DE27" s="12">
        <v>7.0053000000000001</v>
      </c>
      <c r="DF27" s="12">
        <v>3.0175000000000001</v>
      </c>
      <c r="DG27" s="12">
        <v>7.0053000000000001</v>
      </c>
      <c r="DH27" s="12">
        <v>3.4003999999999999</v>
      </c>
      <c r="DI27" s="12">
        <v>-3.6817000000000002</v>
      </c>
      <c r="DJ27" s="12">
        <v>4.4177</v>
      </c>
      <c r="DK27" s="12">
        <v>-2.7216</v>
      </c>
      <c r="DL27" s="12">
        <v>3.4784999999999999</v>
      </c>
      <c r="DM27" s="12">
        <v>-2.6372</v>
      </c>
      <c r="DN27" s="12">
        <v>1.3443000000000001</v>
      </c>
      <c r="DO27" s="12">
        <v>-2.7888999999999999</v>
      </c>
      <c r="DP27" s="12">
        <v>0.85660000000000003</v>
      </c>
    </row>
    <row r="28" spans="2:120" x14ac:dyDescent="0.2">
      <c r="B28" s="1" t="s">
        <v>92</v>
      </c>
      <c r="C28" s="1" t="s">
        <v>480</v>
      </c>
      <c r="D28" s="5">
        <f t="shared" si="47"/>
        <v>18.330500000000001</v>
      </c>
      <c r="E28" s="5">
        <f t="shared" si="48"/>
        <v>15.994400000000001</v>
      </c>
      <c r="F28" s="5">
        <f t="shared" si="49"/>
        <v>3.3984999999999999</v>
      </c>
      <c r="G28" s="5">
        <f t="shared" si="50"/>
        <v>1.0972999999999999</v>
      </c>
      <c r="H28" s="5">
        <f t="shared" si="51"/>
        <v>1.8058999999999998</v>
      </c>
      <c r="I28" s="5">
        <f t="shared" si="52"/>
        <v>1.3723000000000005</v>
      </c>
      <c r="J28" s="5">
        <f t="shared" si="53"/>
        <v>1.9017999999999997</v>
      </c>
      <c r="K28" s="5">
        <f t="shared" si="54"/>
        <v>1.016</v>
      </c>
      <c r="L28" s="5">
        <f t="shared" si="55"/>
        <v>7.3551554504306704</v>
      </c>
      <c r="M28" s="5">
        <f t="shared" si="56"/>
        <v>2.0832276159843888</v>
      </c>
      <c r="N28" s="5">
        <f t="shared" si="57"/>
        <v>7.5448434200686902</v>
      </c>
      <c r="O28" s="5" t="s">
        <v>566</v>
      </c>
      <c r="P28" s="5">
        <f t="shared" si="65"/>
        <v>7.6794895676731016</v>
      </c>
      <c r="Q28" s="5">
        <f t="shared" si="59"/>
        <v>8.6190512291086883</v>
      </c>
      <c r="R28" s="5">
        <f t="shared" si="66"/>
        <v>5.6562384143527753</v>
      </c>
      <c r="S28" s="5">
        <f t="shared" si="67"/>
        <v>6.6529424445128038</v>
      </c>
      <c r="T28" s="5">
        <f t="shared" si="68"/>
        <v>7.1562529315277841</v>
      </c>
      <c r="U28" s="5">
        <f t="shared" si="69"/>
        <v>9.2301301323437475</v>
      </c>
      <c r="V28" s="5">
        <f t="shared" si="70"/>
        <v>1.3502559905440139</v>
      </c>
      <c r="W28" s="5">
        <f t="shared" si="71"/>
        <v>2.3248249181389999</v>
      </c>
      <c r="X28" s="5">
        <f t="shared" si="72"/>
        <v>0.65968363629848958</v>
      </c>
      <c r="Y28" s="5">
        <f t="shared" si="60"/>
        <v>1.3278000000000001</v>
      </c>
      <c r="Z28" s="5">
        <f t="shared" si="61"/>
        <v>0.76770000000000005</v>
      </c>
      <c r="AA28" s="5">
        <f t="shared" si="62"/>
        <v>1.8986000000000001</v>
      </c>
      <c r="AB28" s="5">
        <f t="shared" si="63"/>
        <v>3.5394999999999999</v>
      </c>
      <c r="AC28" s="6">
        <f t="shared" si="64"/>
        <v>3.4785000000000004</v>
      </c>
      <c r="AD28" s="6">
        <f t="shared" si="73"/>
        <v>0.37090000000000067</v>
      </c>
      <c r="AE28" s="6">
        <f t="shared" si="74"/>
        <v>0.4007000000000005</v>
      </c>
      <c r="AF28" s="6">
        <f t="shared" si="75"/>
        <v>0.32380000000000031</v>
      </c>
      <c r="AG28" s="9">
        <v>0</v>
      </c>
      <c r="AH28" s="9">
        <v>0</v>
      </c>
      <c r="AI28" s="9">
        <v>0</v>
      </c>
      <c r="AJ28" s="9">
        <v>-1.0972999999999999</v>
      </c>
      <c r="AK28" s="9">
        <v>0</v>
      </c>
      <c r="AL28" s="9">
        <v>-1.5926</v>
      </c>
      <c r="AM28" s="9">
        <v>0</v>
      </c>
      <c r="AN28" s="9">
        <v>-3.3984999999999999</v>
      </c>
      <c r="AO28" s="9">
        <v>0</v>
      </c>
      <c r="AP28" s="9">
        <v>-4.7708000000000004</v>
      </c>
      <c r="AQ28" s="9">
        <v>0</v>
      </c>
      <c r="AR28" s="9">
        <v>-6.6726000000000001</v>
      </c>
      <c r="AS28" s="9">
        <v>0</v>
      </c>
      <c r="AT28" s="9">
        <v>-7.6886000000000001</v>
      </c>
      <c r="AU28" s="9">
        <v>0</v>
      </c>
      <c r="AV28" s="9">
        <v>-15.994400000000001</v>
      </c>
      <c r="AW28" s="9">
        <v>0</v>
      </c>
      <c r="AX28" s="9">
        <v>-18.330500000000001</v>
      </c>
      <c r="AY28" s="18">
        <v>1.7189000000000001</v>
      </c>
      <c r="AZ28" s="18">
        <v>-8.3514999999999997</v>
      </c>
      <c r="BA28" s="19">
        <v>1.5874999999999999</v>
      </c>
      <c r="BB28" s="19">
        <v>-8.3514999999999997</v>
      </c>
      <c r="BC28" s="19">
        <v>0.80389999999999995</v>
      </c>
      <c r="BD28" s="19">
        <v>-8.3514999999999997</v>
      </c>
      <c r="BE28" s="19">
        <v>0.65790000000000004</v>
      </c>
      <c r="BF28" s="19">
        <v>-8.3514999999999997</v>
      </c>
      <c r="BG28" s="19">
        <v>0.3619</v>
      </c>
      <c r="BH28" s="19">
        <v>-8.3514999999999997</v>
      </c>
      <c r="BI28" s="19">
        <v>-0.40579999999999999</v>
      </c>
      <c r="BJ28" s="19">
        <v>-8.3514999999999997</v>
      </c>
      <c r="BK28" s="19">
        <v>-0.66990000000000005</v>
      </c>
      <c r="BL28" s="19">
        <v>-8.3514999999999997</v>
      </c>
      <c r="BM28" s="19">
        <v>-1.0947</v>
      </c>
      <c r="BN28" s="19">
        <v>-8.3514999999999997</v>
      </c>
      <c r="BO28" s="19">
        <v>-1.952</v>
      </c>
      <c r="BP28" s="19">
        <v>-8.3514999999999997</v>
      </c>
      <c r="BQ28" s="19">
        <v>-1.7596000000000001</v>
      </c>
      <c r="BR28" s="19">
        <v>-8.3514999999999997</v>
      </c>
      <c r="BS28" s="17">
        <v>0</v>
      </c>
      <c r="BT28" s="17">
        <v>0</v>
      </c>
      <c r="BU28" s="17">
        <v>5.4298999999999999</v>
      </c>
      <c r="BV28" s="17">
        <v>4.9612999999999996</v>
      </c>
      <c r="BW28" s="17">
        <v>6.5018000000000002</v>
      </c>
      <c r="BX28" s="17">
        <v>3.1749999999999998</v>
      </c>
      <c r="BY28" s="17">
        <v>8.4771999999999998</v>
      </c>
      <c r="BZ28" s="17">
        <v>-2.9293</v>
      </c>
      <c r="CA28" s="17">
        <v>7.8968999999999996</v>
      </c>
      <c r="CB28" s="17">
        <v>-3.8976000000000002</v>
      </c>
      <c r="CC28" s="17">
        <v>7.8117999999999999</v>
      </c>
      <c r="CD28" s="17">
        <v>-4.4474999999999998</v>
      </c>
      <c r="CE28" s="12">
        <v>5.7975000000000003</v>
      </c>
      <c r="CF28" s="12">
        <v>-3.7484000000000002</v>
      </c>
      <c r="CG28" s="12">
        <v>7.9146000000000001</v>
      </c>
      <c r="CH28" s="12">
        <v>3.6335000000000002</v>
      </c>
      <c r="CI28" s="12">
        <v>13.289300000000001</v>
      </c>
      <c r="CJ28" s="12">
        <v>-3.1044999999999998</v>
      </c>
      <c r="CK28" s="12">
        <v>-4.7592999999999996</v>
      </c>
      <c r="CL28" s="12">
        <v>1.2395</v>
      </c>
      <c r="CM28" s="12">
        <v>-5.1302000000000003</v>
      </c>
      <c r="CN28" s="12">
        <v>1.2395</v>
      </c>
      <c r="CO28" s="12">
        <v>5.8693</v>
      </c>
      <c r="CP28" s="12">
        <v>-4.5841000000000003</v>
      </c>
      <c r="CQ28" s="12">
        <v>5.0101000000000004</v>
      </c>
      <c r="CR28" s="12">
        <v>1.0065</v>
      </c>
      <c r="CS28" s="12">
        <v>11.3367</v>
      </c>
      <c r="CT28" s="12">
        <v>-1.0516000000000001</v>
      </c>
      <c r="CU28" s="12">
        <v>-4.9345999999999997</v>
      </c>
      <c r="CV28" s="12">
        <v>1.2395</v>
      </c>
      <c r="CW28" s="12">
        <v>-5.3353000000000002</v>
      </c>
      <c r="CX28" s="12">
        <v>1.2395</v>
      </c>
      <c r="CY28" s="12">
        <v>0.50549999999999995</v>
      </c>
      <c r="CZ28" s="12">
        <v>-4.2354000000000003</v>
      </c>
      <c r="DA28" s="12">
        <v>1.7786</v>
      </c>
      <c r="DB28" s="12">
        <v>2.8067000000000002</v>
      </c>
      <c r="DC28" s="12">
        <v>9.4550999999999998</v>
      </c>
      <c r="DD28" s="12">
        <v>-2.3184</v>
      </c>
      <c r="DE28" s="12">
        <v>-5.1555999999999997</v>
      </c>
      <c r="DF28" s="12">
        <v>1.2395</v>
      </c>
      <c r="DG28" s="12">
        <v>-5.4794</v>
      </c>
      <c r="DH28" s="12">
        <v>1.2395</v>
      </c>
      <c r="DI28" s="12">
        <v>-4.2398999999999996</v>
      </c>
      <c r="DJ28" s="12">
        <v>9.4837000000000007</v>
      </c>
      <c r="DK28" s="12">
        <v>-3.3216999999999999</v>
      </c>
      <c r="DL28" s="12">
        <v>10.473699999999999</v>
      </c>
      <c r="DM28" s="12">
        <v>-3.3458000000000001</v>
      </c>
      <c r="DN28" s="12">
        <v>12.798400000000001</v>
      </c>
      <c r="DO28" s="12">
        <v>-3.5680999999999998</v>
      </c>
      <c r="DP28" s="12">
        <v>13.419499999999999</v>
      </c>
    </row>
    <row r="29" spans="2:120" x14ac:dyDescent="0.2">
      <c r="B29" s="1" t="s">
        <v>93</v>
      </c>
      <c r="C29" s="1"/>
      <c r="D29" s="5">
        <f t="shared" si="47"/>
        <v>17.2301</v>
      </c>
      <c r="E29" s="5">
        <f t="shared" si="48"/>
        <v>15.8566</v>
      </c>
      <c r="F29" s="5">
        <f t="shared" si="49"/>
        <v>3.3369</v>
      </c>
      <c r="G29" s="5">
        <f t="shared" si="50"/>
        <v>1.143</v>
      </c>
      <c r="H29" s="5">
        <f t="shared" si="51"/>
        <v>1.6827000000000001</v>
      </c>
      <c r="I29" s="5">
        <f t="shared" si="52"/>
        <v>0.74739999999999984</v>
      </c>
      <c r="J29" s="5">
        <f t="shared" si="53"/>
        <v>2.1882000000000001</v>
      </c>
      <c r="K29" s="5">
        <f t="shared" si="54"/>
        <v>1.3880999999999997</v>
      </c>
      <c r="L29" s="5">
        <f t="shared" si="55"/>
        <v>5.6693375071519601</v>
      </c>
      <c r="M29" s="5">
        <f t="shared" si="56"/>
        <v>1.8235270055581849</v>
      </c>
      <c r="N29" s="5">
        <f t="shared" si="57"/>
        <v>4.2230268504947963</v>
      </c>
      <c r="O29" s="5">
        <f t="shared" si="58"/>
        <v>1.7078388126518258</v>
      </c>
      <c r="P29" s="5">
        <f t="shared" si="65"/>
        <v>6.5254160403762764</v>
      </c>
      <c r="Q29" s="5">
        <f t="shared" si="59"/>
        <v>6.7829620093289629</v>
      </c>
      <c r="R29" s="5">
        <f t="shared" si="66"/>
        <v>4.6698344735118829</v>
      </c>
      <c r="S29" s="5">
        <f t="shared" si="67"/>
        <v>5.9893990691888286</v>
      </c>
      <c r="T29" s="5">
        <f t="shared" si="68"/>
        <v>6.0950745893713236</v>
      </c>
      <c r="U29" s="5">
        <f t="shared" si="69"/>
        <v>8.2237585677109966</v>
      </c>
      <c r="V29" s="5">
        <f t="shared" si="70"/>
        <v>1.3538330066887865</v>
      </c>
      <c r="W29" s="5">
        <f t="shared" si="71"/>
        <v>1.6332011051918869</v>
      </c>
      <c r="X29" s="5">
        <f t="shared" si="72"/>
        <v>0.47994841389465986</v>
      </c>
      <c r="Y29" s="5">
        <f t="shared" si="60"/>
        <v>1.4453</v>
      </c>
      <c r="Z29" s="5">
        <f t="shared" si="61"/>
        <v>0.84899999999999998</v>
      </c>
      <c r="AA29" s="5">
        <f t="shared" si="62"/>
        <v>1.9710000000000001</v>
      </c>
      <c r="AB29" s="5">
        <f t="shared" si="63"/>
        <v>3.6289999999999996</v>
      </c>
      <c r="AC29" s="6">
        <f t="shared" si="64"/>
        <v>3.6543999999999999</v>
      </c>
      <c r="AD29" s="6">
        <f t="shared" si="73"/>
        <v>0.40259999999999985</v>
      </c>
      <c r="AE29" s="6">
        <f t="shared" si="74"/>
        <v>0.51819999999999999</v>
      </c>
      <c r="AF29" s="6">
        <f t="shared" si="75"/>
        <v>0.37590000000000001</v>
      </c>
      <c r="AG29" s="9">
        <v>0</v>
      </c>
      <c r="AH29" s="9">
        <v>0</v>
      </c>
      <c r="AI29" s="9">
        <v>0</v>
      </c>
      <c r="AJ29" s="9">
        <v>-1.143</v>
      </c>
      <c r="AK29" s="9">
        <v>0</v>
      </c>
      <c r="AL29" s="9">
        <v>-1.6541999999999999</v>
      </c>
      <c r="AM29" s="9">
        <v>0</v>
      </c>
      <c r="AN29" s="9">
        <v>-3.3369</v>
      </c>
      <c r="AO29" s="9">
        <v>0</v>
      </c>
      <c r="AP29" s="9">
        <v>-4.0842999999999998</v>
      </c>
      <c r="AQ29" s="9">
        <v>0</v>
      </c>
      <c r="AR29" s="9">
        <v>-6.2725</v>
      </c>
      <c r="AS29" s="9">
        <v>0</v>
      </c>
      <c r="AT29" s="9">
        <v>-7.6605999999999996</v>
      </c>
      <c r="AU29" s="9">
        <v>0</v>
      </c>
      <c r="AV29" s="9">
        <v>-15.8566</v>
      </c>
      <c r="AW29" s="9">
        <v>0</v>
      </c>
      <c r="AX29" s="9">
        <v>-17.2301</v>
      </c>
      <c r="AY29" s="18">
        <v>1.9355</v>
      </c>
      <c r="AZ29" s="18">
        <v>-7.8943000000000003</v>
      </c>
      <c r="BA29" s="19">
        <v>2.0516999999999999</v>
      </c>
      <c r="BB29" s="19">
        <v>-7.8943000000000003</v>
      </c>
      <c r="BC29" s="19">
        <v>1.103</v>
      </c>
      <c r="BD29" s="19">
        <v>-7.8943000000000003</v>
      </c>
      <c r="BE29" s="19">
        <v>0.81789999999999996</v>
      </c>
      <c r="BF29" s="19">
        <v>-7.8943000000000003</v>
      </c>
      <c r="BG29" s="19">
        <v>0.60709999999999997</v>
      </c>
      <c r="BH29" s="19">
        <v>-7.8943000000000003</v>
      </c>
      <c r="BI29" s="19">
        <v>-0.2419</v>
      </c>
      <c r="BJ29" s="19">
        <v>-7.8943000000000003</v>
      </c>
      <c r="BK29" s="19">
        <v>-0.62739999999999996</v>
      </c>
      <c r="BL29" s="19">
        <v>-7.8943000000000003</v>
      </c>
      <c r="BM29" s="19">
        <v>-0.86799999999999999</v>
      </c>
      <c r="BN29" s="19">
        <v>-7.8943000000000003</v>
      </c>
      <c r="BO29" s="19">
        <v>-1.5772999999999999</v>
      </c>
      <c r="BP29" s="19">
        <v>-7.8943000000000003</v>
      </c>
      <c r="BQ29" s="19">
        <v>-1.7189000000000001</v>
      </c>
      <c r="BR29" s="19">
        <v>-7.8943000000000003</v>
      </c>
      <c r="BS29" s="17">
        <v>0</v>
      </c>
      <c r="BT29" s="17">
        <v>0</v>
      </c>
      <c r="BU29" s="17">
        <v>-2.1596000000000002</v>
      </c>
      <c r="BV29" s="17">
        <v>5.2419000000000002</v>
      </c>
      <c r="BW29" s="17">
        <v>-0.56010000000000004</v>
      </c>
      <c r="BX29" s="17">
        <v>6.1176000000000004</v>
      </c>
      <c r="BY29" s="17">
        <v>-0.56010000000000004</v>
      </c>
      <c r="BZ29" s="17">
        <v>6.1176000000000004</v>
      </c>
      <c r="CA29" s="17">
        <v>3.5522</v>
      </c>
      <c r="CB29" s="17">
        <v>7.0782999999999996</v>
      </c>
      <c r="CC29" s="17">
        <v>4.5236999999999998</v>
      </c>
      <c r="CD29" s="17">
        <v>5.6737000000000002</v>
      </c>
      <c r="CE29" s="12">
        <v>3.5217000000000001</v>
      </c>
      <c r="CF29" s="12">
        <v>-2.0345</v>
      </c>
      <c r="CG29" s="12">
        <v>0.49020000000000002</v>
      </c>
      <c r="CH29" s="12">
        <v>3.7440000000000002</v>
      </c>
      <c r="CI29" s="12">
        <v>7.0993000000000004</v>
      </c>
      <c r="CJ29" s="12">
        <v>5.2698999999999998</v>
      </c>
      <c r="CK29" s="12">
        <v>2.3780999999999999</v>
      </c>
      <c r="CL29" s="12">
        <v>0.6502</v>
      </c>
      <c r="CM29" s="12">
        <v>1.9755</v>
      </c>
      <c r="CN29" s="12">
        <v>0.6502</v>
      </c>
      <c r="CO29" s="12">
        <v>2.6137000000000001</v>
      </c>
      <c r="CP29" s="12">
        <v>0.6502</v>
      </c>
      <c r="CQ29" s="12">
        <v>-2.0314000000000001</v>
      </c>
      <c r="CR29" s="12">
        <v>0.17019999999999999</v>
      </c>
      <c r="CS29" s="12">
        <v>-2.2949000000000002</v>
      </c>
      <c r="CT29" s="12">
        <v>6.1538000000000004</v>
      </c>
      <c r="CU29" s="12">
        <v>0.86990000000000001</v>
      </c>
      <c r="CV29" s="12">
        <v>0.39369999999999999</v>
      </c>
      <c r="CW29" s="12">
        <v>0.86990000000000001</v>
      </c>
      <c r="CX29" s="12">
        <v>0.91190000000000004</v>
      </c>
      <c r="CY29" s="12">
        <v>0.87309999999999999</v>
      </c>
      <c r="CZ29" s="12">
        <v>1.5278</v>
      </c>
      <c r="DA29" s="12">
        <v>-4.0989000000000004</v>
      </c>
      <c r="DB29" s="12">
        <v>-1.9977</v>
      </c>
      <c r="DC29" s="12">
        <v>3.7008000000000001</v>
      </c>
      <c r="DD29" s="12">
        <v>-4.6044</v>
      </c>
      <c r="DE29" s="12">
        <v>-1.2452000000000001</v>
      </c>
      <c r="DF29" s="12">
        <v>-0.1721</v>
      </c>
      <c r="DG29" s="12">
        <v>-1.2452000000000001</v>
      </c>
      <c r="DH29" s="12">
        <v>0.20380000000000001</v>
      </c>
      <c r="DI29" s="12">
        <v>-3.6194999999999999</v>
      </c>
      <c r="DJ29" s="12">
        <v>0.69469999999999998</v>
      </c>
      <c r="DK29" s="12">
        <v>-2.6886000000000001</v>
      </c>
      <c r="DL29" s="12">
        <v>1.6777</v>
      </c>
      <c r="DM29" s="12">
        <v>-2.6905000000000001</v>
      </c>
      <c r="DN29" s="12">
        <v>3.3109000000000002</v>
      </c>
      <c r="DO29" s="12">
        <v>-2.8683000000000001</v>
      </c>
      <c r="DP29" s="12">
        <v>3.7566999999999999</v>
      </c>
    </row>
    <row r="30" spans="2:120" x14ac:dyDescent="0.2">
      <c r="B30" s="1" t="s">
        <v>134</v>
      </c>
      <c r="C30" s="1"/>
      <c r="D30" s="5">
        <f t="shared" si="47"/>
        <v>17.2834</v>
      </c>
      <c r="E30" s="5">
        <f t="shared" si="48"/>
        <v>15.720700000000001</v>
      </c>
      <c r="F30" s="5">
        <f t="shared" si="49"/>
        <v>3.1362999999999999</v>
      </c>
      <c r="G30" s="5">
        <f t="shared" si="50"/>
        <v>1.0585</v>
      </c>
      <c r="H30" s="5">
        <f t="shared" si="51"/>
        <v>1.6579999999999999</v>
      </c>
      <c r="I30" s="5">
        <f t="shared" si="52"/>
        <v>0.87310000000000043</v>
      </c>
      <c r="J30" s="5">
        <f t="shared" si="53"/>
        <v>2.0282</v>
      </c>
      <c r="K30" s="5">
        <f t="shared" si="54"/>
        <v>1.4344000000000001</v>
      </c>
      <c r="L30" s="5">
        <f t="shared" si="55"/>
        <v>6.0896894140834474</v>
      </c>
      <c r="M30" s="5">
        <f t="shared" si="56"/>
        <v>1.7464835212506302</v>
      </c>
      <c r="N30" s="5">
        <f t="shared" si="57"/>
        <v>5.4629952778623148</v>
      </c>
      <c r="O30" s="5">
        <f t="shared" si="58"/>
        <v>1.7440995384438354</v>
      </c>
      <c r="P30" s="5">
        <f t="shared" si="65"/>
        <v>6.6419594699154851</v>
      </c>
      <c r="Q30" s="5">
        <f t="shared" si="59"/>
        <v>7.2519872283395532</v>
      </c>
      <c r="R30" s="5">
        <f t="shared" si="66"/>
        <v>4.71682077675207</v>
      </c>
      <c r="S30" s="5">
        <f t="shared" si="67"/>
        <v>5.9831033686540964</v>
      </c>
      <c r="T30" s="5">
        <f t="shared" si="68"/>
        <v>6.5910140646185837</v>
      </c>
      <c r="U30" s="5">
        <f t="shared" si="69"/>
        <v>8.51741952530225</v>
      </c>
      <c r="V30" s="5">
        <f t="shared" si="70"/>
        <v>1.190785866560399</v>
      </c>
      <c r="W30" s="5">
        <f t="shared" si="71"/>
        <v>1.9490715841138306</v>
      </c>
      <c r="X30" s="5">
        <f t="shared" si="72"/>
        <v>0.46561766504289759</v>
      </c>
      <c r="Y30" s="5">
        <f t="shared" si="60"/>
        <v>1.3646</v>
      </c>
      <c r="Z30" s="5">
        <f t="shared" si="61"/>
        <v>0.90739999999999998</v>
      </c>
      <c r="AA30" s="5">
        <f t="shared" si="62"/>
        <v>1.8999000000000001</v>
      </c>
      <c r="AB30" s="5">
        <f t="shared" si="63"/>
        <v>3.3712999999999997</v>
      </c>
      <c r="AC30" s="6">
        <f t="shared" si="64"/>
        <v>3.6843000000000004</v>
      </c>
      <c r="AD30" s="6">
        <f t="shared" si="73"/>
        <v>0.40519999999999978</v>
      </c>
      <c r="AE30" s="6">
        <f t="shared" si="74"/>
        <v>0.42680000000000007</v>
      </c>
      <c r="AF30" s="6">
        <f t="shared" si="75"/>
        <v>0.35049999999999981</v>
      </c>
      <c r="AG30" s="9">
        <v>0</v>
      </c>
      <c r="AH30" s="9">
        <v>0</v>
      </c>
      <c r="AI30" s="9">
        <v>0</v>
      </c>
      <c r="AJ30" s="9">
        <v>-1.0585</v>
      </c>
      <c r="AK30" s="9">
        <v>0</v>
      </c>
      <c r="AL30" s="9">
        <v>-1.4782999999999999</v>
      </c>
      <c r="AM30" s="9">
        <v>0</v>
      </c>
      <c r="AN30" s="9">
        <v>-3.1362999999999999</v>
      </c>
      <c r="AO30" s="9">
        <v>0</v>
      </c>
      <c r="AP30" s="9">
        <v>-4.0094000000000003</v>
      </c>
      <c r="AQ30" s="9">
        <v>0</v>
      </c>
      <c r="AR30" s="9">
        <v>-6.0376000000000003</v>
      </c>
      <c r="AS30" s="9">
        <v>0</v>
      </c>
      <c r="AT30" s="9">
        <v>-7.4720000000000004</v>
      </c>
      <c r="AU30" s="9">
        <v>0</v>
      </c>
      <c r="AV30" s="9">
        <v>-15.720700000000001</v>
      </c>
      <c r="AW30" s="9">
        <v>0</v>
      </c>
      <c r="AX30" s="9">
        <v>-17.2834</v>
      </c>
      <c r="AY30" s="18">
        <v>1.6453</v>
      </c>
      <c r="AZ30" s="18">
        <v>-6.9234</v>
      </c>
      <c r="BA30" s="19">
        <v>1.4453</v>
      </c>
      <c r="BB30" s="19">
        <v>-6.9234</v>
      </c>
      <c r="BC30" s="19">
        <v>0.65469999999999995</v>
      </c>
      <c r="BD30" s="19">
        <v>-6.9234</v>
      </c>
      <c r="BE30" s="19">
        <v>0.52510000000000001</v>
      </c>
      <c r="BF30" s="19">
        <v>-6.9234</v>
      </c>
      <c r="BG30" s="19">
        <v>0.29270000000000002</v>
      </c>
      <c r="BH30" s="19">
        <v>-6.9234</v>
      </c>
      <c r="BI30" s="19">
        <v>-0.61470000000000002</v>
      </c>
      <c r="BJ30" s="19">
        <v>-6.9234</v>
      </c>
      <c r="BK30" s="19">
        <v>-0.83950000000000002</v>
      </c>
      <c r="BL30" s="19">
        <v>-6.9234</v>
      </c>
      <c r="BM30" s="19">
        <v>-1.2452000000000001</v>
      </c>
      <c r="BN30" s="19">
        <v>-6.9234</v>
      </c>
      <c r="BO30" s="19">
        <v>-1.9259999999999999</v>
      </c>
      <c r="BP30" s="19">
        <v>-6.9234</v>
      </c>
      <c r="BQ30" s="19">
        <v>-2.0390000000000001</v>
      </c>
      <c r="BR30" s="19">
        <v>-6.9234</v>
      </c>
      <c r="BS30" s="17">
        <v>0</v>
      </c>
      <c r="BT30" s="17">
        <v>0</v>
      </c>
      <c r="BU30" s="17">
        <v>-3.3000000000000002E-2</v>
      </c>
      <c r="BV30" s="17">
        <v>6.0895999999999999</v>
      </c>
      <c r="BW30" s="17">
        <v>-1.5043</v>
      </c>
      <c r="BX30" s="17">
        <v>5.1486000000000001</v>
      </c>
      <c r="BY30" s="17">
        <v>-1.5043</v>
      </c>
      <c r="BZ30" s="17">
        <v>5.1574999999999998</v>
      </c>
      <c r="CA30" s="17">
        <v>-5.4241999999999999</v>
      </c>
      <c r="CB30" s="17">
        <v>1.3652</v>
      </c>
      <c r="CC30" s="17">
        <v>-4.4805999999999999</v>
      </c>
      <c r="CD30" s="17">
        <v>-0.1016</v>
      </c>
      <c r="CE30" s="12">
        <v>-4.6544999999999996</v>
      </c>
      <c r="CF30" s="12">
        <v>15.9328</v>
      </c>
      <c r="CG30" s="12">
        <v>1.9799</v>
      </c>
      <c r="CH30" s="12">
        <v>16.249600000000001</v>
      </c>
      <c r="CI30" s="12">
        <v>-5.1791</v>
      </c>
      <c r="CJ30" s="12">
        <v>15.092000000000001</v>
      </c>
      <c r="CK30" s="12">
        <v>-2.9889000000000001</v>
      </c>
      <c r="CL30" s="12">
        <v>0.74360000000000004</v>
      </c>
      <c r="CM30" s="12">
        <v>-3.3940999999999999</v>
      </c>
      <c r="CN30" s="12">
        <v>0.74360000000000004</v>
      </c>
      <c r="CO30" s="12">
        <v>-5.6344000000000003</v>
      </c>
      <c r="CP30" s="12">
        <v>2.6700000000000002E-2</v>
      </c>
      <c r="CQ30" s="12">
        <v>-0.91759999999999997</v>
      </c>
      <c r="CR30" s="12">
        <v>1.2699999999999999E-2</v>
      </c>
      <c r="CS30" s="12">
        <v>-6.8612000000000002</v>
      </c>
      <c r="CT30" s="12">
        <v>-0.67369999999999997</v>
      </c>
      <c r="CU30" s="12">
        <v>-3.3940999999999999</v>
      </c>
      <c r="CV30" s="12">
        <v>0.93730000000000002</v>
      </c>
      <c r="CW30" s="12">
        <v>-3.3940999999999999</v>
      </c>
      <c r="CX30" s="12">
        <v>0.51049999999999995</v>
      </c>
      <c r="CY30" s="12">
        <v>-3.7490000000000001</v>
      </c>
      <c r="CZ30" s="12">
        <v>22.769200000000001</v>
      </c>
      <c r="DA30" s="12">
        <v>-10.3226</v>
      </c>
      <c r="DB30" s="12">
        <v>22.290400000000002</v>
      </c>
      <c r="DC30" s="12">
        <v>-4.6544999999999996</v>
      </c>
      <c r="DD30" s="12">
        <v>15.9328</v>
      </c>
      <c r="DE30" s="12">
        <v>-3.1877</v>
      </c>
      <c r="DF30" s="12">
        <v>0.51049999999999995</v>
      </c>
      <c r="DG30" s="12">
        <v>-3.5381999999999998</v>
      </c>
      <c r="DH30" s="12">
        <v>0.51049999999999995</v>
      </c>
      <c r="DI30" s="12">
        <v>-5.1853999999999996</v>
      </c>
      <c r="DJ30" s="12">
        <v>6.1029999999999998</v>
      </c>
      <c r="DK30" s="12">
        <v>-4.3917000000000002</v>
      </c>
      <c r="DL30" s="12">
        <v>6.9907000000000004</v>
      </c>
      <c r="DM30" s="12">
        <v>-4.1269</v>
      </c>
      <c r="DN30" s="12">
        <v>8.9216999999999995</v>
      </c>
      <c r="DO30" s="12">
        <v>-4.3459000000000003</v>
      </c>
      <c r="DP30" s="12">
        <v>9.3325999999999993</v>
      </c>
    </row>
    <row r="31" spans="2:120" x14ac:dyDescent="0.2">
      <c r="B31" s="1" t="s">
        <v>135</v>
      </c>
      <c r="C31" s="1"/>
      <c r="D31" s="5">
        <f t="shared" si="47"/>
        <v>18.148299999999999</v>
      </c>
      <c r="E31" s="5">
        <f t="shared" si="48"/>
        <v>17.066299999999998</v>
      </c>
      <c r="F31" s="5">
        <f t="shared" si="49"/>
        <v>3.1261000000000001</v>
      </c>
      <c r="G31" s="5">
        <f t="shared" si="50"/>
        <v>0.93540000000000001</v>
      </c>
      <c r="H31" s="5">
        <f t="shared" si="51"/>
        <v>1.7450000000000001</v>
      </c>
      <c r="I31" s="5">
        <f t="shared" si="52"/>
        <v>0.88140000000000018</v>
      </c>
      <c r="J31" s="5">
        <f t="shared" si="53"/>
        <v>2.2535999999999996</v>
      </c>
      <c r="K31" s="5">
        <f t="shared" si="54"/>
        <v>1.8274999999999997</v>
      </c>
      <c r="L31" s="5">
        <f t="shared" si="55"/>
        <v>6.7592920110023362</v>
      </c>
      <c r="M31" s="5">
        <f t="shared" si="56"/>
        <v>2.0108251241716673</v>
      </c>
      <c r="N31" s="5">
        <f t="shared" si="57"/>
        <v>6.2798628774838701</v>
      </c>
      <c r="O31" s="5">
        <f t="shared" si="58"/>
        <v>2.0716813871828839</v>
      </c>
      <c r="P31" s="5">
        <f t="shared" si="65"/>
        <v>7.6210994725170726</v>
      </c>
      <c r="Q31" s="5">
        <f t="shared" si="59"/>
        <v>7.6780419932428083</v>
      </c>
      <c r="R31" s="5">
        <f t="shared" si="66"/>
        <v>5.7996121982422242</v>
      </c>
      <c r="S31" s="5">
        <f t="shared" si="67"/>
        <v>6.510342149226874</v>
      </c>
      <c r="T31" s="5">
        <f t="shared" si="68"/>
        <v>7.8967275355048185</v>
      </c>
      <c r="U31" s="5">
        <f t="shared" si="69"/>
        <v>8.7964399168072553</v>
      </c>
      <c r="V31" s="5">
        <f t="shared" si="70"/>
        <v>1.3501929676901741</v>
      </c>
      <c r="W31" s="5">
        <f t="shared" si="71"/>
        <v>2.0480118798483571</v>
      </c>
      <c r="X31" s="5">
        <f t="shared" si="72"/>
        <v>0.41892152009654526</v>
      </c>
      <c r="Y31" s="5">
        <f t="shared" si="60"/>
        <v>1.3575999999999999</v>
      </c>
      <c r="Z31" s="5">
        <f t="shared" si="61"/>
        <v>1.0045999999999999</v>
      </c>
      <c r="AA31" s="5">
        <f t="shared" si="62"/>
        <v>2.0116999999999998</v>
      </c>
      <c r="AB31" s="5">
        <f t="shared" si="63"/>
        <v>3.7554000000000003</v>
      </c>
      <c r="AC31" s="6">
        <f t="shared" si="64"/>
        <v>4.7797000000000001</v>
      </c>
      <c r="AD31" s="6">
        <f t="shared" si="73"/>
        <v>0.39309999999999956</v>
      </c>
      <c r="AE31" s="6">
        <f t="shared" si="74"/>
        <v>0.52389999999999937</v>
      </c>
      <c r="AF31" s="6">
        <f t="shared" si="75"/>
        <v>0.36069999999999958</v>
      </c>
      <c r="AG31" s="9">
        <v>0</v>
      </c>
      <c r="AH31" s="9">
        <v>0</v>
      </c>
      <c r="AI31" s="9">
        <v>0</v>
      </c>
      <c r="AJ31" s="9">
        <v>-0.93540000000000001</v>
      </c>
      <c r="AK31" s="9">
        <v>0</v>
      </c>
      <c r="AL31" s="9">
        <v>-1.3811</v>
      </c>
      <c r="AM31" s="9">
        <v>0</v>
      </c>
      <c r="AN31" s="9">
        <v>-3.1261000000000001</v>
      </c>
      <c r="AO31" s="9">
        <v>0</v>
      </c>
      <c r="AP31" s="9">
        <v>-4.0075000000000003</v>
      </c>
      <c r="AQ31" s="9">
        <v>0</v>
      </c>
      <c r="AR31" s="9">
        <v>-6.2610999999999999</v>
      </c>
      <c r="AS31" s="9">
        <v>0</v>
      </c>
      <c r="AT31" s="9">
        <v>-8.0885999999999996</v>
      </c>
      <c r="AU31" s="9">
        <v>0</v>
      </c>
      <c r="AV31" s="9">
        <v>-17.066299999999998</v>
      </c>
      <c r="AW31" s="9">
        <v>0</v>
      </c>
      <c r="AX31" s="9">
        <v>-18.148299999999999</v>
      </c>
      <c r="AY31" s="18">
        <v>1.8466</v>
      </c>
      <c r="AZ31" s="18">
        <v>-6.6802000000000001</v>
      </c>
      <c r="BA31" s="19">
        <v>1.2795000000000001</v>
      </c>
      <c r="BB31" s="19">
        <v>-6.6802000000000001</v>
      </c>
      <c r="BC31" s="19">
        <v>0.60199999999999998</v>
      </c>
      <c r="BD31" s="19">
        <v>-6.6802000000000001</v>
      </c>
      <c r="BE31" s="19">
        <v>0.53779999999999994</v>
      </c>
      <c r="BF31" s="19">
        <v>-6.6802000000000001</v>
      </c>
      <c r="BG31" s="19">
        <v>0.27239999999999998</v>
      </c>
      <c r="BH31" s="19">
        <v>-6.6802000000000001</v>
      </c>
      <c r="BI31" s="19">
        <v>-0.73219999999999996</v>
      </c>
      <c r="BJ31" s="19">
        <v>-6.6802000000000001</v>
      </c>
      <c r="BK31" s="19">
        <v>-0.81979999999999997</v>
      </c>
      <c r="BL31" s="19">
        <v>-6.6802000000000001</v>
      </c>
      <c r="BM31" s="19">
        <v>-1.4097</v>
      </c>
      <c r="BN31" s="19">
        <v>-6.6802000000000001</v>
      </c>
      <c r="BO31" s="19">
        <v>-2.4759000000000002</v>
      </c>
      <c r="BP31" s="19">
        <v>-6.6802000000000001</v>
      </c>
      <c r="BQ31" s="19">
        <v>-2.9331</v>
      </c>
      <c r="BR31" s="19">
        <v>-6.6802000000000001</v>
      </c>
      <c r="BS31" s="17">
        <v>0</v>
      </c>
      <c r="BT31" s="17">
        <v>0</v>
      </c>
      <c r="BU31" s="17">
        <v>0.3543</v>
      </c>
      <c r="BV31" s="17">
        <v>-6.75</v>
      </c>
      <c r="BW31" s="17">
        <v>2.3641000000000001</v>
      </c>
      <c r="BX31" s="17">
        <v>-6.8141999999999996</v>
      </c>
      <c r="BY31" s="17">
        <v>2.3641000000000001</v>
      </c>
      <c r="BZ31" s="17">
        <v>-6.8141999999999996</v>
      </c>
      <c r="CA31" s="17">
        <v>8.6265000000000001</v>
      </c>
      <c r="CB31" s="17">
        <v>-7.2821999999999996</v>
      </c>
      <c r="CC31" s="17">
        <v>10.192399999999999</v>
      </c>
      <c r="CD31" s="17">
        <v>-5.9257999999999997</v>
      </c>
      <c r="CE31" s="12">
        <v>6.5018000000000002</v>
      </c>
      <c r="CF31" s="12">
        <v>-2.7635000000000001</v>
      </c>
      <c r="CG31" s="12">
        <v>9.1904000000000003</v>
      </c>
      <c r="CH31" s="12">
        <v>-9.8946000000000005</v>
      </c>
      <c r="CI31" s="12">
        <v>14.7593</v>
      </c>
      <c r="CJ31" s="12">
        <v>-4.6087999999999996</v>
      </c>
      <c r="CK31" s="12">
        <v>-5.3257000000000003</v>
      </c>
      <c r="CL31" s="12">
        <v>1.2395</v>
      </c>
      <c r="CM31" s="12">
        <v>-5.7187999999999999</v>
      </c>
      <c r="CN31" s="12">
        <v>1.2395</v>
      </c>
      <c r="CO31" s="12">
        <v>13.1439</v>
      </c>
      <c r="CP31" s="12">
        <v>-2.0891000000000002</v>
      </c>
      <c r="CQ31" s="12">
        <v>15.130100000000001</v>
      </c>
      <c r="CR31" s="12">
        <v>3.3597999999999999</v>
      </c>
      <c r="CS31" s="12">
        <v>16.4268</v>
      </c>
      <c r="CT31" s="12">
        <v>-3.0200999999999998</v>
      </c>
      <c r="CU31" s="12">
        <v>-5.4229000000000003</v>
      </c>
      <c r="CV31" s="12">
        <v>1.2395</v>
      </c>
      <c r="CW31" s="12">
        <v>-5.9467999999999996</v>
      </c>
      <c r="CX31" s="12">
        <v>1.2395</v>
      </c>
      <c r="CY31" s="12">
        <v>8.0847999999999995</v>
      </c>
      <c r="CZ31" s="12">
        <v>-3.1299000000000001</v>
      </c>
      <c r="DA31" s="12">
        <v>7.6383999999999999</v>
      </c>
      <c r="DB31" s="12">
        <v>4.7542</v>
      </c>
      <c r="DC31" s="12">
        <v>16.202000000000002</v>
      </c>
      <c r="DD31" s="12">
        <v>6.7647000000000004</v>
      </c>
      <c r="DE31" s="12">
        <v>-5.5670000000000002</v>
      </c>
      <c r="DF31" s="12">
        <v>1.2395</v>
      </c>
      <c r="DG31" s="12">
        <v>-5.9276999999999997</v>
      </c>
      <c r="DH31" s="12">
        <v>1.2395</v>
      </c>
      <c r="DI31" s="12">
        <v>-3.109</v>
      </c>
      <c r="DJ31" s="12">
        <v>3.8519000000000001</v>
      </c>
      <c r="DK31" s="12">
        <v>-2.4161999999999999</v>
      </c>
      <c r="DL31" s="12">
        <v>5.0107999999999997</v>
      </c>
      <c r="DM31" s="12">
        <v>-2.5716999999999999</v>
      </c>
      <c r="DN31" s="12">
        <v>7.0529000000000002</v>
      </c>
      <c r="DO31" s="12">
        <v>-2.8067000000000002</v>
      </c>
      <c r="DP31" s="12">
        <v>7.3997000000000002</v>
      </c>
    </row>
    <row r="32" spans="2:120" x14ac:dyDescent="0.2">
      <c r="B32" s="1" t="s">
        <v>136</v>
      </c>
      <c r="C32" s="1"/>
      <c r="D32" s="5">
        <f t="shared" si="47"/>
        <v>15.4057</v>
      </c>
      <c r="E32" s="5">
        <f t="shared" si="48"/>
        <v>14.705299999999999</v>
      </c>
      <c r="F32" s="5">
        <f t="shared" si="49"/>
        <v>3.1394000000000002</v>
      </c>
      <c r="G32" s="5">
        <f t="shared" si="50"/>
        <v>1.0395000000000001</v>
      </c>
      <c r="H32" s="5">
        <f t="shared" si="51"/>
        <v>1.6389000000000002</v>
      </c>
      <c r="I32" s="5">
        <f t="shared" si="52"/>
        <v>0.69469999999999965</v>
      </c>
      <c r="J32" s="5">
        <f t="shared" si="53"/>
        <v>1.839</v>
      </c>
      <c r="K32" s="5">
        <f t="shared" si="54"/>
        <v>1.3372999999999999</v>
      </c>
      <c r="L32" s="5">
        <f t="shared" si="55"/>
        <v>6.1788632045061487</v>
      </c>
      <c r="M32" s="5">
        <f t="shared" si="56"/>
        <v>1.6716048127473195</v>
      </c>
      <c r="N32" s="5">
        <f t="shared" si="57"/>
        <v>5.1339112857547518</v>
      </c>
      <c r="O32" s="5">
        <f t="shared" si="58"/>
        <v>2.1688401347263939</v>
      </c>
      <c r="P32" s="5">
        <f t="shared" si="65"/>
        <v>6.4088101212315536</v>
      </c>
      <c r="Q32" s="5">
        <f t="shared" si="59"/>
        <v>6.7982108852256129</v>
      </c>
      <c r="R32" s="5">
        <f t="shared" si="66"/>
        <v>4.544449318674376</v>
      </c>
      <c r="S32" s="5">
        <f t="shared" si="67"/>
        <v>5.4398391235403274</v>
      </c>
      <c r="T32" s="5">
        <f>((CY32-DA32)^2+(CZ32-DB32)^2)^0.5</f>
        <v>6.0710974362136545</v>
      </c>
      <c r="U32" s="5">
        <f t="shared" si="69"/>
        <v>7.6693072705427578</v>
      </c>
      <c r="V32" s="5">
        <f t="shared" si="70"/>
        <v>1.0881970088177968</v>
      </c>
      <c r="W32" s="5">
        <f t="shared" si="71"/>
        <v>1.8473217288821131</v>
      </c>
      <c r="X32" s="5">
        <f t="shared" si="72"/>
        <v>0.40836519195445653</v>
      </c>
      <c r="Y32" s="5">
        <f t="shared" si="60"/>
        <v>1.2757000000000001</v>
      </c>
      <c r="Z32" s="5">
        <f t="shared" si="61"/>
        <v>0.83379999999999987</v>
      </c>
      <c r="AA32" s="5">
        <f t="shared" si="62"/>
        <v>1.7158</v>
      </c>
      <c r="AB32" s="5">
        <f t="shared" si="63"/>
        <v>2.9483000000000001</v>
      </c>
      <c r="AC32" s="6">
        <f t="shared" si="64"/>
        <v>2.7768999999999999</v>
      </c>
      <c r="AD32" s="6">
        <f t="shared" si="73"/>
        <v>0.36579999999999968</v>
      </c>
      <c r="AE32" s="6">
        <f t="shared" si="74"/>
        <v>0.41469999999999996</v>
      </c>
      <c r="AF32" s="6">
        <f t="shared" si="75"/>
        <v>0.31370000000000031</v>
      </c>
      <c r="AG32" s="9">
        <v>0</v>
      </c>
      <c r="AH32" s="9">
        <v>0</v>
      </c>
      <c r="AI32" s="9">
        <v>0</v>
      </c>
      <c r="AJ32" s="9">
        <v>-1.0395000000000001</v>
      </c>
      <c r="AK32" s="9">
        <v>0</v>
      </c>
      <c r="AL32" s="9">
        <v>-1.5004999999999999</v>
      </c>
      <c r="AM32" s="9">
        <v>0</v>
      </c>
      <c r="AN32" s="9">
        <v>-3.1394000000000002</v>
      </c>
      <c r="AO32" s="9">
        <v>0</v>
      </c>
      <c r="AP32" s="9">
        <v>-3.8340999999999998</v>
      </c>
      <c r="AQ32" s="9">
        <v>0</v>
      </c>
      <c r="AR32" s="9">
        <v>-5.6730999999999998</v>
      </c>
      <c r="AS32" s="9">
        <v>0</v>
      </c>
      <c r="AT32" s="9">
        <v>-7.0103999999999997</v>
      </c>
      <c r="AU32" s="9">
        <v>0</v>
      </c>
      <c r="AV32" s="9">
        <v>-14.705299999999999</v>
      </c>
      <c r="AW32" s="9">
        <v>0</v>
      </c>
      <c r="AX32" s="9">
        <v>-15.4057</v>
      </c>
      <c r="AY32" s="18">
        <v>1.1792</v>
      </c>
      <c r="AZ32" s="18">
        <v>-5.6158999999999999</v>
      </c>
      <c r="BA32" s="19">
        <v>1.6021000000000001</v>
      </c>
      <c r="BB32" s="19">
        <v>-5.6158999999999999</v>
      </c>
      <c r="BC32" s="19">
        <v>1.0325</v>
      </c>
      <c r="BD32" s="19">
        <v>-5.6158999999999999</v>
      </c>
      <c r="BE32" s="19">
        <v>0.80330000000000001</v>
      </c>
      <c r="BF32" s="19">
        <v>-5.6158999999999999</v>
      </c>
      <c r="BG32" s="19">
        <v>0.53469999999999995</v>
      </c>
      <c r="BH32" s="19">
        <v>-5.6158999999999999</v>
      </c>
      <c r="BI32" s="19">
        <v>-0.29909999999999998</v>
      </c>
      <c r="BJ32" s="19">
        <v>-5.6158999999999999</v>
      </c>
      <c r="BK32" s="19">
        <v>-0.47239999999999999</v>
      </c>
      <c r="BL32" s="19">
        <v>-5.6158999999999999</v>
      </c>
      <c r="BM32" s="19">
        <v>-0.68330000000000002</v>
      </c>
      <c r="BN32" s="19">
        <v>-5.6158999999999999</v>
      </c>
      <c r="BO32" s="19">
        <v>-1.3462000000000001</v>
      </c>
      <c r="BP32" s="19">
        <v>-5.6158999999999999</v>
      </c>
      <c r="BQ32" s="19">
        <v>-1.5976999999999999</v>
      </c>
      <c r="BR32" s="19">
        <v>-5.6158999999999999</v>
      </c>
      <c r="BS32" s="17">
        <v>0</v>
      </c>
      <c r="BT32" s="17">
        <v>0</v>
      </c>
      <c r="BU32" s="17">
        <v>-0.77790000000000004</v>
      </c>
      <c r="BV32" s="17">
        <v>6.1296999999999997</v>
      </c>
      <c r="BW32" s="17">
        <v>0.55049999999999999</v>
      </c>
      <c r="BX32" s="17">
        <v>7.1444000000000001</v>
      </c>
      <c r="BY32" s="17">
        <v>0.55049999999999999</v>
      </c>
      <c r="BZ32" s="17">
        <v>7.1444000000000001</v>
      </c>
      <c r="CA32" s="17">
        <v>5.2507999999999999</v>
      </c>
      <c r="CB32" s="17">
        <v>9.2094000000000005</v>
      </c>
      <c r="CC32" s="17">
        <v>7.3501000000000003</v>
      </c>
      <c r="CD32" s="17">
        <v>8.6646000000000001</v>
      </c>
      <c r="CE32" s="12">
        <v>-3.3693</v>
      </c>
      <c r="CF32" s="12">
        <v>1.6529</v>
      </c>
      <c r="CG32" s="12">
        <v>-1.8167</v>
      </c>
      <c r="CH32" s="12">
        <v>-4.5650000000000004</v>
      </c>
      <c r="CI32" s="12">
        <v>-1.0357000000000001</v>
      </c>
      <c r="CJ32" s="12">
        <v>2.1882000000000001</v>
      </c>
      <c r="CK32" s="12">
        <v>-3.3166000000000002</v>
      </c>
      <c r="CL32" s="12">
        <v>0.51049999999999995</v>
      </c>
      <c r="CM32" s="12">
        <v>-3.6823999999999999</v>
      </c>
      <c r="CN32" s="12">
        <v>0.51049999999999995</v>
      </c>
      <c r="CO32" s="12">
        <v>-2.9750000000000001</v>
      </c>
      <c r="CP32" s="12">
        <v>3.2728000000000002</v>
      </c>
      <c r="CQ32" s="12">
        <v>-1.8554999999999999</v>
      </c>
      <c r="CR32" s="12">
        <v>-1.1315999999999999</v>
      </c>
      <c r="CS32" s="12">
        <v>-2.2141999999999999</v>
      </c>
      <c r="CT32" s="12">
        <v>4.2964000000000002</v>
      </c>
      <c r="CU32" s="12">
        <v>-3.6823999999999999</v>
      </c>
      <c r="CV32" s="12">
        <v>0.33779999999999999</v>
      </c>
      <c r="CW32" s="12">
        <v>-3.6823999999999999</v>
      </c>
      <c r="CX32" s="12">
        <v>0.75249999999999995</v>
      </c>
      <c r="CY32" s="12">
        <v>-2.2606000000000002</v>
      </c>
      <c r="CZ32" s="12">
        <v>5.5663999999999998</v>
      </c>
      <c r="DA32" s="12">
        <v>-1.8904000000000001</v>
      </c>
      <c r="DB32" s="12">
        <v>11.626200000000001</v>
      </c>
      <c r="DC32" s="12">
        <v>-1.6364000000000001</v>
      </c>
      <c r="DD32" s="12">
        <v>3.9611000000000001</v>
      </c>
      <c r="DE32" s="12">
        <v>-3.4918999999999998</v>
      </c>
      <c r="DF32" s="12">
        <v>0.75249999999999995</v>
      </c>
      <c r="DG32" s="12">
        <v>-3.8056000000000001</v>
      </c>
      <c r="DH32" s="12">
        <v>0.75249999999999995</v>
      </c>
      <c r="DI32" s="12">
        <v>-6.4599000000000002</v>
      </c>
      <c r="DJ32" s="12">
        <v>3.1038999999999999</v>
      </c>
      <c r="DK32" s="12">
        <v>-5.6451000000000002</v>
      </c>
      <c r="DL32" s="12">
        <v>3.8252000000000002</v>
      </c>
      <c r="DM32" s="12">
        <v>-5.1764999999999999</v>
      </c>
      <c r="DN32" s="12">
        <v>5.6120999999999999</v>
      </c>
      <c r="DO32" s="12">
        <v>-5.2222</v>
      </c>
      <c r="DP32" s="12">
        <v>6.0179</v>
      </c>
    </row>
    <row r="33" spans="2:120" x14ac:dyDescent="0.2">
      <c r="B33" s="1" t="s">
        <v>137</v>
      </c>
      <c r="C33" s="1" t="s">
        <v>479</v>
      </c>
      <c r="D33" s="5">
        <f t="shared" si="47"/>
        <v>18.2118</v>
      </c>
      <c r="E33" s="5">
        <f t="shared" si="48"/>
        <v>17.555199999999999</v>
      </c>
      <c r="F33" s="5">
        <f t="shared" si="49"/>
        <v>3.5871</v>
      </c>
      <c r="G33" s="5">
        <f t="shared" si="50"/>
        <v>1.1386000000000001</v>
      </c>
      <c r="H33" s="5">
        <f t="shared" si="51"/>
        <v>2.0021</v>
      </c>
      <c r="I33" s="5">
        <f t="shared" si="52"/>
        <v>1.0630000000000002</v>
      </c>
      <c r="J33" s="5">
        <f t="shared" si="53"/>
        <v>1.8789999999999996</v>
      </c>
      <c r="K33" s="5">
        <f t="shared" si="54"/>
        <v>1.8745000000000012</v>
      </c>
      <c r="L33" s="5">
        <f t="shared" si="55"/>
        <v>8.2630827225678907</v>
      </c>
      <c r="M33" s="5">
        <f t="shared" si="56"/>
        <v>2.3738649708860859</v>
      </c>
      <c r="N33" s="5">
        <f t="shared" si="57"/>
        <v>7.5424807729287577</v>
      </c>
      <c r="O33" s="5" t="s">
        <v>566</v>
      </c>
      <c r="P33" s="5">
        <f t="shared" si="65"/>
        <v>8.7478556098051836</v>
      </c>
      <c r="Q33" s="5">
        <f t="shared" si="59"/>
        <v>9.221379777451963</v>
      </c>
      <c r="R33" s="5">
        <f t="shared" si="66"/>
        <v>5.7684007116357652</v>
      </c>
      <c r="S33" s="5">
        <f t="shared" si="67"/>
        <v>7.366738432983758</v>
      </c>
      <c r="T33" s="5">
        <f>((CY33-DA33)^2+(CZ33-DB33)^2)^0.5</f>
        <v>8.0748912221775466</v>
      </c>
      <c r="U33" s="5">
        <f t="shared" si="69"/>
        <v>10.458232968336477</v>
      </c>
      <c r="V33" s="5">
        <f t="shared" si="70"/>
        <v>1.2997616589205883</v>
      </c>
      <c r="W33" s="5">
        <f t="shared" si="71"/>
        <v>2.359757962164764</v>
      </c>
      <c r="X33" s="5">
        <f t="shared" si="72"/>
        <v>0.59441825342093946</v>
      </c>
      <c r="Y33" s="5">
        <f t="shared" si="60"/>
        <v>1.3149999999999999</v>
      </c>
      <c r="Z33" s="5">
        <f t="shared" si="61"/>
        <v>0.73719999999999997</v>
      </c>
      <c r="AA33" s="5">
        <f t="shared" si="62"/>
        <v>1.9602999999999999</v>
      </c>
      <c r="AB33" s="5">
        <f t="shared" si="63"/>
        <v>3.2792000000000003</v>
      </c>
      <c r="AC33" s="6">
        <f t="shared" si="64"/>
        <v>3.3686999999999996</v>
      </c>
      <c r="AD33" s="6">
        <f t="shared" si="73"/>
        <v>0.40640000000000009</v>
      </c>
      <c r="AE33" s="6">
        <f t="shared" si="74"/>
        <v>0.44200000000000017</v>
      </c>
      <c r="AF33" s="6">
        <f t="shared" si="75"/>
        <v>0.34349999999999969</v>
      </c>
      <c r="AG33" s="9">
        <v>0</v>
      </c>
      <c r="AH33" s="9">
        <v>0</v>
      </c>
      <c r="AI33" s="9">
        <v>0</v>
      </c>
      <c r="AJ33" s="9">
        <v>-1.1386000000000001</v>
      </c>
      <c r="AK33" s="9">
        <v>0</v>
      </c>
      <c r="AL33" s="9">
        <v>-1.585</v>
      </c>
      <c r="AM33" s="9">
        <v>0</v>
      </c>
      <c r="AN33" s="9">
        <v>-3.5871</v>
      </c>
      <c r="AO33" s="9">
        <v>0</v>
      </c>
      <c r="AP33" s="9">
        <v>-4.6501000000000001</v>
      </c>
      <c r="AQ33" s="9">
        <v>0</v>
      </c>
      <c r="AR33" s="9">
        <v>-6.5290999999999997</v>
      </c>
      <c r="AS33" s="9">
        <v>0</v>
      </c>
      <c r="AT33" s="9">
        <v>-8.4036000000000008</v>
      </c>
      <c r="AU33" s="9">
        <v>0</v>
      </c>
      <c r="AV33" s="9">
        <v>-17.555199999999999</v>
      </c>
      <c r="AW33" s="9">
        <v>0</v>
      </c>
      <c r="AX33" s="9">
        <v>-18.2118</v>
      </c>
      <c r="AY33" s="18">
        <v>2.1202999999999999</v>
      </c>
      <c r="AZ33" s="18">
        <v>-8.2391000000000005</v>
      </c>
      <c r="BA33" s="19">
        <v>1.5799000000000001</v>
      </c>
      <c r="BB33" s="19">
        <v>-8.2391000000000005</v>
      </c>
      <c r="BC33" s="19">
        <v>0.97729999999999995</v>
      </c>
      <c r="BD33" s="19">
        <v>-8.2391000000000005</v>
      </c>
      <c r="BE33" s="19">
        <v>0.63939999999999997</v>
      </c>
      <c r="BF33" s="19">
        <v>-8.2391000000000005</v>
      </c>
      <c r="BG33" s="19">
        <v>0.26029999999999998</v>
      </c>
      <c r="BH33" s="19">
        <v>-8.2391000000000005</v>
      </c>
      <c r="BI33" s="19">
        <v>-0.47689999999999999</v>
      </c>
      <c r="BJ33" s="19">
        <v>-8.2391000000000005</v>
      </c>
      <c r="BK33" s="19">
        <v>-0.67559999999999998</v>
      </c>
      <c r="BL33" s="19">
        <v>-8.2391000000000005</v>
      </c>
      <c r="BM33" s="19">
        <v>-0.98299999999999998</v>
      </c>
      <c r="BN33" s="19">
        <v>-8.2391000000000005</v>
      </c>
      <c r="BO33" s="19">
        <v>-1.6993</v>
      </c>
      <c r="BP33" s="19">
        <v>-8.2391000000000005</v>
      </c>
      <c r="BQ33" s="19">
        <v>-1.2484</v>
      </c>
      <c r="BR33" s="19">
        <v>-8.2391000000000005</v>
      </c>
      <c r="BS33" s="17">
        <v>0</v>
      </c>
      <c r="BT33" s="17">
        <v>0</v>
      </c>
      <c r="BU33" s="17">
        <v>4.2602000000000002</v>
      </c>
      <c r="BV33" s="17">
        <v>7.0801999999999996</v>
      </c>
      <c r="BW33" s="17">
        <v>6.3372999999999999</v>
      </c>
      <c r="BX33" s="17">
        <v>5.9309000000000003</v>
      </c>
      <c r="BY33" s="17">
        <v>6.3372999999999999</v>
      </c>
      <c r="BZ33" s="17">
        <v>5.9309000000000003</v>
      </c>
      <c r="CA33" s="17">
        <v>11.725899999999999</v>
      </c>
      <c r="CB33" s="17">
        <v>0.65339999999999998</v>
      </c>
      <c r="CC33" s="17">
        <v>11.725899999999999</v>
      </c>
      <c r="CD33" s="17">
        <v>0.65339999999999998</v>
      </c>
      <c r="CE33" s="12">
        <v>-4.4360999999999997</v>
      </c>
      <c r="CF33" s="12">
        <v>-2.4796999999999998</v>
      </c>
      <c r="CG33" s="12">
        <v>0.86799999999999999</v>
      </c>
      <c r="CH33" s="12">
        <v>4.4767000000000001</v>
      </c>
      <c r="CI33" s="12">
        <v>5.5810000000000004</v>
      </c>
      <c r="CJ33" s="12">
        <v>-3.4493</v>
      </c>
      <c r="CK33" s="12">
        <v>-4.7606000000000002</v>
      </c>
      <c r="CL33" s="12">
        <v>0.83309999999999995</v>
      </c>
      <c r="CM33" s="12">
        <v>-4.7606000000000002</v>
      </c>
      <c r="CN33" s="12">
        <v>1.2395</v>
      </c>
      <c r="CO33" s="12">
        <v>2.1621999999999999</v>
      </c>
      <c r="CP33" s="12">
        <v>-4.1326000000000001</v>
      </c>
      <c r="CQ33" s="12">
        <v>5.3860999999999999</v>
      </c>
      <c r="CR33" s="12">
        <v>-8.9160000000000004</v>
      </c>
      <c r="CS33" s="12">
        <v>5.0335999999999999</v>
      </c>
      <c r="CT33" s="12">
        <v>-1.5577000000000001</v>
      </c>
      <c r="CU33" s="12">
        <v>-4.3186</v>
      </c>
      <c r="CV33" s="12">
        <v>1.0832999999999999</v>
      </c>
      <c r="CW33" s="12">
        <v>-4.7606000000000002</v>
      </c>
      <c r="CX33" s="12">
        <v>1.0832999999999999</v>
      </c>
      <c r="CY33" s="12">
        <v>1.5284</v>
      </c>
      <c r="CZ33" s="12">
        <v>1.2686999999999999</v>
      </c>
      <c r="DA33" s="12">
        <v>5.8769</v>
      </c>
      <c r="DB33" s="12">
        <v>-5.5353000000000003</v>
      </c>
      <c r="DC33" s="12">
        <v>4.1288</v>
      </c>
      <c r="DD33" s="12">
        <v>4.7758000000000003</v>
      </c>
      <c r="DE33" s="12">
        <v>-4.6260000000000003</v>
      </c>
      <c r="DF33" s="12">
        <v>1.2395</v>
      </c>
      <c r="DG33" s="12">
        <v>-4.9695</v>
      </c>
      <c r="DH33" s="12">
        <v>1.2395</v>
      </c>
      <c r="DI33" s="12">
        <v>-2.9323999999999999</v>
      </c>
      <c r="DJ33" s="12">
        <v>0.46860000000000002</v>
      </c>
      <c r="DK33" s="12">
        <v>-2.4803000000000002</v>
      </c>
      <c r="DL33" s="12">
        <v>1.6872</v>
      </c>
      <c r="DM33" s="12">
        <v>-3.2995000000000001</v>
      </c>
      <c r="DN33" s="12">
        <v>3.9001999999999999</v>
      </c>
      <c r="DO33" s="12">
        <v>-3.7160000000000002</v>
      </c>
      <c r="DP33" s="12">
        <v>4.3243</v>
      </c>
    </row>
    <row r="34" spans="2:120" x14ac:dyDescent="0.2">
      <c r="B34" s="1" t="s">
        <v>138</v>
      </c>
      <c r="C34" s="1"/>
      <c r="D34" s="5">
        <f t="shared" si="47"/>
        <v>18.3629</v>
      </c>
      <c r="E34" s="5">
        <f t="shared" si="48"/>
        <v>17.9953</v>
      </c>
      <c r="F34" s="5">
        <f t="shared" si="49"/>
        <v>3.7566999999999999</v>
      </c>
      <c r="G34" s="5">
        <f t="shared" si="50"/>
        <v>1.2395</v>
      </c>
      <c r="H34" s="5">
        <f t="shared" si="51"/>
        <v>1.9145999999999999</v>
      </c>
      <c r="I34" s="5">
        <f t="shared" si="52"/>
        <v>1.0909</v>
      </c>
      <c r="J34" s="5">
        <f t="shared" si="53"/>
        <v>2.1349</v>
      </c>
      <c r="K34" s="5">
        <f t="shared" si="54"/>
        <v>1.2909000000000006</v>
      </c>
      <c r="L34" s="5">
        <f t="shared" si="55"/>
        <v>7.3165150563639241</v>
      </c>
      <c r="M34" s="5">
        <f t="shared" si="56"/>
        <v>2.1184702263661856</v>
      </c>
      <c r="N34" s="5">
        <f t="shared" si="57"/>
        <v>7.4022089311231953</v>
      </c>
      <c r="O34" s="5">
        <f t="shared" si="58"/>
        <v>2.0134643677006059</v>
      </c>
      <c r="P34" s="5">
        <f t="shared" si="65"/>
        <v>7.8615769741191244</v>
      </c>
      <c r="Q34" s="5">
        <f t="shared" si="59"/>
        <v>8.6268343400114045</v>
      </c>
      <c r="R34" s="5">
        <f t="shared" si="66"/>
        <v>5.5737238180591619</v>
      </c>
      <c r="S34" s="5">
        <f t="shared" si="67"/>
        <v>6.8029985249153189</v>
      </c>
      <c r="T34" s="5">
        <f>((CY34-DA34)^2+(CZ34-DB34)^2)^0.5</f>
        <v>7.4063547909886145</v>
      </c>
      <c r="U34" s="5">
        <f t="shared" si="69"/>
        <v>9.5836419283067968</v>
      </c>
      <c r="V34" s="5">
        <f t="shared" si="70"/>
        <v>1.4298270804541366</v>
      </c>
      <c r="W34" s="5">
        <f t="shared" si="71"/>
        <v>2.2706208864537478</v>
      </c>
      <c r="X34" s="5">
        <f t="shared" si="72"/>
        <v>0.53091053860325543</v>
      </c>
      <c r="Y34" s="5">
        <f t="shared" si="60"/>
        <v>1.3544</v>
      </c>
      <c r="Z34" s="5">
        <f t="shared" si="61"/>
        <v>0.81659999999999999</v>
      </c>
      <c r="AA34" s="5">
        <f t="shared" si="62"/>
        <v>1.9932000000000001</v>
      </c>
      <c r="AB34" s="5">
        <f t="shared" si="63"/>
        <v>3.5743999999999998</v>
      </c>
      <c r="AC34" s="6">
        <f t="shared" si="64"/>
        <v>3.2023000000000001</v>
      </c>
      <c r="AD34" s="6">
        <f t="shared" si="73"/>
        <v>0.4298999999999995</v>
      </c>
      <c r="AE34" s="6">
        <f t="shared" si="74"/>
        <v>0.46609999999999996</v>
      </c>
      <c r="AF34" s="6">
        <f t="shared" si="75"/>
        <v>0.36450000000000049</v>
      </c>
      <c r="AG34" s="9">
        <v>0</v>
      </c>
      <c r="AH34" s="9">
        <v>0</v>
      </c>
      <c r="AI34" s="9">
        <v>0</v>
      </c>
      <c r="AJ34" s="9">
        <v>-1.2395</v>
      </c>
      <c r="AK34" s="9">
        <v>0</v>
      </c>
      <c r="AL34" s="9">
        <v>-1.8421000000000001</v>
      </c>
      <c r="AM34" s="9">
        <v>0</v>
      </c>
      <c r="AN34" s="9">
        <v>-3.7566999999999999</v>
      </c>
      <c r="AO34" s="9">
        <v>0</v>
      </c>
      <c r="AP34" s="9">
        <v>-4.8475999999999999</v>
      </c>
      <c r="AQ34" s="9">
        <v>0</v>
      </c>
      <c r="AR34" s="9">
        <v>-6.9824999999999999</v>
      </c>
      <c r="AS34" s="9">
        <v>0</v>
      </c>
      <c r="AT34" s="9">
        <v>-8.2734000000000005</v>
      </c>
      <c r="AU34" s="9">
        <v>0</v>
      </c>
      <c r="AV34" s="9">
        <v>-17.9953</v>
      </c>
      <c r="AW34" s="9">
        <v>0</v>
      </c>
      <c r="AX34" s="9">
        <v>-18.3629</v>
      </c>
      <c r="AY34" s="18">
        <v>1.4401999999999999</v>
      </c>
      <c r="AZ34" s="18">
        <v>-7.9520999999999997</v>
      </c>
      <c r="BA34" s="19">
        <v>1.6332</v>
      </c>
      <c r="BB34" s="19">
        <v>-7.9520999999999997</v>
      </c>
      <c r="BC34" s="19">
        <v>0.81850000000000001</v>
      </c>
      <c r="BD34" s="19">
        <v>-7.9520999999999997</v>
      </c>
      <c r="BE34" s="19">
        <v>0.67500000000000004</v>
      </c>
      <c r="BF34" s="19">
        <v>-7.9520999999999997</v>
      </c>
      <c r="BG34" s="19">
        <v>0.34670000000000001</v>
      </c>
      <c r="BH34" s="19">
        <v>-7.9520999999999997</v>
      </c>
      <c r="BI34" s="19">
        <v>-0.46989999999999998</v>
      </c>
      <c r="BJ34" s="19">
        <v>-7.9520999999999997</v>
      </c>
      <c r="BK34" s="19">
        <v>-0.6794</v>
      </c>
      <c r="BL34" s="19">
        <v>-7.9520999999999997</v>
      </c>
      <c r="BM34" s="19">
        <v>-1.1747000000000001</v>
      </c>
      <c r="BN34" s="19">
        <v>-7.9520999999999997</v>
      </c>
      <c r="BO34" s="19">
        <v>-1.9412</v>
      </c>
      <c r="BP34" s="19">
        <v>-7.9520999999999997</v>
      </c>
      <c r="BQ34" s="19">
        <v>-1.7621</v>
      </c>
      <c r="BR34" s="19">
        <v>-7.9520999999999997</v>
      </c>
      <c r="BS34" s="17">
        <v>0</v>
      </c>
      <c r="BT34" s="17">
        <v>0</v>
      </c>
      <c r="BU34" s="17">
        <v>0.1956</v>
      </c>
      <c r="BV34" s="17">
        <v>7.3139000000000003</v>
      </c>
      <c r="BW34" s="17">
        <v>2.2555000000000001</v>
      </c>
      <c r="BX34" s="17">
        <v>7.8086000000000002</v>
      </c>
      <c r="BY34" s="17">
        <v>2.2555000000000001</v>
      </c>
      <c r="BZ34" s="17">
        <v>7.8086000000000002</v>
      </c>
      <c r="CA34" s="17">
        <v>9.5795999999999992</v>
      </c>
      <c r="CB34" s="17">
        <v>8.8811</v>
      </c>
      <c r="CC34" s="17">
        <v>10.5886</v>
      </c>
      <c r="CD34" s="17">
        <v>7.1387</v>
      </c>
      <c r="CE34" s="12">
        <v>-5.9455</v>
      </c>
      <c r="CF34" s="12">
        <v>-0.214</v>
      </c>
      <c r="CG34" s="12">
        <v>-9.3491</v>
      </c>
      <c r="CH34" s="12">
        <v>6.8726000000000003</v>
      </c>
      <c r="CI34" s="12">
        <v>-1.0039</v>
      </c>
      <c r="CJ34" s="12">
        <v>4.6863000000000001</v>
      </c>
      <c r="CK34" s="12">
        <v>-3.8633000000000002</v>
      </c>
      <c r="CL34" s="12">
        <v>0.75249999999999995</v>
      </c>
      <c r="CM34" s="12">
        <v>-4.2931999999999997</v>
      </c>
      <c r="CN34" s="12">
        <v>0.75249999999999995</v>
      </c>
      <c r="CO34" s="12">
        <v>-1.2286999999999999</v>
      </c>
      <c r="CP34" s="12">
        <v>2.7622</v>
      </c>
      <c r="CQ34" s="12">
        <v>-2.3380999999999998</v>
      </c>
      <c r="CR34" s="12">
        <v>-2.7</v>
      </c>
      <c r="CS34" s="12">
        <v>1.9500999999999999</v>
      </c>
      <c r="CT34" s="12">
        <v>2.5813000000000001</v>
      </c>
      <c r="CU34" s="12">
        <v>-4.2931999999999997</v>
      </c>
      <c r="CV34" s="12">
        <v>0.61719999999999997</v>
      </c>
      <c r="CW34" s="12">
        <v>-4.2931999999999997</v>
      </c>
      <c r="CX34" s="12">
        <v>1.0832999999999999</v>
      </c>
      <c r="CY34" s="12">
        <v>0.30159999999999998</v>
      </c>
      <c r="CZ34" s="12">
        <v>5.9474</v>
      </c>
      <c r="DA34" s="12">
        <v>4.7980999999999998</v>
      </c>
      <c r="DB34" s="12">
        <v>6.2199999999999998E-2</v>
      </c>
      <c r="DC34" s="12">
        <v>9.1655999999999995</v>
      </c>
      <c r="DD34" s="12">
        <v>8.5928000000000004</v>
      </c>
      <c r="DE34" s="12">
        <v>-4.1407999999999996</v>
      </c>
      <c r="DF34" s="12">
        <v>1.0832999999999999</v>
      </c>
      <c r="DG34" s="12">
        <v>-4.5053000000000001</v>
      </c>
      <c r="DH34" s="12">
        <v>1.0832999999999999</v>
      </c>
      <c r="DI34" s="12">
        <v>0.34229999999999999</v>
      </c>
      <c r="DJ34" s="12">
        <v>11.0122</v>
      </c>
      <c r="DK34" s="12">
        <v>1.2421</v>
      </c>
      <c r="DL34" s="12">
        <v>12.1234</v>
      </c>
      <c r="DM34" s="12">
        <v>1.5196000000000001</v>
      </c>
      <c r="DN34" s="12">
        <v>14.377000000000001</v>
      </c>
      <c r="DO34" s="12">
        <v>1.3906000000000001</v>
      </c>
      <c r="DP34" s="12">
        <v>14.891999999999999</v>
      </c>
    </row>
    <row r="35" spans="2:120" x14ac:dyDescent="0.2">
      <c r="B35" s="13" t="s">
        <v>3</v>
      </c>
      <c r="C35" s="13"/>
      <c r="D35" s="14">
        <f>AVERAGE(D25:D34)</f>
        <v>17.385210000000001</v>
      </c>
      <c r="E35" s="14">
        <f t="shared" ref="E35:AF35" si="76">AVERAGE(E25:E34)</f>
        <v>16.085499999999996</v>
      </c>
      <c r="F35" s="14">
        <f t="shared" si="76"/>
        <v>3.3154600000000003</v>
      </c>
      <c r="G35" s="14">
        <f t="shared" si="76"/>
        <v>1.0769</v>
      </c>
      <c r="H35" s="14">
        <f t="shared" si="76"/>
        <v>1.7317699999999998</v>
      </c>
      <c r="I35" s="14">
        <f t="shared" si="76"/>
        <v>0.9478000000000002</v>
      </c>
      <c r="J35" s="14">
        <f t="shared" si="76"/>
        <v>2.0337899999999998</v>
      </c>
      <c r="K35" s="14">
        <f t="shared" si="76"/>
        <v>1.3694200000000003</v>
      </c>
      <c r="L35" s="14">
        <f t="shared" si="76"/>
        <v>6.8041765697389609</v>
      </c>
      <c r="M35" s="14">
        <f t="shared" si="76"/>
        <v>1.9747540522926905</v>
      </c>
      <c r="N35" s="14">
        <f t="shared" si="76"/>
        <v>6.1195870587996204</v>
      </c>
      <c r="O35" s="14">
        <f t="shared" si="76"/>
        <v>1.9939716894597754</v>
      </c>
      <c r="P35" s="14">
        <f t="shared" si="76"/>
        <v>7.5051314475412996</v>
      </c>
      <c r="Q35" s="14">
        <f t="shared" si="76"/>
        <v>7.9431604083584215</v>
      </c>
      <c r="R35" s="14">
        <f t="shared" si="76"/>
        <v>5.1471300702433327</v>
      </c>
      <c r="S35" s="14">
        <f t="shared" si="76"/>
        <v>6.3776375010190378</v>
      </c>
      <c r="T35" s="14">
        <f t="shared" si="76"/>
        <v>7.1049268110123673</v>
      </c>
      <c r="U35" s="14">
        <f t="shared" si="76"/>
        <v>8.8300449291715815</v>
      </c>
      <c r="V35" s="14">
        <f t="shared" si="76"/>
        <v>1.2788111875743544</v>
      </c>
      <c r="W35" s="14">
        <f t="shared" si="76"/>
        <v>2.086690348668637</v>
      </c>
      <c r="X35" s="14">
        <f t="shared" si="76"/>
        <v>0.52472244514990263</v>
      </c>
      <c r="Y35" s="14">
        <f t="shared" si="76"/>
        <v>1.3327899999999999</v>
      </c>
      <c r="Z35" s="14">
        <f t="shared" si="76"/>
        <v>0.85204999999999986</v>
      </c>
      <c r="AA35" s="14">
        <f t="shared" si="76"/>
        <v>1.9067000000000001</v>
      </c>
      <c r="AB35" s="14">
        <f t="shared" si="76"/>
        <v>3.4128799999999999</v>
      </c>
      <c r="AC35" s="14">
        <f t="shared" si="76"/>
        <v>3.6939900000000003</v>
      </c>
      <c r="AD35" s="14">
        <f t="shared" si="76"/>
        <v>0.40430999999999973</v>
      </c>
      <c r="AE35" s="14">
        <f t="shared" si="76"/>
        <v>0.46795555555555551</v>
      </c>
      <c r="AF35" s="14">
        <f t="shared" si="76"/>
        <v>0.35077000000000003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120" x14ac:dyDescent="0.2">
      <c r="B36" s="13" t="s">
        <v>4</v>
      </c>
      <c r="C36" s="13"/>
      <c r="D36" s="14">
        <f>STDEV(D25:D34)</f>
        <v>1.1778170556396079</v>
      </c>
      <c r="E36" s="14">
        <f t="shared" ref="E36:AF36" si="77">STDEV(E25:E34)</f>
        <v>1.19976644208594</v>
      </c>
      <c r="F36" s="14">
        <f t="shared" si="77"/>
        <v>0.28901481392251616</v>
      </c>
      <c r="G36" s="14">
        <f t="shared" si="77"/>
        <v>0.14137700583113785</v>
      </c>
      <c r="H36" s="14">
        <f t="shared" si="77"/>
        <v>0.14712345571737437</v>
      </c>
      <c r="I36" s="14">
        <f t="shared" si="77"/>
        <v>0.20637473467241871</v>
      </c>
      <c r="J36" s="14">
        <f t="shared" si="77"/>
        <v>0.15571123880082935</v>
      </c>
      <c r="K36" s="14">
        <f t="shared" si="77"/>
        <v>0.30593390644240631</v>
      </c>
      <c r="L36" s="14">
        <f t="shared" si="77"/>
        <v>0.83839047705532166</v>
      </c>
      <c r="M36" s="14">
        <f t="shared" si="77"/>
        <v>0.2038676611966091</v>
      </c>
      <c r="N36" s="14">
        <f t="shared" si="77"/>
        <v>1.2797707459951031</v>
      </c>
      <c r="O36" s="14">
        <f t="shared" si="77"/>
        <v>0.2003564620996359</v>
      </c>
      <c r="P36" s="14">
        <f t="shared" si="77"/>
        <v>0.83134668936520362</v>
      </c>
      <c r="Q36" s="14">
        <f t="shared" si="77"/>
        <v>0.88542657333267394</v>
      </c>
      <c r="R36" s="14">
        <f t="shared" si="77"/>
        <v>0.54685484133952134</v>
      </c>
      <c r="S36" s="14">
        <f t="shared" si="77"/>
        <v>0.55287767412430444</v>
      </c>
      <c r="T36" s="14">
        <f t="shared" si="77"/>
        <v>0.78780139640339419</v>
      </c>
      <c r="U36" s="14">
        <f t="shared" si="77"/>
        <v>0.80879829295022476</v>
      </c>
      <c r="V36" s="14">
        <f t="shared" si="77"/>
        <v>0.11801275135749539</v>
      </c>
      <c r="W36" s="14">
        <f t="shared" si="77"/>
        <v>0.23009339836287879</v>
      </c>
      <c r="X36" s="14">
        <f t="shared" si="77"/>
        <v>8.3073043869086038E-2</v>
      </c>
      <c r="Y36" s="14">
        <f t="shared" si="77"/>
        <v>5.7846491298570182E-2</v>
      </c>
      <c r="Z36" s="14">
        <f t="shared" si="77"/>
        <v>8.281886862303782E-2</v>
      </c>
      <c r="AA36" s="14">
        <f t="shared" si="77"/>
        <v>0.1346845780167705</v>
      </c>
      <c r="AB36" s="14">
        <f t="shared" si="77"/>
        <v>0.29683491783219235</v>
      </c>
      <c r="AC36" s="14">
        <f t="shared" si="77"/>
        <v>0.6515860742151528</v>
      </c>
      <c r="AD36" s="14">
        <f t="shared" si="77"/>
        <v>4.1394966145924063E-2</v>
      </c>
      <c r="AE36" s="14">
        <f t="shared" si="77"/>
        <v>4.8861541909540208E-2</v>
      </c>
      <c r="AF36" s="14">
        <f t="shared" si="77"/>
        <v>2.3156954798840602E-2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7"/>
      <c r="BT36" s="7"/>
      <c r="BU36" s="7"/>
      <c r="BV36" s="7"/>
      <c r="BW36" s="7"/>
      <c r="BX36" s="7"/>
      <c r="BY36" s="7"/>
      <c r="BZ36" s="7"/>
    </row>
    <row r="37" spans="2:120" x14ac:dyDescent="0.2">
      <c r="B37" s="13" t="s">
        <v>5</v>
      </c>
      <c r="C37" s="13"/>
      <c r="D37" s="14">
        <f>MAX(D25:D34)-MIN(D25:D34)</f>
        <v>3.1730999999999998</v>
      </c>
      <c r="E37" s="14">
        <f t="shared" ref="E37:AF37" si="78">MAX(E25:E34)-MIN(E25:E34)</f>
        <v>3.9212000000000007</v>
      </c>
      <c r="F37" s="14">
        <f t="shared" si="78"/>
        <v>1.0141</v>
      </c>
      <c r="G37" s="14">
        <f t="shared" si="78"/>
        <v>0.4788</v>
      </c>
      <c r="H37" s="14">
        <f t="shared" si="78"/>
        <v>0.51110000000000011</v>
      </c>
      <c r="I37" s="14">
        <f t="shared" si="78"/>
        <v>0.67760000000000087</v>
      </c>
      <c r="J37" s="14">
        <f t="shared" si="78"/>
        <v>0.41459999999999964</v>
      </c>
      <c r="K37" s="14">
        <f t="shared" si="78"/>
        <v>0.90420000000000122</v>
      </c>
      <c r="L37" s="14">
        <f t="shared" si="78"/>
        <v>2.5937452154159306</v>
      </c>
      <c r="M37" s="14">
        <f t="shared" si="78"/>
        <v>0.70226015813876641</v>
      </c>
      <c r="N37" s="14">
        <f t="shared" si="78"/>
        <v>3.3218165695738939</v>
      </c>
      <c r="O37" s="14">
        <f t="shared" si="78"/>
        <v>0.52927504229610567</v>
      </c>
      <c r="P37" s="14">
        <f t="shared" si="78"/>
        <v>2.33904548857363</v>
      </c>
      <c r="Q37" s="14">
        <f t="shared" si="78"/>
        <v>2.4384177681230002</v>
      </c>
      <c r="R37" s="14">
        <f t="shared" si="78"/>
        <v>1.2551628795678482</v>
      </c>
      <c r="S37" s="14">
        <f t="shared" si="78"/>
        <v>1.9268993094434306</v>
      </c>
      <c r="T37" s="14">
        <f t="shared" si="78"/>
        <v>2.1382454759809617</v>
      </c>
      <c r="U37" s="14">
        <f t="shared" si="78"/>
        <v>2.7889256977937187</v>
      </c>
      <c r="V37" s="14">
        <f t="shared" si="78"/>
        <v>0.34519570989545678</v>
      </c>
      <c r="W37" s="14">
        <f t="shared" si="78"/>
        <v>0.72655685697287709</v>
      </c>
      <c r="X37" s="14">
        <f t="shared" si="78"/>
        <v>0.25131844434403305</v>
      </c>
      <c r="Y37" s="14">
        <f t="shared" si="78"/>
        <v>0.18870000000000009</v>
      </c>
      <c r="Z37" s="14">
        <f t="shared" si="78"/>
        <v>0.26739999999999997</v>
      </c>
      <c r="AA37" s="14">
        <f t="shared" si="78"/>
        <v>0.44009999999999971</v>
      </c>
      <c r="AB37" s="14">
        <f t="shared" si="78"/>
        <v>0.86739999999999995</v>
      </c>
      <c r="AC37" s="14">
        <f t="shared" si="78"/>
        <v>2.044</v>
      </c>
      <c r="AD37" s="14">
        <f t="shared" si="78"/>
        <v>0.14289999999999914</v>
      </c>
      <c r="AE37" s="14">
        <f t="shared" si="78"/>
        <v>0.12319999999999887</v>
      </c>
      <c r="AF37" s="14">
        <f t="shared" si="78"/>
        <v>6.9199999999999484E-2</v>
      </c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7"/>
      <c r="BT37" s="7"/>
      <c r="BU37" s="7"/>
      <c r="BV37" s="7"/>
      <c r="BW37" s="7"/>
      <c r="BX37" s="7"/>
      <c r="BY37" s="7"/>
      <c r="BZ37" s="7"/>
    </row>
    <row r="38" spans="2:120" x14ac:dyDescent="0.2">
      <c r="B38" s="13" t="s">
        <v>6</v>
      </c>
      <c r="C38" s="13"/>
      <c r="D38" s="14">
        <f>MIN(D25:D34)</f>
        <v>15.1898</v>
      </c>
      <c r="E38" s="14">
        <f t="shared" ref="E38:AF38" si="79">MIN(E25:E34)</f>
        <v>14.0741</v>
      </c>
      <c r="F38" s="14">
        <f t="shared" si="79"/>
        <v>2.7425999999999999</v>
      </c>
      <c r="G38" s="14">
        <f t="shared" si="79"/>
        <v>0.76070000000000004</v>
      </c>
      <c r="H38" s="14">
        <f t="shared" si="79"/>
        <v>1.4909999999999999</v>
      </c>
      <c r="I38" s="14">
        <f t="shared" si="79"/>
        <v>0.69469999999999965</v>
      </c>
      <c r="J38" s="14">
        <f t="shared" si="79"/>
        <v>1.839</v>
      </c>
      <c r="K38" s="14">
        <f t="shared" si="79"/>
        <v>0.97029999999999994</v>
      </c>
      <c r="L38" s="14">
        <f t="shared" si="79"/>
        <v>5.6693375071519601</v>
      </c>
      <c r="M38" s="14">
        <f t="shared" si="79"/>
        <v>1.6716048127473195</v>
      </c>
      <c r="N38" s="14">
        <f t="shared" si="79"/>
        <v>4.2230268504947963</v>
      </c>
      <c r="O38" s="14">
        <f t="shared" si="79"/>
        <v>1.7078388126518258</v>
      </c>
      <c r="P38" s="14">
        <f t="shared" si="79"/>
        <v>6.4088101212315536</v>
      </c>
      <c r="Q38" s="14">
        <f t="shared" si="79"/>
        <v>6.7829620093289629</v>
      </c>
      <c r="R38" s="14">
        <f t="shared" si="79"/>
        <v>4.544449318674376</v>
      </c>
      <c r="S38" s="14">
        <f t="shared" si="79"/>
        <v>5.4398391235403274</v>
      </c>
      <c r="T38" s="14">
        <f t="shared" si="79"/>
        <v>6.0710974362136545</v>
      </c>
      <c r="U38" s="14">
        <f t="shared" si="79"/>
        <v>7.6693072705427578</v>
      </c>
      <c r="V38" s="14">
        <f t="shared" si="79"/>
        <v>1.0846313705586799</v>
      </c>
      <c r="W38" s="14">
        <f t="shared" si="79"/>
        <v>1.6332011051918869</v>
      </c>
      <c r="X38" s="14">
        <f t="shared" si="79"/>
        <v>0.40836519195445653</v>
      </c>
      <c r="Y38" s="14">
        <f t="shared" si="79"/>
        <v>1.2565999999999999</v>
      </c>
      <c r="Z38" s="14">
        <f t="shared" si="79"/>
        <v>0.73719999999999997</v>
      </c>
      <c r="AA38" s="14">
        <f t="shared" si="79"/>
        <v>1.6408</v>
      </c>
      <c r="AB38" s="14">
        <f t="shared" si="79"/>
        <v>2.9483000000000001</v>
      </c>
      <c r="AC38" s="14">
        <f t="shared" si="79"/>
        <v>2.7768999999999999</v>
      </c>
      <c r="AD38" s="14">
        <f t="shared" si="79"/>
        <v>0.34030000000000005</v>
      </c>
      <c r="AE38" s="14">
        <f t="shared" si="79"/>
        <v>0.4007000000000005</v>
      </c>
      <c r="AF38" s="14">
        <f t="shared" si="79"/>
        <v>0.31370000000000031</v>
      </c>
      <c r="AI38" s="12"/>
      <c r="AJ38" s="12"/>
      <c r="AK38" s="12"/>
    </row>
    <row r="39" spans="2:120" x14ac:dyDescent="0.2">
      <c r="B39" s="13" t="s">
        <v>7</v>
      </c>
      <c r="C39" s="13"/>
      <c r="D39" s="14">
        <f>MAX(D25:D34)</f>
        <v>18.3629</v>
      </c>
      <c r="E39" s="14">
        <f t="shared" ref="E39:AF39" si="80">MAX(E25:E34)</f>
        <v>17.9953</v>
      </c>
      <c r="F39" s="14">
        <f t="shared" si="80"/>
        <v>3.7566999999999999</v>
      </c>
      <c r="G39" s="14">
        <f t="shared" si="80"/>
        <v>1.2395</v>
      </c>
      <c r="H39" s="14">
        <f t="shared" si="80"/>
        <v>2.0021</v>
      </c>
      <c r="I39" s="14">
        <f t="shared" si="80"/>
        <v>1.3723000000000005</v>
      </c>
      <c r="J39" s="14">
        <f t="shared" si="80"/>
        <v>2.2535999999999996</v>
      </c>
      <c r="K39" s="14">
        <f t="shared" si="80"/>
        <v>1.8745000000000012</v>
      </c>
      <c r="L39" s="14">
        <f t="shared" si="80"/>
        <v>8.2630827225678907</v>
      </c>
      <c r="M39" s="14">
        <f t="shared" si="80"/>
        <v>2.3738649708860859</v>
      </c>
      <c r="N39" s="14">
        <f t="shared" si="80"/>
        <v>7.5448434200686902</v>
      </c>
      <c r="O39" s="14">
        <f t="shared" si="80"/>
        <v>2.2371138549479315</v>
      </c>
      <c r="P39" s="14">
        <f t="shared" si="80"/>
        <v>8.7478556098051836</v>
      </c>
      <c r="Q39" s="14">
        <f t="shared" si="80"/>
        <v>9.221379777451963</v>
      </c>
      <c r="R39" s="14">
        <f t="shared" si="80"/>
        <v>5.7996121982422242</v>
      </c>
      <c r="S39" s="14">
        <f t="shared" si="80"/>
        <v>7.366738432983758</v>
      </c>
      <c r="T39" s="14">
        <f t="shared" si="80"/>
        <v>8.2093429121946162</v>
      </c>
      <c r="U39" s="14">
        <f t="shared" si="80"/>
        <v>10.458232968336477</v>
      </c>
      <c r="V39" s="14">
        <f t="shared" si="80"/>
        <v>1.4298270804541366</v>
      </c>
      <c r="W39" s="14">
        <f t="shared" si="80"/>
        <v>2.359757962164764</v>
      </c>
      <c r="X39" s="14">
        <f t="shared" si="80"/>
        <v>0.65968363629848958</v>
      </c>
      <c r="Y39" s="14">
        <f t="shared" si="80"/>
        <v>1.4453</v>
      </c>
      <c r="Z39" s="14">
        <f t="shared" si="80"/>
        <v>1.0045999999999999</v>
      </c>
      <c r="AA39" s="14">
        <f t="shared" si="80"/>
        <v>2.0808999999999997</v>
      </c>
      <c r="AB39" s="14">
        <f t="shared" si="80"/>
        <v>3.8157000000000001</v>
      </c>
      <c r="AC39" s="14">
        <f t="shared" si="80"/>
        <v>4.8209</v>
      </c>
      <c r="AD39" s="14">
        <f t="shared" si="80"/>
        <v>0.48319999999999919</v>
      </c>
      <c r="AE39" s="14">
        <f t="shared" si="80"/>
        <v>0.52389999999999937</v>
      </c>
      <c r="AF39" s="14">
        <f t="shared" si="80"/>
        <v>0.3828999999999998</v>
      </c>
      <c r="AI39" s="12"/>
      <c r="AJ39" s="12"/>
      <c r="AK39" s="12"/>
    </row>
    <row r="40" spans="2:120" x14ac:dyDescent="0.2">
      <c r="B40" s="13" t="s">
        <v>56</v>
      </c>
      <c r="C40" s="13"/>
      <c r="D40" s="15">
        <f>COUNT(D25:D34)</f>
        <v>10</v>
      </c>
      <c r="E40" s="15">
        <f t="shared" ref="E40:AF40" si="81">COUNT(E25:E34)</f>
        <v>10</v>
      </c>
      <c r="F40" s="15">
        <f t="shared" si="81"/>
        <v>10</v>
      </c>
      <c r="G40" s="15">
        <f t="shared" si="81"/>
        <v>10</v>
      </c>
      <c r="H40" s="15">
        <f t="shared" si="81"/>
        <v>10</v>
      </c>
      <c r="I40" s="15">
        <f t="shared" si="81"/>
        <v>10</v>
      </c>
      <c r="J40" s="15">
        <f t="shared" si="81"/>
        <v>10</v>
      </c>
      <c r="K40" s="15">
        <f t="shared" si="81"/>
        <v>10</v>
      </c>
      <c r="L40" s="15">
        <f t="shared" si="81"/>
        <v>10</v>
      </c>
      <c r="M40" s="15">
        <f t="shared" si="81"/>
        <v>10</v>
      </c>
      <c r="N40" s="15">
        <f t="shared" si="81"/>
        <v>10</v>
      </c>
      <c r="O40" s="15">
        <f t="shared" si="81"/>
        <v>7</v>
      </c>
      <c r="P40" s="15">
        <f t="shared" si="81"/>
        <v>10</v>
      </c>
      <c r="Q40" s="15">
        <f t="shared" si="81"/>
        <v>10</v>
      </c>
      <c r="R40" s="15">
        <f t="shared" si="81"/>
        <v>9</v>
      </c>
      <c r="S40" s="15">
        <f t="shared" si="81"/>
        <v>9</v>
      </c>
      <c r="T40" s="15">
        <f t="shared" si="81"/>
        <v>10</v>
      </c>
      <c r="U40" s="15">
        <f t="shared" si="81"/>
        <v>10</v>
      </c>
      <c r="V40" s="15">
        <f t="shared" si="81"/>
        <v>10</v>
      </c>
      <c r="W40" s="15">
        <f t="shared" si="81"/>
        <v>10</v>
      </c>
      <c r="X40" s="15">
        <f t="shared" si="81"/>
        <v>10</v>
      </c>
      <c r="Y40" s="15">
        <f t="shared" si="81"/>
        <v>10</v>
      </c>
      <c r="Z40" s="15">
        <f t="shared" si="81"/>
        <v>10</v>
      </c>
      <c r="AA40" s="15">
        <f t="shared" si="81"/>
        <v>10</v>
      </c>
      <c r="AB40" s="15">
        <f t="shared" si="81"/>
        <v>10</v>
      </c>
      <c r="AC40" s="15">
        <f t="shared" si="81"/>
        <v>10</v>
      </c>
      <c r="AD40" s="15">
        <f t="shared" si="81"/>
        <v>10</v>
      </c>
      <c r="AE40" s="15">
        <f t="shared" si="81"/>
        <v>9</v>
      </c>
      <c r="AF40" s="15">
        <f t="shared" si="81"/>
        <v>10</v>
      </c>
      <c r="AI40" s="12"/>
      <c r="AJ40" s="12"/>
      <c r="AK40" s="12"/>
    </row>
  </sheetData>
  <mergeCells count="44">
    <mergeCell ref="AO1:AP1"/>
    <mergeCell ref="AQ1:AR1"/>
    <mergeCell ref="AS1:AT1"/>
    <mergeCell ref="AU1:AV1"/>
    <mergeCell ref="AG1:AH1"/>
    <mergeCell ref="AI1:AJ1"/>
    <mergeCell ref="AK1:AL1"/>
    <mergeCell ref="AM1:AN1"/>
    <mergeCell ref="BU1:BV1"/>
    <mergeCell ref="BW1:BX1"/>
    <mergeCell ref="BO1:BP1"/>
    <mergeCell ref="BQ1:BR1"/>
    <mergeCell ref="AY1:AZ1"/>
    <mergeCell ref="BA1:BB1"/>
    <mergeCell ref="BC1:BD1"/>
    <mergeCell ref="BE1:BF1"/>
    <mergeCell ref="BG1:BH1"/>
    <mergeCell ref="BI1:BJ1"/>
    <mergeCell ref="BK1:BL1"/>
    <mergeCell ref="BM1:BN1"/>
    <mergeCell ref="AW1:AX1"/>
    <mergeCell ref="BS1:BT1"/>
    <mergeCell ref="AO23:AP23"/>
    <mergeCell ref="AQ23:AR23"/>
    <mergeCell ref="AS23:AT23"/>
    <mergeCell ref="AU23:AV23"/>
    <mergeCell ref="BC23:BD23"/>
    <mergeCell ref="BE23:BF23"/>
    <mergeCell ref="AG23:AH23"/>
    <mergeCell ref="AI23:AJ23"/>
    <mergeCell ref="AK23:AL23"/>
    <mergeCell ref="AM23:AN23"/>
    <mergeCell ref="BU23:BV23"/>
    <mergeCell ref="BW23:BX23"/>
    <mergeCell ref="BO23:BP23"/>
    <mergeCell ref="BQ23:BR23"/>
    <mergeCell ref="AY23:AZ23"/>
    <mergeCell ref="BA23:BB23"/>
    <mergeCell ref="BG23:BH23"/>
    <mergeCell ref="BI23:BJ23"/>
    <mergeCell ref="BK23:BL23"/>
    <mergeCell ref="BM23:BN23"/>
    <mergeCell ref="AW23:AX23"/>
    <mergeCell ref="BS23:BT23"/>
  </mergeCells>
  <phoneticPr fontId="4" type="noConversion"/>
  <pageMargins left="0.75" right="0.75" top="1" bottom="1" header="0.5" footer="0.5"/>
  <pageSetup orientation="portrait" r:id="rId1"/>
  <headerFooter alignWithMargins="0"/>
  <ignoredErrors>
    <ignoredError sqref="K25:K29 K3 K6:K7" formula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1"/>
  <sheetViews>
    <sheetView workbookViewId="0">
      <pane xSplit="3" topLeftCell="AC1" activePane="topRight" state="frozen"/>
      <selection pane="topRight" activeCell="B11" sqref="B11:AF16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173</v>
      </c>
      <c r="C3" s="1" t="s">
        <v>578</v>
      </c>
      <c r="D3" s="5">
        <f t="shared" ref="D3:D10" si="0">((AG3-AW3)^2+(AH3-AX3)^2)^0.5</f>
        <v>13.608700000000001</v>
      </c>
      <c r="E3" s="5">
        <f t="shared" ref="E3:E10" si="1">((AG3-AU3)^2+(AH3-AV3)^2)^0.5</f>
        <v>12.737500000000001</v>
      </c>
      <c r="F3" s="5">
        <f>((AG3-AM3)^2+(AH3-AN3)^2)^0.5</f>
        <v>2.7101999999999999</v>
      </c>
      <c r="G3" s="5">
        <f>((AG3-AI3)^2+(AH3-AJ3)^2)^0.5</f>
        <v>0.78990000000000005</v>
      </c>
      <c r="H3" s="5">
        <f>((AK3-AM3)^2+(AL3-AN3)^2)^0.5</f>
        <v>1.5087999999999999</v>
      </c>
      <c r="I3" s="5">
        <f>((AM3-AO3)^2+(AN3-AP3)^2)^0.5</f>
        <v>0.80710000000000015</v>
      </c>
      <c r="J3" s="5">
        <f>((AO3-AQ3)^2+(AP3-AR3)^2)^0.5</f>
        <v>1.5398000000000001</v>
      </c>
      <c r="K3" s="5">
        <f>((AQ3-AS3)^2+(AR3-AT3)^2)^0.5</f>
        <v>1.1113</v>
      </c>
      <c r="L3" s="5">
        <f t="shared" ref="L3:L10" si="2">((BS3-BU3)^2+(BT3-BV3)^2)^0.5</f>
        <v>4.9067581884580376</v>
      </c>
      <c r="M3" s="5">
        <f t="shared" ref="M3:M10" si="3">((BU3-BW3)^2+(BV3-BX3)^2)^0.5</f>
        <v>1.9940296813237262</v>
      </c>
      <c r="N3" s="5">
        <f t="shared" ref="N3:N10" si="4">((BW3-BY3)^2+(BX3-BZ3)^2)^0.5 + ((BY3-CA3)^2+(BZ3-CB3)^2)^0.5</f>
        <v>4.0791470297109909</v>
      </c>
      <c r="O3" s="5">
        <f t="shared" ref="O3:O10" si="5">((CA3-CC3)^2+(CB3-CD3)^2)^0.5</f>
        <v>1.4333707685033905</v>
      </c>
      <c r="P3" s="5">
        <f>((CE3-CG3)^2+(CF3-CH3)^2)^0.5</f>
        <v>5.2153234233362742</v>
      </c>
      <c r="Q3" s="5">
        <f>((CG3-CI3)^2+(CH3-CJ3)^2)^0.5</f>
        <v>5.8560569840123655</v>
      </c>
      <c r="R3" s="5">
        <f>((CO3-CQ3)^2+(CP3-CR3)^2)^0.5</f>
        <v>3.9212664089551477</v>
      </c>
      <c r="S3" s="5">
        <f>((CQ3-CS3)^2+(CR3-CT3)^2)^0.5</f>
        <v>4.8956441414792389</v>
      </c>
      <c r="T3" s="5" t="s">
        <v>566</v>
      </c>
      <c r="U3" s="5" t="s">
        <v>566</v>
      </c>
      <c r="V3" s="5">
        <f>((DI3-DK3)^2+(DJ3-DL3)^2)^0.5</f>
        <v>0.84818205592903229</v>
      </c>
      <c r="W3" s="5">
        <f>((DK3-DM3)^2+(DL3-DN3)^2)^0.5</f>
        <v>1.6905316708065534</v>
      </c>
      <c r="X3" s="5">
        <f>((DM3-DO3)^2+(DN3-DP3)^2)^0.5</f>
        <v>0.35891308139993999</v>
      </c>
      <c r="Y3" s="5">
        <f>((BE3-BK3)^2+(BF3-BL3)^2)^0.5</f>
        <v>1.1156999999999999</v>
      </c>
      <c r="Z3" s="5">
        <f>((BG3-BI3)^2+(BH3-BJ3)^2)^0.5</f>
        <v>0.4788</v>
      </c>
      <c r="AA3" s="5">
        <f>((BC3-BM3)^2+(BD3-BN3)^2)^0.5</f>
        <v>1.4420000000000002</v>
      </c>
      <c r="AB3" s="5">
        <f>((BA3-BO3)^2+(BB3-BP3)^2)^0.5</f>
        <v>2.5577999999999999</v>
      </c>
      <c r="AC3" s="6">
        <f>((AY3-BQ3)^2+(AZ3-BR3)^2)^0.5</f>
        <v>1.9487999999999999</v>
      </c>
      <c r="AD3" s="6">
        <f>((CK3-CM3)^2+(CL3-CN3)^2)^0.5</f>
        <v>0.32829999999999959</v>
      </c>
      <c r="AE3" s="6">
        <f>((CU3-CW3)^2+(CV3-CX3)^2)^0.5</f>
        <v>0.32569999999999943</v>
      </c>
      <c r="AF3" s="6" t="s">
        <v>566</v>
      </c>
      <c r="AG3" s="9">
        <v>0</v>
      </c>
      <c r="AH3" s="9">
        <v>0</v>
      </c>
      <c r="AI3" s="9">
        <v>0</v>
      </c>
      <c r="AJ3" s="9">
        <v>-0.78990000000000005</v>
      </c>
      <c r="AK3" s="9">
        <v>0</v>
      </c>
      <c r="AL3" s="9">
        <v>-1.2014</v>
      </c>
      <c r="AM3" s="9">
        <v>0</v>
      </c>
      <c r="AN3" s="9">
        <v>-2.7101999999999999</v>
      </c>
      <c r="AO3" s="9">
        <v>0</v>
      </c>
      <c r="AP3" s="9">
        <v>-3.5173000000000001</v>
      </c>
      <c r="AQ3" s="9">
        <v>0</v>
      </c>
      <c r="AR3" s="9">
        <v>-5.0571000000000002</v>
      </c>
      <c r="AS3" s="9">
        <v>0</v>
      </c>
      <c r="AT3" s="9">
        <v>-6.1684000000000001</v>
      </c>
      <c r="AU3" s="9">
        <v>0</v>
      </c>
      <c r="AV3" s="9">
        <v>-12.737500000000001</v>
      </c>
      <c r="AW3" s="9">
        <v>0</v>
      </c>
      <c r="AX3" s="9">
        <v>-13.608700000000001</v>
      </c>
      <c r="AY3" s="18">
        <v>0.69210000000000005</v>
      </c>
      <c r="AZ3" s="18">
        <v>-5.7956000000000003</v>
      </c>
      <c r="BA3" s="19">
        <v>1.2121999999999999</v>
      </c>
      <c r="BB3" s="19">
        <v>-5.7956000000000003</v>
      </c>
      <c r="BC3" s="19">
        <v>0.69910000000000005</v>
      </c>
      <c r="BD3" s="19">
        <v>-5.7956000000000003</v>
      </c>
      <c r="BE3" s="19">
        <v>0.60899999999999999</v>
      </c>
      <c r="BF3" s="19">
        <v>-5.7956000000000003</v>
      </c>
      <c r="BG3" s="19">
        <v>0.27429999999999999</v>
      </c>
      <c r="BH3" s="19">
        <v>-5.7956000000000003</v>
      </c>
      <c r="BI3" s="19">
        <v>-0.20449999999999999</v>
      </c>
      <c r="BJ3" s="19">
        <v>-5.7956000000000003</v>
      </c>
      <c r="BK3" s="19">
        <v>-0.50670000000000004</v>
      </c>
      <c r="BL3" s="19">
        <v>-5.7956000000000003</v>
      </c>
      <c r="BM3" s="19">
        <v>-0.7429</v>
      </c>
      <c r="BN3" s="19">
        <v>-5.7956000000000003</v>
      </c>
      <c r="BO3" s="19">
        <v>-1.3455999999999999</v>
      </c>
      <c r="BP3" s="19">
        <v>-5.7956000000000003</v>
      </c>
      <c r="BQ3" s="19">
        <v>-1.2566999999999999</v>
      </c>
      <c r="BR3" s="19">
        <v>-5.7956000000000003</v>
      </c>
      <c r="BS3" s="17">
        <v>0</v>
      </c>
      <c r="BT3" s="17">
        <v>0</v>
      </c>
      <c r="BU3" s="17">
        <v>-3.9399999999999998E-2</v>
      </c>
      <c r="BV3" s="17">
        <v>-4.9066000000000001</v>
      </c>
      <c r="BW3" s="17">
        <v>1.724</v>
      </c>
      <c r="BX3" s="17">
        <v>-3.9756999999999998</v>
      </c>
      <c r="BY3" s="17">
        <v>1.724</v>
      </c>
      <c r="BZ3" s="17">
        <v>-3.9756999999999998</v>
      </c>
      <c r="CA3" s="17">
        <v>5.4984999999999999</v>
      </c>
      <c r="CB3" s="17">
        <v>-2.4289000000000001</v>
      </c>
      <c r="CC3" s="17">
        <v>5.5454999999999997</v>
      </c>
      <c r="CD3" s="17">
        <v>-0.99629999999999996</v>
      </c>
      <c r="CE3" s="12">
        <v>4.9269999999999996</v>
      </c>
      <c r="CF3" s="12">
        <v>3.4449000000000001</v>
      </c>
      <c r="CG3" s="12">
        <v>4.1866000000000003</v>
      </c>
      <c r="CH3" s="12">
        <v>8.6074000000000002</v>
      </c>
      <c r="CI3" s="12">
        <v>9.1142000000000003</v>
      </c>
      <c r="CJ3" s="12">
        <v>5.4432</v>
      </c>
      <c r="CK3" s="12">
        <v>5.0126999999999997</v>
      </c>
      <c r="CL3" s="12">
        <v>5.4432</v>
      </c>
      <c r="CM3" s="12">
        <v>4.6844000000000001</v>
      </c>
      <c r="CN3" s="12">
        <v>5.4432</v>
      </c>
      <c r="CO3" s="12">
        <v>4.7961999999999998</v>
      </c>
      <c r="CP3" s="12">
        <v>5.4260999999999999</v>
      </c>
      <c r="CQ3" s="12">
        <v>2.0282</v>
      </c>
      <c r="CR3" s="12">
        <v>8.2035999999999998</v>
      </c>
      <c r="CS3" s="12">
        <v>4.8266</v>
      </c>
      <c r="CT3" s="12">
        <v>12.220599999999999</v>
      </c>
      <c r="CU3" s="12">
        <v>3.4512</v>
      </c>
      <c r="CV3" s="12">
        <v>6.7685000000000004</v>
      </c>
      <c r="CW3" s="12">
        <v>3.4512</v>
      </c>
      <c r="CX3" s="12">
        <v>7.0941999999999998</v>
      </c>
      <c r="DI3" s="12">
        <v>-5.0774999999999997</v>
      </c>
      <c r="DJ3" s="12">
        <v>8.1266999999999996</v>
      </c>
      <c r="DK3" s="12">
        <v>-4.5307000000000004</v>
      </c>
      <c r="DL3" s="12">
        <v>8.7751000000000001</v>
      </c>
      <c r="DM3" s="12">
        <v>-4.3745000000000003</v>
      </c>
      <c r="DN3" s="12">
        <v>10.458399999999999</v>
      </c>
      <c r="DO3" s="12">
        <v>-4.4512999999999998</v>
      </c>
      <c r="DP3" s="12">
        <v>10.808999999999999</v>
      </c>
    </row>
    <row r="4" spans="2:120" ht="14.45" customHeight="1" x14ac:dyDescent="0.2">
      <c r="B4" s="2" t="s">
        <v>174</v>
      </c>
      <c r="C4" s="2" t="s">
        <v>577</v>
      </c>
      <c r="D4" s="5">
        <f t="shared" si="0"/>
        <v>14.731999999999999</v>
      </c>
      <c r="E4" s="5">
        <f t="shared" si="1"/>
        <v>13.6989</v>
      </c>
      <c r="F4" s="5">
        <f>((AG4-AM4)^2+(AH4-AN4)^2)^0.5</f>
        <v>2.9140000000000001</v>
      </c>
      <c r="G4" s="5">
        <f>((AG4-AI4)^2+(AH4-AJ4)^2)^0.5</f>
        <v>0.93279999999999996</v>
      </c>
      <c r="H4" s="5">
        <f>((AK4-AM4)^2+(AL4-AN4)^2)^0.5</f>
        <v>1.4726000000000001</v>
      </c>
      <c r="I4" s="5">
        <f>((AM4-AO4)^2+(AN4-AP4)^2)^0.5</f>
        <v>0.85219999999999985</v>
      </c>
      <c r="J4" s="5">
        <f>((AO4-AQ4)^2+(AP4-AR4)^2)^0.5</f>
        <v>1.6217999999999999</v>
      </c>
      <c r="K4" s="5">
        <f>((AQ4-AS4)^2+(AR4-AT4)^2)^0.5</f>
        <v>0.92140000000000022</v>
      </c>
      <c r="L4" s="5">
        <f t="shared" si="2"/>
        <v>5.9035433495486425</v>
      </c>
      <c r="M4" s="5">
        <f t="shared" si="3"/>
        <v>2.22235263628435</v>
      </c>
      <c r="N4" s="5">
        <f t="shared" si="4"/>
        <v>5.0194703664829019</v>
      </c>
      <c r="O4" s="5" t="s">
        <v>566</v>
      </c>
      <c r="P4" s="5">
        <f>((CE4-CG4)^2+(CF4-CH4)^2)^0.5</f>
        <v>6.5975429380944544</v>
      </c>
      <c r="Q4" s="5">
        <f>((CG4-CI4)^2+(CH4-CJ4)^2)^0.5</f>
        <v>6.4190628178886051</v>
      </c>
      <c r="R4" s="5">
        <f>((CO4-CQ4)^2+(CP4-CR4)^2)^0.5</f>
        <v>4.8895335615986921</v>
      </c>
      <c r="S4" s="5">
        <f>((CQ4-CS4)^2+(CR4-CT4)^2)^0.5</f>
        <v>5.796624276249065</v>
      </c>
      <c r="T4" s="5" t="s">
        <v>566</v>
      </c>
      <c r="U4" s="5" t="s">
        <v>566</v>
      </c>
      <c r="V4" s="5">
        <f>((DI4-DK4)^2+(DJ4-DL4)^2)^0.5</f>
        <v>1.0188433687274987</v>
      </c>
      <c r="W4" s="5">
        <f>((DK4-DM4)^2+(DL4-DN4)^2)^0.5</f>
        <v>1.7868440586688035</v>
      </c>
      <c r="X4" s="5">
        <f>((DM4-DO4)^2+(DN4-DP4)^2)^0.5</f>
        <v>0.31212080994384267</v>
      </c>
      <c r="Y4" s="5">
        <f>((BE4-BK4)^2+(BF4-BL4)^2)^0.5</f>
        <v>1.1665000000000001</v>
      </c>
      <c r="Z4" s="5">
        <f>((BG4-BI4)^2+(BH4-BJ4)^2)^0.5</f>
        <v>0.67759999999999998</v>
      </c>
      <c r="AA4" s="5">
        <f>((BC4-BM4)^2+(BD4-BN4)^2)^0.5</f>
        <v>1.4058999999999999</v>
      </c>
      <c r="AB4" s="5">
        <f>((BA4-BO4)^2+(BB4-BP4)^2)^0.5</f>
        <v>2.7210000000000001</v>
      </c>
      <c r="AC4" s="6">
        <f>((AY4-BQ4)^2+(AZ4-BR4)^2)^0.5</f>
        <v>2.2313999999999998</v>
      </c>
      <c r="AD4" s="6">
        <f>((CK4-CM4)^2+(CL4-CN4)^2)^0.5</f>
        <v>0.34480000000000022</v>
      </c>
      <c r="AE4" s="6">
        <f>((CU4-CW4)^2+(CV4-CX4)^2)^0.5</f>
        <v>0.30159999999999965</v>
      </c>
      <c r="AF4" s="6" t="s">
        <v>566</v>
      </c>
      <c r="AG4" s="9">
        <v>0</v>
      </c>
      <c r="AH4" s="9">
        <v>0</v>
      </c>
      <c r="AI4" s="9">
        <v>0</v>
      </c>
      <c r="AJ4" s="9">
        <v>-0.93279999999999996</v>
      </c>
      <c r="AK4" s="9">
        <v>0</v>
      </c>
      <c r="AL4" s="9">
        <v>-1.4414</v>
      </c>
      <c r="AM4" s="9">
        <v>0</v>
      </c>
      <c r="AN4" s="9">
        <v>-2.9140000000000001</v>
      </c>
      <c r="AO4" s="9">
        <v>0</v>
      </c>
      <c r="AP4" s="9">
        <v>-3.7662</v>
      </c>
      <c r="AQ4" s="9">
        <v>0</v>
      </c>
      <c r="AR4" s="9">
        <v>-5.3879999999999999</v>
      </c>
      <c r="AS4" s="9">
        <v>0</v>
      </c>
      <c r="AT4" s="9">
        <v>-6.3094000000000001</v>
      </c>
      <c r="AU4" s="9">
        <v>0</v>
      </c>
      <c r="AV4" s="9">
        <v>-13.6989</v>
      </c>
      <c r="AW4" s="9">
        <v>0</v>
      </c>
      <c r="AX4" s="9">
        <v>-14.731999999999999</v>
      </c>
      <c r="AY4" s="18">
        <v>1.3005</v>
      </c>
      <c r="AZ4" s="18">
        <v>-4.9573999999999998</v>
      </c>
      <c r="BA4" s="19">
        <v>1.5367</v>
      </c>
      <c r="BB4" s="19">
        <v>-4.9573999999999998</v>
      </c>
      <c r="BC4" s="19">
        <v>0.87570000000000003</v>
      </c>
      <c r="BD4" s="19">
        <v>-4.9573999999999998</v>
      </c>
      <c r="BE4" s="19">
        <v>0.69089999999999996</v>
      </c>
      <c r="BF4" s="19">
        <v>-4.9573999999999998</v>
      </c>
      <c r="BG4" s="19">
        <v>0.3861</v>
      </c>
      <c r="BH4" s="19">
        <v>-4.9573999999999998</v>
      </c>
      <c r="BI4" s="19">
        <v>-0.29149999999999998</v>
      </c>
      <c r="BJ4" s="19">
        <v>-4.9573999999999998</v>
      </c>
      <c r="BK4" s="19">
        <v>-0.47560000000000002</v>
      </c>
      <c r="BL4" s="19">
        <v>-4.9573999999999998</v>
      </c>
      <c r="BM4" s="19">
        <v>-0.5302</v>
      </c>
      <c r="BN4" s="19">
        <v>-4.9573999999999998</v>
      </c>
      <c r="BO4" s="19">
        <v>-1.1842999999999999</v>
      </c>
      <c r="BP4" s="19">
        <v>-4.9573999999999998</v>
      </c>
      <c r="BQ4" s="19">
        <v>-0.93089999999999995</v>
      </c>
      <c r="BR4" s="19">
        <v>-4.9573999999999998</v>
      </c>
      <c r="BS4" s="17">
        <v>0</v>
      </c>
      <c r="BT4" s="17">
        <v>0</v>
      </c>
      <c r="BU4" s="17">
        <v>-0.2102</v>
      </c>
      <c r="BV4" s="17">
        <v>5.8997999999999999</v>
      </c>
      <c r="BW4" s="17">
        <v>1.9698</v>
      </c>
      <c r="BX4" s="17">
        <v>6.3315999999999999</v>
      </c>
      <c r="BY4" s="17">
        <v>1.9698</v>
      </c>
      <c r="BZ4" s="17">
        <v>6.3315999999999999</v>
      </c>
      <c r="CA4" s="17">
        <v>6.8574000000000002</v>
      </c>
      <c r="CB4" s="17">
        <v>7.4745999999999997</v>
      </c>
      <c r="CC4" s="17">
        <v>6.8574000000000002</v>
      </c>
      <c r="CD4" s="17">
        <v>7.4745999999999997</v>
      </c>
      <c r="CE4" s="12">
        <v>5.2545999999999999</v>
      </c>
      <c r="CF4" s="12">
        <v>-4.3955000000000002</v>
      </c>
      <c r="CG4" s="12">
        <v>7.6867000000000001</v>
      </c>
      <c r="CH4" s="12">
        <v>1.7374000000000001</v>
      </c>
      <c r="CI4" s="12">
        <v>12.7102</v>
      </c>
      <c r="CJ4" s="12">
        <v>-2.2587000000000002</v>
      </c>
      <c r="CK4" s="12">
        <v>6.4637000000000002</v>
      </c>
      <c r="CL4" s="12">
        <v>-1.865</v>
      </c>
      <c r="CM4" s="12">
        <v>6.1189</v>
      </c>
      <c r="CN4" s="12">
        <v>-1.865</v>
      </c>
      <c r="CO4" s="12">
        <v>5.5620000000000003</v>
      </c>
      <c r="CP4" s="12">
        <v>-1.8752</v>
      </c>
      <c r="CQ4" s="12">
        <v>7.8282999999999996</v>
      </c>
      <c r="CR4" s="12">
        <v>2.4573999999999998</v>
      </c>
      <c r="CS4" s="12">
        <v>10.3429</v>
      </c>
      <c r="CT4" s="12">
        <v>-2.7654000000000001</v>
      </c>
      <c r="CU4" s="12">
        <v>6.9474999999999998</v>
      </c>
      <c r="CV4" s="12">
        <v>0.1454</v>
      </c>
      <c r="CW4" s="12">
        <v>6.6459000000000001</v>
      </c>
      <c r="CX4" s="12">
        <v>0.1454</v>
      </c>
      <c r="DI4" s="12">
        <v>-4.5713999999999997</v>
      </c>
      <c r="DJ4" s="12">
        <v>10.934699999999999</v>
      </c>
      <c r="DK4" s="12">
        <v>-3.7578999999999998</v>
      </c>
      <c r="DL4" s="12">
        <v>10.321300000000001</v>
      </c>
      <c r="DM4" s="12">
        <v>-3.2791000000000001</v>
      </c>
      <c r="DN4" s="12">
        <v>8.5998000000000001</v>
      </c>
      <c r="DO4" s="12">
        <v>-3.3216999999999999</v>
      </c>
      <c r="DP4" s="12">
        <v>8.2905999999999995</v>
      </c>
    </row>
    <row r="5" spans="2:120" ht="16.899999999999999" customHeight="1" x14ac:dyDescent="0.2">
      <c r="B5" s="2" t="s">
        <v>175</v>
      </c>
      <c r="C5" s="2"/>
      <c r="D5" s="5">
        <f t="shared" si="0"/>
        <v>13.209899999999999</v>
      </c>
      <c r="E5" s="5">
        <f t="shared" si="1"/>
        <v>12.4955</v>
      </c>
      <c r="F5" s="5">
        <f>((AG5-AM5)^2+(AH5-AN5)^2)^0.5</f>
        <v>2.7101999999999999</v>
      </c>
      <c r="G5" s="5">
        <f>((AG5-AI5)^2+(AH5-AJ5)^2)^0.5</f>
        <v>0.84009999999999996</v>
      </c>
      <c r="H5" s="5">
        <f>((AK5-AM5)^2+(AL5-AN5)^2)^0.5</f>
        <v>1.4935</v>
      </c>
      <c r="I5" s="5">
        <f>((AM5-AO5)^2+(AN5-AP5)^2)^0.5</f>
        <v>0.81660000000000021</v>
      </c>
      <c r="J5" s="5">
        <f>((AO5-AQ5)^2+(AP5-AR5)^2)^0.5</f>
        <v>1.5036999999999998</v>
      </c>
      <c r="K5" s="24">
        <f>((AQ5-AS5)^2+(AR5-AT5)^2)^0.5</f>
        <v>0.62480000000000047</v>
      </c>
      <c r="L5" s="5">
        <f t="shared" si="2"/>
        <v>4.9428086964801707</v>
      </c>
      <c r="M5" s="5">
        <f t="shared" si="3"/>
        <v>2.0654673974672173</v>
      </c>
      <c r="N5" s="5">
        <f t="shared" si="4"/>
        <v>4.0133827191036744</v>
      </c>
      <c r="O5" s="5">
        <f>((CA5-CC5)^2+(CB5-CD5)^2)^0.5</f>
        <v>1.3836420237908362</v>
      </c>
      <c r="P5" s="5">
        <f>((CE5-CG5)^2+(CF5-CH5)^2)^0.5</f>
        <v>5.2022003748414001</v>
      </c>
      <c r="Q5" s="5">
        <f>((CG5-CI5)^2+(CH5-CJ5)^2)^0.5</f>
        <v>5.6725278262869727</v>
      </c>
      <c r="R5" s="5">
        <f>((CO5-CQ5)^2+(CP5-CR5)^2)^0.5</f>
        <v>3.8553882554160479</v>
      </c>
      <c r="S5" s="5">
        <f>((CQ5-CS5)^2+(CR5-CT5)^2)^0.5</f>
        <v>4.8417390780586276</v>
      </c>
      <c r="T5" s="5">
        <f>((CY5-DA5)^2+(CZ5-DB5)^2)^0.5</f>
        <v>4.9390582928327547</v>
      </c>
      <c r="U5" s="5">
        <f>((DA5-DC5)^2+(DB5-DD5)^2)^0.5</f>
        <v>6.4664692143394609</v>
      </c>
      <c r="V5" s="5">
        <f>((DI5-DK5)^2+(DJ5-DL5)^2)^0.5</f>
        <v>0.87876606670945179</v>
      </c>
      <c r="W5" s="5">
        <f>((DK5-DM5)^2+(DL5-DN5)^2)^0.5</f>
        <v>1.5775818013656222</v>
      </c>
      <c r="X5" s="5">
        <f>((DM5-DO5)^2+(DN5-DP5)^2)^0.5</f>
        <v>0.42005528207606141</v>
      </c>
      <c r="Y5" s="5">
        <f>((BE5-BK5)^2+(BF5-BL5)^2)^0.5</f>
        <v>1.0991</v>
      </c>
      <c r="Z5" s="5">
        <f>((BG5-BI5)^2+(BH5-BJ5)^2)^0.5</f>
        <v>0.60770000000000002</v>
      </c>
      <c r="AA5" s="5">
        <f>((BC5-BM5)^2+(BD5-BN5)^2)^0.5</f>
        <v>1.2884</v>
      </c>
      <c r="AB5" s="5">
        <f>((BA5-BO5)^2+(BB5-BP5)^2)^0.5</f>
        <v>2.4226000000000001</v>
      </c>
      <c r="AC5" s="6">
        <f>((AY5-BQ5)^2+(AZ5-BR5)^2)^0.5</f>
        <v>1.8872</v>
      </c>
      <c r="AD5" s="6">
        <f>((CK5-CM5)^2+(CL5-CN5)^2)^0.5</f>
        <v>0.27309999999999945</v>
      </c>
      <c r="AE5" s="6">
        <f>((CU5-CW5)^2+(CV5-CX5)^2)^0.5</f>
        <v>0.2946000000000002</v>
      </c>
      <c r="AF5" s="6">
        <f>((DE5-DG5)^2+(DF5-DH5)^2)^0.5</f>
        <v>0.26799999999999979</v>
      </c>
      <c r="AG5" s="9">
        <v>0</v>
      </c>
      <c r="AH5" s="9">
        <v>0</v>
      </c>
      <c r="AI5" s="9">
        <v>0</v>
      </c>
      <c r="AJ5" s="9">
        <v>-0.84009999999999996</v>
      </c>
      <c r="AK5" s="9">
        <v>0</v>
      </c>
      <c r="AL5" s="9">
        <v>-1.2166999999999999</v>
      </c>
      <c r="AM5" s="9">
        <v>0</v>
      </c>
      <c r="AN5" s="9">
        <v>-2.7101999999999999</v>
      </c>
      <c r="AO5" s="9">
        <v>0</v>
      </c>
      <c r="AP5" s="9">
        <v>-3.5268000000000002</v>
      </c>
      <c r="AQ5" s="9">
        <v>0</v>
      </c>
      <c r="AR5" s="9">
        <v>-5.0305</v>
      </c>
      <c r="AS5" s="9">
        <v>0</v>
      </c>
      <c r="AT5" s="9">
        <v>-5.6553000000000004</v>
      </c>
      <c r="AU5" s="9">
        <v>0</v>
      </c>
      <c r="AV5" s="9">
        <v>-12.4955</v>
      </c>
      <c r="AW5" s="9">
        <v>0</v>
      </c>
      <c r="AX5" s="9">
        <v>-13.209899999999999</v>
      </c>
      <c r="AY5" s="18">
        <v>1.103</v>
      </c>
      <c r="AZ5" s="18">
        <v>-4.9859999999999998</v>
      </c>
      <c r="BA5" s="19">
        <v>1.3348</v>
      </c>
      <c r="BB5" s="19">
        <v>-4.9859999999999998</v>
      </c>
      <c r="BC5" s="19">
        <v>0.74360000000000004</v>
      </c>
      <c r="BD5" s="19">
        <v>-4.9859999999999998</v>
      </c>
      <c r="BE5" s="19">
        <v>0.62290000000000001</v>
      </c>
      <c r="BF5" s="19">
        <v>-4.9859999999999998</v>
      </c>
      <c r="BG5" s="19">
        <v>0.39369999999999999</v>
      </c>
      <c r="BH5" s="19">
        <v>-4.9859999999999998</v>
      </c>
      <c r="BI5" s="19">
        <v>-0.214</v>
      </c>
      <c r="BJ5" s="19">
        <v>-4.9859999999999998</v>
      </c>
      <c r="BK5" s="19">
        <v>-0.47620000000000001</v>
      </c>
      <c r="BL5" s="19">
        <v>-4.9859999999999998</v>
      </c>
      <c r="BM5" s="19">
        <v>-0.54479999999999995</v>
      </c>
      <c r="BN5" s="19">
        <v>-4.9859999999999998</v>
      </c>
      <c r="BO5" s="19">
        <v>-1.0878000000000001</v>
      </c>
      <c r="BP5" s="19">
        <v>-4.9859999999999998</v>
      </c>
      <c r="BQ5" s="19">
        <v>-0.78420000000000001</v>
      </c>
      <c r="BR5" s="19">
        <v>-4.9859999999999998</v>
      </c>
      <c r="BS5" s="17">
        <v>0</v>
      </c>
      <c r="BT5" s="17">
        <v>0</v>
      </c>
      <c r="BU5" s="17">
        <v>1.0654999999999999</v>
      </c>
      <c r="BV5" s="17">
        <v>-4.8266</v>
      </c>
      <c r="BW5" s="17">
        <v>2.9565999999999999</v>
      </c>
      <c r="BX5" s="17">
        <v>-5.6571999999999996</v>
      </c>
      <c r="BY5" s="17">
        <v>2.9565999999999999</v>
      </c>
      <c r="BZ5" s="17">
        <v>-5.6571999999999996</v>
      </c>
      <c r="CA5" s="17">
        <v>6.6852999999999998</v>
      </c>
      <c r="CB5" s="17">
        <v>-7.1417999999999999</v>
      </c>
      <c r="CC5" s="17">
        <v>7.8448000000000002</v>
      </c>
      <c r="CD5" s="17">
        <v>-6.3868</v>
      </c>
      <c r="CE5" s="12">
        <v>8.4169</v>
      </c>
      <c r="CF5" s="12">
        <v>-1.3945000000000001</v>
      </c>
      <c r="CG5" s="12">
        <v>8.8575999999999997</v>
      </c>
      <c r="CH5" s="12">
        <v>3.7890000000000001</v>
      </c>
      <c r="CI5" s="12">
        <v>13.9389</v>
      </c>
      <c r="CJ5" s="12">
        <v>1.2675000000000001</v>
      </c>
      <c r="CK5" s="12">
        <v>8.9369999999999994</v>
      </c>
      <c r="CL5" s="12">
        <v>1.4947999999999999</v>
      </c>
      <c r="CM5" s="12">
        <v>8.6638999999999999</v>
      </c>
      <c r="CN5" s="12">
        <v>1.4947999999999999</v>
      </c>
      <c r="CO5" s="12">
        <v>9.2036999999999995</v>
      </c>
      <c r="CP5" s="12">
        <v>1.6439999999999999</v>
      </c>
      <c r="CQ5" s="12">
        <v>5.3910999999999998</v>
      </c>
      <c r="CR5" s="12">
        <v>2.2168000000000001</v>
      </c>
      <c r="CS5" s="12">
        <v>10.214</v>
      </c>
      <c r="CT5" s="12">
        <v>2.6435</v>
      </c>
      <c r="CU5" s="12">
        <v>7.6359000000000004</v>
      </c>
      <c r="CV5" s="12">
        <v>1.8211999999999999</v>
      </c>
      <c r="CW5" s="12">
        <v>7.6359000000000004</v>
      </c>
      <c r="CX5" s="12">
        <v>2.1158000000000001</v>
      </c>
      <c r="CY5" s="12">
        <v>7.7305000000000001</v>
      </c>
      <c r="CZ5" s="12">
        <v>2.6168</v>
      </c>
      <c r="DA5" s="12">
        <v>3.6105999999999998</v>
      </c>
      <c r="DB5" s="12">
        <v>-0.10730000000000001</v>
      </c>
      <c r="DC5" s="12">
        <v>8.8842999999999996</v>
      </c>
      <c r="DD5" s="12">
        <v>-3.8494000000000002</v>
      </c>
      <c r="DE5" s="12">
        <v>6.2134999999999998</v>
      </c>
      <c r="DF5" s="12">
        <v>1.5048999999999999</v>
      </c>
      <c r="DG5" s="12">
        <v>5.9455</v>
      </c>
      <c r="DH5" s="12">
        <v>1.5048999999999999</v>
      </c>
      <c r="DI5" s="12">
        <v>-6.1214000000000004</v>
      </c>
      <c r="DJ5" s="12">
        <v>2.7736999999999998</v>
      </c>
      <c r="DK5" s="12">
        <v>-5.6971999999999996</v>
      </c>
      <c r="DL5" s="12">
        <v>3.5432999999999999</v>
      </c>
      <c r="DM5" s="12">
        <v>-5.8547000000000002</v>
      </c>
      <c r="DN5" s="12">
        <v>5.1130000000000004</v>
      </c>
      <c r="DO5" s="12">
        <v>-6.0076999999999998</v>
      </c>
      <c r="DP5" s="12">
        <v>5.5042</v>
      </c>
    </row>
    <row r="6" spans="2:120" ht="15" customHeight="1" x14ac:dyDescent="0.2">
      <c r="B6" s="2" t="s">
        <v>176</v>
      </c>
      <c r="C6" s="2"/>
      <c r="D6" s="5">
        <f t="shared" si="0"/>
        <v>15.271699999999999</v>
      </c>
      <c r="E6" s="5">
        <f t="shared" si="1"/>
        <v>14.499000000000001</v>
      </c>
      <c r="F6" s="5">
        <f>((AG6-AM6)^2+(AH6-AN6)^2)^0.5</f>
        <v>2.8531</v>
      </c>
      <c r="G6" s="5">
        <f>((AG6-AI6)^2+(AH6-AJ6)^2)^0.5</f>
        <v>0.85529999999999995</v>
      </c>
      <c r="H6" s="5">
        <f>((AK6-AM6)^2+(AL6-AN6)^2)^0.5</f>
        <v>1.5493999999999999</v>
      </c>
      <c r="I6" s="5">
        <f>((AM6-AO6)^2+(AN6-AP6)^2)^0.5</f>
        <v>0.85020000000000007</v>
      </c>
      <c r="J6" s="5">
        <f>((AO6-AQ6)^2+(AP6-AR6)^2)^0.5</f>
        <v>1.8682000000000003</v>
      </c>
      <c r="K6" s="5">
        <f>((AQ6-AS6)^2+(AR6-AT6)^2)^0.5</f>
        <v>0.93919999999999959</v>
      </c>
      <c r="L6" s="5">
        <f t="shared" si="2"/>
        <v>4.2070294282308032</v>
      </c>
      <c r="M6" s="5">
        <f t="shared" si="3"/>
        <v>1.7607163314969281</v>
      </c>
      <c r="N6" s="5">
        <f t="shared" si="4"/>
        <v>3.6364195296258215</v>
      </c>
      <c r="O6" s="5">
        <f t="shared" si="5"/>
        <v>1.5375300224711064</v>
      </c>
      <c r="P6" s="5">
        <f>((CE6-CG6)^2+(CF6-CH6)^2)^0.5</f>
        <v>4.5158950796049275</v>
      </c>
      <c r="Q6" s="5">
        <f>((CG6-CI6)^2+(CH6-CJ6)^2)^0.5</f>
        <v>5.0146359947657215</v>
      </c>
      <c r="R6" s="5">
        <f>((CO6-CQ6)^2+(CP6-CR6)^2)^0.5</f>
        <v>4.1559490528638587</v>
      </c>
      <c r="S6" s="5">
        <f>((CQ6-CS6)^2+(CR6-CT6)^2)^0.5</f>
        <v>5.4166143309266532</v>
      </c>
      <c r="T6" s="5">
        <f>((CY6-DA6)^2+(CZ6-DB6)^2)^0.5</f>
        <v>5.8895800741648809</v>
      </c>
      <c r="U6" s="5">
        <f>((DA6-DC6)^2+(DB6-DD6)^2)^0.5</f>
        <v>7.4851746298934136</v>
      </c>
      <c r="V6" s="5">
        <f>((DI6-DK6)^2+(DJ6-DL6)^2)^0.5</f>
        <v>0.9776017287218759</v>
      </c>
      <c r="W6" s="5">
        <f>((DK6-DM6)^2+(DL6-DN6)^2)^0.5</f>
        <v>1.8729107186409071</v>
      </c>
      <c r="X6" s="5">
        <f>((DM6-DO6)^2+(DN6-DP6)^2)^0.5</f>
        <v>0.44045150697891755</v>
      </c>
      <c r="Y6" s="5">
        <f>((BE6-BK6)^2+(BF6-BL6)^2)^0.5</f>
        <v>1.2020999999999999</v>
      </c>
      <c r="Z6" s="5">
        <f>((BG6-BI6)^2+(BH6-BJ6)^2)^0.5</f>
        <v>0.62170000000000003</v>
      </c>
      <c r="AA6" s="5">
        <f>((BC6-BM6)^2+(BD6-BN6)^2)^0.5</f>
        <v>1.7818000000000001</v>
      </c>
      <c r="AB6" s="5">
        <f>((BA6-BO6)^2+(BB6-BP6)^2)^0.5</f>
        <v>3.3732000000000002</v>
      </c>
      <c r="AC6" s="6">
        <f>((AY6-BQ6)^2+(AZ6-BR6)^2)^0.5</f>
        <v>2.2923999999999998</v>
      </c>
      <c r="AD6" s="6">
        <f>((CK6-CM6)^2+(CL6-CN6)^2)^0.5</f>
        <v>0.30870000000000086</v>
      </c>
      <c r="AE6" s="6">
        <f>((CU6-CW6)^2+(CV6-CX6)^2)^0.5</f>
        <v>0.35239999999999999</v>
      </c>
      <c r="AF6" s="6">
        <f>((DE6-DG6)^2+(DF6-DH6)^2)^0.5</f>
        <v>0.35110000000000019</v>
      </c>
      <c r="AG6" s="9">
        <v>0</v>
      </c>
      <c r="AH6" s="9">
        <v>0</v>
      </c>
      <c r="AI6" s="9">
        <v>0</v>
      </c>
      <c r="AJ6" s="9">
        <v>-0.85529999999999995</v>
      </c>
      <c r="AK6" s="9">
        <v>0</v>
      </c>
      <c r="AL6" s="9">
        <v>-1.3037000000000001</v>
      </c>
      <c r="AM6" s="9">
        <v>0</v>
      </c>
      <c r="AN6" s="9">
        <v>-2.8531</v>
      </c>
      <c r="AO6" s="9">
        <v>0</v>
      </c>
      <c r="AP6" s="9">
        <v>-3.7033</v>
      </c>
      <c r="AQ6" s="9">
        <v>0</v>
      </c>
      <c r="AR6" s="9">
        <v>-5.5715000000000003</v>
      </c>
      <c r="AS6" s="9">
        <v>0</v>
      </c>
      <c r="AT6" s="9">
        <v>-6.5106999999999999</v>
      </c>
      <c r="AU6" s="9">
        <v>0</v>
      </c>
      <c r="AV6" s="9">
        <v>-14.499000000000001</v>
      </c>
      <c r="AW6" s="9">
        <v>0</v>
      </c>
      <c r="AX6" s="9">
        <v>-15.271699999999999</v>
      </c>
      <c r="AY6" s="18">
        <v>0.72199999999999998</v>
      </c>
      <c r="AZ6" s="18">
        <v>-6.7995999999999999</v>
      </c>
      <c r="BA6" s="19">
        <v>1.4345000000000001</v>
      </c>
      <c r="BB6" s="19">
        <v>-6.7995999999999999</v>
      </c>
      <c r="BC6" s="19">
        <v>0.63500000000000001</v>
      </c>
      <c r="BD6" s="19">
        <v>-6.7995999999999999</v>
      </c>
      <c r="BE6" s="19">
        <v>0.53849999999999998</v>
      </c>
      <c r="BF6" s="19">
        <v>-6.7995999999999999</v>
      </c>
      <c r="BG6" s="19">
        <v>0.24829999999999999</v>
      </c>
      <c r="BH6" s="19">
        <v>-6.7995999999999999</v>
      </c>
      <c r="BI6" s="19">
        <v>-0.37340000000000001</v>
      </c>
      <c r="BJ6" s="19">
        <v>-6.7995999999999999</v>
      </c>
      <c r="BK6" s="19">
        <v>-0.66359999999999997</v>
      </c>
      <c r="BL6" s="19">
        <v>-6.7995999999999999</v>
      </c>
      <c r="BM6" s="19">
        <v>-1.1468</v>
      </c>
      <c r="BN6" s="19">
        <v>-6.7995999999999999</v>
      </c>
      <c r="BO6" s="19">
        <v>-1.9387000000000001</v>
      </c>
      <c r="BP6" s="19">
        <v>-6.7995999999999999</v>
      </c>
      <c r="BQ6" s="19">
        <v>-1.5704</v>
      </c>
      <c r="BR6" s="19">
        <v>-6.7995999999999999</v>
      </c>
      <c r="BS6" s="17">
        <v>0</v>
      </c>
      <c r="BT6" s="17">
        <v>0</v>
      </c>
      <c r="BU6" s="23">
        <v>3.3000000000000002E-2</v>
      </c>
      <c r="BV6" s="17">
        <v>-4.2069000000000001</v>
      </c>
      <c r="BW6" s="17">
        <v>1.752</v>
      </c>
      <c r="BX6" s="17">
        <v>-4.5879000000000003</v>
      </c>
      <c r="BY6" s="17">
        <v>3.2810000000000001</v>
      </c>
      <c r="BZ6" s="17">
        <v>-4.7244000000000002</v>
      </c>
      <c r="CA6" s="17">
        <v>5.2502000000000004</v>
      </c>
      <c r="CB6" s="17">
        <v>-3.9910000000000001</v>
      </c>
      <c r="CC6" s="17">
        <v>5.3981000000000003</v>
      </c>
      <c r="CD6" s="17">
        <v>-2.4605999999999999</v>
      </c>
      <c r="CE6" s="12">
        <v>4.3631000000000002</v>
      </c>
      <c r="CF6" s="12">
        <v>-2.3742999999999999</v>
      </c>
      <c r="CG6" s="12">
        <v>4.6317000000000004</v>
      </c>
      <c r="CH6" s="12">
        <v>2.1335999999999999</v>
      </c>
      <c r="CI6" s="12">
        <v>9.6463000000000001</v>
      </c>
      <c r="CJ6" s="12">
        <v>2.1526000000000001</v>
      </c>
      <c r="CK6" s="12">
        <v>4.8470000000000004</v>
      </c>
      <c r="CL6" s="12">
        <v>-9.7199999999999995E-2</v>
      </c>
      <c r="CM6" s="12">
        <v>4.5382999999999996</v>
      </c>
      <c r="CN6" s="12">
        <v>-9.7199999999999995E-2</v>
      </c>
      <c r="CO6" s="12">
        <v>-1.1309</v>
      </c>
      <c r="CP6" s="12">
        <v>1.2535000000000001</v>
      </c>
      <c r="CQ6" s="12">
        <v>1.1049</v>
      </c>
      <c r="CR6" s="12">
        <v>-2.2498</v>
      </c>
      <c r="CS6" s="12">
        <v>4.8068999999999997</v>
      </c>
      <c r="CT6" s="12">
        <v>1.7042999999999999</v>
      </c>
      <c r="CU6" s="12">
        <v>0.30159999999999998</v>
      </c>
      <c r="CV6" s="12">
        <v>-0.50739999999999996</v>
      </c>
      <c r="CW6" s="12">
        <v>-5.0799999999999998E-2</v>
      </c>
      <c r="CX6" s="12">
        <v>-0.50739999999999996</v>
      </c>
      <c r="CY6" s="12">
        <v>-0.64129999999999998</v>
      </c>
      <c r="CZ6" s="12">
        <v>-0.50739999999999996</v>
      </c>
      <c r="DA6" s="12">
        <v>3.9306000000000001</v>
      </c>
      <c r="DB6" s="12">
        <v>-4.2202000000000002</v>
      </c>
      <c r="DC6" s="12">
        <v>0.35880000000000001</v>
      </c>
      <c r="DD6" s="12">
        <v>2.3578000000000001</v>
      </c>
      <c r="DE6" s="12">
        <v>1.9341999999999999</v>
      </c>
      <c r="DF6" s="12">
        <v>-2.7616000000000001</v>
      </c>
      <c r="DG6" s="12">
        <v>1.9341999999999999</v>
      </c>
      <c r="DH6" s="12">
        <v>-2.4104999999999999</v>
      </c>
      <c r="DI6" s="12">
        <v>-3.1699000000000002</v>
      </c>
      <c r="DJ6" s="12">
        <v>8.5946999999999996</v>
      </c>
      <c r="DK6" s="12">
        <v>-2.5653999999999999</v>
      </c>
      <c r="DL6" s="12">
        <v>7.8263999999999996</v>
      </c>
      <c r="DM6" s="12">
        <v>-2.5070000000000001</v>
      </c>
      <c r="DN6" s="12">
        <v>5.9543999999999997</v>
      </c>
      <c r="DO6" s="12">
        <v>-2.6162000000000001</v>
      </c>
      <c r="DP6" s="12">
        <v>5.5277000000000003</v>
      </c>
    </row>
    <row r="7" spans="2:120" ht="16.149999999999999" customHeight="1" x14ac:dyDescent="0.2">
      <c r="B7" s="2" t="s">
        <v>177</v>
      </c>
      <c r="C7" s="2" t="s">
        <v>484</v>
      </c>
      <c r="D7" s="5">
        <f t="shared" si="0"/>
        <v>13.7338</v>
      </c>
      <c r="E7" s="5">
        <f t="shared" si="1"/>
        <v>12.4885</v>
      </c>
      <c r="F7" s="5">
        <f>((AG7-AM7)^2+(AH7-AN7)^2)^0.5</f>
        <v>2.7991000000000001</v>
      </c>
      <c r="G7" s="5">
        <f>((AG7-AI7)^2+(AH7-AJ7)^2)^0.5</f>
        <v>0.94489999999999996</v>
      </c>
      <c r="H7" s="5">
        <f>((AK7-AM7)^2+(AL7-AN7)^2)^0.5</f>
        <v>1.3970000000000002</v>
      </c>
      <c r="I7" s="5">
        <f>((AM7-AO7)^2+(AN7-AP7)^2)^0.5</f>
        <v>0.8254999999999999</v>
      </c>
      <c r="J7" s="5">
        <f>((AO7-AQ7)^2+(AP7-AR7)^2)^0.5</f>
        <v>1.5545</v>
      </c>
      <c r="K7" s="5">
        <f>((AQ7-AS7)^2+(AR7-AT7)^2)^0.5</f>
        <v>1.1550000000000002</v>
      </c>
      <c r="L7" s="5" t="s">
        <v>566</v>
      </c>
      <c r="M7" s="5" t="s">
        <v>566</v>
      </c>
      <c r="N7" s="5" t="s">
        <v>566</v>
      </c>
      <c r="O7" s="5" t="s">
        <v>566</v>
      </c>
      <c r="P7" s="5">
        <f>((CE7-CG7)^2+(CF7-CH7)^2)^0.5</f>
        <v>4.7519226898172491</v>
      </c>
      <c r="Q7" s="5">
        <f>((CG7-CI7)^2+(CH7-CJ7)^2)^0.5</f>
        <v>5.400146335980164</v>
      </c>
      <c r="R7" s="5">
        <f>((CO7-CQ7)^2+(CP7-CR7)^2)^0.5</f>
        <v>3.6604426685853166</v>
      </c>
      <c r="S7" s="5">
        <f>((CQ7-CS7)^2+(CR7-CT7)^2)^0.5</f>
        <v>4.4922538708314335</v>
      </c>
      <c r="T7" s="5">
        <f>((CY7-DA7)^2+(CZ7-DB7)^2)^0.5</f>
        <v>4.8763103726075521</v>
      </c>
      <c r="U7" s="5">
        <f>((DA7-DC7)^2+(DB7-DD7)^2)^0.5</f>
        <v>6.2696759932232551</v>
      </c>
      <c r="V7" s="5">
        <f>((DI7-DK7)^2+(DJ7-DL7)^2)^0.5</f>
        <v>0.91573258651202305</v>
      </c>
      <c r="W7" s="5">
        <f>((DK7-DM7)^2+(DL7-DN7)^2)^0.5</f>
        <v>1.5900285689257283</v>
      </c>
      <c r="X7" s="5">
        <f>((DM7-DO7)^2+(DN7-DP7)^2)^0.5</f>
        <v>0.35134057551043069</v>
      </c>
      <c r="Y7" s="5">
        <f>((BE7-BK7)^2+(BF7-BL7)^2)^0.5</f>
        <v>1.1442000000000001</v>
      </c>
      <c r="Z7" s="5">
        <f>((BG7-BI7)^2+(BH7-BJ7)^2)^0.5</f>
        <v>0.55180000000000007</v>
      </c>
      <c r="AA7" s="5">
        <f>((BC7-BM7)^2+(BD7-BN7)^2)^0.5</f>
        <v>1.3881000000000001</v>
      </c>
      <c r="AB7" s="5">
        <f>((BA7-BO7)^2+(BB7-BP7)^2)^0.5</f>
        <v>2.7159</v>
      </c>
      <c r="AC7" s="6">
        <f>((AY7-BQ7)^2+(AZ7-BR7)^2)^0.5</f>
        <v>2.0249999999999999</v>
      </c>
      <c r="AD7" s="6">
        <f>((CK7-CM7)^2+(CL7-CN7)^2)^0.5</f>
        <v>0.34039999999999981</v>
      </c>
      <c r="AE7" s="6">
        <f>((CU7-CW7)^2+(CV7-CX7)^2)^0.5</f>
        <v>0.32380000000000031</v>
      </c>
      <c r="AF7" s="6">
        <f>((DE7-DG7)^2+(DF7-DH7)^2)^0.5</f>
        <v>0.29720000000000013</v>
      </c>
      <c r="AG7" s="9">
        <v>0</v>
      </c>
      <c r="AH7" s="9">
        <v>0</v>
      </c>
      <c r="AI7" s="9">
        <v>0</v>
      </c>
      <c r="AJ7" s="9">
        <v>-0.94489999999999996</v>
      </c>
      <c r="AK7" s="9">
        <v>0</v>
      </c>
      <c r="AL7" s="9">
        <v>-1.4020999999999999</v>
      </c>
      <c r="AM7" s="9">
        <v>0</v>
      </c>
      <c r="AN7" s="9">
        <v>-2.7991000000000001</v>
      </c>
      <c r="AO7" s="9">
        <v>0</v>
      </c>
      <c r="AP7" s="9">
        <v>-3.6246</v>
      </c>
      <c r="AQ7" s="9">
        <v>0</v>
      </c>
      <c r="AR7" s="9">
        <v>-5.1791</v>
      </c>
      <c r="AS7" s="9">
        <v>0</v>
      </c>
      <c r="AT7" s="9">
        <v>-6.3341000000000003</v>
      </c>
      <c r="AU7" s="9">
        <v>0</v>
      </c>
      <c r="AV7" s="9">
        <v>-12.4885</v>
      </c>
      <c r="AW7" s="9">
        <v>0</v>
      </c>
      <c r="AX7" s="9">
        <v>-13.7338</v>
      </c>
      <c r="AY7" s="18">
        <v>1.1049</v>
      </c>
      <c r="AZ7" s="18">
        <v>-5.0673000000000004</v>
      </c>
      <c r="BA7" s="19">
        <v>1.3481000000000001</v>
      </c>
      <c r="BB7" s="19">
        <v>-5.0673000000000004</v>
      </c>
      <c r="BC7" s="19">
        <v>0.65469999999999995</v>
      </c>
      <c r="BD7" s="19">
        <v>-5.0673000000000004</v>
      </c>
      <c r="BE7" s="19">
        <v>0.58479999999999999</v>
      </c>
      <c r="BF7" s="19">
        <v>-5.0673000000000004</v>
      </c>
      <c r="BG7" s="19">
        <v>0.24759999999999999</v>
      </c>
      <c r="BH7" s="19">
        <v>-5.0673000000000004</v>
      </c>
      <c r="BI7" s="19">
        <v>-0.30420000000000003</v>
      </c>
      <c r="BJ7" s="19">
        <v>-5.0673000000000004</v>
      </c>
      <c r="BK7" s="19">
        <v>-0.55940000000000001</v>
      </c>
      <c r="BL7" s="19">
        <v>-5.0673000000000004</v>
      </c>
      <c r="BM7" s="19">
        <v>-0.73340000000000005</v>
      </c>
      <c r="BN7" s="19">
        <v>-5.0673000000000004</v>
      </c>
      <c r="BO7" s="19">
        <v>-1.3677999999999999</v>
      </c>
      <c r="BP7" s="19">
        <v>-5.0673000000000004</v>
      </c>
      <c r="BQ7" s="19">
        <v>-0.92010000000000003</v>
      </c>
      <c r="BR7" s="19">
        <v>-5.0673000000000004</v>
      </c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2">
        <v>4.6641000000000004</v>
      </c>
      <c r="CF7" s="12">
        <v>-1.3202</v>
      </c>
      <c r="CG7" s="12">
        <v>7.2987000000000002</v>
      </c>
      <c r="CH7" s="12">
        <v>-5.2748999999999997</v>
      </c>
      <c r="CI7" s="12">
        <v>9.4793000000000003</v>
      </c>
      <c r="CJ7" s="12">
        <v>-0.33460000000000001</v>
      </c>
      <c r="CK7" s="12">
        <v>5.9741</v>
      </c>
      <c r="CL7" s="12">
        <v>-2.9876999999999998</v>
      </c>
      <c r="CM7" s="12">
        <v>5.6337000000000002</v>
      </c>
      <c r="CN7" s="12">
        <v>-2.9876999999999998</v>
      </c>
      <c r="CO7" s="12">
        <v>5.2095000000000002</v>
      </c>
      <c r="CP7" s="12">
        <v>-3.1793999999999998</v>
      </c>
      <c r="CQ7" s="12">
        <v>6.7557999999999998</v>
      </c>
      <c r="CR7" s="12">
        <v>0.1384</v>
      </c>
      <c r="CS7" s="12">
        <v>9.8697999999999997</v>
      </c>
      <c r="CT7" s="12">
        <v>-3.0994000000000002</v>
      </c>
      <c r="CU7" s="12">
        <v>6.2725</v>
      </c>
      <c r="CV7" s="12">
        <v>-1.3741000000000001</v>
      </c>
      <c r="CW7" s="12">
        <v>5.9486999999999997</v>
      </c>
      <c r="CX7" s="12">
        <v>-1.3741000000000001</v>
      </c>
      <c r="CY7" s="12">
        <v>5.5518000000000001</v>
      </c>
      <c r="CZ7" s="12">
        <v>-1.4249000000000001</v>
      </c>
      <c r="DA7" s="12">
        <v>6.5640000000000001</v>
      </c>
      <c r="DB7" s="12">
        <v>3.3452000000000002</v>
      </c>
      <c r="DC7" s="12">
        <v>12.809900000000001</v>
      </c>
      <c r="DD7" s="12">
        <v>2.7997000000000001</v>
      </c>
      <c r="DE7" s="12">
        <v>6.4008000000000003</v>
      </c>
      <c r="DF7" s="12">
        <v>1.8274999999999999</v>
      </c>
      <c r="DG7" s="12">
        <v>6.1036000000000001</v>
      </c>
      <c r="DH7" s="12">
        <v>1.8274999999999999</v>
      </c>
      <c r="DI7" s="12">
        <v>-6.056</v>
      </c>
      <c r="DJ7" s="12">
        <v>5.7690000000000001</v>
      </c>
      <c r="DK7" s="12">
        <v>-5.3524000000000003</v>
      </c>
      <c r="DL7" s="12">
        <v>6.3551000000000002</v>
      </c>
      <c r="DM7" s="12">
        <v>-4.9485999999999999</v>
      </c>
      <c r="DN7" s="12">
        <v>7.8929999999999998</v>
      </c>
      <c r="DO7" s="12">
        <v>-4.9714</v>
      </c>
      <c r="DP7" s="12">
        <v>8.2436000000000007</v>
      </c>
    </row>
    <row r="8" spans="2:120" ht="16.149999999999999" customHeight="1" x14ac:dyDescent="0.2">
      <c r="B8" s="2" t="s">
        <v>904</v>
      </c>
      <c r="C8" s="2" t="s">
        <v>941</v>
      </c>
      <c r="D8" s="5">
        <f t="shared" si="0"/>
        <v>13.8849</v>
      </c>
      <c r="E8" s="5">
        <f t="shared" si="1"/>
        <v>13.2994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2"/>
        <v>5.9493288176062347</v>
      </c>
      <c r="M8" s="5">
        <f t="shared" si="3"/>
        <v>2.2112495675522466</v>
      </c>
      <c r="N8" s="5">
        <f t="shared" si="4"/>
        <v>5.3411352506313152</v>
      </c>
      <c r="O8" s="5">
        <f t="shared" si="5"/>
        <v>1.7150032798802461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-13.2994</v>
      </c>
      <c r="AW8" s="9">
        <v>0</v>
      </c>
      <c r="AX8" s="9">
        <v>-13.8849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1.6243000000000001</v>
      </c>
      <c r="BV8" s="17">
        <v>5.7233000000000001</v>
      </c>
      <c r="BW8" s="17">
        <v>3.7254999999999998</v>
      </c>
      <c r="BX8" s="17">
        <v>6.4122000000000003</v>
      </c>
      <c r="BY8" s="17">
        <v>6.3411</v>
      </c>
      <c r="BZ8" s="17">
        <v>6.8993000000000002</v>
      </c>
      <c r="CA8" s="17">
        <v>8.8201000000000001</v>
      </c>
      <c r="CB8" s="17">
        <v>5.8795000000000002</v>
      </c>
      <c r="CC8" s="17">
        <v>7.9368999999999996</v>
      </c>
      <c r="CD8" s="17">
        <v>4.4093999999999998</v>
      </c>
    </row>
    <row r="9" spans="2:120" ht="16.149999999999999" customHeight="1" x14ac:dyDescent="0.2">
      <c r="B9" s="2" t="s">
        <v>905</v>
      </c>
      <c r="C9" s="2" t="s">
        <v>941</v>
      </c>
      <c r="D9" s="5">
        <f t="shared" si="0"/>
        <v>13.6995</v>
      </c>
      <c r="E9" s="5">
        <f t="shared" si="1"/>
        <v>12.858700000000001</v>
      </c>
      <c r="F9" s="5" t="s">
        <v>566</v>
      </c>
      <c r="G9" s="5" t="s">
        <v>566</v>
      </c>
      <c r="H9" s="5" t="s">
        <v>566</v>
      </c>
      <c r="I9" s="5" t="s">
        <v>566</v>
      </c>
      <c r="J9" s="5" t="s">
        <v>566</v>
      </c>
      <c r="K9" s="5" t="s">
        <v>566</v>
      </c>
      <c r="L9" s="5">
        <f t="shared" si="2"/>
        <v>5.7963393361672679</v>
      </c>
      <c r="M9" s="5">
        <f t="shared" si="3"/>
        <v>2.0703657502963098</v>
      </c>
      <c r="N9" s="5">
        <f t="shared" si="4"/>
        <v>5.1252127131034628</v>
      </c>
      <c r="O9" s="5">
        <f t="shared" si="5"/>
        <v>1.616721305605886</v>
      </c>
      <c r="P9" s="5" t="s">
        <v>566</v>
      </c>
      <c r="Q9" s="5" t="s">
        <v>566</v>
      </c>
      <c r="R9" s="5" t="s">
        <v>566</v>
      </c>
      <c r="S9" s="5" t="s">
        <v>566</v>
      </c>
      <c r="T9" s="5" t="s">
        <v>566</v>
      </c>
      <c r="U9" s="5" t="s">
        <v>566</v>
      </c>
      <c r="V9" s="5" t="s">
        <v>566</v>
      </c>
      <c r="W9" s="5" t="s">
        <v>566</v>
      </c>
      <c r="X9" s="5" t="s">
        <v>566</v>
      </c>
      <c r="Y9" s="5" t="s">
        <v>566</v>
      </c>
      <c r="Z9" s="5" t="s">
        <v>566</v>
      </c>
      <c r="AA9" s="5" t="s">
        <v>566</v>
      </c>
      <c r="AB9" s="5" t="s">
        <v>566</v>
      </c>
      <c r="AC9" s="5" t="s">
        <v>566</v>
      </c>
      <c r="AD9" s="5" t="s">
        <v>566</v>
      </c>
      <c r="AE9" s="5" t="s">
        <v>566</v>
      </c>
      <c r="AF9" s="5" t="s">
        <v>566</v>
      </c>
      <c r="AG9" s="9">
        <v>0</v>
      </c>
      <c r="AH9" s="9">
        <v>0</v>
      </c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v>0</v>
      </c>
      <c r="AV9" s="9">
        <v>-12.858700000000001</v>
      </c>
      <c r="AW9" s="9">
        <v>0</v>
      </c>
      <c r="AX9" s="9">
        <v>-13.6995</v>
      </c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>
        <v>0</v>
      </c>
      <c r="BT9" s="17">
        <v>0</v>
      </c>
      <c r="BU9" s="17">
        <v>2.0669</v>
      </c>
      <c r="BV9" s="17">
        <v>-5.4153000000000002</v>
      </c>
      <c r="BW9" s="17">
        <v>4.1294000000000004</v>
      </c>
      <c r="BX9" s="17">
        <v>-5.5956000000000001</v>
      </c>
      <c r="BY9" s="17">
        <v>8.3463999999999992</v>
      </c>
      <c r="BZ9" s="17">
        <v>-5.5747</v>
      </c>
      <c r="CA9" s="17">
        <v>9.0913000000000004</v>
      </c>
      <c r="CB9" s="17">
        <v>-5.0552000000000001</v>
      </c>
      <c r="CC9" s="17">
        <v>8.7916000000000007</v>
      </c>
      <c r="CD9" s="17">
        <v>-3.4664999999999999</v>
      </c>
    </row>
    <row r="10" spans="2:120" ht="16.149999999999999" customHeight="1" x14ac:dyDescent="0.2">
      <c r="B10" s="2" t="s">
        <v>906</v>
      </c>
      <c r="C10" s="2" t="s">
        <v>941</v>
      </c>
      <c r="D10" s="5">
        <f t="shared" si="0"/>
        <v>12.9559</v>
      </c>
      <c r="E10" s="5">
        <f t="shared" si="1"/>
        <v>12.5305</v>
      </c>
      <c r="F10" s="5" t="s">
        <v>566</v>
      </c>
      <c r="G10" s="5" t="s">
        <v>566</v>
      </c>
      <c r="H10" s="5" t="s">
        <v>566</v>
      </c>
      <c r="I10" s="5" t="s">
        <v>566</v>
      </c>
      <c r="J10" s="5" t="s">
        <v>566</v>
      </c>
      <c r="K10" s="5" t="s">
        <v>566</v>
      </c>
      <c r="L10" s="5">
        <f t="shared" si="2"/>
        <v>5.0231117088912125</v>
      </c>
      <c r="M10" s="5">
        <f t="shared" si="3"/>
        <v>1.9007952151665366</v>
      </c>
      <c r="N10" s="5">
        <f t="shared" si="4"/>
        <v>3.7944054409090233</v>
      </c>
      <c r="O10" s="5">
        <f t="shared" si="5"/>
        <v>1.4252651191971271</v>
      </c>
      <c r="P10" s="5" t="s">
        <v>566</v>
      </c>
      <c r="Q10" s="5" t="s">
        <v>566</v>
      </c>
      <c r="R10" s="5" t="s">
        <v>566</v>
      </c>
      <c r="S10" s="5" t="s">
        <v>566</v>
      </c>
      <c r="T10" s="5" t="s">
        <v>566</v>
      </c>
      <c r="U10" s="5" t="s">
        <v>566</v>
      </c>
      <c r="V10" s="5" t="s">
        <v>566</v>
      </c>
      <c r="W10" s="5" t="s">
        <v>566</v>
      </c>
      <c r="X10" s="5" t="s">
        <v>566</v>
      </c>
      <c r="Y10" s="5" t="s">
        <v>566</v>
      </c>
      <c r="Z10" s="5" t="s">
        <v>566</v>
      </c>
      <c r="AA10" s="5" t="s">
        <v>566</v>
      </c>
      <c r="AB10" s="5" t="s">
        <v>566</v>
      </c>
      <c r="AC10" s="5" t="s">
        <v>566</v>
      </c>
      <c r="AD10" s="5" t="s">
        <v>566</v>
      </c>
      <c r="AE10" s="5" t="s">
        <v>566</v>
      </c>
      <c r="AF10" s="5" t="s">
        <v>566</v>
      </c>
      <c r="AG10" s="9">
        <v>0</v>
      </c>
      <c r="AH10" s="9">
        <v>0</v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v>0</v>
      </c>
      <c r="AV10" s="9">
        <v>-12.5305</v>
      </c>
      <c r="AW10" s="9">
        <v>0</v>
      </c>
      <c r="AX10" s="9">
        <v>-12.9559</v>
      </c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>
        <v>0</v>
      </c>
      <c r="BT10" s="17">
        <v>0</v>
      </c>
      <c r="BU10" s="17">
        <v>0.20319999999999999</v>
      </c>
      <c r="BV10" s="17">
        <v>5.0190000000000001</v>
      </c>
      <c r="BW10" s="17">
        <v>1.6593</v>
      </c>
      <c r="BX10" s="17">
        <v>6.2408000000000001</v>
      </c>
      <c r="BY10" s="17">
        <v>1.6593</v>
      </c>
      <c r="BZ10" s="17">
        <v>6.2408000000000001</v>
      </c>
      <c r="CA10" s="17">
        <v>4.7961999999999998</v>
      </c>
      <c r="CB10" s="17">
        <v>8.3756000000000004</v>
      </c>
      <c r="CC10" s="17">
        <v>5.8190999999999997</v>
      </c>
      <c r="CD10" s="17">
        <v>7.3830999999999998</v>
      </c>
    </row>
    <row r="11" spans="2:120" x14ac:dyDescent="0.2">
      <c r="B11" s="13" t="s">
        <v>3</v>
      </c>
      <c r="C11" s="13"/>
      <c r="D11" s="14">
        <f>AVERAGE(D3:D10)</f>
        <v>13.88705</v>
      </c>
      <c r="E11" s="14">
        <f t="shared" ref="E11:J11" si="6">AVERAGE(E3:E10)</f>
        <v>13.076000000000001</v>
      </c>
      <c r="F11" s="14">
        <f t="shared" si="6"/>
        <v>2.79732</v>
      </c>
      <c r="G11" s="14">
        <f t="shared" si="6"/>
        <v>0.87259999999999993</v>
      </c>
      <c r="H11" s="14">
        <f t="shared" si="6"/>
        <v>1.4842600000000001</v>
      </c>
      <c r="I11" s="14">
        <f t="shared" si="6"/>
        <v>0.83032000000000006</v>
      </c>
      <c r="J11" s="14">
        <f t="shared" si="6"/>
        <v>1.6176000000000001</v>
      </c>
      <c r="K11" s="14">
        <f>AVERAGE(K3:K4,K6:K7)</f>
        <v>1.031725</v>
      </c>
      <c r="L11" s="14">
        <f t="shared" ref="L11:AF11" si="7">AVERAGE(L3:L10)</f>
        <v>5.246988503626052</v>
      </c>
      <c r="M11" s="14">
        <f t="shared" si="7"/>
        <v>2.0321395113696168</v>
      </c>
      <c r="N11" s="14">
        <f t="shared" si="7"/>
        <v>4.4298818642238844</v>
      </c>
      <c r="O11" s="14">
        <f t="shared" si="7"/>
        <v>1.5185887532414319</v>
      </c>
      <c r="P11" s="14">
        <f t="shared" si="7"/>
        <v>5.2565769011388612</v>
      </c>
      <c r="Q11" s="14">
        <f t="shared" si="7"/>
        <v>5.6724859917867665</v>
      </c>
      <c r="R11" s="14">
        <f t="shared" si="7"/>
        <v>4.0965159894838123</v>
      </c>
      <c r="S11" s="14">
        <f t="shared" si="7"/>
        <v>5.0885751395090031</v>
      </c>
      <c r="T11" s="14">
        <f t="shared" si="7"/>
        <v>5.2349829132017289</v>
      </c>
      <c r="U11" s="14">
        <f t="shared" si="7"/>
        <v>6.7404399458187099</v>
      </c>
      <c r="V11" s="14">
        <f t="shared" si="7"/>
        <v>0.92782516131997639</v>
      </c>
      <c r="W11" s="14">
        <f t="shared" si="7"/>
        <v>1.7035793636815229</v>
      </c>
      <c r="X11" s="14">
        <f t="shared" si="7"/>
        <v>0.37657625118183841</v>
      </c>
      <c r="Y11" s="14">
        <f t="shared" si="7"/>
        <v>1.1455200000000001</v>
      </c>
      <c r="Z11" s="14">
        <f t="shared" si="7"/>
        <v>0.58752000000000004</v>
      </c>
      <c r="AA11" s="14">
        <f t="shared" si="7"/>
        <v>1.4612400000000001</v>
      </c>
      <c r="AB11" s="14">
        <f t="shared" si="7"/>
        <v>2.7580999999999998</v>
      </c>
      <c r="AC11" s="14">
        <f t="shared" si="7"/>
        <v>2.0769600000000001</v>
      </c>
      <c r="AD11" s="14">
        <f t="shared" si="7"/>
        <v>0.31906000000000001</v>
      </c>
      <c r="AE11" s="14">
        <f t="shared" si="7"/>
        <v>0.3196199999999999</v>
      </c>
      <c r="AF11" s="14">
        <f t="shared" si="7"/>
        <v>0.30543333333333339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4</v>
      </c>
      <c r="C12" s="13"/>
      <c r="D12" s="14">
        <f>STDEV(D3:D10)</f>
        <v>0.76465795154248051</v>
      </c>
      <c r="E12" s="14">
        <f t="shared" ref="E12:J12" si="8">STDEV(E3:E10)</f>
        <v>0.71757023150550037</v>
      </c>
      <c r="F12" s="14">
        <f t="shared" si="8"/>
        <v>8.9314875580722902E-2</v>
      </c>
      <c r="G12" s="14">
        <f t="shared" si="8"/>
        <v>6.5280471812020444E-2</v>
      </c>
      <c r="H12" s="14">
        <f t="shared" si="8"/>
        <v>5.6305132980927979E-2</v>
      </c>
      <c r="I12" s="14">
        <f t="shared" si="8"/>
        <v>2.0153089093238187E-2</v>
      </c>
      <c r="J12" s="14">
        <f t="shared" si="8"/>
        <v>0.14648008397048401</v>
      </c>
      <c r="K12" s="14">
        <f>STDEV(K3:K4,K6:K10)</f>
        <v>0.11868921251178093</v>
      </c>
      <c r="L12" s="14">
        <f t="shared" ref="L12:AF12" si="9">STDEV(L3:L10)</f>
        <v>0.653968684228874</v>
      </c>
      <c r="M12" s="14">
        <f t="shared" si="9"/>
        <v>0.16492809762297378</v>
      </c>
      <c r="N12" s="14">
        <f t="shared" si="9"/>
        <v>0.70609035643229978</v>
      </c>
      <c r="O12" s="14">
        <f t="shared" si="9"/>
        <v>0.12864638445895279</v>
      </c>
      <c r="P12" s="14">
        <f t="shared" si="9"/>
        <v>0.80717625120955649</v>
      </c>
      <c r="Q12" s="14">
        <f t="shared" si="9"/>
        <v>0.52393004659843634</v>
      </c>
      <c r="R12" s="14">
        <f t="shared" si="9"/>
        <v>0.47734267028972616</v>
      </c>
      <c r="S12" s="14">
        <f t="shared" si="9"/>
        <v>0.5154349517287834</v>
      </c>
      <c r="T12" s="14">
        <f t="shared" si="9"/>
        <v>0.56776527520526554</v>
      </c>
      <c r="U12" s="14">
        <f t="shared" si="9"/>
        <v>0.65242180007814699</v>
      </c>
      <c r="V12" s="14">
        <f t="shared" si="9"/>
        <v>7.0103619927572164E-2</v>
      </c>
      <c r="W12" s="14">
        <f t="shared" si="9"/>
        <v>0.12702905985667928</v>
      </c>
      <c r="X12" s="14">
        <f t="shared" si="9"/>
        <v>5.2616074609297583E-2</v>
      </c>
      <c r="Y12" s="14">
        <f t="shared" si="9"/>
        <v>4.0887797690753673E-2</v>
      </c>
      <c r="Z12" s="14">
        <f t="shared" si="9"/>
        <v>7.547494286185305E-2</v>
      </c>
      <c r="AA12" s="14">
        <f t="shared" si="9"/>
        <v>0.18802561793542846</v>
      </c>
      <c r="AB12" s="14">
        <f t="shared" si="9"/>
        <v>0.36544000875657001</v>
      </c>
      <c r="AC12" s="14">
        <f t="shared" si="9"/>
        <v>0.17705916525274815</v>
      </c>
      <c r="AD12" s="14">
        <f t="shared" si="9"/>
        <v>2.9253085307365565E-2</v>
      </c>
      <c r="AE12" s="14">
        <f t="shared" si="9"/>
        <v>2.2801798174705422E-2</v>
      </c>
      <c r="AF12" s="14">
        <f t="shared" si="9"/>
        <v>4.2157363927709864E-2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</v>
      </c>
      <c r="C13" s="13"/>
      <c r="D13" s="14">
        <f>MAX(D3:D10)-MIN(D3:D10)</f>
        <v>2.3157999999999994</v>
      </c>
      <c r="E13" s="14">
        <f t="shared" ref="E13:J13" si="10">MAX(E3:E10)-MIN(E3:E10)</f>
        <v>2.0105000000000004</v>
      </c>
      <c r="F13" s="14">
        <f t="shared" si="10"/>
        <v>0.2038000000000002</v>
      </c>
      <c r="G13" s="14">
        <f t="shared" si="10"/>
        <v>0.15499999999999992</v>
      </c>
      <c r="H13" s="14">
        <f t="shared" si="10"/>
        <v>0.15239999999999965</v>
      </c>
      <c r="I13" s="14">
        <f t="shared" si="10"/>
        <v>4.5099999999999696E-2</v>
      </c>
      <c r="J13" s="14">
        <f t="shared" si="10"/>
        <v>0.36450000000000049</v>
      </c>
      <c r="K13" s="14">
        <f>MAX(K3:K4,K6:K10)-MIN(K3:K4,K6:K10)</f>
        <v>0.23360000000000003</v>
      </c>
      <c r="L13" s="14">
        <f t="shared" ref="L13:AF13" si="11">MAX(L3:L10)-MIN(L3:L10)</f>
        <v>1.7422993893754315</v>
      </c>
      <c r="M13" s="14">
        <f t="shared" si="11"/>
        <v>0.4616363047874219</v>
      </c>
      <c r="N13" s="14">
        <f t="shared" si="11"/>
        <v>1.7047157210054937</v>
      </c>
      <c r="O13" s="14">
        <f t="shared" si="11"/>
        <v>0.33136125608940992</v>
      </c>
      <c r="P13" s="14">
        <f t="shared" si="11"/>
        <v>2.0816478584895268</v>
      </c>
      <c r="Q13" s="14">
        <f t="shared" si="11"/>
        <v>1.4044268231228836</v>
      </c>
      <c r="R13" s="14">
        <f t="shared" si="11"/>
        <v>1.2290908930133755</v>
      </c>
      <c r="S13" s="14">
        <f t="shared" si="11"/>
        <v>1.3043704054176315</v>
      </c>
      <c r="T13" s="14">
        <f t="shared" si="11"/>
        <v>1.0132697015573289</v>
      </c>
      <c r="U13" s="14">
        <f t="shared" si="11"/>
        <v>1.2154986366701586</v>
      </c>
      <c r="V13" s="14">
        <f t="shared" si="11"/>
        <v>0.17066131279846641</v>
      </c>
      <c r="W13" s="14">
        <f t="shared" si="11"/>
        <v>0.29532891727528487</v>
      </c>
      <c r="X13" s="14">
        <f t="shared" si="11"/>
        <v>0.12833069703507488</v>
      </c>
      <c r="Y13" s="14">
        <f t="shared" si="11"/>
        <v>0.10299999999999998</v>
      </c>
      <c r="Z13" s="14">
        <f t="shared" si="11"/>
        <v>0.19879999999999998</v>
      </c>
      <c r="AA13" s="14">
        <f t="shared" si="11"/>
        <v>0.49340000000000006</v>
      </c>
      <c r="AB13" s="14">
        <f t="shared" si="11"/>
        <v>0.95060000000000011</v>
      </c>
      <c r="AC13" s="14">
        <f t="shared" si="11"/>
        <v>0.40519999999999978</v>
      </c>
      <c r="AD13" s="14">
        <f t="shared" si="11"/>
        <v>7.1700000000000763E-2</v>
      </c>
      <c r="AE13" s="14">
        <f t="shared" si="11"/>
        <v>5.7799999999999796E-2</v>
      </c>
      <c r="AF13" s="14">
        <f t="shared" si="11"/>
        <v>8.3100000000000396E-2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 t="s">
        <v>55</v>
      </c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6</v>
      </c>
      <c r="C14" s="13"/>
      <c r="D14" s="14">
        <f>MIN(D3:D10)</f>
        <v>12.9559</v>
      </c>
      <c r="E14" s="14">
        <f t="shared" ref="E14:J14" si="12">MIN(E3:E10)</f>
        <v>12.4885</v>
      </c>
      <c r="F14" s="14">
        <f t="shared" si="12"/>
        <v>2.7101999999999999</v>
      </c>
      <c r="G14" s="14">
        <f t="shared" si="12"/>
        <v>0.78990000000000005</v>
      </c>
      <c r="H14" s="14">
        <f t="shared" si="12"/>
        <v>1.3970000000000002</v>
      </c>
      <c r="I14" s="14">
        <f t="shared" si="12"/>
        <v>0.80710000000000015</v>
      </c>
      <c r="J14" s="14">
        <f t="shared" si="12"/>
        <v>1.5036999999999998</v>
      </c>
      <c r="K14" s="14">
        <f>MIN(K3:K4,K6:K10)</f>
        <v>0.92140000000000022</v>
      </c>
      <c r="L14" s="14">
        <f t="shared" ref="L14:AF14" si="13">MIN(L3:L10)</f>
        <v>4.2070294282308032</v>
      </c>
      <c r="M14" s="14">
        <f t="shared" si="13"/>
        <v>1.7607163314969281</v>
      </c>
      <c r="N14" s="14">
        <f t="shared" si="13"/>
        <v>3.6364195296258215</v>
      </c>
      <c r="O14" s="14">
        <f t="shared" si="13"/>
        <v>1.3836420237908362</v>
      </c>
      <c r="P14" s="14">
        <f t="shared" si="13"/>
        <v>4.5158950796049275</v>
      </c>
      <c r="Q14" s="14">
        <f t="shared" si="13"/>
        <v>5.0146359947657215</v>
      </c>
      <c r="R14" s="14">
        <f t="shared" si="13"/>
        <v>3.6604426685853166</v>
      </c>
      <c r="S14" s="14">
        <f t="shared" si="13"/>
        <v>4.4922538708314335</v>
      </c>
      <c r="T14" s="14">
        <f t="shared" si="13"/>
        <v>4.8763103726075521</v>
      </c>
      <c r="U14" s="14">
        <f t="shared" si="13"/>
        <v>6.2696759932232551</v>
      </c>
      <c r="V14" s="14">
        <f t="shared" si="13"/>
        <v>0.84818205592903229</v>
      </c>
      <c r="W14" s="14">
        <f t="shared" si="13"/>
        <v>1.5775818013656222</v>
      </c>
      <c r="X14" s="14">
        <f t="shared" si="13"/>
        <v>0.31212080994384267</v>
      </c>
      <c r="Y14" s="14">
        <f t="shared" si="13"/>
        <v>1.0991</v>
      </c>
      <c r="Z14" s="14">
        <f t="shared" si="13"/>
        <v>0.4788</v>
      </c>
      <c r="AA14" s="14">
        <f t="shared" si="13"/>
        <v>1.2884</v>
      </c>
      <c r="AB14" s="14">
        <f t="shared" si="13"/>
        <v>2.4226000000000001</v>
      </c>
      <c r="AC14" s="14">
        <f t="shared" si="13"/>
        <v>1.8872</v>
      </c>
      <c r="AD14" s="14">
        <f t="shared" si="13"/>
        <v>0.27309999999999945</v>
      </c>
      <c r="AE14" s="14">
        <f t="shared" si="13"/>
        <v>0.2946000000000002</v>
      </c>
      <c r="AF14" s="14">
        <f t="shared" si="13"/>
        <v>0.26799999999999979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7</v>
      </c>
      <c r="C15" s="13"/>
      <c r="D15" s="14">
        <f>MAX(D3:D10)</f>
        <v>15.271699999999999</v>
      </c>
      <c r="E15" s="14">
        <f t="shared" ref="E15:J15" si="14">MAX(E3:E10)</f>
        <v>14.499000000000001</v>
      </c>
      <c r="F15" s="14">
        <f t="shared" si="14"/>
        <v>2.9140000000000001</v>
      </c>
      <c r="G15" s="14">
        <f t="shared" si="14"/>
        <v>0.94489999999999996</v>
      </c>
      <c r="H15" s="14">
        <f t="shared" si="14"/>
        <v>1.5493999999999999</v>
      </c>
      <c r="I15" s="14">
        <f t="shared" si="14"/>
        <v>0.85219999999999985</v>
      </c>
      <c r="J15" s="14">
        <f t="shared" si="14"/>
        <v>1.8682000000000003</v>
      </c>
      <c r="K15" s="14">
        <f>MAX(K3:K4,K6:K10)</f>
        <v>1.1550000000000002</v>
      </c>
      <c r="L15" s="14">
        <f t="shared" ref="L15:AF15" si="15">MAX(L3:L10)</f>
        <v>5.9493288176062347</v>
      </c>
      <c r="M15" s="14">
        <f t="shared" si="15"/>
        <v>2.22235263628435</v>
      </c>
      <c r="N15" s="14">
        <f t="shared" si="15"/>
        <v>5.3411352506313152</v>
      </c>
      <c r="O15" s="14">
        <f t="shared" si="15"/>
        <v>1.7150032798802461</v>
      </c>
      <c r="P15" s="14">
        <f t="shared" si="15"/>
        <v>6.5975429380944544</v>
      </c>
      <c r="Q15" s="14">
        <f t="shared" si="15"/>
        <v>6.4190628178886051</v>
      </c>
      <c r="R15" s="14">
        <f t="shared" si="15"/>
        <v>4.8895335615986921</v>
      </c>
      <c r="S15" s="14">
        <f t="shared" si="15"/>
        <v>5.796624276249065</v>
      </c>
      <c r="T15" s="14">
        <f t="shared" si="15"/>
        <v>5.8895800741648809</v>
      </c>
      <c r="U15" s="14">
        <f t="shared" si="15"/>
        <v>7.4851746298934136</v>
      </c>
      <c r="V15" s="14">
        <f t="shared" si="15"/>
        <v>1.0188433687274987</v>
      </c>
      <c r="W15" s="14">
        <f t="shared" si="15"/>
        <v>1.8729107186409071</v>
      </c>
      <c r="X15" s="14">
        <f t="shared" si="15"/>
        <v>0.44045150697891755</v>
      </c>
      <c r="Y15" s="14">
        <f t="shared" si="15"/>
        <v>1.2020999999999999</v>
      </c>
      <c r="Z15" s="14">
        <f t="shared" si="15"/>
        <v>0.67759999999999998</v>
      </c>
      <c r="AA15" s="14">
        <f t="shared" si="15"/>
        <v>1.7818000000000001</v>
      </c>
      <c r="AB15" s="14">
        <f t="shared" si="15"/>
        <v>3.3732000000000002</v>
      </c>
      <c r="AC15" s="14">
        <f t="shared" si="15"/>
        <v>2.2923999999999998</v>
      </c>
      <c r="AD15" s="14">
        <f t="shared" si="15"/>
        <v>0.34480000000000022</v>
      </c>
      <c r="AE15" s="14">
        <f t="shared" si="15"/>
        <v>0.35239999999999999</v>
      </c>
      <c r="AF15" s="14">
        <f t="shared" si="15"/>
        <v>0.35110000000000019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56</v>
      </c>
      <c r="C16" s="13"/>
      <c r="D16" s="15">
        <f>COUNT(D3:D10)</f>
        <v>8</v>
      </c>
      <c r="E16" s="15">
        <f t="shared" ref="E16:J16" si="16">COUNT(E3:E10)</f>
        <v>8</v>
      </c>
      <c r="F16" s="15">
        <f t="shared" si="16"/>
        <v>5</v>
      </c>
      <c r="G16" s="15">
        <f t="shared" si="16"/>
        <v>5</v>
      </c>
      <c r="H16" s="15">
        <f t="shared" si="16"/>
        <v>5</v>
      </c>
      <c r="I16" s="15">
        <f t="shared" si="16"/>
        <v>5</v>
      </c>
      <c r="J16" s="15">
        <f t="shared" si="16"/>
        <v>5</v>
      </c>
      <c r="K16" s="15">
        <f>COUNT(K3:K4,K6:K10)</f>
        <v>4</v>
      </c>
      <c r="L16" s="15">
        <f t="shared" ref="L16:AF16" si="17">COUNT(L3:L10)</f>
        <v>7</v>
      </c>
      <c r="M16" s="15">
        <f t="shared" si="17"/>
        <v>7</v>
      </c>
      <c r="N16" s="15">
        <f t="shared" si="17"/>
        <v>7</v>
      </c>
      <c r="O16" s="15">
        <f t="shared" si="17"/>
        <v>6</v>
      </c>
      <c r="P16" s="15">
        <f t="shared" si="17"/>
        <v>5</v>
      </c>
      <c r="Q16" s="15">
        <f t="shared" si="17"/>
        <v>5</v>
      </c>
      <c r="R16" s="15">
        <f t="shared" si="17"/>
        <v>5</v>
      </c>
      <c r="S16" s="15">
        <f t="shared" si="17"/>
        <v>5</v>
      </c>
      <c r="T16" s="15">
        <f t="shared" si="17"/>
        <v>3</v>
      </c>
      <c r="U16" s="15">
        <f t="shared" si="17"/>
        <v>3</v>
      </c>
      <c r="V16" s="15">
        <f t="shared" si="17"/>
        <v>5</v>
      </c>
      <c r="W16" s="15">
        <f t="shared" si="17"/>
        <v>5</v>
      </c>
      <c r="X16" s="15">
        <f t="shared" si="17"/>
        <v>5</v>
      </c>
      <c r="Y16" s="15">
        <f t="shared" si="17"/>
        <v>5</v>
      </c>
      <c r="Z16" s="15">
        <f t="shared" si="17"/>
        <v>5</v>
      </c>
      <c r="AA16" s="15">
        <f t="shared" si="17"/>
        <v>5</v>
      </c>
      <c r="AB16" s="15">
        <f t="shared" si="17"/>
        <v>5</v>
      </c>
      <c r="AC16" s="15">
        <f t="shared" si="17"/>
        <v>5</v>
      </c>
      <c r="AD16" s="15">
        <f t="shared" si="17"/>
        <v>5</v>
      </c>
      <c r="AE16" s="15">
        <f t="shared" si="17"/>
        <v>5</v>
      </c>
      <c r="AF16" s="15">
        <f t="shared" si="17"/>
        <v>3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"/>
      <c r="C17" s="1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7"/>
      <c r="AH17" s="7"/>
      <c r="AI17" s="8"/>
      <c r="AJ17" s="8"/>
      <c r="AK17" s="8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s="20" customFormat="1" x14ac:dyDescent="0.2">
      <c r="B19" s="1" t="s">
        <v>57</v>
      </c>
      <c r="C19" s="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86">
        <v>1</v>
      </c>
      <c r="AH19" s="86"/>
      <c r="AI19" s="87">
        <v>2</v>
      </c>
      <c r="AJ19" s="87"/>
      <c r="AK19" s="87">
        <v>3</v>
      </c>
      <c r="AL19" s="87"/>
      <c r="AM19" s="86">
        <v>4</v>
      </c>
      <c r="AN19" s="86"/>
      <c r="AO19" s="86">
        <v>5</v>
      </c>
      <c r="AP19" s="86"/>
      <c r="AQ19" s="86">
        <v>6</v>
      </c>
      <c r="AR19" s="86"/>
      <c r="AS19" s="86">
        <v>7</v>
      </c>
      <c r="AT19" s="86"/>
      <c r="AU19" s="86">
        <v>8</v>
      </c>
      <c r="AV19" s="86"/>
      <c r="AW19" s="86">
        <v>9</v>
      </c>
      <c r="AX19" s="86"/>
      <c r="AY19" s="86">
        <v>10</v>
      </c>
      <c r="AZ19" s="86"/>
      <c r="BA19" s="86">
        <v>11</v>
      </c>
      <c r="BB19" s="86"/>
      <c r="BC19" s="86">
        <v>12</v>
      </c>
      <c r="BD19" s="86"/>
      <c r="BE19" s="86">
        <v>13</v>
      </c>
      <c r="BF19" s="86"/>
      <c r="BG19" s="86">
        <v>14</v>
      </c>
      <c r="BH19" s="86"/>
      <c r="BI19" s="86">
        <v>15</v>
      </c>
      <c r="BJ19" s="86"/>
      <c r="BK19" s="86">
        <v>16</v>
      </c>
      <c r="BL19" s="86"/>
      <c r="BM19" s="86">
        <v>17</v>
      </c>
      <c r="BN19" s="86"/>
      <c r="BO19" s="86">
        <v>18</v>
      </c>
      <c r="BP19" s="86"/>
      <c r="BQ19" s="86">
        <v>19</v>
      </c>
      <c r="BR19" s="86"/>
      <c r="BS19" s="86">
        <v>20</v>
      </c>
      <c r="BT19" s="86"/>
      <c r="BU19" s="86">
        <v>21</v>
      </c>
      <c r="BV19" s="86"/>
      <c r="BW19" s="86">
        <v>22</v>
      </c>
      <c r="BX19" s="86"/>
      <c r="BY19" s="3"/>
      <c r="BZ19" s="3"/>
    </row>
    <row r="20" spans="2:120" s="20" customFormat="1" x14ac:dyDescent="0.2">
      <c r="B20" s="1" t="s">
        <v>9</v>
      </c>
      <c r="C20" s="1"/>
      <c r="D20" s="2" t="s">
        <v>10</v>
      </c>
      <c r="E20" s="2" t="s">
        <v>64</v>
      </c>
      <c r="F20" s="2" t="s">
        <v>11</v>
      </c>
      <c r="G20" s="2" t="s">
        <v>76</v>
      </c>
      <c r="H20" s="2" t="s">
        <v>77</v>
      </c>
      <c r="I20" s="2" t="s">
        <v>68</v>
      </c>
      <c r="J20" s="2" t="s">
        <v>69</v>
      </c>
      <c r="K20" s="2" t="s">
        <v>12</v>
      </c>
      <c r="L20" s="2" t="s">
        <v>74</v>
      </c>
      <c r="M20" s="2" t="s">
        <v>75</v>
      </c>
      <c r="N20" s="2" t="s">
        <v>145</v>
      </c>
      <c r="O20" s="2" t="s">
        <v>144</v>
      </c>
      <c r="P20" s="2" t="s">
        <v>167</v>
      </c>
      <c r="Q20" s="2" t="s">
        <v>168</v>
      </c>
      <c r="R20" s="2" t="s">
        <v>169</v>
      </c>
      <c r="S20" s="2" t="s">
        <v>170</v>
      </c>
      <c r="T20" s="2" t="s">
        <v>171</v>
      </c>
      <c r="U20" s="2" t="s">
        <v>172</v>
      </c>
      <c r="V20" s="2" t="s">
        <v>600</v>
      </c>
      <c r="W20" s="2" t="s">
        <v>601</v>
      </c>
      <c r="X20" s="2" t="s">
        <v>602</v>
      </c>
      <c r="Y20" s="2" t="s">
        <v>13</v>
      </c>
      <c r="Z20" s="2" t="s">
        <v>14</v>
      </c>
      <c r="AA20" s="2" t="s">
        <v>78</v>
      </c>
      <c r="AB20" s="20" t="s">
        <v>79</v>
      </c>
      <c r="AC20" s="1" t="s">
        <v>80</v>
      </c>
      <c r="AD20" s="1" t="s">
        <v>501</v>
      </c>
      <c r="AE20" s="1" t="s">
        <v>502</v>
      </c>
      <c r="AF20" s="1" t="s">
        <v>503</v>
      </c>
      <c r="AG20" s="3" t="s">
        <v>15</v>
      </c>
      <c r="AH20" s="3" t="s">
        <v>16</v>
      </c>
      <c r="AI20" s="4" t="s">
        <v>17</v>
      </c>
      <c r="AJ20" s="4" t="s">
        <v>18</v>
      </c>
      <c r="AK20" s="4" t="s">
        <v>19</v>
      </c>
      <c r="AL20" s="3" t="s">
        <v>20</v>
      </c>
      <c r="AM20" s="3" t="s">
        <v>21</v>
      </c>
      <c r="AN20" s="3" t="s">
        <v>22</v>
      </c>
      <c r="AO20" s="3" t="s">
        <v>23</v>
      </c>
      <c r="AP20" s="3" t="s">
        <v>24</v>
      </c>
      <c r="AQ20" s="3" t="s">
        <v>25</v>
      </c>
      <c r="AR20" s="3" t="s">
        <v>26</v>
      </c>
      <c r="AS20" s="3" t="s">
        <v>27</v>
      </c>
      <c r="AT20" s="3" t="s">
        <v>28</v>
      </c>
      <c r="AU20" s="3" t="s">
        <v>29</v>
      </c>
      <c r="AV20" s="3" t="s">
        <v>30</v>
      </c>
      <c r="AW20" s="3" t="s">
        <v>31</v>
      </c>
      <c r="AX20" s="3" t="s">
        <v>32</v>
      </c>
      <c r="AY20" s="3" t="s">
        <v>43</v>
      </c>
      <c r="AZ20" s="3" t="s">
        <v>44</v>
      </c>
      <c r="BA20" s="3" t="s">
        <v>45</v>
      </c>
      <c r="BB20" s="3" t="s">
        <v>46</v>
      </c>
      <c r="BC20" s="3" t="s">
        <v>47</v>
      </c>
      <c r="BD20" s="3" t="s">
        <v>48</v>
      </c>
      <c r="BE20" s="3" t="s">
        <v>49</v>
      </c>
      <c r="BF20" s="3" t="s">
        <v>50</v>
      </c>
      <c r="BG20" s="3" t="s">
        <v>51</v>
      </c>
      <c r="BH20" s="3" t="s">
        <v>52</v>
      </c>
      <c r="BI20" s="3" t="s">
        <v>53</v>
      </c>
      <c r="BJ20" s="3" t="s">
        <v>54</v>
      </c>
      <c r="BK20" s="3" t="s">
        <v>70</v>
      </c>
      <c r="BL20" s="3" t="s">
        <v>71</v>
      </c>
      <c r="BM20" s="3" t="s">
        <v>72</v>
      </c>
      <c r="BN20" s="3" t="s">
        <v>73</v>
      </c>
      <c r="BO20" s="3" t="s">
        <v>81</v>
      </c>
      <c r="BP20" s="3" t="s">
        <v>82</v>
      </c>
      <c r="BQ20" s="3" t="s">
        <v>83</v>
      </c>
      <c r="BR20" s="3" t="s">
        <v>84</v>
      </c>
      <c r="BS20" s="3" t="s">
        <v>33</v>
      </c>
      <c r="BT20" s="3" t="s">
        <v>34</v>
      </c>
      <c r="BU20" s="3" t="s">
        <v>35</v>
      </c>
      <c r="BV20" s="3" t="s">
        <v>36</v>
      </c>
      <c r="BW20" s="3" t="s">
        <v>37</v>
      </c>
      <c r="BX20" s="3" t="s">
        <v>38</v>
      </c>
      <c r="BY20" s="3" t="s">
        <v>147</v>
      </c>
      <c r="BZ20" s="3" t="s">
        <v>148</v>
      </c>
      <c r="CA20" s="3" t="s">
        <v>39</v>
      </c>
      <c r="CB20" s="3" t="s">
        <v>40</v>
      </c>
      <c r="CC20" s="3" t="s">
        <v>41</v>
      </c>
      <c r="CD20" s="3" t="s">
        <v>42</v>
      </c>
      <c r="CE20" s="20" t="s">
        <v>149</v>
      </c>
      <c r="CF20" s="20" t="s">
        <v>150</v>
      </c>
      <c r="CG20" s="20" t="s">
        <v>151</v>
      </c>
      <c r="CH20" s="20" t="s">
        <v>152</v>
      </c>
      <c r="CI20" s="20" t="s">
        <v>153</v>
      </c>
      <c r="CJ20" s="20" t="s">
        <v>154</v>
      </c>
      <c r="CK20" s="20" t="s">
        <v>500</v>
      </c>
      <c r="CL20" s="20" t="s">
        <v>505</v>
      </c>
      <c r="CM20" s="20" t="s">
        <v>506</v>
      </c>
      <c r="CN20" s="20" t="s">
        <v>507</v>
      </c>
      <c r="CO20" s="20" t="s">
        <v>155</v>
      </c>
      <c r="CP20" s="20" t="s">
        <v>156</v>
      </c>
      <c r="CQ20" s="20" t="s">
        <v>157</v>
      </c>
      <c r="CR20" s="20" t="s">
        <v>158</v>
      </c>
      <c r="CS20" s="20" t="s">
        <v>159</v>
      </c>
      <c r="CT20" s="20" t="s">
        <v>160</v>
      </c>
      <c r="CU20" s="20" t="s">
        <v>504</v>
      </c>
      <c r="CV20" s="20" t="s">
        <v>508</v>
      </c>
      <c r="CW20" s="20" t="s">
        <v>509</v>
      </c>
      <c r="CX20" s="20" t="s">
        <v>510</v>
      </c>
      <c r="CY20" s="20" t="s">
        <v>161</v>
      </c>
      <c r="CZ20" s="20" t="s">
        <v>165</v>
      </c>
      <c r="DA20" s="20" t="s">
        <v>166</v>
      </c>
      <c r="DB20" s="20" t="s">
        <v>162</v>
      </c>
      <c r="DC20" s="20" t="s">
        <v>163</v>
      </c>
      <c r="DD20" s="20" t="s">
        <v>164</v>
      </c>
      <c r="DE20" s="20" t="s">
        <v>511</v>
      </c>
      <c r="DF20" s="20" t="s">
        <v>512</v>
      </c>
      <c r="DG20" s="20" t="s">
        <v>513</v>
      </c>
      <c r="DH20" s="20" t="s">
        <v>514</v>
      </c>
      <c r="DI20" s="20" t="s">
        <v>592</v>
      </c>
      <c r="DJ20" s="20" t="s">
        <v>593</v>
      </c>
      <c r="DK20" s="20" t="s">
        <v>595</v>
      </c>
      <c r="DL20" s="20" t="s">
        <v>594</v>
      </c>
      <c r="DM20" s="20" t="s">
        <v>596</v>
      </c>
      <c r="DN20" s="20" t="s">
        <v>597</v>
      </c>
      <c r="DO20" s="20" t="s">
        <v>598</v>
      </c>
      <c r="DP20" s="20" t="s">
        <v>599</v>
      </c>
    </row>
    <row r="21" spans="2:120" x14ac:dyDescent="0.2">
      <c r="B21" s="1" t="s">
        <v>178</v>
      </c>
      <c r="C21" s="1" t="s">
        <v>574</v>
      </c>
      <c r="D21" s="5">
        <f>((AG21-AW21)^2+(AH21-AX21)^2)^0.5</f>
        <v>18.4817</v>
      </c>
      <c r="E21" s="5">
        <f>((AG21-AU21)^2+(AH21-AV21)^2)^0.5</f>
        <v>17.299299999999999</v>
      </c>
      <c r="F21" s="5">
        <f>((AG21-AM21)^2+(AH21-AN21)^2)^0.5</f>
        <v>3.5724999999999998</v>
      </c>
      <c r="G21" s="5">
        <f>((AG21-AI21)^2+(AH21-AJ21)^2)^0.5</f>
        <v>1.2286999999999999</v>
      </c>
      <c r="H21" s="5">
        <f>((AK21-AM21)^2+(AL21-AN21)^2)^0.5</f>
        <v>1.9684999999999997</v>
      </c>
      <c r="I21" s="5">
        <f>((AM21-AO21)^2+(AN21-AP21)^2)^0.5</f>
        <v>1.0419999999999998</v>
      </c>
      <c r="J21" s="5">
        <f>((AO21-AQ21)^2+(AP21-AR21)^2)^0.5</f>
        <v>2.0892000000000008</v>
      </c>
      <c r="K21" s="5">
        <f>((AQ21-AS21)^2+(AR21-AT21)^2)^0.5</f>
        <v>1.0857999999999999</v>
      </c>
      <c r="L21" s="5">
        <f>((BS21-BU21)^2+(BT21-BV21)^2)^0.5</f>
        <v>7.7724315712651988</v>
      </c>
      <c r="M21" s="5" t="s">
        <v>566</v>
      </c>
      <c r="N21" s="5" t="s">
        <v>566</v>
      </c>
      <c r="O21" s="5" t="s">
        <v>566</v>
      </c>
      <c r="P21" s="5">
        <f>((CE21-CG21)^2+(CF21-CH21)^2)^0.5</f>
        <v>7.4391456095441493</v>
      </c>
      <c r="Q21" s="5">
        <f>((CG21-CI21)^2+(CH21-CJ21)^2)^0.5</f>
        <v>8.3462027389705806</v>
      </c>
      <c r="R21" s="5">
        <f>((CO21-CQ21)^2+(CP21-CR21)^2)^0.5</f>
        <v>5.2747731894366785</v>
      </c>
      <c r="S21" s="5">
        <f>((CQ21-CS21)^2+(CR21-CT21)^2)^0.5</f>
        <v>6.2969742892916427</v>
      </c>
      <c r="T21" s="5">
        <f>((CY21-DA21)^2+(CZ21-DB21)^2)^0.5</f>
        <v>7.2060823371649034</v>
      </c>
      <c r="U21" s="5">
        <f>((DA21-DC21)^2+(DB21-DD21)^2)^0.5</f>
        <v>8.9076330705749225</v>
      </c>
      <c r="V21" s="5">
        <f>((DI21-DK21)^2+(DJ21-DL21)^2)^0.5</f>
        <v>1.2358594175714321</v>
      </c>
      <c r="W21" s="5">
        <f>((DK21-DM21)^2+(DL21-DN21)^2)^0.5</f>
        <v>2.1215927153909626</v>
      </c>
      <c r="X21" s="5">
        <f>((DM21-DO21)^2+(DN21-DP21)^2)^0.5</f>
        <v>0.33011750938112994</v>
      </c>
      <c r="Y21" s="5">
        <f>((BE21-BK21)^2+(BF21-BL21)^2)^0.5</f>
        <v>1.3214000000000001</v>
      </c>
      <c r="Z21" s="5">
        <f>((BG21-BI21)^2+(BH21-BJ21)^2)^0.5</f>
        <v>0.90290000000000004</v>
      </c>
      <c r="AA21" s="5">
        <f>((BC21-BM21)^2+(BD21-BN21)^2)^0.5</f>
        <v>1.8090999999999999</v>
      </c>
      <c r="AB21" s="5">
        <f>((BA21-BO21)^2+(BB21-BP21)^2)^0.5</f>
        <v>3.8855</v>
      </c>
      <c r="AC21" s="6">
        <f>((AY21-BQ21)^2+(AZ21-BR21)^2)^0.5</f>
        <v>3.7845000000000004</v>
      </c>
      <c r="AD21" s="6">
        <f>((CK21-CM21)^2+(CL21-CN21)^2)^0.5</f>
        <v>0.49399999999999977</v>
      </c>
      <c r="AE21" s="6">
        <f>((CU21-CW21)^2+(CV21-CX21)^2)^0.5</f>
        <v>0.49019999999999975</v>
      </c>
      <c r="AF21" s="6">
        <f>((DE21-DG21)^2+(DF21-DH21)^2)^0.5</f>
        <v>0.38100000000000001</v>
      </c>
      <c r="AG21" s="9">
        <v>0</v>
      </c>
      <c r="AH21" s="9">
        <v>0</v>
      </c>
      <c r="AI21" s="9">
        <v>0</v>
      </c>
      <c r="AJ21" s="9">
        <v>-1.2286999999999999</v>
      </c>
      <c r="AK21" s="9">
        <v>0</v>
      </c>
      <c r="AL21" s="9">
        <v>-1.6040000000000001</v>
      </c>
      <c r="AM21" s="9">
        <v>0</v>
      </c>
      <c r="AN21" s="9">
        <v>-3.5724999999999998</v>
      </c>
      <c r="AO21" s="9">
        <v>0</v>
      </c>
      <c r="AP21" s="9">
        <v>-4.6144999999999996</v>
      </c>
      <c r="AQ21" s="9">
        <v>0</v>
      </c>
      <c r="AR21" s="9">
        <v>-6.7037000000000004</v>
      </c>
      <c r="AS21" s="9">
        <v>0</v>
      </c>
      <c r="AT21" s="9">
        <v>-7.7895000000000003</v>
      </c>
      <c r="AU21" s="9">
        <v>0</v>
      </c>
      <c r="AV21" s="9">
        <v>-17.299299999999999</v>
      </c>
      <c r="AW21" s="9">
        <v>0</v>
      </c>
      <c r="AX21" s="9">
        <v>-18.4817</v>
      </c>
      <c r="AY21" s="18">
        <v>1.9367000000000001</v>
      </c>
      <c r="AZ21" s="18">
        <v>-7.6067</v>
      </c>
      <c r="BA21" s="19">
        <v>1.8929</v>
      </c>
      <c r="BB21" s="19">
        <v>-7.6067</v>
      </c>
      <c r="BC21" s="19">
        <v>0.86040000000000005</v>
      </c>
      <c r="BD21" s="19">
        <v>-7.6067</v>
      </c>
      <c r="BE21" s="19">
        <v>0.75819999999999999</v>
      </c>
      <c r="BF21" s="19">
        <v>-7.6067</v>
      </c>
      <c r="BG21" s="19">
        <v>0.52510000000000001</v>
      </c>
      <c r="BH21" s="19">
        <v>-7.6067</v>
      </c>
      <c r="BI21" s="19">
        <v>-0.37780000000000002</v>
      </c>
      <c r="BJ21" s="19">
        <v>-7.6067</v>
      </c>
      <c r="BK21" s="19">
        <v>-0.56320000000000003</v>
      </c>
      <c r="BL21" s="19">
        <v>-7.6067</v>
      </c>
      <c r="BM21" s="19">
        <v>-0.94869999999999999</v>
      </c>
      <c r="BN21" s="19">
        <v>-7.6067</v>
      </c>
      <c r="BO21" s="19">
        <v>-1.9925999999999999</v>
      </c>
      <c r="BP21" s="19">
        <v>-7.6067</v>
      </c>
      <c r="BQ21" s="19">
        <v>-1.8478000000000001</v>
      </c>
      <c r="BR21" s="19">
        <v>-7.6067</v>
      </c>
      <c r="BS21" s="17">
        <v>0</v>
      </c>
      <c r="BT21" s="17">
        <v>0</v>
      </c>
      <c r="BU21" s="17">
        <v>-4.7022000000000004</v>
      </c>
      <c r="BV21" s="17">
        <v>6.1886999999999999</v>
      </c>
      <c r="BW21" s="17"/>
      <c r="BX21" s="17"/>
      <c r="BY21" s="17"/>
      <c r="BZ21" s="17"/>
      <c r="CA21" s="17"/>
      <c r="CB21" s="17"/>
      <c r="CC21" s="17"/>
      <c r="CD21" s="17"/>
      <c r="CE21" s="12">
        <v>-4.4945000000000004</v>
      </c>
      <c r="CF21" s="12">
        <v>-1.3474999999999999</v>
      </c>
      <c r="CG21" s="12">
        <v>-9.2361000000000004</v>
      </c>
      <c r="CH21" s="12">
        <v>4.3846999999999996</v>
      </c>
      <c r="CI21" s="12">
        <v>-3.0200999999999998</v>
      </c>
      <c r="CJ21" s="12">
        <v>-1.1849000000000001</v>
      </c>
      <c r="CK21" s="12">
        <v>-7.2244000000000002</v>
      </c>
      <c r="CL21" s="12">
        <v>1.5640000000000001</v>
      </c>
      <c r="CM21" s="12">
        <v>-7.2244000000000002</v>
      </c>
      <c r="CN21" s="12">
        <v>2.0579999999999998</v>
      </c>
      <c r="CO21" s="12">
        <v>-6.2725</v>
      </c>
      <c r="CP21" s="12">
        <v>2.5108000000000001</v>
      </c>
      <c r="CQ21" s="12">
        <v>-11.539899999999999</v>
      </c>
      <c r="CR21" s="12">
        <v>2.7896000000000001</v>
      </c>
      <c r="CS21" s="12">
        <v>-7.0701000000000001</v>
      </c>
      <c r="CT21" s="12">
        <v>7.2249999999999996</v>
      </c>
      <c r="CU21" s="12">
        <v>-8.7192000000000007</v>
      </c>
      <c r="CV21" s="12">
        <v>2.3641000000000001</v>
      </c>
      <c r="CW21" s="12">
        <v>-8.7192000000000007</v>
      </c>
      <c r="CX21" s="12">
        <v>2.8542999999999998</v>
      </c>
      <c r="CY21" s="12">
        <v>-8.3552999999999997</v>
      </c>
      <c r="CZ21" s="12">
        <v>2.9228999999999998</v>
      </c>
      <c r="DA21" s="12">
        <v>-15.1206</v>
      </c>
      <c r="DB21" s="12">
        <v>0.44130000000000003</v>
      </c>
      <c r="DC21" s="12">
        <v>-9.7471999999999994</v>
      </c>
      <c r="DD21" s="12">
        <v>7.5457000000000001</v>
      </c>
      <c r="DE21" s="12">
        <v>-10.5359</v>
      </c>
      <c r="DF21" s="12">
        <v>1.8821000000000001</v>
      </c>
      <c r="DG21" s="12">
        <v>-10.5359</v>
      </c>
      <c r="DH21" s="12">
        <v>2.2631000000000001</v>
      </c>
      <c r="DI21" s="12">
        <v>0.92649999999999999</v>
      </c>
      <c r="DJ21" s="12">
        <v>3.0975000000000001</v>
      </c>
      <c r="DK21" s="12">
        <v>1.6541999999999999</v>
      </c>
      <c r="DL21" s="12">
        <v>4.0964</v>
      </c>
      <c r="DM21" s="12">
        <v>1.4668000000000001</v>
      </c>
      <c r="DN21" s="12">
        <v>6.2096999999999998</v>
      </c>
      <c r="DO21" s="12">
        <v>1.2928999999999999</v>
      </c>
      <c r="DP21" s="12">
        <v>6.4903000000000004</v>
      </c>
    </row>
    <row r="22" spans="2:120" x14ac:dyDescent="0.2">
      <c r="B22" s="1" t="s">
        <v>179</v>
      </c>
      <c r="C22" s="1" t="s">
        <v>579</v>
      </c>
      <c r="D22" s="5">
        <f>((AG22-AW22)^2+(AH22-AX22)^2)^0.5</f>
        <v>14.335100000000001</v>
      </c>
      <c r="E22" s="5">
        <f>((AG22-AU22)^2+(AH22-AV22)^2)^0.5</f>
        <v>14.042999999999999</v>
      </c>
      <c r="F22" s="5">
        <f>((AG22-AM22)^2+(AH22-AN22)^2)^0.5</f>
        <v>2.8073000000000001</v>
      </c>
      <c r="G22" s="5">
        <f>((AG22-AI22)^2+(AH22-AJ22)^2)^0.5</f>
        <v>0.92520000000000002</v>
      </c>
      <c r="H22" s="5">
        <f>((AK22-AM22)^2+(AL22-AN22)^2)^0.5</f>
        <v>1.5151000000000001</v>
      </c>
      <c r="I22" s="5">
        <f>((AM22-AO22)^2+(AN22-AP22)^2)^0.5</f>
        <v>0.87319999999999975</v>
      </c>
      <c r="J22" s="5">
        <f>((AO22-AQ22)^2+(AP22-AR22)^2)^0.5</f>
        <v>1.4426999999999999</v>
      </c>
      <c r="K22" s="5">
        <f>((AQ22-AS22)^2+(AR22-AT22)^2)^0.5</f>
        <v>0.89219999999999988</v>
      </c>
      <c r="L22" s="5">
        <f>((BS22-BU22)^2+(BT22-BV22)^2)^0.5</f>
        <v>4.7182318393652514</v>
      </c>
      <c r="M22" s="5">
        <f>((BU22-BW22)^2+(BV22-BX22)^2)^0.5</f>
        <v>2.0308954798314951</v>
      </c>
      <c r="N22" s="5">
        <f>((BW22-BY22)^2+(BX22-BZ22)^2)^0.5 + ((BY22-CA22)^2+(BZ22-CB22)^2)^0.5</f>
        <v>3.5260146015012479</v>
      </c>
      <c r="O22" s="5" t="s">
        <v>566</v>
      </c>
      <c r="P22" s="5" t="s">
        <v>566</v>
      </c>
      <c r="Q22" s="5" t="s">
        <v>566</v>
      </c>
      <c r="R22" s="5">
        <f>((CO22-CQ22)^2+(CP22-CR22)^2)^0.5</f>
        <v>3.8483981303913972</v>
      </c>
      <c r="S22" s="5">
        <f>((CQ22-CS22)^2+(CR22-CT22)^2)^0.5</f>
        <v>5.0004742025131979</v>
      </c>
      <c r="T22" s="5">
        <f>((CY22-DA22)^2+(CZ22-DB22)^2)^0.5</f>
        <v>4.9419592005600377</v>
      </c>
      <c r="U22" s="5">
        <f>((DA22-DC22)^2+(DB22-DD22)^2)^0.5</f>
        <v>6.3527267413292696</v>
      </c>
      <c r="V22" s="5">
        <f>((DI22-DK22)^2+(DJ22-DL22)^2)^0.5</f>
        <v>0.97621245638436649</v>
      </c>
      <c r="W22" s="5">
        <f>((DK22-DM22)^2+(DL22-DN22)^2)^0.5</f>
        <v>1.7391800280592002</v>
      </c>
      <c r="X22" s="5">
        <f>((DM22-DO22)^2+(DN22-DP22)^2)^0.5</f>
        <v>0.51447453775672858</v>
      </c>
      <c r="Y22" s="5">
        <f>((BE22-BK22)^2+(BF22-BL22)^2)^0.5</f>
        <v>1.0750999999999999</v>
      </c>
      <c r="Z22" s="5">
        <f>((BG22-BI22)^2+(BH22-BJ22)^2)^0.5</f>
        <v>0.66169999999999995</v>
      </c>
      <c r="AA22" s="5">
        <f>((BC22-BM22)^2+(BD22-BN22)^2)^0.5</f>
        <v>1.3329</v>
      </c>
      <c r="AB22" s="5">
        <f>((BA22-BO22)^2+(BB22-BP22)^2)^0.5</f>
        <v>2.6936</v>
      </c>
      <c r="AC22" s="6">
        <f>((AY22-BQ22)^2+(AZ22-BR22)^2)^0.5</f>
        <v>2.1146000000000003</v>
      </c>
      <c r="AD22" s="6">
        <f>((CK22-CM22)^2+(CL22-CN22)^2)^0.5</f>
        <v>0</v>
      </c>
      <c r="AE22" s="6">
        <f>((CU22-CW22)^2+(CV22-CX22)^2)^0.5</f>
        <v>0.39749999999999996</v>
      </c>
      <c r="AF22" s="6">
        <f>((DE22-DG22)^2+(DF22-DH22)^2)^0.5</f>
        <v>0.30290000000000017</v>
      </c>
      <c r="AG22" s="9">
        <v>0</v>
      </c>
      <c r="AH22" s="9">
        <v>0</v>
      </c>
      <c r="AI22" s="9">
        <v>0</v>
      </c>
      <c r="AJ22" s="9">
        <v>-0.92520000000000002</v>
      </c>
      <c r="AK22" s="9">
        <v>0</v>
      </c>
      <c r="AL22" s="9">
        <v>-1.2922</v>
      </c>
      <c r="AM22" s="9">
        <v>0</v>
      </c>
      <c r="AN22" s="9">
        <v>-2.8073000000000001</v>
      </c>
      <c r="AO22" s="9">
        <v>0</v>
      </c>
      <c r="AP22" s="9">
        <v>-3.6804999999999999</v>
      </c>
      <c r="AQ22" s="9">
        <v>0</v>
      </c>
      <c r="AR22" s="9">
        <v>-5.1231999999999998</v>
      </c>
      <c r="AS22" s="9">
        <v>0</v>
      </c>
      <c r="AT22" s="9">
        <v>-6.0153999999999996</v>
      </c>
      <c r="AU22" s="9">
        <v>0</v>
      </c>
      <c r="AV22" s="9">
        <v>-14.042999999999999</v>
      </c>
      <c r="AW22" s="9">
        <v>0</v>
      </c>
      <c r="AX22" s="9">
        <v>-14.335100000000001</v>
      </c>
      <c r="AY22" s="18">
        <v>0.91569999999999996</v>
      </c>
      <c r="AZ22" s="18">
        <v>-5.9214000000000002</v>
      </c>
      <c r="BA22" s="19">
        <v>1.2179</v>
      </c>
      <c r="BB22" s="19">
        <v>-5.9214000000000002</v>
      </c>
      <c r="BC22" s="19">
        <v>0.43880000000000002</v>
      </c>
      <c r="BD22" s="19">
        <v>-5.9214000000000002</v>
      </c>
      <c r="BE22" s="19">
        <v>0.54420000000000002</v>
      </c>
      <c r="BF22" s="19">
        <v>-5.9214000000000002</v>
      </c>
      <c r="BG22" s="19">
        <v>0.29399999999999998</v>
      </c>
      <c r="BH22" s="19">
        <v>-5.9214000000000002</v>
      </c>
      <c r="BI22" s="19">
        <v>-0.36770000000000003</v>
      </c>
      <c r="BJ22" s="19">
        <v>-5.9214000000000002</v>
      </c>
      <c r="BK22" s="19">
        <v>-0.53090000000000004</v>
      </c>
      <c r="BL22" s="19">
        <v>-5.9214000000000002</v>
      </c>
      <c r="BM22" s="19">
        <v>-0.89410000000000001</v>
      </c>
      <c r="BN22" s="19">
        <v>-5.9214000000000002</v>
      </c>
      <c r="BO22" s="19">
        <v>-1.4757</v>
      </c>
      <c r="BP22" s="19">
        <v>-5.9214000000000002</v>
      </c>
      <c r="BQ22" s="19">
        <v>-1.1989000000000001</v>
      </c>
      <c r="BR22" s="19">
        <v>-5.9214000000000002</v>
      </c>
      <c r="BS22" s="17">
        <v>0</v>
      </c>
      <c r="BT22" s="17">
        <v>0</v>
      </c>
      <c r="BU22" s="17">
        <v>0.54800000000000004</v>
      </c>
      <c r="BV22" s="17">
        <v>4.6863000000000001</v>
      </c>
      <c r="BW22" s="17">
        <v>1.9786999999999999</v>
      </c>
      <c r="BX22" s="17">
        <v>6.1276999999999999</v>
      </c>
      <c r="BY22" s="17">
        <v>1.9786999999999999</v>
      </c>
      <c r="BZ22" s="17">
        <v>6.1276999999999999</v>
      </c>
      <c r="CA22" s="17">
        <v>4.8558000000000003</v>
      </c>
      <c r="CB22" s="17">
        <v>8.1661000000000001</v>
      </c>
      <c r="CC22" s="17">
        <v>4.8558000000000003</v>
      </c>
      <c r="CD22" s="17">
        <v>8.1661000000000001</v>
      </c>
      <c r="CO22" s="12">
        <v>4.7561</v>
      </c>
      <c r="CP22" s="12">
        <v>-7.9399999999999998E-2</v>
      </c>
      <c r="CQ22" s="12">
        <v>4.0792000000000002</v>
      </c>
      <c r="CR22" s="12">
        <v>3.7090000000000001</v>
      </c>
      <c r="CS22" s="12">
        <v>8.8017000000000003</v>
      </c>
      <c r="CT22" s="12">
        <v>2.0649999999999999</v>
      </c>
      <c r="CU22" s="12">
        <v>4.6698000000000004</v>
      </c>
      <c r="CV22" s="12">
        <v>1.6751</v>
      </c>
      <c r="CW22" s="12">
        <v>4.2723000000000004</v>
      </c>
      <c r="CX22" s="12">
        <v>1.6751</v>
      </c>
      <c r="CY22" s="12">
        <v>4.1866000000000003</v>
      </c>
      <c r="CZ22" s="12">
        <v>1.3862000000000001</v>
      </c>
      <c r="DA22" s="12">
        <v>1.7659</v>
      </c>
      <c r="DB22" s="12">
        <v>5.6947000000000001</v>
      </c>
      <c r="DC22" s="12">
        <v>7.46</v>
      </c>
      <c r="DD22" s="12">
        <v>8.5114999999999998</v>
      </c>
      <c r="DE22" s="12">
        <v>3.008</v>
      </c>
      <c r="DF22" s="12">
        <v>3.5495999999999999</v>
      </c>
      <c r="DG22" s="12">
        <v>3.008</v>
      </c>
      <c r="DH22" s="12">
        <v>3.8525</v>
      </c>
      <c r="DI22" s="12">
        <v>-8.2174999999999994</v>
      </c>
      <c r="DJ22" s="12">
        <v>4.4431000000000003</v>
      </c>
      <c r="DK22" s="12">
        <v>-7.5895000000000001</v>
      </c>
      <c r="DL22" s="12">
        <v>5.1905000000000001</v>
      </c>
      <c r="DM22" s="12">
        <v>-7.2866</v>
      </c>
      <c r="DN22" s="12">
        <v>6.9031000000000002</v>
      </c>
      <c r="DO22" s="12">
        <v>-7.3</v>
      </c>
      <c r="DP22" s="12">
        <v>7.4173999999999998</v>
      </c>
    </row>
    <row r="23" spans="2:120" x14ac:dyDescent="0.2">
      <c r="B23" s="1" t="s">
        <v>180</v>
      </c>
      <c r="C23" s="1"/>
      <c r="D23" s="5">
        <f>((AG23-AW23)^2+(AH23-AX23)^2)^0.5</f>
        <v>16.276299999999999</v>
      </c>
      <c r="E23" s="5">
        <f>((AG23-AU23)^2+(AH23-AV23)^2)^0.5</f>
        <v>15.690200000000001</v>
      </c>
      <c r="F23" s="5">
        <f>((AG23-AM23)^2+(AH23-AN23)^2)^0.5</f>
        <v>3.2555999999999998</v>
      </c>
      <c r="G23" s="5">
        <f>((AG23-AI23)^2+(AH23-AJ23)^2)^0.5</f>
        <v>1.0662</v>
      </c>
      <c r="H23" s="5">
        <f>((AK23-AM23)^2+(AL23-AN23)^2)^0.5</f>
        <v>1.6578999999999999</v>
      </c>
      <c r="I23" s="5">
        <f>((AM23-AO23)^2+(AN23-AP23)^2)^0.5</f>
        <v>0.80140000000000056</v>
      </c>
      <c r="J23" s="5">
        <f>((AO23-AQ23)^2+(AP23-AR23)^2)^0.5</f>
        <v>2.0313999999999997</v>
      </c>
      <c r="K23" s="5">
        <f>((AQ23-AS23)^2+(AR23-AT23)^2)^0.5</f>
        <v>0.97789999999999999</v>
      </c>
      <c r="L23" s="5">
        <v>5.54670475237325</v>
      </c>
      <c r="M23" s="5">
        <v>2.2919586754564314</v>
      </c>
      <c r="N23" s="5">
        <v>3.8858742347928823</v>
      </c>
      <c r="O23" s="5">
        <v>1.44409030881036</v>
      </c>
      <c r="P23" s="5">
        <f>((CE23-CG23)^2+(CF23-CH23)^2)^0.5</f>
        <v>6.1669098793480028</v>
      </c>
      <c r="Q23" s="5">
        <f>((CG23-CI23)^2+(CH23-CJ23)^2)^0.5</f>
        <v>6.5349739525112112</v>
      </c>
      <c r="R23" s="5">
        <f>((CO23-CQ23)^2+(CP23-CR23)^2)^0.5</f>
        <v>4.6578006934603806</v>
      </c>
      <c r="S23" s="5">
        <f>((CQ23-CS23)^2+(CR23-CT23)^2)^0.5</f>
        <v>5.4922489428284287</v>
      </c>
      <c r="T23" s="5">
        <f>((CY23-DA23)^2+(CZ23-DB23)^2)^0.5</f>
        <v>6.0428602449502344</v>
      </c>
      <c r="U23" s="5">
        <f>((DA23-DC23)^2+(DB23-DD23)^2)^0.5</f>
        <v>7.5341743356521818</v>
      </c>
      <c r="V23" s="5">
        <f>((DI23-DK23)^2+(DJ23-DL23)^2)^0.5</f>
        <v>1.0753465115952159</v>
      </c>
      <c r="W23" s="5">
        <f>((DK23-DM23)^2+(DL23-DN23)^2)^0.5</f>
        <v>2.0426795441282515</v>
      </c>
      <c r="X23" s="5">
        <f>((DM23-DO23)^2+(DN23-DP23)^2)^0.5</f>
        <v>0.5101247886546969</v>
      </c>
      <c r="Y23" s="5">
        <f>((BE23-BK23)^2+(BF23-BL23)^2)^0.5</f>
        <v>1.1760999999999999</v>
      </c>
      <c r="Z23" s="5">
        <f>((BG23-BI23)^2+(BH23-BJ23)^2)^0.5</f>
        <v>0.67369999999999997</v>
      </c>
      <c r="AA23" s="5">
        <f>((BC23-BM23)^2+(BD23-BN23)^2)^0.5</f>
        <v>1.6764000000000001</v>
      </c>
      <c r="AB23" s="5">
        <f>((BA23-BO23)^2+(BB23-BP23)^2)^0.5</f>
        <v>2.9870999999999999</v>
      </c>
      <c r="AC23" s="6">
        <f>((AY23-BQ23)^2+(AZ23-BR23)^2)^0.5</f>
        <v>2.9146000000000001</v>
      </c>
      <c r="AD23" s="6">
        <f>((CK23-CM23)^2+(CL23-CN23)^2)^0.5</f>
        <v>0.40639999999999965</v>
      </c>
      <c r="AE23" s="6">
        <f>((CU23-CW23)^2+(CV23-CX23)^2)^0.5</f>
        <v>0.48130000000000006</v>
      </c>
      <c r="AF23" s="6">
        <f>((DE23-DG23)^2+(DF23-DH23)^2)^0.5</f>
        <v>0.36640000000000006</v>
      </c>
      <c r="AG23" s="9">
        <v>0</v>
      </c>
      <c r="AH23" s="9">
        <v>0</v>
      </c>
      <c r="AI23" s="9">
        <v>0</v>
      </c>
      <c r="AJ23" s="9">
        <v>-1.0662</v>
      </c>
      <c r="AK23" s="9">
        <v>0</v>
      </c>
      <c r="AL23" s="9">
        <v>-1.5976999999999999</v>
      </c>
      <c r="AM23" s="9">
        <v>0</v>
      </c>
      <c r="AN23" s="9">
        <v>-3.2555999999999998</v>
      </c>
      <c r="AO23" s="9">
        <v>0</v>
      </c>
      <c r="AP23" s="9">
        <v>-4.0570000000000004</v>
      </c>
      <c r="AQ23" s="9">
        <v>0</v>
      </c>
      <c r="AR23" s="9">
        <v>-6.0884</v>
      </c>
      <c r="AS23" s="9">
        <v>0</v>
      </c>
      <c r="AT23" s="9">
        <v>-7.0663</v>
      </c>
      <c r="AU23" s="9">
        <v>0</v>
      </c>
      <c r="AV23" s="9">
        <v>-15.690200000000001</v>
      </c>
      <c r="AW23" s="9">
        <v>0</v>
      </c>
      <c r="AX23" s="9">
        <v>-16.276299999999999</v>
      </c>
      <c r="AY23" s="18">
        <v>1.3232999999999999</v>
      </c>
      <c r="AZ23" s="18">
        <v>-6.8383000000000003</v>
      </c>
      <c r="BA23" s="19">
        <v>1.5437000000000001</v>
      </c>
      <c r="BB23" s="19">
        <v>-6.8383000000000003</v>
      </c>
      <c r="BC23" s="19">
        <v>0.89729999999999999</v>
      </c>
      <c r="BD23" s="19">
        <v>-6.8383000000000003</v>
      </c>
      <c r="BE23" s="19">
        <v>0.54549999999999998</v>
      </c>
      <c r="BF23" s="19">
        <v>-6.8383000000000003</v>
      </c>
      <c r="BG23" s="19">
        <v>0.26029999999999998</v>
      </c>
      <c r="BH23" s="19">
        <v>-6.8383000000000003</v>
      </c>
      <c r="BI23" s="19">
        <v>-0.41339999999999999</v>
      </c>
      <c r="BJ23" s="19">
        <v>-6.8383000000000003</v>
      </c>
      <c r="BK23" s="19">
        <v>-0.63060000000000005</v>
      </c>
      <c r="BL23" s="19">
        <v>-6.8383000000000003</v>
      </c>
      <c r="BM23" s="19">
        <v>-0.77910000000000001</v>
      </c>
      <c r="BN23" s="19">
        <v>-6.8383000000000003</v>
      </c>
      <c r="BO23" s="19">
        <v>-1.4434</v>
      </c>
      <c r="BP23" s="19">
        <v>-6.8383000000000003</v>
      </c>
      <c r="BQ23" s="19">
        <v>-1.5912999999999999</v>
      </c>
      <c r="BR23" s="19">
        <v>-6.8383000000000003</v>
      </c>
      <c r="BS23" s="17">
        <v>0</v>
      </c>
      <c r="BT23" s="17">
        <v>0</v>
      </c>
      <c r="BU23" s="17">
        <v>0.19239999999999999</v>
      </c>
      <c r="BV23" s="17">
        <v>-5.4077000000000002</v>
      </c>
      <c r="BW23" s="17">
        <v>2.4085999999999999</v>
      </c>
      <c r="BX23" s="17">
        <v>-4.9542999999999999</v>
      </c>
      <c r="BY23" s="17">
        <v>5.1733000000000002</v>
      </c>
      <c r="BZ23" s="17">
        <v>-3.9140999999999999</v>
      </c>
      <c r="CA23" s="17">
        <v>5.4489000000000001</v>
      </c>
      <c r="CB23" s="17">
        <v>-2.9628999999999999</v>
      </c>
      <c r="CC23" s="17">
        <v>4.1833999999999998</v>
      </c>
      <c r="CD23" s="17">
        <v>-2.4174000000000002</v>
      </c>
      <c r="CE23" s="12">
        <v>3.7515999999999998</v>
      </c>
      <c r="CF23" s="12">
        <v>-1.8052999999999999</v>
      </c>
      <c r="CG23" s="12">
        <v>6.3804999999999996</v>
      </c>
      <c r="CH23" s="12">
        <v>3.7732000000000001</v>
      </c>
      <c r="CI23" s="12">
        <v>11.2439</v>
      </c>
      <c r="CJ23" s="12">
        <v>-0.59179999999999999</v>
      </c>
      <c r="CK23" s="12">
        <v>5.2622</v>
      </c>
      <c r="CL23" s="12">
        <v>0.99690000000000001</v>
      </c>
      <c r="CM23" s="12">
        <v>4.8558000000000003</v>
      </c>
      <c r="CN23" s="12">
        <v>0.99690000000000001</v>
      </c>
      <c r="CO23" s="12">
        <v>4.4621000000000004</v>
      </c>
      <c r="CP23" s="12">
        <v>1.0535000000000001</v>
      </c>
      <c r="CQ23" s="12">
        <v>5.6172000000000004</v>
      </c>
      <c r="CR23" s="12">
        <v>-3.4588000000000001</v>
      </c>
      <c r="CS23" s="12">
        <v>9.8157999999999994</v>
      </c>
      <c r="CT23" s="12">
        <v>8.1900000000000001E-2</v>
      </c>
      <c r="CU23" s="12">
        <v>4.9421999999999997</v>
      </c>
      <c r="CV23" s="12">
        <v>-0.60319999999999996</v>
      </c>
      <c r="CW23" s="12">
        <v>4.4608999999999996</v>
      </c>
      <c r="CX23" s="12">
        <v>-0.60319999999999996</v>
      </c>
      <c r="CY23" s="12">
        <v>3.7605</v>
      </c>
      <c r="CZ23" s="12">
        <v>-0.18540000000000001</v>
      </c>
      <c r="DA23" s="12">
        <v>3.4068000000000001</v>
      </c>
      <c r="DB23" s="12">
        <v>-6.2179000000000002</v>
      </c>
      <c r="DC23" s="12">
        <v>6.7342000000000004</v>
      </c>
      <c r="DD23" s="12">
        <v>0.54169999999999996</v>
      </c>
      <c r="DE23" s="12">
        <v>3.8195000000000001</v>
      </c>
      <c r="DF23" s="12">
        <v>-3.3153000000000001</v>
      </c>
      <c r="DG23" s="12">
        <v>3.4531000000000001</v>
      </c>
      <c r="DH23" s="12">
        <v>-3.3153000000000001</v>
      </c>
      <c r="DI23" s="12">
        <v>-2.6345999999999998</v>
      </c>
      <c r="DJ23" s="12">
        <v>5.5785</v>
      </c>
      <c r="DK23" s="12">
        <v>-1.7672000000000001</v>
      </c>
      <c r="DL23" s="12">
        <v>6.2141000000000002</v>
      </c>
      <c r="DM23" s="12">
        <v>-1.1798</v>
      </c>
      <c r="DN23" s="12">
        <v>8.1705000000000005</v>
      </c>
      <c r="DO23" s="12">
        <v>-1.2179</v>
      </c>
      <c r="DP23" s="12">
        <v>8.6791999999999998</v>
      </c>
    </row>
    <row r="24" spans="2:120" x14ac:dyDescent="0.2">
      <c r="B24" s="1" t="s">
        <v>181</v>
      </c>
      <c r="C24" s="1"/>
      <c r="D24" s="5">
        <f>((AG24-AW24)^2+(AH24-AX24)^2)^0.5</f>
        <v>13.263199999999999</v>
      </c>
      <c r="E24" s="5">
        <f>((AG24-AU24)^2+(AH24-AV24)^2)^0.5</f>
        <v>12.1431</v>
      </c>
      <c r="F24" s="5">
        <f>((AG24-AM24)^2+(AH24-AN24)^2)^0.5</f>
        <v>2.7418999999999998</v>
      </c>
      <c r="G24" s="5">
        <f>((AG24-AI24)^2+(AH24-AJ24)^2)^0.5</f>
        <v>0.81469999999999998</v>
      </c>
      <c r="H24" s="5">
        <f>((AK24-AM24)^2+(AL24-AN24)^2)^0.5</f>
        <v>1.3931999999999998</v>
      </c>
      <c r="I24" s="5">
        <f>((AM24-AO24)^2+(AN24-AP24)^2)^0.5</f>
        <v>0.94810000000000016</v>
      </c>
      <c r="J24" s="5">
        <f>((AO24-AQ24)^2+(AP24-AR24)^2)^0.5</f>
        <v>1.2997999999999998</v>
      </c>
      <c r="K24" s="24">
        <f>((AQ24-AS24)^2+(AR24-AT24)^2)^0.5</f>
        <v>0.72460000000000058</v>
      </c>
      <c r="L24" s="5">
        <f>((BS24-BU24)^2+(BT24-BV24)^2)^0.5</f>
        <v>5.3706623092501351</v>
      </c>
      <c r="M24" s="5">
        <f>((BU24-BW24)^2+(BV24-BX24)^2)^0.5</f>
        <v>1.8956218663013993</v>
      </c>
      <c r="N24" s="5">
        <f>((BW24-BY24)^2+(BX24-BZ24)^2)^0.5 + ((BY24-CA24)^2+(BZ24-CB24)^2)^0.5</f>
        <v>3.7878905118812498</v>
      </c>
      <c r="O24" s="5">
        <f>((CA24-CC24)^2+(CB24-CD24)^2)^0.5</f>
        <v>1.3649282215559908</v>
      </c>
      <c r="P24" s="5">
        <f>((CE24-CG24)^2+(CF24-CH24)^2)^0.5</f>
        <v>5.4871533111441311</v>
      </c>
      <c r="Q24" s="5">
        <f>((CG24-CI24)^2+(CH24-CJ24)^2)^0.5</f>
        <v>6.0981650912385108</v>
      </c>
      <c r="R24" s="5">
        <f>((CO24-CQ24)^2+(CP24-CR24)^2)^0.5</f>
        <v>4.1047392669937022</v>
      </c>
      <c r="S24" s="5">
        <f>((CQ24-CS24)^2+(CR24-CT24)^2)^0.5</f>
        <v>5.1254039577383557</v>
      </c>
      <c r="T24" s="5">
        <f>((CY24-DA24)^2+(CZ24-DB24)^2)^0.5</f>
        <v>5.6522187121518916</v>
      </c>
      <c r="U24" s="5">
        <f>((DA24-DC24)^2+(DB24-DD24)^2)^0.5</f>
        <v>7.0189492297636695</v>
      </c>
      <c r="V24" s="5">
        <f>((DI24-DK24)^2+(DJ24-DL24)^2)^0.5</f>
        <v>0.90111323372814811</v>
      </c>
      <c r="W24" s="5">
        <f>((DK24-DM24)^2+(DL24-DN24)^2)^0.5</f>
        <v>1.6730300684685855</v>
      </c>
      <c r="X24" s="5">
        <f>((DM24-DO24)^2+(DN24-DP24)^2)^0.5</f>
        <v>0.33326603487304257</v>
      </c>
      <c r="Y24" s="5">
        <f>((BE24-BK24)^2+(BF24-BL24)^2)^0.5</f>
        <v>1.0655000000000001</v>
      </c>
      <c r="Z24" s="5">
        <f>((BG24-BI24)^2+(BH24-BJ24)^2)^0.5</f>
        <v>0.5232</v>
      </c>
      <c r="AA24" s="5">
        <f>((BC24-BM24)^2+(BD24-BN24)^2)^0.5</f>
        <v>1.3976999999999999</v>
      </c>
      <c r="AB24" s="5">
        <f>((BA24-BO24)^2+(BB24-BP24)^2)^0.5</f>
        <v>2.1055999999999999</v>
      </c>
      <c r="AC24" s="6">
        <f>((AY24-BQ24)^2+(AZ24-BR24)^2)^0.5</f>
        <v>2.1189999999999998</v>
      </c>
      <c r="AD24" s="6">
        <f>((CK24-CM24)^2+(CL24-CN24)^2)^0.5</f>
        <v>0.30930000000000035</v>
      </c>
      <c r="AE24" s="6">
        <f>((CU24-CW24)^2+(CV24-CX24)^2)^0.5</f>
        <v>0.29589999999999961</v>
      </c>
      <c r="AF24" s="6">
        <f>((DE24-DG24)^2+(DF24-DH24)^2)^0.5</f>
        <v>0.32820000000000005</v>
      </c>
      <c r="AG24" s="9">
        <v>0</v>
      </c>
      <c r="AH24" s="9">
        <v>0</v>
      </c>
      <c r="AI24" s="9">
        <v>0</v>
      </c>
      <c r="AJ24" s="9">
        <v>-0.81469999999999998</v>
      </c>
      <c r="AK24" s="9">
        <v>0</v>
      </c>
      <c r="AL24" s="9">
        <v>-1.3487</v>
      </c>
      <c r="AM24" s="9">
        <v>0</v>
      </c>
      <c r="AN24" s="9">
        <v>-2.7418999999999998</v>
      </c>
      <c r="AO24" s="9">
        <v>0</v>
      </c>
      <c r="AP24" s="9">
        <v>-3.69</v>
      </c>
      <c r="AQ24" s="9">
        <v>0</v>
      </c>
      <c r="AR24" s="9">
        <v>-4.9897999999999998</v>
      </c>
      <c r="AS24" s="9">
        <v>0</v>
      </c>
      <c r="AT24" s="9">
        <v>-5.7144000000000004</v>
      </c>
      <c r="AU24" s="9">
        <v>0</v>
      </c>
      <c r="AV24" s="9">
        <v>-12.1431</v>
      </c>
      <c r="AW24" s="9">
        <v>0</v>
      </c>
      <c r="AX24" s="9">
        <v>-13.263199999999999</v>
      </c>
      <c r="AY24" s="18">
        <v>1.4985999999999999</v>
      </c>
      <c r="AZ24" s="18">
        <v>-4.6412000000000004</v>
      </c>
      <c r="BA24" s="19">
        <v>1.1506000000000001</v>
      </c>
      <c r="BB24" s="19">
        <v>-4.6412000000000004</v>
      </c>
      <c r="BC24" s="19">
        <v>0.73409999999999997</v>
      </c>
      <c r="BD24" s="19">
        <v>-4.6412000000000004</v>
      </c>
      <c r="BE24" s="19">
        <v>0.56320000000000003</v>
      </c>
      <c r="BF24" s="19">
        <v>-4.6412000000000004</v>
      </c>
      <c r="BG24" s="19">
        <v>0.27239999999999998</v>
      </c>
      <c r="BH24" s="19">
        <v>-4.6412000000000004</v>
      </c>
      <c r="BI24" s="19">
        <v>-0.25080000000000002</v>
      </c>
      <c r="BJ24" s="19">
        <v>-4.6412000000000004</v>
      </c>
      <c r="BK24" s="19">
        <v>-0.50229999999999997</v>
      </c>
      <c r="BL24" s="19">
        <v>-4.6412000000000004</v>
      </c>
      <c r="BM24" s="19">
        <v>-0.66359999999999997</v>
      </c>
      <c r="BN24" s="19">
        <v>-4.6412000000000004</v>
      </c>
      <c r="BO24" s="19">
        <v>-0.95499999999999996</v>
      </c>
      <c r="BP24" s="19">
        <v>-4.6412000000000004</v>
      </c>
      <c r="BQ24" s="19">
        <v>-0.62039999999999995</v>
      </c>
      <c r="BR24" s="19">
        <v>-4.6412000000000004</v>
      </c>
      <c r="BS24" s="17">
        <v>0</v>
      </c>
      <c r="BT24" s="17">
        <v>0</v>
      </c>
      <c r="BU24" s="17">
        <v>0.9042</v>
      </c>
      <c r="BV24" s="17">
        <v>-5.2939999999999996</v>
      </c>
      <c r="BW24" s="17">
        <v>2.5387</v>
      </c>
      <c r="BX24" s="17">
        <v>-4.3338999999999999</v>
      </c>
      <c r="BY24" s="17">
        <v>2.5387</v>
      </c>
      <c r="BZ24" s="17">
        <v>-4.3338999999999999</v>
      </c>
      <c r="CA24" s="17">
        <v>5.8133999999999997</v>
      </c>
      <c r="CB24" s="17">
        <v>-2.4300999999999999</v>
      </c>
      <c r="CC24" s="17">
        <v>6.0065</v>
      </c>
      <c r="CD24" s="17">
        <v>-1.0789</v>
      </c>
      <c r="CE24" s="12">
        <v>-4.7727000000000004</v>
      </c>
      <c r="CF24" s="12">
        <v>3.516</v>
      </c>
      <c r="CG24" s="12">
        <v>-3.4188000000000001</v>
      </c>
      <c r="CH24" s="12">
        <v>-1.8015000000000001</v>
      </c>
      <c r="CI24" s="12">
        <v>-0.3296</v>
      </c>
      <c r="CJ24" s="12">
        <v>3.4563000000000001</v>
      </c>
      <c r="CK24" s="12">
        <v>-3.9756999999999998</v>
      </c>
      <c r="CL24" s="12">
        <v>1.0084</v>
      </c>
      <c r="CM24" s="12">
        <v>-4.2850000000000001</v>
      </c>
      <c r="CN24" s="12">
        <v>1.0084</v>
      </c>
      <c r="CO24" s="12">
        <v>-4.4284999999999997</v>
      </c>
      <c r="CP24" s="12">
        <v>1.2598</v>
      </c>
      <c r="CQ24" s="12">
        <v>-1.8307</v>
      </c>
      <c r="CR24" s="12">
        <v>-1.9182999999999999</v>
      </c>
      <c r="CS24" s="12">
        <v>-3.4784999999999999</v>
      </c>
      <c r="CT24" s="12">
        <v>2.9350000000000001</v>
      </c>
      <c r="CU24" s="12">
        <v>-3.1636000000000002</v>
      </c>
      <c r="CV24" s="12">
        <v>-4.4000000000000003E-3</v>
      </c>
      <c r="CW24" s="12">
        <v>-3.4594999999999998</v>
      </c>
      <c r="CX24" s="12">
        <v>-4.4000000000000003E-3</v>
      </c>
      <c r="CY24" s="12">
        <v>-3.7553999999999998</v>
      </c>
      <c r="CZ24" s="12">
        <v>0.28960000000000002</v>
      </c>
      <c r="DA24" s="12">
        <v>0.85919999999999996</v>
      </c>
      <c r="DB24" s="12">
        <v>-2.9742999999999999</v>
      </c>
      <c r="DC24" s="12">
        <v>6.0357000000000003</v>
      </c>
      <c r="DD24" s="12">
        <v>1.7659</v>
      </c>
      <c r="DE24" s="12">
        <v>-1.1792</v>
      </c>
      <c r="DF24" s="12">
        <v>-1.6192</v>
      </c>
      <c r="DG24" s="12">
        <v>-1.1792</v>
      </c>
      <c r="DH24" s="12">
        <v>-1.2909999999999999</v>
      </c>
      <c r="DI24" s="12">
        <v>0.19620000000000001</v>
      </c>
      <c r="DJ24" s="12">
        <v>5.5194000000000001</v>
      </c>
      <c r="DK24" s="12">
        <v>0.77470000000000006</v>
      </c>
      <c r="DL24" s="12">
        <v>4.8285</v>
      </c>
      <c r="DM24" s="12">
        <v>0.93220000000000003</v>
      </c>
      <c r="DN24" s="12">
        <v>3.1629</v>
      </c>
      <c r="DO24" s="12">
        <v>0.8649</v>
      </c>
      <c r="DP24" s="12">
        <v>2.8365</v>
      </c>
    </row>
    <row r="25" spans="2:120" x14ac:dyDescent="0.2">
      <c r="B25" s="1" t="s">
        <v>182</v>
      </c>
      <c r="C25" s="1" t="s">
        <v>479</v>
      </c>
      <c r="D25" s="5">
        <f>((AG25-AW25)^2+(AH25-AX25)^2)^0.5</f>
        <v>15.0419</v>
      </c>
      <c r="E25" s="5">
        <f>((AG25-AU25)^2+(AH25-AV25)^2)^0.5</f>
        <v>14.663399999999999</v>
      </c>
      <c r="F25" s="5">
        <f>((AG25-AM25)^2+(AH25-AN25)^2)^0.5</f>
        <v>2.9647999999999999</v>
      </c>
      <c r="G25" s="5">
        <f>((AG25-AI25)^2+(AH25-AJ25)^2)^0.5</f>
        <v>0.96709999999999996</v>
      </c>
      <c r="H25" s="5">
        <f>((AK25-AM25)^2+(AL25-AN25)^2)^0.5</f>
        <v>1.5099999999999998</v>
      </c>
      <c r="I25" s="5">
        <f>((AM25-AO25)^2+(AN25-AP25)^2)^0.5</f>
        <v>0.77850000000000019</v>
      </c>
      <c r="J25" s="5">
        <f>((AO25-AQ25)^2+(AP25-AR25)^2)^0.5</f>
        <v>1.7253000000000003</v>
      </c>
      <c r="K25" s="24">
        <f>((AQ25-AS25)^2+(AR25-AT25)^2)^0.5</f>
        <v>1.3125999999999998</v>
      </c>
      <c r="L25" s="5">
        <f>((BS25-BU25)^2+(BT25-BV25)^2)^0.5</f>
        <v>5.0874800245308087</v>
      </c>
      <c r="M25" s="5">
        <f>((BU25-BW25)^2+(BV25-BX25)^2)^0.5</f>
        <v>2.1030252494917887</v>
      </c>
      <c r="N25" s="5">
        <f>((BW25-BY25)^2+(BX25-BZ25)^2)^0.5 + ((BY25-CA25)^2+(BZ25-CB25)^2)^0.5</f>
        <v>3.7016033845385192</v>
      </c>
      <c r="O25" s="5" t="s">
        <v>566</v>
      </c>
      <c r="P25" s="5">
        <f>((CE25-CG25)^2+(CF25-CH25)^2)^0.5</f>
        <v>5.533936574446801</v>
      </c>
      <c r="Q25" s="5">
        <f>((CG25-CI25)^2+(CH25-CJ25)^2)^0.5</f>
        <v>6.2036883545194303</v>
      </c>
      <c r="R25" s="5">
        <f>((CO25-CQ25)^2+(CP25-CR25)^2)^0.5</f>
        <v>4.0190062216921243</v>
      </c>
      <c r="S25" s="5">
        <f>((CQ25-CS25)^2+(CR25-CT25)^2)^0.5</f>
        <v>5.0920103230453098</v>
      </c>
      <c r="T25" s="5">
        <f>((CY25-DA25)^2+(CZ25-DB25)^2)^0.5</f>
        <v>5.6040406351132042</v>
      </c>
      <c r="U25" s="5">
        <f>((DA25-DC25)^2+(DB25-DD25)^2)^0.5</f>
        <v>7.0827626361470006</v>
      </c>
      <c r="V25" s="5">
        <f>((DI25-DK25)^2+(DJ25-DL25)^2)^0.5</f>
        <v>1.1382949222411565</v>
      </c>
      <c r="W25" s="5">
        <f>((DK25-DM25)^2+(DL25-DN25)^2)^0.5</f>
        <v>1.6994330584050672</v>
      </c>
      <c r="X25" s="5">
        <f>((DM25-DO25)^2+(DN25-DP25)^2)^0.5</f>
        <v>0.41854263821025461</v>
      </c>
      <c r="Y25" s="5">
        <f>((BE25-BK25)^2+(BF25-BL25)^2)^0.5</f>
        <v>1.0973000000000002</v>
      </c>
      <c r="Z25" s="5">
        <f>((BG25-BI25)^2+(BH25-BJ25)^2)^0.5</f>
        <v>0.65400000000000003</v>
      </c>
      <c r="AA25" s="5">
        <f>((BC25-BM25)^2+(BD25-BN25)^2)^0.5</f>
        <v>1.6433</v>
      </c>
      <c r="AB25" s="5">
        <f>((BA25-BO25)^2+(BB25-BP25)^2)^0.5</f>
        <v>2.8079000000000001</v>
      </c>
      <c r="AC25" s="6">
        <f>((AY25-BQ25)^2+(AZ25-BR25)^2)^0.5</f>
        <v>3.2790999999999997</v>
      </c>
      <c r="AD25" s="6">
        <f>((CK25-CM25)^2+(CL25-CN25)^2)^0.5</f>
        <v>0.45589999999999997</v>
      </c>
      <c r="AE25" s="6">
        <f>((CU25-CW25)^2+(CV25-CX25)^2)^0.5</f>
        <v>0.37779999999999991</v>
      </c>
      <c r="AF25" s="6">
        <f>((DE25-DG25)^2+(DF25-DH25)^2)^0.5</f>
        <v>0.34730000000000005</v>
      </c>
      <c r="AG25" s="9">
        <v>0</v>
      </c>
      <c r="AH25" s="9">
        <v>0</v>
      </c>
      <c r="AI25" s="9">
        <v>0</v>
      </c>
      <c r="AJ25" s="9">
        <v>-0.96709999999999996</v>
      </c>
      <c r="AK25" s="9">
        <v>0</v>
      </c>
      <c r="AL25" s="9">
        <v>-1.4548000000000001</v>
      </c>
      <c r="AM25" s="9">
        <v>0</v>
      </c>
      <c r="AN25" s="9">
        <v>-2.9647999999999999</v>
      </c>
      <c r="AO25" s="9">
        <v>0</v>
      </c>
      <c r="AP25" s="9">
        <v>-3.7433000000000001</v>
      </c>
      <c r="AQ25" s="9">
        <v>0</v>
      </c>
      <c r="AR25" s="9">
        <v>-5.4686000000000003</v>
      </c>
      <c r="AS25" s="9">
        <v>0</v>
      </c>
      <c r="AT25" s="9">
        <v>-6.7812000000000001</v>
      </c>
      <c r="AU25" s="9">
        <v>0</v>
      </c>
      <c r="AV25" s="9">
        <v>-14.663399999999999</v>
      </c>
      <c r="AW25" s="9">
        <v>0</v>
      </c>
      <c r="AX25" s="9">
        <v>-15.0419</v>
      </c>
      <c r="AY25" s="18">
        <v>1.6935</v>
      </c>
      <c r="AZ25" s="18">
        <v>-6.4141000000000004</v>
      </c>
      <c r="BA25" s="19">
        <v>1.3232999999999999</v>
      </c>
      <c r="BB25" s="19">
        <v>-6.4141000000000004</v>
      </c>
      <c r="BC25" s="19">
        <v>0.85719999999999996</v>
      </c>
      <c r="BD25" s="19">
        <v>-6.4141000000000004</v>
      </c>
      <c r="BE25" s="19">
        <v>0.5766</v>
      </c>
      <c r="BF25" s="19">
        <v>-6.4141000000000004</v>
      </c>
      <c r="BG25" s="19">
        <v>0.28320000000000001</v>
      </c>
      <c r="BH25" s="19">
        <v>-6.4141000000000004</v>
      </c>
      <c r="BI25" s="19">
        <v>-0.37080000000000002</v>
      </c>
      <c r="BJ25" s="19">
        <v>-6.4141000000000004</v>
      </c>
      <c r="BK25" s="19">
        <v>-0.52070000000000005</v>
      </c>
      <c r="BL25" s="19">
        <v>-6.4141000000000004</v>
      </c>
      <c r="BM25" s="19">
        <v>-0.78610000000000002</v>
      </c>
      <c r="BN25" s="19">
        <v>-6.4141000000000004</v>
      </c>
      <c r="BO25" s="19">
        <v>-1.4845999999999999</v>
      </c>
      <c r="BP25" s="19">
        <v>-6.4141000000000004</v>
      </c>
      <c r="BQ25" s="19">
        <v>-1.5855999999999999</v>
      </c>
      <c r="BR25" s="19">
        <v>-6.4141000000000004</v>
      </c>
      <c r="BS25" s="17">
        <v>0</v>
      </c>
      <c r="BT25" s="17">
        <v>0</v>
      </c>
      <c r="BU25" s="17">
        <v>-1.1619999999999999</v>
      </c>
      <c r="BV25" s="17">
        <v>-4.9530000000000003</v>
      </c>
      <c r="BW25" s="17">
        <v>0.93920000000000003</v>
      </c>
      <c r="BX25" s="17">
        <v>-4.8654000000000002</v>
      </c>
      <c r="BY25" s="17">
        <v>2.7686000000000002</v>
      </c>
      <c r="BZ25" s="17">
        <v>-4.1280999999999999</v>
      </c>
      <c r="CA25" s="17">
        <v>3.5592000000000001</v>
      </c>
      <c r="CB25" s="17">
        <v>-2.5901999999999998</v>
      </c>
      <c r="CC25" s="17">
        <v>3.5592000000000001</v>
      </c>
      <c r="CD25" s="17">
        <v>-2.5901999999999998</v>
      </c>
      <c r="CE25" s="12">
        <v>3.5528</v>
      </c>
      <c r="CF25" s="12">
        <v>-1.8738999999999999</v>
      </c>
      <c r="CG25" s="12">
        <v>0.67630000000000001</v>
      </c>
      <c r="CH25" s="12">
        <v>-6.6014999999999997</v>
      </c>
      <c r="CI25" s="12">
        <v>5.0381</v>
      </c>
      <c r="CJ25" s="12">
        <v>-2.1901000000000002</v>
      </c>
      <c r="CK25" s="12">
        <v>2.3900999999999999</v>
      </c>
      <c r="CL25" s="12">
        <v>-4.2531999999999996</v>
      </c>
      <c r="CM25" s="12">
        <v>1.9341999999999999</v>
      </c>
      <c r="CN25" s="12">
        <v>-4.2531999999999996</v>
      </c>
      <c r="CO25" s="12">
        <v>2.1095000000000002</v>
      </c>
      <c r="CP25" s="12">
        <v>-3.8029999999999999</v>
      </c>
      <c r="CQ25" s="12">
        <v>-1.63</v>
      </c>
      <c r="CR25" s="12">
        <v>-5.2755999999999998</v>
      </c>
      <c r="CS25" s="12">
        <v>2.5533000000000001</v>
      </c>
      <c r="CT25" s="12">
        <v>-2.3723999999999998</v>
      </c>
      <c r="CU25" s="12">
        <v>0.91879999999999995</v>
      </c>
      <c r="CV25" s="12">
        <v>-4.2266000000000004</v>
      </c>
      <c r="CW25" s="12">
        <v>0.54100000000000004</v>
      </c>
      <c r="CX25" s="12">
        <v>-4.2266000000000004</v>
      </c>
      <c r="CY25" s="12">
        <v>0.4299</v>
      </c>
      <c r="CZ25" s="12">
        <v>-4.0137999999999998</v>
      </c>
      <c r="DA25" s="12">
        <v>-2.5971000000000002</v>
      </c>
      <c r="DB25" s="12">
        <v>-8.73</v>
      </c>
      <c r="DC25" s="12">
        <v>4.3669000000000002</v>
      </c>
      <c r="DD25" s="12">
        <v>-10.021599999999999</v>
      </c>
      <c r="DE25" s="12">
        <v>-0.74680000000000002</v>
      </c>
      <c r="DF25" s="12">
        <v>-6.2877999999999998</v>
      </c>
      <c r="DG25" s="12">
        <v>-1.0941000000000001</v>
      </c>
      <c r="DH25" s="12">
        <v>-6.2877999999999998</v>
      </c>
      <c r="DI25" s="12">
        <v>-0.9849</v>
      </c>
      <c r="DJ25" s="12">
        <v>8.4220000000000006</v>
      </c>
      <c r="DK25" s="12">
        <v>-0.13020000000000001</v>
      </c>
      <c r="DL25" s="12">
        <v>7.6702000000000004</v>
      </c>
      <c r="DM25" s="12">
        <v>0.1772</v>
      </c>
      <c r="DN25" s="12">
        <v>5.9988000000000001</v>
      </c>
      <c r="DO25" s="12">
        <v>0.13589999999999999</v>
      </c>
      <c r="DP25" s="12">
        <v>5.5823</v>
      </c>
    </row>
    <row r="26" spans="2:120" x14ac:dyDescent="0.2">
      <c r="B26" s="13" t="s">
        <v>3</v>
      </c>
      <c r="C26" s="13"/>
      <c r="D26" s="14">
        <f>AVERAGE(D21:D25)</f>
        <v>15.47964</v>
      </c>
      <c r="E26" s="14">
        <f t="shared" ref="E26:J26" si="18">AVERAGE(E21:E25)</f>
        <v>14.767799999999999</v>
      </c>
      <c r="F26" s="14">
        <f t="shared" si="18"/>
        <v>3.0684199999999997</v>
      </c>
      <c r="G26" s="14">
        <f t="shared" si="18"/>
        <v>1.0003800000000003</v>
      </c>
      <c r="H26" s="14">
        <f t="shared" si="18"/>
        <v>1.6089399999999998</v>
      </c>
      <c r="I26" s="14">
        <f t="shared" si="18"/>
        <v>0.88864000000000021</v>
      </c>
      <c r="J26" s="14">
        <f t="shared" si="18"/>
        <v>1.7176800000000001</v>
      </c>
      <c r="K26" s="14">
        <f>AVERAGE(K21:K23)</f>
        <v>0.98529999999999995</v>
      </c>
      <c r="L26" s="14">
        <f t="shared" ref="L26:AF26" si="19">AVERAGE(L21:L25)</f>
        <v>5.6991020993569288</v>
      </c>
      <c r="M26" s="14">
        <f t="shared" si="19"/>
        <v>2.0803753177702786</v>
      </c>
      <c r="N26" s="14">
        <f t="shared" si="19"/>
        <v>3.7253456831784746</v>
      </c>
      <c r="O26" s="14">
        <f t="shared" si="19"/>
        <v>1.4045092651831754</v>
      </c>
      <c r="P26" s="14">
        <f t="shared" si="19"/>
        <v>6.1567863436207713</v>
      </c>
      <c r="Q26" s="14">
        <f t="shared" si="19"/>
        <v>6.7957575343099332</v>
      </c>
      <c r="R26" s="14">
        <f t="shared" si="19"/>
        <v>4.3809435003948565</v>
      </c>
      <c r="S26" s="14">
        <f t="shared" si="19"/>
        <v>5.4014223430833868</v>
      </c>
      <c r="T26" s="14">
        <f t="shared" si="19"/>
        <v>5.8894322259880543</v>
      </c>
      <c r="U26" s="14">
        <f t="shared" si="19"/>
        <v>7.3792492026934084</v>
      </c>
      <c r="V26" s="14">
        <f t="shared" si="19"/>
        <v>1.065365308304064</v>
      </c>
      <c r="W26" s="14">
        <f t="shared" si="19"/>
        <v>1.8551830828904134</v>
      </c>
      <c r="X26" s="14">
        <f t="shared" si="19"/>
        <v>0.4213051017751705</v>
      </c>
      <c r="Y26" s="14">
        <f t="shared" si="19"/>
        <v>1.1470800000000001</v>
      </c>
      <c r="Z26" s="14">
        <f t="shared" si="19"/>
        <v>0.68309999999999993</v>
      </c>
      <c r="AA26" s="14">
        <f t="shared" si="19"/>
        <v>1.5718800000000002</v>
      </c>
      <c r="AB26" s="14">
        <f t="shared" si="19"/>
        <v>2.8959400000000004</v>
      </c>
      <c r="AC26" s="14">
        <f t="shared" si="19"/>
        <v>2.8423600000000002</v>
      </c>
      <c r="AD26" s="14">
        <f t="shared" si="19"/>
        <v>0.33311999999999997</v>
      </c>
      <c r="AE26" s="14">
        <f t="shared" si="19"/>
        <v>0.40853999999999979</v>
      </c>
      <c r="AF26" s="14">
        <f t="shared" si="19"/>
        <v>0.34516000000000008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7"/>
      <c r="BT26" s="7"/>
      <c r="BU26" s="7"/>
      <c r="BV26" s="7"/>
      <c r="BW26" s="7"/>
      <c r="BX26" s="7"/>
      <c r="BY26" s="7"/>
      <c r="BZ26" s="7"/>
    </row>
    <row r="27" spans="2:120" x14ac:dyDescent="0.2">
      <c r="B27" s="13" t="s">
        <v>4</v>
      </c>
      <c r="C27" s="13"/>
      <c r="D27" s="14">
        <f>STDEV(D21:D25)</f>
        <v>2.0038229582475569</v>
      </c>
      <c r="E27" s="14">
        <f t="shared" ref="E27:J27" si="20">STDEV(E21:E25)</f>
        <v>1.9160244322554967</v>
      </c>
      <c r="F27" s="14">
        <f t="shared" si="20"/>
        <v>0.34448115623354486</v>
      </c>
      <c r="G27" s="14">
        <f t="shared" si="20"/>
        <v>0.15628415466706622</v>
      </c>
      <c r="H27" s="14">
        <f t="shared" si="20"/>
        <v>0.22182160174338436</v>
      </c>
      <c r="I27" s="14">
        <f t="shared" si="20"/>
        <v>0.10843755345819922</v>
      </c>
      <c r="J27" s="14">
        <f t="shared" si="20"/>
        <v>0.34883488501008636</v>
      </c>
      <c r="K27" s="14">
        <f>STDEV(K21:K23)</f>
        <v>9.701190648575049E-2</v>
      </c>
      <c r="L27" s="14">
        <f t="shared" ref="L27:AF27" si="21">STDEV(L21:L25)</f>
        <v>1.2006228358155637</v>
      </c>
      <c r="M27" s="14">
        <f t="shared" si="21"/>
        <v>0.16518941536798232</v>
      </c>
      <c r="N27" s="14">
        <f t="shared" si="21"/>
        <v>0.15272835181917063</v>
      </c>
      <c r="O27" s="14">
        <f t="shared" si="21"/>
        <v>5.5976048710445654E-2</v>
      </c>
      <c r="P27" s="14">
        <f t="shared" si="21"/>
        <v>0.90937671072353365</v>
      </c>
      <c r="Q27" s="14">
        <f t="shared" si="21"/>
        <v>1.0502491037017696</v>
      </c>
      <c r="R27" s="14">
        <f t="shared" si="21"/>
        <v>0.58448125755671554</v>
      </c>
      <c r="S27" s="14">
        <f t="shared" si="21"/>
        <v>0.53454282293326472</v>
      </c>
      <c r="T27" s="14">
        <f t="shared" si="21"/>
        <v>0.83554344852122031</v>
      </c>
      <c r="U27" s="14">
        <f t="shared" si="21"/>
        <v>0.95281527101839658</v>
      </c>
      <c r="V27" s="14">
        <f t="shared" si="21"/>
        <v>0.13173227519379188</v>
      </c>
      <c r="W27" s="14">
        <f t="shared" si="21"/>
        <v>0.21037081236836733</v>
      </c>
      <c r="X27" s="14">
        <f t="shared" si="21"/>
        <v>9.0337099371002233E-2</v>
      </c>
      <c r="Y27" s="14">
        <f t="shared" si="21"/>
        <v>0.10670530446046253</v>
      </c>
      <c r="Z27" s="14">
        <f t="shared" si="21"/>
        <v>0.13717979078566925</v>
      </c>
      <c r="AA27" s="14">
        <f t="shared" si="21"/>
        <v>0.19984286827404985</v>
      </c>
      <c r="AB27" s="14">
        <f t="shared" si="21"/>
        <v>0.64437352754439003</v>
      </c>
      <c r="AC27" s="14">
        <f t="shared" si="21"/>
        <v>0.73083386142132178</v>
      </c>
      <c r="AD27" s="14">
        <f t="shared" si="21"/>
        <v>0.19866025520974237</v>
      </c>
      <c r="AE27" s="14">
        <f t="shared" si="21"/>
        <v>8.018256044801797E-2</v>
      </c>
      <c r="AF27" s="14">
        <f t="shared" si="21"/>
        <v>3.0877872336027248E-2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7"/>
      <c r="BT27" s="7"/>
      <c r="BU27" s="7"/>
      <c r="BV27" s="7"/>
      <c r="BW27" s="7"/>
      <c r="BX27" s="7"/>
      <c r="BY27" s="7"/>
      <c r="BZ27" s="7"/>
    </row>
    <row r="28" spans="2:120" x14ac:dyDescent="0.2">
      <c r="B28" s="13" t="s">
        <v>5</v>
      </c>
      <c r="C28" s="13"/>
      <c r="D28" s="14">
        <f>MAX(D21:D25)-MIN(D21:D25)</f>
        <v>5.2185000000000006</v>
      </c>
      <c r="E28" s="14">
        <f t="shared" ref="E28:J28" si="22">MAX(E21:E25)-MIN(E21:E25)</f>
        <v>5.1561999999999983</v>
      </c>
      <c r="F28" s="14">
        <f t="shared" si="22"/>
        <v>0.8306</v>
      </c>
      <c r="G28" s="14">
        <f t="shared" si="22"/>
        <v>0.41399999999999992</v>
      </c>
      <c r="H28" s="14">
        <f t="shared" si="22"/>
        <v>0.57529999999999992</v>
      </c>
      <c r="I28" s="14">
        <f t="shared" si="22"/>
        <v>0.26349999999999962</v>
      </c>
      <c r="J28" s="14">
        <f t="shared" si="22"/>
        <v>0.78940000000000099</v>
      </c>
      <c r="K28" s="14">
        <f>MAX(K21:K23)-MIN(K21:K23)</f>
        <v>0.19359999999999999</v>
      </c>
      <c r="L28" s="14">
        <f t="shared" ref="L28:AF28" si="23">MAX(L21:L25)-MIN(L21:L25)</f>
        <v>3.0541997318999474</v>
      </c>
      <c r="M28" s="14">
        <f t="shared" si="23"/>
        <v>0.39633680915503211</v>
      </c>
      <c r="N28" s="14">
        <f t="shared" si="23"/>
        <v>0.3598596332916344</v>
      </c>
      <c r="O28" s="14">
        <f t="shared" si="23"/>
        <v>7.916208725436924E-2</v>
      </c>
      <c r="P28" s="14">
        <f t="shared" si="23"/>
        <v>1.9519922984000182</v>
      </c>
      <c r="Q28" s="14">
        <f t="shared" si="23"/>
        <v>2.2480376477320698</v>
      </c>
      <c r="R28" s="14">
        <f t="shared" si="23"/>
        <v>1.4263750590452813</v>
      </c>
      <c r="S28" s="14">
        <f t="shared" si="23"/>
        <v>1.2965000867784449</v>
      </c>
      <c r="T28" s="14">
        <f t="shared" si="23"/>
        <v>2.2641231366048657</v>
      </c>
      <c r="U28" s="14">
        <f t="shared" si="23"/>
        <v>2.5549063292456529</v>
      </c>
      <c r="V28" s="14">
        <f t="shared" si="23"/>
        <v>0.33474618384328403</v>
      </c>
      <c r="W28" s="14">
        <f t="shared" si="23"/>
        <v>0.44856264692237713</v>
      </c>
      <c r="X28" s="14">
        <f t="shared" si="23"/>
        <v>0.18435702837559864</v>
      </c>
      <c r="Y28" s="14">
        <f t="shared" si="23"/>
        <v>0.25590000000000002</v>
      </c>
      <c r="Z28" s="14">
        <f t="shared" si="23"/>
        <v>0.37970000000000004</v>
      </c>
      <c r="AA28" s="14">
        <f t="shared" si="23"/>
        <v>0.47619999999999996</v>
      </c>
      <c r="AB28" s="14">
        <f t="shared" si="23"/>
        <v>1.7799</v>
      </c>
      <c r="AC28" s="14">
        <f t="shared" si="23"/>
        <v>1.6699000000000002</v>
      </c>
      <c r="AD28" s="14">
        <f t="shared" si="23"/>
        <v>0.49399999999999977</v>
      </c>
      <c r="AE28" s="14">
        <f t="shared" si="23"/>
        <v>0.19430000000000014</v>
      </c>
      <c r="AF28" s="14">
        <f t="shared" si="23"/>
        <v>7.8099999999999836E-2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7"/>
      <c r="BT28" s="7"/>
      <c r="BU28" s="7"/>
      <c r="BV28" s="7"/>
      <c r="BW28" s="7"/>
      <c r="BX28" s="7"/>
      <c r="BY28" s="7"/>
      <c r="BZ28" s="7"/>
    </row>
    <row r="29" spans="2:120" x14ac:dyDescent="0.2">
      <c r="B29" s="13" t="s">
        <v>6</v>
      </c>
      <c r="C29" s="13"/>
      <c r="D29" s="14">
        <f>MIN(D21:D25)</f>
        <v>13.263199999999999</v>
      </c>
      <c r="E29" s="14">
        <f t="shared" ref="E29:J29" si="24">MIN(E21:E25)</f>
        <v>12.1431</v>
      </c>
      <c r="F29" s="14">
        <f t="shared" si="24"/>
        <v>2.7418999999999998</v>
      </c>
      <c r="G29" s="14">
        <f t="shared" si="24"/>
        <v>0.81469999999999998</v>
      </c>
      <c r="H29" s="14">
        <f t="shared" si="24"/>
        <v>1.3931999999999998</v>
      </c>
      <c r="I29" s="14">
        <f t="shared" si="24"/>
        <v>0.77850000000000019</v>
      </c>
      <c r="J29" s="14">
        <f t="shared" si="24"/>
        <v>1.2997999999999998</v>
      </c>
      <c r="K29" s="14">
        <f>MIN(K21:K23)</f>
        <v>0.89219999999999988</v>
      </c>
      <c r="L29" s="14">
        <f t="shared" ref="L29:AF29" si="25">MIN(L21:L25)</f>
        <v>4.7182318393652514</v>
      </c>
      <c r="M29" s="14">
        <f t="shared" si="25"/>
        <v>1.8956218663013993</v>
      </c>
      <c r="N29" s="14">
        <f t="shared" si="25"/>
        <v>3.5260146015012479</v>
      </c>
      <c r="O29" s="14">
        <f t="shared" si="25"/>
        <v>1.3649282215559908</v>
      </c>
      <c r="P29" s="14">
        <f t="shared" si="25"/>
        <v>5.4871533111441311</v>
      </c>
      <c r="Q29" s="14">
        <f t="shared" si="25"/>
        <v>6.0981650912385108</v>
      </c>
      <c r="R29" s="14">
        <f t="shared" si="25"/>
        <v>3.8483981303913972</v>
      </c>
      <c r="S29" s="14">
        <f t="shared" si="25"/>
        <v>5.0004742025131979</v>
      </c>
      <c r="T29" s="14">
        <f t="shared" si="25"/>
        <v>4.9419592005600377</v>
      </c>
      <c r="U29" s="14">
        <f t="shared" si="25"/>
        <v>6.3527267413292696</v>
      </c>
      <c r="V29" s="14">
        <f t="shared" si="25"/>
        <v>0.90111323372814811</v>
      </c>
      <c r="W29" s="14">
        <f t="shared" si="25"/>
        <v>1.6730300684685855</v>
      </c>
      <c r="X29" s="14">
        <f t="shared" si="25"/>
        <v>0.33011750938112994</v>
      </c>
      <c r="Y29" s="14">
        <f t="shared" si="25"/>
        <v>1.0655000000000001</v>
      </c>
      <c r="Z29" s="14">
        <f t="shared" si="25"/>
        <v>0.5232</v>
      </c>
      <c r="AA29" s="14">
        <f t="shared" si="25"/>
        <v>1.3329</v>
      </c>
      <c r="AB29" s="14">
        <f t="shared" si="25"/>
        <v>2.1055999999999999</v>
      </c>
      <c r="AC29" s="14">
        <f t="shared" si="25"/>
        <v>2.1146000000000003</v>
      </c>
      <c r="AD29" s="14">
        <f t="shared" si="25"/>
        <v>0</v>
      </c>
      <c r="AE29" s="14">
        <f t="shared" si="25"/>
        <v>0.29589999999999961</v>
      </c>
      <c r="AF29" s="14">
        <f t="shared" si="25"/>
        <v>0.30290000000000017</v>
      </c>
      <c r="AI29" s="12"/>
      <c r="AJ29" s="12"/>
      <c r="AK29" s="12"/>
    </row>
    <row r="30" spans="2:120" x14ac:dyDescent="0.2">
      <c r="B30" s="13" t="s">
        <v>7</v>
      </c>
      <c r="C30" s="13"/>
      <c r="D30" s="14">
        <f>MAX(D21:D25)</f>
        <v>18.4817</v>
      </c>
      <c r="E30" s="14">
        <f t="shared" ref="E30:J30" si="26">MAX(E21:E25)</f>
        <v>17.299299999999999</v>
      </c>
      <c r="F30" s="14">
        <f t="shared" si="26"/>
        <v>3.5724999999999998</v>
      </c>
      <c r="G30" s="14">
        <f t="shared" si="26"/>
        <v>1.2286999999999999</v>
      </c>
      <c r="H30" s="14">
        <f t="shared" si="26"/>
        <v>1.9684999999999997</v>
      </c>
      <c r="I30" s="14">
        <f t="shared" si="26"/>
        <v>1.0419999999999998</v>
      </c>
      <c r="J30" s="14">
        <f t="shared" si="26"/>
        <v>2.0892000000000008</v>
      </c>
      <c r="K30" s="14">
        <f>MAX(K21:K23)</f>
        <v>1.0857999999999999</v>
      </c>
      <c r="L30" s="14">
        <f t="shared" ref="L30:AF30" si="27">MAX(L21:L25)</f>
        <v>7.7724315712651988</v>
      </c>
      <c r="M30" s="14">
        <f t="shared" si="27"/>
        <v>2.2919586754564314</v>
      </c>
      <c r="N30" s="14">
        <f t="shared" si="27"/>
        <v>3.8858742347928823</v>
      </c>
      <c r="O30" s="14">
        <f t="shared" si="27"/>
        <v>1.44409030881036</v>
      </c>
      <c r="P30" s="14">
        <f t="shared" si="27"/>
        <v>7.4391456095441493</v>
      </c>
      <c r="Q30" s="14">
        <f t="shared" si="27"/>
        <v>8.3462027389705806</v>
      </c>
      <c r="R30" s="14">
        <f t="shared" si="27"/>
        <v>5.2747731894366785</v>
      </c>
      <c r="S30" s="14">
        <f t="shared" si="27"/>
        <v>6.2969742892916427</v>
      </c>
      <c r="T30" s="14">
        <f t="shared" si="27"/>
        <v>7.2060823371649034</v>
      </c>
      <c r="U30" s="14">
        <f t="shared" si="27"/>
        <v>8.9076330705749225</v>
      </c>
      <c r="V30" s="14">
        <f t="shared" si="27"/>
        <v>1.2358594175714321</v>
      </c>
      <c r="W30" s="14">
        <f t="shared" si="27"/>
        <v>2.1215927153909626</v>
      </c>
      <c r="X30" s="14">
        <f t="shared" si="27"/>
        <v>0.51447453775672858</v>
      </c>
      <c r="Y30" s="14">
        <f t="shared" si="27"/>
        <v>1.3214000000000001</v>
      </c>
      <c r="Z30" s="14">
        <f t="shared" si="27"/>
        <v>0.90290000000000004</v>
      </c>
      <c r="AA30" s="14">
        <f t="shared" si="27"/>
        <v>1.8090999999999999</v>
      </c>
      <c r="AB30" s="14">
        <f t="shared" si="27"/>
        <v>3.8855</v>
      </c>
      <c r="AC30" s="14">
        <f t="shared" si="27"/>
        <v>3.7845000000000004</v>
      </c>
      <c r="AD30" s="14">
        <f t="shared" si="27"/>
        <v>0.49399999999999977</v>
      </c>
      <c r="AE30" s="14">
        <f t="shared" si="27"/>
        <v>0.49019999999999975</v>
      </c>
      <c r="AF30" s="14">
        <f t="shared" si="27"/>
        <v>0.38100000000000001</v>
      </c>
      <c r="AI30" s="12"/>
      <c r="AJ30" s="12"/>
      <c r="AK30" s="12"/>
    </row>
    <row r="31" spans="2:120" x14ac:dyDescent="0.2">
      <c r="B31" s="13" t="s">
        <v>56</v>
      </c>
      <c r="C31" s="13"/>
      <c r="D31" s="15">
        <f>COUNT(D21:D25)</f>
        <v>5</v>
      </c>
      <c r="E31" s="15">
        <f t="shared" ref="E31:J31" si="28">COUNT(E21:E25)</f>
        <v>5</v>
      </c>
      <c r="F31" s="15">
        <f t="shared" si="28"/>
        <v>5</v>
      </c>
      <c r="G31" s="15">
        <f t="shared" si="28"/>
        <v>5</v>
      </c>
      <c r="H31" s="15">
        <f t="shared" si="28"/>
        <v>5</v>
      </c>
      <c r="I31" s="15">
        <f t="shared" si="28"/>
        <v>5</v>
      </c>
      <c r="J31" s="15">
        <f t="shared" si="28"/>
        <v>5</v>
      </c>
      <c r="K31" s="15">
        <f>COUNT(K21:K23)</f>
        <v>3</v>
      </c>
      <c r="L31" s="15">
        <f t="shared" ref="L31:AF31" si="29">COUNT(L21:L25)</f>
        <v>5</v>
      </c>
      <c r="M31" s="15">
        <f t="shared" si="29"/>
        <v>4</v>
      </c>
      <c r="N31" s="15">
        <f t="shared" si="29"/>
        <v>4</v>
      </c>
      <c r="O31" s="15">
        <f t="shared" si="29"/>
        <v>2</v>
      </c>
      <c r="P31" s="15">
        <f t="shared" si="29"/>
        <v>4</v>
      </c>
      <c r="Q31" s="15">
        <f t="shared" si="29"/>
        <v>4</v>
      </c>
      <c r="R31" s="15">
        <f t="shared" si="29"/>
        <v>5</v>
      </c>
      <c r="S31" s="15">
        <f t="shared" si="29"/>
        <v>5</v>
      </c>
      <c r="T31" s="15">
        <f t="shared" si="29"/>
        <v>5</v>
      </c>
      <c r="U31" s="15">
        <f t="shared" si="29"/>
        <v>5</v>
      </c>
      <c r="V31" s="15">
        <f t="shared" si="29"/>
        <v>5</v>
      </c>
      <c r="W31" s="15">
        <f t="shared" si="29"/>
        <v>5</v>
      </c>
      <c r="X31" s="15">
        <f t="shared" si="29"/>
        <v>5</v>
      </c>
      <c r="Y31" s="15">
        <f t="shared" si="29"/>
        <v>5</v>
      </c>
      <c r="Z31" s="15">
        <f t="shared" si="29"/>
        <v>5</v>
      </c>
      <c r="AA31" s="15">
        <f t="shared" si="29"/>
        <v>5</v>
      </c>
      <c r="AB31" s="15">
        <f t="shared" si="29"/>
        <v>5</v>
      </c>
      <c r="AC31" s="15">
        <f t="shared" si="29"/>
        <v>5</v>
      </c>
      <c r="AD31" s="15">
        <f t="shared" si="29"/>
        <v>5</v>
      </c>
      <c r="AE31" s="15">
        <f t="shared" si="29"/>
        <v>5</v>
      </c>
      <c r="AF31" s="15">
        <f t="shared" si="29"/>
        <v>5</v>
      </c>
      <c r="AI31" s="12"/>
      <c r="AJ31" s="12"/>
      <c r="AK31" s="12"/>
    </row>
  </sheetData>
  <mergeCells count="44">
    <mergeCell ref="BU19:BV19"/>
    <mergeCell ref="BW19:BX19"/>
    <mergeCell ref="BQ1:BR1"/>
    <mergeCell ref="BS1:BT1"/>
    <mergeCell ref="BQ19:BR19"/>
    <mergeCell ref="BS19:BT19"/>
    <mergeCell ref="AG19:AH19"/>
    <mergeCell ref="AI19:AJ19"/>
    <mergeCell ref="BU1:BV1"/>
    <mergeCell ref="BW1:BX1"/>
    <mergeCell ref="AK19:AL19"/>
    <mergeCell ref="AM19:AN19"/>
    <mergeCell ref="AO19:AP19"/>
    <mergeCell ref="AQ19:AR19"/>
    <mergeCell ref="AS19:AT19"/>
    <mergeCell ref="AU19:AV19"/>
    <mergeCell ref="BI19:BJ19"/>
    <mergeCell ref="BK19:BL19"/>
    <mergeCell ref="AW19:AX19"/>
    <mergeCell ref="AY19:AZ19"/>
    <mergeCell ref="BA19:BB19"/>
    <mergeCell ref="BC19:BD19"/>
    <mergeCell ref="BE1:BF1"/>
    <mergeCell ref="BG1:BH1"/>
    <mergeCell ref="BI1:BJ1"/>
    <mergeCell ref="BK1:BL1"/>
    <mergeCell ref="BM19:BN19"/>
    <mergeCell ref="BO19:BP19"/>
    <mergeCell ref="BM1:BN1"/>
    <mergeCell ref="BO1:BP1"/>
    <mergeCell ref="BE19:BF19"/>
    <mergeCell ref="BG19:BH19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9"/>
  <sheetViews>
    <sheetView workbookViewId="0">
      <pane xSplit="3" topLeftCell="D1" activePane="topRight" state="frozen"/>
      <selection activeCell="G29" sqref="G29"/>
      <selection pane="topRight" activeCell="F3" sqref="F3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314</v>
      </c>
      <c r="C3" s="1" t="s">
        <v>526</v>
      </c>
      <c r="D3" s="5">
        <f t="shared" ref="D3:D12" si="0">((AG3-AW3)^2+(AH3-AX3)^2)^0.5</f>
        <v>15.4267</v>
      </c>
      <c r="E3" s="5">
        <f t="shared" ref="E3:E12" si="1">((AG3-AU3)^2+(AH3-AV3)^2)^0.5</f>
        <v>14.3986</v>
      </c>
      <c r="F3" s="5">
        <f t="shared" ref="F3:F12" si="2">((AG3-AM3)^2+(AH3-AN3)^2)^0.5</f>
        <v>2.6625999999999999</v>
      </c>
      <c r="G3" s="5">
        <f t="shared" ref="G3:G12" si="3">((AG3-AI3)^2+(AH3-AJ3)^2)^0.5</f>
        <v>0.63819999999999999</v>
      </c>
      <c r="H3" s="5">
        <f t="shared" ref="H3:H12" si="4">((AK3-AM3)^2+(AL3-AN3)^2)^0.5</f>
        <v>1.5290999999999999</v>
      </c>
      <c r="I3" s="5">
        <f t="shared" ref="I3:I12" si="5">((AM3-AO3)^2+(AN3-AP3)^2)^0.5</f>
        <v>0.97660000000000036</v>
      </c>
      <c r="J3" s="5">
        <f t="shared" ref="J3:J12" si="6">((AO3-AQ3)^2+(AP3-AR3)^2)^0.5</f>
        <v>1.9799000000000002</v>
      </c>
      <c r="K3" s="5">
        <f t="shared" ref="K3:K12" si="7">((AQ3-AS3)^2+(AR3-AT3)^2)^0.5</f>
        <v>0.6476999999999995</v>
      </c>
      <c r="L3" s="5">
        <f t="shared" ref="L3:L12" si="8">((BS3-BU3)^2+(BT3-BV3)^2)^0.5</f>
        <v>6.3021497959029826</v>
      </c>
      <c r="M3" s="5" t="s">
        <v>566</v>
      </c>
      <c r="N3" s="5" t="s">
        <v>566</v>
      </c>
      <c r="O3" s="5" t="s">
        <v>566</v>
      </c>
      <c r="P3" s="5" t="s">
        <v>566</v>
      </c>
      <c r="Q3" s="5" t="s">
        <v>566</v>
      </c>
      <c r="R3" s="5" t="s">
        <v>566</v>
      </c>
      <c r="S3" s="5" t="s">
        <v>566</v>
      </c>
      <c r="T3" s="5" t="s">
        <v>566</v>
      </c>
      <c r="U3" s="5" t="s">
        <v>566</v>
      </c>
      <c r="V3" s="5">
        <f>((DI3-DK3)^2+(DJ3-DL3)^2)^0.5</f>
        <v>1.2026971189788391</v>
      </c>
      <c r="W3" s="5">
        <f>((DK3-DM3)^2+(DL3-DN3)^2)^0.5</f>
        <v>1.613707052100845</v>
      </c>
      <c r="X3" s="5">
        <f>((DM3-DO3)^2+(DN3-DP3)^2)^0.5</f>
        <v>0.33371438386740238</v>
      </c>
      <c r="Y3" s="5">
        <f>((BE3-BK3)^2+(BF3-BL3)^2)^0.5</f>
        <v>1.2496</v>
      </c>
      <c r="Z3" s="5">
        <f t="shared" ref="Z3:Z12" si="9">((BG3-BI3)^2+(BH3-BJ3)^2)^0.5</f>
        <v>0.60519999999999996</v>
      </c>
      <c r="AA3" s="5">
        <f t="shared" ref="AA3:AA12" si="10">((BC3-BM3)^2+(BD3-BN3)^2)^0.5</f>
        <v>1.7164000000000001</v>
      </c>
      <c r="AB3" s="5">
        <f t="shared" ref="AB3:AB12" si="11">((BA3-BO3)^2+(BB3-BP3)^2)^0.5</f>
        <v>3.7122000000000002</v>
      </c>
      <c r="AC3" s="6">
        <f t="shared" ref="AC3:AC12" si="12">((AY3-BQ3)^2+(AZ3-BR3)^2)^0.5</f>
        <v>2.5888999999999998</v>
      </c>
      <c r="AD3" s="6" t="s">
        <v>566</v>
      </c>
      <c r="AE3" s="6" t="s">
        <v>566</v>
      </c>
      <c r="AF3" s="6" t="s">
        <v>566</v>
      </c>
      <c r="AG3" s="9">
        <v>0</v>
      </c>
      <c r="AH3" s="9">
        <v>0</v>
      </c>
      <c r="AI3" s="9">
        <v>0</v>
      </c>
      <c r="AJ3" s="9">
        <v>-0.63819999999999999</v>
      </c>
      <c r="AK3" s="9">
        <v>0</v>
      </c>
      <c r="AL3" s="9">
        <v>-1.1335</v>
      </c>
      <c r="AM3" s="9">
        <v>0</v>
      </c>
      <c r="AN3" s="9">
        <v>-2.6625999999999999</v>
      </c>
      <c r="AO3" s="9">
        <v>0</v>
      </c>
      <c r="AP3" s="9">
        <v>-3.6392000000000002</v>
      </c>
      <c r="AQ3" s="9">
        <v>0</v>
      </c>
      <c r="AR3" s="9">
        <v>-5.6191000000000004</v>
      </c>
      <c r="AS3" s="9">
        <v>0</v>
      </c>
      <c r="AT3" s="9">
        <v>-6.2667999999999999</v>
      </c>
      <c r="AU3" s="9">
        <v>0</v>
      </c>
      <c r="AV3" s="9">
        <v>-14.3986</v>
      </c>
      <c r="AW3" s="9">
        <v>0</v>
      </c>
      <c r="AX3" s="9">
        <v>-15.4267</v>
      </c>
      <c r="AY3" s="18">
        <v>1.3202</v>
      </c>
      <c r="AZ3" s="18">
        <v>-6.6161000000000003</v>
      </c>
      <c r="BA3" s="19">
        <v>1.8345</v>
      </c>
      <c r="BB3" s="19">
        <v>-6.6161000000000003</v>
      </c>
      <c r="BC3" s="19">
        <v>0.82110000000000005</v>
      </c>
      <c r="BD3" s="19">
        <v>-6.6161000000000003</v>
      </c>
      <c r="BE3" s="19">
        <v>0.77910000000000001</v>
      </c>
      <c r="BF3" s="19">
        <v>-6.6161000000000003</v>
      </c>
      <c r="BG3" s="19">
        <v>0.39500000000000002</v>
      </c>
      <c r="BH3" s="19">
        <v>-6.6161000000000003</v>
      </c>
      <c r="BI3" s="19">
        <v>-0.2102</v>
      </c>
      <c r="BJ3" s="19">
        <v>-6.6161000000000003</v>
      </c>
      <c r="BK3" s="19">
        <v>-0.47049999999999997</v>
      </c>
      <c r="BL3" s="19">
        <v>-6.6161000000000003</v>
      </c>
      <c r="BM3" s="19">
        <v>-0.89529999999999998</v>
      </c>
      <c r="BN3" s="19">
        <v>-6.6161000000000003</v>
      </c>
      <c r="BO3" s="19">
        <v>-1.8776999999999999</v>
      </c>
      <c r="BP3" s="19">
        <v>-6.6161000000000003</v>
      </c>
      <c r="BQ3" s="19">
        <v>-1.2686999999999999</v>
      </c>
      <c r="BR3" s="19">
        <v>-6.6161000000000003</v>
      </c>
      <c r="BS3" s="17">
        <v>0</v>
      </c>
      <c r="BT3" s="17">
        <v>0</v>
      </c>
      <c r="BU3" s="17">
        <v>-2.7222</v>
      </c>
      <c r="BV3" s="17">
        <v>5.6839000000000004</v>
      </c>
      <c r="BW3" s="17"/>
      <c r="BX3" s="17"/>
      <c r="BY3" s="17"/>
      <c r="BZ3" s="17"/>
      <c r="CA3" s="17"/>
      <c r="CB3" s="17"/>
      <c r="CC3" s="17"/>
      <c r="CD3" s="17"/>
      <c r="DI3" s="12">
        <v>-0.95760000000000001</v>
      </c>
      <c r="DJ3" s="12">
        <v>4.2614999999999998</v>
      </c>
      <c r="DK3" s="12">
        <v>-5.4600000000000003E-2</v>
      </c>
      <c r="DL3" s="12">
        <v>3.4670999999999998</v>
      </c>
      <c r="DM3" s="12">
        <v>0.35749999999999998</v>
      </c>
      <c r="DN3" s="12">
        <v>1.9069</v>
      </c>
      <c r="DO3" s="12">
        <v>0.33150000000000002</v>
      </c>
      <c r="DP3" s="12">
        <v>1.5742</v>
      </c>
    </row>
    <row r="4" spans="2:120" ht="14.45" customHeight="1" x14ac:dyDescent="0.2">
      <c r="B4" s="2" t="s">
        <v>315</v>
      </c>
      <c r="C4" s="2"/>
      <c r="D4" s="5">
        <f t="shared" si="0"/>
        <v>15.782299999999999</v>
      </c>
      <c r="E4" s="5">
        <f t="shared" si="1"/>
        <v>15.518800000000001</v>
      </c>
      <c r="F4" s="5">
        <f t="shared" si="2"/>
        <v>3.0200999999999998</v>
      </c>
      <c r="G4" s="5">
        <f t="shared" si="3"/>
        <v>0.85660000000000003</v>
      </c>
      <c r="H4" s="5">
        <f t="shared" si="4"/>
        <v>1.5620999999999998</v>
      </c>
      <c r="I4" s="5">
        <f t="shared" si="5"/>
        <v>0.82930000000000037</v>
      </c>
      <c r="J4" s="5">
        <f t="shared" si="6"/>
        <v>2.1049999999999995</v>
      </c>
      <c r="K4" s="5">
        <f t="shared" si="7"/>
        <v>1.0045999999999999</v>
      </c>
      <c r="L4" s="5">
        <f t="shared" si="8"/>
        <v>6.0850771235868493</v>
      </c>
      <c r="M4" s="5">
        <f t="shared" ref="M4:M12" si="13">((BU4-BW4)^2+(BV4-BX4)^2)^0.5</f>
        <v>1.8729230470043343</v>
      </c>
      <c r="N4" s="5">
        <f t="shared" ref="N4:N12" si="14">((BW4-BY4)^2+(BX4-BZ4)^2)^0.5 + ((BY4-CA4)^2+(BZ4-CB4)^2)^0.5</f>
        <v>6.2482086449393206</v>
      </c>
      <c r="O4" s="5">
        <f t="shared" ref="O4:O12" si="15">((CA4-CC4)^2+(CB4-CD4)^2)^0.5</f>
        <v>1.9473957430373521</v>
      </c>
      <c r="P4" s="5">
        <f t="shared" ref="P4:P12" si="16">((CE4-CG4)^2+(CF4-CH4)^2)^0.5</f>
        <v>6.104963502757407</v>
      </c>
      <c r="Q4" s="5">
        <f>((CG4-CI4)^2+(CH4-CJ4)^2)^0.5</f>
        <v>6.3297782433510257</v>
      </c>
      <c r="R4" s="5">
        <f t="shared" ref="R4:R12" si="17">((CO4-CQ4)^2+(CP4-CR4)^2)^0.5</f>
        <v>4.4255005694271459</v>
      </c>
      <c r="S4" s="5">
        <f t="shared" ref="S4:S12" si="18">((CQ4-CS4)^2+(CR4-CT4)^2)^0.5</f>
        <v>5.3899672030542085</v>
      </c>
      <c r="T4" s="5">
        <f t="shared" ref="T4:T12" si="19">((CY4-DA4)^2+(CZ4-DB4)^2)^0.5</f>
        <v>6.3633822406012985</v>
      </c>
      <c r="U4" s="5">
        <f>((DA4-DC4)^2+(DB4-DD4)^2)^0.5</f>
        <v>7.4375697435385444</v>
      </c>
      <c r="V4" s="5">
        <f t="shared" ref="V4:V12" si="20">((DI4-DK4)^2+(DJ4-DL4)^2)^0.5</f>
        <v>1.1680715217828059</v>
      </c>
      <c r="W4" s="5">
        <f t="shared" ref="W4:W12" si="21">((DK4-DM4)^2+(DL4-DN4)^2)^0.5</f>
        <v>1.6365582666070893</v>
      </c>
      <c r="X4" s="5">
        <f t="shared" ref="X4:X12" si="22">((DM4-DO4)^2+(DN4-DP4)^2)^0.5</f>
        <v>0.26930725946398104</v>
      </c>
      <c r="Y4" s="5">
        <f t="shared" ref="Y4:Y12" si="23">((BE4-BK4)^2+(BF4-BL4)^2)^0.5</f>
        <v>1.2865</v>
      </c>
      <c r="Z4" s="5">
        <f t="shared" si="9"/>
        <v>0.62870000000000004</v>
      </c>
      <c r="AA4" s="5">
        <f t="shared" si="10"/>
        <v>1.7423999999999999</v>
      </c>
      <c r="AB4" s="5">
        <f t="shared" si="11"/>
        <v>3.6715999999999998</v>
      </c>
      <c r="AC4" s="6">
        <f t="shared" si="12"/>
        <v>2.7762000000000002</v>
      </c>
      <c r="AD4" s="6">
        <f t="shared" ref="AD4:AD12" si="24">((CK4-CM4)^2+(CL4-CN4)^2)^0.5</f>
        <v>0.34799999999999986</v>
      </c>
      <c r="AE4" s="6">
        <f t="shared" ref="AE4:AE12" si="25">((CU4-CW4)^2+(CV4-CX4)^2)^0.5</f>
        <v>0.33589999999999998</v>
      </c>
      <c r="AF4" s="6">
        <f t="shared" ref="AF4:AF12" si="26">((DE4-DG4)^2+(DF4-DH4)^2)^0.5</f>
        <v>0.28509999999999991</v>
      </c>
      <c r="AG4" s="9">
        <v>0</v>
      </c>
      <c r="AH4" s="9">
        <v>0</v>
      </c>
      <c r="AI4" s="9">
        <v>0</v>
      </c>
      <c r="AJ4" s="9">
        <v>-0.85660000000000003</v>
      </c>
      <c r="AK4" s="9">
        <v>0</v>
      </c>
      <c r="AL4" s="9">
        <v>-1.458</v>
      </c>
      <c r="AM4" s="9">
        <v>0</v>
      </c>
      <c r="AN4" s="9">
        <v>-3.0200999999999998</v>
      </c>
      <c r="AO4" s="9">
        <v>0</v>
      </c>
      <c r="AP4" s="9">
        <v>-3.8494000000000002</v>
      </c>
      <c r="AQ4" s="9">
        <v>0</v>
      </c>
      <c r="AR4" s="9">
        <v>-5.9543999999999997</v>
      </c>
      <c r="AS4" s="9">
        <v>0</v>
      </c>
      <c r="AT4" s="9">
        <v>-6.9589999999999996</v>
      </c>
      <c r="AU4" s="9">
        <v>0</v>
      </c>
      <c r="AV4" s="9">
        <v>-15.518800000000001</v>
      </c>
      <c r="AW4" s="9">
        <v>0</v>
      </c>
      <c r="AX4" s="9">
        <v>-15.782299999999999</v>
      </c>
      <c r="AY4" s="18">
        <v>1.2667999999999999</v>
      </c>
      <c r="AZ4" s="18">
        <v>-6.5385999999999997</v>
      </c>
      <c r="BA4" s="19">
        <v>1.7196</v>
      </c>
      <c r="BB4" s="19">
        <v>-6.5385999999999997</v>
      </c>
      <c r="BC4" s="19">
        <v>0.9385</v>
      </c>
      <c r="BD4" s="19">
        <v>-6.5385999999999997</v>
      </c>
      <c r="BE4" s="19">
        <v>0.69340000000000002</v>
      </c>
      <c r="BF4" s="19">
        <v>-6.5385999999999997</v>
      </c>
      <c r="BG4" s="19">
        <v>0.27179999999999999</v>
      </c>
      <c r="BH4" s="19">
        <v>-6.5385999999999997</v>
      </c>
      <c r="BI4" s="19">
        <v>-0.3569</v>
      </c>
      <c r="BJ4" s="19">
        <v>-6.5385999999999997</v>
      </c>
      <c r="BK4" s="19">
        <v>-0.59309999999999996</v>
      </c>
      <c r="BL4" s="19">
        <v>-6.5385999999999997</v>
      </c>
      <c r="BM4" s="19">
        <v>-0.80389999999999995</v>
      </c>
      <c r="BN4" s="19">
        <v>-6.5385999999999997</v>
      </c>
      <c r="BO4" s="19">
        <v>-1.952</v>
      </c>
      <c r="BP4" s="19">
        <v>-6.5385999999999997</v>
      </c>
      <c r="BQ4" s="19">
        <v>-1.5094000000000001</v>
      </c>
      <c r="BR4" s="19">
        <v>-6.5385999999999997</v>
      </c>
      <c r="BS4" s="17">
        <v>0</v>
      </c>
      <c r="BT4" s="17">
        <v>0</v>
      </c>
      <c r="BU4" s="17">
        <v>-7.6200000000000004E-2</v>
      </c>
      <c r="BV4" s="17">
        <v>6.0846</v>
      </c>
      <c r="BW4" s="17">
        <v>1.6745000000000001</v>
      </c>
      <c r="BX4" s="17">
        <v>5.4191000000000003</v>
      </c>
      <c r="BY4" s="17">
        <v>5.0659999999999998</v>
      </c>
      <c r="BZ4" s="17">
        <v>2.82</v>
      </c>
      <c r="CA4" s="17">
        <v>4.6412000000000004</v>
      </c>
      <c r="CB4" s="17">
        <v>0.89090000000000003</v>
      </c>
      <c r="CC4" s="17">
        <v>2.9115000000000002</v>
      </c>
      <c r="CD4" s="17">
        <v>1.7856000000000001</v>
      </c>
      <c r="CE4" s="12">
        <v>2.8689</v>
      </c>
      <c r="CF4" s="12">
        <v>2.6682999999999999</v>
      </c>
      <c r="CG4" s="12">
        <v>0.80330000000000001</v>
      </c>
      <c r="CH4" s="12">
        <v>-3.0766</v>
      </c>
      <c r="CI4" s="12">
        <v>3.7503000000000002</v>
      </c>
      <c r="CJ4" s="12">
        <v>-8.6784999999999997</v>
      </c>
      <c r="CK4" s="12">
        <v>2.0179999999999998</v>
      </c>
      <c r="CL4" s="12">
        <v>8.3199999999999996E-2</v>
      </c>
      <c r="CM4" s="12">
        <v>1.67</v>
      </c>
      <c r="CN4" s="12">
        <v>8.3199999999999996E-2</v>
      </c>
      <c r="CO4" s="12">
        <v>2.0364</v>
      </c>
      <c r="CP4" s="12">
        <v>-0.14860000000000001</v>
      </c>
      <c r="CQ4" s="12">
        <v>-2.3462999999999998</v>
      </c>
      <c r="CR4" s="12">
        <v>-0.76259999999999994</v>
      </c>
      <c r="CS4" s="12">
        <v>-0.80769999999999997</v>
      </c>
      <c r="CT4" s="12">
        <v>4.4031000000000002</v>
      </c>
      <c r="CU4" s="12">
        <v>-0.21079999999999999</v>
      </c>
      <c r="CV4" s="12">
        <v>-0.30349999999999999</v>
      </c>
      <c r="CW4" s="12">
        <v>-0.21079999999999999</v>
      </c>
      <c r="CX4" s="12">
        <v>3.2399999999999998E-2</v>
      </c>
      <c r="CY4" s="12">
        <v>0.52129999999999999</v>
      </c>
      <c r="CZ4" s="12">
        <v>0.46929999999999999</v>
      </c>
      <c r="DA4" s="12">
        <v>-5.7664</v>
      </c>
      <c r="DB4" s="12">
        <v>1.4478</v>
      </c>
      <c r="DC4" s="12">
        <v>7.1099999999999997E-2</v>
      </c>
      <c r="DD4" s="12">
        <v>6.0566000000000004</v>
      </c>
      <c r="DE4" s="12">
        <v>-2.1627999999999998</v>
      </c>
      <c r="DF4" s="12">
        <v>0.8649</v>
      </c>
      <c r="DG4" s="12">
        <v>-2.1627999999999998</v>
      </c>
      <c r="DH4" s="12">
        <v>1.1499999999999999</v>
      </c>
      <c r="DI4" s="12">
        <v>0.35749999999999998</v>
      </c>
      <c r="DJ4" s="12">
        <v>1.6104000000000001</v>
      </c>
      <c r="DK4" s="12">
        <v>1.1556999999999999</v>
      </c>
      <c r="DL4" s="12">
        <v>0.75760000000000005</v>
      </c>
      <c r="DM4" s="12">
        <v>1.5043</v>
      </c>
      <c r="DN4" s="12">
        <v>-0.84140000000000004</v>
      </c>
      <c r="DO4" s="12">
        <v>1.4966999999999999</v>
      </c>
      <c r="DP4" s="12">
        <v>-1.1106</v>
      </c>
    </row>
    <row r="5" spans="2:120" ht="16.899999999999999" customHeight="1" x14ac:dyDescent="0.2">
      <c r="B5" s="2" t="s">
        <v>316</v>
      </c>
      <c r="C5" s="2" t="s">
        <v>527</v>
      </c>
      <c r="D5" s="5">
        <f t="shared" si="0"/>
        <v>15.664199999999999</v>
      </c>
      <c r="E5" s="5">
        <f t="shared" si="1"/>
        <v>14.564399999999999</v>
      </c>
      <c r="F5" s="5">
        <f t="shared" si="2"/>
        <v>2.8607</v>
      </c>
      <c r="G5" s="5">
        <f t="shared" si="3"/>
        <v>0.84199999999999997</v>
      </c>
      <c r="H5" s="5">
        <f t="shared" si="4"/>
        <v>1.4993000000000001</v>
      </c>
      <c r="I5" s="5">
        <f t="shared" si="5"/>
        <v>0.84200000000000008</v>
      </c>
      <c r="J5" s="5">
        <f t="shared" si="6"/>
        <v>2.0701000000000001</v>
      </c>
      <c r="K5" s="5">
        <f t="shared" si="7"/>
        <v>1.0465</v>
      </c>
      <c r="L5" s="5">
        <v>6.633812623974241</v>
      </c>
      <c r="M5" s="5">
        <v>1.9451886592307703</v>
      </c>
      <c r="N5" s="5">
        <v>5.6089906826092193</v>
      </c>
      <c r="O5" s="5" t="s">
        <v>566</v>
      </c>
      <c r="P5" s="5">
        <f t="shared" si="16"/>
        <v>6.2325234584396068</v>
      </c>
      <c r="Q5" s="5">
        <f t="shared" ref="Q5:Q12" si="27">((CG5-CI5)^2+(CH5-CJ5)^2)^0.5</f>
        <v>6.7962936259405389</v>
      </c>
      <c r="R5" s="5">
        <f t="shared" si="17"/>
        <v>4.6059188551254353</v>
      </c>
      <c r="S5" s="5">
        <f t="shared" si="18"/>
        <v>5.1502701482543607</v>
      </c>
      <c r="T5" s="5">
        <f t="shared" si="19"/>
        <v>6.6022595950174514</v>
      </c>
      <c r="U5" s="5">
        <f t="shared" ref="U5:U12" si="28">((DA5-DC5)^2+(DB5-DD5)^2)^0.5</f>
        <v>7.063739260476706</v>
      </c>
      <c r="V5" s="5">
        <f t="shared" si="20"/>
        <v>1.1619466597051693</v>
      </c>
      <c r="W5" s="5">
        <f t="shared" si="21"/>
        <v>1.6084721477228008</v>
      </c>
      <c r="X5" s="5">
        <f t="shared" si="22"/>
        <v>0.35192328709535559</v>
      </c>
      <c r="Y5" s="5">
        <f t="shared" si="23"/>
        <v>1.2865</v>
      </c>
      <c r="Z5" s="5">
        <f t="shared" si="9"/>
        <v>0.6705000000000001</v>
      </c>
      <c r="AA5" s="5">
        <f t="shared" si="10"/>
        <v>1.7010999999999998</v>
      </c>
      <c r="AB5" s="5">
        <f t="shared" si="11"/>
        <v>3.5103</v>
      </c>
      <c r="AC5" s="6">
        <f t="shared" si="12"/>
        <v>1.9577</v>
      </c>
      <c r="AD5" s="6">
        <f t="shared" si="24"/>
        <v>0.34800000000000003</v>
      </c>
      <c r="AE5" s="6">
        <f t="shared" si="25"/>
        <v>0.31689999999999996</v>
      </c>
      <c r="AF5" s="6">
        <f t="shared" si="26"/>
        <v>0.32380000000000031</v>
      </c>
      <c r="AG5" s="9">
        <v>0</v>
      </c>
      <c r="AH5" s="9">
        <v>0</v>
      </c>
      <c r="AI5" s="9">
        <v>0</v>
      </c>
      <c r="AJ5" s="9">
        <v>-0.84199999999999997</v>
      </c>
      <c r="AK5" s="9">
        <v>0</v>
      </c>
      <c r="AL5" s="9">
        <v>-1.3613999999999999</v>
      </c>
      <c r="AM5" s="9">
        <v>0</v>
      </c>
      <c r="AN5" s="9">
        <v>-2.8607</v>
      </c>
      <c r="AO5" s="9">
        <v>0</v>
      </c>
      <c r="AP5" s="9">
        <v>-3.7027000000000001</v>
      </c>
      <c r="AQ5" s="9">
        <v>0</v>
      </c>
      <c r="AR5" s="9">
        <v>-5.7728000000000002</v>
      </c>
      <c r="AS5" s="9">
        <v>0</v>
      </c>
      <c r="AT5" s="9">
        <v>-6.8193000000000001</v>
      </c>
      <c r="AU5" s="9">
        <v>0</v>
      </c>
      <c r="AV5" s="9">
        <v>-14.564399999999999</v>
      </c>
      <c r="AW5" s="9">
        <v>0</v>
      </c>
      <c r="AX5" s="9">
        <v>-15.664199999999999</v>
      </c>
      <c r="AY5" s="18">
        <v>0.81530000000000002</v>
      </c>
      <c r="AZ5" s="18">
        <v>-7.1398999999999999</v>
      </c>
      <c r="BA5" s="19">
        <v>1.5729</v>
      </c>
      <c r="BB5" s="19">
        <v>-7.1398999999999999</v>
      </c>
      <c r="BC5" s="19">
        <v>0.83309999999999995</v>
      </c>
      <c r="BD5" s="19">
        <v>-7.1398999999999999</v>
      </c>
      <c r="BE5" s="19">
        <v>0.67310000000000003</v>
      </c>
      <c r="BF5" s="19">
        <v>-7.1398999999999999</v>
      </c>
      <c r="BG5" s="19">
        <v>0.37080000000000002</v>
      </c>
      <c r="BH5" s="19">
        <v>-7.1398999999999999</v>
      </c>
      <c r="BI5" s="19">
        <v>-0.29970000000000002</v>
      </c>
      <c r="BJ5" s="19">
        <v>-7.1398999999999999</v>
      </c>
      <c r="BK5" s="19">
        <v>-0.61339999999999995</v>
      </c>
      <c r="BL5" s="19">
        <v>-7.1398999999999999</v>
      </c>
      <c r="BM5" s="19">
        <v>-0.86799999999999999</v>
      </c>
      <c r="BN5" s="19">
        <v>-7.1398999999999999</v>
      </c>
      <c r="BO5" s="19">
        <v>-1.9374</v>
      </c>
      <c r="BP5" s="19">
        <v>-7.1398999999999999</v>
      </c>
      <c r="BQ5" s="19">
        <v>-1.1424000000000001</v>
      </c>
      <c r="BR5" s="19">
        <v>-7.1398999999999999</v>
      </c>
      <c r="BS5" s="17">
        <v>0</v>
      </c>
      <c r="BT5" s="17">
        <v>0</v>
      </c>
      <c r="BU5" s="17">
        <v>-0.2286</v>
      </c>
      <c r="BV5" s="17">
        <v>-6.117</v>
      </c>
      <c r="BW5" s="17">
        <v>1.3894</v>
      </c>
      <c r="BX5" s="17">
        <v>-7.3266</v>
      </c>
      <c r="BY5" s="17">
        <v>4.6417999999999999</v>
      </c>
      <c r="BZ5" s="17">
        <v>-8.1591000000000005</v>
      </c>
      <c r="CA5" s="17">
        <v>5.4153000000000002</v>
      </c>
      <c r="CB5" s="17">
        <v>-6.8307000000000002</v>
      </c>
      <c r="CC5" s="17">
        <v>5.4153000000000002</v>
      </c>
      <c r="CD5" s="17">
        <v>-6.8307000000000002</v>
      </c>
      <c r="CE5" s="12">
        <v>0.10539999999999999</v>
      </c>
      <c r="CF5" s="12">
        <v>-0.56899999999999995</v>
      </c>
      <c r="CG5" s="12">
        <v>8.8300000000000003E-2</v>
      </c>
      <c r="CH5" s="12">
        <v>-6.8014999999999999</v>
      </c>
      <c r="CI5" s="12">
        <v>6.8446999999999996</v>
      </c>
      <c r="CJ5" s="12">
        <v>-7.5368000000000004</v>
      </c>
      <c r="CK5" s="12">
        <v>0.25530000000000003</v>
      </c>
      <c r="CL5" s="12">
        <v>-3.7433000000000001</v>
      </c>
      <c r="CM5" s="12">
        <v>-9.2700000000000005E-2</v>
      </c>
      <c r="CN5" s="12">
        <v>-3.7433000000000001</v>
      </c>
      <c r="CO5" s="12">
        <v>2.35E-2</v>
      </c>
      <c r="CP5" s="12">
        <v>-2.6040999999999999</v>
      </c>
      <c r="CQ5" s="12">
        <v>-3.0663999999999998</v>
      </c>
      <c r="CR5" s="12">
        <v>-6.0198</v>
      </c>
      <c r="CS5" s="12">
        <v>0.73980000000000001</v>
      </c>
      <c r="CT5" s="12">
        <v>-9.4893999999999998</v>
      </c>
      <c r="CU5" s="12">
        <v>-1.1405000000000001</v>
      </c>
      <c r="CV5" s="12">
        <v>-4.1840000000000002</v>
      </c>
      <c r="CW5" s="12">
        <v>-1.1405000000000001</v>
      </c>
      <c r="CX5" s="12">
        <v>-3.8671000000000002</v>
      </c>
      <c r="CY5" s="12">
        <v>-2.5425</v>
      </c>
      <c r="CZ5" s="12">
        <v>-2.2027999999999999</v>
      </c>
      <c r="DA5" s="12">
        <v>-1.6598999999999999</v>
      </c>
      <c r="DB5" s="12">
        <v>4.3402000000000003</v>
      </c>
      <c r="DC5" s="12">
        <v>1.6153999999999999</v>
      </c>
      <c r="DD5" s="12">
        <v>-1.9182999999999999</v>
      </c>
      <c r="DE5" s="12">
        <v>-2.1564999999999999</v>
      </c>
      <c r="DF5" s="12">
        <v>1.7482</v>
      </c>
      <c r="DG5" s="12">
        <v>-2.4803000000000002</v>
      </c>
      <c r="DH5" s="12">
        <v>1.7482</v>
      </c>
      <c r="DI5" s="12">
        <v>1.4821</v>
      </c>
      <c r="DJ5" s="12">
        <v>-1.0229999999999999</v>
      </c>
      <c r="DK5" s="12">
        <v>2.2219000000000002</v>
      </c>
      <c r="DL5" s="12">
        <v>-1.919</v>
      </c>
      <c r="DM5" s="12">
        <v>2.4085999999999999</v>
      </c>
      <c r="DN5" s="12">
        <v>-3.5165999999999999</v>
      </c>
      <c r="DO5" s="12">
        <v>2.3216000000000001</v>
      </c>
      <c r="DP5" s="12">
        <v>-3.8576000000000001</v>
      </c>
    </row>
    <row r="6" spans="2:120" ht="15" customHeight="1" x14ac:dyDescent="0.2">
      <c r="B6" s="2" t="s">
        <v>317</v>
      </c>
      <c r="C6" s="2" t="s">
        <v>525</v>
      </c>
      <c r="D6" s="5">
        <f t="shared" si="0"/>
        <v>15.758800000000001</v>
      </c>
      <c r="E6" s="5">
        <f t="shared" si="1"/>
        <v>14.605600000000001</v>
      </c>
      <c r="F6" s="5">
        <f t="shared" si="2"/>
        <v>2.9337</v>
      </c>
      <c r="G6" s="5">
        <f t="shared" si="3"/>
        <v>0.79820000000000002</v>
      </c>
      <c r="H6" s="5">
        <f t="shared" si="4"/>
        <v>1.5659000000000001</v>
      </c>
      <c r="I6" s="5">
        <f t="shared" si="5"/>
        <v>0.86419999999999986</v>
      </c>
      <c r="J6" s="5">
        <f t="shared" si="6"/>
        <v>2.2429000000000001</v>
      </c>
      <c r="K6" s="5">
        <f t="shared" si="7"/>
        <v>0.76890000000000036</v>
      </c>
      <c r="L6" s="5">
        <f t="shared" si="8"/>
        <v>6.2321237608057816</v>
      </c>
      <c r="M6" s="5">
        <f t="shared" si="13"/>
        <v>1.871170235440913</v>
      </c>
      <c r="N6" s="24">
        <f t="shared" si="14"/>
        <v>2.5905078189420694</v>
      </c>
      <c r="O6" s="5" t="s">
        <v>566</v>
      </c>
      <c r="P6" s="5">
        <f t="shared" si="16"/>
        <v>6.3935408851433806</v>
      </c>
      <c r="Q6" s="5">
        <f t="shared" si="27"/>
        <v>6.6536069856882891</v>
      </c>
      <c r="R6" s="5">
        <f t="shared" si="17"/>
        <v>4.5644565470601206</v>
      </c>
      <c r="S6" s="5">
        <f t="shared" si="18"/>
        <v>4.7637247663986635</v>
      </c>
      <c r="T6" s="5">
        <f t="shared" si="19"/>
        <v>6.6348757946174093</v>
      </c>
      <c r="U6" s="5">
        <f t="shared" si="28"/>
        <v>7.1836192166623087</v>
      </c>
      <c r="V6" s="5">
        <f t="shared" si="20"/>
        <v>1.1191684502343697</v>
      </c>
      <c r="W6" s="5">
        <f t="shared" si="21"/>
        <v>1.597313525892772</v>
      </c>
      <c r="X6" s="5">
        <f t="shared" si="22"/>
        <v>0.377378881232111</v>
      </c>
      <c r="Y6" s="5">
        <f t="shared" si="23"/>
        <v>1.3519000000000001</v>
      </c>
      <c r="Z6" s="5">
        <f t="shared" si="9"/>
        <v>0.66610000000000003</v>
      </c>
      <c r="AA6" s="5">
        <f t="shared" si="10"/>
        <v>1.778</v>
      </c>
      <c r="AB6" s="5">
        <f t="shared" si="11"/>
        <v>3.7979000000000003</v>
      </c>
      <c r="AC6" s="6">
        <f t="shared" si="12"/>
        <v>2.0554999999999999</v>
      </c>
      <c r="AD6" s="6">
        <f t="shared" si="24"/>
        <v>0.3516999999999999</v>
      </c>
      <c r="AE6" s="6">
        <f t="shared" si="25"/>
        <v>0.34739999999999993</v>
      </c>
      <c r="AF6" s="6">
        <f t="shared" si="26"/>
        <v>0.28129999999999999</v>
      </c>
      <c r="AG6" s="9">
        <v>0</v>
      </c>
      <c r="AH6" s="9">
        <v>0</v>
      </c>
      <c r="AI6" s="9">
        <v>0</v>
      </c>
      <c r="AJ6" s="9">
        <v>-0.79820000000000002</v>
      </c>
      <c r="AK6" s="9">
        <v>0</v>
      </c>
      <c r="AL6" s="9">
        <v>-1.3677999999999999</v>
      </c>
      <c r="AM6" s="9">
        <v>0</v>
      </c>
      <c r="AN6" s="9">
        <v>-2.9337</v>
      </c>
      <c r="AO6" s="9">
        <v>0</v>
      </c>
      <c r="AP6" s="9">
        <v>-3.7978999999999998</v>
      </c>
      <c r="AQ6" s="9">
        <v>0</v>
      </c>
      <c r="AR6" s="9">
        <v>-6.0407999999999999</v>
      </c>
      <c r="AS6" s="9">
        <v>0</v>
      </c>
      <c r="AT6" s="9">
        <v>-6.8097000000000003</v>
      </c>
      <c r="AU6" s="9">
        <v>0</v>
      </c>
      <c r="AV6" s="9">
        <v>-14.605600000000001</v>
      </c>
      <c r="AW6" s="9">
        <v>0</v>
      </c>
      <c r="AX6" s="9">
        <v>-15.758800000000001</v>
      </c>
      <c r="AY6" s="18">
        <v>0.92459999999999998</v>
      </c>
      <c r="AZ6" s="18">
        <v>-5.9074</v>
      </c>
      <c r="BA6" s="19">
        <v>1.9621</v>
      </c>
      <c r="BB6" s="19">
        <v>-5.9074</v>
      </c>
      <c r="BC6" s="19">
        <v>0.94110000000000005</v>
      </c>
      <c r="BD6" s="19">
        <v>-5.9074</v>
      </c>
      <c r="BE6" s="19">
        <v>0.5423</v>
      </c>
      <c r="BF6" s="19">
        <v>-5.9074</v>
      </c>
      <c r="BG6" s="19">
        <v>0.1391</v>
      </c>
      <c r="BH6" s="19">
        <v>-5.9074</v>
      </c>
      <c r="BI6" s="19">
        <v>-0.52700000000000002</v>
      </c>
      <c r="BJ6" s="19">
        <v>-5.9074</v>
      </c>
      <c r="BK6" s="19">
        <v>-0.80959999999999999</v>
      </c>
      <c r="BL6" s="19">
        <v>-5.9074</v>
      </c>
      <c r="BM6" s="19">
        <v>-0.83689999999999998</v>
      </c>
      <c r="BN6" s="19">
        <v>-5.9074</v>
      </c>
      <c r="BO6" s="19">
        <v>-1.8358000000000001</v>
      </c>
      <c r="BP6" s="19">
        <v>-5.9074</v>
      </c>
      <c r="BQ6" s="19">
        <v>-1.1309</v>
      </c>
      <c r="BR6" s="19">
        <v>-5.9074</v>
      </c>
      <c r="BS6" s="17">
        <v>0</v>
      </c>
      <c r="BT6" s="17">
        <v>0</v>
      </c>
      <c r="BU6" s="23">
        <v>1.4529000000000001</v>
      </c>
      <c r="BV6" s="17">
        <v>-6.0603999999999996</v>
      </c>
      <c r="BW6" s="17">
        <v>2.4142999999999999</v>
      </c>
      <c r="BX6" s="17">
        <v>-7.6657000000000002</v>
      </c>
      <c r="BY6" s="17">
        <v>2.4142999999999999</v>
      </c>
      <c r="BZ6" s="17">
        <v>-7.6657000000000002</v>
      </c>
      <c r="CA6" s="17">
        <v>4.2042999999999999</v>
      </c>
      <c r="CB6" s="17">
        <v>-9.5382999999999996</v>
      </c>
      <c r="CC6" s="17">
        <v>4.2042999999999999</v>
      </c>
      <c r="CD6" s="17">
        <v>-9.5382999999999996</v>
      </c>
      <c r="CE6" s="12">
        <v>-0.49719999999999998</v>
      </c>
      <c r="CF6" s="12">
        <v>1.8478000000000001</v>
      </c>
      <c r="CG6" s="12">
        <v>-3.6480999999999999</v>
      </c>
      <c r="CH6" s="12">
        <v>-3.7153999999999998</v>
      </c>
      <c r="CI6" s="12">
        <v>2.2835000000000001</v>
      </c>
      <c r="CJ6" s="12">
        <v>-0.70099999999999996</v>
      </c>
      <c r="CK6" s="12">
        <v>-1.712</v>
      </c>
      <c r="CL6" s="12">
        <v>-0.8236</v>
      </c>
      <c r="CM6" s="12">
        <v>-2.0636999999999999</v>
      </c>
      <c r="CN6" s="12">
        <v>-0.8236</v>
      </c>
      <c r="CO6" s="12">
        <v>-0.82110000000000005</v>
      </c>
      <c r="CP6" s="12">
        <v>-3.3965999999999998</v>
      </c>
      <c r="CQ6" s="12">
        <v>-4.7961999999999998</v>
      </c>
      <c r="CR6" s="12">
        <v>-1.1532</v>
      </c>
      <c r="CS6" s="12">
        <v>-0.33079999999999998</v>
      </c>
      <c r="CT6" s="12">
        <v>0.50609999999999999</v>
      </c>
      <c r="CU6" s="12">
        <v>-2.9546999999999999</v>
      </c>
      <c r="CV6" s="12">
        <v>-2.5286</v>
      </c>
      <c r="CW6" s="12">
        <v>-2.9546999999999999</v>
      </c>
      <c r="CX6" s="12">
        <v>-2.1812</v>
      </c>
      <c r="CY6" s="12">
        <v>-1.3029999999999999</v>
      </c>
      <c r="CZ6" s="12">
        <v>-1.5037</v>
      </c>
      <c r="DA6" s="12">
        <v>-7.4390000000000001</v>
      </c>
      <c r="DB6" s="12">
        <v>1.0204</v>
      </c>
      <c r="DC6" s="12">
        <v>-2.4085999999999999</v>
      </c>
      <c r="DD6" s="12">
        <v>6.1486999999999998</v>
      </c>
      <c r="DE6" s="22">
        <v>-4.5587</v>
      </c>
      <c r="DF6" s="12">
        <v>2.4799999999999999E-2</v>
      </c>
      <c r="DG6" s="12">
        <v>-4.5587</v>
      </c>
      <c r="DH6" s="12">
        <v>0.30609999999999998</v>
      </c>
      <c r="DI6" s="12">
        <v>-1.9424999999999999</v>
      </c>
      <c r="DJ6" s="12">
        <v>7.0117000000000003</v>
      </c>
      <c r="DK6" s="12">
        <v>-1.2585999999999999</v>
      </c>
      <c r="DL6" s="12">
        <v>6.1257999999999999</v>
      </c>
      <c r="DM6" s="12">
        <v>-0.91310000000000002</v>
      </c>
      <c r="DN6" s="12">
        <v>4.5663</v>
      </c>
      <c r="DO6" s="12">
        <v>-0.97599999999999998</v>
      </c>
      <c r="DP6" s="12">
        <v>4.1942000000000004</v>
      </c>
    </row>
    <row r="7" spans="2:120" ht="16.149999999999999" customHeight="1" x14ac:dyDescent="0.2">
      <c r="B7" s="2" t="s">
        <v>376</v>
      </c>
      <c r="C7" s="2" t="s">
        <v>481</v>
      </c>
      <c r="D7" s="5">
        <f t="shared" si="0"/>
        <v>17.491099999999999</v>
      </c>
      <c r="E7" s="5">
        <f t="shared" si="1"/>
        <v>16.211500000000001</v>
      </c>
      <c r="F7" s="5">
        <f t="shared" si="2"/>
        <v>3.0880000000000001</v>
      </c>
      <c r="G7" s="5">
        <f t="shared" si="3"/>
        <v>0.81599999999999995</v>
      </c>
      <c r="H7" s="5">
        <f t="shared" si="4"/>
        <v>1.7151000000000001</v>
      </c>
      <c r="I7" s="5">
        <f t="shared" si="5"/>
        <v>0.78739999999999988</v>
      </c>
      <c r="J7" s="5">
        <f t="shared" si="6"/>
        <v>1.9989999999999997</v>
      </c>
      <c r="K7" s="5">
        <f t="shared" si="7"/>
        <v>1.5818000000000003</v>
      </c>
      <c r="L7" s="5">
        <f t="shared" si="8"/>
        <v>7.0480541491960738</v>
      </c>
      <c r="M7" s="5">
        <f t="shared" si="13"/>
        <v>1.939189315152082</v>
      </c>
      <c r="N7" s="5">
        <f t="shared" si="14"/>
        <v>5.7948052687728797</v>
      </c>
      <c r="O7" s="5" t="s">
        <v>566</v>
      </c>
      <c r="P7" s="5">
        <f t="shared" si="16"/>
        <v>6.3420547246140977</v>
      </c>
      <c r="Q7" s="5">
        <f t="shared" si="27"/>
        <v>7.5183690019844072</v>
      </c>
      <c r="R7" s="5">
        <f t="shared" si="17"/>
        <v>5.6413398665565264</v>
      </c>
      <c r="S7" s="5">
        <f t="shared" si="18"/>
        <v>5.7401329549061844</v>
      </c>
      <c r="T7" s="5">
        <f t="shared" si="19"/>
        <v>7.4350945044431009</v>
      </c>
      <c r="U7" s="5">
        <f t="shared" si="28"/>
        <v>8.4600504519772226</v>
      </c>
      <c r="V7" s="5">
        <f t="shared" si="20"/>
        <v>1.3609622514970796</v>
      </c>
      <c r="W7" s="5">
        <f t="shared" si="21"/>
        <v>1.8002284577241858</v>
      </c>
      <c r="X7" s="5">
        <f t="shared" si="22"/>
        <v>0.41047812365581732</v>
      </c>
      <c r="Y7" s="5">
        <f t="shared" si="23"/>
        <v>1.4592000000000001</v>
      </c>
      <c r="Z7" s="5">
        <f t="shared" si="9"/>
        <v>0.77469999999999994</v>
      </c>
      <c r="AA7" s="24">
        <f t="shared" si="10"/>
        <v>2.1093999999999999</v>
      </c>
      <c r="AB7" s="5">
        <f t="shared" si="11"/>
        <v>4.0920000000000005</v>
      </c>
      <c r="AC7" s="6">
        <f t="shared" si="12"/>
        <v>2.4154999999999998</v>
      </c>
      <c r="AD7" s="6">
        <f t="shared" si="24"/>
        <v>0.32129999999999992</v>
      </c>
      <c r="AE7" s="6">
        <f t="shared" si="25"/>
        <v>0.34289999999999998</v>
      </c>
      <c r="AF7" s="6">
        <f t="shared" si="26"/>
        <v>0.30479999999999929</v>
      </c>
      <c r="AG7" s="9">
        <v>0</v>
      </c>
      <c r="AH7" s="9">
        <v>0</v>
      </c>
      <c r="AI7" s="9">
        <v>0</v>
      </c>
      <c r="AJ7" s="9">
        <v>-0.81599999999999995</v>
      </c>
      <c r="AK7" s="9">
        <v>0</v>
      </c>
      <c r="AL7" s="9">
        <v>-1.3729</v>
      </c>
      <c r="AM7" s="9">
        <v>0</v>
      </c>
      <c r="AN7" s="9">
        <v>-3.0880000000000001</v>
      </c>
      <c r="AO7" s="9">
        <v>0</v>
      </c>
      <c r="AP7" s="9">
        <v>-3.8754</v>
      </c>
      <c r="AQ7" s="9">
        <v>0</v>
      </c>
      <c r="AR7" s="9">
        <v>-5.8743999999999996</v>
      </c>
      <c r="AS7" s="9">
        <v>0</v>
      </c>
      <c r="AT7" s="9">
        <v>-7.4561999999999999</v>
      </c>
      <c r="AU7" s="9">
        <v>0</v>
      </c>
      <c r="AV7" s="9">
        <v>-16.211500000000001</v>
      </c>
      <c r="AW7" s="9">
        <v>0</v>
      </c>
      <c r="AX7" s="9">
        <v>-17.491099999999999</v>
      </c>
      <c r="AY7" s="18">
        <v>1.6859</v>
      </c>
      <c r="AZ7" s="18">
        <v>-7.5145999999999997</v>
      </c>
      <c r="BA7" s="19">
        <v>2.1349</v>
      </c>
      <c r="BB7" s="19">
        <v>-7.5145999999999997</v>
      </c>
      <c r="BC7" s="19">
        <v>1.1906000000000001</v>
      </c>
      <c r="BD7" s="19">
        <v>-7.5145999999999997</v>
      </c>
      <c r="BE7" s="19">
        <v>0.71179999999999999</v>
      </c>
      <c r="BF7" s="19">
        <v>-7.5145999999999997</v>
      </c>
      <c r="BG7" s="19">
        <v>0.3543</v>
      </c>
      <c r="BH7" s="19">
        <v>-7.5145999999999997</v>
      </c>
      <c r="BI7" s="19">
        <v>-0.4204</v>
      </c>
      <c r="BJ7" s="19">
        <v>-7.5145999999999997</v>
      </c>
      <c r="BK7" s="19">
        <v>-0.74739999999999995</v>
      </c>
      <c r="BL7" s="19">
        <v>-7.5145999999999997</v>
      </c>
      <c r="BM7" s="19">
        <v>-0.91879999999999995</v>
      </c>
      <c r="BN7" s="19">
        <v>-7.5145999999999997</v>
      </c>
      <c r="BO7" s="19">
        <v>-1.9571000000000001</v>
      </c>
      <c r="BP7" s="19">
        <v>-7.5145999999999997</v>
      </c>
      <c r="BQ7" s="19">
        <v>-0.72960000000000003</v>
      </c>
      <c r="BR7" s="19">
        <v>-7.5145999999999997</v>
      </c>
      <c r="BS7" s="17">
        <v>0</v>
      </c>
      <c r="BT7" s="17">
        <v>0</v>
      </c>
      <c r="BU7" s="17">
        <v>-1.9322999999999999</v>
      </c>
      <c r="BV7" s="17">
        <v>6.7779999999999996</v>
      </c>
      <c r="BW7" s="17">
        <v>-2.6467000000000001</v>
      </c>
      <c r="BX7" s="17">
        <v>8.5808</v>
      </c>
      <c r="BY7" s="17">
        <v>-3.7210999999999999</v>
      </c>
      <c r="BZ7" s="17">
        <v>12.482200000000001</v>
      </c>
      <c r="CA7" s="17">
        <v>-3.335</v>
      </c>
      <c r="CB7" s="17">
        <v>14.187200000000001</v>
      </c>
      <c r="CC7" s="17">
        <v>-3.335</v>
      </c>
      <c r="CD7" s="17">
        <v>14.187200000000001</v>
      </c>
      <c r="CE7" s="12">
        <v>-3.9756999999999998</v>
      </c>
      <c r="CF7" s="12">
        <v>2.9197000000000002</v>
      </c>
      <c r="CG7" s="12">
        <v>-6.7659000000000002</v>
      </c>
      <c r="CH7" s="12">
        <v>8.6150000000000002</v>
      </c>
      <c r="CI7" s="12">
        <v>-2.4765000000000001</v>
      </c>
      <c r="CJ7" s="12">
        <v>2.4403000000000001</v>
      </c>
      <c r="CK7" s="12">
        <v>-6.423</v>
      </c>
      <c r="CL7" s="12">
        <v>0.7137</v>
      </c>
      <c r="CM7" s="12">
        <v>-6.7443</v>
      </c>
      <c r="CN7" s="12">
        <v>0.7137</v>
      </c>
      <c r="CO7" s="12">
        <v>-4.4717000000000002</v>
      </c>
      <c r="CP7" s="12">
        <v>2.2587000000000002</v>
      </c>
      <c r="CQ7" s="12">
        <v>-0.94740000000000002</v>
      </c>
      <c r="CR7" s="12">
        <v>-2.1463000000000001</v>
      </c>
      <c r="CS7" s="12">
        <v>4.7923</v>
      </c>
      <c r="CT7" s="12">
        <v>-2.2168000000000001</v>
      </c>
      <c r="CU7" s="12">
        <v>-6.7443</v>
      </c>
      <c r="CV7" s="12">
        <v>0.46350000000000002</v>
      </c>
      <c r="CW7" s="12">
        <v>-6.7443</v>
      </c>
      <c r="CX7" s="12">
        <v>0.80640000000000001</v>
      </c>
      <c r="CY7" s="12">
        <v>-5.8585000000000003</v>
      </c>
      <c r="CZ7" s="12">
        <v>1.2395</v>
      </c>
      <c r="DA7" s="12">
        <v>-1.4382999999999999</v>
      </c>
      <c r="DB7" s="12">
        <v>7.218</v>
      </c>
      <c r="DC7" s="12">
        <v>7.0079000000000002</v>
      </c>
      <c r="DD7" s="12">
        <v>7.7019000000000002</v>
      </c>
      <c r="DE7" s="12">
        <v>-6.5456000000000003</v>
      </c>
      <c r="DF7" s="12">
        <v>0.80640000000000001</v>
      </c>
      <c r="DG7" s="12">
        <v>-6.8503999999999996</v>
      </c>
      <c r="DH7" s="12">
        <v>0.80640000000000001</v>
      </c>
      <c r="DI7" s="12">
        <v>-6.0147000000000004</v>
      </c>
      <c r="DJ7" s="12">
        <v>6.5747999999999998</v>
      </c>
      <c r="DK7" s="12">
        <v>-5.1378000000000004</v>
      </c>
      <c r="DL7" s="12">
        <v>7.6155999999999997</v>
      </c>
      <c r="DM7" s="12">
        <v>-4.9943</v>
      </c>
      <c r="DN7" s="12">
        <v>9.4100999999999999</v>
      </c>
      <c r="DO7" s="12">
        <v>-5.0640999999999998</v>
      </c>
      <c r="DP7" s="12">
        <v>9.8146000000000004</v>
      </c>
    </row>
    <row r="8" spans="2:120" ht="16.149999999999999" customHeight="1" x14ac:dyDescent="0.2">
      <c r="B8" s="2" t="s">
        <v>650</v>
      </c>
      <c r="C8" s="2" t="s">
        <v>479</v>
      </c>
      <c r="D8" s="5">
        <f t="shared" si="0"/>
        <v>14.9727</v>
      </c>
      <c r="E8" s="5">
        <f t="shared" si="1"/>
        <v>14.5313</v>
      </c>
      <c r="F8" s="5">
        <f t="shared" si="2"/>
        <v>2.8542999999999998</v>
      </c>
      <c r="G8" s="5">
        <f t="shared" si="3"/>
        <v>0.78990000000000005</v>
      </c>
      <c r="H8" s="5">
        <f t="shared" si="4"/>
        <v>1.6058999999999999</v>
      </c>
      <c r="I8" s="5">
        <f t="shared" si="5"/>
        <v>0.96200000000000019</v>
      </c>
      <c r="J8" s="5">
        <f t="shared" si="6"/>
        <v>1.8028000000000004</v>
      </c>
      <c r="K8" s="5">
        <f t="shared" si="7"/>
        <v>1.3391999999999999</v>
      </c>
      <c r="L8" s="5">
        <f t="shared" si="8"/>
        <v>5.8205399783868845</v>
      </c>
      <c r="M8" s="5">
        <f t="shared" si="13"/>
        <v>1.5428453746244308</v>
      </c>
      <c r="N8" s="5">
        <f t="shared" si="14"/>
        <v>6.2004747427751905</v>
      </c>
      <c r="O8" s="5" t="s">
        <v>566</v>
      </c>
      <c r="P8" s="5">
        <f t="shared" si="16"/>
        <v>5.9382018229427</v>
      </c>
      <c r="Q8" s="5">
        <f t="shared" si="27"/>
        <v>6.4668394150465804</v>
      </c>
      <c r="R8" s="5">
        <f t="shared" si="17"/>
        <v>4.6335996341937005</v>
      </c>
      <c r="S8" s="5">
        <f t="shared" si="18"/>
        <v>5.0728353984729297</v>
      </c>
      <c r="T8" s="5">
        <f t="shared" si="19"/>
        <v>6.3094062367230723</v>
      </c>
      <c r="U8" s="5">
        <f t="shared" si="28"/>
        <v>6.8382118898144713</v>
      </c>
      <c r="V8" s="5">
        <f t="shared" si="20"/>
        <v>1.2348679646018841</v>
      </c>
      <c r="W8" s="5">
        <f t="shared" si="21"/>
        <v>1.5983155038977757</v>
      </c>
      <c r="X8" s="5">
        <f t="shared" si="22"/>
        <v>0.40318196884285373</v>
      </c>
      <c r="Y8" s="5">
        <f t="shared" si="23"/>
        <v>1.3092999999999999</v>
      </c>
      <c r="Z8" s="5">
        <f t="shared" si="9"/>
        <v>0.7601</v>
      </c>
      <c r="AA8" s="5">
        <f t="shared" si="10"/>
        <v>1.7983</v>
      </c>
      <c r="AB8" s="5">
        <f t="shared" si="11"/>
        <v>3.7363</v>
      </c>
      <c r="AC8" s="6">
        <f t="shared" si="12"/>
        <v>2.0663</v>
      </c>
      <c r="AD8" s="6">
        <f t="shared" si="24"/>
        <v>0.35119999999999951</v>
      </c>
      <c r="AE8" s="6">
        <f t="shared" si="25"/>
        <v>0.30220000000000002</v>
      </c>
      <c r="AF8" s="6">
        <f t="shared" si="26"/>
        <v>0.27439999999999998</v>
      </c>
      <c r="AG8" s="9">
        <v>0</v>
      </c>
      <c r="AH8" s="9">
        <v>0</v>
      </c>
      <c r="AI8" s="9">
        <v>0</v>
      </c>
      <c r="AJ8" s="9">
        <v>-0.78990000000000005</v>
      </c>
      <c r="AK8" s="9">
        <v>0</v>
      </c>
      <c r="AL8" s="9">
        <v>-1.2484</v>
      </c>
      <c r="AM8" s="9">
        <v>0</v>
      </c>
      <c r="AN8" s="9">
        <v>-2.8542999999999998</v>
      </c>
      <c r="AO8" s="9">
        <v>0</v>
      </c>
      <c r="AP8" s="9">
        <v>-3.8163</v>
      </c>
      <c r="AQ8" s="9">
        <v>0</v>
      </c>
      <c r="AR8" s="9">
        <v>-5.6191000000000004</v>
      </c>
      <c r="AS8" s="9">
        <v>0</v>
      </c>
      <c r="AT8" s="9">
        <v>-6.9583000000000004</v>
      </c>
      <c r="AU8" s="9">
        <v>0</v>
      </c>
      <c r="AV8" s="9">
        <v>-14.5313</v>
      </c>
      <c r="AW8" s="9">
        <v>0</v>
      </c>
      <c r="AX8" s="9">
        <v>-14.9727</v>
      </c>
      <c r="AY8" s="18">
        <v>1.7983</v>
      </c>
      <c r="AZ8" s="18">
        <v>-7.7786999999999997</v>
      </c>
      <c r="BA8" s="19">
        <v>2.0503999999999998</v>
      </c>
      <c r="BB8" s="19">
        <v>-7.7786999999999997</v>
      </c>
      <c r="BC8" s="19">
        <v>1.1709000000000001</v>
      </c>
      <c r="BD8" s="19">
        <v>-7.7786999999999997</v>
      </c>
      <c r="BE8" s="19">
        <v>0.75180000000000002</v>
      </c>
      <c r="BF8" s="19">
        <v>-7.7786999999999997</v>
      </c>
      <c r="BG8" s="19">
        <v>0.42799999999999999</v>
      </c>
      <c r="BH8" s="19">
        <v>-7.7786999999999997</v>
      </c>
      <c r="BI8" s="19">
        <v>-0.33210000000000001</v>
      </c>
      <c r="BJ8" s="19">
        <v>-7.7786999999999997</v>
      </c>
      <c r="BK8" s="19">
        <v>-0.5575</v>
      </c>
      <c r="BL8" s="19">
        <v>-7.7786999999999997</v>
      </c>
      <c r="BM8" s="19">
        <v>-0.62739999999999996</v>
      </c>
      <c r="BN8" s="19">
        <v>-7.7786999999999997</v>
      </c>
      <c r="BO8" s="19">
        <v>-1.6859</v>
      </c>
      <c r="BP8" s="19">
        <v>-7.7786999999999997</v>
      </c>
      <c r="BQ8" s="19">
        <v>-0.26800000000000002</v>
      </c>
      <c r="BR8" s="19">
        <v>-7.7786999999999997</v>
      </c>
      <c r="BS8" s="17">
        <v>0</v>
      </c>
      <c r="BT8" s="17">
        <v>0</v>
      </c>
      <c r="BU8" s="17">
        <v>0.4642</v>
      </c>
      <c r="BV8" s="17">
        <v>-5.8019999999999996</v>
      </c>
      <c r="BW8" s="17">
        <v>1.6738999999999999</v>
      </c>
      <c r="BX8" s="17">
        <v>-6.7595999999999998</v>
      </c>
      <c r="BY8" s="17">
        <v>6.1334999999999997</v>
      </c>
      <c r="BZ8" s="17">
        <v>-7.1368</v>
      </c>
      <c r="CA8" s="17">
        <v>6.4980000000000002</v>
      </c>
      <c r="CB8" s="17">
        <v>-5.4508000000000001</v>
      </c>
      <c r="CC8" s="17">
        <v>6.4980000000000002</v>
      </c>
      <c r="CD8" s="17">
        <v>-5.4508000000000001</v>
      </c>
      <c r="CE8" s="12">
        <v>6.4090999999999996</v>
      </c>
      <c r="CF8" s="12">
        <v>-5.3956</v>
      </c>
      <c r="CG8" s="12">
        <v>7.1158000000000001</v>
      </c>
      <c r="CH8" s="12">
        <v>-11.291600000000001</v>
      </c>
      <c r="CI8" s="12">
        <v>13.4277</v>
      </c>
      <c r="CJ8" s="12">
        <v>-12.698700000000001</v>
      </c>
      <c r="CK8" s="12">
        <v>7.4040999999999997</v>
      </c>
      <c r="CL8" s="12">
        <v>-8.3584999999999994</v>
      </c>
      <c r="CM8" s="12">
        <v>7.0529000000000002</v>
      </c>
      <c r="CN8" s="12">
        <v>-8.3584999999999994</v>
      </c>
      <c r="CO8" s="12">
        <v>6.8300999999999998</v>
      </c>
      <c r="CP8" s="12">
        <v>-8.4321999999999999</v>
      </c>
      <c r="CQ8" s="12">
        <v>3.9072</v>
      </c>
      <c r="CR8" s="12">
        <v>-4.8368000000000002</v>
      </c>
      <c r="CS8" s="12">
        <v>8.9794999999999998</v>
      </c>
      <c r="CT8" s="12">
        <v>-4.7630999999999997</v>
      </c>
      <c r="CU8" s="12">
        <v>5.4927000000000001</v>
      </c>
      <c r="CV8" s="12">
        <v>-6.8388999999999998</v>
      </c>
      <c r="CW8" s="12">
        <v>5.4927000000000001</v>
      </c>
      <c r="CX8" s="12">
        <v>-6.5366999999999997</v>
      </c>
      <c r="CY8" s="12">
        <v>5.7106000000000003</v>
      </c>
      <c r="CZ8" s="12">
        <v>-6.71</v>
      </c>
      <c r="DA8" s="12">
        <v>1.2941</v>
      </c>
      <c r="DB8" s="12">
        <v>-2.2040999999999999</v>
      </c>
      <c r="DC8" s="12">
        <v>6.8897000000000004</v>
      </c>
      <c r="DD8" s="12">
        <v>1.7265999999999999</v>
      </c>
      <c r="DE8" s="12">
        <v>3.3584999999999998</v>
      </c>
      <c r="DF8" s="12">
        <v>-4.3047000000000004</v>
      </c>
      <c r="DG8" s="12">
        <v>3.3584999999999998</v>
      </c>
      <c r="DH8" s="12">
        <v>-4.0303000000000004</v>
      </c>
      <c r="DI8" s="12">
        <v>3.4270999999999998</v>
      </c>
      <c r="DJ8" s="12">
        <v>-3.6842999999999999</v>
      </c>
      <c r="DK8" s="12">
        <v>4.2926000000000002</v>
      </c>
      <c r="DL8" s="12">
        <v>-2.8035000000000001</v>
      </c>
      <c r="DM8" s="12">
        <v>4.5968</v>
      </c>
      <c r="DN8" s="12">
        <v>-1.2343999999999999</v>
      </c>
      <c r="DO8" s="12">
        <v>4.5155000000000003</v>
      </c>
      <c r="DP8" s="12">
        <v>-0.83950000000000002</v>
      </c>
    </row>
    <row r="9" spans="2:120" ht="16.149999999999999" customHeight="1" x14ac:dyDescent="0.2">
      <c r="B9" s="2" t="s">
        <v>833</v>
      </c>
      <c r="C9" s="2"/>
      <c r="D9" s="5">
        <f>((AG9-AW9)^2+(AH9-AX9)^2)^0.5</f>
        <v>14.8361</v>
      </c>
      <c r="E9" s="5">
        <f>((AG9-AU9)^2+(AH9-AV9)^2)^0.5</f>
        <v>14.2577</v>
      </c>
      <c r="F9" s="5">
        <f>((AG9-AM9)^2+(AH9-AN9)^2)^0.5</f>
        <v>2.6676000000000002</v>
      </c>
      <c r="G9" s="5">
        <f>((AG9-AI9)^2+(AH9-AJ9)^2)^0.5</f>
        <v>0.7893</v>
      </c>
      <c r="H9" s="5">
        <f>((AK9-AM9)^2+(AL9-AN9)^2)^0.5</f>
        <v>1.3786000000000003</v>
      </c>
      <c r="I9" s="5">
        <f>((AM9-AO9)^2+(AN9-AP9)^2)^0.5</f>
        <v>0.70549999999999979</v>
      </c>
      <c r="J9" s="5">
        <f>((AO9-AQ9)^2+(AP9-AR9)^2)^0.5</f>
        <v>2.0103999999999997</v>
      </c>
      <c r="K9" s="5">
        <f>((AQ9-AS9)^2+(AR9-AT9)^2)^0.5</f>
        <v>1.1976000000000004</v>
      </c>
      <c r="L9" s="5">
        <f>((BS9-BU9)^2+(BT9-BV9)^2)^0.5</f>
        <v>6.1606873804795512</v>
      </c>
      <c r="M9" s="5">
        <f>((BU9-BW9)^2+(BV9-BX9)^2)^0.5</f>
        <v>1.6445166128683533</v>
      </c>
      <c r="N9" s="5">
        <f>((BW9-BY9)^2+(BX9-BZ9)^2)^0.5 + ((BY9-CA9)^2+(BZ9-CB9)^2)^0.5</f>
        <v>6.7027581188642031</v>
      </c>
      <c r="O9" s="5">
        <f>((CA9-CC9)^2+(CB9-CD9)^2)^0.5</f>
        <v>2.85303459670576</v>
      </c>
      <c r="P9" s="5">
        <f>((CE9-CG9)^2+(CF9-CH9)^2)^0.5</f>
        <v>6.2929413226248982</v>
      </c>
      <c r="Q9" s="5">
        <f>((CG9-CI9)^2+(CH9-CJ9)^2)^0.5</f>
        <v>6.8396602605685031</v>
      </c>
      <c r="R9" s="5">
        <f>((CO9-CQ9)^2+(CP9-CR9)^2)^0.5</f>
        <v>4.5645143838090814</v>
      </c>
      <c r="S9" s="5">
        <f>((CQ9-CS9)^2+(CR9-CT9)^2)^0.5</f>
        <v>5.3463329226676484</v>
      </c>
      <c r="T9" s="5">
        <f>((CY9-DA9)^2+(CZ9-DB9)^2)^0.5</f>
        <v>6.0779988565316456</v>
      </c>
      <c r="U9" s="5">
        <f>((DA9-DC9)^2+(DB9-DD9)^2)^0.5</f>
        <v>7.094633319629704</v>
      </c>
      <c r="V9" s="5">
        <f>((DI9-DK9)^2+(DJ9-DL9)^2)^0.5</f>
        <v>1.1464679062232832</v>
      </c>
      <c r="W9" s="5">
        <f>((DK9-DM9)^2+(DL9-DN9)^2)^0.5</f>
        <v>1.3342828560691322</v>
      </c>
      <c r="X9" s="5">
        <f>((DM9-DO9)^2+(DN9-DP9)^2)^0.5</f>
        <v>0.41078638000790607</v>
      </c>
      <c r="Y9" s="5">
        <f>((BE9-BK9)^2+(BF9-BL9)^2)^0.5</f>
        <v>1.2425999999999999</v>
      </c>
      <c r="Z9" s="5">
        <f>((BG9-BI9)^2+(BH9-BJ9)^2)^0.5</f>
        <v>0.67249999999999999</v>
      </c>
      <c r="AA9" s="5">
        <f>((BC9-BM9)^2+(BD9-BN9)^2)^0.5</f>
        <v>1.8549</v>
      </c>
      <c r="AB9" s="5">
        <f>((BA9-BO9)^2+(BB9-BP9)^2)^0.5</f>
        <v>3.8684000000000003</v>
      </c>
      <c r="AC9" s="6">
        <f>((AY9-BQ9)^2+(AZ9-BR9)^2)^0.5</f>
        <v>3.2639</v>
      </c>
      <c r="AD9" s="6">
        <f>((CK9-CM9)^2+(CL9-CN9)^2)^0.5</f>
        <v>0.32129999999999992</v>
      </c>
      <c r="AE9" s="6">
        <f>((CU9-CW9)^2+(CV9-CX9)^2)^0.5</f>
        <v>0.3252000000000006</v>
      </c>
      <c r="AF9" s="6">
        <f>((DE9-DG9)^2+(DF9-DH9)^2)^0.5</f>
        <v>0.28380000000000027</v>
      </c>
      <c r="AG9" s="9">
        <v>0</v>
      </c>
      <c r="AH9" s="9">
        <v>0</v>
      </c>
      <c r="AI9" s="9">
        <v>0</v>
      </c>
      <c r="AJ9" s="9">
        <v>-0.7893</v>
      </c>
      <c r="AK9" s="9">
        <v>0</v>
      </c>
      <c r="AL9" s="9">
        <v>-1.2889999999999999</v>
      </c>
      <c r="AM9" s="9">
        <v>0</v>
      </c>
      <c r="AN9" s="9">
        <v>-2.6676000000000002</v>
      </c>
      <c r="AO9" s="9">
        <v>0</v>
      </c>
      <c r="AP9" s="9">
        <v>-3.3731</v>
      </c>
      <c r="AQ9" s="9">
        <v>0</v>
      </c>
      <c r="AR9" s="9">
        <v>-5.3834999999999997</v>
      </c>
      <c r="AS9" s="9">
        <v>0</v>
      </c>
      <c r="AT9" s="9">
        <v>-6.5811000000000002</v>
      </c>
      <c r="AU9" s="9">
        <v>0</v>
      </c>
      <c r="AV9" s="9">
        <v>-14.2577</v>
      </c>
      <c r="AW9" s="9">
        <v>0</v>
      </c>
      <c r="AX9" s="9">
        <v>-14.8361</v>
      </c>
      <c r="AY9" s="18">
        <v>1.5818000000000001</v>
      </c>
      <c r="AZ9" s="18">
        <v>-6.4890999999999996</v>
      </c>
      <c r="BA9" s="19">
        <v>1.8872</v>
      </c>
      <c r="BB9" s="19">
        <v>-6.4890999999999996</v>
      </c>
      <c r="BC9" s="19">
        <v>0.89729999999999999</v>
      </c>
      <c r="BD9" s="19">
        <v>-6.4890999999999996</v>
      </c>
      <c r="BE9" s="19">
        <v>0.57779999999999998</v>
      </c>
      <c r="BF9" s="19">
        <v>-6.4890999999999996</v>
      </c>
      <c r="BG9" s="19">
        <v>0.29909999999999998</v>
      </c>
      <c r="BH9" s="19">
        <v>-6.4890999999999996</v>
      </c>
      <c r="BI9" s="19">
        <v>-0.37340000000000001</v>
      </c>
      <c r="BJ9" s="19">
        <v>-6.4890999999999996</v>
      </c>
      <c r="BK9" s="19">
        <v>-0.66479999999999995</v>
      </c>
      <c r="BL9" s="19">
        <v>-6.4890999999999996</v>
      </c>
      <c r="BM9" s="19">
        <v>-0.95760000000000001</v>
      </c>
      <c r="BN9" s="19">
        <v>-6.4890999999999996</v>
      </c>
      <c r="BO9" s="19">
        <v>-1.9812000000000001</v>
      </c>
      <c r="BP9" s="19">
        <v>-6.4890999999999996</v>
      </c>
      <c r="BQ9" s="19">
        <v>-1.6820999999999999</v>
      </c>
      <c r="BR9" s="19">
        <v>-6.4890999999999996</v>
      </c>
      <c r="BS9" s="17">
        <v>0</v>
      </c>
      <c r="BT9" s="17">
        <v>0</v>
      </c>
      <c r="BU9" s="17">
        <v>-5.8457999999999997</v>
      </c>
      <c r="BV9" s="17">
        <v>-1.9443999999999999</v>
      </c>
      <c r="BW9" s="17">
        <v>-7.4866000000000001</v>
      </c>
      <c r="BX9" s="17">
        <v>-1.8339000000000001</v>
      </c>
      <c r="BY9" s="17">
        <v>-7.4866000000000001</v>
      </c>
      <c r="BZ9" s="17">
        <v>-1.8339000000000001</v>
      </c>
      <c r="CA9" s="17">
        <v>-6.7817999999999996</v>
      </c>
      <c r="CB9" s="17">
        <v>4.8316999999999997</v>
      </c>
      <c r="CC9" s="17">
        <v>-5.7752999999999997</v>
      </c>
      <c r="CD9" s="17">
        <v>7.5012999999999996</v>
      </c>
      <c r="CE9" s="12">
        <v>-1.7196</v>
      </c>
      <c r="CF9" s="12">
        <v>-6.6154000000000002</v>
      </c>
      <c r="CG9" s="12">
        <v>-5.4920999999999998</v>
      </c>
      <c r="CH9" s="12">
        <v>-1.5786</v>
      </c>
      <c r="CI9" s="12">
        <v>-0.94489999999999996</v>
      </c>
      <c r="CJ9" s="12">
        <v>-6.6878000000000002</v>
      </c>
      <c r="CK9" s="12">
        <v>-3.4626999999999999</v>
      </c>
      <c r="CL9" s="12">
        <v>-3.8258999999999999</v>
      </c>
      <c r="CM9" s="12">
        <v>-3.7839999999999998</v>
      </c>
      <c r="CN9" s="12">
        <v>-3.8258999999999999</v>
      </c>
      <c r="CO9" s="12">
        <v>-3.7172999999999998</v>
      </c>
      <c r="CP9" s="12">
        <v>-3.7294</v>
      </c>
      <c r="CQ9" s="12">
        <v>-7.9082999999999997</v>
      </c>
      <c r="CR9" s="12">
        <v>-5.5377999999999998</v>
      </c>
      <c r="CS9" s="12">
        <v>-2.5958999999999999</v>
      </c>
      <c r="CT9" s="12">
        <v>-6.1391999999999998</v>
      </c>
      <c r="CU9" s="12">
        <v>-5.4724000000000004</v>
      </c>
      <c r="CV9" s="12">
        <v>-4.7003000000000004</v>
      </c>
      <c r="CW9" s="12">
        <v>-5.4724000000000004</v>
      </c>
      <c r="CX9" s="12">
        <v>-4.3750999999999998</v>
      </c>
      <c r="CY9" s="12">
        <v>-5.2521000000000004</v>
      </c>
      <c r="CZ9" s="12">
        <v>-4.2588999999999997</v>
      </c>
      <c r="DA9" s="12">
        <v>-10.105399999999999</v>
      </c>
      <c r="DB9" s="12">
        <v>-7.9177999999999997</v>
      </c>
      <c r="DC9" s="12">
        <v>-4.2366999999999999</v>
      </c>
      <c r="DD9" s="12">
        <v>-11.904299999999999</v>
      </c>
      <c r="DE9" s="12">
        <v>-7.3654000000000002</v>
      </c>
      <c r="DF9" s="12">
        <v>-5.8140999999999998</v>
      </c>
      <c r="DG9" s="12">
        <v>-7.3654000000000002</v>
      </c>
      <c r="DH9" s="12">
        <v>-6.0979000000000001</v>
      </c>
      <c r="DI9" s="12">
        <v>-7.3920000000000003</v>
      </c>
      <c r="DJ9" s="12">
        <v>-6.0953999999999997</v>
      </c>
      <c r="DK9" s="12">
        <v>-6.7685000000000004</v>
      </c>
      <c r="DL9" s="12">
        <v>-5.1333000000000002</v>
      </c>
      <c r="DM9" s="12">
        <v>-6.8141999999999996</v>
      </c>
      <c r="DN9" s="12">
        <v>-3.7997999999999998</v>
      </c>
      <c r="DO9" s="12">
        <v>-6.9493999999999998</v>
      </c>
      <c r="DP9" s="12">
        <v>-3.4119000000000002</v>
      </c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13"/>
        <v>0</v>
      </c>
      <c r="N10" s="5">
        <f t="shared" si="14"/>
        <v>0</v>
      </c>
      <c r="O10" s="5">
        <f t="shared" si="15"/>
        <v>0</v>
      </c>
      <c r="P10" s="5">
        <f t="shared" si="16"/>
        <v>0</v>
      </c>
      <c r="Q10" s="5">
        <f t="shared" si="27"/>
        <v>0</v>
      </c>
      <c r="R10" s="5">
        <f t="shared" si="17"/>
        <v>0</v>
      </c>
      <c r="S10" s="5">
        <f t="shared" si="18"/>
        <v>0</v>
      </c>
      <c r="T10" s="5">
        <f t="shared" si="19"/>
        <v>0</v>
      </c>
      <c r="U10" s="5">
        <f t="shared" si="28"/>
        <v>0</v>
      </c>
      <c r="V10" s="5">
        <f t="shared" si="20"/>
        <v>0</v>
      </c>
      <c r="W10" s="5">
        <f t="shared" si="21"/>
        <v>0</v>
      </c>
      <c r="X10" s="5">
        <f t="shared" si="22"/>
        <v>0</v>
      </c>
      <c r="Y10" s="5">
        <f t="shared" si="23"/>
        <v>0</v>
      </c>
      <c r="Z10" s="5">
        <f t="shared" si="9"/>
        <v>0</v>
      </c>
      <c r="AA10" s="5">
        <f t="shared" si="10"/>
        <v>0</v>
      </c>
      <c r="AB10" s="5">
        <f t="shared" si="11"/>
        <v>0</v>
      </c>
      <c r="AC10" s="6">
        <f t="shared" si="12"/>
        <v>0</v>
      </c>
      <c r="AD10" s="6">
        <f t="shared" si="24"/>
        <v>0</v>
      </c>
      <c r="AE10" s="6">
        <f t="shared" si="25"/>
        <v>0</v>
      </c>
      <c r="AF10" s="6">
        <f t="shared" si="26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13"/>
        <v>0</v>
      </c>
      <c r="N11" s="5">
        <f t="shared" si="14"/>
        <v>0</v>
      </c>
      <c r="O11" s="5">
        <f t="shared" si="15"/>
        <v>0</v>
      </c>
      <c r="P11" s="5">
        <f t="shared" si="16"/>
        <v>0</v>
      </c>
      <c r="Q11" s="5">
        <f t="shared" si="27"/>
        <v>0</v>
      </c>
      <c r="R11" s="5">
        <f t="shared" si="17"/>
        <v>0</v>
      </c>
      <c r="S11" s="5">
        <f t="shared" si="18"/>
        <v>0</v>
      </c>
      <c r="T11" s="5">
        <f t="shared" si="19"/>
        <v>0</v>
      </c>
      <c r="U11" s="5">
        <f t="shared" si="28"/>
        <v>0</v>
      </c>
      <c r="V11" s="5">
        <f t="shared" si="20"/>
        <v>0</v>
      </c>
      <c r="W11" s="5">
        <f t="shared" si="21"/>
        <v>0</v>
      </c>
      <c r="X11" s="5">
        <f t="shared" si="22"/>
        <v>0</v>
      </c>
      <c r="Y11" s="5">
        <f t="shared" si="23"/>
        <v>0</v>
      </c>
      <c r="Z11" s="5">
        <f t="shared" si="9"/>
        <v>0</v>
      </c>
      <c r="AA11" s="5">
        <f t="shared" si="10"/>
        <v>0</v>
      </c>
      <c r="AB11" s="5">
        <f t="shared" si="11"/>
        <v>0</v>
      </c>
      <c r="AC11" s="6">
        <f t="shared" si="12"/>
        <v>0</v>
      </c>
      <c r="AD11" s="6">
        <f t="shared" si="24"/>
        <v>0</v>
      </c>
      <c r="AE11" s="6">
        <f t="shared" si="25"/>
        <v>0</v>
      </c>
      <c r="AF11" s="6">
        <f t="shared" si="26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13"/>
        <v>0</v>
      </c>
      <c r="N12" s="5">
        <f t="shared" si="14"/>
        <v>0</v>
      </c>
      <c r="O12" s="5">
        <f t="shared" si="15"/>
        <v>0</v>
      </c>
      <c r="P12" s="5">
        <f t="shared" si="16"/>
        <v>0</v>
      </c>
      <c r="Q12" s="5">
        <f t="shared" si="27"/>
        <v>0</v>
      </c>
      <c r="R12" s="5">
        <f t="shared" si="17"/>
        <v>0</v>
      </c>
      <c r="S12" s="5">
        <f t="shared" si="18"/>
        <v>0</v>
      </c>
      <c r="T12" s="5">
        <f t="shared" si="19"/>
        <v>0</v>
      </c>
      <c r="U12" s="5">
        <f t="shared" si="28"/>
        <v>0</v>
      </c>
      <c r="V12" s="5">
        <f t="shared" si="20"/>
        <v>0</v>
      </c>
      <c r="W12" s="5">
        <f t="shared" si="21"/>
        <v>0</v>
      </c>
      <c r="X12" s="5">
        <f t="shared" si="22"/>
        <v>0</v>
      </c>
      <c r="Y12" s="5">
        <f t="shared" si="23"/>
        <v>0</v>
      </c>
      <c r="Z12" s="5">
        <f t="shared" si="9"/>
        <v>0</v>
      </c>
      <c r="AA12" s="5">
        <f t="shared" si="10"/>
        <v>0</v>
      </c>
      <c r="AB12" s="5">
        <f t="shared" si="11"/>
        <v>0</v>
      </c>
      <c r="AC12" s="6">
        <f t="shared" si="12"/>
        <v>0</v>
      </c>
      <c r="AD12" s="6">
        <f t="shared" si="24"/>
        <v>0</v>
      </c>
      <c r="AE12" s="6">
        <f t="shared" si="25"/>
        <v>0</v>
      </c>
      <c r="AF12" s="6">
        <f t="shared" si="26"/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AVERAGE(D3:D9)</f>
        <v>15.704557142857142</v>
      </c>
      <c r="E13" s="14">
        <f t="shared" ref="E13:J13" si="29">AVERAGE(E3:E9)</f>
        <v>14.8697</v>
      </c>
      <c r="F13" s="14">
        <f t="shared" si="29"/>
        <v>2.8695714285714287</v>
      </c>
      <c r="G13" s="14">
        <f t="shared" si="29"/>
        <v>0.79002857142857141</v>
      </c>
      <c r="H13" s="14">
        <f t="shared" si="29"/>
        <v>1.5508571428571429</v>
      </c>
      <c r="I13" s="14">
        <f t="shared" si="29"/>
        <v>0.85242857142857142</v>
      </c>
      <c r="J13" s="14">
        <f t="shared" si="29"/>
        <v>2.030014285714286</v>
      </c>
      <c r="K13" s="14">
        <f>AVERAGE(K3:K9)</f>
        <v>1.0837571428571429</v>
      </c>
      <c r="L13" s="14">
        <f>AVERAGE(L3:L9)</f>
        <v>6.3260635446189095</v>
      </c>
      <c r="M13" s="14">
        <f>AVERAGE(M3:M9)</f>
        <v>1.8026388740534804</v>
      </c>
      <c r="N13" s="14">
        <f>AVERAGE(N3:N5,N7:N9)</f>
        <v>6.1110474915921627</v>
      </c>
      <c r="O13" s="14">
        <f t="shared" ref="O13:AF13" si="30">AVERAGE(O3:O9)</f>
        <v>2.4002151698715561</v>
      </c>
      <c r="P13" s="14">
        <f t="shared" si="30"/>
        <v>6.217370952753682</v>
      </c>
      <c r="Q13" s="14">
        <f t="shared" si="30"/>
        <v>6.7674245887632232</v>
      </c>
      <c r="R13" s="14">
        <f t="shared" si="30"/>
        <v>4.7392216426953349</v>
      </c>
      <c r="S13" s="14">
        <f t="shared" si="30"/>
        <v>5.2438772322923324</v>
      </c>
      <c r="T13" s="14">
        <f t="shared" si="30"/>
        <v>6.5705028713223292</v>
      </c>
      <c r="U13" s="14">
        <f t="shared" si="30"/>
        <v>7.346303980349826</v>
      </c>
      <c r="V13" s="14">
        <f t="shared" si="30"/>
        <v>1.1991688390033473</v>
      </c>
      <c r="W13" s="14">
        <f t="shared" si="30"/>
        <v>1.5984111157163716</v>
      </c>
      <c r="X13" s="14">
        <f t="shared" si="30"/>
        <v>0.36525289773791814</v>
      </c>
      <c r="Y13" s="14">
        <f t="shared" si="30"/>
        <v>1.3122285714285713</v>
      </c>
      <c r="Z13" s="14">
        <f t="shared" si="30"/>
        <v>0.68254285714285712</v>
      </c>
      <c r="AA13" s="14">
        <f t="shared" si="30"/>
        <v>1.8143571428571428</v>
      </c>
      <c r="AB13" s="14">
        <f t="shared" si="30"/>
        <v>3.7698142857142858</v>
      </c>
      <c r="AC13" s="14">
        <f t="shared" si="30"/>
        <v>2.4462857142857142</v>
      </c>
      <c r="AD13" s="14">
        <f t="shared" si="30"/>
        <v>0.34024999999999989</v>
      </c>
      <c r="AE13" s="14">
        <f t="shared" si="30"/>
        <v>0.32841666666666675</v>
      </c>
      <c r="AF13" s="14">
        <f t="shared" si="30"/>
        <v>0.29219999999999996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STDEV(D3:D9)</f>
        <v>0.87267668670808962</v>
      </c>
      <c r="E14" s="14">
        <f t="shared" ref="E14:J14" si="31">STDEV(E3:E9)</f>
        <v>0.71829760777363993</v>
      </c>
      <c r="F14" s="14">
        <f t="shared" si="31"/>
        <v>0.16249303281767408</v>
      </c>
      <c r="G14" s="14">
        <f t="shared" si="31"/>
        <v>7.1794306048268058E-2</v>
      </c>
      <c r="H14" s="14">
        <f t="shared" si="31"/>
        <v>0.10260129721634213</v>
      </c>
      <c r="I14" s="14">
        <f t="shared" si="31"/>
        <v>9.4888894929558515E-2</v>
      </c>
      <c r="J14" s="14">
        <f t="shared" si="31"/>
        <v>0.13418546156435154</v>
      </c>
      <c r="K14" s="14">
        <f>STDEV(K3:K9)</f>
        <v>0.32228164110056917</v>
      </c>
      <c r="L14" s="14">
        <f>STDEV(L3:L9)</f>
        <v>0.40132162623542827</v>
      </c>
      <c r="M14" s="14">
        <f>STDEV(M3:M9)</f>
        <v>0.16798701646687089</v>
      </c>
      <c r="N14" s="14">
        <f>STDEV(N3:N5,N7:N9)</f>
        <v>0.42690808864677277</v>
      </c>
      <c r="O14" s="14">
        <f t="shared" ref="O14:AF14" si="32">STDEV(O3:O9)</f>
        <v>0.640383374734941</v>
      </c>
      <c r="P14" s="14">
        <f t="shared" si="32"/>
        <v>0.16917044962324332</v>
      </c>
      <c r="Q14" s="14">
        <f t="shared" si="32"/>
        <v>0.4158867976787563</v>
      </c>
      <c r="R14" s="14">
        <f t="shared" si="32"/>
        <v>0.44771180651145986</v>
      </c>
      <c r="S14" s="14">
        <f t="shared" si="32"/>
        <v>0.33065788237289967</v>
      </c>
      <c r="T14" s="14">
        <f t="shared" si="32"/>
        <v>0.470383177350152</v>
      </c>
      <c r="U14" s="14">
        <f t="shared" si="32"/>
        <v>0.57906225740896344</v>
      </c>
      <c r="V14" s="14">
        <f t="shared" si="32"/>
        <v>8.06163434045786E-2</v>
      </c>
      <c r="W14" s="14">
        <f t="shared" si="32"/>
        <v>0.13680008898657603</v>
      </c>
      <c r="X14" s="14">
        <f t="shared" si="32"/>
        <v>5.1772249417323564E-2</v>
      </c>
      <c r="Y14" s="14">
        <f t="shared" si="32"/>
        <v>7.4473031232469553E-2</v>
      </c>
      <c r="Z14" s="14">
        <f t="shared" si="32"/>
        <v>6.312062148888313E-2</v>
      </c>
      <c r="AA14" s="14">
        <f t="shared" si="32"/>
        <v>0.14016317701335179</v>
      </c>
      <c r="AB14" s="14">
        <f t="shared" si="32"/>
        <v>0.18062295376992235</v>
      </c>
      <c r="AC14" s="14">
        <f t="shared" si="32"/>
        <v>0.47160042560262067</v>
      </c>
      <c r="AD14" s="14">
        <f t="shared" si="32"/>
        <v>1.4760318424749456E-2</v>
      </c>
      <c r="AE14" s="14">
        <f t="shared" si="32"/>
        <v>1.7067093093630949E-2</v>
      </c>
      <c r="AF14" s="14">
        <f t="shared" si="32"/>
        <v>1.8514534830775517E-2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MAX(D3:D8)-MIN(D3:D8)</f>
        <v>2.5183999999999997</v>
      </c>
      <c r="E15" s="14">
        <f t="shared" ref="E15:J15" si="33">MAX(E3:E8)-MIN(E3:E8)</f>
        <v>1.8129000000000008</v>
      </c>
      <c r="F15" s="14">
        <f t="shared" si="33"/>
        <v>0.42540000000000022</v>
      </c>
      <c r="G15" s="14">
        <f t="shared" si="33"/>
        <v>0.21840000000000004</v>
      </c>
      <c r="H15" s="14">
        <f t="shared" si="33"/>
        <v>0.21579999999999999</v>
      </c>
      <c r="I15" s="14">
        <f t="shared" si="33"/>
        <v>0.18920000000000048</v>
      </c>
      <c r="J15" s="14">
        <f t="shared" si="33"/>
        <v>0.44009999999999971</v>
      </c>
      <c r="K15" s="14">
        <f>MAX(K3:K8)-MIN(K3:K8)</f>
        <v>0.93410000000000082</v>
      </c>
      <c r="L15" s="14">
        <f>MAX(L3:L8)-MIN(L3:L8)</f>
        <v>1.2275141708091892</v>
      </c>
      <c r="M15" s="14">
        <f>MAX(M3:M8)-MIN(M3:M8)</f>
        <v>0.4023432846063395</v>
      </c>
      <c r="N15" s="14">
        <f>MAX(N3:N5,N7:N9)-MIN(N3:N5,N7:N8)</f>
        <v>1.0937674362549838</v>
      </c>
      <c r="O15" s="14">
        <f t="shared" ref="O15:AF15" si="34">MAX(O3:O8)-MIN(O3:O8)</f>
        <v>0</v>
      </c>
      <c r="P15" s="14">
        <f t="shared" si="34"/>
        <v>0.45533906220068054</v>
      </c>
      <c r="Q15" s="14">
        <f t="shared" si="34"/>
        <v>1.1885907586333815</v>
      </c>
      <c r="R15" s="14">
        <f t="shared" si="34"/>
        <v>1.2158392971293805</v>
      </c>
      <c r="S15" s="14">
        <f t="shared" si="34"/>
        <v>0.97640818850752087</v>
      </c>
      <c r="T15" s="14">
        <f t="shared" si="34"/>
        <v>1.1256882677200286</v>
      </c>
      <c r="U15" s="14">
        <f t="shared" si="34"/>
        <v>1.6218385621627514</v>
      </c>
      <c r="V15" s="14">
        <f t="shared" si="34"/>
        <v>0.24179380126270988</v>
      </c>
      <c r="W15" s="14">
        <f t="shared" si="34"/>
        <v>0.20291493183141385</v>
      </c>
      <c r="X15" s="14">
        <f t="shared" si="34"/>
        <v>0.14117086419183628</v>
      </c>
      <c r="Y15" s="14">
        <f t="shared" si="34"/>
        <v>0.20960000000000001</v>
      </c>
      <c r="Z15" s="14">
        <f t="shared" si="34"/>
        <v>0.16949999999999998</v>
      </c>
      <c r="AA15" s="14">
        <f t="shared" si="34"/>
        <v>0.40830000000000011</v>
      </c>
      <c r="AB15" s="14">
        <f t="shared" si="34"/>
        <v>0.58170000000000055</v>
      </c>
      <c r="AC15" s="14">
        <f t="shared" si="34"/>
        <v>0.81850000000000023</v>
      </c>
      <c r="AD15" s="14">
        <f t="shared" si="34"/>
        <v>3.0399999999999983E-2</v>
      </c>
      <c r="AE15" s="14">
        <f t="shared" si="34"/>
        <v>4.5199999999999907E-2</v>
      </c>
      <c r="AF15" s="14">
        <f t="shared" si="34"/>
        <v>4.9400000000000333E-2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MIN(D3:D9)</f>
        <v>14.8361</v>
      </c>
      <c r="E16" s="14">
        <f t="shared" ref="E16:J16" si="35">MIN(E3:E9)</f>
        <v>14.2577</v>
      </c>
      <c r="F16" s="14">
        <f t="shared" si="35"/>
        <v>2.6625999999999999</v>
      </c>
      <c r="G16" s="14">
        <f t="shared" si="35"/>
        <v>0.63819999999999999</v>
      </c>
      <c r="H16" s="14">
        <f t="shared" si="35"/>
        <v>1.3786000000000003</v>
      </c>
      <c r="I16" s="14">
        <f t="shared" si="35"/>
        <v>0.70549999999999979</v>
      </c>
      <c r="J16" s="14">
        <f t="shared" si="35"/>
        <v>1.8028000000000004</v>
      </c>
      <c r="K16" s="14">
        <f>MIN(K3:K9)</f>
        <v>0.6476999999999995</v>
      </c>
      <c r="L16" s="14">
        <f>MIN(L3:L9)</f>
        <v>5.8205399783868845</v>
      </c>
      <c r="M16" s="14">
        <f>MIN(M3:M9)</f>
        <v>1.5428453746244308</v>
      </c>
      <c r="N16" s="14">
        <f>MIN(N3:N5,N7:N9)</f>
        <v>5.6089906826092193</v>
      </c>
      <c r="O16" s="14">
        <f t="shared" ref="O16:AF16" si="36">MIN(O3:O9)</f>
        <v>1.9473957430373521</v>
      </c>
      <c r="P16" s="14">
        <f t="shared" si="36"/>
        <v>5.9382018229427</v>
      </c>
      <c r="Q16" s="14">
        <f t="shared" si="36"/>
        <v>6.3297782433510257</v>
      </c>
      <c r="R16" s="14">
        <f t="shared" si="36"/>
        <v>4.4255005694271459</v>
      </c>
      <c r="S16" s="14">
        <f t="shared" si="36"/>
        <v>4.7637247663986635</v>
      </c>
      <c r="T16" s="14">
        <f t="shared" si="36"/>
        <v>6.0779988565316456</v>
      </c>
      <c r="U16" s="14">
        <f t="shared" si="36"/>
        <v>6.8382118898144713</v>
      </c>
      <c r="V16" s="14">
        <f t="shared" si="36"/>
        <v>1.1191684502343697</v>
      </c>
      <c r="W16" s="14">
        <f t="shared" si="36"/>
        <v>1.3342828560691322</v>
      </c>
      <c r="X16" s="14">
        <f t="shared" si="36"/>
        <v>0.26930725946398104</v>
      </c>
      <c r="Y16" s="14">
        <f t="shared" si="36"/>
        <v>1.2425999999999999</v>
      </c>
      <c r="Z16" s="14">
        <f t="shared" si="36"/>
        <v>0.60519999999999996</v>
      </c>
      <c r="AA16" s="14">
        <f t="shared" si="36"/>
        <v>1.7010999999999998</v>
      </c>
      <c r="AB16" s="14">
        <f t="shared" si="36"/>
        <v>3.5103</v>
      </c>
      <c r="AC16" s="14">
        <f t="shared" si="36"/>
        <v>1.9577</v>
      </c>
      <c r="AD16" s="14">
        <f t="shared" si="36"/>
        <v>0.32129999999999992</v>
      </c>
      <c r="AE16" s="14">
        <f t="shared" si="36"/>
        <v>0.30220000000000002</v>
      </c>
      <c r="AF16" s="14">
        <f t="shared" si="36"/>
        <v>0.27439999999999998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MAX(D3:D8)</f>
        <v>17.491099999999999</v>
      </c>
      <c r="E17" s="14">
        <f t="shared" ref="E17:J17" si="37">MAX(E3:E8)</f>
        <v>16.211500000000001</v>
      </c>
      <c r="F17" s="14">
        <f t="shared" si="37"/>
        <v>3.0880000000000001</v>
      </c>
      <c r="G17" s="14">
        <f t="shared" si="37"/>
        <v>0.85660000000000003</v>
      </c>
      <c r="H17" s="14">
        <f t="shared" si="37"/>
        <v>1.7151000000000001</v>
      </c>
      <c r="I17" s="14">
        <f t="shared" si="37"/>
        <v>0.97660000000000036</v>
      </c>
      <c r="J17" s="14">
        <f t="shared" si="37"/>
        <v>2.2429000000000001</v>
      </c>
      <c r="K17" s="14">
        <f>MAX(K3:K8)</f>
        <v>1.5818000000000003</v>
      </c>
      <c r="L17" s="14">
        <f>MAX(L3:L8)</f>
        <v>7.0480541491960738</v>
      </c>
      <c r="M17" s="14">
        <f>MAX(M3:M8)</f>
        <v>1.9451886592307703</v>
      </c>
      <c r="N17" s="14">
        <f>MAX(N3:N5,N7:N9)</f>
        <v>6.7027581188642031</v>
      </c>
      <c r="O17" s="14">
        <f t="shared" ref="O17:AF17" si="38">MAX(O3:O8)</f>
        <v>1.9473957430373521</v>
      </c>
      <c r="P17" s="14">
        <f t="shared" si="38"/>
        <v>6.3935408851433806</v>
      </c>
      <c r="Q17" s="14">
        <f t="shared" si="38"/>
        <v>7.5183690019844072</v>
      </c>
      <c r="R17" s="14">
        <f t="shared" si="38"/>
        <v>5.6413398665565264</v>
      </c>
      <c r="S17" s="14">
        <f t="shared" si="38"/>
        <v>5.7401329549061844</v>
      </c>
      <c r="T17" s="14">
        <f t="shared" si="38"/>
        <v>7.4350945044431009</v>
      </c>
      <c r="U17" s="14">
        <f t="shared" si="38"/>
        <v>8.4600504519772226</v>
      </c>
      <c r="V17" s="14">
        <f t="shared" si="38"/>
        <v>1.3609622514970796</v>
      </c>
      <c r="W17" s="14">
        <f t="shared" si="38"/>
        <v>1.8002284577241858</v>
      </c>
      <c r="X17" s="14">
        <f t="shared" si="38"/>
        <v>0.41047812365581732</v>
      </c>
      <c r="Y17" s="14">
        <f t="shared" si="38"/>
        <v>1.4592000000000001</v>
      </c>
      <c r="Z17" s="14">
        <f t="shared" si="38"/>
        <v>0.77469999999999994</v>
      </c>
      <c r="AA17" s="14">
        <f t="shared" si="38"/>
        <v>2.1093999999999999</v>
      </c>
      <c r="AB17" s="14">
        <f t="shared" si="38"/>
        <v>4.0920000000000005</v>
      </c>
      <c r="AC17" s="14">
        <f t="shared" si="38"/>
        <v>2.7762000000000002</v>
      </c>
      <c r="AD17" s="14">
        <f t="shared" si="38"/>
        <v>0.3516999999999999</v>
      </c>
      <c r="AE17" s="14">
        <f t="shared" si="38"/>
        <v>0.34739999999999993</v>
      </c>
      <c r="AF17" s="14">
        <f t="shared" si="38"/>
        <v>0.32380000000000031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COUNT(D3:D9)</f>
        <v>7</v>
      </c>
      <c r="E18" s="15">
        <f t="shared" ref="E18:J18" si="39">COUNT(E3:E9)</f>
        <v>7</v>
      </c>
      <c r="F18" s="15">
        <f t="shared" si="39"/>
        <v>7</v>
      </c>
      <c r="G18" s="15">
        <f t="shared" si="39"/>
        <v>7</v>
      </c>
      <c r="H18" s="15">
        <f t="shared" si="39"/>
        <v>7</v>
      </c>
      <c r="I18" s="15">
        <f t="shared" si="39"/>
        <v>7</v>
      </c>
      <c r="J18" s="15">
        <f t="shared" si="39"/>
        <v>7</v>
      </c>
      <c r="K18" s="15">
        <f>COUNT(K3:K9)</f>
        <v>7</v>
      </c>
      <c r="L18" s="15">
        <f>COUNT(L3:L9)</f>
        <v>7</v>
      </c>
      <c r="M18" s="15">
        <f>COUNT(M3:M9)</f>
        <v>6</v>
      </c>
      <c r="N18" s="15">
        <f>COUNT(N3:N5,N7:N9)</f>
        <v>5</v>
      </c>
      <c r="O18" s="15">
        <f t="shared" ref="O18:AF18" si="40">COUNT(O3:O9)</f>
        <v>2</v>
      </c>
      <c r="P18" s="15">
        <f t="shared" si="40"/>
        <v>6</v>
      </c>
      <c r="Q18" s="15">
        <f t="shared" si="40"/>
        <v>6</v>
      </c>
      <c r="R18" s="15">
        <f t="shared" si="40"/>
        <v>6</v>
      </c>
      <c r="S18" s="15">
        <f t="shared" si="40"/>
        <v>6</v>
      </c>
      <c r="T18" s="15">
        <f t="shared" si="40"/>
        <v>6</v>
      </c>
      <c r="U18" s="15">
        <f t="shared" si="40"/>
        <v>6</v>
      </c>
      <c r="V18" s="15">
        <f t="shared" si="40"/>
        <v>7</v>
      </c>
      <c r="W18" s="15">
        <f t="shared" si="40"/>
        <v>7</v>
      </c>
      <c r="X18" s="15">
        <f t="shared" si="40"/>
        <v>7</v>
      </c>
      <c r="Y18" s="15">
        <f t="shared" si="40"/>
        <v>7</v>
      </c>
      <c r="Z18" s="15">
        <f t="shared" si="40"/>
        <v>7</v>
      </c>
      <c r="AA18" s="15">
        <f t="shared" si="40"/>
        <v>7</v>
      </c>
      <c r="AB18" s="15">
        <f t="shared" si="40"/>
        <v>7</v>
      </c>
      <c r="AC18" s="15">
        <f t="shared" si="40"/>
        <v>7</v>
      </c>
      <c r="AD18" s="15">
        <f t="shared" si="40"/>
        <v>6</v>
      </c>
      <c r="AE18" s="15">
        <f t="shared" si="40"/>
        <v>6</v>
      </c>
      <c r="AF18" s="15">
        <f t="shared" si="40"/>
        <v>6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398</v>
      </c>
      <c r="C23" s="1" t="s">
        <v>591</v>
      </c>
      <c r="D23" s="5" t="s">
        <v>566</v>
      </c>
      <c r="E23" s="5" t="s">
        <v>566</v>
      </c>
      <c r="F23" s="5">
        <f t="shared" ref="F23:F32" si="41">((AG23-AM23)^2+(AH23-AN23)^2)^0.5</f>
        <v>3.2511999999999999</v>
      </c>
      <c r="G23" s="5">
        <f t="shared" ref="G23:G32" si="42">((AG23-AI23)^2+(AH23-AJ23)^2)^0.5</f>
        <v>0.84009999999999996</v>
      </c>
      <c r="H23" s="5">
        <f t="shared" ref="H23:H32" si="43">((AK23-AM23)^2+(AL23-AN23)^2)^0.5</f>
        <v>1.8160999999999998</v>
      </c>
      <c r="I23" s="5">
        <f t="shared" ref="I23:I32" si="44">((AM23-AO23)^2+(AN23-AP23)^2)^0.5</f>
        <v>1.0490000000000004</v>
      </c>
      <c r="J23" s="5">
        <f t="shared" ref="J23:J32" si="45">((AO23-AQ23)^2+(AP23-AR23)^2)^0.5</f>
        <v>2.2923999999999998</v>
      </c>
      <c r="K23" s="24">
        <f t="shared" ref="K23:K32" si="46">((AQ23-AS23)^2+(AR23-AT23)^2)^0.5</f>
        <v>1.1138000000000003</v>
      </c>
      <c r="L23" s="5" t="s">
        <v>566</v>
      </c>
      <c r="M23" s="5" t="s">
        <v>566</v>
      </c>
      <c r="N23" s="5" t="s">
        <v>566</v>
      </c>
      <c r="O23" s="5" t="s">
        <v>566</v>
      </c>
      <c r="P23" s="5">
        <f>((CE23-CG23)^2+(CF23-CH23)^2)^0.5</f>
        <v>7.6662445884539849</v>
      </c>
      <c r="Q23" s="5">
        <f>((CG23-CI23)^2+(CH23-CJ23)^2)^0.5</f>
        <v>7.5019496732516142</v>
      </c>
      <c r="R23" s="5">
        <f>((CO23-CQ23)^2+(CP23-CR23)^2)^0.5</f>
        <v>5.7627000000000006</v>
      </c>
      <c r="S23" s="5">
        <f>((CQ23-CS23)^2+(CR23-CT23)^2)^0.5</f>
        <v>6.61971814052532</v>
      </c>
      <c r="T23" s="5">
        <f>((CY23-DA23)^2+(CZ23-DB23)^2)^0.5</f>
        <v>8.0976153557698698</v>
      </c>
      <c r="U23" s="5">
        <f>((DA23-DC23)^2+(DB23-DD23)^2)^0.5</f>
        <v>8.7924954739823438</v>
      </c>
      <c r="V23" s="5">
        <f>((DI23-DK23)^2+(DJ23-DL23)^2)^0.5</f>
        <v>1.4903309196282557</v>
      </c>
      <c r="W23" s="5">
        <f>((DK23-DM23)^2+(DL23-DN23)^2)^0.5</f>
        <v>1.730921838212228</v>
      </c>
      <c r="X23" s="5">
        <f>((DM23-DO23)^2+(DN23-DP23)^2)^0.5</f>
        <v>0.41499143364652791</v>
      </c>
      <c r="Y23" s="5">
        <f t="shared" ref="Y23:Y32" si="47">((BE23-BK23)^2+(BF23-BL23)^2)^0.5</f>
        <v>1.2414999999999998</v>
      </c>
      <c r="Z23" s="5">
        <f t="shared" ref="Z23:Z32" si="48">((BG23-BI23)^2+(BH23-BJ23)^2)^0.5</f>
        <v>0.62230000000000008</v>
      </c>
      <c r="AA23" s="5">
        <f t="shared" ref="AA23:AA32" si="49">((BC23-BM23)^2+(BD23-BN23)^2)^0.5</f>
        <v>2.032</v>
      </c>
      <c r="AB23" s="5">
        <f t="shared" ref="AB23:AB32" si="50">((BA23-BO23)^2+(BB23-BP23)^2)^0.5</f>
        <v>3.9859</v>
      </c>
      <c r="AC23" s="5" t="s">
        <v>566</v>
      </c>
      <c r="AD23" s="6">
        <f>((CK23-CM23)^2+(CL23-CN23)^2)^0.5</f>
        <v>0.44829999999999992</v>
      </c>
      <c r="AE23" s="6">
        <f>((CU23-CW23)^2+(CV23-CX23)^2)^0.5</f>
        <v>0.42160000000000003</v>
      </c>
      <c r="AF23" s="6">
        <f>((DE23-DG23)^2+(DF23-DH23)^2)^0.5</f>
        <v>0.34539999999999993</v>
      </c>
      <c r="AG23" s="9">
        <v>0</v>
      </c>
      <c r="AH23" s="9">
        <v>0</v>
      </c>
      <c r="AI23" s="9">
        <v>0</v>
      </c>
      <c r="AJ23" s="9">
        <v>-0.84009999999999996</v>
      </c>
      <c r="AK23" s="9">
        <v>0</v>
      </c>
      <c r="AL23" s="9">
        <v>-1.4351</v>
      </c>
      <c r="AM23" s="9">
        <v>0</v>
      </c>
      <c r="AN23" s="9">
        <v>-3.2511999999999999</v>
      </c>
      <c r="AO23" s="9">
        <v>0</v>
      </c>
      <c r="AP23" s="9">
        <v>-4.3002000000000002</v>
      </c>
      <c r="AQ23" s="9">
        <v>0</v>
      </c>
      <c r="AR23" s="9">
        <v>-6.5926</v>
      </c>
      <c r="AS23" s="9">
        <v>0</v>
      </c>
      <c r="AT23" s="9">
        <v>-7.7064000000000004</v>
      </c>
      <c r="AU23" s="9"/>
      <c r="AV23" s="9"/>
      <c r="AW23" s="9"/>
      <c r="AX23" s="9"/>
      <c r="AY23" s="18"/>
      <c r="AZ23" s="18"/>
      <c r="BA23" s="19">
        <v>1.952</v>
      </c>
      <c r="BB23" s="19">
        <v>-7.7064000000000004</v>
      </c>
      <c r="BC23" s="19">
        <v>1.1544000000000001</v>
      </c>
      <c r="BD23" s="19">
        <v>-7.7064000000000004</v>
      </c>
      <c r="BE23" s="19">
        <v>0.91569999999999996</v>
      </c>
      <c r="BF23" s="19">
        <v>-7.7064000000000004</v>
      </c>
      <c r="BG23" s="19">
        <v>0.51880000000000004</v>
      </c>
      <c r="BH23" s="19">
        <v>-7.7064000000000004</v>
      </c>
      <c r="BI23" s="19">
        <v>-0.10349999999999999</v>
      </c>
      <c r="BJ23" s="19">
        <v>-7.7064000000000004</v>
      </c>
      <c r="BK23" s="19">
        <v>-0.32579999999999998</v>
      </c>
      <c r="BL23" s="19">
        <v>-7.7064000000000004</v>
      </c>
      <c r="BM23" s="19">
        <v>-0.87760000000000005</v>
      </c>
      <c r="BN23" s="19">
        <v>-7.7064000000000004</v>
      </c>
      <c r="BO23" s="19">
        <v>-2.0339</v>
      </c>
      <c r="BP23" s="19">
        <v>-7.7064000000000004</v>
      </c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2">
        <v>1.2870999999999999</v>
      </c>
      <c r="CF23" s="12">
        <v>1.0071000000000001</v>
      </c>
      <c r="CG23" s="12">
        <v>-4.5699999999999998E-2</v>
      </c>
      <c r="CH23" s="12">
        <v>-6.5423999999999998</v>
      </c>
      <c r="CI23" s="12">
        <v>-1.84E-2</v>
      </c>
      <c r="CJ23" s="12">
        <v>0.95950000000000002</v>
      </c>
      <c r="CK23" s="12">
        <v>1.0832999999999999</v>
      </c>
      <c r="CL23" s="12">
        <v>-2.0859999999999999</v>
      </c>
      <c r="CM23" s="12">
        <v>0.63500000000000001</v>
      </c>
      <c r="CN23" s="12">
        <v>-2.0859999999999999</v>
      </c>
      <c r="CO23" s="12">
        <v>0.61209999999999998</v>
      </c>
      <c r="CP23" s="12">
        <v>-1.7912999999999999</v>
      </c>
      <c r="CQ23" s="12">
        <v>0.61209999999999998</v>
      </c>
      <c r="CR23" s="12">
        <v>-7.5540000000000003</v>
      </c>
      <c r="CS23" s="12">
        <v>1.2376</v>
      </c>
      <c r="CT23" s="12">
        <v>-0.96389999999999998</v>
      </c>
      <c r="CU23" s="12">
        <v>0.80010000000000003</v>
      </c>
      <c r="CV23" s="12">
        <v>-3.81</v>
      </c>
      <c r="CW23" s="12">
        <v>0.3785</v>
      </c>
      <c r="CX23" s="12">
        <v>-3.81</v>
      </c>
      <c r="CY23" s="12">
        <v>6.54E-2</v>
      </c>
      <c r="CZ23" s="12">
        <v>-3.7667999999999999</v>
      </c>
      <c r="DA23" s="12">
        <v>2.7172000000000001</v>
      </c>
      <c r="DB23" s="12">
        <v>-11.417899999999999</v>
      </c>
      <c r="DC23" s="12">
        <v>11.0357</v>
      </c>
      <c r="DD23" s="12">
        <v>-8.57</v>
      </c>
      <c r="DE23" s="12">
        <v>1.4097</v>
      </c>
      <c r="DF23" s="12">
        <v>-7.4352</v>
      </c>
      <c r="DG23" s="12">
        <v>1.0643</v>
      </c>
      <c r="DH23" s="12">
        <v>-7.4352</v>
      </c>
      <c r="DI23" s="12">
        <v>-5.1002999999999998</v>
      </c>
      <c r="DJ23" s="12">
        <v>9.8881999999999994</v>
      </c>
      <c r="DK23" s="12">
        <v>-4.5846999999999998</v>
      </c>
      <c r="DL23" s="12">
        <v>11.2865</v>
      </c>
      <c r="DM23" s="12">
        <v>-4.5422000000000002</v>
      </c>
      <c r="DN23" s="12">
        <v>13.0169</v>
      </c>
      <c r="DO23" s="12">
        <v>-4.6755000000000004</v>
      </c>
      <c r="DP23" s="12">
        <v>13.4099</v>
      </c>
    </row>
    <row r="24" spans="2:120" x14ac:dyDescent="0.2">
      <c r="B24" s="1" t="s">
        <v>651</v>
      </c>
      <c r="C24" s="1" t="s">
        <v>479</v>
      </c>
      <c r="D24" s="5">
        <f t="shared" ref="D24:D32" si="51">((AG24-AW24)^2+(AH24-AX24)^2)^0.5</f>
        <v>15.206300000000001</v>
      </c>
      <c r="E24" s="5">
        <f t="shared" ref="E24:E32" si="52">((AG24-AU24)^2+(AH24-AV24)^2)^0.5</f>
        <v>14.879300000000001</v>
      </c>
      <c r="F24" s="5">
        <f t="shared" si="41"/>
        <v>2.7622</v>
      </c>
      <c r="G24" s="5">
        <f t="shared" si="42"/>
        <v>0.74929999999999997</v>
      </c>
      <c r="H24" s="5">
        <f t="shared" si="43"/>
        <v>1.5956999999999999</v>
      </c>
      <c r="I24" s="5">
        <f t="shared" si="44"/>
        <v>0.8649</v>
      </c>
      <c r="J24" s="5">
        <f t="shared" si="45"/>
        <v>1.8516999999999997</v>
      </c>
      <c r="K24" s="5">
        <f t="shared" si="46"/>
        <v>1.4973000000000001</v>
      </c>
      <c r="L24" s="5">
        <f t="shared" ref="L24:L32" si="53">((BS24-BU24)^2+(BT24-BV24)^2)^0.5</f>
        <v>6.3042933212216585</v>
      </c>
      <c r="M24" s="5">
        <f t="shared" ref="M24:M32" si="54">((BU24-BW24)^2+(BV24-BX24)^2)^0.5</f>
        <v>1.7547268305921582</v>
      </c>
      <c r="N24" s="5">
        <f t="shared" ref="N24:N32" si="55">((BW24-BY24)^2+(BX24-BZ24)^2)^0.5 + ((BY24-CA24)^2+(BZ24-CB24)^2)^0.5</f>
        <v>5.0037265752745244</v>
      </c>
      <c r="O24" s="5" t="s">
        <v>566</v>
      </c>
      <c r="P24" s="5">
        <f t="shared" ref="P24:P32" si="56">((CE24-CG24)^2+(CF24-CH24)^2)^0.5</f>
        <v>6.3005313188651009</v>
      </c>
      <c r="Q24" s="5">
        <f>((CG24-CI24)^2+(CH24-CJ24)^2)^0.5</f>
        <v>7.0374822749332724</v>
      </c>
      <c r="R24" s="5">
        <f t="shared" ref="R24:R32" si="57">((CO24-CQ24)^2+(CP24-CR24)^2)^0.5</f>
        <v>4.6909577497564392</v>
      </c>
      <c r="S24" s="5">
        <f t="shared" ref="S24:S32" si="58">((CQ24-CS24)^2+(CR24-CT24)^2)^0.5</f>
        <v>5.6081775123474822</v>
      </c>
      <c r="T24" s="5">
        <f t="shared" ref="T24:T32" si="59">((CY24-DA24)^2+(CZ24-DB24)^2)^0.5</f>
        <v>6.6696767125551135</v>
      </c>
      <c r="U24" s="5">
        <f t="shared" ref="U24:U32" si="60">((DA24-DC24)^2+(DB24-DD24)^2)^0.5</f>
        <v>7.9075729892300082</v>
      </c>
      <c r="V24" s="5">
        <f t="shared" ref="V24:V32" si="61">((DI24-DK24)^2+(DJ24-DL24)^2)^0.5</f>
        <v>1.2523542030911226</v>
      </c>
      <c r="W24" s="5">
        <f t="shared" ref="W24:W32" si="62">((DK24-DM24)^2+(DL24-DN24)^2)^0.5</f>
        <v>1.809721149790763</v>
      </c>
      <c r="X24" s="5">
        <f t="shared" ref="X24:X32" si="63">((DM24-DO24)^2+(DN24-DP24)^2)^0.5</f>
        <v>0.36953424739799096</v>
      </c>
      <c r="Y24" s="5">
        <f t="shared" si="47"/>
        <v>1.2631000000000001</v>
      </c>
      <c r="Z24" s="5">
        <f t="shared" si="48"/>
        <v>0.66549999999999998</v>
      </c>
      <c r="AA24" s="5">
        <f t="shared" si="49"/>
        <v>1.8395999999999999</v>
      </c>
      <c r="AB24" s="5">
        <f t="shared" si="50"/>
        <v>3.5388999999999999</v>
      </c>
      <c r="AC24" s="6">
        <f t="shared" ref="AC24:AC32" si="64">((AY24-BQ24)^2+(AZ24-BR24)^2)^0.5</f>
        <v>3.2442000000000002</v>
      </c>
      <c r="AD24" s="6">
        <f t="shared" ref="AD24:AD32" si="65">((CK24-CM24)^2+(CL24-CN24)^2)^0.5</f>
        <v>0.38350000000000151</v>
      </c>
      <c r="AE24" s="6">
        <f t="shared" ref="AE24:AE32" si="66">((CU24-CW24)^2+(CV24-CX24)^2)^0.5</f>
        <v>0.35490000000000066</v>
      </c>
      <c r="AF24" s="6">
        <f t="shared" ref="AF24:AF32" si="67">((DE24-DG24)^2+(DF24-DH24)^2)^0.5</f>
        <v>0.24890000000000034</v>
      </c>
      <c r="AG24" s="9">
        <v>0</v>
      </c>
      <c r="AH24" s="9">
        <v>0</v>
      </c>
      <c r="AI24" s="9">
        <v>0</v>
      </c>
      <c r="AJ24" s="9">
        <v>-0.74929999999999997</v>
      </c>
      <c r="AK24" s="9">
        <v>0</v>
      </c>
      <c r="AL24" s="9">
        <v>-1.1665000000000001</v>
      </c>
      <c r="AM24" s="9">
        <v>0</v>
      </c>
      <c r="AN24" s="9">
        <v>-2.7622</v>
      </c>
      <c r="AO24" s="9">
        <v>0</v>
      </c>
      <c r="AP24" s="9">
        <v>-3.6271</v>
      </c>
      <c r="AQ24" s="9">
        <v>0</v>
      </c>
      <c r="AR24" s="9">
        <v>-5.4787999999999997</v>
      </c>
      <c r="AS24" s="9">
        <v>0</v>
      </c>
      <c r="AT24" s="9">
        <v>-6.9760999999999997</v>
      </c>
      <c r="AU24" s="9">
        <v>0</v>
      </c>
      <c r="AV24" s="9">
        <v>-14.879300000000001</v>
      </c>
      <c r="AW24" s="9">
        <v>0</v>
      </c>
      <c r="AX24" s="9">
        <v>-15.206300000000001</v>
      </c>
      <c r="AY24" s="18">
        <v>1.8123</v>
      </c>
      <c r="AZ24" s="18">
        <v>-8.7147000000000006</v>
      </c>
      <c r="BA24" s="19">
        <v>1.6161000000000001</v>
      </c>
      <c r="BB24" s="19">
        <v>-8.7147000000000006</v>
      </c>
      <c r="BC24" s="19">
        <v>0.9506</v>
      </c>
      <c r="BD24" s="19">
        <v>-8.7147000000000006</v>
      </c>
      <c r="BE24" s="19">
        <v>0.68330000000000002</v>
      </c>
      <c r="BF24" s="19">
        <v>-8.7147000000000006</v>
      </c>
      <c r="BG24" s="19">
        <v>0.36580000000000001</v>
      </c>
      <c r="BH24" s="19">
        <v>-8.7147000000000006</v>
      </c>
      <c r="BI24" s="19">
        <v>-0.29970000000000002</v>
      </c>
      <c r="BJ24" s="19">
        <v>-8.7147000000000006</v>
      </c>
      <c r="BK24" s="19">
        <v>-0.57979999999999998</v>
      </c>
      <c r="BL24" s="19">
        <v>-8.7147000000000006</v>
      </c>
      <c r="BM24" s="19">
        <v>-0.88900000000000001</v>
      </c>
      <c r="BN24" s="19">
        <v>-8.7147000000000006</v>
      </c>
      <c r="BO24" s="19">
        <v>-1.9228000000000001</v>
      </c>
      <c r="BP24" s="19">
        <v>-8.7147000000000006</v>
      </c>
      <c r="BQ24" s="19">
        <v>-1.4319</v>
      </c>
      <c r="BR24" s="19">
        <v>-8.7147000000000006</v>
      </c>
      <c r="BS24" s="17">
        <v>0</v>
      </c>
      <c r="BT24" s="17">
        <v>0</v>
      </c>
      <c r="BU24" s="17">
        <v>3.2118000000000002</v>
      </c>
      <c r="BV24" s="17">
        <v>5.4248000000000003</v>
      </c>
      <c r="BW24" s="17">
        <v>4.9606000000000003</v>
      </c>
      <c r="BX24" s="17">
        <v>5.5689000000000002</v>
      </c>
      <c r="BY24" s="17">
        <v>8.1184999999999992</v>
      </c>
      <c r="BZ24" s="17">
        <v>4.1731999999999996</v>
      </c>
      <c r="CA24" s="17">
        <v>7.0415000000000001</v>
      </c>
      <c r="CB24" s="17">
        <v>3.0569000000000002</v>
      </c>
      <c r="CC24" s="17">
        <v>7.0415000000000001</v>
      </c>
      <c r="CD24" s="17">
        <v>3.0569000000000002</v>
      </c>
      <c r="CE24" s="12">
        <v>6.8712999999999997</v>
      </c>
      <c r="CF24" s="12">
        <v>3.0047999999999999</v>
      </c>
      <c r="CG24" s="12">
        <v>9.8984000000000005</v>
      </c>
      <c r="CH24" s="12">
        <v>-2.5209000000000001</v>
      </c>
      <c r="CI24" s="12">
        <v>11.847799999999999</v>
      </c>
      <c r="CJ24" s="12">
        <v>4.2412000000000001</v>
      </c>
      <c r="CK24" s="12">
        <v>8.7230000000000008</v>
      </c>
      <c r="CL24" s="12">
        <v>0.30669999999999997</v>
      </c>
      <c r="CM24" s="12">
        <v>8.3394999999999992</v>
      </c>
      <c r="CN24" s="12">
        <v>0.30669999999999997</v>
      </c>
      <c r="CO24" s="12">
        <v>8.2893000000000008</v>
      </c>
      <c r="CP24" s="12">
        <v>0.65149999999999997</v>
      </c>
      <c r="CQ24" s="12">
        <v>9.5098000000000003</v>
      </c>
      <c r="CR24" s="12">
        <v>-3.8778999999999999</v>
      </c>
      <c r="CS24" s="12">
        <v>14.1599</v>
      </c>
      <c r="CT24" s="12">
        <v>-0.7429</v>
      </c>
      <c r="CU24" s="12">
        <v>9.2824000000000009</v>
      </c>
      <c r="CV24" s="12">
        <v>-1.4459</v>
      </c>
      <c r="CW24" s="12">
        <v>8.9275000000000002</v>
      </c>
      <c r="CX24" s="12">
        <v>-1.4459</v>
      </c>
      <c r="CY24" s="12">
        <v>8.2277000000000005</v>
      </c>
      <c r="CZ24" s="12">
        <v>-1.3602000000000001</v>
      </c>
      <c r="DA24" s="12">
        <v>12.536799999999999</v>
      </c>
      <c r="DB24" s="12">
        <v>-6.4509999999999996</v>
      </c>
      <c r="DC24" s="12">
        <v>17.082100000000001</v>
      </c>
      <c r="DD24" s="12">
        <v>1.9699999999999999E-2</v>
      </c>
      <c r="DE24" s="12">
        <v>10.4057</v>
      </c>
      <c r="DF24" s="12">
        <v>-3.8170000000000002</v>
      </c>
      <c r="DG24" s="12">
        <v>10.4057</v>
      </c>
      <c r="DH24" s="12">
        <v>-3.5680999999999998</v>
      </c>
      <c r="DI24" s="12">
        <v>10.4261</v>
      </c>
      <c r="DJ24" s="12">
        <v>-3.5680999999999998</v>
      </c>
      <c r="DK24" s="12">
        <v>10.838800000000001</v>
      </c>
      <c r="DL24" s="12">
        <v>-2.3856999999999999</v>
      </c>
      <c r="DM24" s="12">
        <v>10.273</v>
      </c>
      <c r="DN24" s="12">
        <v>-0.66669999999999996</v>
      </c>
      <c r="DO24" s="12">
        <v>10.012</v>
      </c>
      <c r="DP24" s="12">
        <v>-0.40510000000000002</v>
      </c>
    </row>
    <row r="25" spans="2:120" x14ac:dyDescent="0.2">
      <c r="B25" s="1" t="s">
        <v>690</v>
      </c>
      <c r="C25" s="1" t="s">
        <v>821</v>
      </c>
      <c r="D25" s="5">
        <f t="shared" si="51"/>
        <v>18.169899999999998</v>
      </c>
      <c r="E25" s="5">
        <f t="shared" si="52"/>
        <v>17.752700000000001</v>
      </c>
      <c r="F25" s="5">
        <f t="shared" si="41"/>
        <v>3.4798</v>
      </c>
      <c r="G25" s="5">
        <f t="shared" si="42"/>
        <v>1.0598000000000001</v>
      </c>
      <c r="H25" s="5">
        <f t="shared" si="43"/>
        <v>1.9220999999999999</v>
      </c>
      <c r="I25" s="5">
        <f t="shared" si="44"/>
        <v>1.1043000000000003</v>
      </c>
      <c r="J25" s="5">
        <f t="shared" si="45"/>
        <v>2.2332999999999998</v>
      </c>
      <c r="K25" s="5">
        <f t="shared" si="46"/>
        <v>1.5188999999999995</v>
      </c>
      <c r="L25" s="5">
        <f t="shared" si="53"/>
        <v>8.0581403872109352</v>
      </c>
      <c r="M25" s="5">
        <f t="shared" si="54"/>
        <v>2.0799910408460898</v>
      </c>
      <c r="N25" s="5">
        <f t="shared" si="55"/>
        <v>7.4310261633763188</v>
      </c>
      <c r="O25" s="5">
        <f>((CA25-CC25)^2+(CB25-CD25)^2)^0.5</f>
        <v>1.4538919251443696</v>
      </c>
      <c r="P25" s="5">
        <f t="shared" si="56"/>
        <v>7.990958306110727</v>
      </c>
      <c r="Q25" s="5">
        <f t="shared" ref="Q25:Q32" si="68">((CG25-CI25)^2+(CH25-CJ25)^2)^0.5</f>
        <v>8.4848517282271949</v>
      </c>
      <c r="R25" s="5" t="s">
        <v>566</v>
      </c>
      <c r="S25" s="5" t="s">
        <v>566</v>
      </c>
      <c r="T25" s="5">
        <f t="shared" si="59"/>
        <v>8.2880454402711852</v>
      </c>
      <c r="U25" s="5">
        <f t="shared" si="60"/>
        <v>9.7379147357121596</v>
      </c>
      <c r="V25" s="5">
        <f t="shared" si="61"/>
        <v>1.1574440850425558</v>
      </c>
      <c r="W25" s="5">
        <f t="shared" si="62"/>
        <v>2.0148121599791886</v>
      </c>
      <c r="X25" s="5">
        <f t="shared" si="63"/>
        <v>0.42440001178133752</v>
      </c>
      <c r="Y25" s="5">
        <f t="shared" si="47"/>
        <v>1.3416999999999999</v>
      </c>
      <c r="Z25" s="5">
        <f t="shared" si="48"/>
        <v>0.65280000000000005</v>
      </c>
      <c r="AA25" s="5">
        <f t="shared" si="49"/>
        <v>2.1444000000000001</v>
      </c>
      <c r="AB25" s="5">
        <f t="shared" si="50"/>
        <v>4.2031000000000001</v>
      </c>
      <c r="AC25" s="6">
        <f t="shared" si="64"/>
        <v>3.3438999999999997</v>
      </c>
      <c r="AD25" s="6">
        <f t="shared" si="65"/>
        <v>0.43179999999999996</v>
      </c>
      <c r="AE25" s="5" t="s">
        <v>566</v>
      </c>
      <c r="AF25" s="6">
        <f t="shared" si="67"/>
        <v>0.37590000000000012</v>
      </c>
      <c r="AG25" s="9">
        <v>0</v>
      </c>
      <c r="AH25" s="9">
        <v>0</v>
      </c>
      <c r="AI25" s="9">
        <v>0</v>
      </c>
      <c r="AJ25" s="9">
        <v>-1.0598000000000001</v>
      </c>
      <c r="AK25" s="9">
        <v>0</v>
      </c>
      <c r="AL25" s="9">
        <v>-1.5577000000000001</v>
      </c>
      <c r="AM25" s="9">
        <v>0</v>
      </c>
      <c r="AN25" s="9">
        <v>-3.4798</v>
      </c>
      <c r="AO25" s="9">
        <v>0</v>
      </c>
      <c r="AP25" s="9">
        <v>-4.5841000000000003</v>
      </c>
      <c r="AQ25" s="9">
        <v>0</v>
      </c>
      <c r="AR25" s="9">
        <v>-6.8174000000000001</v>
      </c>
      <c r="AS25" s="9">
        <v>0</v>
      </c>
      <c r="AT25" s="9">
        <v>-8.3362999999999996</v>
      </c>
      <c r="AU25" s="9">
        <v>0</v>
      </c>
      <c r="AV25" s="9">
        <v>-17.752700000000001</v>
      </c>
      <c r="AW25" s="9">
        <v>0</v>
      </c>
      <c r="AX25" s="9">
        <v>-18.169899999999998</v>
      </c>
      <c r="AY25" s="18">
        <v>2.7488999999999999</v>
      </c>
      <c r="AZ25" s="18">
        <v>-9.1312999999999995</v>
      </c>
      <c r="BA25" s="19">
        <v>2.4721000000000002</v>
      </c>
      <c r="BB25" s="19">
        <v>-9.1312999999999995</v>
      </c>
      <c r="BC25" s="19">
        <v>1.3926000000000001</v>
      </c>
      <c r="BD25" s="19">
        <v>-9.1312999999999995</v>
      </c>
      <c r="BE25" s="19">
        <v>1.0185</v>
      </c>
      <c r="BF25" s="19">
        <v>-9.1312999999999995</v>
      </c>
      <c r="BG25" s="19">
        <v>0.56640000000000001</v>
      </c>
      <c r="BH25" s="19">
        <v>-9.1312999999999995</v>
      </c>
      <c r="BI25" s="19">
        <v>-8.6400000000000005E-2</v>
      </c>
      <c r="BJ25" s="19">
        <v>-9.1312999999999995</v>
      </c>
      <c r="BK25" s="19">
        <v>-0.32319999999999999</v>
      </c>
      <c r="BL25" s="19">
        <v>-9.1312999999999995</v>
      </c>
      <c r="BM25" s="19">
        <v>-0.75180000000000002</v>
      </c>
      <c r="BN25" s="19">
        <v>-9.1312999999999995</v>
      </c>
      <c r="BO25" s="19">
        <v>-1.7310000000000001</v>
      </c>
      <c r="BP25" s="19">
        <v>-9.1312999999999995</v>
      </c>
      <c r="BQ25" s="19">
        <v>-0.59499999999999997</v>
      </c>
      <c r="BR25" s="19">
        <v>-9.1312999999999995</v>
      </c>
      <c r="BS25" s="17">
        <v>0</v>
      </c>
      <c r="BT25" s="17">
        <v>0</v>
      </c>
      <c r="BU25" s="17">
        <v>7.1398999999999999</v>
      </c>
      <c r="BV25" s="17">
        <v>3.7357</v>
      </c>
      <c r="BW25" s="17">
        <v>6.5627000000000004</v>
      </c>
      <c r="BX25" s="17">
        <v>1.7374000000000001</v>
      </c>
      <c r="BY25" s="17">
        <v>4.6475999999999997</v>
      </c>
      <c r="BZ25" s="17">
        <v>-3.2734000000000001</v>
      </c>
      <c r="CA25" s="17">
        <v>4.024</v>
      </c>
      <c r="CB25" s="17">
        <v>-5.2438000000000002</v>
      </c>
      <c r="CC25" s="17">
        <v>2.9266999999999999</v>
      </c>
      <c r="CD25" s="17">
        <v>-6.1976000000000004</v>
      </c>
      <c r="CE25" s="12">
        <v>2.7991000000000001</v>
      </c>
      <c r="CF25" s="12">
        <v>9.7287999999999997</v>
      </c>
      <c r="CG25" s="12">
        <v>-0.82930000000000004</v>
      </c>
      <c r="CH25" s="12">
        <v>16.848500000000001</v>
      </c>
      <c r="CI25" s="12">
        <v>3.4074</v>
      </c>
      <c r="CJ25" s="12">
        <v>9.4970999999999997</v>
      </c>
      <c r="CK25" s="12">
        <v>1.2769999999999999</v>
      </c>
      <c r="CL25" s="12">
        <v>13.2156</v>
      </c>
      <c r="CM25" s="12">
        <v>0.84519999999999995</v>
      </c>
      <c r="CN25" s="12">
        <v>13.2156</v>
      </c>
      <c r="CY25" s="12">
        <v>1.0357000000000001</v>
      </c>
      <c r="CZ25" s="12">
        <v>13.3553</v>
      </c>
      <c r="DA25" s="12">
        <v>-5.8343999999999996</v>
      </c>
      <c r="DB25" s="12">
        <v>8.7192000000000007</v>
      </c>
      <c r="DC25" s="12">
        <v>3.7160000000000002</v>
      </c>
      <c r="DD25" s="12">
        <v>6.8174000000000001</v>
      </c>
      <c r="DE25" s="12">
        <v>-1.4242999999999999</v>
      </c>
      <c r="DF25" s="12">
        <v>11.417899999999999</v>
      </c>
      <c r="DG25" s="12">
        <v>-1.8002</v>
      </c>
      <c r="DH25" s="12">
        <v>11.417899999999999</v>
      </c>
      <c r="DI25" s="12">
        <v>-1.7747999999999999</v>
      </c>
      <c r="DJ25" s="12">
        <v>11.4871</v>
      </c>
      <c r="DK25" s="12">
        <v>-1.1989000000000001</v>
      </c>
      <c r="DL25" s="12">
        <v>12.491099999999999</v>
      </c>
      <c r="DM25" s="12">
        <v>-1.1919</v>
      </c>
      <c r="DN25" s="12">
        <v>14.5059</v>
      </c>
      <c r="DO25" s="12">
        <v>-1.3029999999999999</v>
      </c>
      <c r="DP25" s="12">
        <v>14.9155</v>
      </c>
    </row>
    <row r="26" spans="2:120" x14ac:dyDescent="0.2">
      <c r="B26" s="1"/>
      <c r="C26" s="1"/>
      <c r="D26" s="5">
        <f t="shared" si="51"/>
        <v>0</v>
      </c>
      <c r="E26" s="5">
        <f t="shared" si="52"/>
        <v>0</v>
      </c>
      <c r="F26" s="5">
        <f t="shared" si="41"/>
        <v>0</v>
      </c>
      <c r="G26" s="5">
        <f t="shared" si="42"/>
        <v>0</v>
      </c>
      <c r="H26" s="5">
        <f t="shared" si="43"/>
        <v>0</v>
      </c>
      <c r="I26" s="5">
        <f t="shared" si="44"/>
        <v>0</v>
      </c>
      <c r="J26" s="5">
        <f t="shared" si="45"/>
        <v>0</v>
      </c>
      <c r="K26" s="5">
        <f t="shared" si="46"/>
        <v>0</v>
      </c>
      <c r="L26" s="5">
        <f t="shared" si="53"/>
        <v>0</v>
      </c>
      <c r="M26" s="5">
        <f t="shared" si="54"/>
        <v>0</v>
      </c>
      <c r="N26" s="5">
        <f t="shared" si="55"/>
        <v>0</v>
      </c>
      <c r="O26" s="5">
        <f t="shared" ref="O26:O32" si="69">((CA26-CC26)^2+(CB26-CD26)^2)^0.5</f>
        <v>0</v>
      </c>
      <c r="P26" s="5">
        <f t="shared" si="56"/>
        <v>0</v>
      </c>
      <c r="Q26" s="5">
        <f t="shared" si="68"/>
        <v>0</v>
      </c>
      <c r="R26" s="5">
        <f t="shared" si="57"/>
        <v>0</v>
      </c>
      <c r="S26" s="5">
        <f t="shared" si="58"/>
        <v>0</v>
      </c>
      <c r="T26" s="5">
        <f t="shared" si="59"/>
        <v>0</v>
      </c>
      <c r="U26" s="5">
        <f t="shared" si="60"/>
        <v>0</v>
      </c>
      <c r="V26" s="5">
        <f t="shared" si="61"/>
        <v>0</v>
      </c>
      <c r="W26" s="5">
        <f t="shared" si="62"/>
        <v>0</v>
      </c>
      <c r="X26" s="5">
        <f t="shared" si="63"/>
        <v>0</v>
      </c>
      <c r="Y26" s="5">
        <f t="shared" si="47"/>
        <v>0</v>
      </c>
      <c r="Z26" s="5">
        <f t="shared" si="48"/>
        <v>0</v>
      </c>
      <c r="AA26" s="5">
        <f t="shared" si="49"/>
        <v>0</v>
      </c>
      <c r="AB26" s="5">
        <f t="shared" si="50"/>
        <v>0</v>
      </c>
      <c r="AC26" s="6">
        <f t="shared" si="64"/>
        <v>0</v>
      </c>
      <c r="AD26" s="6">
        <f t="shared" si="65"/>
        <v>0</v>
      </c>
      <c r="AE26" s="6">
        <f t="shared" si="66"/>
        <v>0</v>
      </c>
      <c r="AF26" s="6">
        <f t="shared" si="67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51"/>
        <v>0</v>
      </c>
      <c r="E27" s="5">
        <f t="shared" si="52"/>
        <v>0</v>
      </c>
      <c r="F27" s="5">
        <f t="shared" si="41"/>
        <v>0</v>
      </c>
      <c r="G27" s="5">
        <f t="shared" si="42"/>
        <v>0</v>
      </c>
      <c r="H27" s="5">
        <f t="shared" si="43"/>
        <v>0</v>
      </c>
      <c r="I27" s="5">
        <f t="shared" si="44"/>
        <v>0</v>
      </c>
      <c r="J27" s="5">
        <f t="shared" si="45"/>
        <v>0</v>
      </c>
      <c r="K27" s="5">
        <f t="shared" si="46"/>
        <v>0</v>
      </c>
      <c r="L27" s="5">
        <f t="shared" si="53"/>
        <v>0</v>
      </c>
      <c r="M27" s="5">
        <f t="shared" si="54"/>
        <v>0</v>
      </c>
      <c r="N27" s="5">
        <f t="shared" si="55"/>
        <v>0</v>
      </c>
      <c r="O27" s="5">
        <f t="shared" si="69"/>
        <v>0</v>
      </c>
      <c r="P27" s="5">
        <f t="shared" si="56"/>
        <v>0</v>
      </c>
      <c r="Q27" s="5">
        <f t="shared" si="68"/>
        <v>0</v>
      </c>
      <c r="R27" s="5">
        <f t="shared" si="57"/>
        <v>0</v>
      </c>
      <c r="S27" s="5">
        <f t="shared" si="58"/>
        <v>0</v>
      </c>
      <c r="T27" s="5">
        <f t="shared" si="59"/>
        <v>0</v>
      </c>
      <c r="U27" s="5">
        <f t="shared" si="60"/>
        <v>0</v>
      </c>
      <c r="V27" s="5">
        <f t="shared" si="61"/>
        <v>0</v>
      </c>
      <c r="W27" s="5">
        <f t="shared" si="62"/>
        <v>0</v>
      </c>
      <c r="X27" s="5">
        <f t="shared" si="63"/>
        <v>0</v>
      </c>
      <c r="Y27" s="5">
        <f t="shared" si="47"/>
        <v>0</v>
      </c>
      <c r="Z27" s="5">
        <f t="shared" si="48"/>
        <v>0</v>
      </c>
      <c r="AA27" s="5">
        <f t="shared" si="49"/>
        <v>0</v>
      </c>
      <c r="AB27" s="5">
        <f t="shared" si="50"/>
        <v>0</v>
      </c>
      <c r="AC27" s="6">
        <f t="shared" si="64"/>
        <v>0</v>
      </c>
      <c r="AD27" s="6">
        <f t="shared" si="65"/>
        <v>0</v>
      </c>
      <c r="AE27" s="6">
        <f t="shared" si="66"/>
        <v>0</v>
      </c>
      <c r="AF27" s="6">
        <f t="shared" si="67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51"/>
        <v>0</v>
      </c>
      <c r="E28" s="5">
        <f t="shared" si="52"/>
        <v>0</v>
      </c>
      <c r="F28" s="5">
        <f t="shared" si="41"/>
        <v>0</v>
      </c>
      <c r="G28" s="5">
        <f t="shared" si="42"/>
        <v>0</v>
      </c>
      <c r="H28" s="5">
        <f t="shared" si="43"/>
        <v>0</v>
      </c>
      <c r="I28" s="5">
        <f t="shared" si="44"/>
        <v>0</v>
      </c>
      <c r="J28" s="5">
        <f t="shared" si="45"/>
        <v>0</v>
      </c>
      <c r="K28" s="5">
        <f t="shared" si="46"/>
        <v>0</v>
      </c>
      <c r="L28" s="5">
        <f t="shared" si="53"/>
        <v>0</v>
      </c>
      <c r="M28" s="5">
        <f t="shared" si="54"/>
        <v>0</v>
      </c>
      <c r="N28" s="5">
        <f t="shared" si="55"/>
        <v>0</v>
      </c>
      <c r="O28" s="5">
        <f t="shared" si="69"/>
        <v>0</v>
      </c>
      <c r="P28" s="5">
        <f t="shared" si="56"/>
        <v>0</v>
      </c>
      <c r="Q28" s="5">
        <f t="shared" si="68"/>
        <v>0</v>
      </c>
      <c r="R28" s="5">
        <f t="shared" si="57"/>
        <v>0</v>
      </c>
      <c r="S28" s="5">
        <f t="shared" si="58"/>
        <v>0</v>
      </c>
      <c r="T28" s="5">
        <f t="shared" si="59"/>
        <v>0</v>
      </c>
      <c r="U28" s="5">
        <f t="shared" si="60"/>
        <v>0</v>
      </c>
      <c r="V28" s="5">
        <f t="shared" si="61"/>
        <v>0</v>
      </c>
      <c r="W28" s="5">
        <f t="shared" si="62"/>
        <v>0</v>
      </c>
      <c r="X28" s="5">
        <f t="shared" si="63"/>
        <v>0</v>
      </c>
      <c r="Y28" s="5">
        <f t="shared" si="47"/>
        <v>0</v>
      </c>
      <c r="Z28" s="5">
        <f t="shared" si="48"/>
        <v>0</v>
      </c>
      <c r="AA28" s="5">
        <f t="shared" si="49"/>
        <v>0</v>
      </c>
      <c r="AB28" s="5">
        <f t="shared" si="50"/>
        <v>0</v>
      </c>
      <c r="AC28" s="6">
        <f t="shared" si="64"/>
        <v>0</v>
      </c>
      <c r="AD28" s="6">
        <f t="shared" si="65"/>
        <v>0</v>
      </c>
      <c r="AE28" s="6">
        <f t="shared" si="66"/>
        <v>0</v>
      </c>
      <c r="AF28" s="6">
        <f t="shared" si="67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51"/>
        <v>0</v>
      </c>
      <c r="E29" s="5">
        <f t="shared" si="52"/>
        <v>0</v>
      </c>
      <c r="F29" s="5">
        <f t="shared" si="41"/>
        <v>0</v>
      </c>
      <c r="G29" s="5">
        <f t="shared" si="42"/>
        <v>0</v>
      </c>
      <c r="H29" s="5">
        <f t="shared" si="43"/>
        <v>0</v>
      </c>
      <c r="I29" s="5">
        <f t="shared" si="44"/>
        <v>0</v>
      </c>
      <c r="J29" s="5">
        <f t="shared" si="45"/>
        <v>0</v>
      </c>
      <c r="K29" s="5">
        <f t="shared" si="46"/>
        <v>0</v>
      </c>
      <c r="L29" s="5">
        <f t="shared" si="53"/>
        <v>0</v>
      </c>
      <c r="M29" s="5">
        <f t="shared" si="54"/>
        <v>0</v>
      </c>
      <c r="N29" s="5">
        <f t="shared" si="55"/>
        <v>0</v>
      </c>
      <c r="O29" s="5">
        <f t="shared" si="69"/>
        <v>0</v>
      </c>
      <c r="P29" s="5">
        <f t="shared" si="56"/>
        <v>0</v>
      </c>
      <c r="Q29" s="5">
        <f t="shared" si="68"/>
        <v>0</v>
      </c>
      <c r="R29" s="5">
        <f t="shared" si="57"/>
        <v>0</v>
      </c>
      <c r="S29" s="5">
        <f t="shared" si="58"/>
        <v>0</v>
      </c>
      <c r="T29" s="5">
        <f t="shared" si="59"/>
        <v>0</v>
      </c>
      <c r="U29" s="5">
        <f t="shared" si="60"/>
        <v>0</v>
      </c>
      <c r="V29" s="5">
        <f t="shared" si="61"/>
        <v>0</v>
      </c>
      <c r="W29" s="5">
        <f t="shared" si="62"/>
        <v>0</v>
      </c>
      <c r="X29" s="5">
        <f t="shared" si="63"/>
        <v>0</v>
      </c>
      <c r="Y29" s="5">
        <f t="shared" si="47"/>
        <v>0</v>
      </c>
      <c r="Z29" s="5">
        <f t="shared" si="48"/>
        <v>0</v>
      </c>
      <c r="AA29" s="5">
        <f t="shared" si="49"/>
        <v>0</v>
      </c>
      <c r="AB29" s="5">
        <f t="shared" si="50"/>
        <v>0</v>
      </c>
      <c r="AC29" s="6">
        <f t="shared" si="64"/>
        <v>0</v>
      </c>
      <c r="AD29" s="6">
        <f t="shared" si="65"/>
        <v>0</v>
      </c>
      <c r="AE29" s="6">
        <f t="shared" si="66"/>
        <v>0</v>
      </c>
      <c r="AF29" s="6">
        <f t="shared" si="67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51"/>
        <v>0</v>
      </c>
      <c r="E30" s="5">
        <f t="shared" si="52"/>
        <v>0</v>
      </c>
      <c r="F30" s="5">
        <f t="shared" si="41"/>
        <v>0</v>
      </c>
      <c r="G30" s="5">
        <f t="shared" si="42"/>
        <v>0</v>
      </c>
      <c r="H30" s="5">
        <f t="shared" si="43"/>
        <v>0</v>
      </c>
      <c r="I30" s="5">
        <f t="shared" si="44"/>
        <v>0</v>
      </c>
      <c r="J30" s="5">
        <f t="shared" si="45"/>
        <v>0</v>
      </c>
      <c r="K30" s="5">
        <f t="shared" si="46"/>
        <v>0</v>
      </c>
      <c r="L30" s="5">
        <f t="shared" si="53"/>
        <v>0</v>
      </c>
      <c r="M30" s="5">
        <f t="shared" si="54"/>
        <v>0</v>
      </c>
      <c r="N30" s="5">
        <f t="shared" si="55"/>
        <v>0</v>
      </c>
      <c r="O30" s="5">
        <f t="shared" si="69"/>
        <v>0</v>
      </c>
      <c r="P30" s="5">
        <f t="shared" si="56"/>
        <v>0</v>
      </c>
      <c r="Q30" s="5">
        <f t="shared" si="68"/>
        <v>0</v>
      </c>
      <c r="R30" s="5">
        <f t="shared" si="57"/>
        <v>0</v>
      </c>
      <c r="S30" s="5">
        <f t="shared" si="58"/>
        <v>0</v>
      </c>
      <c r="T30" s="5">
        <f t="shared" si="59"/>
        <v>0</v>
      </c>
      <c r="U30" s="5">
        <f t="shared" si="60"/>
        <v>0</v>
      </c>
      <c r="V30" s="5">
        <f t="shared" si="61"/>
        <v>0</v>
      </c>
      <c r="W30" s="5">
        <f t="shared" si="62"/>
        <v>0</v>
      </c>
      <c r="X30" s="5">
        <f t="shared" si="63"/>
        <v>0</v>
      </c>
      <c r="Y30" s="5">
        <f t="shared" si="47"/>
        <v>0</v>
      </c>
      <c r="Z30" s="5">
        <f t="shared" si="48"/>
        <v>0</v>
      </c>
      <c r="AA30" s="5">
        <f t="shared" si="49"/>
        <v>0</v>
      </c>
      <c r="AB30" s="5">
        <f t="shared" si="50"/>
        <v>0</v>
      </c>
      <c r="AC30" s="6">
        <f t="shared" si="64"/>
        <v>0</v>
      </c>
      <c r="AD30" s="6">
        <f t="shared" si="65"/>
        <v>0</v>
      </c>
      <c r="AE30" s="6">
        <f t="shared" si="66"/>
        <v>0</v>
      </c>
      <c r="AF30" s="6">
        <f t="shared" si="67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51"/>
        <v>0</v>
      </c>
      <c r="E31" s="5">
        <f t="shared" si="52"/>
        <v>0</v>
      </c>
      <c r="F31" s="5">
        <f t="shared" si="41"/>
        <v>0</v>
      </c>
      <c r="G31" s="5">
        <f t="shared" si="42"/>
        <v>0</v>
      </c>
      <c r="H31" s="5">
        <f t="shared" si="43"/>
        <v>0</v>
      </c>
      <c r="I31" s="5">
        <f t="shared" si="44"/>
        <v>0</v>
      </c>
      <c r="J31" s="5">
        <f t="shared" si="45"/>
        <v>0</v>
      </c>
      <c r="K31" s="5">
        <f t="shared" si="46"/>
        <v>0</v>
      </c>
      <c r="L31" s="5">
        <f t="shared" si="53"/>
        <v>0</v>
      </c>
      <c r="M31" s="5">
        <f t="shared" si="54"/>
        <v>0</v>
      </c>
      <c r="N31" s="5">
        <f t="shared" si="55"/>
        <v>0</v>
      </c>
      <c r="O31" s="5">
        <f t="shared" si="69"/>
        <v>0</v>
      </c>
      <c r="P31" s="5">
        <f t="shared" si="56"/>
        <v>0</v>
      </c>
      <c r="Q31" s="5">
        <f t="shared" si="68"/>
        <v>0</v>
      </c>
      <c r="R31" s="5">
        <f t="shared" si="57"/>
        <v>0</v>
      </c>
      <c r="S31" s="5">
        <f t="shared" si="58"/>
        <v>0</v>
      </c>
      <c r="T31" s="5">
        <f t="shared" si="59"/>
        <v>0</v>
      </c>
      <c r="U31" s="5">
        <f t="shared" si="60"/>
        <v>0</v>
      </c>
      <c r="V31" s="5">
        <f t="shared" si="61"/>
        <v>0</v>
      </c>
      <c r="W31" s="5">
        <f t="shared" si="62"/>
        <v>0</v>
      </c>
      <c r="X31" s="5">
        <f t="shared" si="63"/>
        <v>0</v>
      </c>
      <c r="Y31" s="5">
        <f t="shared" si="47"/>
        <v>0</v>
      </c>
      <c r="Z31" s="5">
        <f t="shared" si="48"/>
        <v>0</v>
      </c>
      <c r="AA31" s="5">
        <f t="shared" si="49"/>
        <v>0</v>
      </c>
      <c r="AB31" s="5">
        <f t="shared" si="50"/>
        <v>0</v>
      </c>
      <c r="AC31" s="6">
        <f t="shared" si="64"/>
        <v>0</v>
      </c>
      <c r="AD31" s="6">
        <f t="shared" si="65"/>
        <v>0</v>
      </c>
      <c r="AE31" s="6">
        <f t="shared" si="66"/>
        <v>0</v>
      </c>
      <c r="AF31" s="6">
        <f t="shared" si="67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51"/>
        <v>0</v>
      </c>
      <c r="E32" s="5">
        <f t="shared" si="52"/>
        <v>0</v>
      </c>
      <c r="F32" s="5">
        <f t="shared" si="41"/>
        <v>0</v>
      </c>
      <c r="G32" s="5">
        <f t="shared" si="42"/>
        <v>0</v>
      </c>
      <c r="H32" s="5">
        <f t="shared" si="43"/>
        <v>0</v>
      </c>
      <c r="I32" s="5">
        <f t="shared" si="44"/>
        <v>0</v>
      </c>
      <c r="J32" s="5">
        <f t="shared" si="45"/>
        <v>0</v>
      </c>
      <c r="K32" s="5">
        <f t="shared" si="46"/>
        <v>0</v>
      </c>
      <c r="L32" s="5">
        <f t="shared" si="53"/>
        <v>0</v>
      </c>
      <c r="M32" s="5">
        <f t="shared" si="54"/>
        <v>0</v>
      </c>
      <c r="N32" s="5">
        <f t="shared" si="55"/>
        <v>0</v>
      </c>
      <c r="O32" s="5">
        <f t="shared" si="69"/>
        <v>0</v>
      </c>
      <c r="P32" s="5">
        <f t="shared" si="56"/>
        <v>0</v>
      </c>
      <c r="Q32" s="5">
        <f t="shared" si="68"/>
        <v>0</v>
      </c>
      <c r="R32" s="5">
        <f t="shared" si="57"/>
        <v>0</v>
      </c>
      <c r="S32" s="5">
        <f t="shared" si="58"/>
        <v>0</v>
      </c>
      <c r="T32" s="5">
        <f t="shared" si="59"/>
        <v>0</v>
      </c>
      <c r="U32" s="5">
        <f t="shared" si="60"/>
        <v>0</v>
      </c>
      <c r="V32" s="5">
        <f t="shared" si="61"/>
        <v>0</v>
      </c>
      <c r="W32" s="5">
        <f t="shared" si="62"/>
        <v>0</v>
      </c>
      <c r="X32" s="5">
        <f t="shared" si="63"/>
        <v>0</v>
      </c>
      <c r="Y32" s="5">
        <f t="shared" si="47"/>
        <v>0</v>
      </c>
      <c r="Z32" s="5">
        <f t="shared" si="48"/>
        <v>0</v>
      </c>
      <c r="AA32" s="5">
        <f t="shared" si="49"/>
        <v>0</v>
      </c>
      <c r="AB32" s="5">
        <f t="shared" si="50"/>
        <v>0</v>
      </c>
      <c r="AC32" s="6">
        <f t="shared" si="64"/>
        <v>0</v>
      </c>
      <c r="AD32" s="6">
        <f t="shared" si="65"/>
        <v>0</v>
      </c>
      <c r="AE32" s="6">
        <f t="shared" si="66"/>
        <v>0</v>
      </c>
      <c r="AF32" s="6">
        <f t="shared" si="67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>AVERAGE(D23:D25)</f>
        <v>16.688099999999999</v>
      </c>
      <c r="E33" s="14">
        <f t="shared" ref="E33:AF33" si="70">AVERAGE(E23:E25)</f>
        <v>16.316000000000003</v>
      </c>
      <c r="F33" s="14">
        <f t="shared" si="70"/>
        <v>3.1644000000000001</v>
      </c>
      <c r="G33" s="14">
        <f t="shared" si="70"/>
        <v>0.88306666666666667</v>
      </c>
      <c r="H33" s="14">
        <f t="shared" si="70"/>
        <v>1.7779666666666667</v>
      </c>
      <c r="I33" s="14">
        <f t="shared" si="70"/>
        <v>1.0060666666666669</v>
      </c>
      <c r="J33" s="14">
        <f t="shared" si="70"/>
        <v>2.1257999999999999</v>
      </c>
      <c r="K33" s="14">
        <f>AVERAGE(K24:K25)</f>
        <v>1.5080999999999998</v>
      </c>
      <c r="L33" s="14">
        <f t="shared" si="70"/>
        <v>7.1812168542162969</v>
      </c>
      <c r="M33" s="14">
        <f t="shared" si="70"/>
        <v>1.9173589357191241</v>
      </c>
      <c r="N33" s="14">
        <f t="shared" si="70"/>
        <v>6.2173763693254216</v>
      </c>
      <c r="O33" s="14">
        <f t="shared" si="70"/>
        <v>1.4538919251443696</v>
      </c>
      <c r="P33" s="14">
        <f t="shared" si="70"/>
        <v>7.3192447378099379</v>
      </c>
      <c r="Q33" s="14">
        <f t="shared" si="70"/>
        <v>7.6747612254706938</v>
      </c>
      <c r="R33" s="14">
        <f t="shared" si="70"/>
        <v>5.2268288748782199</v>
      </c>
      <c r="S33" s="14">
        <f t="shared" si="70"/>
        <v>6.1139478264364016</v>
      </c>
      <c r="T33" s="14">
        <f t="shared" si="70"/>
        <v>7.6851125028653895</v>
      </c>
      <c r="U33" s="14">
        <f t="shared" si="70"/>
        <v>8.8126610663081717</v>
      </c>
      <c r="V33" s="14">
        <f t="shared" si="70"/>
        <v>1.3000430692539782</v>
      </c>
      <c r="W33" s="14">
        <f t="shared" si="70"/>
        <v>1.8518183826607266</v>
      </c>
      <c r="X33" s="14">
        <f t="shared" si="70"/>
        <v>0.40297523094195214</v>
      </c>
      <c r="Y33" s="14">
        <f t="shared" si="70"/>
        <v>1.2821</v>
      </c>
      <c r="Z33" s="14">
        <f t="shared" si="70"/>
        <v>0.6468666666666667</v>
      </c>
      <c r="AA33" s="14">
        <f t="shared" si="70"/>
        <v>2.0053333333333332</v>
      </c>
      <c r="AB33" s="14">
        <f t="shared" si="70"/>
        <v>3.9093</v>
      </c>
      <c r="AC33" s="14">
        <f t="shared" si="70"/>
        <v>3.2940499999999999</v>
      </c>
      <c r="AD33" s="14">
        <f t="shared" si="70"/>
        <v>0.42120000000000046</v>
      </c>
      <c r="AE33" s="14">
        <f t="shared" si="70"/>
        <v>0.38825000000000032</v>
      </c>
      <c r="AF33" s="14">
        <f t="shared" si="70"/>
        <v>0.32340000000000013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STDEV(D23:D25)</f>
        <v>2.0955816567244505</v>
      </c>
      <c r="E34" s="14">
        <f t="shared" ref="E34:AF34" si="71">STDEV(E23:E25)</f>
        <v>2.0318006250614258</v>
      </c>
      <c r="F34" s="14">
        <f t="shared" si="71"/>
        <v>0.36658985256005111</v>
      </c>
      <c r="G34" s="14">
        <f t="shared" si="71"/>
        <v>0.15964699600472707</v>
      </c>
      <c r="H34" s="14">
        <f t="shared" si="71"/>
        <v>0.16650781763428807</v>
      </c>
      <c r="I34" s="14">
        <f t="shared" si="71"/>
        <v>0.12534170628060448</v>
      </c>
      <c r="J34" s="14">
        <f t="shared" si="71"/>
        <v>0.23920976150650716</v>
      </c>
      <c r="K34" s="14">
        <f>STDEV(K24:K25)</f>
        <v>1.5273506473629E-2</v>
      </c>
      <c r="L34" s="14">
        <f t="shared" si="71"/>
        <v>1.2401571535251508</v>
      </c>
      <c r="M34" s="14">
        <f t="shared" si="71"/>
        <v>0.22999652874784199</v>
      </c>
      <c r="N34" s="14">
        <f t="shared" si="71"/>
        <v>1.7163599987180913</v>
      </c>
      <c r="O34" s="14" t="e">
        <f t="shared" si="71"/>
        <v>#DIV/0!</v>
      </c>
      <c r="P34" s="14">
        <f t="shared" si="71"/>
        <v>0.89704655512538722</v>
      </c>
      <c r="Q34" s="14">
        <f t="shared" si="71"/>
        <v>0.73899760352612964</v>
      </c>
      <c r="R34" s="14">
        <f t="shared" si="71"/>
        <v>0.75783621283134983</v>
      </c>
      <c r="S34" s="14">
        <f t="shared" si="71"/>
        <v>0.71526723763024924</v>
      </c>
      <c r="T34" s="14">
        <f t="shared" si="71"/>
        <v>0.88453280744870377</v>
      </c>
      <c r="U34" s="14">
        <f t="shared" si="71"/>
        <v>0.91533748724949615</v>
      </c>
      <c r="V34" s="14">
        <f t="shared" si="71"/>
        <v>0.17149076397008953</v>
      </c>
      <c r="W34" s="14">
        <f t="shared" si="71"/>
        <v>0.14655224822471355</v>
      </c>
      <c r="X34" s="14">
        <f t="shared" si="71"/>
        <v>2.9340328405120412E-2</v>
      </c>
      <c r="Y34" s="14">
        <f t="shared" si="71"/>
        <v>5.273291192414846E-2</v>
      </c>
      <c r="Z34" s="14">
        <f t="shared" si="71"/>
        <v>2.2202777604014581E-2</v>
      </c>
      <c r="AA34" s="14">
        <f t="shared" si="71"/>
        <v>0.1541398499199132</v>
      </c>
      <c r="AB34" s="14">
        <f t="shared" si="71"/>
        <v>0.33866071517080343</v>
      </c>
      <c r="AC34" s="14">
        <f t="shared" si="71"/>
        <v>7.0498546084298397E-2</v>
      </c>
      <c r="AD34" s="14">
        <f t="shared" si="71"/>
        <v>3.3675361913421818E-2</v>
      </c>
      <c r="AE34" s="14">
        <f t="shared" si="71"/>
        <v>4.7164022305142272E-2</v>
      </c>
      <c r="AF34" s="14">
        <f t="shared" si="71"/>
        <v>6.6296681666581092E-2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MAX(D23:D25)-MIN(D23:D25)</f>
        <v>2.9635999999999978</v>
      </c>
      <c r="E35" s="14">
        <f t="shared" ref="E35:AF35" si="72">MAX(E23:E25)-MIN(E23:E25)</f>
        <v>2.8734000000000002</v>
      </c>
      <c r="F35" s="14">
        <f t="shared" si="72"/>
        <v>0.71760000000000002</v>
      </c>
      <c r="G35" s="14">
        <f t="shared" si="72"/>
        <v>0.31050000000000011</v>
      </c>
      <c r="H35" s="14">
        <f t="shared" si="72"/>
        <v>0.32640000000000002</v>
      </c>
      <c r="I35" s="14">
        <f t="shared" si="72"/>
        <v>0.23940000000000028</v>
      </c>
      <c r="J35" s="14">
        <f t="shared" si="72"/>
        <v>0.44070000000000009</v>
      </c>
      <c r="K35" s="14">
        <f>MAX(K24:K25)-MIN(K24:K25)</f>
        <v>2.1599999999999397E-2</v>
      </c>
      <c r="L35" s="14">
        <f t="shared" si="72"/>
        <v>1.7538470659892766</v>
      </c>
      <c r="M35" s="14">
        <f t="shared" si="72"/>
        <v>0.3252642102539316</v>
      </c>
      <c r="N35" s="14">
        <f t="shared" si="72"/>
        <v>2.4272995881017945</v>
      </c>
      <c r="O35" s="14">
        <f t="shared" si="72"/>
        <v>0</v>
      </c>
      <c r="P35" s="14">
        <f t="shared" si="72"/>
        <v>1.6904269872456261</v>
      </c>
      <c r="Q35" s="14">
        <f t="shared" si="72"/>
        <v>1.4473694532939225</v>
      </c>
      <c r="R35" s="14">
        <f t="shared" si="72"/>
        <v>1.0717422502435614</v>
      </c>
      <c r="S35" s="14">
        <f t="shared" si="72"/>
        <v>1.0115406281778379</v>
      </c>
      <c r="T35" s="14">
        <f t="shared" si="72"/>
        <v>1.6183687277160717</v>
      </c>
      <c r="U35" s="14">
        <f t="shared" si="72"/>
        <v>1.8303417464821514</v>
      </c>
      <c r="V35" s="14">
        <f t="shared" si="72"/>
        <v>0.3328868345856999</v>
      </c>
      <c r="W35" s="14">
        <f t="shared" si="72"/>
        <v>0.28389032176696061</v>
      </c>
      <c r="X35" s="14">
        <f t="shared" si="72"/>
        <v>5.486576438334656E-2</v>
      </c>
      <c r="Y35" s="14">
        <f t="shared" si="72"/>
        <v>0.10020000000000007</v>
      </c>
      <c r="Z35" s="14">
        <f t="shared" si="72"/>
        <v>4.3199999999999905E-2</v>
      </c>
      <c r="AA35" s="14">
        <f t="shared" si="72"/>
        <v>0.30480000000000018</v>
      </c>
      <c r="AB35" s="14">
        <f t="shared" si="72"/>
        <v>0.66420000000000012</v>
      </c>
      <c r="AC35" s="14">
        <f t="shared" si="72"/>
        <v>9.9699999999999456E-2</v>
      </c>
      <c r="AD35" s="14">
        <f t="shared" si="72"/>
        <v>6.4799999999998414E-2</v>
      </c>
      <c r="AE35" s="14">
        <f t="shared" si="72"/>
        <v>6.6699999999999371E-2</v>
      </c>
      <c r="AF35" s="14">
        <f t="shared" si="72"/>
        <v>0.12699999999999978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 t="shared" ref="D36:X36" si="73">MIN(D23:D25)</f>
        <v>15.206300000000001</v>
      </c>
      <c r="E36" s="14">
        <f t="shared" si="73"/>
        <v>14.879300000000001</v>
      </c>
      <c r="F36" s="14">
        <f t="shared" si="73"/>
        <v>2.7622</v>
      </c>
      <c r="G36" s="14">
        <f t="shared" si="73"/>
        <v>0.74929999999999997</v>
      </c>
      <c r="H36" s="14">
        <f t="shared" si="73"/>
        <v>1.5956999999999999</v>
      </c>
      <c r="I36" s="14">
        <f t="shared" si="73"/>
        <v>0.8649</v>
      </c>
      <c r="J36" s="14">
        <f t="shared" si="73"/>
        <v>1.8516999999999997</v>
      </c>
      <c r="K36" s="14">
        <f>MIN(K24:K25)</f>
        <v>1.4973000000000001</v>
      </c>
      <c r="L36" s="14">
        <f t="shared" si="73"/>
        <v>6.3042933212216585</v>
      </c>
      <c r="M36" s="14">
        <f t="shared" si="73"/>
        <v>1.7547268305921582</v>
      </c>
      <c r="N36" s="14">
        <f t="shared" si="73"/>
        <v>5.0037265752745244</v>
      </c>
      <c r="O36" s="14">
        <f t="shared" si="73"/>
        <v>1.4538919251443696</v>
      </c>
      <c r="P36" s="14">
        <f t="shared" si="73"/>
        <v>6.3005313188651009</v>
      </c>
      <c r="Q36" s="14">
        <f t="shared" si="73"/>
        <v>7.0374822749332724</v>
      </c>
      <c r="R36" s="14">
        <f t="shared" si="73"/>
        <v>4.6909577497564392</v>
      </c>
      <c r="S36" s="14">
        <f t="shared" si="73"/>
        <v>5.6081775123474822</v>
      </c>
      <c r="T36" s="14">
        <f t="shared" si="73"/>
        <v>6.6696767125551135</v>
      </c>
      <c r="U36" s="14">
        <f t="shared" si="73"/>
        <v>7.9075729892300082</v>
      </c>
      <c r="V36" s="14">
        <f t="shared" si="73"/>
        <v>1.1574440850425558</v>
      </c>
      <c r="W36" s="14">
        <f t="shared" si="73"/>
        <v>1.730921838212228</v>
      </c>
      <c r="X36" s="14">
        <f t="shared" si="73"/>
        <v>0.36953424739799096</v>
      </c>
      <c r="Y36" s="14">
        <f>MIN(Y23:Y25)</f>
        <v>1.2414999999999998</v>
      </c>
      <c r="Z36" s="14">
        <f t="shared" ref="Z36:AF36" si="74">MIN(Z23:Z25)</f>
        <v>0.62230000000000008</v>
      </c>
      <c r="AA36" s="14">
        <f t="shared" si="74"/>
        <v>1.8395999999999999</v>
      </c>
      <c r="AB36" s="14">
        <f t="shared" si="74"/>
        <v>3.5388999999999999</v>
      </c>
      <c r="AC36" s="14">
        <f t="shared" si="74"/>
        <v>3.2442000000000002</v>
      </c>
      <c r="AD36" s="14">
        <f t="shared" si="74"/>
        <v>0.38350000000000151</v>
      </c>
      <c r="AE36" s="14">
        <f t="shared" si="74"/>
        <v>0.35490000000000066</v>
      </c>
      <c r="AF36" s="14">
        <f t="shared" si="74"/>
        <v>0.24890000000000034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MAX(D23:D25)</f>
        <v>18.169899999999998</v>
      </c>
      <c r="E37" s="14">
        <f t="shared" ref="E37:AF37" si="75">MAX(E23:E25)</f>
        <v>17.752700000000001</v>
      </c>
      <c r="F37" s="14">
        <f t="shared" si="75"/>
        <v>3.4798</v>
      </c>
      <c r="G37" s="14">
        <f t="shared" si="75"/>
        <v>1.0598000000000001</v>
      </c>
      <c r="H37" s="14">
        <f t="shared" si="75"/>
        <v>1.9220999999999999</v>
      </c>
      <c r="I37" s="14">
        <f t="shared" si="75"/>
        <v>1.1043000000000003</v>
      </c>
      <c r="J37" s="14">
        <f t="shared" si="75"/>
        <v>2.2923999999999998</v>
      </c>
      <c r="K37" s="14">
        <f>MAX(K24:K25)</f>
        <v>1.5188999999999995</v>
      </c>
      <c r="L37" s="14">
        <f t="shared" si="75"/>
        <v>8.0581403872109352</v>
      </c>
      <c r="M37" s="14">
        <f t="shared" si="75"/>
        <v>2.0799910408460898</v>
      </c>
      <c r="N37" s="14">
        <f t="shared" si="75"/>
        <v>7.4310261633763188</v>
      </c>
      <c r="O37" s="14">
        <f t="shared" si="75"/>
        <v>1.4538919251443696</v>
      </c>
      <c r="P37" s="14">
        <f t="shared" si="75"/>
        <v>7.990958306110727</v>
      </c>
      <c r="Q37" s="14">
        <f t="shared" si="75"/>
        <v>8.4848517282271949</v>
      </c>
      <c r="R37" s="14">
        <f t="shared" si="75"/>
        <v>5.7627000000000006</v>
      </c>
      <c r="S37" s="14">
        <f t="shared" si="75"/>
        <v>6.61971814052532</v>
      </c>
      <c r="T37" s="14">
        <f t="shared" si="75"/>
        <v>8.2880454402711852</v>
      </c>
      <c r="U37" s="14">
        <f t="shared" si="75"/>
        <v>9.7379147357121596</v>
      </c>
      <c r="V37" s="14">
        <f t="shared" si="75"/>
        <v>1.4903309196282557</v>
      </c>
      <c r="W37" s="14">
        <f t="shared" si="75"/>
        <v>2.0148121599791886</v>
      </c>
      <c r="X37" s="14">
        <f t="shared" si="75"/>
        <v>0.42440001178133752</v>
      </c>
      <c r="Y37" s="14">
        <f t="shared" si="75"/>
        <v>1.3416999999999999</v>
      </c>
      <c r="Z37" s="14">
        <f t="shared" si="75"/>
        <v>0.66549999999999998</v>
      </c>
      <c r="AA37" s="14">
        <f t="shared" si="75"/>
        <v>2.1444000000000001</v>
      </c>
      <c r="AB37" s="14">
        <f t="shared" si="75"/>
        <v>4.2031000000000001</v>
      </c>
      <c r="AC37" s="14">
        <f t="shared" si="75"/>
        <v>3.3438999999999997</v>
      </c>
      <c r="AD37" s="14">
        <f t="shared" si="75"/>
        <v>0.44829999999999992</v>
      </c>
      <c r="AE37" s="14">
        <f t="shared" si="75"/>
        <v>0.42160000000000003</v>
      </c>
      <c r="AF37" s="14">
        <f t="shared" si="75"/>
        <v>0.37590000000000012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COUNT(D23:D25)</f>
        <v>2</v>
      </c>
      <c r="E38" s="15">
        <f t="shared" ref="E38:AF38" si="76">COUNT(E23:E25)</f>
        <v>2</v>
      </c>
      <c r="F38" s="15">
        <f t="shared" si="76"/>
        <v>3</v>
      </c>
      <c r="G38" s="15">
        <f t="shared" si="76"/>
        <v>3</v>
      </c>
      <c r="H38" s="15">
        <f t="shared" si="76"/>
        <v>3</v>
      </c>
      <c r="I38" s="15">
        <f t="shared" si="76"/>
        <v>3</v>
      </c>
      <c r="J38" s="15">
        <f t="shared" si="76"/>
        <v>3</v>
      </c>
      <c r="K38" s="15">
        <f>COUNT(K24:K25)</f>
        <v>2</v>
      </c>
      <c r="L38" s="15">
        <f t="shared" si="76"/>
        <v>2</v>
      </c>
      <c r="M38" s="15">
        <f t="shared" si="76"/>
        <v>2</v>
      </c>
      <c r="N38" s="15">
        <f t="shared" si="76"/>
        <v>2</v>
      </c>
      <c r="O38" s="15">
        <f t="shared" si="76"/>
        <v>1</v>
      </c>
      <c r="P38" s="15">
        <f t="shared" si="76"/>
        <v>3</v>
      </c>
      <c r="Q38" s="15">
        <f t="shared" si="76"/>
        <v>3</v>
      </c>
      <c r="R38" s="15">
        <f t="shared" si="76"/>
        <v>2</v>
      </c>
      <c r="S38" s="15">
        <f t="shared" si="76"/>
        <v>2</v>
      </c>
      <c r="T38" s="15">
        <f t="shared" si="76"/>
        <v>3</v>
      </c>
      <c r="U38" s="15">
        <f t="shared" si="76"/>
        <v>3</v>
      </c>
      <c r="V38" s="15">
        <f t="shared" si="76"/>
        <v>3</v>
      </c>
      <c r="W38" s="15">
        <f t="shared" si="76"/>
        <v>3</v>
      </c>
      <c r="X38" s="15">
        <f t="shared" si="76"/>
        <v>3</v>
      </c>
      <c r="Y38" s="15">
        <f t="shared" si="76"/>
        <v>3</v>
      </c>
      <c r="Z38" s="15">
        <f t="shared" si="76"/>
        <v>3</v>
      </c>
      <c r="AA38" s="15">
        <f t="shared" si="76"/>
        <v>3</v>
      </c>
      <c r="AB38" s="15">
        <f t="shared" si="76"/>
        <v>3</v>
      </c>
      <c r="AC38" s="15">
        <f t="shared" si="76"/>
        <v>2</v>
      </c>
      <c r="AD38" s="15">
        <f t="shared" si="76"/>
        <v>3</v>
      </c>
      <c r="AE38" s="15">
        <f t="shared" si="76"/>
        <v>2</v>
      </c>
      <c r="AF38" s="15">
        <f t="shared" si="76"/>
        <v>3</v>
      </c>
      <c r="AI38" s="12"/>
      <c r="AJ38" s="12"/>
      <c r="AK38" s="12"/>
    </row>
    <row r="39" spans="2:78" x14ac:dyDescent="0.2">
      <c r="B39" s="11" t="s">
        <v>399</v>
      </c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28"/>
  <sheetViews>
    <sheetView workbookViewId="0">
      <pane xSplit="3" topLeftCell="V1" activePane="topRight" state="frozen"/>
      <selection pane="topRight" activeCell="B8" sqref="B8:AF13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435</v>
      </c>
      <c r="C3" s="1"/>
      <c r="D3" s="5">
        <f>((AG3-AW3)^2+(AH3-AX3)^2)^0.5</f>
        <v>9.9300999999999995</v>
      </c>
      <c r="E3" s="5">
        <f>((AG3-AU3)^2+(AH3-AV3)^2)^0.5</f>
        <v>9.2964000000000002</v>
      </c>
      <c r="F3" s="5">
        <f>((AG3-AM3)^2+(AH3-AN3)^2)^0.5</f>
        <v>2.4765000000000001</v>
      </c>
      <c r="G3" s="5">
        <f>((AG3-AI3)^2+(AH3-AJ3)^2)^0.5</f>
        <v>0.79569999999999996</v>
      </c>
      <c r="H3" s="5">
        <f>((AK3-AM3)^2+(AL3-AN3)^2)^0.5</f>
        <v>1.3024000000000002</v>
      </c>
      <c r="I3" s="5">
        <f>((AM3-AO3)^2+(AN3-AP3)^2)^0.5</f>
        <v>0.61149999999999993</v>
      </c>
      <c r="J3" s="5">
        <f>((AO3-AQ3)^2+(AP3-AR3)^2)^0.5</f>
        <v>1.0224000000000002</v>
      </c>
      <c r="K3" s="5">
        <f>((AQ3-AS3)^2+(AR3-AT3)^2)^0.5</f>
        <v>0.85529999999999973</v>
      </c>
      <c r="L3" s="5">
        <f>((BS3-BU3)^2+(BT3-BV3)^2)^0.5</f>
        <v>4.3413380944128273</v>
      </c>
      <c r="M3" s="5">
        <f>((BU3-BW3)^2+(BV3-BX3)^2)^0.5</f>
        <v>1.3560768414806001</v>
      </c>
      <c r="N3" s="5">
        <f>((BW3-BY3)^2+(BX3-BZ3)^2)^0.5 + ((BY3-CA3)^2+(BZ3-CB3)^2)^0.5</f>
        <v>3.4274113671982822</v>
      </c>
      <c r="O3" s="5">
        <f>((CA3-CC3)^2+(CB3-CD3)^2)^0.5</f>
        <v>1.2003438049159083</v>
      </c>
      <c r="P3" s="5">
        <f>((CE3-CG3)^2+(CF3-CH3)^2)^0.5</f>
        <v>4.5534790709961541</v>
      </c>
      <c r="Q3" s="5">
        <f>((CG3-CI3)^2+(CH3-CJ3)^2)^0.5</f>
        <v>5.1224884284886389</v>
      </c>
      <c r="R3" s="5">
        <f>((CO3-CQ3)^2+(CP3-CR3)^2)^0.5</f>
        <v>3.1169423254208604</v>
      </c>
      <c r="S3" s="5">
        <f>((CQ3-CS3)^2+(CR3-CT3)^2)^0.5</f>
        <v>4.0398502509375271</v>
      </c>
      <c r="T3" s="5">
        <f>((CY3-DA3)^2+(CZ3-DB3)^2)^0.5</f>
        <v>3.6382648130668005</v>
      </c>
      <c r="U3" s="5">
        <f>((DA3-DC3)^2+(DB3-DD3)^2)^0.5</f>
        <v>4.5456397327548954</v>
      </c>
      <c r="V3" s="5">
        <f>((DI3-DK3)^2+(DJ3-DL3)^2)^0.5</f>
        <v>0.86975475278954428</v>
      </c>
      <c r="W3" s="5">
        <f>((DK3-DM3)^2+(DL3-DN3)^2)^0.5</f>
        <v>1.4164133895159288</v>
      </c>
      <c r="X3" s="5">
        <f>((DM3-DO3)^2+(DN3-DP3)^2)^0.5</f>
        <v>0.20502568131821824</v>
      </c>
      <c r="Y3" s="5">
        <f>((BE3-BK3)^2+(BF3-BL3)^2)^0.5</f>
        <v>0.82230000000000003</v>
      </c>
      <c r="Z3" s="5">
        <f>((BG3-BI3)^2+(BH3-BJ3)^2)^0.5</f>
        <v>0.44450000000000001</v>
      </c>
      <c r="AA3" s="5">
        <f>((BC3-BM3)^2+(BD3-BN3)^2)^0.5</f>
        <v>1.07</v>
      </c>
      <c r="AB3" s="5">
        <f>((BA3-BO3)^2+(BB3-BP3)^2)^0.5</f>
        <v>1.9228000000000001</v>
      </c>
      <c r="AC3" s="6">
        <f>((AY3-BQ3)^2+(AZ3-BR3)^2)^0.5</f>
        <v>1.5017</v>
      </c>
      <c r="AD3" s="6">
        <f>((CK3-CM3)^2+(CL3-CN3)^2)^0.5</f>
        <v>0.25019999999999998</v>
      </c>
      <c r="AE3" s="6">
        <f>((CU3-CW3)^2+(CV3-CX3)^2)^0.5</f>
        <v>0.24510000000000032</v>
      </c>
      <c r="AF3" s="6">
        <f>((DE3-DG3)^2+(DF3-DH3)^2)^0.5</f>
        <v>0.24070000000000014</v>
      </c>
      <c r="AG3" s="9">
        <v>0</v>
      </c>
      <c r="AH3" s="9">
        <v>0</v>
      </c>
      <c r="AI3" s="9">
        <v>0</v>
      </c>
      <c r="AJ3" s="9">
        <v>-0.79569999999999996</v>
      </c>
      <c r="AK3" s="9">
        <v>0</v>
      </c>
      <c r="AL3" s="9">
        <v>-1.1740999999999999</v>
      </c>
      <c r="AM3" s="9">
        <v>0</v>
      </c>
      <c r="AN3" s="9">
        <v>-2.4765000000000001</v>
      </c>
      <c r="AO3" s="9">
        <v>0</v>
      </c>
      <c r="AP3" s="9">
        <v>-3.0880000000000001</v>
      </c>
      <c r="AQ3" s="9">
        <v>0</v>
      </c>
      <c r="AR3" s="9">
        <v>-4.1104000000000003</v>
      </c>
      <c r="AS3" s="9">
        <v>0</v>
      </c>
      <c r="AT3" s="9">
        <v>-4.9657</v>
      </c>
      <c r="AU3" s="9">
        <v>0</v>
      </c>
      <c r="AV3" s="9">
        <v>-9.2964000000000002</v>
      </c>
      <c r="AW3" s="9">
        <v>0</v>
      </c>
      <c r="AX3" s="9">
        <v>-9.9300999999999995</v>
      </c>
      <c r="AY3" s="18">
        <v>0.73340000000000005</v>
      </c>
      <c r="AZ3" s="18">
        <v>-3.5419999999999998</v>
      </c>
      <c r="BA3" s="19">
        <v>0.9849</v>
      </c>
      <c r="BB3" s="19">
        <v>-3.5419999999999998</v>
      </c>
      <c r="BC3" s="19">
        <v>0.56200000000000006</v>
      </c>
      <c r="BD3" s="19">
        <v>-3.5419999999999998</v>
      </c>
      <c r="BE3" s="19">
        <v>0.44890000000000002</v>
      </c>
      <c r="BF3" s="19">
        <v>-3.5419999999999998</v>
      </c>
      <c r="BG3" s="19">
        <v>0.23880000000000001</v>
      </c>
      <c r="BH3" s="19">
        <v>-3.5419999999999998</v>
      </c>
      <c r="BI3" s="19">
        <v>-0.20569999999999999</v>
      </c>
      <c r="BJ3" s="19">
        <v>-3.5419999999999998</v>
      </c>
      <c r="BK3" s="19">
        <v>-0.37340000000000001</v>
      </c>
      <c r="BL3" s="19">
        <v>-3.5419999999999998</v>
      </c>
      <c r="BM3" s="19">
        <v>-0.50800000000000001</v>
      </c>
      <c r="BN3" s="19">
        <v>-3.5419999999999998</v>
      </c>
      <c r="BO3" s="19">
        <v>-0.93789999999999996</v>
      </c>
      <c r="BP3" s="19">
        <v>-3.5419999999999998</v>
      </c>
      <c r="BQ3" s="19">
        <v>-0.76829999999999998</v>
      </c>
      <c r="BR3" s="19">
        <v>-3.5419999999999998</v>
      </c>
      <c r="BS3" s="17">
        <v>0</v>
      </c>
      <c r="BT3" s="17">
        <v>0</v>
      </c>
      <c r="BU3" s="17">
        <v>0.80579999999999996</v>
      </c>
      <c r="BV3" s="17">
        <v>-4.2659000000000002</v>
      </c>
      <c r="BW3" s="17">
        <v>2.0872000000000002</v>
      </c>
      <c r="BX3" s="17">
        <v>-3.8220999999999998</v>
      </c>
      <c r="BY3" s="17">
        <v>2.0872000000000002</v>
      </c>
      <c r="BZ3" s="17">
        <v>-3.8220999999999998</v>
      </c>
      <c r="CA3" s="17">
        <v>5.1314000000000002</v>
      </c>
      <c r="CB3" s="17">
        <v>-2.2473000000000001</v>
      </c>
      <c r="CC3" s="17">
        <v>3.9319000000000002</v>
      </c>
      <c r="CD3" s="17">
        <v>-2.2923</v>
      </c>
      <c r="CE3" s="12">
        <v>4.2519999999999998</v>
      </c>
      <c r="CF3" s="12">
        <v>-0.80959999999999999</v>
      </c>
      <c r="CG3" s="12">
        <v>0.37659999999999999</v>
      </c>
      <c r="CH3" s="12">
        <v>1.5810999999999999</v>
      </c>
      <c r="CI3" s="12">
        <v>5.4019000000000004</v>
      </c>
      <c r="CJ3" s="12">
        <v>0.58799999999999997</v>
      </c>
      <c r="CK3" s="12">
        <v>2.3361999999999998</v>
      </c>
      <c r="CL3" s="12">
        <v>0.20380000000000001</v>
      </c>
      <c r="CM3" s="12">
        <v>2.3361999999999998</v>
      </c>
      <c r="CN3" s="12">
        <v>0.45400000000000001</v>
      </c>
      <c r="CO3" s="12">
        <v>2.3176999999999999</v>
      </c>
      <c r="CP3" s="12">
        <v>1.1513</v>
      </c>
      <c r="CQ3" s="12">
        <v>1.0992</v>
      </c>
      <c r="CR3" s="12">
        <v>4.0202</v>
      </c>
      <c r="CS3" s="12">
        <v>3.161</v>
      </c>
      <c r="CT3" s="12">
        <v>0.54610000000000003</v>
      </c>
      <c r="CU3" s="12">
        <v>1.9755</v>
      </c>
      <c r="CV3" s="12">
        <v>2.1202999999999999</v>
      </c>
      <c r="CW3" s="12">
        <v>1.9755</v>
      </c>
      <c r="CX3" s="12">
        <v>2.3654000000000002</v>
      </c>
      <c r="CY3" s="12">
        <v>2.0028000000000001</v>
      </c>
      <c r="CZ3" s="12">
        <v>2.5324</v>
      </c>
      <c r="DA3" s="12">
        <v>-0.82550000000000001</v>
      </c>
      <c r="DB3" s="12">
        <v>0.24379999999999999</v>
      </c>
      <c r="DC3" s="12">
        <v>3.1457999999999999</v>
      </c>
      <c r="DD3" s="12">
        <v>2.4554999999999998</v>
      </c>
      <c r="DE3" s="12">
        <v>0.73150000000000004</v>
      </c>
      <c r="DF3" s="12">
        <v>1.5608</v>
      </c>
      <c r="DG3" s="12">
        <v>0.73150000000000004</v>
      </c>
      <c r="DH3" s="12">
        <v>1.8015000000000001</v>
      </c>
      <c r="DI3" s="12">
        <v>14.7904</v>
      </c>
      <c r="DJ3" s="12">
        <v>6.7874999999999996</v>
      </c>
      <c r="DK3" s="12">
        <v>15.294600000000001</v>
      </c>
      <c r="DL3" s="12">
        <v>7.4962</v>
      </c>
      <c r="DM3" s="12">
        <v>15.385400000000001</v>
      </c>
      <c r="DN3" s="12">
        <v>8.9097000000000008</v>
      </c>
      <c r="DO3" s="12">
        <v>15.3581</v>
      </c>
      <c r="DP3" s="12">
        <v>9.1128999999999998</v>
      </c>
    </row>
    <row r="4" spans="2:120" ht="14.45" customHeight="1" x14ac:dyDescent="0.2">
      <c r="B4" s="2" t="s">
        <v>676</v>
      </c>
      <c r="C4" s="2" t="s">
        <v>678</v>
      </c>
      <c r="D4" s="5">
        <f>((AG4-AW4)^2+(AH4-AX4)^2)^0.5</f>
        <v>10.487</v>
      </c>
      <c r="E4" s="5">
        <f>((AG4-AU4)^2+(AH4-AV4)^2)^0.5</f>
        <v>9.7548999999999992</v>
      </c>
      <c r="F4" s="5">
        <f>((AG4-AM4)^2+(AH4-AN4)^2)^0.5</f>
        <v>2.5102000000000002</v>
      </c>
      <c r="G4" s="5">
        <f>((AG4-AI4)^2+(AH4-AJ4)^2)^0.5</f>
        <v>0.87949999999999995</v>
      </c>
      <c r="H4" s="5">
        <f>((AK4-AM4)^2+(AL4-AN4)^2)^0.5</f>
        <v>1.2783000000000002</v>
      </c>
      <c r="I4" s="5">
        <f>((AM4-AO4)^2+(AN4-AP4)^2)^0.5</f>
        <v>0.68379999999999974</v>
      </c>
      <c r="J4" s="5">
        <f>((AO4-AQ4)^2+(AP4-AR4)^2)^0.5</f>
        <v>1.2484999999999999</v>
      </c>
      <c r="K4" s="5">
        <f>((AQ4-AS4)^2+(AR4-AT4)^2)^0.5</f>
        <v>0.90040000000000031</v>
      </c>
      <c r="L4" s="5" t="s">
        <v>566</v>
      </c>
      <c r="M4" s="5" t="s">
        <v>566</v>
      </c>
      <c r="N4" s="5" t="s">
        <v>566</v>
      </c>
      <c r="O4" s="5" t="s">
        <v>566</v>
      </c>
      <c r="P4" s="5">
        <f>((CE4-CG4)^2+(CF4-CH4)^2)^0.5</f>
        <v>4.6596505373257342</v>
      </c>
      <c r="Q4" s="5">
        <f>((CG4-CI4)^2+(CH4-CJ4)^2)^0.5</f>
        <v>6.4360402313845118</v>
      </c>
      <c r="R4" s="5">
        <f>((CO4-CQ4)^2+(CP4-CR4)^2)^0.5</f>
        <v>3.4361570918687634</v>
      </c>
      <c r="S4" s="5">
        <f>((CQ4-CS4)^2+(CR4-CT4)^2)^0.5</f>
        <v>4.0350181870717758</v>
      </c>
      <c r="T4" s="5" t="s">
        <v>566</v>
      </c>
      <c r="U4" s="5" t="s">
        <v>566</v>
      </c>
      <c r="V4" s="5">
        <f>((DI4-DK4)^2+(DJ4-DL4)^2)^0.5</f>
        <v>0.86963308354730862</v>
      </c>
      <c r="W4" s="5">
        <f>((DK4-DM4)^2+(DL4-DN4)^2)^0.5</f>
        <v>1.4440915344949568</v>
      </c>
      <c r="X4" s="5">
        <f>((DM4-DO4)^2+(DN4-DP4)^2)^0.5</f>
        <v>0.29090290476377156</v>
      </c>
      <c r="Y4" s="5">
        <f>((BE4-BK4)^2+(BF4-BL4)^2)^0.5</f>
        <v>0.98869999999999991</v>
      </c>
      <c r="Z4" s="5">
        <f>((BG4-BI4)^2+(BH4-BJ4)^2)^0.5</f>
        <v>0.41339999999999999</v>
      </c>
      <c r="AA4" s="5">
        <f>((BC4-BM4)^2+(BD4-BN4)^2)^0.5</f>
        <v>1.4788999999999999</v>
      </c>
      <c r="AB4" s="5">
        <f>((BA4-BO4)^2+(BB4-BP4)^2)^0.5</f>
        <v>2.3902000000000001</v>
      </c>
      <c r="AC4" s="6">
        <f>((AY4-BQ4)^2+(AZ4-BR4)^2)^0.5</f>
        <v>1.8274999999999999</v>
      </c>
      <c r="AD4" s="6">
        <f>((CK4-CM4)^2+(CL4-CN4)^2)^0.5</f>
        <v>0.32509999999999994</v>
      </c>
      <c r="AE4" s="6">
        <f>((CU4-CW4)^2+(CV4-CX4)^2)^0.5</f>
        <v>0.26290000000000013</v>
      </c>
      <c r="AF4" s="5" t="s">
        <v>566</v>
      </c>
      <c r="AG4" s="9">
        <v>0</v>
      </c>
      <c r="AH4" s="9">
        <v>0</v>
      </c>
      <c r="AI4" s="9">
        <v>0</v>
      </c>
      <c r="AJ4" s="9">
        <v>-0.87949999999999995</v>
      </c>
      <c r="AK4" s="9">
        <v>0</v>
      </c>
      <c r="AL4" s="9">
        <v>-1.2319</v>
      </c>
      <c r="AM4" s="9">
        <v>0</v>
      </c>
      <c r="AN4" s="9">
        <v>-2.5102000000000002</v>
      </c>
      <c r="AO4" s="9">
        <v>0</v>
      </c>
      <c r="AP4" s="9">
        <v>-3.194</v>
      </c>
      <c r="AQ4" s="9">
        <v>0</v>
      </c>
      <c r="AR4" s="9">
        <v>-4.4424999999999999</v>
      </c>
      <c r="AS4" s="9">
        <v>0</v>
      </c>
      <c r="AT4" s="9">
        <v>-5.3429000000000002</v>
      </c>
      <c r="AU4" s="9">
        <v>0</v>
      </c>
      <c r="AV4" s="9">
        <v>-9.7548999999999992</v>
      </c>
      <c r="AW4" s="9">
        <v>0</v>
      </c>
      <c r="AX4" s="9">
        <v>-10.487</v>
      </c>
      <c r="AY4" s="18">
        <v>0.96519999999999995</v>
      </c>
      <c r="AZ4" s="18">
        <v>-3.69</v>
      </c>
      <c r="BA4" s="19">
        <v>1.2694000000000001</v>
      </c>
      <c r="BB4" s="19">
        <v>-3.69</v>
      </c>
      <c r="BC4" s="19">
        <v>0.82489999999999997</v>
      </c>
      <c r="BD4" s="19">
        <v>-3.69</v>
      </c>
      <c r="BE4" s="19">
        <v>0.50229999999999997</v>
      </c>
      <c r="BF4" s="19">
        <v>-3.69</v>
      </c>
      <c r="BG4" s="19">
        <v>0.22420000000000001</v>
      </c>
      <c r="BH4" s="19">
        <v>-3.69</v>
      </c>
      <c r="BI4" s="19">
        <v>-0.18920000000000001</v>
      </c>
      <c r="BJ4" s="19">
        <v>-3.69</v>
      </c>
      <c r="BK4" s="19">
        <v>-0.4864</v>
      </c>
      <c r="BL4" s="19">
        <v>-3.69</v>
      </c>
      <c r="BM4" s="19">
        <v>-0.65400000000000003</v>
      </c>
      <c r="BN4" s="19">
        <v>-3.69</v>
      </c>
      <c r="BO4" s="19">
        <v>-1.1208</v>
      </c>
      <c r="BP4" s="19">
        <v>-3.69</v>
      </c>
      <c r="BQ4" s="19">
        <v>-0.86229999999999996</v>
      </c>
      <c r="BR4" s="19">
        <v>-3.69</v>
      </c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2">
        <v>3.7204999999999999</v>
      </c>
      <c r="CF4" s="12">
        <v>-0.22220000000000001</v>
      </c>
      <c r="CG4" s="12">
        <v>2.9693000000000001</v>
      </c>
      <c r="CH4" s="12">
        <v>-4.8209</v>
      </c>
      <c r="CI4" s="12">
        <v>6.2077999999999998</v>
      </c>
      <c r="CJ4" s="12">
        <v>0.74099999999999999</v>
      </c>
      <c r="CK4" s="12">
        <v>3.6398000000000001</v>
      </c>
      <c r="CL4" s="12">
        <v>-2.0085000000000002</v>
      </c>
      <c r="CM4" s="12">
        <v>3.3147000000000002</v>
      </c>
      <c r="CN4" s="12">
        <v>-2.0085000000000002</v>
      </c>
      <c r="CO4" s="12">
        <v>3.4384999999999999</v>
      </c>
      <c r="CP4" s="12">
        <v>-1.6884999999999999</v>
      </c>
      <c r="CQ4" s="12">
        <v>3.9750999999999999</v>
      </c>
      <c r="CR4" s="12">
        <v>-5.0824999999999996</v>
      </c>
      <c r="CS4" s="12">
        <v>5.4234999999999998</v>
      </c>
      <c r="CT4" s="12">
        <v>-1.3164</v>
      </c>
      <c r="CU4" s="12">
        <v>3.8976000000000002</v>
      </c>
      <c r="CV4" s="12">
        <v>-3.5495999999999999</v>
      </c>
      <c r="CW4" s="12">
        <v>3.6347</v>
      </c>
      <c r="CX4" s="12">
        <v>-3.5495999999999999</v>
      </c>
      <c r="DI4" s="12">
        <v>3.6608000000000001</v>
      </c>
      <c r="DJ4" s="12">
        <v>-3.5838999999999999</v>
      </c>
      <c r="DK4" s="12">
        <v>4.3345000000000002</v>
      </c>
      <c r="DL4" s="12">
        <v>-3.0339999999999998</v>
      </c>
      <c r="DM4" s="12">
        <v>4.8354999999999997</v>
      </c>
      <c r="DN4" s="12">
        <v>-1.6796</v>
      </c>
      <c r="DO4" s="12">
        <v>4.8368000000000002</v>
      </c>
      <c r="DP4" s="12">
        <v>-1.3887</v>
      </c>
    </row>
    <row r="5" spans="2:120" ht="16.899999999999999" customHeight="1" x14ac:dyDescent="0.2">
      <c r="B5" s="2" t="s">
        <v>677</v>
      </c>
      <c r="C5" s="2" t="s">
        <v>479</v>
      </c>
      <c r="D5" s="5">
        <f>((AG5-AW5)^2+(AH5-AX5)^2)^0.5</f>
        <v>9.9072999999999993</v>
      </c>
      <c r="E5" s="5">
        <f>((AG5-AU5)^2+(AH5-AV5)^2)^0.5</f>
        <v>9.3085000000000004</v>
      </c>
      <c r="F5" s="5">
        <f>((AG5-AM5)^2+(AH5-AN5)^2)^0.5</f>
        <v>2.2879</v>
      </c>
      <c r="G5" s="5">
        <f>((AG5-AI5)^2+(AH5-AJ5)^2)^0.5</f>
        <v>0.79249999999999998</v>
      </c>
      <c r="H5" s="24">
        <f>((AK5-AM5)^2+(AL5-AN5)^2)^0.5</f>
        <v>1.0674000000000001</v>
      </c>
      <c r="I5" s="5">
        <f>((AM5-AO5)^2+(AN5-AP5)^2)^0.5</f>
        <v>0.62990000000000013</v>
      </c>
      <c r="J5" s="5">
        <f>((AO5-AQ5)^2+(AP5-AR5)^2)^0.5</f>
        <v>1.1378999999999997</v>
      </c>
      <c r="K5" s="5">
        <f>((AQ5-AS5)^2+(AR5-AT5)^2)^0.5</f>
        <v>0.9043000000000001</v>
      </c>
      <c r="L5" s="5">
        <f>((BS5-BU5)^2+(BT5-BV5)^2)^0.5</f>
        <v>4.1552825619926264</v>
      </c>
      <c r="M5" s="5">
        <f>((BU5-BW5)^2+(BV5-BX5)^2)^0.5</f>
        <v>1.3475826690782275</v>
      </c>
      <c r="N5" s="5">
        <f>((BW5-BY5)^2+(BX5-BZ5)^2)^0.5 + ((BY5-CA5)^2+(BZ5-CB5)^2)^0.5</f>
        <v>3.9059594019907582</v>
      </c>
      <c r="O5" s="5" t="s">
        <v>566</v>
      </c>
      <c r="P5" s="5">
        <f>((CE5-CG5)^2+(CF5-CH5)^2)^0.5</f>
        <v>4.3836506087962803</v>
      </c>
      <c r="Q5" s="5">
        <f>((CG5-CI5)^2+(CH5-CJ5)^2)^0.5</f>
        <v>4.6228494113479401</v>
      </c>
      <c r="R5" s="5">
        <f>((CO5-CQ5)^2+(CP5-CR5)^2)^0.5</f>
        <v>2.7945904261626611</v>
      </c>
      <c r="S5" s="5">
        <f>((CQ5-CS5)^2+(CR5-CT5)^2)^0.5</f>
        <v>3.8689585601295864</v>
      </c>
      <c r="T5" s="5">
        <f>((CY5-DA5)^2+(CZ5-DB5)^2)^0.5</f>
        <v>3.7332993142795297</v>
      </c>
      <c r="U5" s="5">
        <f>((DA5-DC5)^2+(DB5-DD5)^2)^0.5</f>
        <v>5.2285112116165537</v>
      </c>
      <c r="V5" s="5">
        <f>((DI5-DK5)^2+(DJ5-DL5)^2)^0.5</f>
        <v>0.72153697756941104</v>
      </c>
      <c r="W5" s="5">
        <f>((DK5-DM5)^2+(DL5-DN5)^2)^0.5</f>
        <v>1.4797079982212704</v>
      </c>
      <c r="X5" s="5">
        <f>((DM5-DO5)^2+(DN5-DP5)^2)^0.5</f>
        <v>0.41770550630797332</v>
      </c>
      <c r="Y5" s="5">
        <f>((BE5-BK5)^2+(BF5-BL5)^2)^0.5</f>
        <v>0.94049999999999989</v>
      </c>
      <c r="Z5" s="5">
        <f>((BG5-BI5)^2+(BH5-BJ5)^2)^0.5</f>
        <v>0.49779999999999996</v>
      </c>
      <c r="AA5" s="5">
        <f>((BC5-BM5)^2+(BD5-BN5)^2)^0.5</f>
        <v>1.2942</v>
      </c>
      <c r="AB5" s="5">
        <f>((BA5-BO5)^2+(BB5-BP5)^2)^0.5</f>
        <v>2.0060000000000002</v>
      </c>
      <c r="AC5" s="6">
        <f>((AY5-BQ5)^2+(AZ5-BR5)^2)^0.5</f>
        <v>1.3232999999999999</v>
      </c>
      <c r="AD5" s="6">
        <f>((CK5-CM5)^2+(CL5-CN5)^2)^0.5</f>
        <v>0.25399999999999956</v>
      </c>
      <c r="AE5" s="6">
        <f>((CU5-CW5)^2+(CV5-CX5)^2)^0.5</f>
        <v>0.24700000000000077</v>
      </c>
      <c r="AF5" s="6">
        <f>((DE5-DG5)^2+(DF5-DH5)^2)^0.5</f>
        <v>0.19240000000000101</v>
      </c>
      <c r="AG5" s="9">
        <v>0</v>
      </c>
      <c r="AH5" s="9">
        <v>0</v>
      </c>
      <c r="AI5" s="9">
        <v>0</v>
      </c>
      <c r="AJ5" s="9">
        <v>-0.79249999999999998</v>
      </c>
      <c r="AK5" s="9">
        <v>0</v>
      </c>
      <c r="AL5" s="9">
        <v>-1.2204999999999999</v>
      </c>
      <c r="AM5" s="9">
        <v>0</v>
      </c>
      <c r="AN5" s="9">
        <v>-2.2879</v>
      </c>
      <c r="AO5" s="9">
        <v>0</v>
      </c>
      <c r="AP5" s="9">
        <v>-2.9178000000000002</v>
      </c>
      <c r="AQ5" s="9">
        <v>0</v>
      </c>
      <c r="AR5" s="9">
        <v>-4.0556999999999999</v>
      </c>
      <c r="AS5" s="9">
        <v>0</v>
      </c>
      <c r="AT5" s="9">
        <v>-4.96</v>
      </c>
      <c r="AU5" s="9">
        <v>0</v>
      </c>
      <c r="AV5" s="9">
        <v>-9.3085000000000004</v>
      </c>
      <c r="AW5" s="9">
        <v>0</v>
      </c>
      <c r="AX5" s="9">
        <v>-9.9072999999999993</v>
      </c>
      <c r="AY5" s="18">
        <v>1.1702999999999999</v>
      </c>
      <c r="AZ5" s="18">
        <v>-4.8146000000000004</v>
      </c>
      <c r="BA5" s="19">
        <v>1.3189</v>
      </c>
      <c r="BB5" s="19">
        <v>-4.8146000000000004</v>
      </c>
      <c r="BC5" s="19">
        <v>0.93920000000000003</v>
      </c>
      <c r="BD5" s="19">
        <v>-4.8146000000000004</v>
      </c>
      <c r="BE5" s="19">
        <v>0.72519999999999996</v>
      </c>
      <c r="BF5" s="19">
        <v>-4.8146000000000004</v>
      </c>
      <c r="BG5" s="19">
        <v>0.53149999999999997</v>
      </c>
      <c r="BH5" s="19">
        <v>-4.8146000000000004</v>
      </c>
      <c r="BI5" s="19">
        <v>3.3700000000000001E-2</v>
      </c>
      <c r="BJ5" s="19">
        <v>-4.8146000000000004</v>
      </c>
      <c r="BK5" s="19">
        <v>-0.21529999999999999</v>
      </c>
      <c r="BL5" s="19">
        <v>-4.8146000000000004</v>
      </c>
      <c r="BM5" s="19">
        <v>-0.35499999999999998</v>
      </c>
      <c r="BN5" s="19">
        <v>-4.8146000000000004</v>
      </c>
      <c r="BO5" s="19">
        <v>-0.68710000000000004</v>
      </c>
      <c r="BP5" s="19">
        <v>-4.8146000000000004</v>
      </c>
      <c r="BQ5" s="19">
        <v>-0.153</v>
      </c>
      <c r="BR5" s="19">
        <v>-4.8146000000000004</v>
      </c>
      <c r="BS5" s="17">
        <v>0</v>
      </c>
      <c r="BT5" s="17">
        <v>0</v>
      </c>
      <c r="BU5" s="17">
        <v>-2.0973999999999999</v>
      </c>
      <c r="BV5" s="17">
        <v>3.5871</v>
      </c>
      <c r="BW5" s="17">
        <v>-2.9685999999999999</v>
      </c>
      <c r="BX5" s="17">
        <v>4.6151999999999997</v>
      </c>
      <c r="BY5" s="17">
        <v>-2.9685999999999999</v>
      </c>
      <c r="BZ5" s="17">
        <v>4.6151999999999997</v>
      </c>
      <c r="CA5" s="17">
        <v>-6.0603999999999996</v>
      </c>
      <c r="CB5" s="17">
        <v>7.0021000000000004</v>
      </c>
      <c r="CC5" s="17">
        <v>-6.0603999999999996</v>
      </c>
      <c r="CD5" s="17">
        <v>7.0021000000000004</v>
      </c>
      <c r="CE5" s="12">
        <v>-5.9893000000000001</v>
      </c>
      <c r="CF5" s="12">
        <v>6.9888000000000003</v>
      </c>
      <c r="CG5" s="12">
        <v>-9.9238</v>
      </c>
      <c r="CH5" s="12">
        <v>8.9216999999999995</v>
      </c>
      <c r="CI5" s="12">
        <v>-5.3079999999999998</v>
      </c>
      <c r="CJ5" s="12">
        <v>8.6664999999999992</v>
      </c>
      <c r="CK5" s="12">
        <v>-7.6567999999999996</v>
      </c>
      <c r="CL5" s="12">
        <v>7.7114000000000003</v>
      </c>
      <c r="CM5" s="12">
        <v>-7.6567999999999996</v>
      </c>
      <c r="CN5" s="12">
        <v>7.9653999999999998</v>
      </c>
      <c r="CO5" s="12">
        <v>-7.5545999999999998</v>
      </c>
      <c r="CP5" s="12">
        <v>7.9896000000000003</v>
      </c>
      <c r="CQ5" s="12">
        <v>-10.3429</v>
      </c>
      <c r="CR5" s="12">
        <v>7.8022</v>
      </c>
      <c r="CS5" s="12">
        <v>-6.5683999999999996</v>
      </c>
      <c r="CT5" s="12">
        <v>8.6518999999999995</v>
      </c>
      <c r="CU5" s="12">
        <v>-8.5038999999999998</v>
      </c>
      <c r="CV5" s="12">
        <v>7.9356</v>
      </c>
      <c r="CW5" s="12">
        <v>-8.5038999999999998</v>
      </c>
      <c r="CX5" s="12">
        <v>8.1826000000000008</v>
      </c>
      <c r="CY5" s="12">
        <v>-9.0315999999999992</v>
      </c>
      <c r="CZ5" s="12">
        <v>8.3350000000000009</v>
      </c>
      <c r="DA5" s="12">
        <v>-7.5031999999999996</v>
      </c>
      <c r="DB5" s="12">
        <v>4.9288999999999996</v>
      </c>
      <c r="DC5" s="12">
        <v>-2.3113999999999999</v>
      </c>
      <c r="DD5" s="12">
        <v>4.3103999999999996</v>
      </c>
      <c r="DE5" s="12">
        <v>-8.1609999999999996</v>
      </c>
      <c r="DF5" s="12">
        <v>6.8726000000000003</v>
      </c>
      <c r="DG5" s="12">
        <v>-8.3534000000000006</v>
      </c>
      <c r="DH5" s="12">
        <v>6.8726000000000003</v>
      </c>
      <c r="DI5" s="12">
        <v>-8.3534000000000006</v>
      </c>
      <c r="DJ5" s="12">
        <v>7.0206</v>
      </c>
      <c r="DK5" s="12">
        <v>-7.7088999999999999</v>
      </c>
      <c r="DL5" s="12">
        <v>7.3449999999999998</v>
      </c>
      <c r="DM5" s="12">
        <v>-6.9539</v>
      </c>
      <c r="DN5" s="12">
        <v>8.6175999999999995</v>
      </c>
      <c r="DO5" s="12">
        <v>-6.8497000000000003</v>
      </c>
      <c r="DP5" s="12">
        <v>9.0221</v>
      </c>
    </row>
    <row r="6" spans="2:120" ht="15" customHeight="1" x14ac:dyDescent="0.2">
      <c r="B6" s="2" t="s">
        <v>703</v>
      </c>
      <c r="C6" s="2"/>
      <c r="D6" s="5">
        <f>((AG6-AW6)^2+(AH6-AX6)^2)^0.5</f>
        <v>9.7536000000000005</v>
      </c>
      <c r="E6" s="5">
        <f>((AG6-AU6)^2+(AH6-AV6)^2)^0.5</f>
        <v>9.4558</v>
      </c>
      <c r="F6" s="5">
        <f>((AG6-AM6)^2+(AH6-AN6)^2)^0.5</f>
        <v>2.3780999999999999</v>
      </c>
      <c r="G6" s="5">
        <f>((AG6-AI6)^2+(AH6-AJ6)^2)^0.5</f>
        <v>0.73980000000000001</v>
      </c>
      <c r="H6" s="5">
        <f>((AK6-AM6)^2+(AL6-AN6)^2)^0.5</f>
        <v>1.2643</v>
      </c>
      <c r="I6" s="5">
        <f>((AM6-AO6)^2+(AN6-AP6)^2)^0.5</f>
        <v>0.51429999999999998</v>
      </c>
      <c r="J6" s="5">
        <f>((AO6-AQ6)^2+(AP6-AR6)^2)^0.5</f>
        <v>1.0103</v>
      </c>
      <c r="K6" s="5">
        <f>((AQ6-AS6)^2+(AR6-AT6)^2)^0.5</f>
        <v>1.0097</v>
      </c>
      <c r="L6" s="5">
        <f>((BS6-BU6)^2+(BT6-BV6)^2)^0.5</f>
        <v>3.8938573946666306</v>
      </c>
      <c r="M6" s="5">
        <f>((BU6-BW6)^2+(BV6-BX6)^2)^0.5</f>
        <v>1.3026557987434748</v>
      </c>
      <c r="N6" s="5">
        <f>((BW6-BY6)^2+(BX6-BZ6)^2)^0.5 + ((BY6-CA6)^2+(BZ6-CB6)^2)^0.5</f>
        <v>2.9634618902611103</v>
      </c>
      <c r="O6" s="24">
        <f>((CA6-CC6)^2+(CB6-CD6)^2)^0.5</f>
        <v>0.56072125873735157</v>
      </c>
      <c r="P6" s="5">
        <f>((CE6-CG6)^2+(CF6-CH6)^2)^0.5</f>
        <v>4.4731461970295578</v>
      </c>
      <c r="Q6" s="5">
        <f>((CG6-CI6)^2+(CH6-CJ6)^2)^0.5</f>
        <v>5.1807941978040395</v>
      </c>
      <c r="R6" s="5">
        <f>((CO6-CQ6)^2+(CP6-CR6)^2)^0.5</f>
        <v>3.1229034967478584</v>
      </c>
      <c r="S6" s="5">
        <f>((CQ6-CS6)^2+(CR6-CT6)^2)^0.5</f>
        <v>4.1605000000000008</v>
      </c>
      <c r="T6" s="5">
        <f>((CY6-DA6)^2+(CZ6-DB6)^2)^0.5</f>
        <v>3.9470483984871532</v>
      </c>
      <c r="U6" s="5">
        <f>((DA6-DC6)^2+(DB6-DD6)^2)^0.5</f>
        <v>5.0901974627709681</v>
      </c>
      <c r="V6" s="5">
        <f>((DI6-DK6)^2+(DJ6-DL6)^2)^0.5</f>
        <v>0.84025453881547019</v>
      </c>
      <c r="W6" s="5">
        <f>((DK6-DM6)^2+(DL6-DN6)^2)^0.5</f>
        <v>1.4775882647070533</v>
      </c>
      <c r="X6" s="5">
        <f>((DM6-DO6)^2+(DN6-DP6)^2)^0.5</f>
        <v>0.32580075199422126</v>
      </c>
      <c r="Y6" s="5">
        <f>((BE6-BK6)^2+(BF6-BL6)^2)^0.5</f>
        <v>0.97659999999999991</v>
      </c>
      <c r="Z6" s="5">
        <f>((BG6-BI6)^2+(BH6-BJ6)^2)^0.5</f>
        <v>0.51560000000000006</v>
      </c>
      <c r="AA6" s="5">
        <f>((BC6-BM6)^2+(BD6-BN6)^2)^0.5</f>
        <v>1.1709000000000001</v>
      </c>
      <c r="AB6" s="5">
        <f>((BA6-BO6)^2+(BB6-BP6)^2)^0.5</f>
        <v>2.0110000000000001</v>
      </c>
      <c r="AC6" s="6">
        <f>((AY6-BQ6)^2+(AZ6-BR6)^2)^0.5</f>
        <v>1.7410999999999999</v>
      </c>
      <c r="AD6" s="6">
        <f>((CK6-CM6)^2+(CL6-CN6)^2)^0.5</f>
        <v>0.26219999999999999</v>
      </c>
      <c r="AE6" s="6">
        <f>((CU6-CW6)^2+(CV6-CX6)^2)^0.5</f>
        <v>0.25079999999999991</v>
      </c>
      <c r="AF6" s="6">
        <f>((DE6-DG6)^2+(DF6-DH6)^2)^0.5</f>
        <v>0.20640000000000036</v>
      </c>
      <c r="AG6" s="9">
        <v>0</v>
      </c>
      <c r="AH6" s="9">
        <v>0</v>
      </c>
      <c r="AI6" s="9">
        <v>0</v>
      </c>
      <c r="AJ6" s="9">
        <v>-0.73980000000000001</v>
      </c>
      <c r="AK6" s="9">
        <v>0</v>
      </c>
      <c r="AL6" s="9">
        <v>-1.1137999999999999</v>
      </c>
      <c r="AM6" s="9">
        <v>0</v>
      </c>
      <c r="AN6" s="9">
        <v>-2.3780999999999999</v>
      </c>
      <c r="AO6" s="9">
        <v>0</v>
      </c>
      <c r="AP6" s="9">
        <v>-2.8923999999999999</v>
      </c>
      <c r="AQ6" s="9">
        <v>0</v>
      </c>
      <c r="AR6" s="9">
        <v>-3.9026999999999998</v>
      </c>
      <c r="AS6" s="9">
        <v>0</v>
      </c>
      <c r="AT6" s="9">
        <v>-4.9123999999999999</v>
      </c>
      <c r="AU6" s="9">
        <v>0</v>
      </c>
      <c r="AV6" s="9">
        <v>-9.4558</v>
      </c>
      <c r="AW6" s="9">
        <v>0</v>
      </c>
      <c r="AX6" s="9">
        <v>-9.7536000000000005</v>
      </c>
      <c r="AY6" s="18">
        <v>1.0985</v>
      </c>
      <c r="AZ6" s="18">
        <v>-4.1064999999999996</v>
      </c>
      <c r="BA6" s="19">
        <v>1.1563000000000001</v>
      </c>
      <c r="BB6" s="19">
        <v>-4.1064999999999996</v>
      </c>
      <c r="BC6" s="19">
        <v>0.74609999999999999</v>
      </c>
      <c r="BD6" s="19">
        <v>-4.1064999999999996</v>
      </c>
      <c r="BE6" s="19">
        <v>0.71179999999999999</v>
      </c>
      <c r="BF6" s="19">
        <v>-4.1064999999999996</v>
      </c>
      <c r="BG6" s="19">
        <v>0.45590000000000003</v>
      </c>
      <c r="BH6" s="19">
        <v>-4.1064999999999996</v>
      </c>
      <c r="BI6" s="19">
        <v>-5.9700000000000003E-2</v>
      </c>
      <c r="BJ6" s="19">
        <v>-4.1064999999999996</v>
      </c>
      <c r="BK6" s="19">
        <v>-0.26479999999999998</v>
      </c>
      <c r="BL6" s="19">
        <v>-4.1064999999999996</v>
      </c>
      <c r="BM6" s="19">
        <v>-0.42480000000000001</v>
      </c>
      <c r="BN6" s="19">
        <v>-4.1064999999999996</v>
      </c>
      <c r="BO6" s="19">
        <v>-0.85470000000000002</v>
      </c>
      <c r="BP6" s="19">
        <v>-4.1064999999999996</v>
      </c>
      <c r="BQ6" s="19">
        <v>-0.64259999999999995</v>
      </c>
      <c r="BR6" s="19">
        <v>-4.1064999999999996</v>
      </c>
      <c r="BS6" s="17">
        <v>0</v>
      </c>
      <c r="BT6" s="17">
        <v>0</v>
      </c>
      <c r="BU6" s="23">
        <v>-1.6021000000000001</v>
      </c>
      <c r="BV6" s="17">
        <v>3.5489999999999999</v>
      </c>
      <c r="BW6" s="17">
        <v>-1.0808</v>
      </c>
      <c r="BX6" s="17">
        <v>4.7427999999999999</v>
      </c>
      <c r="BY6" s="17">
        <v>-0.98619999999999997</v>
      </c>
      <c r="BZ6" s="17">
        <v>6.9722999999999997</v>
      </c>
      <c r="CA6" s="17">
        <v>-0.57909999999999995</v>
      </c>
      <c r="CB6" s="17">
        <v>7.5805999999999996</v>
      </c>
      <c r="CC6" s="17">
        <v>-4.19E-2</v>
      </c>
      <c r="CD6" s="17">
        <v>7.7412999999999998</v>
      </c>
      <c r="CE6" s="12">
        <v>5.7099999999999998E-2</v>
      </c>
      <c r="CF6" s="12">
        <v>5.9138000000000002</v>
      </c>
      <c r="CG6" s="12">
        <v>-4.024</v>
      </c>
      <c r="CH6" s="12">
        <v>7.7450999999999999</v>
      </c>
      <c r="CI6" s="12">
        <v>-0.50860000000000005</v>
      </c>
      <c r="CJ6" s="12">
        <v>3.9394999999999998</v>
      </c>
      <c r="CK6" s="12">
        <v>-1.7602</v>
      </c>
      <c r="CL6" s="12">
        <v>6.5964</v>
      </c>
      <c r="CM6" s="12">
        <v>-1.7602</v>
      </c>
      <c r="CN6" s="12">
        <v>6.8586</v>
      </c>
      <c r="CO6" s="12">
        <v>-1.7374000000000001</v>
      </c>
      <c r="CP6" s="12">
        <v>6.9882</v>
      </c>
      <c r="CQ6" s="12">
        <v>-4.5269000000000004</v>
      </c>
      <c r="CR6" s="12">
        <v>5.5842000000000001</v>
      </c>
      <c r="CS6" s="12">
        <v>-0.3664</v>
      </c>
      <c r="CT6" s="12">
        <v>5.5842000000000001</v>
      </c>
      <c r="CU6" s="12">
        <v>-2.7660999999999998</v>
      </c>
      <c r="CV6" s="12">
        <v>6.4039999999999999</v>
      </c>
      <c r="CW6" s="12">
        <v>-2.7660999999999998</v>
      </c>
      <c r="CX6" s="12">
        <v>6.6547999999999998</v>
      </c>
      <c r="CY6" s="12">
        <v>-2.3832</v>
      </c>
      <c r="CZ6" s="12">
        <v>6.5785999999999998</v>
      </c>
      <c r="DA6" s="12">
        <v>-5.3536999999999999</v>
      </c>
      <c r="DB6" s="12">
        <v>9.1776999999999997</v>
      </c>
      <c r="DC6" s="12">
        <v>-1.8548</v>
      </c>
      <c r="DD6" s="12">
        <v>5.4806999999999997</v>
      </c>
      <c r="DE6" s="12">
        <v>-4.0735000000000001</v>
      </c>
      <c r="DF6" s="12">
        <v>7.8796999999999997</v>
      </c>
      <c r="DG6" s="12">
        <v>-4.0735000000000001</v>
      </c>
      <c r="DH6" s="12">
        <v>8.0861000000000001</v>
      </c>
      <c r="DI6" s="12">
        <v>-4.2074999999999996</v>
      </c>
      <c r="DJ6" s="12">
        <v>8.1152999999999995</v>
      </c>
      <c r="DK6" s="12">
        <v>-3.5135000000000001</v>
      </c>
      <c r="DL6" s="12">
        <v>7.6416000000000004</v>
      </c>
      <c r="DM6" s="12">
        <v>-3.0213000000000001</v>
      </c>
      <c r="DN6" s="12">
        <v>6.2484000000000002</v>
      </c>
      <c r="DO6" s="12">
        <v>-3.0219999999999998</v>
      </c>
      <c r="DP6" s="12">
        <v>5.9226000000000001</v>
      </c>
    </row>
    <row r="7" spans="2:120" ht="16.149999999999999" customHeight="1" x14ac:dyDescent="0.2">
      <c r="B7" s="2" t="s">
        <v>704</v>
      </c>
      <c r="C7" s="2"/>
      <c r="D7" s="5">
        <f>((AG7-AW7)^2+(AH7-AX7)^2)^0.5</f>
        <v>9.1814999999999998</v>
      </c>
      <c r="E7" s="5">
        <f>((AG7-AU7)^2+(AH7-AV7)^2)^0.5</f>
        <v>9.0283999999999995</v>
      </c>
      <c r="F7" s="5">
        <f>((AG7-AM7)^2+(AH7-AN7)^2)^0.5</f>
        <v>2.3519999999999999</v>
      </c>
      <c r="G7" s="5">
        <f>((AG7-AI7)^2+(AH7-AJ7)^2)^0.5</f>
        <v>0.76639999999999997</v>
      </c>
      <c r="H7" s="5">
        <f>((AK7-AM7)^2+(AL7-AN7)^2)^0.5</f>
        <v>1.2153999999999998</v>
      </c>
      <c r="I7" s="5">
        <f>((AM7-AO7)^2+(AN7-AP7)^2)^0.5</f>
        <v>0.56459999999999999</v>
      </c>
      <c r="J7" s="5">
        <f>((AO7-AQ7)^2+(AP7-AR7)^2)^0.5</f>
        <v>1.0299</v>
      </c>
      <c r="K7" s="5">
        <f>((AQ7-AS7)^2+(AR7-AT7)^2)^0.5</f>
        <v>0.81790000000000029</v>
      </c>
      <c r="L7" s="5">
        <f>((BS7-BU7)^2+(BT7-BV7)^2)^0.5</f>
        <v>3.9280795562208257</v>
      </c>
      <c r="M7" s="5">
        <f>((BU7-BW7)^2+(BV7-BX7)^2)^0.5</f>
        <v>1.1791013739284677</v>
      </c>
      <c r="N7" s="5">
        <f>((BW7-BY7)^2+(BX7-BZ7)^2)^0.5 + ((BY7-CA7)^2+(BZ7-CB7)^2)^0.5</f>
        <v>3.9947842920488208</v>
      </c>
      <c r="O7" s="5">
        <f>((CA7-CC7)^2+(CB7-CD7)^2)^0.5</f>
        <v>1.5350075732712201</v>
      </c>
      <c r="P7" s="5">
        <f>((CE7-CG7)^2+(CF7-CH7)^2)^0.5</f>
        <v>4.5138946875176433</v>
      </c>
      <c r="Q7" s="5">
        <f>((CG7-CI7)^2+(CH7-CJ7)^2)^0.5</f>
        <v>5.0546567410656085</v>
      </c>
      <c r="R7" s="5">
        <f>((CO7-CQ7)^2+(CP7-CR7)^2)^0.5</f>
        <v>2.9971942563003817</v>
      </c>
      <c r="S7" s="5">
        <f>((CQ7-CS7)^2+(CR7-CT7)^2)^0.5</f>
        <v>3.9636776887128451</v>
      </c>
      <c r="T7" s="5">
        <f>((CY7-DA7)^2+(CZ7-DB7)^2)^0.5</f>
        <v>3.7824438409578525</v>
      </c>
      <c r="U7" s="5">
        <f>((DA7-DC7)^2+(DB7-DD7)^2)^0.5</f>
        <v>4.9590708171995281</v>
      </c>
      <c r="V7" s="5">
        <f>((DI7-DK7)^2+(DJ7-DL7)^2)^0.5</f>
        <v>0.82968640461321308</v>
      </c>
      <c r="W7" s="5">
        <f>((DK7-DM7)^2+(DL7-DN7)^2)^0.5</f>
        <v>1.4830451004605341</v>
      </c>
      <c r="X7" s="5">
        <f>((DM7-DO7)^2+(DN7-DP7)^2)^0.5</f>
        <v>0.31416818744105901</v>
      </c>
      <c r="Y7" s="5">
        <f>((BE7-BK7)^2+(BF7-BL7)^2)^0.5</f>
        <v>0.8667999999999999</v>
      </c>
      <c r="Z7" s="5">
        <f>((BG7-BI7)^2+(BH7-BJ7)^2)^0.5</f>
        <v>0.35370000000000001</v>
      </c>
      <c r="AA7" s="5">
        <f>((BC7-BM7)^2+(BD7-BN7)^2)^0.5</f>
        <v>1.1303000000000001</v>
      </c>
      <c r="AB7" s="5">
        <f>((BA7-BO7)^2+(BB7-BP7)^2)^0.5</f>
        <v>1.8433999999999999</v>
      </c>
      <c r="AC7" s="6">
        <f>((AY7-BQ7)^2+(AZ7-BR7)^2)^0.5</f>
        <v>1.7023999999999999</v>
      </c>
      <c r="AD7" s="6">
        <f>((CK7-CM7)^2+(CL7-CN7)^2)^0.5</f>
        <v>0.24130000000000074</v>
      </c>
      <c r="AE7" s="6">
        <f>((CU7-CW7)^2+(CV7-CX7)^2)^0.5</f>
        <v>0.22160000000000046</v>
      </c>
      <c r="AF7" s="6">
        <f>((DE7-DG7)^2+(DF7-DH7)^2)^0.5</f>
        <v>0.18540000000000134</v>
      </c>
      <c r="AG7" s="9">
        <v>0</v>
      </c>
      <c r="AH7" s="9">
        <v>0</v>
      </c>
      <c r="AI7" s="9">
        <v>0</v>
      </c>
      <c r="AJ7" s="9">
        <v>-0.76639999999999997</v>
      </c>
      <c r="AK7" s="9">
        <v>0</v>
      </c>
      <c r="AL7" s="9">
        <v>-1.1366000000000001</v>
      </c>
      <c r="AM7" s="9">
        <v>0</v>
      </c>
      <c r="AN7" s="9">
        <v>-2.3519999999999999</v>
      </c>
      <c r="AO7" s="9">
        <v>0</v>
      </c>
      <c r="AP7" s="9">
        <v>-2.9165999999999999</v>
      </c>
      <c r="AQ7" s="9">
        <v>0</v>
      </c>
      <c r="AR7" s="9">
        <v>-3.9464999999999999</v>
      </c>
      <c r="AS7" s="9">
        <v>0</v>
      </c>
      <c r="AT7" s="9">
        <v>-4.7644000000000002</v>
      </c>
      <c r="AU7" s="9">
        <v>0</v>
      </c>
      <c r="AV7" s="9">
        <v>-9.0283999999999995</v>
      </c>
      <c r="AW7" s="9">
        <v>0</v>
      </c>
      <c r="AX7" s="9">
        <v>-9.1814999999999998</v>
      </c>
      <c r="AY7" s="18">
        <v>0.92520000000000002</v>
      </c>
      <c r="AZ7" s="18">
        <v>-4.0423999999999998</v>
      </c>
      <c r="BA7" s="19">
        <v>1.103</v>
      </c>
      <c r="BB7" s="19">
        <v>-4.0423999999999998</v>
      </c>
      <c r="BC7" s="19">
        <v>0.80769999999999997</v>
      </c>
      <c r="BD7" s="19">
        <v>-4.0423999999999998</v>
      </c>
      <c r="BE7" s="19">
        <v>-0.23050000000000001</v>
      </c>
      <c r="BF7" s="19">
        <v>-4.0423999999999998</v>
      </c>
      <c r="BG7" s="19">
        <v>-0.54610000000000003</v>
      </c>
      <c r="BH7" s="19">
        <v>-4.0423999999999998</v>
      </c>
      <c r="BI7" s="19">
        <v>-0.89980000000000004</v>
      </c>
      <c r="BJ7" s="19">
        <v>-4.0423999999999998</v>
      </c>
      <c r="BK7" s="19">
        <v>-1.0972999999999999</v>
      </c>
      <c r="BL7" s="19">
        <v>-4.0423999999999998</v>
      </c>
      <c r="BM7" s="19">
        <v>-0.3226</v>
      </c>
      <c r="BN7" s="19">
        <v>-4.0423999999999998</v>
      </c>
      <c r="BO7" s="19">
        <v>-0.74039999999999995</v>
      </c>
      <c r="BP7" s="19">
        <v>-4.0423999999999998</v>
      </c>
      <c r="BQ7" s="19">
        <v>-0.7772</v>
      </c>
      <c r="BR7" s="19">
        <v>-4.0423999999999998</v>
      </c>
      <c r="BS7" s="17">
        <v>0</v>
      </c>
      <c r="BT7" s="17">
        <v>0</v>
      </c>
      <c r="BU7" s="17">
        <v>-3.1274000000000002</v>
      </c>
      <c r="BV7" s="17">
        <v>2.3767999999999998</v>
      </c>
      <c r="BW7" s="17">
        <v>-3.2759999999999998</v>
      </c>
      <c r="BX7" s="17">
        <v>3.5465</v>
      </c>
      <c r="BY7" s="17">
        <v>-3.2759999999999998</v>
      </c>
      <c r="BZ7" s="17">
        <v>3.5465</v>
      </c>
      <c r="CA7" s="17">
        <v>-3.9382999999999999</v>
      </c>
      <c r="CB7" s="17">
        <v>7.4859999999999998</v>
      </c>
      <c r="CC7" s="17">
        <v>-3.7547999999999999</v>
      </c>
      <c r="CD7" s="17">
        <v>9.01</v>
      </c>
      <c r="CE7" s="12">
        <v>-3.5865</v>
      </c>
      <c r="CF7" s="12">
        <v>8.9459</v>
      </c>
      <c r="CG7" s="12">
        <v>-7.766</v>
      </c>
      <c r="CH7" s="12">
        <v>10.6509</v>
      </c>
      <c r="CI7" s="12">
        <v>-2.7381000000000002</v>
      </c>
      <c r="CJ7" s="12">
        <v>11.170299999999999</v>
      </c>
      <c r="CK7" s="12">
        <v>-5.5923999999999996</v>
      </c>
      <c r="CL7" s="12">
        <v>9.6214999999999993</v>
      </c>
      <c r="CM7" s="12">
        <v>-5.5923999999999996</v>
      </c>
      <c r="CN7" s="12">
        <v>9.8628</v>
      </c>
      <c r="CO7" s="12">
        <v>-5.3226000000000004</v>
      </c>
      <c r="CP7" s="12">
        <v>9.9446999999999992</v>
      </c>
      <c r="CQ7" s="12">
        <v>-8.2772000000000006</v>
      </c>
      <c r="CR7" s="12">
        <v>9.4412000000000003</v>
      </c>
      <c r="CS7" s="12">
        <v>-4.3243</v>
      </c>
      <c r="CT7" s="12">
        <v>9.7332999999999998</v>
      </c>
      <c r="CU7" s="12">
        <v>-6.8312999999999997</v>
      </c>
      <c r="CV7" s="12">
        <v>9.5884999999999998</v>
      </c>
      <c r="CW7" s="12">
        <v>-6.8312999999999997</v>
      </c>
      <c r="CX7" s="12">
        <v>9.8101000000000003</v>
      </c>
      <c r="CY7" s="12">
        <v>-6.7723000000000004</v>
      </c>
      <c r="CZ7" s="12">
        <v>9.6716999999999995</v>
      </c>
      <c r="DA7" s="12">
        <v>-10.527699999999999</v>
      </c>
      <c r="DB7" s="12">
        <v>9.2202000000000002</v>
      </c>
      <c r="DC7" s="12">
        <v>-5.5861000000000001</v>
      </c>
      <c r="DD7" s="12">
        <v>8.8042999999999996</v>
      </c>
      <c r="DE7" s="12">
        <v>-8.5305999999999997</v>
      </c>
      <c r="DF7" s="12">
        <v>9.4347999999999992</v>
      </c>
      <c r="DG7" s="12">
        <v>-8.5305999999999997</v>
      </c>
      <c r="DH7" s="12">
        <v>9.6202000000000005</v>
      </c>
      <c r="DI7" s="12">
        <v>-8.5319000000000003</v>
      </c>
      <c r="DJ7" s="12">
        <v>9.6830999999999996</v>
      </c>
      <c r="DK7" s="12">
        <v>-7.7667000000000002</v>
      </c>
      <c r="DL7" s="12">
        <v>9.3623999999999992</v>
      </c>
      <c r="DM7" s="12">
        <v>-7.1641000000000004</v>
      </c>
      <c r="DN7" s="12">
        <v>8.0073000000000008</v>
      </c>
      <c r="DO7" s="12">
        <v>-7.1203000000000003</v>
      </c>
      <c r="DP7" s="12">
        <v>7.6962000000000002</v>
      </c>
    </row>
    <row r="8" spans="2:120" x14ac:dyDescent="0.2">
      <c r="B8" s="13" t="s">
        <v>3</v>
      </c>
      <c r="C8" s="13"/>
      <c r="D8" s="14">
        <f>AVERAGE(D3:D7)</f>
        <v>9.8518999999999988</v>
      </c>
      <c r="E8" s="14">
        <f>AVERAGE(E3:E7)</f>
        <v>9.3688000000000002</v>
      </c>
      <c r="F8" s="14">
        <f>AVERAGE(F3:F7)</f>
        <v>2.4009400000000003</v>
      </c>
      <c r="G8" s="14">
        <f>AVERAGE(G3:G7)</f>
        <v>0.79477999999999993</v>
      </c>
      <c r="H8" s="14">
        <f>AVERAGE(H3:H7)</f>
        <v>1.22556</v>
      </c>
      <c r="I8" s="14">
        <f t="shared" ref="I8:AF8" si="0">AVERAGE(I3:I7)</f>
        <v>0.60081999999999991</v>
      </c>
      <c r="J8" s="14">
        <f t="shared" si="0"/>
        <v>1.0897999999999999</v>
      </c>
      <c r="K8" s="14">
        <f t="shared" si="0"/>
        <v>0.8975200000000001</v>
      </c>
      <c r="L8" s="14">
        <f t="shared" si="0"/>
        <v>4.0796394018232274</v>
      </c>
      <c r="M8" s="14">
        <f t="shared" si="0"/>
        <v>1.2963541708076927</v>
      </c>
      <c r="N8" s="14">
        <f t="shared" si="0"/>
        <v>3.5729042378747424</v>
      </c>
      <c r="O8" s="14">
        <f>AVERAGE(O3:O5,O7)</f>
        <v>1.3676756890935642</v>
      </c>
      <c r="P8" s="14">
        <f t="shared" si="0"/>
        <v>4.5167642203330747</v>
      </c>
      <c r="Q8" s="14">
        <f t="shared" si="0"/>
        <v>5.2833658020181478</v>
      </c>
      <c r="R8" s="14">
        <f t="shared" si="0"/>
        <v>3.0935575193001048</v>
      </c>
      <c r="S8" s="14">
        <f t="shared" si="0"/>
        <v>4.013600937370347</v>
      </c>
      <c r="T8" s="14">
        <f t="shared" si="0"/>
        <v>3.7752640916978342</v>
      </c>
      <c r="U8" s="14">
        <f t="shared" si="0"/>
        <v>4.9558548060854868</v>
      </c>
      <c r="V8" s="14">
        <f t="shared" si="0"/>
        <v>0.82617315146698955</v>
      </c>
      <c r="W8" s="14">
        <f t="shared" si="0"/>
        <v>1.4601692574799485</v>
      </c>
      <c r="X8" s="14">
        <f t="shared" si="0"/>
        <v>0.31072060636504861</v>
      </c>
      <c r="Y8" s="14">
        <f t="shared" si="0"/>
        <v>0.91898000000000002</v>
      </c>
      <c r="Z8" s="14">
        <f t="shared" si="0"/>
        <v>0.44500000000000001</v>
      </c>
      <c r="AA8" s="14">
        <f t="shared" si="0"/>
        <v>1.2288599999999998</v>
      </c>
      <c r="AB8" s="14">
        <f t="shared" si="0"/>
        <v>2.0346800000000003</v>
      </c>
      <c r="AC8" s="14">
        <f t="shared" si="0"/>
        <v>1.6192</v>
      </c>
      <c r="AD8" s="14">
        <f t="shared" si="0"/>
        <v>0.26656000000000002</v>
      </c>
      <c r="AE8" s="14">
        <f t="shared" si="0"/>
        <v>0.24548000000000031</v>
      </c>
      <c r="AF8" s="14">
        <f t="shared" si="0"/>
        <v>0.20622500000000071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7"/>
      <c r="BT8" s="7"/>
      <c r="BU8" s="7"/>
      <c r="BV8" s="7"/>
      <c r="BW8" s="7"/>
      <c r="BX8" s="7"/>
      <c r="BY8" s="7"/>
      <c r="BZ8" s="7"/>
    </row>
    <row r="9" spans="2:120" x14ac:dyDescent="0.2">
      <c r="B9" s="13" t="s">
        <v>4</v>
      </c>
      <c r="C9" s="13"/>
      <c r="D9" s="14">
        <f>STDEV(D3:D7)</f>
        <v>0.46680709613286736</v>
      </c>
      <c r="E9" s="14">
        <f>STDEV(E3:E7)</f>
        <v>0.26523207762259809</v>
      </c>
      <c r="F9" s="14">
        <f>STDEV(F3:F7)</f>
        <v>9.1298811602342447E-2</v>
      </c>
      <c r="G9" s="14">
        <f>STDEV(G3:G7)</f>
        <v>5.2468438131890276E-2</v>
      </c>
      <c r="H9" s="14">
        <f>STDEV(H3:H7)</f>
        <v>9.3947448076038789E-2</v>
      </c>
      <c r="I9" s="14">
        <f t="shared" ref="I9:AF9" si="1">STDEV(I3:I7)</f>
        <v>6.4503852598119998E-2</v>
      </c>
      <c r="J9" s="14">
        <f t="shared" si="1"/>
        <v>0.10240888633316926</v>
      </c>
      <c r="K9" s="14">
        <f t="shared" si="1"/>
        <v>7.2042501344692339E-2</v>
      </c>
      <c r="L9" s="14">
        <f t="shared" si="1"/>
        <v>0.20951804565532206</v>
      </c>
      <c r="M9" s="14">
        <f t="shared" si="1"/>
        <v>8.1606955009975668E-2</v>
      </c>
      <c r="N9" s="14">
        <f t="shared" si="1"/>
        <v>0.47661888091597221</v>
      </c>
      <c r="O9" s="14">
        <f>STDEV(O3:O5,O7)</f>
        <v>0.23664302002148507</v>
      </c>
      <c r="P9" s="14">
        <f t="shared" si="1"/>
        <v>0.1017281666928985</v>
      </c>
      <c r="Q9" s="14">
        <f t="shared" si="1"/>
        <v>0.68074417741279181</v>
      </c>
      <c r="R9" s="14">
        <f t="shared" si="1"/>
        <v>0.23315751323349185</v>
      </c>
      <c r="S9" s="14">
        <f t="shared" si="1"/>
        <v>0.10740205735851815</v>
      </c>
      <c r="T9" s="14">
        <f t="shared" si="1"/>
        <v>0.12921718377434049</v>
      </c>
      <c r="U9" s="14">
        <f t="shared" si="1"/>
        <v>0.29477461107177172</v>
      </c>
      <c r="V9" s="14">
        <f t="shared" si="1"/>
        <v>6.112994146798225E-2</v>
      </c>
      <c r="W9" s="14">
        <f t="shared" si="1"/>
        <v>2.9075580614468337E-2</v>
      </c>
      <c r="X9" s="14">
        <f t="shared" si="1"/>
        <v>7.6238480934307046E-2</v>
      </c>
      <c r="Y9" s="14">
        <f t="shared" si="1"/>
        <v>7.196149664924982E-2</v>
      </c>
      <c r="Z9" s="14">
        <f t="shared" si="1"/>
        <v>6.5396291943809415E-2</v>
      </c>
      <c r="AA9" s="14">
        <f t="shared" si="1"/>
        <v>0.16209507395352996</v>
      </c>
      <c r="AB9" s="14">
        <f t="shared" si="1"/>
        <v>0.21028726066978004</v>
      </c>
      <c r="AC9" s="14">
        <f t="shared" si="1"/>
        <v>0.20404276512535408</v>
      </c>
      <c r="AD9" s="14">
        <f t="shared" si="1"/>
        <v>3.3576077793571982E-2</v>
      </c>
      <c r="AE9" s="14">
        <f t="shared" si="1"/>
        <v>1.5037187236980058E-2</v>
      </c>
      <c r="AF9" s="14">
        <f t="shared" si="1"/>
        <v>2.4585683503480508E-2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x14ac:dyDescent="0.2">
      <c r="B10" s="13" t="s">
        <v>5</v>
      </c>
      <c r="C10" s="13"/>
      <c r="D10" s="14">
        <f>MAX(D3:D7)-MIN(D3:D7)</f>
        <v>1.3055000000000003</v>
      </c>
      <c r="E10" s="14">
        <f>MAX(E3:E7)-MIN(E3:E7)</f>
        <v>0.7264999999999997</v>
      </c>
      <c r="F10" s="14">
        <f>MAX(F3:F7)-MIN(F3:F7)</f>
        <v>0.22230000000000016</v>
      </c>
      <c r="G10" s="14">
        <f>MAX(G3:G7)-MIN(G3:G7)</f>
        <v>0.13969999999999994</v>
      </c>
      <c r="H10" s="14">
        <f>MAX(H3:H7)-MIN(H3:H7)</f>
        <v>0.2350000000000001</v>
      </c>
      <c r="I10" s="14">
        <f t="shared" ref="I10:AF10" si="2">MAX(I3:I7)-MIN(I3:I7)</f>
        <v>0.16949999999999976</v>
      </c>
      <c r="J10" s="14">
        <f t="shared" si="2"/>
        <v>0.23819999999999997</v>
      </c>
      <c r="K10" s="14">
        <f t="shared" si="2"/>
        <v>0.19179999999999975</v>
      </c>
      <c r="L10" s="14">
        <f t="shared" si="2"/>
        <v>0.44748069974619664</v>
      </c>
      <c r="M10" s="14">
        <f t="shared" si="2"/>
        <v>0.17697546755213245</v>
      </c>
      <c r="N10" s="14">
        <f t="shared" si="2"/>
        <v>1.0313224017877105</v>
      </c>
      <c r="O10" s="14">
        <f>MAX(O3:O5,O7)-MIN(O3:O5,O7)</f>
        <v>0.33466376835531175</v>
      </c>
      <c r="P10" s="14">
        <f t="shared" si="2"/>
        <v>0.27599992852945388</v>
      </c>
      <c r="Q10" s="14">
        <f t="shared" si="2"/>
        <v>1.8131908200365716</v>
      </c>
      <c r="R10" s="14">
        <f t="shared" si="2"/>
        <v>0.64156666570610232</v>
      </c>
      <c r="S10" s="14">
        <f t="shared" si="2"/>
        <v>0.29154143987041437</v>
      </c>
      <c r="T10" s="14">
        <f t="shared" si="2"/>
        <v>0.30878358542035267</v>
      </c>
      <c r="U10" s="14">
        <f t="shared" si="2"/>
        <v>0.68287147886165833</v>
      </c>
      <c r="V10" s="14">
        <f t="shared" si="2"/>
        <v>0.14821777522013324</v>
      </c>
      <c r="W10" s="14">
        <f t="shared" si="2"/>
        <v>6.6631710944605294E-2</v>
      </c>
      <c r="X10" s="14">
        <f t="shared" si="2"/>
        <v>0.21267982498975507</v>
      </c>
      <c r="Y10" s="14">
        <f t="shared" si="2"/>
        <v>0.16639999999999988</v>
      </c>
      <c r="Z10" s="14">
        <f t="shared" si="2"/>
        <v>0.16190000000000004</v>
      </c>
      <c r="AA10" s="14">
        <f t="shared" si="2"/>
        <v>0.40889999999999982</v>
      </c>
      <c r="AB10" s="14">
        <f t="shared" si="2"/>
        <v>0.54680000000000017</v>
      </c>
      <c r="AC10" s="14">
        <f t="shared" si="2"/>
        <v>0.50419999999999998</v>
      </c>
      <c r="AD10" s="14">
        <f t="shared" si="2"/>
        <v>8.3799999999999208E-2</v>
      </c>
      <c r="AE10" s="14">
        <f t="shared" si="2"/>
        <v>4.129999999999967E-2</v>
      </c>
      <c r="AF10" s="14">
        <f t="shared" si="2"/>
        <v>5.5299999999998795E-2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 t="s">
        <v>55</v>
      </c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x14ac:dyDescent="0.2">
      <c r="B11" s="13" t="s">
        <v>6</v>
      </c>
      <c r="C11" s="13"/>
      <c r="D11" s="14">
        <f>MIN(D3:D7)</f>
        <v>9.1814999999999998</v>
      </c>
      <c r="E11" s="14">
        <f>MIN(E3:E7)</f>
        <v>9.0283999999999995</v>
      </c>
      <c r="F11" s="14">
        <f>MIN(F3:F7)</f>
        <v>2.2879</v>
      </c>
      <c r="G11" s="14">
        <f>MIN(G3:G7)</f>
        <v>0.73980000000000001</v>
      </c>
      <c r="H11" s="14">
        <f>MIN(H3:H7)</f>
        <v>1.0674000000000001</v>
      </c>
      <c r="I11" s="14">
        <f t="shared" ref="I11:AF11" si="3">MIN(I3:I7)</f>
        <v>0.51429999999999998</v>
      </c>
      <c r="J11" s="14">
        <f t="shared" si="3"/>
        <v>1.0103</v>
      </c>
      <c r="K11" s="14">
        <f t="shared" si="3"/>
        <v>0.81790000000000029</v>
      </c>
      <c r="L11" s="14">
        <f t="shared" si="3"/>
        <v>3.8938573946666306</v>
      </c>
      <c r="M11" s="14">
        <f t="shared" si="3"/>
        <v>1.1791013739284677</v>
      </c>
      <c r="N11" s="14">
        <f t="shared" si="3"/>
        <v>2.9634618902611103</v>
      </c>
      <c r="O11" s="14">
        <f>MIN(O3:O5,O7)</f>
        <v>1.2003438049159083</v>
      </c>
      <c r="P11" s="14">
        <f t="shared" si="3"/>
        <v>4.3836506087962803</v>
      </c>
      <c r="Q11" s="14">
        <f t="shared" si="3"/>
        <v>4.6228494113479401</v>
      </c>
      <c r="R11" s="14">
        <f t="shared" si="3"/>
        <v>2.7945904261626611</v>
      </c>
      <c r="S11" s="14">
        <f t="shared" si="3"/>
        <v>3.8689585601295864</v>
      </c>
      <c r="T11" s="14">
        <f t="shared" si="3"/>
        <v>3.6382648130668005</v>
      </c>
      <c r="U11" s="14">
        <f t="shared" si="3"/>
        <v>4.5456397327548954</v>
      </c>
      <c r="V11" s="14">
        <f t="shared" si="3"/>
        <v>0.72153697756941104</v>
      </c>
      <c r="W11" s="14">
        <f t="shared" si="3"/>
        <v>1.4164133895159288</v>
      </c>
      <c r="X11" s="14">
        <f t="shared" si="3"/>
        <v>0.20502568131821824</v>
      </c>
      <c r="Y11" s="14">
        <f t="shared" si="3"/>
        <v>0.82230000000000003</v>
      </c>
      <c r="Z11" s="14">
        <f t="shared" si="3"/>
        <v>0.35370000000000001</v>
      </c>
      <c r="AA11" s="14">
        <f t="shared" si="3"/>
        <v>1.07</v>
      </c>
      <c r="AB11" s="14">
        <f t="shared" si="3"/>
        <v>1.8433999999999999</v>
      </c>
      <c r="AC11" s="14">
        <f t="shared" si="3"/>
        <v>1.3232999999999999</v>
      </c>
      <c r="AD11" s="14">
        <f t="shared" si="3"/>
        <v>0.24130000000000074</v>
      </c>
      <c r="AE11" s="14">
        <f t="shared" si="3"/>
        <v>0.22160000000000046</v>
      </c>
      <c r="AF11" s="14">
        <f t="shared" si="3"/>
        <v>0.18540000000000134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7</v>
      </c>
      <c r="C12" s="13"/>
      <c r="D12" s="14">
        <f>MAX(D3:D7)</f>
        <v>10.487</v>
      </c>
      <c r="E12" s="14">
        <f>MAX(E3:E7)</f>
        <v>9.7548999999999992</v>
      </c>
      <c r="F12" s="14">
        <f>MAX(F3:F7)</f>
        <v>2.5102000000000002</v>
      </c>
      <c r="G12" s="14">
        <f>MAX(G3:G7)</f>
        <v>0.87949999999999995</v>
      </c>
      <c r="H12" s="14">
        <f>MAX(H3:H7)</f>
        <v>1.3024000000000002</v>
      </c>
      <c r="I12" s="14">
        <f t="shared" ref="I12:AF12" si="4">MAX(I3:I7)</f>
        <v>0.68379999999999974</v>
      </c>
      <c r="J12" s="14">
        <f t="shared" si="4"/>
        <v>1.2484999999999999</v>
      </c>
      <c r="K12" s="14">
        <f t="shared" si="4"/>
        <v>1.0097</v>
      </c>
      <c r="L12" s="14">
        <f t="shared" si="4"/>
        <v>4.3413380944128273</v>
      </c>
      <c r="M12" s="14">
        <f t="shared" si="4"/>
        <v>1.3560768414806001</v>
      </c>
      <c r="N12" s="14">
        <f t="shared" si="4"/>
        <v>3.9947842920488208</v>
      </c>
      <c r="O12" s="14">
        <f>MAX(O3:O5,O7)</f>
        <v>1.5350075732712201</v>
      </c>
      <c r="P12" s="14">
        <f t="shared" si="4"/>
        <v>4.6596505373257342</v>
      </c>
      <c r="Q12" s="14">
        <f t="shared" si="4"/>
        <v>6.4360402313845118</v>
      </c>
      <c r="R12" s="14">
        <f t="shared" si="4"/>
        <v>3.4361570918687634</v>
      </c>
      <c r="S12" s="14">
        <f t="shared" si="4"/>
        <v>4.1605000000000008</v>
      </c>
      <c r="T12" s="14">
        <f t="shared" si="4"/>
        <v>3.9470483984871532</v>
      </c>
      <c r="U12" s="14">
        <f t="shared" si="4"/>
        <v>5.2285112116165537</v>
      </c>
      <c r="V12" s="14">
        <f t="shared" si="4"/>
        <v>0.86975475278954428</v>
      </c>
      <c r="W12" s="14">
        <f t="shared" si="4"/>
        <v>1.4830451004605341</v>
      </c>
      <c r="X12" s="14">
        <f t="shared" si="4"/>
        <v>0.41770550630797332</v>
      </c>
      <c r="Y12" s="14">
        <f t="shared" si="4"/>
        <v>0.98869999999999991</v>
      </c>
      <c r="Z12" s="14">
        <f t="shared" si="4"/>
        <v>0.51560000000000006</v>
      </c>
      <c r="AA12" s="14">
        <f t="shared" si="4"/>
        <v>1.4788999999999999</v>
      </c>
      <c r="AB12" s="14">
        <f t="shared" si="4"/>
        <v>2.3902000000000001</v>
      </c>
      <c r="AC12" s="14">
        <f t="shared" si="4"/>
        <v>1.8274999999999999</v>
      </c>
      <c r="AD12" s="14">
        <f t="shared" si="4"/>
        <v>0.32509999999999994</v>
      </c>
      <c r="AE12" s="14">
        <f t="shared" si="4"/>
        <v>0.26290000000000013</v>
      </c>
      <c r="AF12" s="14">
        <f t="shared" si="4"/>
        <v>0.24070000000000014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56</v>
      </c>
      <c r="C13" s="13"/>
      <c r="D13" s="15">
        <f>COUNT(D3:D7)</f>
        <v>5</v>
      </c>
      <c r="E13" s="15">
        <f>COUNT(E3:E7)</f>
        <v>5</v>
      </c>
      <c r="F13" s="15">
        <f>COUNT(F3:F7)</f>
        <v>5</v>
      </c>
      <c r="G13" s="15">
        <f>COUNT(G3:G7)</f>
        <v>5</v>
      </c>
      <c r="H13" s="15">
        <f>COUNT(H3:H7)</f>
        <v>5</v>
      </c>
      <c r="I13" s="15">
        <f t="shared" ref="I13:AF13" si="5">COUNT(I3:I7)</f>
        <v>5</v>
      </c>
      <c r="J13" s="15">
        <f t="shared" si="5"/>
        <v>5</v>
      </c>
      <c r="K13" s="15">
        <f t="shared" si="5"/>
        <v>5</v>
      </c>
      <c r="L13" s="15">
        <f t="shared" si="5"/>
        <v>4</v>
      </c>
      <c r="M13" s="15">
        <f t="shared" si="5"/>
        <v>4</v>
      </c>
      <c r="N13" s="15">
        <f t="shared" si="5"/>
        <v>4</v>
      </c>
      <c r="O13" s="15">
        <f>COUNT(O3:O5,O7)</f>
        <v>2</v>
      </c>
      <c r="P13" s="15">
        <f t="shared" si="5"/>
        <v>5</v>
      </c>
      <c r="Q13" s="15">
        <f t="shared" si="5"/>
        <v>5</v>
      </c>
      <c r="R13" s="15">
        <f t="shared" si="5"/>
        <v>5</v>
      </c>
      <c r="S13" s="15">
        <f t="shared" si="5"/>
        <v>5</v>
      </c>
      <c r="T13" s="15">
        <f t="shared" si="5"/>
        <v>4</v>
      </c>
      <c r="U13" s="15">
        <f t="shared" si="5"/>
        <v>4</v>
      </c>
      <c r="V13" s="15">
        <f t="shared" si="5"/>
        <v>5</v>
      </c>
      <c r="W13" s="15">
        <f t="shared" si="5"/>
        <v>5</v>
      </c>
      <c r="X13" s="15">
        <f t="shared" si="5"/>
        <v>5</v>
      </c>
      <c r="Y13" s="15">
        <f t="shared" si="5"/>
        <v>5</v>
      </c>
      <c r="Z13" s="15">
        <f t="shared" si="5"/>
        <v>5</v>
      </c>
      <c r="AA13" s="15">
        <f t="shared" si="5"/>
        <v>5</v>
      </c>
      <c r="AB13" s="15">
        <f t="shared" si="5"/>
        <v>5</v>
      </c>
      <c r="AC13" s="15">
        <f t="shared" si="5"/>
        <v>5</v>
      </c>
      <c r="AD13" s="15">
        <f t="shared" si="5"/>
        <v>5</v>
      </c>
      <c r="AE13" s="15">
        <f t="shared" si="5"/>
        <v>5</v>
      </c>
      <c r="AF13" s="15">
        <f t="shared" si="5"/>
        <v>4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"/>
      <c r="C14" s="1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7"/>
      <c r="AH14" s="7"/>
      <c r="AI14" s="8"/>
      <c r="AJ14" s="8"/>
      <c r="AK14" s="8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"/>
      <c r="C15" s="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7"/>
      <c r="AH15" s="7"/>
      <c r="AI15" s="8"/>
      <c r="AJ15" s="8"/>
      <c r="AK15" s="8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s="20" customFormat="1" x14ac:dyDescent="0.2">
      <c r="B16" s="1" t="s">
        <v>57</v>
      </c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86">
        <v>1</v>
      </c>
      <c r="AH16" s="86"/>
      <c r="AI16" s="87">
        <v>2</v>
      </c>
      <c r="AJ16" s="87"/>
      <c r="AK16" s="87">
        <v>3</v>
      </c>
      <c r="AL16" s="87"/>
      <c r="AM16" s="86">
        <v>4</v>
      </c>
      <c r="AN16" s="86"/>
      <c r="AO16" s="86">
        <v>5</v>
      </c>
      <c r="AP16" s="86"/>
      <c r="AQ16" s="86">
        <v>6</v>
      </c>
      <c r="AR16" s="86"/>
      <c r="AS16" s="86">
        <v>7</v>
      </c>
      <c r="AT16" s="86"/>
      <c r="AU16" s="86">
        <v>8</v>
      </c>
      <c r="AV16" s="86"/>
      <c r="AW16" s="86">
        <v>9</v>
      </c>
      <c r="AX16" s="86"/>
      <c r="AY16" s="86">
        <v>10</v>
      </c>
      <c r="AZ16" s="86"/>
      <c r="BA16" s="86">
        <v>11</v>
      </c>
      <c r="BB16" s="86"/>
      <c r="BC16" s="86">
        <v>12</v>
      </c>
      <c r="BD16" s="86"/>
      <c r="BE16" s="86">
        <v>13</v>
      </c>
      <c r="BF16" s="86"/>
      <c r="BG16" s="86">
        <v>14</v>
      </c>
      <c r="BH16" s="86"/>
      <c r="BI16" s="86">
        <v>15</v>
      </c>
      <c r="BJ16" s="86"/>
      <c r="BK16" s="86">
        <v>16</v>
      </c>
      <c r="BL16" s="86"/>
      <c r="BM16" s="86">
        <v>17</v>
      </c>
      <c r="BN16" s="86"/>
      <c r="BO16" s="86">
        <v>18</v>
      </c>
      <c r="BP16" s="86"/>
      <c r="BQ16" s="86">
        <v>19</v>
      </c>
      <c r="BR16" s="86"/>
      <c r="BS16" s="86">
        <v>20</v>
      </c>
      <c r="BT16" s="86"/>
      <c r="BU16" s="86">
        <v>21</v>
      </c>
      <c r="BV16" s="86"/>
      <c r="BW16" s="86">
        <v>22</v>
      </c>
      <c r="BX16" s="86"/>
      <c r="BY16" s="3"/>
      <c r="BZ16" s="3"/>
    </row>
    <row r="17" spans="2:120" s="20" customFormat="1" x14ac:dyDescent="0.2">
      <c r="B17" s="1" t="s">
        <v>9</v>
      </c>
      <c r="C17" s="1"/>
      <c r="D17" s="2" t="s">
        <v>10</v>
      </c>
      <c r="E17" s="2" t="s">
        <v>64</v>
      </c>
      <c r="F17" s="2" t="s">
        <v>11</v>
      </c>
      <c r="G17" s="2" t="s">
        <v>76</v>
      </c>
      <c r="H17" s="2" t="s">
        <v>77</v>
      </c>
      <c r="I17" s="2" t="s">
        <v>68</v>
      </c>
      <c r="J17" s="2" t="s">
        <v>69</v>
      </c>
      <c r="K17" s="2" t="s">
        <v>12</v>
      </c>
      <c r="L17" s="2" t="s">
        <v>74</v>
      </c>
      <c r="M17" s="2" t="s">
        <v>75</v>
      </c>
      <c r="N17" s="2" t="s">
        <v>145</v>
      </c>
      <c r="O17" s="2" t="s">
        <v>144</v>
      </c>
      <c r="P17" s="2" t="s">
        <v>167</v>
      </c>
      <c r="Q17" s="2" t="s">
        <v>168</v>
      </c>
      <c r="R17" s="2" t="s">
        <v>169</v>
      </c>
      <c r="S17" s="2" t="s">
        <v>170</v>
      </c>
      <c r="T17" s="2" t="s">
        <v>171</v>
      </c>
      <c r="U17" s="2" t="s">
        <v>172</v>
      </c>
      <c r="V17" s="2" t="s">
        <v>600</v>
      </c>
      <c r="W17" s="2" t="s">
        <v>601</v>
      </c>
      <c r="X17" s="2" t="s">
        <v>602</v>
      </c>
      <c r="Y17" s="2" t="s">
        <v>13</v>
      </c>
      <c r="Z17" s="2" t="s">
        <v>14</v>
      </c>
      <c r="AA17" s="2" t="s">
        <v>78</v>
      </c>
      <c r="AB17" s="20" t="s">
        <v>79</v>
      </c>
      <c r="AC17" s="1" t="s">
        <v>80</v>
      </c>
      <c r="AD17" s="1" t="s">
        <v>501</v>
      </c>
      <c r="AE17" s="1" t="s">
        <v>502</v>
      </c>
      <c r="AF17" s="1" t="s">
        <v>503</v>
      </c>
      <c r="AG17" s="3" t="s">
        <v>15</v>
      </c>
      <c r="AH17" s="3" t="s">
        <v>16</v>
      </c>
      <c r="AI17" s="4" t="s">
        <v>17</v>
      </c>
      <c r="AJ17" s="4" t="s">
        <v>18</v>
      </c>
      <c r="AK17" s="4" t="s">
        <v>19</v>
      </c>
      <c r="AL17" s="3" t="s">
        <v>20</v>
      </c>
      <c r="AM17" s="3" t="s">
        <v>21</v>
      </c>
      <c r="AN17" s="3" t="s">
        <v>22</v>
      </c>
      <c r="AO17" s="3" t="s">
        <v>23</v>
      </c>
      <c r="AP17" s="3" t="s">
        <v>24</v>
      </c>
      <c r="AQ17" s="3" t="s">
        <v>25</v>
      </c>
      <c r="AR17" s="3" t="s">
        <v>26</v>
      </c>
      <c r="AS17" s="3" t="s">
        <v>27</v>
      </c>
      <c r="AT17" s="3" t="s">
        <v>28</v>
      </c>
      <c r="AU17" s="3" t="s">
        <v>29</v>
      </c>
      <c r="AV17" s="3" t="s">
        <v>30</v>
      </c>
      <c r="AW17" s="3" t="s">
        <v>31</v>
      </c>
      <c r="AX17" s="3" t="s">
        <v>32</v>
      </c>
      <c r="AY17" s="3" t="s">
        <v>43</v>
      </c>
      <c r="AZ17" s="3" t="s">
        <v>44</v>
      </c>
      <c r="BA17" s="3" t="s">
        <v>45</v>
      </c>
      <c r="BB17" s="3" t="s">
        <v>46</v>
      </c>
      <c r="BC17" s="3" t="s">
        <v>47</v>
      </c>
      <c r="BD17" s="3" t="s">
        <v>48</v>
      </c>
      <c r="BE17" s="3" t="s">
        <v>49</v>
      </c>
      <c r="BF17" s="3" t="s">
        <v>50</v>
      </c>
      <c r="BG17" s="3" t="s">
        <v>51</v>
      </c>
      <c r="BH17" s="3" t="s">
        <v>52</v>
      </c>
      <c r="BI17" s="3" t="s">
        <v>53</v>
      </c>
      <c r="BJ17" s="3" t="s">
        <v>54</v>
      </c>
      <c r="BK17" s="3" t="s">
        <v>70</v>
      </c>
      <c r="BL17" s="3" t="s">
        <v>71</v>
      </c>
      <c r="BM17" s="3" t="s">
        <v>72</v>
      </c>
      <c r="BN17" s="3" t="s">
        <v>73</v>
      </c>
      <c r="BO17" s="3" t="s">
        <v>81</v>
      </c>
      <c r="BP17" s="3" t="s">
        <v>82</v>
      </c>
      <c r="BQ17" s="3" t="s">
        <v>83</v>
      </c>
      <c r="BR17" s="3" t="s">
        <v>84</v>
      </c>
      <c r="BS17" s="3" t="s">
        <v>33</v>
      </c>
      <c r="BT17" s="3" t="s">
        <v>34</v>
      </c>
      <c r="BU17" s="3" t="s">
        <v>35</v>
      </c>
      <c r="BV17" s="3" t="s">
        <v>36</v>
      </c>
      <c r="BW17" s="3" t="s">
        <v>37</v>
      </c>
      <c r="BX17" s="3" t="s">
        <v>38</v>
      </c>
      <c r="BY17" s="3" t="s">
        <v>147</v>
      </c>
      <c r="BZ17" s="3" t="s">
        <v>148</v>
      </c>
      <c r="CA17" s="3" t="s">
        <v>39</v>
      </c>
      <c r="CB17" s="3" t="s">
        <v>40</v>
      </c>
      <c r="CC17" s="3" t="s">
        <v>41</v>
      </c>
      <c r="CD17" s="3" t="s">
        <v>42</v>
      </c>
      <c r="CE17" s="20" t="s">
        <v>149</v>
      </c>
      <c r="CF17" s="20" t="s">
        <v>150</v>
      </c>
      <c r="CG17" s="20" t="s">
        <v>151</v>
      </c>
      <c r="CH17" s="20" t="s">
        <v>152</v>
      </c>
      <c r="CI17" s="20" t="s">
        <v>153</v>
      </c>
      <c r="CJ17" s="20" t="s">
        <v>154</v>
      </c>
      <c r="CK17" s="20" t="s">
        <v>500</v>
      </c>
      <c r="CL17" s="20" t="s">
        <v>505</v>
      </c>
      <c r="CM17" s="20" t="s">
        <v>506</v>
      </c>
      <c r="CN17" s="20" t="s">
        <v>507</v>
      </c>
      <c r="CO17" s="20" t="s">
        <v>155</v>
      </c>
      <c r="CP17" s="20" t="s">
        <v>156</v>
      </c>
      <c r="CQ17" s="20" t="s">
        <v>157</v>
      </c>
      <c r="CR17" s="20" t="s">
        <v>158</v>
      </c>
      <c r="CS17" s="20" t="s">
        <v>159</v>
      </c>
      <c r="CT17" s="20" t="s">
        <v>160</v>
      </c>
      <c r="CU17" s="20" t="s">
        <v>504</v>
      </c>
      <c r="CV17" s="20" t="s">
        <v>508</v>
      </c>
      <c r="CW17" s="20" t="s">
        <v>509</v>
      </c>
      <c r="CX17" s="20" t="s">
        <v>510</v>
      </c>
      <c r="CY17" s="20" t="s">
        <v>161</v>
      </c>
      <c r="CZ17" s="20" t="s">
        <v>165</v>
      </c>
      <c r="DA17" s="20" t="s">
        <v>166</v>
      </c>
      <c r="DB17" s="20" t="s">
        <v>162</v>
      </c>
      <c r="DC17" s="20" t="s">
        <v>163</v>
      </c>
      <c r="DD17" s="20" t="s">
        <v>164</v>
      </c>
      <c r="DE17" s="20" t="s">
        <v>511</v>
      </c>
      <c r="DF17" s="20" t="s">
        <v>512</v>
      </c>
      <c r="DG17" s="20" t="s">
        <v>513</v>
      </c>
      <c r="DH17" s="20" t="s">
        <v>514</v>
      </c>
      <c r="DI17" s="20" t="s">
        <v>592</v>
      </c>
      <c r="DJ17" s="20" t="s">
        <v>593</v>
      </c>
      <c r="DK17" s="20" t="s">
        <v>595</v>
      </c>
      <c r="DL17" s="20" t="s">
        <v>594</v>
      </c>
      <c r="DM17" s="20" t="s">
        <v>596</v>
      </c>
      <c r="DN17" s="20" t="s">
        <v>597</v>
      </c>
      <c r="DO17" s="20" t="s">
        <v>598</v>
      </c>
      <c r="DP17" s="20" t="s">
        <v>599</v>
      </c>
    </row>
    <row r="18" spans="2:120" x14ac:dyDescent="0.2">
      <c r="B18" s="1" t="s">
        <v>436</v>
      </c>
      <c r="C18" s="1" t="s">
        <v>479</v>
      </c>
      <c r="D18" s="5">
        <f>((AG18-AW18)^2+(AH18-AX18)^2)^0.5</f>
        <v>11.473800000000001</v>
      </c>
      <c r="E18" s="5">
        <f>((AG18-AU18)^2+(AH18-AV18)^2)^0.5</f>
        <v>10.943</v>
      </c>
      <c r="F18" s="5">
        <f>((AG18-AM18)^2+(AH18-AN18)^2)^0.5</f>
        <v>2.7343000000000002</v>
      </c>
      <c r="G18" s="5">
        <f>((AG18-AI18)^2+(AH18-AJ18)^2)^0.5</f>
        <v>0.94110000000000005</v>
      </c>
      <c r="H18" s="5">
        <f>((AK18-AM18)^2+(AL18-AN18)^2)^0.5</f>
        <v>1.4199000000000002</v>
      </c>
      <c r="I18" s="5">
        <f>((AM18-AO18)^2+(AN18-AP18)^2)^0.5</f>
        <v>0.63309999999999977</v>
      </c>
      <c r="J18" s="5">
        <f>((AO18-AQ18)^2+(AP18-AR18)^2)^0.5</f>
        <v>1.4020999999999999</v>
      </c>
      <c r="K18" s="5">
        <f>((AQ18-AS18)^2+(AR18-AT18)^2)^0.5</f>
        <v>0.7911999999999999</v>
      </c>
      <c r="L18" s="5">
        <f>((BS18-BU18)^2+(BT18-BV18)^2)^0.5</f>
        <v>4.7334396383602488</v>
      </c>
      <c r="M18" s="5">
        <f>((BU18-BW18)^2+(BV18-BX18)^2)^0.5</f>
        <v>1.461600988642249</v>
      </c>
      <c r="N18" s="5">
        <f>((BW18-BY18)^2+(BX18-BZ18)^2)^0.5 + ((BY18-CA18)^2+(BZ18-CB18)^2)^0.5</f>
        <v>3.8250056653552815</v>
      </c>
      <c r="O18" s="5" t="s">
        <v>566</v>
      </c>
      <c r="P18" s="5">
        <f>((CE18-CG18)^2+(CF18-CH18)^2)^0.5</f>
        <v>5.138782790700537</v>
      </c>
      <c r="Q18" s="5">
        <f>((CG18-CI18)^2+(CH18-CJ18)^2)^0.5</f>
        <v>5.836258048612998</v>
      </c>
      <c r="R18" s="5">
        <f>((CO18-CQ18)^2+(CP18-CR18)^2)^0.5</f>
        <v>3.451309502203475</v>
      </c>
      <c r="S18" s="5">
        <f>((CQ18-CS18)^2+(CR18-CT18)^2)^0.5</f>
        <v>4.2158318989257628</v>
      </c>
      <c r="T18" s="5">
        <f>((CY18-DA18)^2+(CZ18-DB18)^2)^0.5</f>
        <v>4.3543175837322661</v>
      </c>
      <c r="U18" s="5">
        <f>((DA18-DC18)^2+(DB18-DD18)^2)^0.5</f>
        <v>5.7246262987202927</v>
      </c>
      <c r="V18" s="24">
        <f>((DI18-DK18)^2+(DJ18-DL18)^2)^0.5</f>
        <v>0.76935412522452895</v>
      </c>
      <c r="W18" s="5">
        <f>((DK18-DM18)^2+(DL18-DN18)^2)^0.5</f>
        <v>1.5156327028670238</v>
      </c>
      <c r="X18" s="5">
        <f>((DM18-DO18)^2+(DN18-DP18)^2)^0.5</f>
        <v>0.58756681322212168</v>
      </c>
      <c r="Y18" s="5">
        <f>((BE18-BK18)^2+(BF18-BL18)^2)^0.5</f>
        <v>1.0363</v>
      </c>
      <c r="Z18" s="5">
        <f>((BG18-BI18)^2+(BH18-BJ18)^2)^0.5</f>
        <v>0.50350000000000006</v>
      </c>
      <c r="AA18" s="5">
        <f>((BC18-BM18)^2+(BD18-BN18)^2)^0.5</f>
        <v>1.2681</v>
      </c>
      <c r="AB18" s="5">
        <f>((BA18-BO18)^2+(BB18-BP18)^2)^0.5</f>
        <v>2.1678999999999999</v>
      </c>
      <c r="AC18" s="6">
        <f>((AY18-BQ18)^2+(AZ18-BR18)^2)^0.5</f>
        <v>2.7913999999999999</v>
      </c>
      <c r="AD18" s="6">
        <f>((CK18-CM18)^2+(CL18-CN18)^2)^0.5</f>
        <v>0.27689999999999998</v>
      </c>
      <c r="AE18" s="6">
        <f>((CU18-CW18)^2+(CV18-CX18)^2)^0.5</f>
        <v>0.27749999999999997</v>
      </c>
      <c r="AF18" s="6">
        <f>((DE18-DG18)^2+(DF18-DH18)^2)^0.5</f>
        <v>0.23179999999999978</v>
      </c>
      <c r="AG18" s="9">
        <v>0</v>
      </c>
      <c r="AH18" s="9">
        <v>0</v>
      </c>
      <c r="AI18" s="9">
        <v>0</v>
      </c>
      <c r="AJ18" s="9">
        <v>-0.94110000000000005</v>
      </c>
      <c r="AK18" s="9">
        <v>0</v>
      </c>
      <c r="AL18" s="9">
        <v>-1.3144</v>
      </c>
      <c r="AM18" s="9">
        <v>0</v>
      </c>
      <c r="AN18" s="9">
        <v>-2.7343000000000002</v>
      </c>
      <c r="AO18" s="9">
        <v>0</v>
      </c>
      <c r="AP18" s="9">
        <v>-3.3673999999999999</v>
      </c>
      <c r="AQ18" s="9">
        <v>0</v>
      </c>
      <c r="AR18" s="9">
        <v>-4.7694999999999999</v>
      </c>
      <c r="AS18" s="9">
        <v>0</v>
      </c>
      <c r="AT18" s="9">
        <v>-5.5606999999999998</v>
      </c>
      <c r="AU18" s="9">
        <v>0</v>
      </c>
      <c r="AV18" s="9">
        <v>-10.943</v>
      </c>
      <c r="AW18" s="9">
        <v>0</v>
      </c>
      <c r="AX18" s="9">
        <v>-11.473800000000001</v>
      </c>
      <c r="AY18" s="18">
        <v>1.5753999999999999</v>
      </c>
      <c r="AZ18" s="18">
        <v>-4.0690999999999997</v>
      </c>
      <c r="BA18" s="19">
        <v>1.0451999999999999</v>
      </c>
      <c r="BB18" s="19">
        <v>-4.0690999999999997</v>
      </c>
      <c r="BC18" s="19">
        <v>0.6452</v>
      </c>
      <c r="BD18" s="19">
        <v>-4.0690999999999997</v>
      </c>
      <c r="BE18" s="19">
        <v>0.54479999999999995</v>
      </c>
      <c r="BF18" s="19">
        <v>-4.0690999999999997</v>
      </c>
      <c r="BG18" s="19">
        <v>0.26350000000000001</v>
      </c>
      <c r="BH18" s="19">
        <v>-4.0690999999999997</v>
      </c>
      <c r="BI18" s="19">
        <v>-0.24</v>
      </c>
      <c r="BJ18" s="19">
        <v>-4.0690999999999997</v>
      </c>
      <c r="BK18" s="19">
        <v>-0.49149999999999999</v>
      </c>
      <c r="BL18" s="19">
        <v>-4.0690999999999997</v>
      </c>
      <c r="BM18" s="19">
        <v>-0.62290000000000001</v>
      </c>
      <c r="BN18" s="19">
        <v>-4.0690999999999997</v>
      </c>
      <c r="BO18" s="19">
        <v>-1.1227</v>
      </c>
      <c r="BP18" s="19">
        <v>-4.0690999999999997</v>
      </c>
      <c r="BQ18" s="19">
        <v>-1.216</v>
      </c>
      <c r="BR18" s="19">
        <v>-4.0690999999999997</v>
      </c>
      <c r="BS18" s="17">
        <v>0</v>
      </c>
      <c r="BT18" s="17">
        <v>0</v>
      </c>
      <c r="BU18" s="17">
        <v>-0.83950000000000002</v>
      </c>
      <c r="BV18" s="17">
        <v>4.6584000000000003</v>
      </c>
      <c r="BW18" s="17">
        <v>0.33079999999999998</v>
      </c>
      <c r="BX18" s="17">
        <v>5.5339999999999998</v>
      </c>
      <c r="BY18" s="17">
        <v>0.33079999999999998</v>
      </c>
      <c r="BZ18" s="17">
        <v>5.5339999999999998</v>
      </c>
      <c r="CA18" s="17">
        <v>3.9973000000000001</v>
      </c>
      <c r="CB18" s="17">
        <v>6.6237000000000004</v>
      </c>
      <c r="CC18" s="17">
        <v>3.9973000000000001</v>
      </c>
      <c r="CD18" s="17">
        <v>6.6237000000000004</v>
      </c>
      <c r="CE18" s="12">
        <v>5.1974999999999998</v>
      </c>
      <c r="CF18" s="12">
        <v>-2.3203</v>
      </c>
      <c r="CG18" s="12">
        <v>2.9756</v>
      </c>
      <c r="CH18" s="12">
        <v>2.3132999999999999</v>
      </c>
      <c r="CI18" s="12">
        <v>7.6155999999999997</v>
      </c>
      <c r="CJ18" s="12">
        <v>5.8533999999999997</v>
      </c>
      <c r="CK18" s="12">
        <v>4.0461999999999998</v>
      </c>
      <c r="CL18" s="12">
        <v>3.6200000000000003E-2</v>
      </c>
      <c r="CM18" s="12">
        <v>4.0461999999999998</v>
      </c>
      <c r="CN18" s="12">
        <v>0.31309999999999999</v>
      </c>
      <c r="CO18" s="12">
        <v>3.7820999999999998</v>
      </c>
      <c r="CP18" s="12">
        <v>0.26800000000000002</v>
      </c>
      <c r="CQ18" s="12">
        <v>5.9772999999999996</v>
      </c>
      <c r="CR18" s="12">
        <v>-2.3952</v>
      </c>
      <c r="CS18" s="12">
        <v>10.1105</v>
      </c>
      <c r="CT18" s="12">
        <v>-1.5646</v>
      </c>
      <c r="CU18" s="12">
        <v>4.6412000000000004</v>
      </c>
      <c r="CV18" s="12">
        <v>-0.77149999999999996</v>
      </c>
      <c r="CW18" s="12">
        <v>4.6412000000000004</v>
      </c>
      <c r="CX18" s="12">
        <v>-0.49399999999999999</v>
      </c>
      <c r="CY18" s="12">
        <v>4.6163999999999996</v>
      </c>
      <c r="CZ18" s="12">
        <v>-0.29210000000000003</v>
      </c>
      <c r="DA18" s="12">
        <v>4.5053000000000001</v>
      </c>
      <c r="DB18" s="12">
        <v>-4.6449999999999996</v>
      </c>
      <c r="DC18" s="12">
        <v>9.7498000000000005</v>
      </c>
      <c r="DD18" s="12">
        <v>-6.9398999999999997</v>
      </c>
      <c r="DE18" s="12">
        <v>4.8316999999999997</v>
      </c>
      <c r="DF18" s="12">
        <v>-2.4403000000000001</v>
      </c>
      <c r="DG18" s="12">
        <v>4.5998999999999999</v>
      </c>
      <c r="DH18" s="12">
        <v>-2.4403000000000001</v>
      </c>
      <c r="DI18" s="12">
        <v>-3.2563</v>
      </c>
      <c r="DJ18" s="12">
        <v>0.31879999999999997</v>
      </c>
      <c r="DK18" s="12">
        <v>-2.7418999999999998</v>
      </c>
      <c r="DL18" s="12">
        <v>0.89090000000000003</v>
      </c>
      <c r="DM18" s="12">
        <v>-2.5851000000000002</v>
      </c>
      <c r="DN18" s="12">
        <v>2.3984000000000001</v>
      </c>
      <c r="DO18" s="12">
        <v>-2.5991</v>
      </c>
      <c r="DP18" s="12">
        <v>2.9857999999999998</v>
      </c>
    </row>
    <row r="19" spans="2:120" x14ac:dyDescent="0.2">
      <c r="B19" s="1" t="s">
        <v>437</v>
      </c>
      <c r="C19" s="1"/>
      <c r="D19" s="5">
        <f>((AG19-AW19)^2+(AH19-AX19)^2)^0.5</f>
        <v>11.7202</v>
      </c>
      <c r="E19" s="5">
        <f>((AG19-AU19)^2+(AH19-AV19)^2)^0.5</f>
        <v>11.584899999999999</v>
      </c>
      <c r="F19" s="5">
        <f>((AG19-AM19)^2+(AH19-AN19)^2)^0.5</f>
        <v>2.7502</v>
      </c>
      <c r="G19" s="5">
        <f>((AG19-AI19)^2+(AH19-AJ19)^2)^0.5</f>
        <v>0.94169999999999998</v>
      </c>
      <c r="H19" s="5">
        <f>((AK19-AM19)^2+(AL19-AN19)^2)^0.5</f>
        <v>1.4516</v>
      </c>
      <c r="I19" s="5">
        <f>((AM19-AO19)^2+(AN19-AP19)^2)^0.5</f>
        <v>0.69530000000000003</v>
      </c>
      <c r="J19" s="5">
        <f>((AO19-AQ19)^2+(AP19-AR19)^2)^0.5</f>
        <v>1.4237000000000002</v>
      </c>
      <c r="K19" s="5">
        <f>((AQ19-AS19)^2+(AR19-AT19)^2)^0.5</f>
        <v>0.79249999999999954</v>
      </c>
      <c r="L19" s="5">
        <f>((BS19-BU19)^2+(BT19-BV19)^2)^0.5</f>
        <v>4.649531986125055</v>
      </c>
      <c r="M19" s="5">
        <f>((BU19-BW19)^2+(BV19-BX19)^2)^0.5</f>
        <v>1.317130080895581</v>
      </c>
      <c r="N19" s="5">
        <f>((BW19-BY19)^2+(BX19-BZ19)^2)^0.5 + ((BY19-CA19)^2+(BZ19-CB19)^2)^0.5</f>
        <v>3.4248768882983227</v>
      </c>
      <c r="O19" s="5">
        <f>((CA19-CC19)^2+(CB19-CD19)^2)^0.5</f>
        <v>1.2190398352802085</v>
      </c>
      <c r="P19" s="5">
        <f>((CE19-CG19)^2+(CF19-CH19)^2)^0.5</f>
        <v>5.2759662707413133</v>
      </c>
      <c r="Q19" s="5">
        <f>((CG19-CI19)^2+(CH19-CJ19)^2)^0.5</f>
        <v>5.7991104162621356</v>
      </c>
      <c r="R19" s="5">
        <f>((CO19-CQ19)^2+(CP19-CR19)^2)^0.5</f>
        <v>3.4688443089882255</v>
      </c>
      <c r="S19" s="5">
        <f>((CQ19-CS19)^2+(CR19-CT19)^2)^0.5</f>
        <v>4.2952302906829107</v>
      </c>
      <c r="T19" s="5">
        <f>((CY19-DA19)^2+(CZ19-DB19)^2)^0.5</f>
        <v>4.3970230952315914</v>
      </c>
      <c r="U19" s="5">
        <f>((DA19-DC19)^2+(DB19-DD19)^2)^0.5</f>
        <v>4.731602696761426</v>
      </c>
      <c r="V19" s="5">
        <f>((DI19-DK19)^2+(DJ19-DL19)^2)^0.5</f>
        <v>1.0069156916048136</v>
      </c>
      <c r="W19" s="5">
        <f>((DK19-DM19)^2+(DL19-DN19)^2)^0.5</f>
        <v>1.6296035468788104</v>
      </c>
      <c r="X19" s="5">
        <f>((DM19-DO19)^2+(DN19-DP19)^2)^0.5</f>
        <v>0.33634816782613813</v>
      </c>
      <c r="Y19" s="5">
        <f>((BE19-BK19)^2+(BF19-BL19)^2)^0.5</f>
        <v>0.97160000000000002</v>
      </c>
      <c r="Z19" s="5">
        <f>((BG19-BI19)^2+(BH19-BJ19)^2)^0.5</f>
        <v>0.56709999999999994</v>
      </c>
      <c r="AA19" s="5">
        <f>((BC19-BM19)^2+(BD19-BN19)^2)^0.5</f>
        <v>1.3233999999999999</v>
      </c>
      <c r="AB19" s="5">
        <f>((BA19-BO19)^2+(BB19-BP19)^2)^0.5</f>
        <v>2.3184</v>
      </c>
      <c r="AC19" s="6">
        <f>((AY19-BQ19)^2+(AZ19-BR19)^2)^0.5</f>
        <v>2.2136</v>
      </c>
      <c r="AD19" s="6">
        <f>((CK19-CM19)^2+(CL19-CN19)^2)^0.5</f>
        <v>0.32640000000000002</v>
      </c>
      <c r="AE19" s="6">
        <f>((CU19-CW19)^2+(CV19-CX19)^2)^0.5</f>
        <v>0.34740000000000004</v>
      </c>
      <c r="AF19" s="6">
        <f>((DE19-DG19)^2+(DF19-DH19)^2)^0.5</f>
        <v>0.24320000000000008</v>
      </c>
      <c r="AG19" s="9">
        <v>0</v>
      </c>
      <c r="AH19" s="9">
        <v>0</v>
      </c>
      <c r="AI19" s="9">
        <v>0</v>
      </c>
      <c r="AJ19" s="9">
        <v>-0.94169999999999998</v>
      </c>
      <c r="AK19" s="9">
        <v>0</v>
      </c>
      <c r="AL19" s="9">
        <v>-1.2986</v>
      </c>
      <c r="AM19" s="9">
        <v>0</v>
      </c>
      <c r="AN19" s="9">
        <v>-2.7502</v>
      </c>
      <c r="AO19" s="9">
        <v>0</v>
      </c>
      <c r="AP19" s="9">
        <v>-3.4455</v>
      </c>
      <c r="AQ19" s="9">
        <v>0</v>
      </c>
      <c r="AR19" s="9">
        <v>-4.8692000000000002</v>
      </c>
      <c r="AS19" s="9">
        <v>0</v>
      </c>
      <c r="AT19" s="9">
        <v>-5.6616999999999997</v>
      </c>
      <c r="AU19" s="9">
        <v>0</v>
      </c>
      <c r="AV19" s="9">
        <v>-11.584899999999999</v>
      </c>
      <c r="AW19" s="9">
        <v>0</v>
      </c>
      <c r="AX19" s="9">
        <v>-11.7202</v>
      </c>
      <c r="AY19" s="18">
        <v>1.2382</v>
      </c>
      <c r="AZ19" s="18">
        <v>-4.6513999999999998</v>
      </c>
      <c r="BA19" s="19">
        <v>1.1633</v>
      </c>
      <c r="BB19" s="19">
        <v>-4.6513999999999998</v>
      </c>
      <c r="BC19" s="19">
        <v>0.6452</v>
      </c>
      <c r="BD19" s="19">
        <v>-4.6513999999999998</v>
      </c>
      <c r="BE19" s="19">
        <v>0.46550000000000002</v>
      </c>
      <c r="BF19" s="19">
        <v>-4.6513999999999998</v>
      </c>
      <c r="BG19" s="19">
        <v>0.2515</v>
      </c>
      <c r="BH19" s="19">
        <v>-4.6513999999999998</v>
      </c>
      <c r="BI19" s="19">
        <v>-0.31559999999999999</v>
      </c>
      <c r="BJ19" s="19">
        <v>-4.6513999999999998</v>
      </c>
      <c r="BK19" s="19">
        <v>-0.50609999999999999</v>
      </c>
      <c r="BL19" s="19">
        <v>-4.6513999999999998</v>
      </c>
      <c r="BM19" s="19">
        <v>-0.67820000000000003</v>
      </c>
      <c r="BN19" s="19">
        <v>-4.6513999999999998</v>
      </c>
      <c r="BO19" s="19">
        <v>-1.1551</v>
      </c>
      <c r="BP19" s="19">
        <v>-4.6513999999999998</v>
      </c>
      <c r="BQ19" s="19">
        <v>-0.97540000000000004</v>
      </c>
      <c r="BR19" s="19">
        <v>-4.6513999999999998</v>
      </c>
      <c r="BS19" s="17">
        <v>0</v>
      </c>
      <c r="BT19" s="17">
        <v>0</v>
      </c>
      <c r="BU19" s="17">
        <v>8.2500000000000004E-2</v>
      </c>
      <c r="BV19" s="17">
        <v>-4.6487999999999996</v>
      </c>
      <c r="BW19" s="17">
        <v>1.3246</v>
      </c>
      <c r="BX19" s="17">
        <v>-5.0869999999999997</v>
      </c>
      <c r="BY19" s="17">
        <v>1.3246</v>
      </c>
      <c r="BZ19" s="17">
        <v>-5.0869999999999997</v>
      </c>
      <c r="CA19" s="17">
        <v>4.6069000000000004</v>
      </c>
      <c r="CB19" s="17">
        <v>-6.0648999999999997</v>
      </c>
      <c r="CC19" s="17">
        <v>5.2234999999999996</v>
      </c>
      <c r="CD19" s="17">
        <v>-5.0133000000000001</v>
      </c>
      <c r="CE19" s="12">
        <v>0.68579999999999997</v>
      </c>
      <c r="CF19" s="12">
        <v>-0.17780000000000001</v>
      </c>
      <c r="CG19" s="12">
        <v>1.1386000000000001</v>
      </c>
      <c r="CH19" s="12">
        <v>-5.4343000000000004</v>
      </c>
      <c r="CI19" s="12">
        <v>0.97850000000000004</v>
      </c>
      <c r="CJ19" s="12">
        <v>0.36259999999999998</v>
      </c>
      <c r="CK19" s="12">
        <v>1.0541</v>
      </c>
      <c r="CL19" s="12">
        <v>-2.9634999999999998</v>
      </c>
      <c r="CM19" s="12">
        <v>0.72770000000000001</v>
      </c>
      <c r="CN19" s="12">
        <v>-2.9634999999999998</v>
      </c>
      <c r="CO19" s="12">
        <v>0.89980000000000004</v>
      </c>
      <c r="CP19" s="12">
        <v>-2.6880000000000002</v>
      </c>
      <c r="CQ19" s="12">
        <v>-0.53720000000000001</v>
      </c>
      <c r="CR19" s="12">
        <v>-5.8452000000000002</v>
      </c>
      <c r="CS19" s="12">
        <v>1.5475000000000001</v>
      </c>
      <c r="CT19" s="12">
        <v>-2.0897999999999999</v>
      </c>
      <c r="CU19" s="12">
        <v>0.62170000000000003</v>
      </c>
      <c r="CV19" s="12">
        <v>-3.8359999999999999</v>
      </c>
      <c r="CW19" s="12">
        <v>0.27429999999999999</v>
      </c>
      <c r="CX19" s="12">
        <v>-3.8359999999999999</v>
      </c>
      <c r="CY19" s="12">
        <v>0.63119999999999998</v>
      </c>
      <c r="CZ19" s="12">
        <v>-0.1137</v>
      </c>
      <c r="DA19" s="12">
        <v>-1.8561000000000001</v>
      </c>
      <c r="DB19" s="12">
        <v>3.5122</v>
      </c>
      <c r="DC19" s="12">
        <v>0.49209999999999998</v>
      </c>
      <c r="DD19" s="12">
        <v>7.62</v>
      </c>
      <c r="DE19" s="12">
        <v>-0.27110000000000001</v>
      </c>
      <c r="DF19" s="12">
        <v>1.1861999999999999</v>
      </c>
      <c r="DG19" s="12">
        <v>-0.27110000000000001</v>
      </c>
      <c r="DH19" s="12">
        <v>1.4294</v>
      </c>
      <c r="DI19" s="12">
        <v>-2.7444999999999999</v>
      </c>
      <c r="DJ19" s="12">
        <v>3.0804</v>
      </c>
      <c r="DK19" s="12">
        <v>-1.9805999999999999</v>
      </c>
      <c r="DL19" s="12">
        <v>2.4243999999999999</v>
      </c>
      <c r="DM19" s="12">
        <v>-1.6262000000000001</v>
      </c>
      <c r="DN19" s="12">
        <v>0.83379999999999999</v>
      </c>
      <c r="DO19" s="12">
        <v>-1.6415</v>
      </c>
      <c r="DP19" s="12">
        <v>0.49780000000000002</v>
      </c>
    </row>
    <row r="20" spans="2:120" x14ac:dyDescent="0.2">
      <c r="B20" s="1" t="s">
        <v>438</v>
      </c>
      <c r="C20" s="1"/>
      <c r="D20" s="5">
        <f>((AG20-AW20)^2+(AH20-AX20)^2)^0.5</f>
        <v>10.638199999999999</v>
      </c>
      <c r="E20" s="5">
        <f>((AG20-AU20)^2+(AH20-AV20)^2)^0.5</f>
        <v>10.4781</v>
      </c>
      <c r="F20" s="5">
        <f>((AG20-AM20)^2+(AH20-AN20)^2)^0.5</f>
        <v>2.3862999999999999</v>
      </c>
      <c r="G20" s="5">
        <f>((AG20-AI20)^2+(AH20-AJ20)^2)^0.5</f>
        <v>0.73980000000000001</v>
      </c>
      <c r="H20" s="5">
        <f>((AK20-AM20)^2+(AL20-AN20)^2)^0.5</f>
        <v>1.2484</v>
      </c>
      <c r="I20" s="5">
        <f>((AM20-AO20)^2+(AN20-AP20)^2)^0.5</f>
        <v>0.59120000000000017</v>
      </c>
      <c r="J20" s="5">
        <f>((AO20-AQ20)^2+(AP20-AR20)^2)^0.5</f>
        <v>1.2872000000000003</v>
      </c>
      <c r="K20" s="24">
        <f>((AQ20-AS20)^2+(AR20-AT20)^2)^0.5</f>
        <v>1.2216999999999993</v>
      </c>
      <c r="L20" s="5">
        <f>((BS20-BU20)^2+(BT20-BV20)^2)^0.5</f>
        <v>4.4140415335608258</v>
      </c>
      <c r="M20" s="5">
        <f>((BU20-BW20)^2+(BV20-BX20)^2)^0.5</f>
        <v>1.2973321278685732</v>
      </c>
      <c r="N20" s="5">
        <f>((BW20-BY20)^2+(BX20-BZ20)^2)^0.5 + ((BY20-CA20)^2+(BZ20-CB20)^2)^0.5</f>
        <v>3.1254942683319964</v>
      </c>
      <c r="O20" s="5">
        <f>((CA20-CC20)^2+(CB20-CD20)^2)^0.5</f>
        <v>1.1232881197626905</v>
      </c>
      <c r="P20" s="5">
        <f>((CE20-CG20)^2+(CF20-CH20)^2)^0.5</f>
        <v>5.4344875977409313</v>
      </c>
      <c r="Q20" s="5">
        <f>((CG20-CI20)^2+(CH20-CJ20)^2)^0.5</f>
        <v>5.8073072865141198</v>
      </c>
      <c r="R20" s="5">
        <f>((CO20-CQ20)^2+(CP20-CR20)^2)^0.5</f>
        <v>3.7640296412222898</v>
      </c>
      <c r="S20" s="5">
        <f>((CQ20-CS20)^2+(CR20-CT20)^2)^0.5</f>
        <v>4.8301846683123824</v>
      </c>
      <c r="T20" s="5">
        <f>((CY20-DA20)^2+(CZ20-DB20)^2)^0.5</f>
        <v>4.6316798388921478</v>
      </c>
      <c r="U20" s="5">
        <f>((DA20-DC20)^2+(DB20-DD20)^2)^0.5</f>
        <v>5.1214320575401571</v>
      </c>
      <c r="V20" s="5">
        <f>((DI20-DK20)^2+(DJ20-DL20)^2)^0.5</f>
        <v>0.94031392630333843</v>
      </c>
      <c r="W20" s="5">
        <f>((DK20-DM20)^2+(DL20-DN20)^2)^0.5</f>
        <v>1.6038156066081912</v>
      </c>
      <c r="X20" s="5">
        <f>((DM20-DO20)^2+(DN20-DP20)^2)^0.5</f>
        <v>0.41102586293322224</v>
      </c>
      <c r="Y20" s="5">
        <f>((BE20-BK20)^2+(BF20-BL20)^2)^0.5</f>
        <v>0.96330000000000005</v>
      </c>
      <c r="Z20" s="5">
        <f>((BG20-BI20)^2+(BH20-BJ20)^2)^0.5</f>
        <v>0.56200000000000006</v>
      </c>
      <c r="AA20" s="5">
        <f>((BC20-BM20)^2+(BD20-BN20)^2)^0.5</f>
        <v>1.2770000000000001</v>
      </c>
      <c r="AB20" s="5">
        <f>((BA20-BO20)^2+(BB20-BP20)^2)^0.5</f>
        <v>2.1379999999999999</v>
      </c>
      <c r="AC20" s="6">
        <f>((AY20-BQ20)^2+(AZ20-BR20)^2)^0.5</f>
        <v>2.3481999999999998</v>
      </c>
      <c r="AD20" s="6">
        <f>((CK20-CM20)^2+(CL20-CN20)^2)^0.5</f>
        <v>0.32319999999999993</v>
      </c>
      <c r="AE20" s="6">
        <f>((CU20-CW20)^2+(CV20-CX20)^2)^0.5</f>
        <v>0.3136000000000001</v>
      </c>
      <c r="AF20" s="6">
        <f>((DE20-DG20)^2+(DF20-DH20)^2)^0.5</f>
        <v>0.24510000000000032</v>
      </c>
      <c r="AG20" s="9">
        <v>0</v>
      </c>
      <c r="AH20" s="9">
        <v>0</v>
      </c>
      <c r="AI20" s="9">
        <v>0</v>
      </c>
      <c r="AJ20" s="9">
        <v>-0.73980000000000001</v>
      </c>
      <c r="AK20" s="9">
        <v>0</v>
      </c>
      <c r="AL20" s="9">
        <v>-1.1378999999999999</v>
      </c>
      <c r="AM20" s="9">
        <v>0</v>
      </c>
      <c r="AN20" s="9">
        <v>-2.3862999999999999</v>
      </c>
      <c r="AO20" s="9">
        <v>0</v>
      </c>
      <c r="AP20" s="9">
        <v>-2.9775</v>
      </c>
      <c r="AQ20" s="9">
        <v>0</v>
      </c>
      <c r="AR20" s="9">
        <v>-4.2647000000000004</v>
      </c>
      <c r="AS20" s="9">
        <v>0</v>
      </c>
      <c r="AT20" s="9">
        <v>-5.4863999999999997</v>
      </c>
      <c r="AU20" s="9">
        <v>0</v>
      </c>
      <c r="AV20" s="9">
        <v>-10.4781</v>
      </c>
      <c r="AW20" s="9">
        <v>0</v>
      </c>
      <c r="AX20" s="9">
        <v>-10.638199999999999</v>
      </c>
      <c r="AY20" s="18">
        <v>1.0610999999999999</v>
      </c>
      <c r="AZ20" s="18">
        <v>-4.7434000000000003</v>
      </c>
      <c r="BA20" s="19">
        <v>0.91249999999999998</v>
      </c>
      <c r="BB20" s="19">
        <v>-4.7434000000000003</v>
      </c>
      <c r="BC20" s="19">
        <v>0.56069999999999998</v>
      </c>
      <c r="BD20" s="19">
        <v>-4.7434000000000003</v>
      </c>
      <c r="BE20" s="19">
        <v>0.2407</v>
      </c>
      <c r="BF20" s="19">
        <v>-4.7434000000000003</v>
      </c>
      <c r="BG20" s="19">
        <v>0.04</v>
      </c>
      <c r="BH20" s="19">
        <v>-4.7434000000000003</v>
      </c>
      <c r="BI20" s="19">
        <v>-0.52200000000000002</v>
      </c>
      <c r="BJ20" s="19">
        <v>-4.7434000000000003</v>
      </c>
      <c r="BK20" s="19">
        <v>-0.72260000000000002</v>
      </c>
      <c r="BL20" s="19">
        <v>-4.7434000000000003</v>
      </c>
      <c r="BM20" s="19">
        <v>-0.71630000000000005</v>
      </c>
      <c r="BN20" s="19">
        <v>-4.7434000000000003</v>
      </c>
      <c r="BO20" s="19">
        <v>-1.2255</v>
      </c>
      <c r="BP20" s="19">
        <v>-4.7434000000000003</v>
      </c>
      <c r="BQ20" s="19">
        <v>-1.2870999999999999</v>
      </c>
      <c r="BR20" s="19">
        <v>-4.7434000000000003</v>
      </c>
      <c r="BS20" s="17">
        <v>0</v>
      </c>
      <c r="BT20" s="17">
        <v>0</v>
      </c>
      <c r="BU20" s="17">
        <v>3.3071000000000002</v>
      </c>
      <c r="BV20" s="17">
        <v>-2.9235000000000002</v>
      </c>
      <c r="BW20" s="17">
        <v>4.5212000000000003</v>
      </c>
      <c r="BX20" s="17">
        <v>-3.3807</v>
      </c>
      <c r="BY20" s="17">
        <v>6.3468</v>
      </c>
      <c r="BZ20" s="17">
        <v>-3.0404</v>
      </c>
      <c r="CA20" s="17">
        <v>6.5780000000000003</v>
      </c>
      <c r="CB20" s="17">
        <v>-1.7931999999999999</v>
      </c>
      <c r="CC20" s="17">
        <v>5.6128</v>
      </c>
      <c r="CD20" s="17">
        <v>-1.2185999999999999</v>
      </c>
      <c r="CE20" s="12">
        <v>2.0491000000000001</v>
      </c>
      <c r="CF20" s="12">
        <v>-1.5056</v>
      </c>
      <c r="CG20" s="12">
        <v>5.5301999999999998</v>
      </c>
      <c r="CH20" s="12">
        <v>-5.6787999999999998</v>
      </c>
      <c r="CI20" s="12">
        <v>11.139799999999999</v>
      </c>
      <c r="CJ20" s="12">
        <v>-4.1764000000000001</v>
      </c>
      <c r="CK20" s="12">
        <v>3.9211</v>
      </c>
      <c r="CL20" s="12">
        <v>-3.9794999999999998</v>
      </c>
      <c r="CM20" s="12">
        <v>3.9211</v>
      </c>
      <c r="CN20" s="12">
        <v>-3.6562999999999999</v>
      </c>
      <c r="CO20" s="12">
        <v>3.6919</v>
      </c>
      <c r="CP20" s="12">
        <v>-3.5897000000000001</v>
      </c>
      <c r="CQ20" s="12">
        <v>6.6002000000000001</v>
      </c>
      <c r="CR20" s="12">
        <v>-5.9791999999999996</v>
      </c>
      <c r="CS20" s="12">
        <v>5.5149999999999997</v>
      </c>
      <c r="CT20" s="12">
        <v>-1.2725</v>
      </c>
      <c r="CU20" s="12">
        <v>4.9421999999999997</v>
      </c>
      <c r="CV20" s="12">
        <v>-4.7923</v>
      </c>
      <c r="CW20" s="12">
        <v>4.9421999999999997</v>
      </c>
      <c r="CX20" s="12">
        <v>-4.4786999999999999</v>
      </c>
      <c r="CY20" s="12">
        <v>4.1561000000000003</v>
      </c>
      <c r="CZ20" s="12">
        <v>-4.1788999999999996</v>
      </c>
      <c r="DA20" s="12">
        <v>3.8043</v>
      </c>
      <c r="DB20" s="12">
        <v>0.43940000000000001</v>
      </c>
      <c r="DC20" s="12">
        <v>8.6309000000000005</v>
      </c>
      <c r="DD20" s="12">
        <v>2.1520000000000001</v>
      </c>
      <c r="DE20" s="12">
        <v>4.2240000000000002</v>
      </c>
      <c r="DF20" s="12">
        <v>-1.35</v>
      </c>
      <c r="DG20" s="12">
        <v>3.9788999999999999</v>
      </c>
      <c r="DH20" s="12">
        <v>-1.35</v>
      </c>
      <c r="DI20" s="12">
        <v>-1.6605000000000001</v>
      </c>
      <c r="DJ20" s="12">
        <v>0.54169999999999996</v>
      </c>
      <c r="DK20" s="12">
        <v>-1.2686999999999999</v>
      </c>
      <c r="DL20" s="12">
        <v>-0.31309999999999999</v>
      </c>
      <c r="DM20" s="12">
        <v>-1.6586000000000001</v>
      </c>
      <c r="DN20" s="12">
        <v>-1.8688</v>
      </c>
      <c r="DO20" s="12">
        <v>-1.9100999999999999</v>
      </c>
      <c r="DP20" s="12">
        <v>-2.1939000000000002</v>
      </c>
    </row>
    <row r="21" spans="2:120" x14ac:dyDescent="0.2">
      <c r="B21" s="1" t="s">
        <v>679</v>
      </c>
      <c r="C21" s="1" t="s">
        <v>680</v>
      </c>
      <c r="D21" s="5">
        <f>((AG21-AW21)^2+(AH21-AX21)^2)^0.5</f>
        <v>10.2972</v>
      </c>
      <c r="E21" s="5">
        <f>((AG21-AU21)^2+(AH21-AV21)^2)^0.5</f>
        <v>9.3363999999999994</v>
      </c>
      <c r="F21" s="5">
        <f>((AG21-AM21)^2+(AH21-AN21)^2)^0.5</f>
        <v>2.1958000000000002</v>
      </c>
      <c r="G21" s="5">
        <f>((AG21-AI21)^2+(AH21-AJ21)^2)^0.5</f>
        <v>0.6744</v>
      </c>
      <c r="H21" s="5">
        <f>((AK21-AM21)^2+(AL21-AN21)^2)^0.5</f>
        <v>1.1969000000000003</v>
      </c>
      <c r="I21" s="5">
        <f>((AM21-AO21)^2+(AN21-AP21)^2)^0.5</f>
        <v>0.66869999999999985</v>
      </c>
      <c r="J21" s="5">
        <f>((AO21-AQ21)^2+(AP21-AR21)^2)^0.5</f>
        <v>1.2178999999999998</v>
      </c>
      <c r="K21" s="5">
        <f>((AQ21-AS21)^2+(AR21-AT21)^2)^0.5</f>
        <v>0.95120000000000005</v>
      </c>
      <c r="L21" s="5">
        <f>((BS21-BU21)^2+(BT21-BV21)^2)^0.5</f>
        <v>4.7713196245902454</v>
      </c>
      <c r="M21" s="5">
        <f>((BU21-BW21)^2+(BV21-BX21)^2)^0.5</f>
        <v>1.3052800810554031</v>
      </c>
      <c r="N21" s="5">
        <f>((BW21-BY21)^2+(BX21-BZ21)^2)^0.5 + ((BY21-CA21)^2+(BZ21-CB21)^2)^0.5</f>
        <v>3.0181953937883121</v>
      </c>
      <c r="O21" s="5">
        <f>((CA21-CC21)^2+(CB21-CD21)^2)^0.5</f>
        <v>1.1782145899622869</v>
      </c>
      <c r="P21" s="5" t="s">
        <v>566</v>
      </c>
      <c r="Q21" s="5" t="s">
        <v>566</v>
      </c>
      <c r="R21" s="5">
        <f>((CO21-CQ21)^2+(CP21-CR21)^2)^0.5</f>
        <v>4.461626889375669</v>
      </c>
      <c r="S21" s="5">
        <f>((CQ21-CS21)^2+(CR21-CT21)^2)^0.5</f>
        <v>5.9511698429804545</v>
      </c>
      <c r="T21" s="5" t="s">
        <v>566</v>
      </c>
      <c r="U21" s="5" t="s">
        <v>566</v>
      </c>
      <c r="V21" s="5">
        <f>((DI21-DK21)^2+(DJ21-DL21)^2)^0.5</f>
        <v>1.0321877445503795</v>
      </c>
      <c r="W21" s="5">
        <f>((DK21-DM21)^2+(DL21-DN21)^2)^0.5</f>
        <v>1.7556770688255858</v>
      </c>
      <c r="X21" s="5">
        <f>((DM21-DO21)^2+(DN21-DP21)^2)^0.5</f>
        <v>0.41756466565072298</v>
      </c>
      <c r="Y21" s="5">
        <f>((BE21-BK21)^2+(BF21-BL21)^2)^0.5</f>
        <v>0.89219999999999999</v>
      </c>
      <c r="Z21" s="5">
        <f>((BG21-BI21)^2+(BH21-BJ21)^2)^0.5</f>
        <v>0.47689999999999999</v>
      </c>
      <c r="AA21" s="5">
        <f>((BC21-BM21)^2+(BD21-BN21)^2)^0.5</f>
        <v>1.2643</v>
      </c>
      <c r="AB21" s="5">
        <f>((BA21-BO21)^2+(BB21-BP21)^2)^0.5</f>
        <v>2.2949000000000002</v>
      </c>
      <c r="AC21" s="6">
        <f>((AY21-BQ21)^2+(AZ21-BR21)^2)^0.5</f>
        <v>2.3336000000000001</v>
      </c>
      <c r="AD21" s="6" t="s">
        <v>566</v>
      </c>
      <c r="AE21" s="6">
        <f>((CU21-CW21)^2+(CV21-CX21)^2)^0.5</f>
        <v>0.21589999999999998</v>
      </c>
      <c r="AF21" s="5" t="s">
        <v>566</v>
      </c>
      <c r="AG21" s="9">
        <v>0</v>
      </c>
      <c r="AH21" s="9">
        <v>0</v>
      </c>
      <c r="AI21" s="9">
        <v>0</v>
      </c>
      <c r="AJ21" s="9">
        <v>-0.6744</v>
      </c>
      <c r="AK21" s="9">
        <v>0</v>
      </c>
      <c r="AL21" s="9">
        <v>-0.99890000000000001</v>
      </c>
      <c r="AM21" s="9">
        <v>0</v>
      </c>
      <c r="AN21" s="9">
        <v>-2.1958000000000002</v>
      </c>
      <c r="AO21" s="9">
        <v>0</v>
      </c>
      <c r="AP21" s="9">
        <v>-2.8645</v>
      </c>
      <c r="AQ21" s="9">
        <v>0</v>
      </c>
      <c r="AR21" s="9">
        <v>-4.0823999999999998</v>
      </c>
      <c r="AS21" s="9">
        <v>0</v>
      </c>
      <c r="AT21" s="9">
        <v>-5.0335999999999999</v>
      </c>
      <c r="AU21" s="9">
        <v>0</v>
      </c>
      <c r="AV21" s="9">
        <v>-9.3363999999999994</v>
      </c>
      <c r="AW21" s="9">
        <v>0</v>
      </c>
      <c r="AX21" s="9">
        <v>-10.2972</v>
      </c>
      <c r="AY21" s="18">
        <v>1.1119000000000001</v>
      </c>
      <c r="AZ21" s="18">
        <v>-4.9587000000000003</v>
      </c>
      <c r="BA21" s="19">
        <v>0.66930000000000001</v>
      </c>
      <c r="BB21" s="19">
        <v>-4.9587000000000003</v>
      </c>
      <c r="BC21" s="19">
        <v>0.22800000000000001</v>
      </c>
      <c r="BD21" s="19">
        <v>-4.9587000000000003</v>
      </c>
      <c r="BE21" s="19">
        <v>7.7499999999999999E-2</v>
      </c>
      <c r="BF21" s="19">
        <v>-4.9587000000000003</v>
      </c>
      <c r="BG21" s="19">
        <v>-0.14480000000000001</v>
      </c>
      <c r="BH21" s="19">
        <v>-4.9587000000000003</v>
      </c>
      <c r="BI21" s="19">
        <v>-0.62170000000000003</v>
      </c>
      <c r="BJ21" s="19">
        <v>-4.9587000000000003</v>
      </c>
      <c r="BK21" s="19">
        <v>-0.81469999999999998</v>
      </c>
      <c r="BL21" s="19">
        <v>-4.9587000000000003</v>
      </c>
      <c r="BM21" s="19">
        <v>-1.0363</v>
      </c>
      <c r="BN21" s="19">
        <v>-4.9587000000000003</v>
      </c>
      <c r="BO21" s="19">
        <v>-1.6255999999999999</v>
      </c>
      <c r="BP21" s="19">
        <v>-4.9587000000000003</v>
      </c>
      <c r="BQ21" s="19">
        <v>-1.2217</v>
      </c>
      <c r="BR21" s="19">
        <v>-4.9587000000000003</v>
      </c>
      <c r="BS21" s="17">
        <v>0</v>
      </c>
      <c r="BT21" s="17">
        <v>0</v>
      </c>
      <c r="BU21" s="17">
        <v>-4.6513999999999998</v>
      </c>
      <c r="BV21" s="17">
        <v>-1.0629999999999999</v>
      </c>
      <c r="BW21" s="17">
        <v>-4.8678999999999997</v>
      </c>
      <c r="BX21" s="17">
        <v>0.22420000000000001</v>
      </c>
      <c r="BY21" s="17">
        <v>-4.7434000000000003</v>
      </c>
      <c r="BZ21" s="17">
        <v>1.8414999999999999</v>
      </c>
      <c r="CA21" s="17">
        <v>-3.6404999999999998</v>
      </c>
      <c r="CB21" s="17">
        <v>2.6974999999999998</v>
      </c>
      <c r="CC21" s="17">
        <v>-2.5583999999999998</v>
      </c>
      <c r="CD21" s="17">
        <v>2.2313999999999998</v>
      </c>
      <c r="CO21" s="12">
        <v>-2.4662999999999999</v>
      </c>
      <c r="CP21" s="12">
        <v>2.2682000000000002</v>
      </c>
      <c r="CQ21" s="12">
        <v>-6.4560000000000004</v>
      </c>
      <c r="CR21" s="12">
        <v>0.27110000000000001</v>
      </c>
      <c r="CS21" s="12">
        <v>-0.77149999999999996</v>
      </c>
      <c r="CT21" s="12">
        <v>2.0326</v>
      </c>
      <c r="CU21" s="12">
        <v>-4.2931999999999997</v>
      </c>
      <c r="CV21" s="12">
        <v>1.2611000000000001</v>
      </c>
      <c r="CW21" s="12">
        <v>-4.2931999999999997</v>
      </c>
      <c r="CX21" s="12">
        <v>1.4770000000000001</v>
      </c>
      <c r="DI21" s="12">
        <v>-4.4615</v>
      </c>
      <c r="DJ21" s="12">
        <v>1.3481000000000001</v>
      </c>
      <c r="DK21" s="12">
        <v>-3.4538000000000002</v>
      </c>
      <c r="DL21" s="12">
        <v>1.1246</v>
      </c>
      <c r="DM21" s="12">
        <v>-2.7736999999999998</v>
      </c>
      <c r="DN21" s="12">
        <v>-0.49399999999999999</v>
      </c>
      <c r="DO21" s="12">
        <v>-2.7107999999999999</v>
      </c>
      <c r="DP21" s="12">
        <v>-0.90680000000000005</v>
      </c>
    </row>
    <row r="22" spans="2:120" x14ac:dyDescent="0.2">
      <c r="B22" s="1" t="s">
        <v>705</v>
      </c>
      <c r="C22" s="1"/>
      <c r="D22" s="5">
        <f>((AG22-AW22)^2+(AH22-AX22)^2)^0.5</f>
        <v>10.7715</v>
      </c>
      <c r="E22" s="5">
        <f>((AG22-AU22)^2+(AH22-AV22)^2)^0.5</f>
        <v>10.682</v>
      </c>
      <c r="F22" s="5">
        <f>((AG22-AM22)^2+(AH22-AN22)^2)^0.5</f>
        <v>2.4009</v>
      </c>
      <c r="G22" s="5">
        <f>((AG22-AI22)^2+(AH22-AJ22)^2)^0.5</f>
        <v>0.70740000000000003</v>
      </c>
      <c r="H22" s="5">
        <f>((AK22-AM22)^2+(AL22-AN22)^2)^0.5</f>
        <v>1.3068</v>
      </c>
      <c r="I22" s="5">
        <f>((AM22-AO22)^2+(AN22-AP22)^2)^0.5</f>
        <v>0.63569999999999993</v>
      </c>
      <c r="J22" s="5">
        <f>((AO22-AQ22)^2+(AP22-AR22)^2)^0.5</f>
        <v>1.1398000000000001</v>
      </c>
      <c r="K22" s="5">
        <f>((AQ22-AS22)^2+(AR22-AT22)^2)^0.5</f>
        <v>0.86610000000000031</v>
      </c>
      <c r="L22" s="5">
        <f>((BS22-BU22)^2+(BT22-BV22)^2)^0.5</f>
        <v>4.2414677766075277</v>
      </c>
      <c r="M22" s="5">
        <f>((BU22-BW22)^2+(BV22-BX22)^2)^0.5</f>
        <v>1.3247461077504625</v>
      </c>
      <c r="N22" s="5">
        <f>((BW22-BY22)^2+(BX22-BZ22)^2)^0.5 + ((BY22-CA22)^2+(BZ22-CB22)^2)^0.5</f>
        <v>3.7011751144546157</v>
      </c>
      <c r="O22" s="5">
        <f>((CA22-CC22)^2+(CB22-CD22)^2)^0.5</f>
        <v>1.2216452390117194</v>
      </c>
      <c r="P22" s="5">
        <f>((CE22-CG22)^2+(CF22-CH22)^2)^0.5</f>
        <v>4.6702074814723167</v>
      </c>
      <c r="Q22" s="5">
        <f>((CG22-CI22)^2+(CH22-CJ22)^2)^0.5</f>
        <v>5.2260384126027999</v>
      </c>
      <c r="R22" s="5">
        <f>((CO22-CQ22)^2+(CP22-CR22)^2)^0.5</f>
        <v>3.402207850793364</v>
      </c>
      <c r="S22" s="5">
        <f>((CQ22-CS22)^2+(CR22-CT22)^2)^0.5</f>
        <v>3.2166837534952051</v>
      </c>
      <c r="T22" s="5">
        <f>((CY22-DA22)^2+(CZ22-DB22)^2)^0.5</f>
        <v>4.2997964382049529</v>
      </c>
      <c r="U22" s="5">
        <f>((DA22-DC22)^2+(DB22-DD22)^2)^0.5</f>
        <v>5.5106310945299173</v>
      </c>
      <c r="V22" s="5">
        <f>((DI22-DK22)^2+(DJ22-DL22)^2)^0.5</f>
        <v>0.83868413601307656</v>
      </c>
      <c r="W22" s="5">
        <f>((DK22-DM22)^2+(DL22-DN22)^2)^0.5</f>
        <v>1.6184637283547627</v>
      </c>
      <c r="X22" s="5">
        <f>((DM22-DO22)^2+(DN22-DP22)^2)^0.5</f>
        <v>0.34431504469017887</v>
      </c>
      <c r="Y22" s="5">
        <f>((BE22-BK22)^2+(BF22-BL22)^2)^0.5</f>
        <v>0.9729000000000001</v>
      </c>
      <c r="Z22" s="5">
        <f>((BG22-BI22)^2+(BH22-BJ22)^2)^0.5</f>
        <v>0.46550000000000002</v>
      </c>
      <c r="AA22" s="5">
        <f>((BC22-BM22)^2+(BD22-BN22)^2)^0.5</f>
        <v>1.3367</v>
      </c>
      <c r="AB22" s="5">
        <f>((BA22-BO22)^2+(BB22-BP22)^2)^0.5</f>
        <v>2.1888999999999998</v>
      </c>
      <c r="AC22" s="6">
        <f>((AY22-BQ22)^2+(AZ22-BR22)^2)^0.5</f>
        <v>1.2768999999999999</v>
      </c>
      <c r="AD22" s="6">
        <f>((CK22-CM22)^2+(CL22-CN22)^2)^0.5</f>
        <v>0.27940000000000076</v>
      </c>
      <c r="AE22" s="6">
        <f>((CU22-CW22)^2+(CV22-CX22)^2)^0.5</f>
        <v>0.26860000000000017</v>
      </c>
      <c r="AF22" s="6">
        <f>((DE22-DG22)^2+(DF22-DH22)^2)^0.5</f>
        <v>0.21659999999999968</v>
      </c>
      <c r="AG22" s="9">
        <v>0</v>
      </c>
      <c r="AH22" s="9">
        <v>0</v>
      </c>
      <c r="AI22" s="9">
        <v>0</v>
      </c>
      <c r="AJ22" s="9">
        <v>-0.70740000000000003</v>
      </c>
      <c r="AK22" s="9">
        <v>0</v>
      </c>
      <c r="AL22" s="9">
        <v>-1.0941000000000001</v>
      </c>
      <c r="AM22" s="9">
        <v>0</v>
      </c>
      <c r="AN22" s="9">
        <v>-2.4009</v>
      </c>
      <c r="AO22" s="9">
        <v>0</v>
      </c>
      <c r="AP22" s="9">
        <v>-3.0366</v>
      </c>
      <c r="AQ22" s="9">
        <v>0</v>
      </c>
      <c r="AR22" s="9">
        <v>-4.1764000000000001</v>
      </c>
      <c r="AS22" s="9">
        <v>0</v>
      </c>
      <c r="AT22" s="9">
        <v>-5.0425000000000004</v>
      </c>
      <c r="AU22" s="9">
        <v>0</v>
      </c>
      <c r="AV22" s="9">
        <v>-10.682</v>
      </c>
      <c r="AW22" s="9">
        <v>0</v>
      </c>
      <c r="AX22" s="9">
        <v>-10.7715</v>
      </c>
      <c r="AY22" s="18">
        <v>0.73019999999999996</v>
      </c>
      <c r="AZ22" s="18">
        <v>-4.5217999999999998</v>
      </c>
      <c r="BA22" s="19">
        <v>1.0992</v>
      </c>
      <c r="BB22" s="19">
        <v>-4.5217999999999998</v>
      </c>
      <c r="BC22" s="19">
        <v>0.66549999999999998</v>
      </c>
      <c r="BD22" s="19">
        <v>-4.5217999999999998</v>
      </c>
      <c r="BE22" s="19">
        <v>-2.5000000000000001E-3</v>
      </c>
      <c r="BF22" s="19">
        <v>-4.5217999999999998</v>
      </c>
      <c r="BG22" s="19">
        <v>-0.27239999999999998</v>
      </c>
      <c r="BH22" s="19">
        <v>-4.5217999999999998</v>
      </c>
      <c r="BI22" s="19">
        <v>-0.7379</v>
      </c>
      <c r="BJ22" s="19">
        <v>-4.5217999999999998</v>
      </c>
      <c r="BK22" s="19">
        <v>-0.97540000000000004</v>
      </c>
      <c r="BL22" s="19">
        <v>-4.5217999999999998</v>
      </c>
      <c r="BM22" s="19">
        <v>-0.67120000000000002</v>
      </c>
      <c r="BN22" s="19">
        <v>-4.5217999999999998</v>
      </c>
      <c r="BO22" s="19">
        <v>-1.0896999999999999</v>
      </c>
      <c r="BP22" s="19">
        <v>-4.5217999999999998</v>
      </c>
      <c r="BQ22" s="19">
        <v>-0.54669999999999996</v>
      </c>
      <c r="BR22" s="19">
        <v>-4.5217999999999998</v>
      </c>
      <c r="BS22" s="17">
        <v>0</v>
      </c>
      <c r="BT22" s="17">
        <v>0</v>
      </c>
      <c r="BU22" s="17">
        <v>0.89529999999999998</v>
      </c>
      <c r="BV22" s="17">
        <v>-4.1459000000000001</v>
      </c>
      <c r="BW22" s="17">
        <v>2.1857000000000002</v>
      </c>
      <c r="BX22" s="17">
        <v>-4.4455999999999998</v>
      </c>
      <c r="BY22" s="17">
        <v>4.1351000000000004</v>
      </c>
      <c r="BZ22" s="17">
        <v>-4.6050000000000004</v>
      </c>
      <c r="CA22" s="17">
        <v>5.7333999999999996</v>
      </c>
      <c r="CB22" s="17">
        <v>-3.9039999999999999</v>
      </c>
      <c r="CC22" s="17">
        <v>6.2281000000000004</v>
      </c>
      <c r="CD22" s="17">
        <v>-2.7869999999999999</v>
      </c>
      <c r="CE22" s="12">
        <v>6.1403999999999996</v>
      </c>
      <c r="CF22" s="12">
        <v>-2.8264</v>
      </c>
      <c r="CG22" s="12">
        <v>6.7240000000000002</v>
      </c>
      <c r="CH22" s="12">
        <v>1.8071999999999999</v>
      </c>
      <c r="CI22" s="12">
        <v>7.7305000000000001</v>
      </c>
      <c r="CJ22" s="12">
        <v>-3.3210000000000002</v>
      </c>
      <c r="CK22" s="12">
        <v>6.6999000000000004</v>
      </c>
      <c r="CL22" s="12">
        <v>-0.78739999999999999</v>
      </c>
      <c r="CM22" s="12">
        <v>6.4204999999999997</v>
      </c>
      <c r="CN22" s="12">
        <v>-0.78739999999999999</v>
      </c>
      <c r="CO22" s="12">
        <v>6.4356999999999998</v>
      </c>
      <c r="CP22" s="12">
        <v>-0.80389999999999995</v>
      </c>
      <c r="CQ22" s="12">
        <v>4.8507999999999996</v>
      </c>
      <c r="CR22" s="12">
        <v>-3.8144</v>
      </c>
      <c r="CS22" s="12">
        <v>6.2967000000000004</v>
      </c>
      <c r="CT22" s="12">
        <v>-6.6878000000000002</v>
      </c>
      <c r="CU22" s="12">
        <v>5.7690000000000001</v>
      </c>
      <c r="CV22" s="12">
        <v>-2.4340000000000002</v>
      </c>
      <c r="CW22" s="12">
        <v>5.5004</v>
      </c>
      <c r="CX22" s="12">
        <v>-2.4340000000000002</v>
      </c>
      <c r="CY22" s="12">
        <v>5.6001000000000003</v>
      </c>
      <c r="CZ22" s="12">
        <v>-2.3113999999999999</v>
      </c>
      <c r="DA22" s="12">
        <v>4.7022000000000004</v>
      </c>
      <c r="DB22" s="12">
        <v>-6.5164</v>
      </c>
      <c r="DC22" s="12">
        <v>7.5197000000000003</v>
      </c>
      <c r="DD22" s="12">
        <v>-1.7805</v>
      </c>
      <c r="DE22" s="12">
        <v>5.3441999999999998</v>
      </c>
      <c r="DF22" s="12">
        <v>-4.2412000000000001</v>
      </c>
      <c r="DG22" s="12">
        <v>5.1276000000000002</v>
      </c>
      <c r="DH22" s="12">
        <v>-4.2412000000000001</v>
      </c>
      <c r="DI22" s="12">
        <v>5.2031999999999998</v>
      </c>
      <c r="DJ22" s="12">
        <v>-4.3631000000000002</v>
      </c>
      <c r="DK22" s="12">
        <v>5.5994000000000002</v>
      </c>
      <c r="DL22" s="12">
        <v>-3.6238999999999999</v>
      </c>
      <c r="DM22" s="12">
        <v>5.2972000000000001</v>
      </c>
      <c r="DN22" s="12">
        <v>-2.0339</v>
      </c>
      <c r="DO22" s="12">
        <v>5.0978000000000003</v>
      </c>
      <c r="DP22" s="12">
        <v>-1.7532000000000001</v>
      </c>
    </row>
    <row r="23" spans="2:120" x14ac:dyDescent="0.2">
      <c r="B23" s="13" t="s">
        <v>3</v>
      </c>
      <c r="C23" s="13"/>
      <c r="D23" s="14">
        <f>AVERAGE(D18:D22)</f>
        <v>10.980180000000001</v>
      </c>
      <c r="E23" s="14">
        <f t="shared" ref="E23:AF23" si="6">AVERAGE(E18:E22)</f>
        <v>10.60488</v>
      </c>
      <c r="F23" s="14">
        <f t="shared" si="6"/>
        <v>2.4935</v>
      </c>
      <c r="G23" s="14">
        <f t="shared" si="6"/>
        <v>0.80088000000000004</v>
      </c>
      <c r="H23" s="14">
        <f t="shared" si="6"/>
        <v>1.3247200000000001</v>
      </c>
      <c r="I23" s="14">
        <f t="shared" si="6"/>
        <v>0.64479999999999993</v>
      </c>
      <c r="J23" s="14">
        <f t="shared" si="6"/>
        <v>1.2941400000000001</v>
      </c>
      <c r="K23" s="14">
        <f>AVERAGE(K18:K19,K21:K22)</f>
        <v>0.85024999999999995</v>
      </c>
      <c r="L23" s="14">
        <f t="shared" si="6"/>
        <v>4.5619601118487809</v>
      </c>
      <c r="M23" s="14">
        <f t="shared" si="6"/>
        <v>1.3412178772424539</v>
      </c>
      <c r="N23" s="14">
        <f t="shared" si="6"/>
        <v>3.4189494660457056</v>
      </c>
      <c r="O23" s="14">
        <f t="shared" si="6"/>
        <v>1.1855469460042263</v>
      </c>
      <c r="P23" s="14">
        <f t="shared" si="6"/>
        <v>5.1298610351637741</v>
      </c>
      <c r="Q23" s="14">
        <f t="shared" si="6"/>
        <v>5.6671785409980133</v>
      </c>
      <c r="R23" s="14">
        <f t="shared" si="6"/>
        <v>3.7096036385166045</v>
      </c>
      <c r="S23" s="14">
        <f t="shared" si="6"/>
        <v>4.5018200908793427</v>
      </c>
      <c r="T23" s="14">
        <f t="shared" si="6"/>
        <v>4.4207042390152393</v>
      </c>
      <c r="U23" s="14">
        <f t="shared" si="6"/>
        <v>5.2720730368879485</v>
      </c>
      <c r="V23" s="14">
        <f>AVERAGE(V19:V22)</f>
        <v>0.95452537461790199</v>
      </c>
      <c r="W23" s="14">
        <f t="shared" si="6"/>
        <v>1.6246385307068749</v>
      </c>
      <c r="X23" s="14">
        <f t="shared" si="6"/>
        <v>0.41936411086447684</v>
      </c>
      <c r="Y23" s="14">
        <f t="shared" si="6"/>
        <v>0.96726000000000012</v>
      </c>
      <c r="Z23" s="14">
        <f t="shared" si="6"/>
        <v>0.51500000000000001</v>
      </c>
      <c r="AA23" s="14">
        <f t="shared" si="6"/>
        <v>1.2939000000000001</v>
      </c>
      <c r="AB23" s="14">
        <f t="shared" si="6"/>
        <v>2.2216200000000002</v>
      </c>
      <c r="AC23" s="14">
        <f t="shared" si="6"/>
        <v>2.1927399999999997</v>
      </c>
      <c r="AD23" s="14">
        <f t="shared" si="6"/>
        <v>0.30147500000000016</v>
      </c>
      <c r="AE23" s="14">
        <f t="shared" si="6"/>
        <v>0.28460000000000008</v>
      </c>
      <c r="AF23" s="14">
        <f t="shared" si="6"/>
        <v>0.23417499999999997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7"/>
      <c r="BT23" s="7"/>
      <c r="BU23" s="7"/>
      <c r="BV23" s="7"/>
      <c r="BW23" s="7"/>
      <c r="BX23" s="7"/>
      <c r="BY23" s="7"/>
      <c r="BZ23" s="7"/>
    </row>
    <row r="24" spans="2:120" x14ac:dyDescent="0.2">
      <c r="B24" s="13" t="s">
        <v>4</v>
      </c>
      <c r="C24" s="13"/>
      <c r="D24" s="14">
        <f>STDEV(D18:D22)</f>
        <v>0.59545143546724311</v>
      </c>
      <c r="E24" s="14">
        <f t="shared" ref="E24:AF24" si="7">STDEV(E18:E22)</f>
        <v>0.82246983348935054</v>
      </c>
      <c r="F24" s="14">
        <f t="shared" si="7"/>
        <v>0.2411282957265696</v>
      </c>
      <c r="G24" s="14">
        <f t="shared" si="7"/>
        <v>0.13034414831514268</v>
      </c>
      <c r="H24" s="14">
        <f t="shared" si="7"/>
        <v>0.10913476531335004</v>
      </c>
      <c r="I24" s="14">
        <f t="shared" si="7"/>
        <v>3.9414844919141774E-2</v>
      </c>
      <c r="J24" s="14">
        <f t="shared" si="7"/>
        <v>0.1205432412041422</v>
      </c>
      <c r="K24" s="14">
        <f>STDEV(K18:K19,K21:K22)</f>
        <v>7.5859717022057849E-2</v>
      </c>
      <c r="L24" s="14">
        <f t="shared" si="7"/>
        <v>0.22666093041331689</v>
      </c>
      <c r="M24" s="14">
        <f t="shared" si="7"/>
        <v>6.8119598549591917E-2</v>
      </c>
      <c r="N24" s="14">
        <f t="shared" si="7"/>
        <v>0.35045965083308978</v>
      </c>
      <c r="O24" s="14">
        <f t="shared" si="7"/>
        <v>4.6024577782628071E-2</v>
      </c>
      <c r="P24" s="14">
        <f t="shared" si="7"/>
        <v>0.32939594696645663</v>
      </c>
      <c r="Q24" s="14">
        <f t="shared" si="7"/>
        <v>0.29452480246803026</v>
      </c>
      <c r="R24" s="14">
        <f t="shared" si="7"/>
        <v>0.44375506913212887</v>
      </c>
      <c r="S24" s="14">
        <f t="shared" si="7"/>
        <v>0.99805836462297592</v>
      </c>
      <c r="T24" s="14">
        <f t="shared" si="7"/>
        <v>0.14617043090260928</v>
      </c>
      <c r="U24" s="14">
        <f t="shared" si="7"/>
        <v>0.43837400123499715</v>
      </c>
      <c r="V24" s="14">
        <f>STDEV(V19:V22)</f>
        <v>8.6404758438054563E-2</v>
      </c>
      <c r="W24" s="14">
        <f t="shared" si="7"/>
        <v>8.59501930088509E-2</v>
      </c>
      <c r="X24" s="14">
        <f t="shared" si="7"/>
        <v>0.10110504759189029</v>
      </c>
      <c r="Y24" s="14">
        <f t="shared" si="7"/>
        <v>5.1153817061877209E-2</v>
      </c>
      <c r="Z24" s="14">
        <f t="shared" si="7"/>
        <v>4.73220878660272E-2</v>
      </c>
      <c r="AA24" s="14">
        <f t="shared" si="7"/>
        <v>3.3650780080111034E-2</v>
      </c>
      <c r="AB24" s="14">
        <f t="shared" si="7"/>
        <v>8.0132808511869935E-2</v>
      </c>
      <c r="AC24" s="14">
        <f t="shared" si="7"/>
        <v>0.55713579852671491</v>
      </c>
      <c r="AD24" s="14">
        <f t="shared" si="7"/>
        <v>2.6984362755739146E-2</v>
      </c>
      <c r="AE24" s="14">
        <f t="shared" si="7"/>
        <v>4.9525094649076902E-2</v>
      </c>
      <c r="AF24" s="14">
        <f t="shared" si="7"/>
        <v>1.3106327988164352E-2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7"/>
      <c r="BT24" s="7"/>
      <c r="BU24" s="7"/>
      <c r="BV24" s="7"/>
      <c r="BW24" s="7"/>
      <c r="BX24" s="7"/>
      <c r="BY24" s="7"/>
      <c r="BZ24" s="7"/>
    </row>
    <row r="25" spans="2:120" x14ac:dyDescent="0.2">
      <c r="B25" s="13" t="s">
        <v>5</v>
      </c>
      <c r="C25" s="13"/>
      <c r="D25" s="14">
        <f>MAX(D18:D22)-MIN(D18:D22)</f>
        <v>1.423</v>
      </c>
      <c r="E25" s="14">
        <f t="shared" ref="E25:AF25" si="8">MAX(E18:E22)-MIN(E18:E22)</f>
        <v>2.2484999999999999</v>
      </c>
      <c r="F25" s="14">
        <f t="shared" si="8"/>
        <v>0.55439999999999978</v>
      </c>
      <c r="G25" s="14">
        <f t="shared" si="8"/>
        <v>0.26729999999999998</v>
      </c>
      <c r="H25" s="14">
        <f t="shared" si="8"/>
        <v>0.2546999999999997</v>
      </c>
      <c r="I25" s="14">
        <f t="shared" si="8"/>
        <v>0.10409999999999986</v>
      </c>
      <c r="J25" s="14">
        <f t="shared" si="8"/>
        <v>0.28390000000000004</v>
      </c>
      <c r="K25" s="14">
        <f>MAX(K18:K19,K21:K22)-MIN(K18:K19,K21:K22)</f>
        <v>0.16000000000000014</v>
      </c>
      <c r="L25" s="14">
        <f t="shared" si="8"/>
        <v>0.52985184798271767</v>
      </c>
      <c r="M25" s="14">
        <f t="shared" si="8"/>
        <v>0.16426886077367575</v>
      </c>
      <c r="N25" s="14">
        <f t="shared" si="8"/>
        <v>0.80681027156696938</v>
      </c>
      <c r="O25" s="14">
        <f t="shared" si="8"/>
        <v>9.8357119249028901E-2</v>
      </c>
      <c r="P25" s="14">
        <f t="shared" si="8"/>
        <v>0.76428011626861458</v>
      </c>
      <c r="Q25" s="14">
        <f t="shared" si="8"/>
        <v>0.61021963601019813</v>
      </c>
      <c r="R25" s="14">
        <f t="shared" si="8"/>
        <v>1.059419038582305</v>
      </c>
      <c r="S25" s="14">
        <f t="shared" si="8"/>
        <v>2.7344860894852494</v>
      </c>
      <c r="T25" s="14">
        <f t="shared" si="8"/>
        <v>0.33188340068719491</v>
      </c>
      <c r="U25" s="14">
        <f t="shared" si="8"/>
        <v>0.99302360195886674</v>
      </c>
      <c r="V25" s="14">
        <f>MAX(V19:V22)-MIN(V19:V22)</f>
        <v>0.19350360853730297</v>
      </c>
      <c r="W25" s="14">
        <f t="shared" si="8"/>
        <v>0.24004436595856204</v>
      </c>
      <c r="X25" s="14">
        <f t="shared" si="8"/>
        <v>0.25121864539598354</v>
      </c>
      <c r="Y25" s="14">
        <f t="shared" si="8"/>
        <v>0.14410000000000001</v>
      </c>
      <c r="Z25" s="14">
        <f t="shared" si="8"/>
        <v>0.10159999999999991</v>
      </c>
      <c r="AA25" s="14">
        <f t="shared" si="8"/>
        <v>7.240000000000002E-2</v>
      </c>
      <c r="AB25" s="14">
        <f t="shared" si="8"/>
        <v>0.18040000000000012</v>
      </c>
      <c r="AC25" s="14">
        <f t="shared" si="8"/>
        <v>1.5145</v>
      </c>
      <c r="AD25" s="14">
        <f t="shared" si="8"/>
        <v>4.9500000000000044E-2</v>
      </c>
      <c r="AE25" s="14">
        <f t="shared" si="8"/>
        <v>0.13150000000000006</v>
      </c>
      <c r="AF25" s="14">
        <f t="shared" si="8"/>
        <v>2.8500000000000636E-2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7"/>
      <c r="BT25" s="7"/>
      <c r="BU25" s="7"/>
      <c r="BV25" s="7"/>
      <c r="BW25" s="7"/>
      <c r="BX25" s="7"/>
      <c r="BY25" s="7"/>
      <c r="BZ25" s="7"/>
    </row>
    <row r="26" spans="2:120" x14ac:dyDescent="0.2">
      <c r="B26" s="13" t="s">
        <v>6</v>
      </c>
      <c r="C26" s="13"/>
      <c r="D26" s="14">
        <f>MIN(D18:D22)</f>
        <v>10.2972</v>
      </c>
      <c r="E26" s="14">
        <f t="shared" ref="E26:AF26" si="9">MIN(E18:E22)</f>
        <v>9.3363999999999994</v>
      </c>
      <c r="F26" s="14">
        <f t="shared" si="9"/>
        <v>2.1958000000000002</v>
      </c>
      <c r="G26" s="14">
        <f t="shared" si="9"/>
        <v>0.6744</v>
      </c>
      <c r="H26" s="14">
        <f t="shared" si="9"/>
        <v>1.1969000000000003</v>
      </c>
      <c r="I26" s="14">
        <f t="shared" si="9"/>
        <v>0.59120000000000017</v>
      </c>
      <c r="J26" s="14">
        <f t="shared" si="9"/>
        <v>1.1398000000000001</v>
      </c>
      <c r="K26" s="14">
        <f>MIN(K18:K19,K21:K22)</f>
        <v>0.7911999999999999</v>
      </c>
      <c r="L26" s="14">
        <f t="shared" si="9"/>
        <v>4.2414677766075277</v>
      </c>
      <c r="M26" s="14">
        <f t="shared" si="9"/>
        <v>1.2973321278685732</v>
      </c>
      <c r="N26" s="14">
        <f t="shared" si="9"/>
        <v>3.0181953937883121</v>
      </c>
      <c r="O26" s="14">
        <f t="shared" si="9"/>
        <v>1.1232881197626905</v>
      </c>
      <c r="P26" s="14">
        <f t="shared" si="9"/>
        <v>4.6702074814723167</v>
      </c>
      <c r="Q26" s="14">
        <f t="shared" si="9"/>
        <v>5.2260384126027999</v>
      </c>
      <c r="R26" s="14">
        <f t="shared" si="9"/>
        <v>3.402207850793364</v>
      </c>
      <c r="S26" s="14">
        <f t="shared" si="9"/>
        <v>3.2166837534952051</v>
      </c>
      <c r="T26" s="14">
        <f t="shared" si="9"/>
        <v>4.2997964382049529</v>
      </c>
      <c r="U26" s="14">
        <f t="shared" si="9"/>
        <v>4.731602696761426</v>
      </c>
      <c r="V26" s="14">
        <f>MIN(V19:V22)</f>
        <v>0.83868413601307656</v>
      </c>
      <c r="W26" s="14">
        <f t="shared" si="9"/>
        <v>1.5156327028670238</v>
      </c>
      <c r="X26" s="14">
        <f t="shared" si="9"/>
        <v>0.33634816782613813</v>
      </c>
      <c r="Y26" s="14">
        <f t="shared" si="9"/>
        <v>0.89219999999999999</v>
      </c>
      <c r="Z26" s="14">
        <f t="shared" si="9"/>
        <v>0.46550000000000002</v>
      </c>
      <c r="AA26" s="14">
        <f t="shared" si="9"/>
        <v>1.2643</v>
      </c>
      <c r="AB26" s="14">
        <f t="shared" si="9"/>
        <v>2.1379999999999999</v>
      </c>
      <c r="AC26" s="14">
        <f t="shared" si="9"/>
        <v>1.2768999999999999</v>
      </c>
      <c r="AD26" s="14">
        <f t="shared" si="9"/>
        <v>0.27689999999999998</v>
      </c>
      <c r="AE26" s="14">
        <f t="shared" si="9"/>
        <v>0.21589999999999998</v>
      </c>
      <c r="AF26" s="14">
        <f t="shared" si="9"/>
        <v>0.21659999999999968</v>
      </c>
      <c r="AI26" s="12"/>
      <c r="AJ26" s="12"/>
      <c r="AK26" s="12"/>
    </row>
    <row r="27" spans="2:120" x14ac:dyDescent="0.2">
      <c r="B27" s="13" t="s">
        <v>7</v>
      </c>
      <c r="C27" s="13"/>
      <c r="D27" s="14">
        <f>MAX(D18:D22)</f>
        <v>11.7202</v>
      </c>
      <c r="E27" s="14">
        <f t="shared" ref="E27:AF27" si="10">MAX(E18:E22)</f>
        <v>11.584899999999999</v>
      </c>
      <c r="F27" s="14">
        <f t="shared" si="10"/>
        <v>2.7502</v>
      </c>
      <c r="G27" s="14">
        <f t="shared" si="10"/>
        <v>0.94169999999999998</v>
      </c>
      <c r="H27" s="14">
        <f t="shared" si="10"/>
        <v>1.4516</v>
      </c>
      <c r="I27" s="14">
        <f t="shared" si="10"/>
        <v>0.69530000000000003</v>
      </c>
      <c r="J27" s="14">
        <f t="shared" si="10"/>
        <v>1.4237000000000002</v>
      </c>
      <c r="K27" s="14">
        <f>MAX(K18:K19,K21:K22)</f>
        <v>0.95120000000000005</v>
      </c>
      <c r="L27" s="14">
        <f t="shared" si="10"/>
        <v>4.7713196245902454</v>
      </c>
      <c r="M27" s="14">
        <f t="shared" si="10"/>
        <v>1.461600988642249</v>
      </c>
      <c r="N27" s="14">
        <f t="shared" si="10"/>
        <v>3.8250056653552815</v>
      </c>
      <c r="O27" s="14">
        <f t="shared" si="10"/>
        <v>1.2216452390117194</v>
      </c>
      <c r="P27" s="14">
        <f t="shared" si="10"/>
        <v>5.4344875977409313</v>
      </c>
      <c r="Q27" s="14">
        <f t="shared" si="10"/>
        <v>5.836258048612998</v>
      </c>
      <c r="R27" s="14">
        <f t="shared" si="10"/>
        <v>4.461626889375669</v>
      </c>
      <c r="S27" s="14">
        <f t="shared" si="10"/>
        <v>5.9511698429804545</v>
      </c>
      <c r="T27" s="14">
        <f t="shared" si="10"/>
        <v>4.6316798388921478</v>
      </c>
      <c r="U27" s="14">
        <f t="shared" si="10"/>
        <v>5.7246262987202927</v>
      </c>
      <c r="V27" s="14">
        <f>MAX(V19:V22)</f>
        <v>1.0321877445503795</v>
      </c>
      <c r="W27" s="14">
        <f t="shared" si="10"/>
        <v>1.7556770688255858</v>
      </c>
      <c r="X27" s="14">
        <f t="shared" si="10"/>
        <v>0.58756681322212168</v>
      </c>
      <c r="Y27" s="14">
        <f t="shared" si="10"/>
        <v>1.0363</v>
      </c>
      <c r="Z27" s="14">
        <f t="shared" si="10"/>
        <v>0.56709999999999994</v>
      </c>
      <c r="AA27" s="14">
        <f t="shared" si="10"/>
        <v>1.3367</v>
      </c>
      <c r="AB27" s="14">
        <f t="shared" si="10"/>
        <v>2.3184</v>
      </c>
      <c r="AC27" s="14">
        <f t="shared" si="10"/>
        <v>2.7913999999999999</v>
      </c>
      <c r="AD27" s="14">
        <f t="shared" si="10"/>
        <v>0.32640000000000002</v>
      </c>
      <c r="AE27" s="14">
        <f t="shared" si="10"/>
        <v>0.34740000000000004</v>
      </c>
      <c r="AF27" s="14">
        <f t="shared" si="10"/>
        <v>0.24510000000000032</v>
      </c>
      <c r="AI27" s="12"/>
      <c r="AJ27" s="12"/>
      <c r="AK27" s="12"/>
    </row>
    <row r="28" spans="2:120" x14ac:dyDescent="0.2">
      <c r="B28" s="13" t="s">
        <v>56</v>
      </c>
      <c r="C28" s="13"/>
      <c r="D28" s="15">
        <f>COUNT(D18:D22)</f>
        <v>5</v>
      </c>
      <c r="E28" s="15">
        <f t="shared" ref="E28:AF28" si="11">COUNT(E18:E22)</f>
        <v>5</v>
      </c>
      <c r="F28" s="15">
        <f t="shared" si="11"/>
        <v>5</v>
      </c>
      <c r="G28" s="15">
        <f t="shared" si="11"/>
        <v>5</v>
      </c>
      <c r="H28" s="15">
        <f t="shared" si="11"/>
        <v>5</v>
      </c>
      <c r="I28" s="15">
        <f t="shared" si="11"/>
        <v>5</v>
      </c>
      <c r="J28" s="15">
        <f t="shared" si="11"/>
        <v>5</v>
      </c>
      <c r="K28" s="15">
        <f>COUNT(K18:K19,K21:K22)</f>
        <v>4</v>
      </c>
      <c r="L28" s="15">
        <f t="shared" si="11"/>
        <v>5</v>
      </c>
      <c r="M28" s="15">
        <f t="shared" si="11"/>
        <v>5</v>
      </c>
      <c r="N28" s="15">
        <f t="shared" si="11"/>
        <v>5</v>
      </c>
      <c r="O28" s="15">
        <f t="shared" si="11"/>
        <v>4</v>
      </c>
      <c r="P28" s="15">
        <f t="shared" si="11"/>
        <v>4</v>
      </c>
      <c r="Q28" s="15">
        <f t="shared" si="11"/>
        <v>4</v>
      </c>
      <c r="R28" s="15">
        <f t="shared" si="11"/>
        <v>5</v>
      </c>
      <c r="S28" s="15">
        <f t="shared" si="11"/>
        <v>5</v>
      </c>
      <c r="T28" s="15">
        <f t="shared" si="11"/>
        <v>4</v>
      </c>
      <c r="U28" s="15">
        <f t="shared" si="11"/>
        <v>4</v>
      </c>
      <c r="V28" s="15">
        <f>COUNT(V19:V22)</f>
        <v>4</v>
      </c>
      <c r="W28" s="15">
        <f t="shared" si="11"/>
        <v>5</v>
      </c>
      <c r="X28" s="15">
        <f t="shared" si="11"/>
        <v>5</v>
      </c>
      <c r="Y28" s="15">
        <f t="shared" si="11"/>
        <v>5</v>
      </c>
      <c r="Z28" s="15">
        <f t="shared" si="11"/>
        <v>5</v>
      </c>
      <c r="AA28" s="15">
        <f t="shared" si="11"/>
        <v>5</v>
      </c>
      <c r="AB28" s="15">
        <f t="shared" si="11"/>
        <v>5</v>
      </c>
      <c r="AC28" s="15">
        <f t="shared" si="11"/>
        <v>5</v>
      </c>
      <c r="AD28" s="15">
        <f t="shared" si="11"/>
        <v>4</v>
      </c>
      <c r="AE28" s="15">
        <f t="shared" si="11"/>
        <v>5</v>
      </c>
      <c r="AF28" s="15">
        <f t="shared" si="11"/>
        <v>4</v>
      </c>
      <c r="AI28" s="12"/>
      <c r="AJ28" s="12"/>
      <c r="AK28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16:AH16"/>
    <mergeCell ref="AI16:AJ16"/>
    <mergeCell ref="AK16:AL16"/>
    <mergeCell ref="AM16:AN16"/>
    <mergeCell ref="AO16:AP16"/>
    <mergeCell ref="AQ16:AR16"/>
    <mergeCell ref="AS16:AT16"/>
    <mergeCell ref="AU16:AV16"/>
    <mergeCell ref="BE16:BF16"/>
    <mergeCell ref="BG16:BH16"/>
    <mergeCell ref="BI16:BJ16"/>
    <mergeCell ref="BK16:BL16"/>
    <mergeCell ref="AW16:AX16"/>
    <mergeCell ref="AY16:AZ16"/>
    <mergeCell ref="BA16:BB16"/>
    <mergeCell ref="BC16:BD16"/>
    <mergeCell ref="BU16:BV16"/>
    <mergeCell ref="BW16:BX16"/>
    <mergeCell ref="BM16:BN16"/>
    <mergeCell ref="BO16:BP16"/>
    <mergeCell ref="BQ16:BR16"/>
    <mergeCell ref="BS16:BT16"/>
  </mergeCells>
  <phoneticPr fontId="4" type="noConversion"/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28"/>
  <sheetViews>
    <sheetView workbookViewId="0">
      <pane xSplit="3" topLeftCell="Z1" activePane="topRight" state="frozen"/>
      <selection pane="topRight" activeCell="AB18" sqref="AB18:AB22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/>
      <c r="C3" s="1"/>
      <c r="D3" s="5">
        <f>((AG3-AW3)^2+(AH3-AX3)^2)^0.5</f>
        <v>0</v>
      </c>
      <c r="E3" s="5">
        <f>((AG3-AU3)^2+(AH3-AV3)^2)^0.5</f>
        <v>0</v>
      </c>
      <c r="F3" s="5">
        <f>((AG3-AM3)^2+(AH3-AN3)^2)^0.5</f>
        <v>0</v>
      </c>
      <c r="G3" s="5">
        <f>((AG3-AI3)^2+(AH3-AJ3)^2)^0.5</f>
        <v>0</v>
      </c>
      <c r="H3" s="5">
        <f>((AK3-AM3)^2+(AL3-AN3)^2)^0.5</f>
        <v>0</v>
      </c>
      <c r="I3" s="5">
        <f>((AM3-AO3)^2+(AN3-AP3)^2)^0.5</f>
        <v>0</v>
      </c>
      <c r="J3" s="5">
        <f>((AO3-AQ3)^2+(AP3-AR3)^2)^0.5</f>
        <v>0</v>
      </c>
      <c r="K3" s="5">
        <f>((AQ3-AS3)^2+(AR3-AT3)^2)^0.5</f>
        <v>0</v>
      </c>
      <c r="L3" s="5">
        <f>((BS3-BU3)^2+(BT3-BV3)^2)^0.5</f>
        <v>0</v>
      </c>
      <c r="M3" s="5">
        <f>((BU3-BW3)^2+(BV3-BX3)^2)^0.5</f>
        <v>0</v>
      </c>
      <c r="N3" s="5">
        <f>((BW3-BY3)^2+(BX3-BZ3)^2)^0.5 + ((BY3-CA3)^2+(BZ3-CB3)^2)^0.5</f>
        <v>0</v>
      </c>
      <c r="O3" s="5">
        <f>((CA3-CC3)^2+(CB3-CD3)^2)^0.5</f>
        <v>0</v>
      </c>
      <c r="P3" s="5">
        <f>((CE3-CG3)^2+(CF3-CH3)^2)^0.5</f>
        <v>0</v>
      </c>
      <c r="Q3" s="5">
        <f>((CG3-CI3)^2+(CH3-CJ3)^2)^0.5</f>
        <v>0</v>
      </c>
      <c r="R3" s="5">
        <f>((CO3-CQ3)^2+(CP3-CR3)^2)^0.5</f>
        <v>0</v>
      </c>
      <c r="S3" s="5">
        <f>((CQ3-CS3)^2+(CR3-CT3)^2)^0.5</f>
        <v>0</v>
      </c>
      <c r="T3" s="5">
        <f>((CY3-DA3)^2+(CZ3-DB3)^2)^0.5</f>
        <v>0</v>
      </c>
      <c r="U3" s="5">
        <f>((DA3-DC3)^2+(DB3-DD3)^2)^0.5</f>
        <v>0</v>
      </c>
      <c r="V3" s="5">
        <f>((DI3-DK3)^2+(DJ3-DL3)^2)^0.5</f>
        <v>0</v>
      </c>
      <c r="W3" s="5">
        <f>((DK3-DM3)^2+(DL3-DN3)^2)^0.5</f>
        <v>0</v>
      </c>
      <c r="X3" s="5">
        <f>((DM3-DO3)^2+(DN3-DP3)^2)^0.5</f>
        <v>0</v>
      </c>
      <c r="Y3" s="5">
        <f>((BE3-BK3)^2+(BF3-BL3)^2)^0.5</f>
        <v>0</v>
      </c>
      <c r="Z3" s="5">
        <f>((BG3-BI3)^2+(BH3-BJ3)^2)^0.5</f>
        <v>0</v>
      </c>
      <c r="AA3" s="5">
        <f>((BC3-BM3)^2+(BD3-BN3)^2)^0.5</f>
        <v>0</v>
      </c>
      <c r="AB3" s="5">
        <f>((BA3-BO3)^2+(BB3-BP3)^2)^0.5</f>
        <v>0</v>
      </c>
      <c r="AC3" s="6">
        <f>((AY3-BQ3)^2+(AZ3-BR3)^2)^0.5</f>
        <v>0</v>
      </c>
      <c r="AD3" s="6">
        <f>((CK3-CM3)^2+(CL3-CN3)^2)^0.5</f>
        <v>0</v>
      </c>
      <c r="AE3" s="6">
        <f>((CU3-CW3)^2+(CV3-CX3)^2)^0.5</f>
        <v>0</v>
      </c>
      <c r="AF3" s="6">
        <f>((DE3-DG3)^2+(DF3-DH3)^2)^0.5</f>
        <v>0</v>
      </c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18"/>
      <c r="AZ3" s="18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</row>
    <row r="4" spans="2:120" ht="14.45" customHeight="1" x14ac:dyDescent="0.2">
      <c r="B4" s="2"/>
      <c r="C4" s="2"/>
      <c r="D4" s="5">
        <f>((AG4-AW4)^2+(AH4-AX4)^2)^0.5</f>
        <v>0</v>
      </c>
      <c r="E4" s="5">
        <f>((AG4-AU4)^2+(AH4-AV4)^2)^0.5</f>
        <v>0</v>
      </c>
      <c r="F4" s="5">
        <f>((AG4-AM4)^2+(AH4-AN4)^2)^0.5</f>
        <v>0</v>
      </c>
      <c r="G4" s="5">
        <f>((AG4-AI4)^2+(AH4-AJ4)^2)^0.5</f>
        <v>0</v>
      </c>
      <c r="H4" s="5">
        <f>((AK4-AM4)^2+(AL4-AN4)^2)^0.5</f>
        <v>0</v>
      </c>
      <c r="I4" s="5">
        <f>((AM4-AO4)^2+(AN4-AP4)^2)^0.5</f>
        <v>0</v>
      </c>
      <c r="J4" s="5">
        <f>((AO4-AQ4)^2+(AP4-AR4)^2)^0.5</f>
        <v>0</v>
      </c>
      <c r="K4" s="5">
        <f>((AQ4-AS4)^2+(AR4-AT4)^2)^0.5</f>
        <v>0</v>
      </c>
      <c r="L4" s="5">
        <f>((BS4-BU4)^2+(BT4-BV4)^2)^0.5</f>
        <v>0</v>
      </c>
      <c r="M4" s="5">
        <f>((BU4-BW4)^2+(BV4-BX4)^2)^0.5</f>
        <v>0</v>
      </c>
      <c r="N4" s="5">
        <f>((BW4-BY4)^2+(BX4-BZ4)^2)^0.5 + ((BY4-CA4)^2+(BZ4-CB4)^2)^0.5</f>
        <v>0</v>
      </c>
      <c r="O4" s="5">
        <f>((CA4-CC4)^2+(CB4-CD4)^2)^0.5</f>
        <v>0</v>
      </c>
      <c r="P4" s="5">
        <f>((CE4-CG4)^2+(CF4-CH4)^2)^0.5</f>
        <v>0</v>
      </c>
      <c r="Q4" s="5">
        <f>((CG4-CI4)^2+(CH4-CJ4)^2)^0.5</f>
        <v>0</v>
      </c>
      <c r="R4" s="5">
        <f>((CO4-CQ4)^2+(CP4-CR4)^2)^0.5</f>
        <v>0</v>
      </c>
      <c r="S4" s="5">
        <f>((CQ4-CS4)^2+(CR4-CT4)^2)^0.5</f>
        <v>0</v>
      </c>
      <c r="T4" s="5">
        <f>((CY4-DA4)^2+(CZ4-DB4)^2)^0.5</f>
        <v>0</v>
      </c>
      <c r="U4" s="5">
        <f>((DA4-DC4)^2+(DB4-DD4)^2)^0.5</f>
        <v>0</v>
      </c>
      <c r="V4" s="5">
        <f>((DI4-DK4)^2+(DJ4-DL4)^2)^0.5</f>
        <v>0</v>
      </c>
      <c r="W4" s="5">
        <f>((DK4-DM4)^2+(DL4-DN4)^2)^0.5</f>
        <v>0</v>
      </c>
      <c r="X4" s="5">
        <f>((DM4-DO4)^2+(DN4-DP4)^2)^0.5</f>
        <v>0</v>
      </c>
      <c r="Y4" s="5">
        <f>((BE4-BK4)^2+(BF4-BL4)^2)^0.5</f>
        <v>0</v>
      </c>
      <c r="Z4" s="5">
        <f>((BG4-BI4)^2+(BH4-BJ4)^2)^0.5</f>
        <v>0</v>
      </c>
      <c r="AA4" s="5">
        <f>((BC4-BM4)^2+(BD4-BN4)^2)^0.5</f>
        <v>0</v>
      </c>
      <c r="AB4" s="5">
        <f>((BA4-BO4)^2+(BB4-BP4)^2)^0.5</f>
        <v>0</v>
      </c>
      <c r="AC4" s="6">
        <f>((AY4-BQ4)^2+(AZ4-BR4)^2)^0.5</f>
        <v>0</v>
      </c>
      <c r="AD4" s="6">
        <f>((CK4-CM4)^2+(CL4-CN4)^2)^0.5</f>
        <v>0</v>
      </c>
      <c r="AE4" s="6">
        <f>((CU4-CW4)^2+(CV4-CX4)^2)^0.5</f>
        <v>0</v>
      </c>
      <c r="AF4" s="6">
        <f>((DE4-DG4)^2+(DF4-DH4)^2)^0.5</f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>((AG5-AW5)^2+(AH5-AX5)^2)^0.5</f>
        <v>0</v>
      </c>
      <c r="E5" s="5">
        <f>((AG5-AU5)^2+(AH5-AV5)^2)^0.5</f>
        <v>0</v>
      </c>
      <c r="F5" s="5">
        <f>((AG5-AM5)^2+(AH5-AN5)^2)^0.5</f>
        <v>0</v>
      </c>
      <c r="G5" s="5">
        <f>((AG5-AI5)^2+(AH5-AJ5)^2)^0.5</f>
        <v>0</v>
      </c>
      <c r="H5" s="5">
        <f>((AK5-AM5)^2+(AL5-AN5)^2)^0.5</f>
        <v>0</v>
      </c>
      <c r="I5" s="5">
        <f>((AM5-AO5)^2+(AN5-AP5)^2)^0.5</f>
        <v>0</v>
      </c>
      <c r="J5" s="5">
        <f>((AO5-AQ5)^2+(AP5-AR5)^2)^0.5</f>
        <v>0</v>
      </c>
      <c r="K5" s="5">
        <f>((AQ5-AS5)^2+(AR5-AT5)^2)^0.5</f>
        <v>0</v>
      </c>
      <c r="L5" s="5">
        <f>((BS5-BU5)^2+(BT5-BV5)^2)^0.5</f>
        <v>0</v>
      </c>
      <c r="M5" s="5">
        <f>((BU5-BW5)^2+(BV5-BX5)^2)^0.5</f>
        <v>0</v>
      </c>
      <c r="N5" s="5">
        <f>((BW5-BY5)^2+(BX5-BZ5)^2)^0.5 + ((BY5-CA5)^2+(BZ5-CB5)^2)^0.5</f>
        <v>0</v>
      </c>
      <c r="O5" s="5">
        <f>((CA5-CC5)^2+(CB5-CD5)^2)^0.5</f>
        <v>0</v>
      </c>
      <c r="P5" s="5">
        <f>((CE5-CG5)^2+(CF5-CH5)^2)^0.5</f>
        <v>0</v>
      </c>
      <c r="Q5" s="5">
        <f>((CG5-CI5)^2+(CH5-CJ5)^2)^0.5</f>
        <v>0</v>
      </c>
      <c r="R5" s="5">
        <f>((CO5-CQ5)^2+(CP5-CR5)^2)^0.5</f>
        <v>0</v>
      </c>
      <c r="S5" s="5">
        <f>((CQ5-CS5)^2+(CR5-CT5)^2)^0.5</f>
        <v>0</v>
      </c>
      <c r="T5" s="5">
        <f>((CY5-DA5)^2+(CZ5-DB5)^2)^0.5</f>
        <v>0</v>
      </c>
      <c r="U5" s="5">
        <f>((DA5-DC5)^2+(DB5-DD5)^2)^0.5</f>
        <v>0</v>
      </c>
      <c r="V5" s="5">
        <f>((DI5-DK5)^2+(DJ5-DL5)^2)^0.5</f>
        <v>0</v>
      </c>
      <c r="W5" s="5">
        <f>((DK5-DM5)^2+(DL5-DN5)^2)^0.5</f>
        <v>0</v>
      </c>
      <c r="X5" s="5">
        <f>((DM5-DO5)^2+(DN5-DP5)^2)^0.5</f>
        <v>0</v>
      </c>
      <c r="Y5" s="5">
        <f>((BE5-BK5)^2+(BF5-BL5)^2)^0.5</f>
        <v>0</v>
      </c>
      <c r="Z5" s="5">
        <f>((BG5-BI5)^2+(BH5-BJ5)^2)^0.5</f>
        <v>0</v>
      </c>
      <c r="AA5" s="5">
        <f>((BC5-BM5)^2+(BD5-BN5)^2)^0.5</f>
        <v>0</v>
      </c>
      <c r="AB5" s="5">
        <f>((BA5-BO5)^2+(BB5-BP5)^2)^0.5</f>
        <v>0</v>
      </c>
      <c r="AC5" s="6">
        <f>((AY5-BQ5)^2+(AZ5-BR5)^2)^0.5</f>
        <v>0</v>
      </c>
      <c r="AD5" s="6">
        <f>((CK5-CM5)^2+(CL5-CN5)^2)^0.5</f>
        <v>0</v>
      </c>
      <c r="AE5" s="6">
        <f>((CU5-CW5)^2+(CV5-CX5)^2)^0.5</f>
        <v>0</v>
      </c>
      <c r="AF5" s="6">
        <f>((DE5-DG5)^2+(DF5-DH5)^2)^0.5</f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>((AG6-AW6)^2+(AH6-AX6)^2)^0.5</f>
        <v>0</v>
      </c>
      <c r="E6" s="5">
        <f>((AG6-AU6)^2+(AH6-AV6)^2)^0.5</f>
        <v>0</v>
      </c>
      <c r="F6" s="5">
        <f>((AG6-AM6)^2+(AH6-AN6)^2)^0.5</f>
        <v>0</v>
      </c>
      <c r="G6" s="5">
        <f>((AG6-AI6)^2+(AH6-AJ6)^2)^0.5</f>
        <v>0</v>
      </c>
      <c r="H6" s="5">
        <f>((AK6-AM6)^2+(AL6-AN6)^2)^0.5</f>
        <v>0</v>
      </c>
      <c r="I6" s="5">
        <f>((AM6-AO6)^2+(AN6-AP6)^2)^0.5</f>
        <v>0</v>
      </c>
      <c r="J6" s="5">
        <f>((AO6-AQ6)^2+(AP6-AR6)^2)^0.5</f>
        <v>0</v>
      </c>
      <c r="K6" s="5">
        <f>((AQ6-AS6)^2+(AR6-AT6)^2)^0.5</f>
        <v>0</v>
      </c>
      <c r="L6" s="5">
        <f>((BS6-BU6)^2+(BT6-BV6)^2)^0.5</f>
        <v>0</v>
      </c>
      <c r="M6" s="5">
        <f>((BU6-BW6)^2+(BV6-BX6)^2)^0.5</f>
        <v>0</v>
      </c>
      <c r="N6" s="5">
        <f>((BW6-BY6)^2+(BX6-BZ6)^2)^0.5 + ((BY6-CA6)^2+(BZ6-CB6)^2)^0.5</f>
        <v>0</v>
      </c>
      <c r="O6" s="5">
        <f>((CA6-CC6)^2+(CB6-CD6)^2)^0.5</f>
        <v>0</v>
      </c>
      <c r="P6" s="5">
        <f>((CE6-CG6)^2+(CF6-CH6)^2)^0.5</f>
        <v>0</v>
      </c>
      <c r="Q6" s="5">
        <f>((CG6-CI6)^2+(CH6-CJ6)^2)^0.5</f>
        <v>0</v>
      </c>
      <c r="R6" s="5">
        <f>((CO6-CQ6)^2+(CP6-CR6)^2)^0.5</f>
        <v>0</v>
      </c>
      <c r="S6" s="5">
        <f>((CQ6-CS6)^2+(CR6-CT6)^2)^0.5</f>
        <v>0</v>
      </c>
      <c r="T6" s="5">
        <f>((CY6-DA6)^2+(CZ6-DB6)^2)^0.5</f>
        <v>0</v>
      </c>
      <c r="U6" s="5">
        <f>((DA6-DC6)^2+(DB6-DD6)^2)^0.5</f>
        <v>0</v>
      </c>
      <c r="V6" s="5">
        <f>((DI6-DK6)^2+(DJ6-DL6)^2)^0.5</f>
        <v>0</v>
      </c>
      <c r="W6" s="5">
        <f>((DK6-DM6)^2+(DL6-DN6)^2)^0.5</f>
        <v>0</v>
      </c>
      <c r="X6" s="5">
        <f>((DM6-DO6)^2+(DN6-DP6)^2)^0.5</f>
        <v>0</v>
      </c>
      <c r="Y6" s="5">
        <f>((BE6-BK6)^2+(BF6-BL6)^2)^0.5</f>
        <v>0</v>
      </c>
      <c r="Z6" s="5">
        <f>((BG6-BI6)^2+(BH6-BJ6)^2)^0.5</f>
        <v>0</v>
      </c>
      <c r="AA6" s="5">
        <f>((BC6-BM6)^2+(BD6-BN6)^2)^0.5</f>
        <v>0</v>
      </c>
      <c r="AB6" s="5">
        <f>((BA6-BO6)^2+(BB6-BP6)^2)^0.5</f>
        <v>0</v>
      </c>
      <c r="AC6" s="6">
        <f>((AY6-BQ6)^2+(AZ6-BR6)^2)^0.5</f>
        <v>0</v>
      </c>
      <c r="AD6" s="6">
        <f>((CK6-CM6)^2+(CL6-CN6)^2)^0.5</f>
        <v>0</v>
      </c>
      <c r="AE6" s="6">
        <f>((CU6-CW6)^2+(CV6-CX6)^2)^0.5</f>
        <v>0</v>
      </c>
      <c r="AF6" s="6">
        <f>((DE6-DG6)^2+(DF6-DH6)^2)^0.5</f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23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>((AG7-AW7)^2+(AH7-AX7)^2)^0.5</f>
        <v>0</v>
      </c>
      <c r="E7" s="5">
        <f>((AG7-AU7)^2+(AH7-AV7)^2)^0.5</f>
        <v>0</v>
      </c>
      <c r="F7" s="5">
        <f>((AG7-AM7)^2+(AH7-AN7)^2)^0.5</f>
        <v>0</v>
      </c>
      <c r="G7" s="5">
        <f>((AG7-AI7)^2+(AH7-AJ7)^2)^0.5</f>
        <v>0</v>
      </c>
      <c r="H7" s="5">
        <f>((AK7-AM7)^2+(AL7-AN7)^2)^0.5</f>
        <v>0</v>
      </c>
      <c r="I7" s="5">
        <f>((AM7-AO7)^2+(AN7-AP7)^2)^0.5</f>
        <v>0</v>
      </c>
      <c r="J7" s="5">
        <f>((AO7-AQ7)^2+(AP7-AR7)^2)^0.5</f>
        <v>0</v>
      </c>
      <c r="K7" s="5">
        <f>((AQ7-AS7)^2+(AR7-AT7)^2)^0.5</f>
        <v>0</v>
      </c>
      <c r="L7" s="5">
        <f>((BS7-BU7)^2+(BT7-BV7)^2)^0.5</f>
        <v>0</v>
      </c>
      <c r="M7" s="5">
        <f>((BU7-BW7)^2+(BV7-BX7)^2)^0.5</f>
        <v>0</v>
      </c>
      <c r="N7" s="5">
        <f>((BW7-BY7)^2+(BX7-BZ7)^2)^0.5 + ((BY7-CA7)^2+(BZ7-CB7)^2)^0.5</f>
        <v>0</v>
      </c>
      <c r="O7" s="5">
        <f>((CA7-CC7)^2+(CB7-CD7)^2)^0.5</f>
        <v>0</v>
      </c>
      <c r="P7" s="5">
        <f>((CE7-CG7)^2+(CF7-CH7)^2)^0.5</f>
        <v>0</v>
      </c>
      <c r="Q7" s="5">
        <f>((CG7-CI7)^2+(CH7-CJ7)^2)^0.5</f>
        <v>0</v>
      </c>
      <c r="R7" s="5">
        <f>((CO7-CQ7)^2+(CP7-CR7)^2)^0.5</f>
        <v>0</v>
      </c>
      <c r="S7" s="5">
        <f>((CQ7-CS7)^2+(CR7-CT7)^2)^0.5</f>
        <v>0</v>
      </c>
      <c r="T7" s="5">
        <f>((CY7-DA7)^2+(CZ7-DB7)^2)^0.5</f>
        <v>0</v>
      </c>
      <c r="U7" s="5">
        <f>((DA7-DC7)^2+(DB7-DD7)^2)^0.5</f>
        <v>0</v>
      </c>
      <c r="V7" s="5">
        <f>((DI7-DK7)^2+(DJ7-DL7)^2)^0.5</f>
        <v>0</v>
      </c>
      <c r="W7" s="5">
        <f>((DK7-DM7)^2+(DL7-DN7)^2)^0.5</f>
        <v>0</v>
      </c>
      <c r="X7" s="5">
        <f>((DM7-DO7)^2+(DN7-DP7)^2)^0.5</f>
        <v>0</v>
      </c>
      <c r="Y7" s="5">
        <f>((BE7-BK7)^2+(BF7-BL7)^2)^0.5</f>
        <v>0</v>
      </c>
      <c r="Z7" s="5">
        <f>((BG7-BI7)^2+(BH7-BJ7)^2)^0.5</f>
        <v>0</v>
      </c>
      <c r="AA7" s="5">
        <f>((BC7-BM7)^2+(BD7-BN7)^2)^0.5</f>
        <v>0</v>
      </c>
      <c r="AB7" s="5">
        <f>((BA7-BO7)^2+(BB7-BP7)^2)^0.5</f>
        <v>0</v>
      </c>
      <c r="AC7" s="6">
        <f>((AY7-BQ7)^2+(AZ7-BR7)^2)^0.5</f>
        <v>0</v>
      </c>
      <c r="AD7" s="6">
        <f>((CK7-CM7)^2+(CL7-CN7)^2)^0.5</f>
        <v>0</v>
      </c>
      <c r="AE7" s="6">
        <f>((CU7-CW7)^2+(CV7-CX7)^2)^0.5</f>
        <v>0</v>
      </c>
      <c r="AF7" s="6">
        <f>((DE7-DG7)^2+(DF7-DH7)^2)^0.5</f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x14ac:dyDescent="0.2">
      <c r="B8" s="13" t="s">
        <v>3</v>
      </c>
      <c r="C8" s="13"/>
      <c r="D8" s="14">
        <f>AVERAGE(D3:D3)</f>
        <v>0</v>
      </c>
      <c r="E8" s="14">
        <f t="shared" ref="E8:AF8" si="0">AVERAGE(E3:E3)</f>
        <v>0</v>
      </c>
      <c r="F8" s="14">
        <f t="shared" si="0"/>
        <v>0</v>
      </c>
      <c r="G8" s="14">
        <f t="shared" si="0"/>
        <v>0</v>
      </c>
      <c r="H8" s="14">
        <f t="shared" si="0"/>
        <v>0</v>
      </c>
      <c r="I8" s="14">
        <f t="shared" si="0"/>
        <v>0</v>
      </c>
      <c r="J8" s="14">
        <f t="shared" si="0"/>
        <v>0</v>
      </c>
      <c r="K8" s="14">
        <f t="shared" si="0"/>
        <v>0</v>
      </c>
      <c r="L8" s="14">
        <f t="shared" si="0"/>
        <v>0</v>
      </c>
      <c r="M8" s="14">
        <f t="shared" si="0"/>
        <v>0</v>
      </c>
      <c r="N8" s="14">
        <f t="shared" si="0"/>
        <v>0</v>
      </c>
      <c r="O8" s="14">
        <f t="shared" si="0"/>
        <v>0</v>
      </c>
      <c r="P8" s="14">
        <f t="shared" si="0"/>
        <v>0</v>
      </c>
      <c r="Q8" s="14">
        <f t="shared" si="0"/>
        <v>0</v>
      </c>
      <c r="R8" s="14">
        <f t="shared" si="0"/>
        <v>0</v>
      </c>
      <c r="S8" s="14">
        <f t="shared" si="0"/>
        <v>0</v>
      </c>
      <c r="T8" s="14">
        <f t="shared" si="0"/>
        <v>0</v>
      </c>
      <c r="U8" s="14">
        <f t="shared" si="0"/>
        <v>0</v>
      </c>
      <c r="V8" s="14">
        <f t="shared" si="0"/>
        <v>0</v>
      </c>
      <c r="W8" s="14">
        <f t="shared" si="0"/>
        <v>0</v>
      </c>
      <c r="X8" s="14">
        <f t="shared" si="0"/>
        <v>0</v>
      </c>
      <c r="Y8" s="14">
        <f t="shared" si="0"/>
        <v>0</v>
      </c>
      <c r="Z8" s="14">
        <f t="shared" si="0"/>
        <v>0</v>
      </c>
      <c r="AA8" s="14">
        <f t="shared" si="0"/>
        <v>0</v>
      </c>
      <c r="AB8" s="14">
        <f t="shared" si="0"/>
        <v>0</v>
      </c>
      <c r="AC8" s="14">
        <f t="shared" si="0"/>
        <v>0</v>
      </c>
      <c r="AD8" s="14">
        <f t="shared" si="0"/>
        <v>0</v>
      </c>
      <c r="AE8" s="14">
        <f t="shared" si="0"/>
        <v>0</v>
      </c>
      <c r="AF8" s="14">
        <f t="shared" si="0"/>
        <v>0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7"/>
      <c r="BT8" s="7"/>
      <c r="BU8" s="7"/>
      <c r="BV8" s="7"/>
      <c r="BW8" s="7"/>
      <c r="BX8" s="7"/>
      <c r="BY8" s="7"/>
      <c r="BZ8" s="7"/>
    </row>
    <row r="9" spans="2:120" x14ac:dyDescent="0.2">
      <c r="B9" s="13" t="s">
        <v>4</v>
      </c>
      <c r="C9" s="13"/>
      <c r="D9" s="14" t="e">
        <f>STDEV(D3:D3)</f>
        <v>#DIV/0!</v>
      </c>
      <c r="E9" s="14" t="e">
        <f t="shared" ref="E9:AF9" si="1">STDEV(E3:E3)</f>
        <v>#DIV/0!</v>
      </c>
      <c r="F9" s="14" t="e">
        <f t="shared" si="1"/>
        <v>#DIV/0!</v>
      </c>
      <c r="G9" s="14" t="e">
        <f t="shared" si="1"/>
        <v>#DIV/0!</v>
      </c>
      <c r="H9" s="14" t="e">
        <f t="shared" si="1"/>
        <v>#DIV/0!</v>
      </c>
      <c r="I9" s="14" t="e">
        <f t="shared" si="1"/>
        <v>#DIV/0!</v>
      </c>
      <c r="J9" s="14" t="e">
        <f t="shared" si="1"/>
        <v>#DIV/0!</v>
      </c>
      <c r="K9" s="14" t="e">
        <f t="shared" si="1"/>
        <v>#DIV/0!</v>
      </c>
      <c r="L9" s="14" t="e">
        <f t="shared" si="1"/>
        <v>#DIV/0!</v>
      </c>
      <c r="M9" s="14" t="e">
        <f t="shared" si="1"/>
        <v>#DIV/0!</v>
      </c>
      <c r="N9" s="14" t="e">
        <f t="shared" si="1"/>
        <v>#DIV/0!</v>
      </c>
      <c r="O9" s="14" t="e">
        <f t="shared" si="1"/>
        <v>#DIV/0!</v>
      </c>
      <c r="P9" s="14" t="e">
        <f t="shared" si="1"/>
        <v>#DIV/0!</v>
      </c>
      <c r="Q9" s="14" t="e">
        <f t="shared" si="1"/>
        <v>#DIV/0!</v>
      </c>
      <c r="R9" s="14" t="e">
        <f t="shared" si="1"/>
        <v>#DIV/0!</v>
      </c>
      <c r="S9" s="14" t="e">
        <f t="shared" si="1"/>
        <v>#DIV/0!</v>
      </c>
      <c r="T9" s="14" t="e">
        <f t="shared" si="1"/>
        <v>#DIV/0!</v>
      </c>
      <c r="U9" s="14" t="e">
        <f t="shared" si="1"/>
        <v>#DIV/0!</v>
      </c>
      <c r="V9" s="14" t="e">
        <f t="shared" si="1"/>
        <v>#DIV/0!</v>
      </c>
      <c r="W9" s="14" t="e">
        <f t="shared" si="1"/>
        <v>#DIV/0!</v>
      </c>
      <c r="X9" s="14" t="e">
        <f t="shared" si="1"/>
        <v>#DIV/0!</v>
      </c>
      <c r="Y9" s="14" t="e">
        <f t="shared" si="1"/>
        <v>#DIV/0!</v>
      </c>
      <c r="Z9" s="14" t="e">
        <f t="shared" si="1"/>
        <v>#DIV/0!</v>
      </c>
      <c r="AA9" s="14" t="e">
        <f t="shared" si="1"/>
        <v>#DIV/0!</v>
      </c>
      <c r="AB9" s="14" t="e">
        <f t="shared" si="1"/>
        <v>#DIV/0!</v>
      </c>
      <c r="AC9" s="14" t="e">
        <f t="shared" si="1"/>
        <v>#DIV/0!</v>
      </c>
      <c r="AD9" s="14" t="e">
        <f t="shared" si="1"/>
        <v>#DIV/0!</v>
      </c>
      <c r="AE9" s="14" t="e">
        <f t="shared" si="1"/>
        <v>#DIV/0!</v>
      </c>
      <c r="AF9" s="14" t="e">
        <f t="shared" si="1"/>
        <v>#DIV/0!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x14ac:dyDescent="0.2">
      <c r="B10" s="13" t="s">
        <v>5</v>
      </c>
      <c r="C10" s="13"/>
      <c r="D10" s="14">
        <f>MAX(D3:D3)-MIN(D3:D3)</f>
        <v>0</v>
      </c>
      <c r="E10" s="14">
        <f t="shared" ref="E10:AF10" si="2">MAX(E3:E3)-MIN(E3:E3)</f>
        <v>0</v>
      </c>
      <c r="F10" s="14">
        <f t="shared" si="2"/>
        <v>0</v>
      </c>
      <c r="G10" s="14">
        <f t="shared" si="2"/>
        <v>0</v>
      </c>
      <c r="H10" s="14">
        <f t="shared" si="2"/>
        <v>0</v>
      </c>
      <c r="I10" s="14">
        <f t="shared" si="2"/>
        <v>0</v>
      </c>
      <c r="J10" s="14">
        <f t="shared" si="2"/>
        <v>0</v>
      </c>
      <c r="K10" s="14">
        <f t="shared" si="2"/>
        <v>0</v>
      </c>
      <c r="L10" s="14">
        <f t="shared" si="2"/>
        <v>0</v>
      </c>
      <c r="M10" s="14">
        <f t="shared" si="2"/>
        <v>0</v>
      </c>
      <c r="N10" s="14">
        <f t="shared" si="2"/>
        <v>0</v>
      </c>
      <c r="O10" s="14">
        <f t="shared" si="2"/>
        <v>0</v>
      </c>
      <c r="P10" s="14">
        <f t="shared" si="2"/>
        <v>0</v>
      </c>
      <c r="Q10" s="14">
        <f t="shared" si="2"/>
        <v>0</v>
      </c>
      <c r="R10" s="14">
        <f t="shared" si="2"/>
        <v>0</v>
      </c>
      <c r="S10" s="14">
        <f t="shared" si="2"/>
        <v>0</v>
      </c>
      <c r="T10" s="14">
        <f t="shared" si="2"/>
        <v>0</v>
      </c>
      <c r="U10" s="14">
        <f t="shared" si="2"/>
        <v>0</v>
      </c>
      <c r="V10" s="14">
        <f t="shared" si="2"/>
        <v>0</v>
      </c>
      <c r="W10" s="14">
        <f t="shared" si="2"/>
        <v>0</v>
      </c>
      <c r="X10" s="14">
        <f t="shared" si="2"/>
        <v>0</v>
      </c>
      <c r="Y10" s="14">
        <f t="shared" si="2"/>
        <v>0</v>
      </c>
      <c r="Z10" s="14">
        <f t="shared" si="2"/>
        <v>0</v>
      </c>
      <c r="AA10" s="14">
        <f t="shared" si="2"/>
        <v>0</v>
      </c>
      <c r="AB10" s="14">
        <f t="shared" si="2"/>
        <v>0</v>
      </c>
      <c r="AC10" s="14">
        <f t="shared" si="2"/>
        <v>0</v>
      </c>
      <c r="AD10" s="14">
        <f t="shared" si="2"/>
        <v>0</v>
      </c>
      <c r="AE10" s="14">
        <f t="shared" si="2"/>
        <v>0</v>
      </c>
      <c r="AF10" s="14">
        <f t="shared" si="2"/>
        <v>0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 t="s">
        <v>55</v>
      </c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x14ac:dyDescent="0.2">
      <c r="B11" s="13" t="s">
        <v>6</v>
      </c>
      <c r="C11" s="13"/>
      <c r="D11" s="14">
        <f>MIN(D3:D3)</f>
        <v>0</v>
      </c>
      <c r="E11" s="14">
        <f t="shared" ref="E11:AF11" si="3">MIN(E3:E3)</f>
        <v>0</v>
      </c>
      <c r="F11" s="14">
        <f t="shared" si="3"/>
        <v>0</v>
      </c>
      <c r="G11" s="14">
        <f t="shared" si="3"/>
        <v>0</v>
      </c>
      <c r="H11" s="14">
        <f t="shared" si="3"/>
        <v>0</v>
      </c>
      <c r="I11" s="14">
        <f t="shared" si="3"/>
        <v>0</v>
      </c>
      <c r="J11" s="14">
        <f t="shared" si="3"/>
        <v>0</v>
      </c>
      <c r="K11" s="14">
        <f t="shared" si="3"/>
        <v>0</v>
      </c>
      <c r="L11" s="14">
        <f t="shared" si="3"/>
        <v>0</v>
      </c>
      <c r="M11" s="14">
        <f t="shared" si="3"/>
        <v>0</v>
      </c>
      <c r="N11" s="14">
        <f t="shared" si="3"/>
        <v>0</v>
      </c>
      <c r="O11" s="14">
        <f t="shared" si="3"/>
        <v>0</v>
      </c>
      <c r="P11" s="14">
        <f t="shared" si="3"/>
        <v>0</v>
      </c>
      <c r="Q11" s="14">
        <f t="shared" si="3"/>
        <v>0</v>
      </c>
      <c r="R11" s="14">
        <f t="shared" si="3"/>
        <v>0</v>
      </c>
      <c r="S11" s="14">
        <f t="shared" si="3"/>
        <v>0</v>
      </c>
      <c r="T11" s="14">
        <f t="shared" si="3"/>
        <v>0</v>
      </c>
      <c r="U11" s="14">
        <f t="shared" si="3"/>
        <v>0</v>
      </c>
      <c r="V11" s="14">
        <f t="shared" si="3"/>
        <v>0</v>
      </c>
      <c r="W11" s="14">
        <f t="shared" si="3"/>
        <v>0</v>
      </c>
      <c r="X11" s="14">
        <f t="shared" si="3"/>
        <v>0</v>
      </c>
      <c r="Y11" s="14">
        <f t="shared" si="3"/>
        <v>0</v>
      </c>
      <c r="Z11" s="14">
        <f t="shared" si="3"/>
        <v>0</v>
      </c>
      <c r="AA11" s="14">
        <f t="shared" si="3"/>
        <v>0</v>
      </c>
      <c r="AB11" s="14">
        <f t="shared" si="3"/>
        <v>0</v>
      </c>
      <c r="AC11" s="14">
        <f t="shared" si="3"/>
        <v>0</v>
      </c>
      <c r="AD11" s="14">
        <f t="shared" si="3"/>
        <v>0</v>
      </c>
      <c r="AE11" s="14">
        <f t="shared" si="3"/>
        <v>0</v>
      </c>
      <c r="AF11" s="14">
        <f t="shared" si="3"/>
        <v>0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7</v>
      </c>
      <c r="C12" s="13"/>
      <c r="D12" s="14">
        <f>MAX(D3:D3)</f>
        <v>0</v>
      </c>
      <c r="E12" s="14">
        <f t="shared" ref="E12:AF12" si="4">MAX(E3:E3)</f>
        <v>0</v>
      </c>
      <c r="F12" s="14">
        <f t="shared" si="4"/>
        <v>0</v>
      </c>
      <c r="G12" s="14">
        <f t="shared" si="4"/>
        <v>0</v>
      </c>
      <c r="H12" s="14">
        <f t="shared" si="4"/>
        <v>0</v>
      </c>
      <c r="I12" s="14">
        <f t="shared" si="4"/>
        <v>0</v>
      </c>
      <c r="J12" s="14">
        <f t="shared" si="4"/>
        <v>0</v>
      </c>
      <c r="K12" s="14">
        <f t="shared" si="4"/>
        <v>0</v>
      </c>
      <c r="L12" s="14">
        <f t="shared" si="4"/>
        <v>0</v>
      </c>
      <c r="M12" s="14">
        <f t="shared" si="4"/>
        <v>0</v>
      </c>
      <c r="N12" s="14">
        <f t="shared" si="4"/>
        <v>0</v>
      </c>
      <c r="O12" s="14">
        <f t="shared" si="4"/>
        <v>0</v>
      </c>
      <c r="P12" s="14">
        <f t="shared" si="4"/>
        <v>0</v>
      </c>
      <c r="Q12" s="14">
        <f t="shared" si="4"/>
        <v>0</v>
      </c>
      <c r="R12" s="14">
        <f t="shared" si="4"/>
        <v>0</v>
      </c>
      <c r="S12" s="14">
        <f t="shared" si="4"/>
        <v>0</v>
      </c>
      <c r="T12" s="14">
        <f t="shared" si="4"/>
        <v>0</v>
      </c>
      <c r="U12" s="14">
        <f t="shared" si="4"/>
        <v>0</v>
      </c>
      <c r="V12" s="14">
        <f t="shared" si="4"/>
        <v>0</v>
      </c>
      <c r="W12" s="14">
        <f t="shared" si="4"/>
        <v>0</v>
      </c>
      <c r="X12" s="14">
        <f t="shared" si="4"/>
        <v>0</v>
      </c>
      <c r="Y12" s="14">
        <f t="shared" si="4"/>
        <v>0</v>
      </c>
      <c r="Z12" s="14">
        <f t="shared" si="4"/>
        <v>0</v>
      </c>
      <c r="AA12" s="14">
        <f t="shared" si="4"/>
        <v>0</v>
      </c>
      <c r="AB12" s="14">
        <f t="shared" si="4"/>
        <v>0</v>
      </c>
      <c r="AC12" s="14">
        <f t="shared" si="4"/>
        <v>0</v>
      </c>
      <c r="AD12" s="14">
        <f t="shared" si="4"/>
        <v>0</v>
      </c>
      <c r="AE12" s="14">
        <f t="shared" si="4"/>
        <v>0</v>
      </c>
      <c r="AF12" s="14">
        <f t="shared" si="4"/>
        <v>0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56</v>
      </c>
      <c r="C13" s="13"/>
      <c r="D13" s="15">
        <f>COUNT(D3:D3)</f>
        <v>1</v>
      </c>
      <c r="E13" s="15">
        <f t="shared" ref="E13:AF13" si="5">COUNT(E3:E3)</f>
        <v>1</v>
      </c>
      <c r="F13" s="15">
        <f t="shared" si="5"/>
        <v>1</v>
      </c>
      <c r="G13" s="15">
        <f t="shared" si="5"/>
        <v>1</v>
      </c>
      <c r="H13" s="15">
        <f t="shared" si="5"/>
        <v>1</v>
      </c>
      <c r="I13" s="15">
        <f t="shared" si="5"/>
        <v>1</v>
      </c>
      <c r="J13" s="15">
        <f t="shared" si="5"/>
        <v>1</v>
      </c>
      <c r="K13" s="15">
        <f t="shared" si="5"/>
        <v>1</v>
      </c>
      <c r="L13" s="15">
        <f t="shared" si="5"/>
        <v>1</v>
      </c>
      <c r="M13" s="15">
        <f t="shared" si="5"/>
        <v>1</v>
      </c>
      <c r="N13" s="15">
        <f t="shared" si="5"/>
        <v>1</v>
      </c>
      <c r="O13" s="15">
        <f t="shared" si="5"/>
        <v>1</v>
      </c>
      <c r="P13" s="15">
        <f t="shared" si="5"/>
        <v>1</v>
      </c>
      <c r="Q13" s="15">
        <f t="shared" si="5"/>
        <v>1</v>
      </c>
      <c r="R13" s="15">
        <f t="shared" si="5"/>
        <v>1</v>
      </c>
      <c r="S13" s="15">
        <f t="shared" si="5"/>
        <v>1</v>
      </c>
      <c r="T13" s="15">
        <f t="shared" si="5"/>
        <v>1</v>
      </c>
      <c r="U13" s="15">
        <f t="shared" si="5"/>
        <v>1</v>
      </c>
      <c r="V13" s="15">
        <f t="shared" si="5"/>
        <v>1</v>
      </c>
      <c r="W13" s="15">
        <f t="shared" si="5"/>
        <v>1</v>
      </c>
      <c r="X13" s="15">
        <f t="shared" si="5"/>
        <v>1</v>
      </c>
      <c r="Y13" s="15">
        <f t="shared" si="5"/>
        <v>1</v>
      </c>
      <c r="Z13" s="15">
        <f t="shared" si="5"/>
        <v>1</v>
      </c>
      <c r="AA13" s="15">
        <f t="shared" si="5"/>
        <v>1</v>
      </c>
      <c r="AB13" s="15">
        <f t="shared" si="5"/>
        <v>1</v>
      </c>
      <c r="AC13" s="15">
        <f t="shared" si="5"/>
        <v>1</v>
      </c>
      <c r="AD13" s="15">
        <f t="shared" si="5"/>
        <v>1</v>
      </c>
      <c r="AE13" s="15">
        <f t="shared" si="5"/>
        <v>1</v>
      </c>
      <c r="AF13" s="15">
        <f t="shared" si="5"/>
        <v>1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"/>
      <c r="C14" s="1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7"/>
      <c r="AH14" s="7"/>
      <c r="AI14" s="8"/>
      <c r="AJ14" s="8"/>
      <c r="AK14" s="8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"/>
      <c r="C15" s="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7"/>
      <c r="AH15" s="7"/>
      <c r="AI15" s="8"/>
      <c r="AJ15" s="8"/>
      <c r="AK15" s="8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s="20" customFormat="1" x14ac:dyDescent="0.2">
      <c r="B16" s="1" t="s">
        <v>57</v>
      </c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86">
        <v>1</v>
      </c>
      <c r="AH16" s="86"/>
      <c r="AI16" s="87">
        <v>2</v>
      </c>
      <c r="AJ16" s="87"/>
      <c r="AK16" s="87">
        <v>3</v>
      </c>
      <c r="AL16" s="87"/>
      <c r="AM16" s="86">
        <v>4</v>
      </c>
      <c r="AN16" s="86"/>
      <c r="AO16" s="86">
        <v>5</v>
      </c>
      <c r="AP16" s="86"/>
      <c r="AQ16" s="86">
        <v>6</v>
      </c>
      <c r="AR16" s="86"/>
      <c r="AS16" s="86">
        <v>7</v>
      </c>
      <c r="AT16" s="86"/>
      <c r="AU16" s="86">
        <v>8</v>
      </c>
      <c r="AV16" s="86"/>
      <c r="AW16" s="86">
        <v>9</v>
      </c>
      <c r="AX16" s="86"/>
      <c r="AY16" s="86">
        <v>10</v>
      </c>
      <c r="AZ16" s="86"/>
      <c r="BA16" s="86">
        <v>11</v>
      </c>
      <c r="BB16" s="86"/>
      <c r="BC16" s="86">
        <v>12</v>
      </c>
      <c r="BD16" s="86"/>
      <c r="BE16" s="86">
        <v>13</v>
      </c>
      <c r="BF16" s="86"/>
      <c r="BG16" s="86">
        <v>14</v>
      </c>
      <c r="BH16" s="86"/>
      <c r="BI16" s="86">
        <v>15</v>
      </c>
      <c r="BJ16" s="86"/>
      <c r="BK16" s="86">
        <v>16</v>
      </c>
      <c r="BL16" s="86"/>
      <c r="BM16" s="86">
        <v>17</v>
      </c>
      <c r="BN16" s="86"/>
      <c r="BO16" s="86">
        <v>18</v>
      </c>
      <c r="BP16" s="86"/>
      <c r="BQ16" s="86">
        <v>19</v>
      </c>
      <c r="BR16" s="86"/>
      <c r="BS16" s="86">
        <v>20</v>
      </c>
      <c r="BT16" s="86"/>
      <c r="BU16" s="86">
        <v>21</v>
      </c>
      <c r="BV16" s="86"/>
      <c r="BW16" s="86">
        <v>22</v>
      </c>
      <c r="BX16" s="86"/>
      <c r="BY16" s="3"/>
      <c r="BZ16" s="3"/>
    </row>
    <row r="17" spans="2:120" s="20" customFormat="1" x14ac:dyDescent="0.2">
      <c r="B17" s="1" t="s">
        <v>9</v>
      </c>
      <c r="C17" s="1"/>
      <c r="D17" s="2" t="s">
        <v>10</v>
      </c>
      <c r="E17" s="2" t="s">
        <v>64</v>
      </c>
      <c r="F17" s="2" t="s">
        <v>11</v>
      </c>
      <c r="G17" s="2" t="s">
        <v>76</v>
      </c>
      <c r="H17" s="2" t="s">
        <v>77</v>
      </c>
      <c r="I17" s="2" t="s">
        <v>68</v>
      </c>
      <c r="J17" s="2" t="s">
        <v>69</v>
      </c>
      <c r="K17" s="2" t="s">
        <v>12</v>
      </c>
      <c r="L17" s="2" t="s">
        <v>74</v>
      </c>
      <c r="M17" s="2" t="s">
        <v>75</v>
      </c>
      <c r="N17" s="2" t="s">
        <v>145</v>
      </c>
      <c r="O17" s="2" t="s">
        <v>144</v>
      </c>
      <c r="P17" s="2" t="s">
        <v>167</v>
      </c>
      <c r="Q17" s="2" t="s">
        <v>168</v>
      </c>
      <c r="R17" s="2" t="s">
        <v>169</v>
      </c>
      <c r="S17" s="2" t="s">
        <v>170</v>
      </c>
      <c r="T17" s="2" t="s">
        <v>171</v>
      </c>
      <c r="U17" s="2" t="s">
        <v>172</v>
      </c>
      <c r="V17" s="2" t="s">
        <v>600</v>
      </c>
      <c r="W17" s="2" t="s">
        <v>601</v>
      </c>
      <c r="X17" s="2" t="s">
        <v>602</v>
      </c>
      <c r="Y17" s="2" t="s">
        <v>13</v>
      </c>
      <c r="Z17" s="2" t="s">
        <v>14</v>
      </c>
      <c r="AA17" s="2" t="s">
        <v>78</v>
      </c>
      <c r="AB17" s="20" t="s">
        <v>79</v>
      </c>
      <c r="AC17" s="1" t="s">
        <v>80</v>
      </c>
      <c r="AD17" s="1" t="s">
        <v>501</v>
      </c>
      <c r="AE17" s="1" t="s">
        <v>502</v>
      </c>
      <c r="AF17" s="1" t="s">
        <v>503</v>
      </c>
      <c r="AG17" s="3" t="s">
        <v>15</v>
      </c>
      <c r="AH17" s="3" t="s">
        <v>16</v>
      </c>
      <c r="AI17" s="4" t="s">
        <v>17</v>
      </c>
      <c r="AJ17" s="4" t="s">
        <v>18</v>
      </c>
      <c r="AK17" s="4" t="s">
        <v>19</v>
      </c>
      <c r="AL17" s="3" t="s">
        <v>20</v>
      </c>
      <c r="AM17" s="3" t="s">
        <v>21</v>
      </c>
      <c r="AN17" s="3" t="s">
        <v>22</v>
      </c>
      <c r="AO17" s="3" t="s">
        <v>23</v>
      </c>
      <c r="AP17" s="3" t="s">
        <v>24</v>
      </c>
      <c r="AQ17" s="3" t="s">
        <v>25</v>
      </c>
      <c r="AR17" s="3" t="s">
        <v>26</v>
      </c>
      <c r="AS17" s="3" t="s">
        <v>27</v>
      </c>
      <c r="AT17" s="3" t="s">
        <v>28</v>
      </c>
      <c r="AU17" s="3" t="s">
        <v>29</v>
      </c>
      <c r="AV17" s="3" t="s">
        <v>30</v>
      </c>
      <c r="AW17" s="3" t="s">
        <v>31</v>
      </c>
      <c r="AX17" s="3" t="s">
        <v>32</v>
      </c>
      <c r="AY17" s="3" t="s">
        <v>43</v>
      </c>
      <c r="AZ17" s="3" t="s">
        <v>44</v>
      </c>
      <c r="BA17" s="3" t="s">
        <v>45</v>
      </c>
      <c r="BB17" s="3" t="s">
        <v>46</v>
      </c>
      <c r="BC17" s="3" t="s">
        <v>47</v>
      </c>
      <c r="BD17" s="3" t="s">
        <v>48</v>
      </c>
      <c r="BE17" s="3" t="s">
        <v>49</v>
      </c>
      <c r="BF17" s="3" t="s">
        <v>50</v>
      </c>
      <c r="BG17" s="3" t="s">
        <v>51</v>
      </c>
      <c r="BH17" s="3" t="s">
        <v>52</v>
      </c>
      <c r="BI17" s="3" t="s">
        <v>53</v>
      </c>
      <c r="BJ17" s="3" t="s">
        <v>54</v>
      </c>
      <c r="BK17" s="3" t="s">
        <v>70</v>
      </c>
      <c r="BL17" s="3" t="s">
        <v>71</v>
      </c>
      <c r="BM17" s="3" t="s">
        <v>72</v>
      </c>
      <c r="BN17" s="3" t="s">
        <v>73</v>
      </c>
      <c r="BO17" s="3" t="s">
        <v>81</v>
      </c>
      <c r="BP17" s="3" t="s">
        <v>82</v>
      </c>
      <c r="BQ17" s="3" t="s">
        <v>83</v>
      </c>
      <c r="BR17" s="3" t="s">
        <v>84</v>
      </c>
      <c r="BS17" s="3" t="s">
        <v>33</v>
      </c>
      <c r="BT17" s="3" t="s">
        <v>34</v>
      </c>
      <c r="BU17" s="3" t="s">
        <v>35</v>
      </c>
      <c r="BV17" s="3" t="s">
        <v>36</v>
      </c>
      <c r="BW17" s="3" t="s">
        <v>37</v>
      </c>
      <c r="BX17" s="3" t="s">
        <v>38</v>
      </c>
      <c r="BY17" s="3" t="s">
        <v>147</v>
      </c>
      <c r="BZ17" s="3" t="s">
        <v>148</v>
      </c>
      <c r="CA17" s="3" t="s">
        <v>39</v>
      </c>
      <c r="CB17" s="3" t="s">
        <v>40</v>
      </c>
      <c r="CC17" s="3" t="s">
        <v>41</v>
      </c>
      <c r="CD17" s="3" t="s">
        <v>42</v>
      </c>
      <c r="CE17" s="20" t="s">
        <v>149</v>
      </c>
      <c r="CF17" s="20" t="s">
        <v>150</v>
      </c>
      <c r="CG17" s="20" t="s">
        <v>151</v>
      </c>
      <c r="CH17" s="20" t="s">
        <v>152</v>
      </c>
      <c r="CI17" s="20" t="s">
        <v>153</v>
      </c>
      <c r="CJ17" s="20" t="s">
        <v>154</v>
      </c>
      <c r="CK17" s="20" t="s">
        <v>500</v>
      </c>
      <c r="CL17" s="20" t="s">
        <v>505</v>
      </c>
      <c r="CM17" s="20" t="s">
        <v>506</v>
      </c>
      <c r="CN17" s="20" t="s">
        <v>507</v>
      </c>
      <c r="CO17" s="20" t="s">
        <v>155</v>
      </c>
      <c r="CP17" s="20" t="s">
        <v>156</v>
      </c>
      <c r="CQ17" s="20" t="s">
        <v>157</v>
      </c>
      <c r="CR17" s="20" t="s">
        <v>158</v>
      </c>
      <c r="CS17" s="20" t="s">
        <v>159</v>
      </c>
      <c r="CT17" s="20" t="s">
        <v>160</v>
      </c>
      <c r="CU17" s="20" t="s">
        <v>504</v>
      </c>
      <c r="CV17" s="20" t="s">
        <v>508</v>
      </c>
      <c r="CW17" s="20" t="s">
        <v>509</v>
      </c>
      <c r="CX17" s="20" t="s">
        <v>510</v>
      </c>
      <c r="CY17" s="20" t="s">
        <v>161</v>
      </c>
      <c r="CZ17" s="20" t="s">
        <v>165</v>
      </c>
      <c r="DA17" s="20" t="s">
        <v>166</v>
      </c>
      <c r="DB17" s="20" t="s">
        <v>162</v>
      </c>
      <c r="DC17" s="20" t="s">
        <v>163</v>
      </c>
      <c r="DD17" s="20" t="s">
        <v>164</v>
      </c>
      <c r="DE17" s="20" t="s">
        <v>511</v>
      </c>
      <c r="DF17" s="20" t="s">
        <v>512</v>
      </c>
      <c r="DG17" s="20" t="s">
        <v>513</v>
      </c>
      <c r="DH17" s="20" t="s">
        <v>514</v>
      </c>
      <c r="DI17" s="20" t="s">
        <v>592</v>
      </c>
      <c r="DJ17" s="20" t="s">
        <v>593</v>
      </c>
      <c r="DK17" s="20" t="s">
        <v>595</v>
      </c>
      <c r="DL17" s="20" t="s">
        <v>594</v>
      </c>
      <c r="DM17" s="20" t="s">
        <v>596</v>
      </c>
      <c r="DN17" s="20" t="s">
        <v>597</v>
      </c>
      <c r="DO17" s="20" t="s">
        <v>598</v>
      </c>
      <c r="DP17" s="20" t="s">
        <v>599</v>
      </c>
    </row>
    <row r="18" spans="2:120" x14ac:dyDescent="0.2">
      <c r="B18" s="1" t="s">
        <v>338</v>
      </c>
      <c r="C18" s="1" t="s">
        <v>544</v>
      </c>
      <c r="D18" s="5">
        <f>((AG18-AW18)^2+(AH18-AX18)^2)^0.5</f>
        <v>18.420100000000001</v>
      </c>
      <c r="E18" s="5">
        <f>((AG18-AU18)^2+(AH18-AV18)^2)^0.5</f>
        <v>16.285799999999998</v>
      </c>
      <c r="F18" s="5">
        <f>((AG18-AM18)^2+(AH18-AN18)^2)^0.5</f>
        <v>2.8942999999999999</v>
      </c>
      <c r="G18" s="5">
        <f>((AG18-AI18)^2+(AH18-AJ18)^2)^0.5</f>
        <v>0.92520000000000002</v>
      </c>
      <c r="H18" s="5">
        <f>((AK18-AM18)^2+(AL18-AN18)^2)^0.5</f>
        <v>1.3962999999999999</v>
      </c>
      <c r="I18" s="5">
        <f>((AM18-AO18)^2+(AN18-AP18)^2)^0.5</f>
        <v>0.87820000000000009</v>
      </c>
      <c r="J18" s="5">
        <f>((AO18-AQ18)^2+(AP18-AR18)^2)^0.5</f>
        <v>2.3845000000000001</v>
      </c>
      <c r="K18" s="5">
        <f>((AQ18-AS18)^2+(AR18-AT18)^2)^0.5</f>
        <v>1.5373000000000001</v>
      </c>
      <c r="L18" s="5">
        <f>((BS18-BU18)^2+(BT18-BV18)^2)^0.5</f>
        <v>6.8270529586344946</v>
      </c>
      <c r="M18" s="5">
        <f>((BU18-BW18)^2+(BV18-BX18)^2)^0.5</f>
        <v>1.856346788722409</v>
      </c>
      <c r="N18" s="5">
        <f>((BW18-BY18)^2+(BX18-BZ18)^2)^0.5 + ((BY18-CA18)^2+(BZ18-CB18)^2)^0.5</f>
        <v>6.0688735635206639</v>
      </c>
      <c r="O18" s="5">
        <f>((CA18-CC18)^2+(CB18-CD18)^2)^0.5</f>
        <v>1.7994840065974471</v>
      </c>
      <c r="P18" s="5">
        <f>((CE18-CG18)^2+(CF18-CH18)^2)^0.5</f>
        <v>6.9298613030853664</v>
      </c>
      <c r="Q18" s="5">
        <f>((CG18-CI18)^2+(CH18-CJ18)^2)^0.5</f>
        <v>7.4421245689655056</v>
      </c>
      <c r="R18" s="5">
        <f>((CO18-CQ18)^2+(CP18-CR18)^2)^0.5</f>
        <v>5.2175991499922647</v>
      </c>
      <c r="S18" s="5">
        <f>((CQ18-CS18)^2+(CR18-CT18)^2)^0.5</f>
        <v>6.6798677307264089</v>
      </c>
      <c r="T18" s="5" t="s">
        <v>566</v>
      </c>
      <c r="U18" s="5" t="s">
        <v>566</v>
      </c>
      <c r="V18" s="5">
        <f>((DI18-DK18)^2+(DJ18-DL18)^2)^0.5</f>
        <v>1.4079145606179377</v>
      </c>
      <c r="W18" s="5">
        <f>((DK18-DM18)^2+(DL18-DN18)^2)^0.5</f>
        <v>1.9111534658420293</v>
      </c>
      <c r="X18" s="5">
        <f>((DM18-DO18)^2+(DN18-DP18)^2)^0.5</f>
        <v>0.42347945640845447</v>
      </c>
      <c r="Y18" s="5">
        <f>((BE18-BK18)^2+(BF18-BL18)^2)^0.5</f>
        <v>1.3951</v>
      </c>
      <c r="Z18" s="5">
        <f>((BG18-BI18)^2+(BH18-BJ18)^2)^0.5</f>
        <v>0.72640000000000005</v>
      </c>
      <c r="AA18" s="5">
        <f>((BC18-BM18)^2+(BD18-BN18)^2)^0.5</f>
        <v>2.4148999999999998</v>
      </c>
      <c r="AB18" s="5">
        <f>((BA18-BO18)^2+(BB18-BP18)^2)^0.5</f>
        <v>3.9554</v>
      </c>
      <c r="AC18" s="6">
        <f>((AY18-BQ18)^2+(AZ18-BR18)^2)^0.5</f>
        <v>4.2531999999999996</v>
      </c>
      <c r="AD18" s="6">
        <f>((CK18-CM18)^2+(CL18-CN18)^2)^0.5</f>
        <v>0.44449999999999967</v>
      </c>
      <c r="AE18" s="6">
        <f>((CU18-CW18)^2+(CV18-CX18)^2)^0.5</f>
        <v>0.49720000000000009</v>
      </c>
      <c r="AF18" s="5" t="s">
        <v>566</v>
      </c>
      <c r="AG18" s="9">
        <v>0</v>
      </c>
      <c r="AH18" s="9">
        <v>0</v>
      </c>
      <c r="AI18" s="9">
        <v>0</v>
      </c>
      <c r="AJ18" s="9">
        <v>-0.92520000000000002</v>
      </c>
      <c r="AK18" s="9">
        <v>0</v>
      </c>
      <c r="AL18" s="9">
        <v>-1.498</v>
      </c>
      <c r="AM18" s="9">
        <v>0</v>
      </c>
      <c r="AN18" s="9">
        <v>-2.8942999999999999</v>
      </c>
      <c r="AO18" s="9">
        <v>0</v>
      </c>
      <c r="AP18" s="9">
        <v>-3.7725</v>
      </c>
      <c r="AQ18" s="9">
        <v>0</v>
      </c>
      <c r="AR18" s="9">
        <v>-6.157</v>
      </c>
      <c r="AS18" s="9">
        <v>0</v>
      </c>
      <c r="AT18" s="9">
        <v>-7.6943000000000001</v>
      </c>
      <c r="AU18" s="9">
        <v>0</v>
      </c>
      <c r="AV18" s="9">
        <v>-16.285799999999998</v>
      </c>
      <c r="AW18" s="9">
        <v>0</v>
      </c>
      <c r="AX18" s="9">
        <v>-18.420100000000001</v>
      </c>
      <c r="AY18" s="18">
        <v>2.3685</v>
      </c>
      <c r="AZ18" s="18">
        <v>-7.4714</v>
      </c>
      <c r="BA18" s="19">
        <v>2.1190000000000002</v>
      </c>
      <c r="BB18" s="19">
        <v>-7.4714</v>
      </c>
      <c r="BC18" s="19">
        <v>1.5767</v>
      </c>
      <c r="BD18" s="19">
        <v>-7.4714</v>
      </c>
      <c r="BE18" s="19">
        <v>1.0566</v>
      </c>
      <c r="BF18" s="19">
        <v>-7.4714</v>
      </c>
      <c r="BG18" s="19">
        <v>0.74990000000000001</v>
      </c>
      <c r="BH18" s="19">
        <v>-7.4714</v>
      </c>
      <c r="BI18" s="19">
        <v>2.35E-2</v>
      </c>
      <c r="BJ18" s="19">
        <v>-7.4714</v>
      </c>
      <c r="BK18" s="19">
        <v>-0.33850000000000002</v>
      </c>
      <c r="BL18" s="19">
        <v>-7.4714</v>
      </c>
      <c r="BM18" s="19">
        <v>-0.83819999999999995</v>
      </c>
      <c r="BN18" s="19">
        <v>-7.4714</v>
      </c>
      <c r="BO18" s="19">
        <v>-1.8364</v>
      </c>
      <c r="BP18" s="19">
        <v>-7.4714</v>
      </c>
      <c r="BQ18" s="19">
        <v>-1.8847</v>
      </c>
      <c r="BR18" s="19">
        <v>-7.4714</v>
      </c>
      <c r="BS18" s="17">
        <v>0</v>
      </c>
      <c r="BT18" s="17">
        <v>0</v>
      </c>
      <c r="BU18" s="17">
        <v>4.5699999999999998E-2</v>
      </c>
      <c r="BV18" s="17">
        <v>6.8269000000000002</v>
      </c>
      <c r="BW18" s="17">
        <v>1.6815</v>
      </c>
      <c r="BX18" s="17">
        <v>7.7045000000000003</v>
      </c>
      <c r="BY18" s="17">
        <v>1.6815</v>
      </c>
      <c r="BZ18" s="17">
        <v>7.7045000000000003</v>
      </c>
      <c r="CA18" s="17">
        <v>7.4943</v>
      </c>
      <c r="CB18" s="17">
        <v>9.4488000000000003</v>
      </c>
      <c r="CC18" s="17">
        <v>8.5267999999999997</v>
      </c>
      <c r="CD18" s="17">
        <v>7.9749999999999996</v>
      </c>
      <c r="CE18" s="12">
        <v>5.4565999999999999</v>
      </c>
      <c r="CF18" s="12">
        <v>-1.0236000000000001</v>
      </c>
      <c r="CG18" s="12">
        <v>5.0907999999999998</v>
      </c>
      <c r="CH18" s="12">
        <v>5.8966000000000003</v>
      </c>
      <c r="CI18" s="12">
        <v>12.349500000000001</v>
      </c>
      <c r="CJ18" s="12">
        <v>7.5387000000000004</v>
      </c>
      <c r="CK18" s="12">
        <v>5.4794</v>
      </c>
      <c r="CL18" s="12">
        <v>2.4657</v>
      </c>
      <c r="CM18" s="12">
        <v>5.0349000000000004</v>
      </c>
      <c r="CN18" s="12">
        <v>2.4657</v>
      </c>
      <c r="CO18" s="12">
        <v>-0.78169999999999995</v>
      </c>
      <c r="CP18" s="12">
        <v>-0.53659999999999997</v>
      </c>
      <c r="CQ18" s="12">
        <v>-3.1101999999999999</v>
      </c>
      <c r="CR18" s="12">
        <v>4.1326000000000001</v>
      </c>
      <c r="CS18" s="12">
        <v>3.5585</v>
      </c>
      <c r="CT18" s="12">
        <v>4.5186999999999999</v>
      </c>
      <c r="CU18" s="12">
        <v>-1.3194999999999999</v>
      </c>
      <c r="CV18" s="12">
        <v>1.7824</v>
      </c>
      <c r="CW18" s="12">
        <v>-1.8167</v>
      </c>
      <c r="CX18" s="12">
        <v>1.7824</v>
      </c>
      <c r="DI18" s="12">
        <v>5.2977999999999996</v>
      </c>
      <c r="DJ18" s="12">
        <v>2.0560999999999998</v>
      </c>
      <c r="DK18" s="12">
        <v>6.1932</v>
      </c>
      <c r="DL18" s="12">
        <v>0.96960000000000002</v>
      </c>
      <c r="DM18" s="12">
        <v>5.9538000000000002</v>
      </c>
      <c r="DN18" s="12">
        <v>-0.92649999999999999</v>
      </c>
      <c r="DO18" s="12">
        <v>5.7854999999999999</v>
      </c>
      <c r="DP18" s="12">
        <v>-1.3150999999999999</v>
      </c>
    </row>
    <row r="19" spans="2:120" x14ac:dyDescent="0.2">
      <c r="B19" s="1" t="s">
        <v>339</v>
      </c>
      <c r="C19" s="1" t="s">
        <v>545</v>
      </c>
      <c r="D19" s="5">
        <f>((AG19-AW19)^2+(AH19-AX19)^2)^0.5</f>
        <v>18.1159</v>
      </c>
      <c r="E19" s="5">
        <f>((AG19-AU19)^2+(AH19-AV19)^2)^0.5</f>
        <v>14.754899999999999</v>
      </c>
      <c r="F19" s="5">
        <f>((AG19-AM19)^2+(AH19-AN19)^2)^0.5</f>
        <v>3.0409999999999999</v>
      </c>
      <c r="G19" s="5">
        <f>((AG19-AI19)^2+(AH19-AJ19)^2)^0.5</f>
        <v>0.95309999999999995</v>
      </c>
      <c r="H19" s="5">
        <f>((AK19-AM19)^2+(AL19-AN19)^2)^0.5</f>
        <v>1.6415</v>
      </c>
      <c r="I19" s="5">
        <f>((AM19-AO19)^2+(AN19-AP19)^2)^0.5</f>
        <v>0.80270000000000019</v>
      </c>
      <c r="J19" s="5">
        <f>((AO19-AQ19)^2+(AP19-AR19)^2)^0.5</f>
        <v>2.2966999999999995</v>
      </c>
      <c r="K19" s="24">
        <f>((AQ19-AS19)^2+(AR19-AT19)^2)^0.5</f>
        <v>0.94940000000000069</v>
      </c>
      <c r="L19" s="5">
        <f>((BS19-BU19)^2+(BT19-BV19)^2)^0.5</f>
        <v>6.6616349599779179</v>
      </c>
      <c r="M19" s="5">
        <f>((BU19-BW19)^2+(BV19-BX19)^2)^0.5</f>
        <v>1.6137182529797449</v>
      </c>
      <c r="N19" s="5">
        <f>((BW19-BY19)^2+(BX19-BZ19)^2)^0.5 + ((BY19-CA19)^2+(BZ19-CB19)^2)^0.5</f>
        <v>5.8060766425446246</v>
      </c>
      <c r="O19" s="5" t="s">
        <v>566</v>
      </c>
      <c r="P19" s="5" t="s">
        <v>566</v>
      </c>
      <c r="Q19" s="5" t="s">
        <v>566</v>
      </c>
      <c r="R19" s="5" t="s">
        <v>566</v>
      </c>
      <c r="S19" s="5" t="s">
        <v>566</v>
      </c>
      <c r="T19" s="5" t="s">
        <v>566</v>
      </c>
      <c r="U19" s="5" t="s">
        <v>566</v>
      </c>
      <c r="V19" s="5">
        <f>((DI19-DK19)^2+(DJ19-DL19)^2)^0.5</f>
        <v>1.2220977088596476</v>
      </c>
      <c r="W19" s="5">
        <f>((DK19-DM19)^2+(DL19-DN19)^2)^0.5</f>
        <v>1.8972837478880169</v>
      </c>
      <c r="X19" s="5">
        <f>((DM19-DO19)^2+(DN19-DP19)^2)^0.5</f>
        <v>0.63229589592215441</v>
      </c>
      <c r="Y19" s="5">
        <f>((BE19-BK19)^2+(BF19-BL19)^2)^0.5</f>
        <v>1.2091000000000001</v>
      </c>
      <c r="Z19" s="5">
        <f>((BG19-BI19)^2+(BH19-BJ19)^2)^0.5</f>
        <v>0.64390000000000003</v>
      </c>
      <c r="AA19" s="5">
        <f>((BC19-BM19)^2+(BD19-BN19)^2)^0.5</f>
        <v>2.0606</v>
      </c>
      <c r="AB19" s="5">
        <f>((BA19-BO19)^2+(BB19-BP19)^2)^0.5</f>
        <v>3.4868000000000001</v>
      </c>
      <c r="AC19" s="6">
        <f>((AY19-BQ19)^2+(AZ19-BR19)^2)^0.5</f>
        <v>4.2455999999999996</v>
      </c>
      <c r="AD19" s="5" t="s">
        <v>566</v>
      </c>
      <c r="AE19" s="5" t="s">
        <v>566</v>
      </c>
      <c r="AF19" s="5" t="s">
        <v>566</v>
      </c>
      <c r="AG19" s="9">
        <v>0</v>
      </c>
      <c r="AH19" s="9">
        <v>0</v>
      </c>
      <c r="AI19" s="9">
        <v>0</v>
      </c>
      <c r="AJ19" s="9">
        <v>-0.95309999999999995</v>
      </c>
      <c r="AK19" s="9">
        <v>0</v>
      </c>
      <c r="AL19" s="9">
        <v>-1.3995</v>
      </c>
      <c r="AM19" s="9">
        <v>0</v>
      </c>
      <c r="AN19" s="9">
        <v>-3.0409999999999999</v>
      </c>
      <c r="AO19" s="9">
        <v>0</v>
      </c>
      <c r="AP19" s="9">
        <v>-3.8437000000000001</v>
      </c>
      <c r="AQ19" s="9">
        <v>0</v>
      </c>
      <c r="AR19" s="9">
        <v>-6.1403999999999996</v>
      </c>
      <c r="AS19" s="9">
        <v>0</v>
      </c>
      <c r="AT19" s="9">
        <v>-7.0898000000000003</v>
      </c>
      <c r="AU19" s="9">
        <v>0</v>
      </c>
      <c r="AV19" s="9">
        <v>-14.754899999999999</v>
      </c>
      <c r="AW19" s="9">
        <v>0</v>
      </c>
      <c r="AX19" s="9">
        <v>-18.1159</v>
      </c>
      <c r="AY19" s="18">
        <v>1.8986000000000001</v>
      </c>
      <c r="AZ19" s="18">
        <v>-7.7140000000000004</v>
      </c>
      <c r="BA19" s="19">
        <v>1.8136000000000001</v>
      </c>
      <c r="BB19" s="19">
        <v>-7.7140000000000004</v>
      </c>
      <c r="BC19" s="19">
        <v>1.2008000000000001</v>
      </c>
      <c r="BD19" s="19">
        <v>-7.7140000000000004</v>
      </c>
      <c r="BE19" s="19">
        <v>0.73089999999999999</v>
      </c>
      <c r="BF19" s="19">
        <v>-7.7140000000000004</v>
      </c>
      <c r="BG19" s="19">
        <v>0.43559999999999999</v>
      </c>
      <c r="BH19" s="19">
        <v>-7.7140000000000004</v>
      </c>
      <c r="BI19" s="19">
        <v>-0.20830000000000001</v>
      </c>
      <c r="BJ19" s="19">
        <v>-7.7140000000000004</v>
      </c>
      <c r="BK19" s="19">
        <v>-0.47820000000000001</v>
      </c>
      <c r="BL19" s="19">
        <v>-7.7140000000000004</v>
      </c>
      <c r="BM19" s="19">
        <v>-0.85980000000000001</v>
      </c>
      <c r="BN19" s="19">
        <v>-7.7140000000000004</v>
      </c>
      <c r="BO19" s="19">
        <v>-1.6732</v>
      </c>
      <c r="BP19" s="19">
        <v>-7.7140000000000004</v>
      </c>
      <c r="BQ19" s="19">
        <v>-2.347</v>
      </c>
      <c r="BR19" s="19">
        <v>-7.7140000000000004</v>
      </c>
      <c r="BS19" s="17">
        <v>0</v>
      </c>
      <c r="BT19" s="17">
        <v>0</v>
      </c>
      <c r="BU19" s="17">
        <v>0.85529999999999995</v>
      </c>
      <c r="BV19" s="17">
        <v>-6.6064999999999996</v>
      </c>
      <c r="BW19" s="17">
        <v>2.4581</v>
      </c>
      <c r="BX19" s="17">
        <v>-6.7938999999999998</v>
      </c>
      <c r="BY19" s="17">
        <v>6.2655000000000003</v>
      </c>
      <c r="BZ19" s="17">
        <v>-6.9234</v>
      </c>
      <c r="CA19" s="17">
        <v>8.1006999999999998</v>
      </c>
      <c r="CB19" s="17">
        <v>-6.1372999999999998</v>
      </c>
      <c r="CC19" s="17">
        <v>8.1006999999999998</v>
      </c>
      <c r="CD19" s="17">
        <v>-6.1372999999999998</v>
      </c>
      <c r="DI19" s="12">
        <v>5.2286000000000001</v>
      </c>
      <c r="DJ19" s="12">
        <v>-0.94810000000000005</v>
      </c>
      <c r="DK19" s="12">
        <v>6.2427000000000001</v>
      </c>
      <c r="DL19" s="12">
        <v>-0.2661</v>
      </c>
      <c r="DM19" s="12">
        <v>6.7018000000000004</v>
      </c>
      <c r="DN19" s="12">
        <v>1.5748</v>
      </c>
      <c r="DO19" s="12">
        <v>6.6135000000000002</v>
      </c>
      <c r="DP19" s="12">
        <v>2.2008999999999999</v>
      </c>
    </row>
    <row r="20" spans="2:120" x14ac:dyDescent="0.2">
      <c r="B20" s="1" t="s">
        <v>340</v>
      </c>
      <c r="C20" s="1"/>
      <c r="D20" s="5">
        <f>((AG20-AW20)^2+(AH20-AX20)^2)^0.5</f>
        <v>18.675999999999998</v>
      </c>
      <c r="E20" s="5">
        <f>((AG20-AU20)^2+(AH20-AV20)^2)^0.5</f>
        <v>15.819100000000001</v>
      </c>
      <c r="F20" s="5">
        <f>((AG20-AM20)^2+(AH20-AN20)^2)^0.5</f>
        <v>3.1432000000000002</v>
      </c>
      <c r="G20" s="5">
        <f>((AG20-AI20)^2+(AH20-AJ20)^2)^0.5</f>
        <v>1.0535000000000001</v>
      </c>
      <c r="H20" s="5">
        <f>((AK20-AM20)^2+(AL20-AN20)^2)^0.5</f>
        <v>1.4478000000000002</v>
      </c>
      <c r="I20" s="5">
        <f>((AM20-AO20)^2+(AN20-AP20)^2)^0.5</f>
        <v>0.84649999999999981</v>
      </c>
      <c r="J20" s="5">
        <f>((AO20-AQ20)^2+(AP20-AR20)^2)^0.5</f>
        <v>2.3273000000000001</v>
      </c>
      <c r="K20" s="5">
        <f>((AQ20-AS20)^2+(AR20-AT20)^2)^0.5</f>
        <v>1.7278000000000002</v>
      </c>
      <c r="L20" s="5">
        <f>((BS20-BU20)^2+(BT20-BV20)^2)^0.5</f>
        <v>6.8559088354498998</v>
      </c>
      <c r="M20" s="5">
        <f>((BU20-BW20)^2+(BV20-BX20)^2)^0.5</f>
        <v>1.9384112386178534</v>
      </c>
      <c r="N20" s="5">
        <f>((BW20-BY20)^2+(BX20-BZ20)^2)^0.5 + ((BY20-CA20)^2+(BZ20-CB20)^2)^0.5</f>
        <v>6.8287024617291943</v>
      </c>
      <c r="O20" s="5">
        <f>((CA20-CC20)^2+(CB20-CD20)^2)^0.5</f>
        <v>1.7238429916903688</v>
      </c>
      <c r="P20" s="5">
        <f>((CE20-CG20)^2+(CF20-CH20)^2)^0.5</f>
        <v>7.6265858344346977</v>
      </c>
      <c r="Q20" s="5">
        <f>((CG20-CI20)^2+(CH20-CJ20)^2)^0.5</f>
        <v>7.8053358166064823</v>
      </c>
      <c r="R20" s="5">
        <f>((CO20-CQ20)^2+(CP20-CR20)^2)^0.5</f>
        <v>5.5027059707020518</v>
      </c>
      <c r="S20" s="5">
        <f>((CQ20-CS20)^2+(CR20-CT20)^2)^0.5</f>
        <v>6.8196975482788096</v>
      </c>
      <c r="T20" s="5">
        <f>((CY20-DA20)^2+(CZ20-DB20)^2)^0.5</f>
        <v>6.3842525365151399</v>
      </c>
      <c r="U20" s="5">
        <f>((DA20-DC20)^2+(DB20-DD20)^2)^0.5</f>
        <v>8.6223627765247723</v>
      </c>
      <c r="V20" s="5">
        <f>((DI20-DK20)^2+(DJ20-DL20)^2)^0.5</f>
        <v>1.4260184921662131</v>
      </c>
      <c r="W20" s="5">
        <f>((DK20-DM20)^2+(DL20-DN20)^2)^0.5</f>
        <v>2.0798029738415122</v>
      </c>
      <c r="X20" s="5">
        <f>((DM20-DO20)^2+(DN20-DP20)^2)^0.5</f>
        <v>0.35516172372596677</v>
      </c>
      <c r="Y20" s="5">
        <f>((BE20-BK20)^2+(BF20-BL20)^2)^0.5</f>
        <v>1.4447000000000001</v>
      </c>
      <c r="Z20" s="5">
        <f>((BG20-BI20)^2+(BH20-BJ20)^2)^0.5</f>
        <v>0.7792</v>
      </c>
      <c r="AA20" s="5">
        <f>((BC20-BM20)^2+(BD20-BN20)^2)^0.5</f>
        <v>2.1781000000000001</v>
      </c>
      <c r="AB20" s="5">
        <f>((BA20-BO20)^2+(BB20-BP20)^2)^0.5</f>
        <v>3.8417000000000003</v>
      </c>
      <c r="AC20" s="6">
        <f>((AY20-BQ20)^2+(AZ20-BR20)^2)^0.5</f>
        <v>3.9642999999999997</v>
      </c>
      <c r="AD20" s="6">
        <f>((CK20-CM20)^2+(CL20-CN20)^2)^0.5</f>
        <v>0.43880000000000052</v>
      </c>
      <c r="AE20" s="6">
        <f>((CU20-CW20)^2+(CV20-CX20)^2)^0.5</f>
        <v>0.49019999999999986</v>
      </c>
      <c r="AF20" s="6">
        <f>((DE20-DG20)^2+(DF20-DH20)^2)^0.5</f>
        <v>0.37849999999999995</v>
      </c>
      <c r="AG20" s="9">
        <v>0</v>
      </c>
      <c r="AH20" s="9">
        <v>0</v>
      </c>
      <c r="AI20" s="9">
        <v>0</v>
      </c>
      <c r="AJ20" s="9">
        <v>-1.0535000000000001</v>
      </c>
      <c r="AK20" s="9">
        <v>0</v>
      </c>
      <c r="AL20" s="9">
        <v>-1.6954</v>
      </c>
      <c r="AM20" s="9">
        <v>0</v>
      </c>
      <c r="AN20" s="9">
        <v>-3.1432000000000002</v>
      </c>
      <c r="AO20" s="9">
        <v>0</v>
      </c>
      <c r="AP20" s="9">
        <v>-3.9897</v>
      </c>
      <c r="AQ20" s="9">
        <v>0</v>
      </c>
      <c r="AR20" s="9">
        <v>-6.3170000000000002</v>
      </c>
      <c r="AS20" s="9">
        <v>0</v>
      </c>
      <c r="AT20" s="9">
        <v>-8.0448000000000004</v>
      </c>
      <c r="AU20" s="9">
        <v>0</v>
      </c>
      <c r="AV20" s="9">
        <v>-15.819100000000001</v>
      </c>
      <c r="AW20" s="9">
        <v>0</v>
      </c>
      <c r="AX20" s="9">
        <v>-18.675999999999998</v>
      </c>
      <c r="AY20" s="18">
        <v>1.4642999999999999</v>
      </c>
      <c r="AZ20" s="18">
        <v>-7.8353000000000002</v>
      </c>
      <c r="BA20" s="19">
        <v>1.5410999999999999</v>
      </c>
      <c r="BB20" s="19">
        <v>-7.8353000000000002</v>
      </c>
      <c r="BC20" s="19">
        <v>0.94110000000000005</v>
      </c>
      <c r="BD20" s="19">
        <v>-7.8353000000000002</v>
      </c>
      <c r="BE20" s="19">
        <v>0.68330000000000002</v>
      </c>
      <c r="BF20" s="19">
        <v>-7.8353000000000002</v>
      </c>
      <c r="BG20" s="19">
        <v>0.29339999999999999</v>
      </c>
      <c r="BH20" s="19">
        <v>-7.8353000000000002</v>
      </c>
      <c r="BI20" s="19">
        <v>-0.48580000000000001</v>
      </c>
      <c r="BJ20" s="19">
        <v>-7.8353000000000002</v>
      </c>
      <c r="BK20" s="19">
        <v>-0.76139999999999997</v>
      </c>
      <c r="BL20" s="19">
        <v>-7.8353000000000002</v>
      </c>
      <c r="BM20" s="19">
        <v>-1.2370000000000001</v>
      </c>
      <c r="BN20" s="19">
        <v>-7.8353000000000002</v>
      </c>
      <c r="BO20" s="19">
        <v>-2.3006000000000002</v>
      </c>
      <c r="BP20" s="19">
        <v>-7.8353000000000002</v>
      </c>
      <c r="BQ20" s="19">
        <v>-2.5</v>
      </c>
      <c r="BR20" s="19">
        <v>-7.8353000000000002</v>
      </c>
      <c r="BS20" s="17">
        <v>0</v>
      </c>
      <c r="BT20" s="17">
        <v>0</v>
      </c>
      <c r="BU20" s="17">
        <v>3.1236000000000002</v>
      </c>
      <c r="BV20" s="17">
        <v>6.1029999999999998</v>
      </c>
      <c r="BW20" s="17">
        <v>4.9054000000000002</v>
      </c>
      <c r="BX20" s="17">
        <v>6.8662999999999998</v>
      </c>
      <c r="BY20" s="17">
        <v>9.6926000000000005</v>
      </c>
      <c r="BZ20" s="17">
        <v>8.3026</v>
      </c>
      <c r="CA20" s="17">
        <v>11.4541</v>
      </c>
      <c r="CB20" s="17">
        <v>7.8041</v>
      </c>
      <c r="CC20" s="17">
        <v>11.531599999999999</v>
      </c>
      <c r="CD20" s="17">
        <v>6.0819999999999999</v>
      </c>
      <c r="CE20" s="12">
        <v>-0.44769999999999999</v>
      </c>
      <c r="CF20" s="12">
        <v>0.54990000000000006</v>
      </c>
      <c r="CG20" s="12">
        <v>2.4167999999999998</v>
      </c>
      <c r="CH20" s="12">
        <v>7.6181000000000001</v>
      </c>
      <c r="CI20" s="12">
        <v>8.1222999999999992</v>
      </c>
      <c r="CJ20" s="12">
        <v>2.2917000000000001</v>
      </c>
      <c r="CK20" s="12">
        <v>1.2033</v>
      </c>
      <c r="CL20" s="12">
        <v>4.5389999999999997</v>
      </c>
      <c r="CM20" s="12">
        <v>1.2033</v>
      </c>
      <c r="CN20" s="12">
        <v>4.9778000000000002</v>
      </c>
      <c r="CO20" s="12">
        <v>-0.10920000000000001</v>
      </c>
      <c r="CP20" s="12">
        <v>0.1346</v>
      </c>
      <c r="CQ20" s="12">
        <v>1.6941999999999999</v>
      </c>
      <c r="CR20" s="12">
        <v>5.3334000000000001</v>
      </c>
      <c r="CS20" s="12">
        <v>4.8323</v>
      </c>
      <c r="CT20" s="12">
        <v>-0.72140000000000004</v>
      </c>
      <c r="CU20" s="12">
        <v>1.1378999999999999</v>
      </c>
      <c r="CV20" s="12">
        <v>2.2835000000000001</v>
      </c>
      <c r="CW20" s="12">
        <v>0.64770000000000005</v>
      </c>
      <c r="CX20" s="12">
        <v>2.2835000000000001</v>
      </c>
      <c r="CY20" s="12">
        <v>-1.9393</v>
      </c>
      <c r="CZ20" s="12">
        <v>2.7101999999999999</v>
      </c>
      <c r="DA20" s="12">
        <v>2.6859999999999999</v>
      </c>
      <c r="DB20" s="12">
        <v>-1.6903999999999999</v>
      </c>
      <c r="DC20" s="12">
        <v>5.6947000000000001</v>
      </c>
      <c r="DD20" s="12">
        <v>6.39</v>
      </c>
      <c r="DE20" s="12">
        <v>0.69089999999999996</v>
      </c>
      <c r="DF20" s="12">
        <v>0.28129999999999999</v>
      </c>
      <c r="DG20" s="12">
        <v>0.31240000000000001</v>
      </c>
      <c r="DH20" s="12">
        <v>0.28129999999999999</v>
      </c>
      <c r="DI20" s="12">
        <v>6.3918999999999997</v>
      </c>
      <c r="DJ20" s="12">
        <v>2.0009000000000001</v>
      </c>
      <c r="DK20" s="12">
        <v>7.3011999999999997</v>
      </c>
      <c r="DL20" s="12">
        <v>3.0994000000000002</v>
      </c>
      <c r="DM20" s="12">
        <v>7.1951999999999998</v>
      </c>
      <c r="DN20" s="12">
        <v>5.1764999999999999</v>
      </c>
      <c r="DO20" s="12">
        <v>6.9912999999999998</v>
      </c>
      <c r="DP20" s="12">
        <v>5.4672999999999998</v>
      </c>
    </row>
    <row r="21" spans="2:120" x14ac:dyDescent="0.2">
      <c r="B21" s="1" t="s">
        <v>433</v>
      </c>
      <c r="C21" s="1" t="s">
        <v>553</v>
      </c>
      <c r="D21" s="5">
        <f>((AG21-AW21)^2+(AH21-AX21)^2)^0.5</f>
        <v>16.939900000000002</v>
      </c>
      <c r="E21" s="5">
        <f>((AG21-AU21)^2+(AH21-AV21)^2)^0.5</f>
        <v>15.0076</v>
      </c>
      <c r="F21" s="5">
        <f>((AG21-AM21)^2+(AH21-AN21)^2)^0.5</f>
        <v>2.6791</v>
      </c>
      <c r="G21" s="24">
        <f>((AG21-AI21)^2+(AH21-AJ21)^2)^0.5</f>
        <v>0.6744</v>
      </c>
      <c r="H21" s="5">
        <f>((AK21-AM21)^2+(AL21-AN21)^2)^0.5</f>
        <v>1.4758</v>
      </c>
      <c r="I21" s="5">
        <f>((AM21-AO21)^2+(AN21-AP21)^2)^0.5</f>
        <v>0.62990000000000013</v>
      </c>
      <c r="J21" s="5">
        <f>((AO21-AQ21)^2+(AP21-AR21)^2)^0.5</f>
        <v>2.1779999999999999</v>
      </c>
      <c r="K21" s="5">
        <f>((AQ21-AS21)^2+(AR21-AT21)^2)^0.5</f>
        <v>1.4459</v>
      </c>
      <c r="L21" s="5">
        <f>((BS21-BU21)^2+(BT21-BV21)^2)^0.5</f>
        <v>6.2759091022735509</v>
      </c>
      <c r="M21" s="5">
        <f>((BU21-BW21)^2+(BV21-BX21)^2)^0.5</f>
        <v>1.5838984879088684</v>
      </c>
      <c r="N21" s="5" t="s">
        <v>566</v>
      </c>
      <c r="O21" s="5" t="s">
        <v>566</v>
      </c>
      <c r="P21" s="5">
        <f>((CE21-CG21)^2+(CF21-CH21)^2)^0.5</f>
        <v>6.5462863556370641</v>
      </c>
      <c r="Q21" s="5">
        <f>((CG21-CI21)^2+(CH21-CJ21)^2)^0.5</f>
        <v>6.5527817612064565</v>
      </c>
      <c r="R21" s="5">
        <f>((CO21-CQ21)^2+(CP21-CR21)^2)^0.5</f>
        <v>4.7214806967729945</v>
      </c>
      <c r="S21" s="5">
        <f>((CQ21-CS21)^2+(CR21-CT21)^2)^0.5</f>
        <v>5.8924494414462316</v>
      </c>
      <c r="T21" s="5" t="s">
        <v>566</v>
      </c>
      <c r="U21" s="5" t="s">
        <v>566</v>
      </c>
      <c r="V21" s="5">
        <f>((DI21-DK21)^2+(DJ21-DL21)^2)^0.5</f>
        <v>1.1247773157385426</v>
      </c>
      <c r="W21" s="5">
        <f>((DK21-DM21)^2+(DL21-DN21)^2)^0.5</f>
        <v>1.8200804927255283</v>
      </c>
      <c r="X21" s="5">
        <f>((DM21-DO21)^2+(DN21-DP21)^2)^0.5</f>
        <v>0.47350164730441918</v>
      </c>
      <c r="Y21" s="5">
        <f>((BE21-BK21)^2+(BF21-BL21)^2)^0.5</f>
        <v>1.2229999999999999</v>
      </c>
      <c r="Z21" s="5">
        <f>((BG21-BI21)^2+(BH21-BJ21)^2)^0.5</f>
        <v>0.57540000000000002</v>
      </c>
      <c r="AA21" s="5">
        <f>((BC21-BM21)^2+(BD21-BN21)^2)^0.5</f>
        <v>1.7583000000000002</v>
      </c>
      <c r="AB21" s="5">
        <f>((BA21-BO21)^2+(BB21-BP21)^2)^0.5</f>
        <v>3.5465</v>
      </c>
      <c r="AC21" s="6">
        <f>((AY21-BQ21)^2+(AZ21-BR21)^2)^0.5</f>
        <v>4.452</v>
      </c>
      <c r="AD21" s="6">
        <f>((CK21-CM21)^2+(CL21-CN21)^2)^0.5</f>
        <v>0.3105</v>
      </c>
      <c r="AE21" s="6">
        <f>((CU21-CW21)^2+(CV21-CX21)^2)^0.5</f>
        <v>0.45529999999999982</v>
      </c>
      <c r="AF21" s="5" t="s">
        <v>566</v>
      </c>
      <c r="AG21" s="9">
        <v>0</v>
      </c>
      <c r="AH21" s="9">
        <v>0</v>
      </c>
      <c r="AI21" s="9">
        <v>0</v>
      </c>
      <c r="AJ21" s="9">
        <v>-0.6744</v>
      </c>
      <c r="AK21" s="9">
        <v>0</v>
      </c>
      <c r="AL21" s="9">
        <v>-1.2033</v>
      </c>
      <c r="AM21" s="9">
        <v>0</v>
      </c>
      <c r="AN21" s="9">
        <v>-2.6791</v>
      </c>
      <c r="AO21" s="9">
        <v>0</v>
      </c>
      <c r="AP21" s="9">
        <v>-3.3090000000000002</v>
      </c>
      <c r="AQ21" s="9">
        <v>0</v>
      </c>
      <c r="AR21" s="9">
        <v>-5.4870000000000001</v>
      </c>
      <c r="AS21" s="9">
        <v>0</v>
      </c>
      <c r="AT21" s="9">
        <v>-6.9329000000000001</v>
      </c>
      <c r="AU21" s="9">
        <v>0</v>
      </c>
      <c r="AV21" s="9">
        <v>-15.0076</v>
      </c>
      <c r="AW21" s="9">
        <v>0</v>
      </c>
      <c r="AX21" s="9">
        <v>-16.939900000000002</v>
      </c>
      <c r="AY21" s="18">
        <v>2.7526999999999999</v>
      </c>
      <c r="AZ21" s="18">
        <v>-6.9265999999999996</v>
      </c>
      <c r="BA21" s="19">
        <v>1.7996000000000001</v>
      </c>
      <c r="BB21" s="19">
        <v>-6.9265999999999996</v>
      </c>
      <c r="BC21" s="19">
        <v>1.0255000000000001</v>
      </c>
      <c r="BD21" s="19">
        <v>-6.9265999999999996</v>
      </c>
      <c r="BE21" s="19">
        <v>0.68520000000000003</v>
      </c>
      <c r="BF21" s="19">
        <v>-6.9265999999999996</v>
      </c>
      <c r="BG21" s="19">
        <v>0.33850000000000002</v>
      </c>
      <c r="BH21" s="19">
        <v>-6.9265999999999996</v>
      </c>
      <c r="BI21" s="19">
        <v>-0.2369</v>
      </c>
      <c r="BJ21" s="19">
        <v>-6.9265999999999996</v>
      </c>
      <c r="BK21" s="19">
        <v>-0.53779999999999994</v>
      </c>
      <c r="BL21" s="19">
        <v>-6.9265999999999996</v>
      </c>
      <c r="BM21" s="19">
        <v>-0.73280000000000001</v>
      </c>
      <c r="BN21" s="19">
        <v>-6.9265999999999996</v>
      </c>
      <c r="BO21" s="19">
        <v>-1.7468999999999999</v>
      </c>
      <c r="BP21" s="19">
        <v>-6.9265999999999996</v>
      </c>
      <c r="BQ21" s="19">
        <v>-1.6993</v>
      </c>
      <c r="BR21" s="19">
        <v>-6.9265999999999996</v>
      </c>
      <c r="BS21" s="17">
        <v>0</v>
      </c>
      <c r="BT21" s="17">
        <v>0</v>
      </c>
      <c r="BU21" s="17">
        <v>-3.1655000000000002</v>
      </c>
      <c r="BV21" s="17">
        <v>5.4191000000000003</v>
      </c>
      <c r="BW21" s="17">
        <v>-3.4036</v>
      </c>
      <c r="BX21" s="17">
        <v>6.9850000000000003</v>
      </c>
      <c r="BY21" s="17"/>
      <c r="BZ21" s="17"/>
      <c r="CA21" s="17"/>
      <c r="CB21" s="17"/>
      <c r="CC21" s="17"/>
      <c r="CD21" s="17"/>
      <c r="CE21" s="12">
        <v>-2.5310999999999999</v>
      </c>
      <c r="CF21" s="12">
        <v>2.5209000000000001</v>
      </c>
      <c r="CG21" s="12">
        <v>-6.7164000000000001</v>
      </c>
      <c r="CH21" s="12">
        <v>-2.5127000000000002</v>
      </c>
      <c r="CI21" s="12">
        <v>-0.75439999999999996</v>
      </c>
      <c r="CJ21" s="12">
        <v>-5.2317999999999998</v>
      </c>
      <c r="CK21" s="12">
        <v>-4.6768000000000001</v>
      </c>
      <c r="CL21" s="12">
        <v>-0.20569999999999999</v>
      </c>
      <c r="CM21" s="12">
        <v>-4.6768000000000001</v>
      </c>
      <c r="CN21" s="12">
        <v>0.1048</v>
      </c>
      <c r="CO21" s="12">
        <v>-4.6768000000000001</v>
      </c>
      <c r="CP21" s="12">
        <v>0.51690000000000003</v>
      </c>
      <c r="CQ21" s="12">
        <v>-7.0834000000000001</v>
      </c>
      <c r="CR21" s="12">
        <v>-3.5451999999999999</v>
      </c>
      <c r="CS21" s="12">
        <v>-1.5912999999999999</v>
      </c>
      <c r="CT21" s="12">
        <v>-5.6801000000000004</v>
      </c>
      <c r="CU21" s="12">
        <v>-5.7809999999999997</v>
      </c>
      <c r="CV21" s="12">
        <v>-1.4826999999999999</v>
      </c>
      <c r="CW21" s="12">
        <v>-5.7809999999999997</v>
      </c>
      <c r="CX21" s="12">
        <v>-1.0274000000000001</v>
      </c>
      <c r="DI21" s="12">
        <v>13.0664</v>
      </c>
      <c r="DJ21" s="12">
        <v>6.6064999999999996</v>
      </c>
      <c r="DK21" s="12">
        <v>13.7204</v>
      </c>
      <c r="DL21" s="12">
        <v>7.5216000000000003</v>
      </c>
      <c r="DM21" s="12">
        <v>13.6334</v>
      </c>
      <c r="DN21" s="12">
        <v>9.3396000000000008</v>
      </c>
      <c r="DO21" s="12">
        <v>13.4969</v>
      </c>
      <c r="DP21" s="12">
        <v>9.7929999999999993</v>
      </c>
    </row>
    <row r="22" spans="2:120" x14ac:dyDescent="0.2">
      <c r="B22" s="1" t="s">
        <v>434</v>
      </c>
      <c r="C22" s="1" t="s">
        <v>554</v>
      </c>
      <c r="D22" s="5">
        <f>((AG22-AW22)^2+(AH22-AX22)^2)^0.5</f>
        <v>19.310300000000002</v>
      </c>
      <c r="E22" s="5">
        <f>((AG22-AU22)^2+(AH22-AV22)^2)^0.5</f>
        <v>16.668099999999999</v>
      </c>
      <c r="F22" s="5">
        <f>((AG22-AM22)^2+(AH22-AN22)^2)^0.5</f>
        <v>3.0905</v>
      </c>
      <c r="G22" s="5">
        <f>((AG22-AI22)^2+(AH22-AJ22)^2)^0.5</f>
        <v>1.0363</v>
      </c>
      <c r="H22" s="5">
        <f>((AK22-AM22)^2+(AL22-AN22)^2)^0.5</f>
        <v>1.4381999999999999</v>
      </c>
      <c r="I22" s="5">
        <f>((AM22-AO22)^2+(AN22-AP22)^2)^0.5</f>
        <v>0.91250000000000009</v>
      </c>
      <c r="J22" s="5">
        <f>((AO22-AQ22)^2+(AP22-AR22)^2)^0.5</f>
        <v>2.4657</v>
      </c>
      <c r="K22" s="5">
        <f>((AQ22-AS22)^2+(AR22-AT22)^2)^0.5</f>
        <v>1.5792999999999999</v>
      </c>
      <c r="L22" s="5">
        <f>((BS22-BU22)^2+(BT22-BV22)^2)^0.5</f>
        <v>6.4951995889271954</v>
      </c>
      <c r="M22" s="5" t="s">
        <v>566</v>
      </c>
      <c r="N22" s="5" t="s">
        <v>566</v>
      </c>
      <c r="O22" s="5" t="s">
        <v>566</v>
      </c>
      <c r="P22" s="5">
        <f>((CE22-CG22)^2+(CF22-CH22)^2)^0.5</f>
        <v>7.2602789732902133</v>
      </c>
      <c r="Q22" s="5">
        <f>((CG22-CI22)^2+(CH22-CJ22)^2)^0.5</f>
        <v>7.7887676207471994</v>
      </c>
      <c r="R22" s="5">
        <f>((CO22-CQ22)^2+(CP22-CR22)^2)^0.5</f>
        <v>4.7553522056730975</v>
      </c>
      <c r="S22" s="5">
        <f>((CQ22-CS22)^2+(CR22-CT22)^2)^0.5</f>
        <v>6.617552054952041</v>
      </c>
      <c r="T22" s="5" t="s">
        <v>566</v>
      </c>
      <c r="U22" s="5" t="s">
        <v>566</v>
      </c>
      <c r="V22" s="5">
        <f>((DI22-DK22)^2+(DJ22-DL22)^2)^0.5</f>
        <v>1.4129564926069029</v>
      </c>
      <c r="W22" s="5">
        <f>((DK22-DM22)^2+(DL22-DN22)^2)^0.5</f>
        <v>1.8457295928710686</v>
      </c>
      <c r="X22" s="5">
        <f>((DM22-DO22)^2+(DN22-DP22)^2)^0.5</f>
        <v>0.36244162288567233</v>
      </c>
      <c r="Y22" s="5">
        <f>((BE22-BK22)^2+(BF22-BL22)^2)^0.5</f>
        <v>1.4866000000000001</v>
      </c>
      <c r="Z22" s="5">
        <f>((BG22-BI22)^2+(BH22-BJ22)^2)^0.5</f>
        <v>0.70289999999999997</v>
      </c>
      <c r="AA22" s="5">
        <f>((BC22-BM22)^2+(BD22-BN22)^2)^0.5</f>
        <v>2.0516000000000001</v>
      </c>
      <c r="AB22" s="5">
        <f>((BA22-BO22)^2+(BB22-BP22)^2)^0.5</f>
        <v>4.0937999999999999</v>
      </c>
      <c r="AC22" s="6">
        <f>((AY22-BQ22)^2+(AZ22-BR22)^2)^0.5</f>
        <v>4.4374000000000002</v>
      </c>
      <c r="AD22" s="6">
        <f>((CK22-CM22)^2+(CL22-CN22)^2)^0.5</f>
        <v>0.50170000000000003</v>
      </c>
      <c r="AE22" s="6">
        <f>((CU22-CW22)^2+(CV22-CX22)^2)^0.5</f>
        <v>0.52140000000000031</v>
      </c>
      <c r="AF22" s="5" t="s">
        <v>566</v>
      </c>
      <c r="AG22" s="9">
        <v>0</v>
      </c>
      <c r="AH22" s="9">
        <v>0</v>
      </c>
      <c r="AI22" s="9">
        <v>0</v>
      </c>
      <c r="AJ22" s="9">
        <v>-1.0363</v>
      </c>
      <c r="AK22" s="9">
        <v>0</v>
      </c>
      <c r="AL22" s="9">
        <v>-1.6523000000000001</v>
      </c>
      <c r="AM22" s="9">
        <v>0</v>
      </c>
      <c r="AN22" s="9">
        <v>-3.0905</v>
      </c>
      <c r="AO22" s="9">
        <v>0</v>
      </c>
      <c r="AP22" s="9">
        <v>-4.0030000000000001</v>
      </c>
      <c r="AQ22" s="9">
        <v>0</v>
      </c>
      <c r="AR22" s="9">
        <v>-6.4687000000000001</v>
      </c>
      <c r="AS22" s="9">
        <v>0</v>
      </c>
      <c r="AT22" s="9">
        <v>-8.048</v>
      </c>
      <c r="AU22" s="9">
        <v>0</v>
      </c>
      <c r="AV22" s="9">
        <v>-16.668099999999999</v>
      </c>
      <c r="AW22" s="9">
        <v>0</v>
      </c>
      <c r="AX22" s="9">
        <v>-19.310300000000002</v>
      </c>
      <c r="AY22" s="18">
        <v>2.1774</v>
      </c>
      <c r="AZ22" s="18">
        <v>-8.1152999999999995</v>
      </c>
      <c r="BA22" s="19">
        <v>1.9818</v>
      </c>
      <c r="BB22" s="19">
        <v>-8.1152999999999995</v>
      </c>
      <c r="BC22" s="19">
        <v>0.93340000000000001</v>
      </c>
      <c r="BD22" s="19">
        <v>-8.1152999999999995</v>
      </c>
      <c r="BE22" s="19">
        <v>0.62170000000000003</v>
      </c>
      <c r="BF22" s="19">
        <v>-8.1152999999999995</v>
      </c>
      <c r="BG22" s="19">
        <v>0.20699999999999999</v>
      </c>
      <c r="BH22" s="19">
        <v>-8.1152999999999995</v>
      </c>
      <c r="BI22" s="19">
        <v>-0.49590000000000001</v>
      </c>
      <c r="BJ22" s="19">
        <v>-8.1152999999999995</v>
      </c>
      <c r="BK22" s="19">
        <v>-0.8649</v>
      </c>
      <c r="BL22" s="19">
        <v>-8.1152999999999995</v>
      </c>
      <c r="BM22" s="19">
        <v>-1.1182000000000001</v>
      </c>
      <c r="BN22" s="19">
        <v>-8.1152999999999995</v>
      </c>
      <c r="BO22" s="19">
        <v>-2.1120000000000001</v>
      </c>
      <c r="BP22" s="19">
        <v>-8.1152999999999995</v>
      </c>
      <c r="BQ22" s="19">
        <v>-2.2599999999999998</v>
      </c>
      <c r="BR22" s="19">
        <v>-8.1152999999999995</v>
      </c>
      <c r="BS22" s="17">
        <v>0</v>
      </c>
      <c r="BT22" s="17">
        <v>0</v>
      </c>
      <c r="BU22" s="17">
        <v>1.7259</v>
      </c>
      <c r="BV22" s="17">
        <v>6.2617000000000003</v>
      </c>
      <c r="BW22" s="17"/>
      <c r="BX22" s="17"/>
      <c r="BY22" s="17"/>
      <c r="BZ22" s="17"/>
      <c r="CA22" s="17"/>
      <c r="CB22" s="17"/>
      <c r="CC22" s="17"/>
      <c r="CD22" s="17"/>
      <c r="CE22" s="12">
        <v>2.1793</v>
      </c>
      <c r="CF22" s="12">
        <v>0.31180000000000002</v>
      </c>
      <c r="CG22" s="12">
        <v>-4.3655999999999997</v>
      </c>
      <c r="CH22" s="12">
        <v>3.4544000000000001</v>
      </c>
      <c r="CI22" s="12">
        <v>0.42609999999999998</v>
      </c>
      <c r="CJ22" s="12">
        <v>9.5947999999999993</v>
      </c>
      <c r="CK22" s="12">
        <v>-0.39429999999999998</v>
      </c>
      <c r="CL22" s="12">
        <v>1.2744</v>
      </c>
      <c r="CM22" s="12">
        <v>-0.39429999999999998</v>
      </c>
      <c r="CN22" s="12">
        <v>1.7761</v>
      </c>
      <c r="CO22" s="12">
        <v>-7.6E-3</v>
      </c>
      <c r="CP22" s="12">
        <v>1.4815</v>
      </c>
      <c r="CQ22" s="12">
        <v>-4.2119999999999997</v>
      </c>
      <c r="CR22" s="12">
        <v>3.7033</v>
      </c>
      <c r="CS22" s="12">
        <v>-0.92520000000000002</v>
      </c>
      <c r="CT22" s="12">
        <v>9.4468999999999994</v>
      </c>
      <c r="CU22" s="12">
        <v>-1.5926</v>
      </c>
      <c r="CV22" s="12">
        <v>2.0941999999999998</v>
      </c>
      <c r="CW22" s="12">
        <v>-1.5926</v>
      </c>
      <c r="CX22" s="12">
        <v>2.6156000000000001</v>
      </c>
      <c r="DI22" s="12">
        <v>13.4391</v>
      </c>
      <c r="DJ22" s="12">
        <v>9.8444000000000003</v>
      </c>
      <c r="DK22" s="12">
        <v>14.605</v>
      </c>
      <c r="DL22" s="12">
        <v>9.0462000000000007</v>
      </c>
      <c r="DM22" s="12">
        <v>14.944699999999999</v>
      </c>
      <c r="DN22" s="12">
        <v>7.2320000000000002</v>
      </c>
      <c r="DO22" s="12">
        <v>14.833</v>
      </c>
      <c r="DP22" s="12">
        <v>6.8872</v>
      </c>
    </row>
    <row r="23" spans="2:120" x14ac:dyDescent="0.2">
      <c r="B23" s="13" t="s">
        <v>3</v>
      </c>
      <c r="C23" s="13"/>
      <c r="D23" s="14">
        <f>AVERAGE(D18:D22)</f>
        <v>18.292440000000003</v>
      </c>
      <c r="E23" s="14">
        <f>AVERAGE(E18:E22)</f>
        <v>15.707100000000001</v>
      </c>
      <c r="F23" s="14">
        <f>AVERAGE(F18:F22)</f>
        <v>2.9696199999999999</v>
      </c>
      <c r="G23" s="14">
        <f>AVERAGE(G18:G20,G22)</f>
        <v>0.99202499999999993</v>
      </c>
      <c r="H23" s="14">
        <f>AVERAGE(H18:H22)</f>
        <v>1.4799199999999999</v>
      </c>
      <c r="I23" s="14">
        <f>AVERAGE(I18:I22)</f>
        <v>0.81396000000000013</v>
      </c>
      <c r="J23" s="14">
        <f>AVERAGE(J18:J22)</f>
        <v>2.3304399999999998</v>
      </c>
      <c r="K23" s="14">
        <f>AVERAGE(K18,K20:K22)</f>
        <v>1.5725750000000001</v>
      </c>
      <c r="L23" s="14">
        <f t="shared" ref="L23:AF23" si="6">AVERAGE(L18:L22)</f>
        <v>6.6231410890526119</v>
      </c>
      <c r="M23" s="14">
        <f t="shared" si="6"/>
        <v>1.748093692057219</v>
      </c>
      <c r="N23" s="14">
        <f t="shared" si="6"/>
        <v>6.2345508892648276</v>
      </c>
      <c r="O23" s="14">
        <f t="shared" si="6"/>
        <v>1.761663499143908</v>
      </c>
      <c r="P23" s="14">
        <f t="shared" si="6"/>
        <v>7.0907531166118352</v>
      </c>
      <c r="Q23" s="14">
        <f t="shared" si="6"/>
        <v>7.3972524418814114</v>
      </c>
      <c r="R23" s="14">
        <f t="shared" si="6"/>
        <v>5.0492845057851019</v>
      </c>
      <c r="S23" s="14">
        <f t="shared" si="6"/>
        <v>6.502391693850873</v>
      </c>
      <c r="T23" s="14">
        <f t="shared" si="6"/>
        <v>6.3842525365151399</v>
      </c>
      <c r="U23" s="14">
        <f t="shared" si="6"/>
        <v>8.6223627765247723</v>
      </c>
      <c r="V23" s="14">
        <f t="shared" si="6"/>
        <v>1.3187529139978489</v>
      </c>
      <c r="W23" s="14">
        <f t="shared" si="6"/>
        <v>1.9108100546336311</v>
      </c>
      <c r="X23" s="14">
        <f t="shared" si="6"/>
        <v>0.44937606924933338</v>
      </c>
      <c r="Y23" s="14">
        <f t="shared" si="6"/>
        <v>1.3516999999999999</v>
      </c>
      <c r="Z23" s="14">
        <f t="shared" si="6"/>
        <v>0.68556000000000006</v>
      </c>
      <c r="AA23" s="14">
        <f t="shared" si="6"/>
        <v>2.0927000000000002</v>
      </c>
      <c r="AB23" s="14">
        <f t="shared" si="6"/>
        <v>3.78484</v>
      </c>
      <c r="AC23" s="14">
        <f t="shared" si="6"/>
        <v>4.2705000000000002</v>
      </c>
      <c r="AD23" s="14">
        <f t="shared" si="6"/>
        <v>0.42387500000000006</v>
      </c>
      <c r="AE23" s="14">
        <f t="shared" si="6"/>
        <v>0.49102500000000004</v>
      </c>
      <c r="AF23" s="14">
        <f t="shared" si="6"/>
        <v>0.37849999999999995</v>
      </c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7"/>
      <c r="BT23" s="7"/>
      <c r="BU23" s="7"/>
      <c r="BV23" s="7"/>
      <c r="BW23" s="7"/>
      <c r="BX23" s="7"/>
      <c r="BY23" s="7"/>
      <c r="BZ23" s="7"/>
    </row>
    <row r="24" spans="2:120" x14ac:dyDescent="0.2">
      <c r="B24" s="13" t="s">
        <v>4</v>
      </c>
      <c r="C24" s="13"/>
      <c r="D24" s="14">
        <f>STDEV(D18:D22)</f>
        <v>0.87464066221506054</v>
      </c>
      <c r="E24" s="14">
        <f>STDEV(E18:E22)</f>
        <v>0.81653900396735457</v>
      </c>
      <c r="F24" s="14">
        <f>STDEV(F18:F22)</f>
        <v>0.18702410807166017</v>
      </c>
      <c r="G24" s="14">
        <f>STDEV(G18:G20,G22)</f>
        <v>6.2503833215785037E-2</v>
      </c>
      <c r="H24" s="14">
        <f>STDEV(H18:H22)</f>
        <v>9.4722790288293363E-2</v>
      </c>
      <c r="I24" s="14">
        <f>STDEV(I18:I22)</f>
        <v>0.11056743643586887</v>
      </c>
      <c r="J24" s="14">
        <f>STDEV(J18:J22)</f>
        <v>0.10677540915398084</v>
      </c>
      <c r="K24" s="14">
        <f>STDEV(K18,K20:K22)</f>
        <v>0.11751724341559422</v>
      </c>
      <c r="L24" s="14">
        <f t="shared" ref="L24:AF24" si="7">STDEV(L18:L22)</f>
        <v>0.24196163565477738</v>
      </c>
      <c r="M24" s="14">
        <f t="shared" si="7"/>
        <v>0.17602682102362002</v>
      </c>
      <c r="N24" s="14">
        <f t="shared" si="7"/>
        <v>0.53106273048956398</v>
      </c>
      <c r="O24" s="14">
        <f t="shared" si="7"/>
        <v>5.3486274576627801E-2</v>
      </c>
      <c r="P24" s="14">
        <f t="shared" si="7"/>
        <v>0.46122516086259069</v>
      </c>
      <c r="Q24" s="14">
        <f t="shared" si="7"/>
        <v>0.58735577359268532</v>
      </c>
      <c r="R24" s="14">
        <f t="shared" si="7"/>
        <v>0.37761196068362568</v>
      </c>
      <c r="S24" s="14">
        <f t="shared" si="7"/>
        <v>0.41532004083465079</v>
      </c>
      <c r="T24" s="14" t="e">
        <f t="shared" si="7"/>
        <v>#DIV/0!</v>
      </c>
      <c r="U24" s="14" t="e">
        <f t="shared" si="7"/>
        <v>#DIV/0!</v>
      </c>
      <c r="V24" s="14">
        <f t="shared" si="7"/>
        <v>0.13720311504382368</v>
      </c>
      <c r="W24" s="14">
        <f t="shared" si="7"/>
        <v>0.10150000684125661</v>
      </c>
      <c r="X24" s="14">
        <f t="shared" si="7"/>
        <v>0.11307771877130553</v>
      </c>
      <c r="Y24" s="14">
        <f t="shared" si="7"/>
        <v>0.12809080763271039</v>
      </c>
      <c r="Z24" s="14">
        <f t="shared" si="7"/>
        <v>7.8434386591595989E-2</v>
      </c>
      <c r="AA24" s="14">
        <f t="shared" si="7"/>
        <v>0.23751262071729573</v>
      </c>
      <c r="AB24" s="14">
        <f t="shared" si="7"/>
        <v>0.26144495214098123</v>
      </c>
      <c r="AC24" s="14">
        <f t="shared" si="7"/>
        <v>0.19715197183898533</v>
      </c>
      <c r="AD24" s="14">
        <f t="shared" si="7"/>
        <v>8.0743972943289652E-2</v>
      </c>
      <c r="AE24" s="14">
        <f t="shared" si="7"/>
        <v>2.7311337694567027E-2</v>
      </c>
      <c r="AF24" s="14" t="e">
        <f t="shared" si="7"/>
        <v>#DIV/0!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7"/>
      <c r="BT24" s="7"/>
      <c r="BU24" s="7"/>
      <c r="BV24" s="7"/>
      <c r="BW24" s="7"/>
      <c r="BX24" s="7"/>
      <c r="BY24" s="7"/>
      <c r="BZ24" s="7"/>
    </row>
    <row r="25" spans="2:120" x14ac:dyDescent="0.2">
      <c r="B25" s="13" t="s">
        <v>5</v>
      </c>
      <c r="C25" s="13"/>
      <c r="D25" s="14">
        <f>MAX(D18:D22)-MIN(D18:D22)</f>
        <v>2.3704000000000001</v>
      </c>
      <c r="E25" s="14">
        <f>MAX(E18:E22)-MIN(E18:E22)</f>
        <v>1.9131999999999998</v>
      </c>
      <c r="F25" s="14">
        <f>MAX(F18:F22)-MIN(F18:F22)</f>
        <v>0.46410000000000018</v>
      </c>
      <c r="G25" s="14">
        <f>MAX(G18:G20,G22)-MIN(G18:G20,G22)</f>
        <v>0.12830000000000008</v>
      </c>
      <c r="H25" s="14">
        <f>MAX(H18:H22)-MIN(H18:H22)</f>
        <v>0.24520000000000008</v>
      </c>
      <c r="I25" s="14">
        <f>MAX(I18:I22)-MIN(I18:I22)</f>
        <v>0.28259999999999996</v>
      </c>
      <c r="J25" s="14">
        <f>MAX(J18:J22)-MIN(J18:J22)</f>
        <v>0.28770000000000007</v>
      </c>
      <c r="K25" s="14">
        <f>MAX(K18,K20:K22)-MIN(K18,K20:K22)</f>
        <v>0.28190000000000026</v>
      </c>
      <c r="L25" s="14">
        <f t="shared" ref="L25:AF25" si="8">MAX(L18:L22)-MIN(L18:L22)</f>
        <v>0.5799997331763489</v>
      </c>
      <c r="M25" s="14">
        <f t="shared" si="8"/>
        <v>0.35451275070898491</v>
      </c>
      <c r="N25" s="14">
        <f t="shared" si="8"/>
        <v>1.0226258191845696</v>
      </c>
      <c r="O25" s="14">
        <f t="shared" si="8"/>
        <v>7.5641014907078308E-2</v>
      </c>
      <c r="P25" s="14">
        <f t="shared" si="8"/>
        <v>1.0802994787976337</v>
      </c>
      <c r="Q25" s="14">
        <f t="shared" si="8"/>
        <v>1.2525540554000258</v>
      </c>
      <c r="R25" s="14">
        <f t="shared" si="8"/>
        <v>0.78122527392905727</v>
      </c>
      <c r="S25" s="14">
        <f t="shared" si="8"/>
        <v>0.92724810683257797</v>
      </c>
      <c r="T25" s="14">
        <f t="shared" si="8"/>
        <v>0</v>
      </c>
      <c r="U25" s="14">
        <f t="shared" si="8"/>
        <v>0</v>
      </c>
      <c r="V25" s="14">
        <f t="shared" si="8"/>
        <v>0.30124117642767057</v>
      </c>
      <c r="W25" s="14">
        <f t="shared" si="8"/>
        <v>0.25972248111598395</v>
      </c>
      <c r="X25" s="14">
        <f t="shared" si="8"/>
        <v>0.27713417219618763</v>
      </c>
      <c r="Y25" s="14">
        <f t="shared" si="8"/>
        <v>0.27750000000000008</v>
      </c>
      <c r="Z25" s="14">
        <f t="shared" si="8"/>
        <v>0.20379999999999998</v>
      </c>
      <c r="AA25" s="14">
        <f t="shared" si="8"/>
        <v>0.65659999999999963</v>
      </c>
      <c r="AB25" s="14">
        <f t="shared" si="8"/>
        <v>0.60699999999999976</v>
      </c>
      <c r="AC25" s="14">
        <f t="shared" si="8"/>
        <v>0.48770000000000024</v>
      </c>
      <c r="AD25" s="14">
        <f t="shared" si="8"/>
        <v>0.19120000000000004</v>
      </c>
      <c r="AE25" s="14">
        <f t="shared" si="8"/>
        <v>6.6100000000000492E-2</v>
      </c>
      <c r="AF25" s="14">
        <f t="shared" si="8"/>
        <v>0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7"/>
      <c r="BT25" s="7"/>
      <c r="BU25" s="7"/>
      <c r="BV25" s="7"/>
      <c r="BW25" s="7"/>
      <c r="BX25" s="7"/>
      <c r="BY25" s="7"/>
      <c r="BZ25" s="7"/>
    </row>
    <row r="26" spans="2:120" x14ac:dyDescent="0.2">
      <c r="B26" s="13" t="s">
        <v>6</v>
      </c>
      <c r="C26" s="13"/>
      <c r="D26" s="14">
        <f>MIN(D18:D22)</f>
        <v>16.939900000000002</v>
      </c>
      <c r="E26" s="14">
        <f>MIN(E18:E22)</f>
        <v>14.754899999999999</v>
      </c>
      <c r="F26" s="14">
        <f>MIN(F18:F22)</f>
        <v>2.6791</v>
      </c>
      <c r="G26" s="14">
        <f>MIN(G18:G20,G22)</f>
        <v>0.92520000000000002</v>
      </c>
      <c r="H26" s="14">
        <f>MIN(H18:H22)</f>
        <v>1.3962999999999999</v>
      </c>
      <c r="I26" s="14">
        <f>MIN(I18:I22)</f>
        <v>0.62990000000000013</v>
      </c>
      <c r="J26" s="14">
        <f>MIN(J18:J22)</f>
        <v>2.1779999999999999</v>
      </c>
      <c r="K26" s="14">
        <f>MIN(K18,K20:K22)</f>
        <v>1.4459</v>
      </c>
      <c r="L26" s="14">
        <f t="shared" ref="L26:AF26" si="9">MIN(L18:L22)</f>
        <v>6.2759091022735509</v>
      </c>
      <c r="M26" s="14">
        <f t="shared" si="9"/>
        <v>1.5838984879088684</v>
      </c>
      <c r="N26" s="14">
        <f t="shared" si="9"/>
        <v>5.8060766425446246</v>
      </c>
      <c r="O26" s="14">
        <f t="shared" si="9"/>
        <v>1.7238429916903688</v>
      </c>
      <c r="P26" s="14">
        <f t="shared" si="9"/>
        <v>6.5462863556370641</v>
      </c>
      <c r="Q26" s="14">
        <f t="shared" si="9"/>
        <v>6.5527817612064565</v>
      </c>
      <c r="R26" s="14">
        <f t="shared" si="9"/>
        <v>4.7214806967729945</v>
      </c>
      <c r="S26" s="14">
        <f t="shared" si="9"/>
        <v>5.8924494414462316</v>
      </c>
      <c r="T26" s="14">
        <f t="shared" si="9"/>
        <v>6.3842525365151399</v>
      </c>
      <c r="U26" s="14">
        <f t="shared" si="9"/>
        <v>8.6223627765247723</v>
      </c>
      <c r="V26" s="14">
        <f t="shared" si="9"/>
        <v>1.1247773157385426</v>
      </c>
      <c r="W26" s="14">
        <f t="shared" si="9"/>
        <v>1.8200804927255283</v>
      </c>
      <c r="X26" s="14">
        <f t="shared" si="9"/>
        <v>0.35516172372596677</v>
      </c>
      <c r="Y26" s="14">
        <f t="shared" si="9"/>
        <v>1.2091000000000001</v>
      </c>
      <c r="Z26" s="14">
        <f t="shared" si="9"/>
        <v>0.57540000000000002</v>
      </c>
      <c r="AA26" s="14">
        <f t="shared" si="9"/>
        <v>1.7583000000000002</v>
      </c>
      <c r="AB26" s="14">
        <f t="shared" si="9"/>
        <v>3.4868000000000001</v>
      </c>
      <c r="AC26" s="14">
        <f t="shared" si="9"/>
        <v>3.9642999999999997</v>
      </c>
      <c r="AD26" s="14">
        <f t="shared" si="9"/>
        <v>0.3105</v>
      </c>
      <c r="AE26" s="14">
        <f t="shared" si="9"/>
        <v>0.45529999999999982</v>
      </c>
      <c r="AF26" s="14">
        <f t="shared" si="9"/>
        <v>0.37849999999999995</v>
      </c>
      <c r="AI26" s="12"/>
      <c r="AJ26" s="12"/>
      <c r="AK26" s="12"/>
    </row>
    <row r="27" spans="2:120" x14ac:dyDescent="0.2">
      <c r="B27" s="13" t="s">
        <v>7</v>
      </c>
      <c r="C27" s="13"/>
      <c r="D27" s="14">
        <f>MAX(D18:D22)</f>
        <v>19.310300000000002</v>
      </c>
      <c r="E27" s="14">
        <f>MAX(E18:E22)</f>
        <v>16.668099999999999</v>
      </c>
      <c r="F27" s="14">
        <f>MAX(F18:F22)</f>
        <v>3.1432000000000002</v>
      </c>
      <c r="G27" s="14">
        <f>MAX(G18:G20,G22)</f>
        <v>1.0535000000000001</v>
      </c>
      <c r="H27" s="14">
        <f>MAX(H18:H22)</f>
        <v>1.6415</v>
      </c>
      <c r="I27" s="14">
        <f>MAX(I18:I22)</f>
        <v>0.91250000000000009</v>
      </c>
      <c r="J27" s="14">
        <f>MAX(J18:J22)</f>
        <v>2.4657</v>
      </c>
      <c r="K27" s="14">
        <f>MAX(K18,K20:K22)</f>
        <v>1.7278000000000002</v>
      </c>
      <c r="L27" s="14">
        <f t="shared" ref="L27:AF27" si="10">MAX(L18:L22)</f>
        <v>6.8559088354498998</v>
      </c>
      <c r="M27" s="14">
        <f t="shared" si="10"/>
        <v>1.9384112386178534</v>
      </c>
      <c r="N27" s="14">
        <f t="shared" si="10"/>
        <v>6.8287024617291943</v>
      </c>
      <c r="O27" s="14">
        <f t="shared" si="10"/>
        <v>1.7994840065974471</v>
      </c>
      <c r="P27" s="14">
        <f t="shared" si="10"/>
        <v>7.6265858344346977</v>
      </c>
      <c r="Q27" s="14">
        <f t="shared" si="10"/>
        <v>7.8053358166064823</v>
      </c>
      <c r="R27" s="14">
        <f t="shared" si="10"/>
        <v>5.5027059707020518</v>
      </c>
      <c r="S27" s="14">
        <f t="shared" si="10"/>
        <v>6.8196975482788096</v>
      </c>
      <c r="T27" s="14">
        <f t="shared" si="10"/>
        <v>6.3842525365151399</v>
      </c>
      <c r="U27" s="14">
        <f t="shared" si="10"/>
        <v>8.6223627765247723</v>
      </c>
      <c r="V27" s="14">
        <f t="shared" si="10"/>
        <v>1.4260184921662131</v>
      </c>
      <c r="W27" s="14">
        <f t="shared" si="10"/>
        <v>2.0798029738415122</v>
      </c>
      <c r="X27" s="14">
        <f t="shared" si="10"/>
        <v>0.63229589592215441</v>
      </c>
      <c r="Y27" s="14">
        <f t="shared" si="10"/>
        <v>1.4866000000000001</v>
      </c>
      <c r="Z27" s="14">
        <f t="shared" si="10"/>
        <v>0.7792</v>
      </c>
      <c r="AA27" s="14">
        <f t="shared" si="10"/>
        <v>2.4148999999999998</v>
      </c>
      <c r="AB27" s="14">
        <f t="shared" si="10"/>
        <v>4.0937999999999999</v>
      </c>
      <c r="AC27" s="14">
        <f t="shared" si="10"/>
        <v>4.452</v>
      </c>
      <c r="AD27" s="14">
        <f t="shared" si="10"/>
        <v>0.50170000000000003</v>
      </c>
      <c r="AE27" s="14">
        <f t="shared" si="10"/>
        <v>0.52140000000000031</v>
      </c>
      <c r="AF27" s="14">
        <f t="shared" si="10"/>
        <v>0.37849999999999995</v>
      </c>
      <c r="AI27" s="12"/>
      <c r="AJ27" s="12"/>
      <c r="AK27" s="12"/>
    </row>
    <row r="28" spans="2:120" x14ac:dyDescent="0.2">
      <c r="B28" s="13" t="s">
        <v>56</v>
      </c>
      <c r="C28" s="13"/>
      <c r="D28" s="15">
        <f>COUNT(D18:D22)</f>
        <v>5</v>
      </c>
      <c r="E28" s="15">
        <f>COUNT(E18:E22)</f>
        <v>5</v>
      </c>
      <c r="F28" s="15">
        <f>COUNT(F18:F22)</f>
        <v>5</v>
      </c>
      <c r="G28" s="15">
        <f>COUNT(G18:G20,G22)</f>
        <v>4</v>
      </c>
      <c r="H28" s="15">
        <f>COUNT(H18:H22)</f>
        <v>5</v>
      </c>
      <c r="I28" s="15">
        <f>COUNT(I18:I22)</f>
        <v>5</v>
      </c>
      <c r="J28" s="15">
        <f>COUNT(J18:J22)</f>
        <v>5</v>
      </c>
      <c r="K28" s="15">
        <f>COUNT(K18,K20:K22)</f>
        <v>4</v>
      </c>
      <c r="L28" s="15">
        <f t="shared" ref="L28:AF28" si="11">COUNT(L18:L22)</f>
        <v>5</v>
      </c>
      <c r="M28" s="15">
        <f t="shared" si="11"/>
        <v>4</v>
      </c>
      <c r="N28" s="15">
        <f t="shared" si="11"/>
        <v>3</v>
      </c>
      <c r="O28" s="15">
        <f t="shared" si="11"/>
        <v>2</v>
      </c>
      <c r="P28" s="15">
        <f t="shared" si="11"/>
        <v>4</v>
      </c>
      <c r="Q28" s="15">
        <f t="shared" si="11"/>
        <v>4</v>
      </c>
      <c r="R28" s="15">
        <f t="shared" si="11"/>
        <v>4</v>
      </c>
      <c r="S28" s="15">
        <f t="shared" si="11"/>
        <v>4</v>
      </c>
      <c r="T28" s="15">
        <f t="shared" si="11"/>
        <v>1</v>
      </c>
      <c r="U28" s="15">
        <f t="shared" si="11"/>
        <v>1</v>
      </c>
      <c r="V28" s="15">
        <f t="shared" si="11"/>
        <v>5</v>
      </c>
      <c r="W28" s="15">
        <f t="shared" si="11"/>
        <v>5</v>
      </c>
      <c r="X28" s="15">
        <f t="shared" si="11"/>
        <v>5</v>
      </c>
      <c r="Y28" s="15">
        <f t="shared" si="11"/>
        <v>5</v>
      </c>
      <c r="Z28" s="15">
        <f t="shared" si="11"/>
        <v>5</v>
      </c>
      <c r="AA28" s="15">
        <f t="shared" si="11"/>
        <v>5</v>
      </c>
      <c r="AB28" s="15">
        <f t="shared" si="11"/>
        <v>5</v>
      </c>
      <c r="AC28" s="15">
        <f t="shared" si="11"/>
        <v>5</v>
      </c>
      <c r="AD28" s="15">
        <f t="shared" si="11"/>
        <v>4</v>
      </c>
      <c r="AE28" s="15">
        <f t="shared" si="11"/>
        <v>4</v>
      </c>
      <c r="AF28" s="15">
        <f t="shared" si="11"/>
        <v>1</v>
      </c>
      <c r="AI28" s="12"/>
      <c r="AJ28" s="12"/>
      <c r="AK28" s="12"/>
    </row>
  </sheetData>
  <mergeCells count="44">
    <mergeCell ref="BE16:BF16"/>
    <mergeCell ref="BG16:BH16"/>
    <mergeCell ref="BI16:BJ16"/>
    <mergeCell ref="BK16:BL16"/>
    <mergeCell ref="BU16:BV16"/>
    <mergeCell ref="BW16:BX16"/>
    <mergeCell ref="BM16:BN16"/>
    <mergeCell ref="BO16:BP16"/>
    <mergeCell ref="BQ16:BR16"/>
    <mergeCell ref="BS16:BT16"/>
    <mergeCell ref="AS16:AT16"/>
    <mergeCell ref="AU16:AV16"/>
    <mergeCell ref="AW16:AX16"/>
    <mergeCell ref="AY16:AZ16"/>
    <mergeCell ref="BA16:BB16"/>
    <mergeCell ref="BC16:BD16"/>
    <mergeCell ref="BQ1:BR1"/>
    <mergeCell ref="BS1:BT1"/>
    <mergeCell ref="BU1:BV1"/>
    <mergeCell ref="BW1:BX1"/>
    <mergeCell ref="AG16:AH16"/>
    <mergeCell ref="AI16:AJ16"/>
    <mergeCell ref="AK16:AL16"/>
    <mergeCell ref="AM16:AN16"/>
    <mergeCell ref="AO16:AP16"/>
    <mergeCell ref="AQ16:AR16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4"/>
  <sheetViews>
    <sheetView workbookViewId="0">
      <pane xSplit="3" topLeftCell="Y1" activePane="topRight" state="frozen"/>
      <selection pane="topRight" activeCell="B9" sqref="B9:AF14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439</v>
      </c>
      <c r="C3" s="1" t="s">
        <v>555</v>
      </c>
      <c r="D3" s="5">
        <f t="shared" ref="D3:D8" si="0">((AG3-AW3)^2+(AH3-AX3)^2)^0.5</f>
        <v>10.626099999999999</v>
      </c>
      <c r="E3" s="5">
        <f t="shared" ref="E3:E8" si="1">((AG3-AU3)^2+(AH3-AV3)^2)^0.5</f>
        <v>9.7668999999999997</v>
      </c>
      <c r="F3" s="5">
        <f>((AG3-AM3)^2+(AH3-AN3)^2)^0.5</f>
        <v>2.2441</v>
      </c>
      <c r="G3" s="5">
        <f>((AG3-AI3)^2+(AH3-AJ3)^2)^0.5</f>
        <v>0.60199999999999998</v>
      </c>
      <c r="H3" s="5">
        <f>((AK3-AM3)^2+(AL3-AN3)^2)^0.5</f>
        <v>1.2637</v>
      </c>
      <c r="I3" s="5">
        <f>((AM3-AO3)^2+(AN3-AP3)^2)^0.5</f>
        <v>0.65470000000000006</v>
      </c>
      <c r="J3" s="5">
        <f>((AO3-AQ3)^2+(AP3-AR3)^2)^0.5</f>
        <v>1.2643</v>
      </c>
      <c r="K3" s="5">
        <f>((AQ3-AS3)^2+(AR3-AT3)^2)^0.5</f>
        <v>0.80320000000000036</v>
      </c>
      <c r="L3" s="5">
        <f t="shared" ref="L3:L8" si="2">((BS3-BU3)^2+(BT3-BV3)^2)^0.5</f>
        <v>5.7329758389513552</v>
      </c>
      <c r="M3" s="5" t="s">
        <v>566</v>
      </c>
      <c r="N3" s="5" t="s">
        <v>566</v>
      </c>
      <c r="O3" s="5" t="s">
        <v>566</v>
      </c>
      <c r="P3" s="5">
        <f>((CE3-CG3)^2+(CF3-CH3)^2)^0.5</f>
        <v>4.6331496597886836</v>
      </c>
      <c r="Q3" s="5">
        <f>((CG3-CI3)^2+(CH3-CJ3)^2)^0.5</f>
        <v>5.1126026571600489</v>
      </c>
      <c r="R3" s="5" t="s">
        <v>566</v>
      </c>
      <c r="S3" s="5" t="s">
        <v>566</v>
      </c>
      <c r="T3" s="5" t="s">
        <v>566</v>
      </c>
      <c r="U3" s="5" t="s">
        <v>566</v>
      </c>
      <c r="V3" s="5">
        <f>((DI3-DK3)^2+(DJ3-DL3)^2)^0.5</f>
        <v>0.73094137247798474</v>
      </c>
      <c r="W3" s="24">
        <f>((DK3-DM3)^2+(DL3-DN3)^2)^0.5</f>
        <v>1.5173109931718021</v>
      </c>
      <c r="X3" s="5">
        <f>((DM3-DO3)^2+(DN3-DP3)^2)^0.5</f>
        <v>0.29534354572260418</v>
      </c>
      <c r="Y3" s="5">
        <f>((BE3-BK3)^2+(BF3-BL3)^2)^0.5</f>
        <v>1.0478000000000001</v>
      </c>
      <c r="Z3" s="5">
        <f>((BG3-BI3)^2+(BH3-BJ3)^2)^0.5</f>
        <v>0.42099999999999999</v>
      </c>
      <c r="AA3" s="5">
        <f>((BC3-BM3)^2+(BD3-BN3)^2)^0.5</f>
        <v>1.1055000000000001</v>
      </c>
      <c r="AB3" s="5">
        <f>((BA3-BO3)^2+(BB3-BP3)^2)^0.5</f>
        <v>2.0643000000000002</v>
      </c>
      <c r="AC3" s="6">
        <f>((AY3-BQ3)^2+(AZ3-BR3)^2)^0.5</f>
        <v>1.3875</v>
      </c>
      <c r="AD3" s="6">
        <f>((CK3-CM3)^2+(CL3-CN3)^2)^0.5</f>
        <v>0.19750000000000023</v>
      </c>
      <c r="AE3" s="5" t="s">
        <v>566</v>
      </c>
      <c r="AF3" s="5" t="s">
        <v>566</v>
      </c>
      <c r="AG3" s="9">
        <v>0</v>
      </c>
      <c r="AH3" s="9">
        <v>0</v>
      </c>
      <c r="AI3" s="9">
        <v>0</v>
      </c>
      <c r="AJ3" s="9">
        <v>-0.60199999999999998</v>
      </c>
      <c r="AK3" s="9">
        <v>0</v>
      </c>
      <c r="AL3" s="9">
        <v>-0.98040000000000005</v>
      </c>
      <c r="AM3" s="9">
        <v>0</v>
      </c>
      <c r="AN3" s="9">
        <v>-2.2441</v>
      </c>
      <c r="AO3" s="9">
        <v>0</v>
      </c>
      <c r="AP3" s="9">
        <v>-2.8988</v>
      </c>
      <c r="AQ3" s="9">
        <v>0</v>
      </c>
      <c r="AR3" s="9">
        <v>-4.1631</v>
      </c>
      <c r="AS3" s="9">
        <v>0</v>
      </c>
      <c r="AT3" s="9">
        <v>-4.9663000000000004</v>
      </c>
      <c r="AU3" s="9">
        <v>0</v>
      </c>
      <c r="AV3" s="9">
        <v>-9.7668999999999997</v>
      </c>
      <c r="AW3" s="9">
        <v>0</v>
      </c>
      <c r="AX3" s="9">
        <v>-10.626099999999999</v>
      </c>
      <c r="AY3" s="18">
        <v>0.71309999999999996</v>
      </c>
      <c r="AZ3" s="18">
        <v>-3.9973000000000001</v>
      </c>
      <c r="BA3" s="19">
        <v>1.0820000000000001</v>
      </c>
      <c r="BB3" s="19">
        <v>-3.9973000000000001</v>
      </c>
      <c r="BC3" s="19">
        <v>0.59940000000000004</v>
      </c>
      <c r="BD3" s="19">
        <v>-3.9973000000000001</v>
      </c>
      <c r="BE3" s="19">
        <v>0.50609999999999999</v>
      </c>
      <c r="BF3" s="19">
        <v>-3.9973000000000001</v>
      </c>
      <c r="BG3" s="19">
        <v>0.19939999999999999</v>
      </c>
      <c r="BH3" s="19">
        <v>-3.9973000000000001</v>
      </c>
      <c r="BI3" s="19">
        <v>-0.22159999999999999</v>
      </c>
      <c r="BJ3" s="19">
        <v>-3.9973000000000001</v>
      </c>
      <c r="BK3" s="19">
        <v>-0.54169999999999996</v>
      </c>
      <c r="BL3" s="19">
        <v>-3.9973000000000001</v>
      </c>
      <c r="BM3" s="19">
        <v>-0.50609999999999999</v>
      </c>
      <c r="BN3" s="19">
        <v>-3.9973000000000001</v>
      </c>
      <c r="BO3" s="19">
        <v>-0.98229999999999995</v>
      </c>
      <c r="BP3" s="19">
        <v>-3.9973000000000001</v>
      </c>
      <c r="BQ3" s="19">
        <v>-0.6744</v>
      </c>
      <c r="BR3" s="19">
        <v>-3.9973000000000001</v>
      </c>
      <c r="BS3" s="17">
        <v>0</v>
      </c>
      <c r="BT3" s="17">
        <v>0</v>
      </c>
      <c r="BU3" s="17">
        <v>-3.2614000000000001</v>
      </c>
      <c r="BV3" s="17">
        <v>4.7149000000000001</v>
      </c>
      <c r="BW3" s="17"/>
      <c r="BX3" s="17"/>
      <c r="BY3" s="17"/>
      <c r="BZ3" s="17"/>
      <c r="CA3" s="17"/>
      <c r="CB3" s="17"/>
      <c r="CC3" s="17"/>
      <c r="CD3" s="17"/>
      <c r="CE3" s="12">
        <v>-3.1318000000000001</v>
      </c>
      <c r="CF3" s="12">
        <v>4.2716000000000003</v>
      </c>
      <c r="CG3" s="12">
        <v>-4.2742000000000004</v>
      </c>
      <c r="CH3" s="12">
        <v>8.7616999999999994</v>
      </c>
      <c r="CI3" s="12">
        <v>-2.5558999999999998</v>
      </c>
      <c r="CJ3" s="12">
        <v>3.9464999999999999</v>
      </c>
      <c r="CK3" s="12">
        <v>-3.3388</v>
      </c>
      <c r="CL3" s="12">
        <v>5.6654999999999998</v>
      </c>
      <c r="CM3" s="12">
        <v>-3.5363000000000002</v>
      </c>
      <c r="CN3" s="12">
        <v>5.6654999999999998</v>
      </c>
      <c r="DI3" s="12">
        <v>-1.9958</v>
      </c>
      <c r="DJ3" s="12">
        <v>-2.2054</v>
      </c>
      <c r="DK3" s="12">
        <v>-1.6523000000000001</v>
      </c>
      <c r="DL3" s="12">
        <v>-1.5602</v>
      </c>
      <c r="DM3" s="12">
        <v>-1.8815</v>
      </c>
      <c r="DN3" s="12">
        <v>-6.0299999999999999E-2</v>
      </c>
      <c r="DO3" s="12">
        <v>-2.0148999999999999</v>
      </c>
      <c r="DP3" s="12">
        <v>0.20319999999999999</v>
      </c>
    </row>
    <row r="4" spans="2:120" ht="14.45" customHeight="1" x14ac:dyDescent="0.2">
      <c r="B4" s="2" t="s">
        <v>440</v>
      </c>
      <c r="C4" s="2" t="s">
        <v>479</v>
      </c>
      <c r="D4" s="5">
        <f t="shared" si="0"/>
        <v>10.347300000000001</v>
      </c>
      <c r="E4" s="5">
        <f t="shared" si="1"/>
        <v>10.012</v>
      </c>
      <c r="F4" s="5">
        <f>((AG4-AM4)^2+(AH4-AN4)^2)^0.5</f>
        <v>2.2103999999999999</v>
      </c>
      <c r="G4" s="5">
        <f>((AG4-AI4)^2+(AH4-AJ4)^2)^0.5</f>
        <v>0.60580000000000001</v>
      </c>
      <c r="H4" s="5">
        <f>((AK4-AM4)^2+(AL4-AN4)^2)^0.5</f>
        <v>1.1499999999999999</v>
      </c>
      <c r="I4" s="5">
        <f>((AM4-AO4)^2+(AN4-AP4)^2)^0.5</f>
        <v>0.66490000000000027</v>
      </c>
      <c r="J4" s="5">
        <f>((AO4-AQ4)^2+(AP4-AR4)^2)^0.5</f>
        <v>1.4413999999999998</v>
      </c>
      <c r="K4" s="5">
        <f>((AQ4-AS4)^2+(AR4-AT4)^2)^0.5</f>
        <v>1.0065</v>
      </c>
      <c r="L4" s="5">
        <f t="shared" si="2"/>
        <v>4.705558604459199</v>
      </c>
      <c r="M4" s="5">
        <f>((BU4-BW4)^2+(BV4-BX4)^2)^0.5</f>
        <v>1.1523104182467496</v>
      </c>
      <c r="N4" s="5">
        <f>((BW4-BY4)^2+(BX4-BZ4)^2)^0.5 + ((BY4-CA4)^2+(BZ4-CB4)^2)^0.5</f>
        <v>3.7215576381565785</v>
      </c>
      <c r="O4" s="5" t="s">
        <v>566</v>
      </c>
      <c r="P4" s="5">
        <f>((CE4-CG4)^2+(CF4-CH4)^2)^0.5</f>
        <v>4.3856610767363229</v>
      </c>
      <c r="Q4" s="5">
        <f>((CG4-CI4)^2+(CH4-CJ4)^2)^0.5</f>
        <v>4.9107579669537778</v>
      </c>
      <c r="R4" s="5">
        <f>((CO4-CQ4)^2+(CP4-CR4)^2)^0.5</f>
        <v>3.2350362053615411</v>
      </c>
      <c r="S4" s="5">
        <f>((CQ4-CS4)^2+(CR4-CT4)^2)^0.5</f>
        <v>3.4236728114701616</v>
      </c>
      <c r="T4" s="5">
        <f>((CY4-DA4)^2+(CZ4-DB4)^2)^0.5</f>
        <v>4.456781467606417</v>
      </c>
      <c r="U4" s="5">
        <f>((DA4-DC4)^2+(DB4-DD4)^2)^0.5</f>
        <v>5.405927717792756</v>
      </c>
      <c r="V4" s="5">
        <f>((DI4-DK4)^2+(DJ4-DL4)^2)^0.5</f>
        <v>0.83606294619484256</v>
      </c>
      <c r="W4" s="5">
        <f>((DK4-DM4)^2+(DL4-DN4)^2)^0.5</f>
        <v>1.2950604503265477</v>
      </c>
      <c r="X4" s="5">
        <f>((DM4-DO4)^2+(DN4-DP4)^2)^0.5</f>
        <v>0.20065218663149412</v>
      </c>
      <c r="Y4" s="5">
        <f>((BE4-BK4)^2+(BF4-BL4)^2)^0.5</f>
        <v>0.95250000000000001</v>
      </c>
      <c r="Z4" s="5">
        <f>((BG4-BI4)^2+(BH4-BJ4)^2)^0.5</f>
        <v>0.4597</v>
      </c>
      <c r="AA4" s="5">
        <f>((BC4-BM4)^2+(BD4-BN4)^2)^0.5</f>
        <v>1.2707000000000002</v>
      </c>
      <c r="AB4" s="5">
        <f>((BA4-BO4)^2+(BB4-BP4)^2)^0.5</f>
        <v>2.2751999999999999</v>
      </c>
      <c r="AC4" s="6">
        <f>((AY4-BQ4)^2+(AZ4-BR4)^2)^0.5</f>
        <v>1.1886999999999999</v>
      </c>
      <c r="AD4" s="6">
        <f>((CK4-CM4)^2+(CL4-CN4)^2)^0.5</f>
        <v>0.21659999999999968</v>
      </c>
      <c r="AE4" s="6">
        <f>((CU4-CW4)^2+(CV4-CX4)^2)^0.5</f>
        <v>0.19370000000000065</v>
      </c>
      <c r="AF4" s="6">
        <f>((DE4-DG4)^2+(DF4-DH4)^2)^0.5</f>
        <v>0.2299000000000001</v>
      </c>
      <c r="AG4" s="9">
        <v>0</v>
      </c>
      <c r="AH4" s="9">
        <v>0</v>
      </c>
      <c r="AI4" s="9">
        <v>0</v>
      </c>
      <c r="AJ4" s="9">
        <v>-0.60580000000000001</v>
      </c>
      <c r="AK4" s="9">
        <v>0</v>
      </c>
      <c r="AL4" s="9">
        <v>-1.0604</v>
      </c>
      <c r="AM4" s="9">
        <v>0</v>
      </c>
      <c r="AN4" s="9">
        <v>-2.2103999999999999</v>
      </c>
      <c r="AO4" s="9">
        <v>0</v>
      </c>
      <c r="AP4" s="9">
        <v>-2.8753000000000002</v>
      </c>
      <c r="AQ4" s="9">
        <v>0</v>
      </c>
      <c r="AR4" s="9">
        <v>-4.3167</v>
      </c>
      <c r="AS4" s="9">
        <v>0</v>
      </c>
      <c r="AT4" s="9">
        <v>-5.3231999999999999</v>
      </c>
      <c r="AU4" s="9">
        <v>0</v>
      </c>
      <c r="AV4" s="9">
        <v>-10.012</v>
      </c>
      <c r="AW4" s="9">
        <v>0</v>
      </c>
      <c r="AX4" s="9">
        <v>-10.347300000000001</v>
      </c>
      <c r="AY4" s="18">
        <v>0.8014</v>
      </c>
      <c r="AZ4" s="18">
        <v>-3.9744999999999999</v>
      </c>
      <c r="BA4" s="19">
        <v>1.2262</v>
      </c>
      <c r="BB4" s="19">
        <v>-3.9744999999999999</v>
      </c>
      <c r="BC4" s="19">
        <v>0.68520000000000003</v>
      </c>
      <c r="BD4" s="19">
        <v>-3.9744999999999999</v>
      </c>
      <c r="BE4" s="19">
        <v>0.41339999999999999</v>
      </c>
      <c r="BF4" s="19">
        <v>-3.9744999999999999</v>
      </c>
      <c r="BG4" s="19">
        <v>0.1181</v>
      </c>
      <c r="BH4" s="19">
        <v>-3.9744999999999999</v>
      </c>
      <c r="BI4" s="19">
        <v>-0.34160000000000001</v>
      </c>
      <c r="BJ4" s="19">
        <v>-3.9744999999999999</v>
      </c>
      <c r="BK4" s="19">
        <v>-0.53910000000000002</v>
      </c>
      <c r="BL4" s="19">
        <v>-3.9744999999999999</v>
      </c>
      <c r="BM4" s="19">
        <v>-0.58550000000000002</v>
      </c>
      <c r="BN4" s="19">
        <v>-3.9744999999999999</v>
      </c>
      <c r="BO4" s="19">
        <v>-1.0489999999999999</v>
      </c>
      <c r="BP4" s="19">
        <v>-3.9744999999999999</v>
      </c>
      <c r="BQ4" s="19">
        <v>-0.38729999999999998</v>
      </c>
      <c r="BR4" s="19">
        <v>-3.9744999999999999</v>
      </c>
      <c r="BS4" s="17">
        <v>0</v>
      </c>
      <c r="BT4" s="17">
        <v>0</v>
      </c>
      <c r="BU4" s="17">
        <v>-3.1337000000000002</v>
      </c>
      <c r="BV4" s="17">
        <v>3.5103</v>
      </c>
      <c r="BW4" s="17">
        <v>-4.0526</v>
      </c>
      <c r="BX4" s="17">
        <v>4.2055999999999996</v>
      </c>
      <c r="BY4" s="17">
        <v>-5.2164999999999999</v>
      </c>
      <c r="BZ4" s="17">
        <v>5.3136999999999999</v>
      </c>
      <c r="CA4" s="17">
        <v>-6.4985999999999997</v>
      </c>
      <c r="CB4" s="17">
        <v>6.9951999999999996</v>
      </c>
      <c r="CC4" s="17">
        <v>-6.4985999999999997</v>
      </c>
      <c r="CD4" s="17">
        <v>6.9951999999999996</v>
      </c>
      <c r="CE4" s="12">
        <v>-6.5621</v>
      </c>
      <c r="CF4" s="12">
        <v>1.0832999999999999</v>
      </c>
      <c r="CG4" s="12">
        <v>-6.1779000000000002</v>
      </c>
      <c r="CH4" s="12">
        <v>-3.2854999999999999</v>
      </c>
      <c r="CI4" s="12">
        <v>-3.7509000000000001</v>
      </c>
      <c r="CJ4" s="12">
        <v>-7.5545999999999998</v>
      </c>
      <c r="CK4" s="12">
        <v>-6.1562999999999999</v>
      </c>
      <c r="CL4" s="12">
        <v>-1.0173000000000001</v>
      </c>
      <c r="CM4" s="12">
        <v>-6.3728999999999996</v>
      </c>
      <c r="CN4" s="12">
        <v>-1.0173000000000001</v>
      </c>
      <c r="CO4" s="12">
        <v>-6.4775999999999998</v>
      </c>
      <c r="CP4" s="12">
        <v>-0.9627</v>
      </c>
      <c r="CQ4" s="12">
        <v>-6.6154000000000002</v>
      </c>
      <c r="CR4" s="12">
        <v>-4.1947999999999999</v>
      </c>
      <c r="CS4" s="12">
        <v>-3.3090000000000002</v>
      </c>
      <c r="CT4" s="12">
        <v>-5.0831999999999997</v>
      </c>
      <c r="CU4" s="12">
        <v>-6.1772999999999998</v>
      </c>
      <c r="CV4" s="12">
        <v>-2.3075999999999999</v>
      </c>
      <c r="CW4" s="12">
        <v>-6.3710000000000004</v>
      </c>
      <c r="CX4" s="12">
        <v>-2.3075999999999999</v>
      </c>
      <c r="CY4" s="12">
        <v>-5.9855</v>
      </c>
      <c r="CZ4" s="12">
        <v>-2.7597</v>
      </c>
      <c r="DA4" s="12">
        <v>-8.8932000000000002</v>
      </c>
      <c r="DB4" s="12">
        <v>0.6179</v>
      </c>
      <c r="DC4" s="12">
        <v>-3.5851999999999999</v>
      </c>
      <c r="DD4" s="12">
        <v>-0.40639999999999998</v>
      </c>
      <c r="DE4" s="12">
        <v>-7.4987000000000004</v>
      </c>
      <c r="DF4" s="12">
        <v>-1.1341000000000001</v>
      </c>
      <c r="DG4" s="12">
        <v>-7.4987000000000004</v>
      </c>
      <c r="DH4" s="12">
        <v>-0.9042</v>
      </c>
      <c r="DI4" s="12">
        <v>-1.8586</v>
      </c>
      <c r="DJ4" s="12">
        <v>0.23880000000000001</v>
      </c>
      <c r="DK4" s="12">
        <v>-1.4159999999999999</v>
      </c>
      <c r="DL4" s="12">
        <v>-0.47049999999999997</v>
      </c>
      <c r="DM4" s="12">
        <v>-1.1474</v>
      </c>
      <c r="DN4" s="12">
        <v>-1.7374000000000001</v>
      </c>
      <c r="DO4" s="12">
        <v>-1.1951000000000001</v>
      </c>
      <c r="DP4" s="12">
        <v>-1.9322999999999999</v>
      </c>
    </row>
    <row r="5" spans="2:120" ht="16.899999999999999" customHeight="1" x14ac:dyDescent="0.2">
      <c r="B5" s="2" t="s">
        <v>441</v>
      </c>
      <c r="C5" s="2"/>
      <c r="D5" s="5">
        <f t="shared" si="0"/>
        <v>11.2211</v>
      </c>
      <c r="E5" s="5">
        <f t="shared" si="1"/>
        <v>10.1835</v>
      </c>
      <c r="F5" s="5">
        <f>((AG5-AM5)^2+(AH5-AN5)^2)^0.5</f>
        <v>2.3100999999999998</v>
      </c>
      <c r="G5" s="5">
        <f>((AG5-AI5)^2+(AH5-AJ5)^2)^0.5</f>
        <v>0.65090000000000003</v>
      </c>
      <c r="H5" s="5">
        <f>((AK5-AM5)^2+(AL5-AN5)^2)^0.5</f>
        <v>1.1867999999999999</v>
      </c>
      <c r="I5" s="5">
        <f>((AM5-AO5)^2+(AN5-AP5)^2)^0.5</f>
        <v>0.67250000000000032</v>
      </c>
      <c r="J5" s="5">
        <f>((AO5-AQ5)^2+(AP5-AR5)^2)^0.5</f>
        <v>1.5310000000000001</v>
      </c>
      <c r="K5" s="24">
        <f>((AQ5-AS5)^2+(AR5-AT5)^2)^0.5</f>
        <v>0.46229999999999993</v>
      </c>
      <c r="L5" s="5">
        <f t="shared" si="2"/>
        <v>4.8993771359224842</v>
      </c>
      <c r="M5" s="5">
        <f>((BU5-BW5)^2+(BV5-BX5)^2)^0.5</f>
        <v>1.305988093360732</v>
      </c>
      <c r="N5" s="5">
        <f>((BW5-BY5)^2+(BX5-BZ5)^2)^0.5 + ((BY5-CA5)^2+(BZ5-CB5)^2)^0.5</f>
        <v>5.3129825898453689</v>
      </c>
      <c r="O5" s="5">
        <f>((CA5-CC5)^2+(CB5-CD5)^2)^0.5</f>
        <v>2.0807503694580958</v>
      </c>
      <c r="P5" s="5">
        <f>((CE5-CG5)^2+(CF5-CH5)^2)^0.5</f>
        <v>4.2501918086128772</v>
      </c>
      <c r="Q5" s="5">
        <f>((CG5-CI5)^2+(CH5-CJ5)^2)^0.5</f>
        <v>4.8753329373489978</v>
      </c>
      <c r="R5" s="5">
        <f>((CO5-CQ5)^2+(CP5-CR5)^2)^0.5</f>
        <v>3.3052097119547499</v>
      </c>
      <c r="S5" s="5">
        <f>((CQ5-CS5)^2+(CR5-CT5)^2)^0.5</f>
        <v>3.9061900465799151</v>
      </c>
      <c r="T5" s="5">
        <f>((CY5-DA5)^2+(CZ5-DB5)^2)^0.5</f>
        <v>3.7351179365583627</v>
      </c>
      <c r="U5" s="5">
        <f>((DA5-DC5)^2+(DB5-DD5)^2)^0.5</f>
        <v>4.6253505661733358</v>
      </c>
      <c r="V5" s="5">
        <f>((DI5-DK5)^2+(DJ5-DL5)^2)^0.5</f>
        <v>0.77953303971031263</v>
      </c>
      <c r="W5" s="5">
        <f>((DK5-DM5)^2+(DL5-DN5)^2)^0.5</f>
        <v>1.3081952797652192</v>
      </c>
      <c r="X5" s="5">
        <f>((DM5-DO5)^2+(DN5-DP5)^2)^0.5</f>
        <v>0.23454877957474007</v>
      </c>
      <c r="Y5" s="5">
        <f>((BE5-BK5)^2+(BF5-BL5)^2)^0.5</f>
        <v>1.1093</v>
      </c>
      <c r="Z5" s="5">
        <f>((BG5-BI5)^2+(BH5-BJ5)^2)^0.5</f>
        <v>0.54100000000000004</v>
      </c>
      <c r="AA5" s="5">
        <f>((BC5-BM5)^2+(BD5-BN5)^2)^0.5</f>
        <v>1.3582000000000001</v>
      </c>
      <c r="AB5" s="5">
        <f>((BA5-BO5)^2+(BB5-BP5)^2)^0.5</f>
        <v>2.3449999999999998</v>
      </c>
      <c r="AC5" s="6">
        <f>((AY5-BQ5)^2+(AZ5-BR5)^2)^0.5</f>
        <v>1.7323</v>
      </c>
      <c r="AD5" s="6">
        <f>((CK5-CM5)^2+(CL5-CN5)^2)^0.5</f>
        <v>0.20320000000000005</v>
      </c>
      <c r="AE5" s="6">
        <f>((CU5-CW5)^2+(CV5-CX5)^2)^0.5</f>
        <v>0.23489999999999989</v>
      </c>
      <c r="AF5" s="6">
        <f>((DE5-DG5)^2+(DF5-DH5)^2)^0.5</f>
        <v>0.19179999999999997</v>
      </c>
      <c r="AG5" s="9">
        <v>0</v>
      </c>
      <c r="AH5" s="9">
        <v>0</v>
      </c>
      <c r="AI5" s="9">
        <v>0</v>
      </c>
      <c r="AJ5" s="9">
        <v>-0.65090000000000003</v>
      </c>
      <c r="AK5" s="9">
        <v>0</v>
      </c>
      <c r="AL5" s="9">
        <v>-1.1233</v>
      </c>
      <c r="AM5" s="9">
        <v>0</v>
      </c>
      <c r="AN5" s="9">
        <v>-2.3100999999999998</v>
      </c>
      <c r="AO5" s="9">
        <v>0</v>
      </c>
      <c r="AP5" s="9">
        <v>-2.9826000000000001</v>
      </c>
      <c r="AQ5" s="9">
        <v>0</v>
      </c>
      <c r="AR5" s="9">
        <v>-4.5136000000000003</v>
      </c>
      <c r="AS5" s="9">
        <v>0</v>
      </c>
      <c r="AT5" s="9">
        <v>-4.9759000000000002</v>
      </c>
      <c r="AU5" s="9">
        <v>0</v>
      </c>
      <c r="AV5" s="9">
        <v>-10.1835</v>
      </c>
      <c r="AW5" s="9">
        <v>0</v>
      </c>
      <c r="AX5" s="9">
        <v>-11.2211</v>
      </c>
      <c r="AY5" s="18">
        <v>0.92269999999999996</v>
      </c>
      <c r="AZ5" s="18">
        <v>-3.883</v>
      </c>
      <c r="BA5" s="19">
        <v>1.1798</v>
      </c>
      <c r="BB5" s="19">
        <v>-3.883</v>
      </c>
      <c r="BC5" s="19">
        <v>0.73719999999999997</v>
      </c>
      <c r="BD5" s="19">
        <v>-3.883</v>
      </c>
      <c r="BE5" s="19">
        <v>0.66420000000000001</v>
      </c>
      <c r="BF5" s="19">
        <v>-3.883</v>
      </c>
      <c r="BG5" s="19">
        <v>0.36070000000000002</v>
      </c>
      <c r="BH5" s="19">
        <v>-3.883</v>
      </c>
      <c r="BI5" s="19">
        <v>-0.18029999999999999</v>
      </c>
      <c r="BJ5" s="19">
        <v>-3.883</v>
      </c>
      <c r="BK5" s="19">
        <v>-0.4451</v>
      </c>
      <c r="BL5" s="19">
        <v>-3.883</v>
      </c>
      <c r="BM5" s="19">
        <v>-0.621</v>
      </c>
      <c r="BN5" s="19">
        <v>-3.883</v>
      </c>
      <c r="BO5" s="19">
        <v>-1.1652</v>
      </c>
      <c r="BP5" s="19">
        <v>-3.883</v>
      </c>
      <c r="BQ5" s="19">
        <v>-0.80959999999999999</v>
      </c>
      <c r="BR5" s="19">
        <v>-3.883</v>
      </c>
      <c r="BS5" s="17">
        <v>0</v>
      </c>
      <c r="BT5" s="17">
        <v>0</v>
      </c>
      <c r="BU5" s="17">
        <v>1.9056</v>
      </c>
      <c r="BV5" s="17">
        <v>4.5136000000000003</v>
      </c>
      <c r="BW5" s="17">
        <v>2.4295</v>
      </c>
      <c r="BX5" s="17">
        <v>5.7099000000000002</v>
      </c>
      <c r="BY5" s="17">
        <v>2.4295</v>
      </c>
      <c r="BZ5" s="17">
        <v>5.7099000000000002</v>
      </c>
      <c r="CA5" s="17">
        <v>5.4730999999999996</v>
      </c>
      <c r="CB5" s="17">
        <v>10.0647</v>
      </c>
      <c r="CC5" s="17">
        <v>7.3108000000000004</v>
      </c>
      <c r="CD5" s="17">
        <v>9.0888000000000009</v>
      </c>
      <c r="CE5" s="12">
        <v>4.2931999999999997</v>
      </c>
      <c r="CF5" s="12">
        <v>0.43880000000000002</v>
      </c>
      <c r="CG5" s="12">
        <v>0.59119999999999995</v>
      </c>
      <c r="CH5" s="12">
        <v>2.5266999999999999</v>
      </c>
      <c r="CI5" s="12">
        <v>3.8016999999999999</v>
      </c>
      <c r="CJ5" s="12">
        <v>6.1957000000000004</v>
      </c>
      <c r="CK5" s="12">
        <v>2.4397000000000002</v>
      </c>
      <c r="CL5" s="12">
        <v>1.4140999999999999</v>
      </c>
      <c r="CM5" s="12">
        <v>2.4397000000000002</v>
      </c>
      <c r="CN5" s="12">
        <v>1.6173</v>
      </c>
      <c r="CO5" s="12">
        <v>3.0461</v>
      </c>
      <c r="CP5" s="12">
        <v>1.1106</v>
      </c>
      <c r="CQ5" s="12">
        <v>6.2899999999999998E-2</v>
      </c>
      <c r="CR5" s="12">
        <v>2.5335999999999999</v>
      </c>
      <c r="CS5" s="12">
        <v>3.9687000000000001</v>
      </c>
      <c r="CT5" s="12">
        <v>2.4784000000000002</v>
      </c>
      <c r="CU5" s="12">
        <v>1.1874</v>
      </c>
      <c r="CV5" s="12">
        <v>1.8935999999999999</v>
      </c>
      <c r="CW5" s="12">
        <v>1.1874</v>
      </c>
      <c r="CX5" s="12">
        <v>2.1284999999999998</v>
      </c>
      <c r="CY5" s="12">
        <v>1.1874</v>
      </c>
      <c r="CZ5" s="12">
        <v>2.6575000000000002</v>
      </c>
      <c r="DA5" s="12">
        <v>-2.1076000000000001</v>
      </c>
      <c r="DB5" s="12">
        <v>0.89849999999999997</v>
      </c>
      <c r="DC5" s="12">
        <v>2.4009</v>
      </c>
      <c r="DD5" s="12">
        <v>-0.1346</v>
      </c>
      <c r="DE5" s="12">
        <v>-0.39879999999999999</v>
      </c>
      <c r="DF5" s="12">
        <v>1.8326</v>
      </c>
      <c r="DG5" s="12">
        <v>-0.39879999999999999</v>
      </c>
      <c r="DH5" s="12">
        <v>2.0244</v>
      </c>
      <c r="DI5" s="12">
        <v>-1.6274999999999999</v>
      </c>
      <c r="DJ5" s="12">
        <v>-1.9322999999999999</v>
      </c>
      <c r="DK5" s="12">
        <v>-1.0725</v>
      </c>
      <c r="DL5" s="12">
        <v>-1.3849</v>
      </c>
      <c r="DM5" s="12">
        <v>-0.81850000000000001</v>
      </c>
      <c r="DN5" s="12">
        <v>-0.1016</v>
      </c>
      <c r="DO5" s="12">
        <v>-0.82930000000000004</v>
      </c>
      <c r="DP5" s="12">
        <v>0.13270000000000001</v>
      </c>
    </row>
    <row r="6" spans="2:120" ht="15" customHeight="1" x14ac:dyDescent="0.2">
      <c r="B6" s="2" t="s">
        <v>442</v>
      </c>
      <c r="C6" s="2"/>
      <c r="D6" s="5">
        <f t="shared" si="0"/>
        <v>11.324</v>
      </c>
      <c r="E6" s="5">
        <f t="shared" si="1"/>
        <v>10.093299999999999</v>
      </c>
      <c r="F6" s="5">
        <f>((AG6-AM6)^2+(AH6-AN6)^2)^0.5</f>
        <v>2.0987</v>
      </c>
      <c r="G6" s="5">
        <f>((AG6-AI6)^2+(AH6-AJ6)^2)^0.5</f>
        <v>0.71060000000000001</v>
      </c>
      <c r="H6" s="5">
        <f>((AK6-AM6)^2+(AL6-AN6)^2)^0.5</f>
        <v>0.91250000000000009</v>
      </c>
      <c r="I6" s="5">
        <f>((AM6-AO6)^2+(AN6-AP6)^2)^0.5</f>
        <v>0.66480000000000006</v>
      </c>
      <c r="J6" s="5">
        <f>((AO6-AQ6)^2+(AP6-AR6)^2)^0.5</f>
        <v>1.5677999999999996</v>
      </c>
      <c r="K6" s="5">
        <f>((AQ6-AS6)^2+(AR6-AT6)^2)^0.5</f>
        <v>0.87570000000000014</v>
      </c>
      <c r="L6" s="5">
        <f t="shared" si="2"/>
        <v>4.5109961050747982</v>
      </c>
      <c r="M6" s="5">
        <f>((BU6-BW6)^2+(BV6-BX6)^2)^0.5</f>
        <v>1.1011834588296356</v>
      </c>
      <c r="N6" s="5">
        <f>((BW6-BY6)^2+(BX6-BZ6)^2)^0.5 + ((BY6-CA6)^2+(BZ6-CB6)^2)^0.5</f>
        <v>4.6662267330806779</v>
      </c>
      <c r="O6" s="5">
        <f>((CA6-CC6)^2+(CB6-CD6)^2)^0.5</f>
        <v>1.6437458501848754</v>
      </c>
      <c r="P6" s="5">
        <f>((CE6-CG6)^2+(CF6-CH6)^2)^0.5</f>
        <v>3.9967493103771221</v>
      </c>
      <c r="Q6" s="5">
        <f>((CG6-CI6)^2+(CH6-CJ6)^2)^0.5</f>
        <v>4.6614908870446161</v>
      </c>
      <c r="R6" s="5">
        <f>((CO6-CQ6)^2+(CP6-CR6)^2)^0.5</f>
        <v>3.1008722401930719</v>
      </c>
      <c r="S6" s="5">
        <f>((CQ6-CS6)^2+(CR6-CT6)^2)^0.5</f>
        <v>4.067918397657456</v>
      </c>
      <c r="T6" s="5">
        <f>((CY6-DA6)^2+(CZ6-DB6)^2)^0.5</f>
        <v>4.282162341621345</v>
      </c>
      <c r="U6" s="5">
        <f>((DA6-DC6)^2+(DB6-DD6)^2)^0.5</f>
        <v>4.9006414314862905</v>
      </c>
      <c r="V6" s="5">
        <f>((DI6-DK6)^2+(DJ6-DL6)^2)^0.5</f>
        <v>0.75238024960786953</v>
      </c>
      <c r="W6" s="5">
        <f>((DK6-DM6)^2+(DL6-DN6)^2)^0.5</f>
        <v>1.3659511704303342</v>
      </c>
      <c r="X6" s="5">
        <f>((DM6-DO6)^2+(DN6-DP6)^2)^0.5</f>
        <v>0.40296662392808652</v>
      </c>
      <c r="Y6" s="5">
        <f>((BE6-BK6)^2+(BF6-BL6)^2)^0.5</f>
        <v>0.96589999999999998</v>
      </c>
      <c r="Z6" s="5">
        <f>((BG6-BI6)^2+(BH6-BJ6)^2)^0.5</f>
        <v>0.51819999999999999</v>
      </c>
      <c r="AA6" s="5">
        <f>((BC6-BM6)^2+(BD6-BN6)^2)^0.5</f>
        <v>1.2648999999999999</v>
      </c>
      <c r="AB6" s="5">
        <f>((BA6-BO6)^2+(BB6-BP6)^2)^0.5</f>
        <v>2.1322999999999999</v>
      </c>
      <c r="AC6" s="6">
        <f>((AY6-BQ6)^2+(AZ6-BR6)^2)^0.5</f>
        <v>1.724</v>
      </c>
      <c r="AD6" s="6">
        <f>((CK6-CM6)^2+(CL6-CN6)^2)^0.5</f>
        <v>0.20960000000000006</v>
      </c>
      <c r="AE6" s="6">
        <f>((CU6-CW6)^2+(CV6-CX6)^2)^0.5</f>
        <v>0.2102</v>
      </c>
      <c r="AF6" s="6">
        <f>((DE6-DG6)^2+(DF6-DH6)^2)^0.5</f>
        <v>0.20260000000000006</v>
      </c>
      <c r="AG6" s="9">
        <v>0</v>
      </c>
      <c r="AH6" s="9">
        <v>0</v>
      </c>
      <c r="AI6" s="9">
        <v>0</v>
      </c>
      <c r="AJ6" s="9">
        <v>-0.71060000000000001</v>
      </c>
      <c r="AK6" s="9">
        <v>0</v>
      </c>
      <c r="AL6" s="9">
        <v>-1.1861999999999999</v>
      </c>
      <c r="AM6" s="9">
        <v>0</v>
      </c>
      <c r="AN6" s="9">
        <v>-2.0987</v>
      </c>
      <c r="AO6" s="9">
        <v>0</v>
      </c>
      <c r="AP6" s="9">
        <v>-2.7635000000000001</v>
      </c>
      <c r="AQ6" s="9">
        <v>0</v>
      </c>
      <c r="AR6" s="9">
        <v>-4.3312999999999997</v>
      </c>
      <c r="AS6" s="9">
        <v>0</v>
      </c>
      <c r="AT6" s="9">
        <v>-5.2069999999999999</v>
      </c>
      <c r="AU6" s="9">
        <v>0</v>
      </c>
      <c r="AV6" s="9">
        <v>-10.093299999999999</v>
      </c>
      <c r="AW6" s="9">
        <v>0</v>
      </c>
      <c r="AX6" s="9">
        <v>-11.324</v>
      </c>
      <c r="AY6" s="18">
        <v>0.90800000000000003</v>
      </c>
      <c r="AZ6" s="18">
        <v>-4.3231000000000002</v>
      </c>
      <c r="BA6" s="19">
        <v>1.0414000000000001</v>
      </c>
      <c r="BB6" s="19">
        <v>-4.3231000000000002</v>
      </c>
      <c r="BC6" s="19">
        <v>0.67310000000000003</v>
      </c>
      <c r="BD6" s="19">
        <v>-4.3231000000000002</v>
      </c>
      <c r="BE6" s="19">
        <v>0.36580000000000001</v>
      </c>
      <c r="BF6" s="19">
        <v>-4.3231000000000002</v>
      </c>
      <c r="BG6" s="19">
        <v>0.14480000000000001</v>
      </c>
      <c r="BH6" s="19">
        <v>-4.3231000000000002</v>
      </c>
      <c r="BI6" s="19">
        <v>-0.37340000000000001</v>
      </c>
      <c r="BJ6" s="19">
        <v>-4.3231000000000002</v>
      </c>
      <c r="BK6" s="19">
        <v>-0.60009999999999997</v>
      </c>
      <c r="BL6" s="19">
        <v>-4.3231000000000002</v>
      </c>
      <c r="BM6" s="19">
        <v>-0.59179999999999999</v>
      </c>
      <c r="BN6" s="19">
        <v>-4.3231000000000002</v>
      </c>
      <c r="BO6" s="19">
        <v>-1.0909</v>
      </c>
      <c r="BP6" s="19">
        <v>-4.3231000000000002</v>
      </c>
      <c r="BQ6" s="19">
        <v>-0.81599999999999995</v>
      </c>
      <c r="BR6" s="19">
        <v>-4.3231000000000002</v>
      </c>
      <c r="BS6" s="17">
        <v>0</v>
      </c>
      <c r="BT6" s="17">
        <v>0</v>
      </c>
      <c r="BU6" s="23">
        <v>-1.0730999999999999</v>
      </c>
      <c r="BV6" s="17">
        <v>-4.3815</v>
      </c>
      <c r="BW6" s="17">
        <v>-0.1905</v>
      </c>
      <c r="BX6" s="17">
        <v>-5.04</v>
      </c>
      <c r="BY6" s="17">
        <v>1.9145000000000001</v>
      </c>
      <c r="BZ6" s="17">
        <v>-6.2470999999999997</v>
      </c>
      <c r="CA6" s="17">
        <v>4.1535000000000002</v>
      </c>
      <c r="CB6" s="17">
        <v>-6.3023999999999996</v>
      </c>
      <c r="CC6" s="17">
        <v>5.5156000000000001</v>
      </c>
      <c r="CD6" s="17">
        <v>-5.3822999999999999</v>
      </c>
      <c r="CE6" s="12">
        <v>5.6185</v>
      </c>
      <c r="CF6" s="12">
        <v>0.2737</v>
      </c>
      <c r="CG6" s="12">
        <v>2.0421999999999998</v>
      </c>
      <c r="CH6" s="12">
        <v>-1.5106999999999999</v>
      </c>
      <c r="CI6" s="12">
        <v>6.6966999999999999</v>
      </c>
      <c r="CJ6" s="12">
        <v>-1.7659</v>
      </c>
      <c r="CK6" s="12">
        <v>4.2647000000000004</v>
      </c>
      <c r="CL6" s="12">
        <v>-0.52580000000000005</v>
      </c>
      <c r="CM6" s="12">
        <v>4.2647000000000004</v>
      </c>
      <c r="CN6" s="12">
        <v>-0.31619999999999998</v>
      </c>
      <c r="CO6" s="12">
        <v>5.1257000000000001</v>
      </c>
      <c r="CP6" s="12">
        <v>-0.51939999999999997</v>
      </c>
      <c r="CQ6" s="12">
        <v>2.0255999999999998</v>
      </c>
      <c r="CR6" s="12">
        <v>-0.45019999999999999</v>
      </c>
      <c r="CS6" s="12">
        <v>3.6836000000000002</v>
      </c>
      <c r="CT6" s="12">
        <v>3.2645</v>
      </c>
      <c r="CU6" s="12">
        <v>3.6532</v>
      </c>
      <c r="CV6" s="12">
        <v>-0.59370000000000001</v>
      </c>
      <c r="CW6" s="12">
        <v>3.6532</v>
      </c>
      <c r="CX6" s="12">
        <v>-0.38350000000000001</v>
      </c>
      <c r="CY6" s="12">
        <v>3.5649000000000002</v>
      </c>
      <c r="CZ6" s="12">
        <v>-0.57469999999999999</v>
      </c>
      <c r="DA6" s="12">
        <v>-9.6500000000000002E-2</v>
      </c>
      <c r="DB6" s="12">
        <v>1.6458999999999999</v>
      </c>
      <c r="DC6" s="12">
        <v>3.4195000000000002</v>
      </c>
      <c r="DD6" s="12">
        <v>5.0597000000000003</v>
      </c>
      <c r="DE6" s="12">
        <v>2.0047000000000001</v>
      </c>
      <c r="DF6" s="12">
        <v>0.36449999999999999</v>
      </c>
      <c r="DG6" s="12">
        <v>2.0047000000000001</v>
      </c>
      <c r="DH6" s="12">
        <v>0.56710000000000005</v>
      </c>
      <c r="DI6" s="12">
        <v>-0.69789999999999996</v>
      </c>
      <c r="DJ6" s="12">
        <v>7.2999999999999995E-2</v>
      </c>
      <c r="DK6" s="12">
        <v>-9.2700000000000005E-2</v>
      </c>
      <c r="DL6" s="12">
        <v>-0.374</v>
      </c>
      <c r="DM6" s="12">
        <v>0.43809999999999999</v>
      </c>
      <c r="DN6" s="12">
        <v>-1.6326000000000001</v>
      </c>
      <c r="DO6" s="12">
        <v>0.46739999999999998</v>
      </c>
      <c r="DP6" s="12">
        <v>-2.0345</v>
      </c>
    </row>
    <row r="7" spans="2:120" ht="16.149999999999999" customHeight="1" x14ac:dyDescent="0.2">
      <c r="B7" s="2" t="s">
        <v>443</v>
      </c>
      <c r="C7" s="2"/>
      <c r="D7" s="5">
        <f t="shared" si="0"/>
        <v>10.6248</v>
      </c>
      <c r="E7" s="5">
        <f t="shared" si="1"/>
        <v>10.1168</v>
      </c>
      <c r="F7" s="5">
        <f>((AG7-AM7)^2+(AH7-AN7)^2)^0.5</f>
        <v>2.1126</v>
      </c>
      <c r="G7" s="5">
        <f>((AG7-AI7)^2+(AH7-AJ7)^2)^0.5</f>
        <v>0.58609999999999995</v>
      </c>
      <c r="H7" s="5">
        <f>((AK7-AM7)^2+(AL7-AN7)^2)^0.5</f>
        <v>1.1360000000000001</v>
      </c>
      <c r="I7" s="5">
        <f>((AM7-AO7)^2+(AN7-AP7)^2)^0.5</f>
        <v>0.58230000000000004</v>
      </c>
      <c r="J7" s="5">
        <f>((AO7-AQ7)^2+(AP7-AR7)^2)^0.5</f>
        <v>1.1848999999999998</v>
      </c>
      <c r="K7" s="5">
        <f>((AQ7-AS7)^2+(AR7-AT7)^2)^0.5</f>
        <v>0.80840000000000023</v>
      </c>
      <c r="L7" s="5">
        <f t="shared" si="2"/>
        <v>4.540420830716025</v>
      </c>
      <c r="M7" s="5">
        <f>((BU7-BW7)^2+(BV7-BX7)^2)^0.5</f>
        <v>1.1568971302583479</v>
      </c>
      <c r="N7" s="5">
        <f>((BW7-BY7)^2+(BX7-BZ7)^2)^0.5 + ((BY7-CA7)^2+(BZ7-CB7)^2)^0.5</f>
        <v>4.9665591408942271</v>
      </c>
      <c r="O7" s="5">
        <f>((CA7-CC7)^2+(CB7-CD7)^2)^0.5</f>
        <v>1.4741637392094538</v>
      </c>
      <c r="P7" s="5">
        <f>((CE7-CG7)^2+(CF7-CH7)^2)^0.5</f>
        <v>4.2862773825313729</v>
      </c>
      <c r="Q7" s="5">
        <f>((CG7-CI7)^2+(CH7-CJ7)^2)^0.5</f>
        <v>4.5314403813798538</v>
      </c>
      <c r="R7" s="5">
        <f>((CO7-CQ7)^2+(CP7-CR7)^2)^0.5</f>
        <v>3.1818822809777236</v>
      </c>
      <c r="S7" s="5">
        <f>((CQ7-CS7)^2+(CR7-CT7)^2)^0.5</f>
        <v>3.9226517179071609</v>
      </c>
      <c r="T7" s="5">
        <f>((CY7-DA7)^2+(CZ7-DB7)^2)^0.5</f>
        <v>4.0476746324278592</v>
      </c>
      <c r="U7" s="5">
        <f>((DA7-DC7)^2+(DB7-DD7)^2)^0.5</f>
        <v>5.0452340728652025</v>
      </c>
      <c r="V7" s="5">
        <f>((DI7-DK7)^2+(DJ7-DL7)^2)^0.5</f>
        <v>0.6472996215046013</v>
      </c>
      <c r="W7" s="5">
        <f>((DK7-DM7)^2+(DL7-DN7)^2)^0.5</f>
        <v>1.2934204730094538</v>
      </c>
      <c r="X7" s="5">
        <f>((DM7-DO7)^2+(DN7-DP7)^2)^0.5</f>
        <v>0.41004909462160771</v>
      </c>
      <c r="Y7" s="5">
        <f>((BE7-BK7)^2+(BF7-BL7)^2)^0.5</f>
        <v>0.9729000000000001</v>
      </c>
      <c r="Z7" s="5">
        <f>((BG7-BI7)^2+(BH7-BJ7)^2)^0.5</f>
        <v>0.51880000000000004</v>
      </c>
      <c r="AA7" s="5">
        <f>((BC7-BM7)^2+(BD7-BN7)^2)^0.5</f>
        <v>1.2711999999999999</v>
      </c>
      <c r="AB7" s="5">
        <f>((BA7-BO7)^2+(BB7-BP7)^2)^0.5</f>
        <v>2.0136000000000003</v>
      </c>
      <c r="AC7" s="6">
        <f>((AY7-BQ7)^2+(AZ7-BR7)^2)^0.5</f>
        <v>1.4255</v>
      </c>
      <c r="AD7" s="6">
        <f>((CK7-CM7)^2+(CL7-CN7)^2)^0.5</f>
        <v>0.18279999999999985</v>
      </c>
      <c r="AE7" s="6">
        <f>((CU7-CW7)^2+(CV7-CX7)^2)^0.5</f>
        <v>0.20829999999999993</v>
      </c>
      <c r="AF7" s="6">
        <f>((DE7-DG7)^2+(DF7-DH7)^2)^0.5</f>
        <v>0.1492</v>
      </c>
      <c r="AG7" s="9">
        <v>0</v>
      </c>
      <c r="AH7" s="9">
        <v>0</v>
      </c>
      <c r="AI7" s="9">
        <v>0</v>
      </c>
      <c r="AJ7" s="9">
        <v>-0.58609999999999995</v>
      </c>
      <c r="AK7" s="9">
        <v>0</v>
      </c>
      <c r="AL7" s="9">
        <v>-0.97660000000000002</v>
      </c>
      <c r="AM7" s="9">
        <v>0</v>
      </c>
      <c r="AN7" s="9">
        <v>-2.1126</v>
      </c>
      <c r="AO7" s="9">
        <v>0</v>
      </c>
      <c r="AP7" s="9">
        <v>-2.6949000000000001</v>
      </c>
      <c r="AQ7" s="9">
        <v>0</v>
      </c>
      <c r="AR7" s="9">
        <v>-3.8797999999999999</v>
      </c>
      <c r="AS7" s="9">
        <v>0</v>
      </c>
      <c r="AT7" s="9">
        <v>-4.6882000000000001</v>
      </c>
      <c r="AU7" s="9">
        <v>0</v>
      </c>
      <c r="AV7" s="9">
        <v>-10.1168</v>
      </c>
      <c r="AW7" s="9">
        <v>0</v>
      </c>
      <c r="AX7" s="9">
        <v>-10.6248</v>
      </c>
      <c r="AY7" s="18">
        <v>0.79179999999999995</v>
      </c>
      <c r="AZ7" s="18">
        <v>-3.2785000000000002</v>
      </c>
      <c r="BA7" s="19">
        <v>1.1773</v>
      </c>
      <c r="BB7" s="19">
        <v>-3.2785000000000002</v>
      </c>
      <c r="BC7" s="19">
        <v>0.86229999999999996</v>
      </c>
      <c r="BD7" s="19">
        <v>-3.2785000000000002</v>
      </c>
      <c r="BE7" s="19">
        <v>0.59440000000000004</v>
      </c>
      <c r="BF7" s="19">
        <v>-3.2785000000000002</v>
      </c>
      <c r="BG7" s="19">
        <v>0.36070000000000002</v>
      </c>
      <c r="BH7" s="19">
        <v>-3.2785000000000002</v>
      </c>
      <c r="BI7" s="19">
        <v>-0.15809999999999999</v>
      </c>
      <c r="BJ7" s="19">
        <v>-3.2785000000000002</v>
      </c>
      <c r="BK7" s="19">
        <v>-0.3785</v>
      </c>
      <c r="BL7" s="19">
        <v>-3.2785000000000002</v>
      </c>
      <c r="BM7" s="19">
        <v>-0.40889999999999999</v>
      </c>
      <c r="BN7" s="19">
        <v>-3.2785000000000002</v>
      </c>
      <c r="BO7" s="19">
        <v>-0.83630000000000004</v>
      </c>
      <c r="BP7" s="19">
        <v>-3.2785000000000002</v>
      </c>
      <c r="BQ7" s="19">
        <v>-0.63370000000000004</v>
      </c>
      <c r="BR7" s="19">
        <v>-3.2785000000000002</v>
      </c>
      <c r="BS7" s="17">
        <v>0</v>
      </c>
      <c r="BT7" s="17">
        <v>0</v>
      </c>
      <c r="BU7" s="17">
        <v>1.3353999999999999</v>
      </c>
      <c r="BV7" s="17">
        <v>-4.3395999999999999</v>
      </c>
      <c r="BW7" s="17">
        <v>2.3698000000000001</v>
      </c>
      <c r="BX7" s="17">
        <v>-4.8577000000000004</v>
      </c>
      <c r="BY7" s="17">
        <v>2.3698000000000001</v>
      </c>
      <c r="BZ7" s="17">
        <v>-4.8577000000000004</v>
      </c>
      <c r="CA7" s="17">
        <v>6.9107000000000003</v>
      </c>
      <c r="CB7" s="17">
        <v>-6.8693999999999997</v>
      </c>
      <c r="CC7" s="17">
        <v>8.3209999999999997</v>
      </c>
      <c r="CD7" s="17">
        <v>-6.4401999999999999</v>
      </c>
      <c r="CE7" s="12">
        <v>1.0878000000000001</v>
      </c>
      <c r="CF7" s="12">
        <v>-1.0089999999999999</v>
      </c>
      <c r="CG7" s="12">
        <v>3.9262000000000001</v>
      </c>
      <c r="CH7" s="12">
        <v>2.2027999999999999</v>
      </c>
      <c r="CI7" s="12">
        <v>7.9819000000000004</v>
      </c>
      <c r="CJ7" s="12">
        <v>0.18160000000000001</v>
      </c>
      <c r="CK7" s="12">
        <v>2.4409000000000001</v>
      </c>
      <c r="CL7" s="12">
        <v>0.28260000000000002</v>
      </c>
      <c r="CM7" s="12">
        <v>2.2581000000000002</v>
      </c>
      <c r="CN7" s="12">
        <v>0.28260000000000002</v>
      </c>
      <c r="CO7" s="12">
        <v>2.0560999999999998</v>
      </c>
      <c r="CP7" s="12">
        <v>0.27810000000000001</v>
      </c>
      <c r="CQ7" s="12">
        <v>3.7566999999999999</v>
      </c>
      <c r="CR7" s="12">
        <v>2.9674</v>
      </c>
      <c r="CS7" s="12">
        <v>5.2972000000000001</v>
      </c>
      <c r="CT7" s="12">
        <v>-0.6401</v>
      </c>
      <c r="CU7" s="12">
        <v>3.1191</v>
      </c>
      <c r="CV7" s="12">
        <v>1.6617999999999999</v>
      </c>
      <c r="CW7" s="12">
        <v>2.9108000000000001</v>
      </c>
      <c r="CX7" s="12">
        <v>1.6617999999999999</v>
      </c>
      <c r="CY7" s="12">
        <v>1.2585999999999999</v>
      </c>
      <c r="CZ7" s="12">
        <v>1.4656</v>
      </c>
      <c r="DA7" s="12">
        <v>3.9154</v>
      </c>
      <c r="DB7" s="12">
        <v>-1.5881000000000001</v>
      </c>
      <c r="DC7" s="12">
        <v>6.7766999999999999</v>
      </c>
      <c r="DD7" s="12">
        <v>2.5672999999999999</v>
      </c>
      <c r="DE7" s="12">
        <v>2.2422</v>
      </c>
      <c r="DF7" s="12">
        <v>7.8100000000000003E-2</v>
      </c>
      <c r="DG7" s="12">
        <v>2.2422</v>
      </c>
      <c r="DH7" s="12">
        <v>0.2273</v>
      </c>
      <c r="DI7" s="12">
        <v>0.58479999999999999</v>
      </c>
      <c r="DJ7" s="12">
        <v>-1.9609000000000001</v>
      </c>
      <c r="DK7" s="12">
        <v>1.0204</v>
      </c>
      <c r="DL7" s="12">
        <v>-2.4397000000000002</v>
      </c>
      <c r="DM7" s="12">
        <v>1.089</v>
      </c>
      <c r="DN7" s="12">
        <v>-3.7313000000000001</v>
      </c>
      <c r="DO7" s="12">
        <v>0.96389999999999998</v>
      </c>
      <c r="DP7" s="12">
        <v>-4.1218000000000004</v>
      </c>
    </row>
    <row r="8" spans="2:120" ht="16.149999999999999" customHeight="1" x14ac:dyDescent="0.2">
      <c r="B8" s="2" t="s">
        <v>855</v>
      </c>
      <c r="C8" s="2" t="s">
        <v>868</v>
      </c>
      <c r="D8" s="5">
        <f t="shared" si="0"/>
        <v>9.6933000000000007</v>
      </c>
      <c r="E8" s="5">
        <f t="shared" si="1"/>
        <v>8.6042000000000005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2"/>
        <v>4.9252839024770951</v>
      </c>
      <c r="M8" s="5">
        <f>((BU8-BW8)^2+(BV8-BX8)^2)^0.5</f>
        <v>1.1748017577446845</v>
      </c>
      <c r="N8" s="5">
        <f>((BW8-BY8)^2+(BX8-BZ8)^2)^0.5 + ((BY8-CA8)^2+(BZ8-CB8)^2)^0.5</f>
        <v>5.5968945862862194</v>
      </c>
      <c r="O8" s="5">
        <f>((CA8-CC8)^2+(CB8-CD8)^2)^0.5</f>
        <v>1.2984360130557069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-8.6042000000000005</v>
      </c>
      <c r="AW8" s="9">
        <v>0</v>
      </c>
      <c r="AX8" s="9">
        <v>-9.6933000000000007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0.42859999999999998</v>
      </c>
      <c r="BV8" s="17">
        <v>4.9066000000000001</v>
      </c>
      <c r="BW8" s="17">
        <v>1.6027</v>
      </c>
      <c r="BX8" s="17">
        <v>4.8659999999999997</v>
      </c>
      <c r="BY8" s="17">
        <v>1.6027</v>
      </c>
      <c r="BZ8" s="17">
        <v>4.8659999999999997</v>
      </c>
      <c r="CA8" s="17">
        <v>6.8376999999999999</v>
      </c>
      <c r="CB8" s="17">
        <v>2.8860999999999999</v>
      </c>
      <c r="CC8" s="17">
        <v>7.5278999999999998</v>
      </c>
      <c r="CD8" s="17">
        <v>1.7863</v>
      </c>
    </row>
    <row r="9" spans="2:120" x14ac:dyDescent="0.2">
      <c r="B9" s="13" t="s">
        <v>3</v>
      </c>
      <c r="C9" s="13"/>
      <c r="D9" s="14">
        <f>AVERAGE(D3:D8)</f>
        <v>10.639433333333333</v>
      </c>
      <c r="E9" s="14">
        <f t="shared" ref="E9:J9" si="3">AVERAGE(E3:E8)</f>
        <v>9.7961166666666664</v>
      </c>
      <c r="F9" s="14">
        <f t="shared" si="3"/>
        <v>2.1951799999999997</v>
      </c>
      <c r="G9" s="14">
        <f t="shared" si="3"/>
        <v>0.63108000000000009</v>
      </c>
      <c r="H9" s="14">
        <f t="shared" si="3"/>
        <v>1.1297999999999999</v>
      </c>
      <c r="I9" s="14">
        <f t="shared" si="3"/>
        <v>0.64784000000000019</v>
      </c>
      <c r="J9" s="14">
        <f t="shared" si="3"/>
        <v>1.3978799999999998</v>
      </c>
      <c r="K9" s="14">
        <f>AVERAGE(K3:K4,K6:K8)</f>
        <v>0.87345000000000017</v>
      </c>
      <c r="L9" s="14">
        <f t="shared" ref="L9:V9" si="4">AVERAGE(L3:L8)</f>
        <v>4.8857687362668267</v>
      </c>
      <c r="M9" s="14">
        <f t="shared" si="4"/>
        <v>1.1782361716880299</v>
      </c>
      <c r="N9" s="14">
        <f t="shared" si="4"/>
        <v>4.8528441376526139</v>
      </c>
      <c r="O9" s="14">
        <f t="shared" si="4"/>
        <v>1.6242739929770331</v>
      </c>
      <c r="P9" s="14">
        <f t="shared" si="4"/>
        <v>4.3104058476092764</v>
      </c>
      <c r="Q9" s="14">
        <f t="shared" si="4"/>
        <v>4.8183249659774585</v>
      </c>
      <c r="R9" s="14">
        <f t="shared" si="4"/>
        <v>3.2057501096217713</v>
      </c>
      <c r="S9" s="14">
        <f t="shared" si="4"/>
        <v>3.8301082434036733</v>
      </c>
      <c r="T9" s="14">
        <f t="shared" si="4"/>
        <v>4.1304340945534959</v>
      </c>
      <c r="U9" s="14">
        <f t="shared" si="4"/>
        <v>4.9942884470793967</v>
      </c>
      <c r="V9" s="14">
        <f t="shared" si="4"/>
        <v>0.74924344589912217</v>
      </c>
      <c r="W9" s="14">
        <f>AVERAGE(W4:W8)</f>
        <v>1.3156568433828888</v>
      </c>
      <c r="X9" s="14">
        <f t="shared" ref="X9:AF9" si="5">AVERAGE(X3:X8)</f>
        <v>0.30871204609570657</v>
      </c>
      <c r="Y9" s="14">
        <f t="shared" si="5"/>
        <v>1.0096799999999999</v>
      </c>
      <c r="Z9" s="14">
        <f t="shared" si="5"/>
        <v>0.49173999999999995</v>
      </c>
      <c r="AA9" s="14">
        <f t="shared" si="5"/>
        <v>1.2541</v>
      </c>
      <c r="AB9" s="14">
        <f t="shared" si="5"/>
        <v>2.16608</v>
      </c>
      <c r="AC9" s="14">
        <f t="shared" si="5"/>
        <v>1.4916</v>
      </c>
      <c r="AD9" s="14">
        <f t="shared" si="5"/>
        <v>0.20193999999999995</v>
      </c>
      <c r="AE9" s="14">
        <f t="shared" si="5"/>
        <v>0.2117750000000001</v>
      </c>
      <c r="AF9" s="14">
        <f t="shared" si="5"/>
        <v>0.19337500000000002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x14ac:dyDescent="0.2">
      <c r="B10" s="13" t="s">
        <v>4</v>
      </c>
      <c r="C10" s="13"/>
      <c r="D10" s="14">
        <f>STDEV(D3:D8)</f>
        <v>0.59797486792227839</v>
      </c>
      <c r="E10" s="14">
        <f t="shared" ref="E10:J10" si="6">STDEV(E3:E8)</f>
        <v>0.60155567461928772</v>
      </c>
      <c r="F10" s="14">
        <f t="shared" si="6"/>
        <v>8.9385776273409337E-2</v>
      </c>
      <c r="G10" s="14">
        <f t="shared" si="6"/>
        <v>5.0557363459737513E-2</v>
      </c>
      <c r="H10" s="14">
        <f t="shared" si="6"/>
        <v>0.1311906818337335</v>
      </c>
      <c r="I10" s="14">
        <f t="shared" si="6"/>
        <v>3.7179806346994408E-2</v>
      </c>
      <c r="J10" s="14">
        <f t="shared" si="6"/>
        <v>0.16710163673644826</v>
      </c>
      <c r="K10" s="14">
        <f>STDEV(K3:K4,K6:K8)</f>
        <v>9.4646588246310476E-2</v>
      </c>
      <c r="L10" s="14">
        <f t="shared" ref="L10:V10" si="7">STDEV(L3:L8)</f>
        <v>0.44982261043793048</v>
      </c>
      <c r="M10" s="14">
        <f t="shared" si="7"/>
        <v>7.6480338371499673E-2</v>
      </c>
      <c r="N10" s="14">
        <f t="shared" si="7"/>
        <v>0.72334375764425374</v>
      </c>
      <c r="O10" s="14">
        <f t="shared" si="7"/>
        <v>0.33538699684284135</v>
      </c>
      <c r="P10" s="14">
        <f t="shared" si="7"/>
        <v>0.23044264713741794</v>
      </c>
      <c r="Q10" s="14">
        <f t="shared" si="7"/>
        <v>0.22654625421290669</v>
      </c>
      <c r="R10" s="14">
        <f t="shared" si="7"/>
        <v>8.6253364456114867E-2</v>
      </c>
      <c r="S10" s="14">
        <f t="shared" si="7"/>
        <v>0.28053292453525797</v>
      </c>
      <c r="T10" s="14">
        <f t="shared" si="7"/>
        <v>0.31232891967720111</v>
      </c>
      <c r="U10" s="14">
        <f t="shared" si="7"/>
        <v>0.32502680375474879</v>
      </c>
      <c r="V10" s="14">
        <f t="shared" si="7"/>
        <v>6.9268380026615187E-2</v>
      </c>
      <c r="W10" s="14">
        <f>STDEV(W4:W8)</f>
        <v>3.4175341203328657E-2</v>
      </c>
      <c r="X10" s="14">
        <f t="shared" ref="X10:AF10" si="8">STDEV(X3:X8)</f>
        <v>9.5536593744245168E-2</v>
      </c>
      <c r="Y10" s="14">
        <f t="shared" si="8"/>
        <v>6.6925869437759244E-2</v>
      </c>
      <c r="Z10" s="14">
        <f t="shared" si="8"/>
        <v>4.9723314451070151E-2</v>
      </c>
      <c r="AA10" s="14">
        <f t="shared" si="8"/>
        <v>9.1656123636121509E-2</v>
      </c>
      <c r="AB10" s="14">
        <f t="shared" si="8"/>
        <v>0.1402408178812429</v>
      </c>
      <c r="AC10" s="14">
        <f t="shared" si="8"/>
        <v>0.23393411465624103</v>
      </c>
      <c r="AD10" s="14">
        <f t="shared" si="8"/>
        <v>1.2857215872808499E-2</v>
      </c>
      <c r="AE10" s="14">
        <f t="shared" si="8"/>
        <v>1.7088275707825444E-2</v>
      </c>
      <c r="AF10" s="14">
        <f t="shared" si="8"/>
        <v>3.3531515026911672E-2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x14ac:dyDescent="0.2">
      <c r="B11" s="13" t="s">
        <v>5</v>
      </c>
      <c r="C11" s="13"/>
      <c r="D11" s="14">
        <f>MAX(D3:D8)-MIN(D3:D8)</f>
        <v>1.6306999999999992</v>
      </c>
      <c r="E11" s="14">
        <f t="shared" ref="E11:J11" si="9">MAX(E3:E8)-MIN(E3:E8)</f>
        <v>1.5792999999999999</v>
      </c>
      <c r="F11" s="14">
        <f t="shared" si="9"/>
        <v>0.21139999999999981</v>
      </c>
      <c r="G11" s="14">
        <f t="shared" si="9"/>
        <v>0.12450000000000006</v>
      </c>
      <c r="H11" s="14">
        <f t="shared" si="9"/>
        <v>0.35119999999999996</v>
      </c>
      <c r="I11" s="14">
        <f t="shared" si="9"/>
        <v>9.020000000000028E-2</v>
      </c>
      <c r="J11" s="14">
        <f t="shared" si="9"/>
        <v>0.3828999999999998</v>
      </c>
      <c r="K11" s="14">
        <f>MAX(K3:K4,K6:K8)-MIN(K3:K4,K6:K8)</f>
        <v>0.20329999999999959</v>
      </c>
      <c r="L11" s="14">
        <f t="shared" ref="L11:V11" si="10">MAX(L3:L8)-MIN(L3:L8)</f>
        <v>1.221979733876557</v>
      </c>
      <c r="M11" s="14">
        <f t="shared" si="10"/>
        <v>0.20480463453109632</v>
      </c>
      <c r="N11" s="14">
        <f t="shared" si="10"/>
        <v>1.8753369481296409</v>
      </c>
      <c r="O11" s="14">
        <f t="shared" si="10"/>
        <v>0.78231435640238889</v>
      </c>
      <c r="P11" s="14">
        <f t="shared" si="10"/>
        <v>0.63640034941156154</v>
      </c>
      <c r="Q11" s="14">
        <f t="shared" si="10"/>
        <v>0.58116227578019508</v>
      </c>
      <c r="R11" s="14">
        <f t="shared" si="10"/>
        <v>0.20433747176167794</v>
      </c>
      <c r="S11" s="14">
        <f t="shared" si="10"/>
        <v>0.64424558618729444</v>
      </c>
      <c r="T11" s="14">
        <f t="shared" si="10"/>
        <v>0.72166353104805436</v>
      </c>
      <c r="U11" s="14">
        <f t="shared" si="10"/>
        <v>0.78057715161942021</v>
      </c>
      <c r="V11" s="14">
        <f t="shared" si="10"/>
        <v>0.18876332469024126</v>
      </c>
      <c r="W11" s="14">
        <f>MAX(W4:W8)-MIN(W4:W8)</f>
        <v>7.2530697420880363E-2</v>
      </c>
      <c r="X11" s="14">
        <f t="shared" ref="X11:AF11" si="11">MAX(X3:X8)-MIN(X3:X8)</f>
        <v>0.2093969079901136</v>
      </c>
      <c r="Y11" s="14">
        <f t="shared" si="11"/>
        <v>0.15679999999999994</v>
      </c>
      <c r="Z11" s="14">
        <f t="shared" si="11"/>
        <v>0.12000000000000005</v>
      </c>
      <c r="AA11" s="14">
        <f t="shared" si="11"/>
        <v>0.25269999999999992</v>
      </c>
      <c r="AB11" s="14">
        <f t="shared" si="11"/>
        <v>0.33139999999999947</v>
      </c>
      <c r="AC11" s="14">
        <f t="shared" si="11"/>
        <v>0.54360000000000008</v>
      </c>
      <c r="AD11" s="14">
        <f t="shared" si="11"/>
        <v>3.379999999999983E-2</v>
      </c>
      <c r="AE11" s="14">
        <f t="shared" si="11"/>
        <v>4.1199999999999237E-2</v>
      </c>
      <c r="AF11" s="14">
        <f t="shared" si="11"/>
        <v>8.0700000000000105E-2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 t="s">
        <v>55</v>
      </c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6</v>
      </c>
      <c r="C12" s="13"/>
      <c r="D12" s="14">
        <f>MIN(D3:D8)</f>
        <v>9.6933000000000007</v>
      </c>
      <c r="E12" s="14">
        <f t="shared" ref="E12:J12" si="12">MIN(E3:E8)</f>
        <v>8.6042000000000005</v>
      </c>
      <c r="F12" s="14">
        <f t="shared" si="12"/>
        <v>2.0987</v>
      </c>
      <c r="G12" s="14">
        <f t="shared" si="12"/>
        <v>0.58609999999999995</v>
      </c>
      <c r="H12" s="14">
        <f t="shared" si="12"/>
        <v>0.91250000000000009</v>
      </c>
      <c r="I12" s="14">
        <f t="shared" si="12"/>
        <v>0.58230000000000004</v>
      </c>
      <c r="J12" s="14">
        <f t="shared" si="12"/>
        <v>1.1848999999999998</v>
      </c>
      <c r="K12" s="14">
        <f>MIN(K3:K4,K6:K8)</f>
        <v>0.80320000000000036</v>
      </c>
      <c r="L12" s="14">
        <f t="shared" ref="L12:V12" si="13">MIN(L3:L8)</f>
        <v>4.5109961050747982</v>
      </c>
      <c r="M12" s="14">
        <f t="shared" si="13"/>
        <v>1.1011834588296356</v>
      </c>
      <c r="N12" s="14">
        <f t="shared" si="13"/>
        <v>3.7215576381565785</v>
      </c>
      <c r="O12" s="14">
        <f t="shared" si="13"/>
        <v>1.2984360130557069</v>
      </c>
      <c r="P12" s="14">
        <f t="shared" si="13"/>
        <v>3.9967493103771221</v>
      </c>
      <c r="Q12" s="14">
        <f t="shared" si="13"/>
        <v>4.5314403813798538</v>
      </c>
      <c r="R12" s="14">
        <f t="shared" si="13"/>
        <v>3.1008722401930719</v>
      </c>
      <c r="S12" s="14">
        <f t="shared" si="13"/>
        <v>3.4236728114701616</v>
      </c>
      <c r="T12" s="14">
        <f t="shared" si="13"/>
        <v>3.7351179365583627</v>
      </c>
      <c r="U12" s="14">
        <f t="shared" si="13"/>
        <v>4.6253505661733358</v>
      </c>
      <c r="V12" s="14">
        <f t="shared" si="13"/>
        <v>0.6472996215046013</v>
      </c>
      <c r="W12" s="14">
        <f>MIN(W4:W8)</f>
        <v>1.2934204730094538</v>
      </c>
      <c r="X12" s="14">
        <f t="shared" ref="X12:AF12" si="14">MIN(X3:X8)</f>
        <v>0.20065218663149412</v>
      </c>
      <c r="Y12" s="14">
        <f t="shared" si="14"/>
        <v>0.95250000000000001</v>
      </c>
      <c r="Z12" s="14">
        <f t="shared" si="14"/>
        <v>0.42099999999999999</v>
      </c>
      <c r="AA12" s="14">
        <f t="shared" si="14"/>
        <v>1.1055000000000001</v>
      </c>
      <c r="AB12" s="14">
        <f t="shared" si="14"/>
        <v>2.0136000000000003</v>
      </c>
      <c r="AC12" s="14">
        <f t="shared" si="14"/>
        <v>1.1886999999999999</v>
      </c>
      <c r="AD12" s="14">
        <f t="shared" si="14"/>
        <v>0.18279999999999985</v>
      </c>
      <c r="AE12" s="14">
        <f t="shared" si="14"/>
        <v>0.19370000000000065</v>
      </c>
      <c r="AF12" s="14">
        <f t="shared" si="14"/>
        <v>0.1492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7</v>
      </c>
      <c r="C13" s="13"/>
      <c r="D13" s="14">
        <f>MAX(D3:D8)</f>
        <v>11.324</v>
      </c>
      <c r="E13" s="14">
        <f t="shared" ref="E13:J13" si="15">MAX(E3:E8)</f>
        <v>10.1835</v>
      </c>
      <c r="F13" s="14">
        <f t="shared" si="15"/>
        <v>2.3100999999999998</v>
      </c>
      <c r="G13" s="14">
        <f t="shared" si="15"/>
        <v>0.71060000000000001</v>
      </c>
      <c r="H13" s="14">
        <f t="shared" si="15"/>
        <v>1.2637</v>
      </c>
      <c r="I13" s="14">
        <f t="shared" si="15"/>
        <v>0.67250000000000032</v>
      </c>
      <c r="J13" s="14">
        <f t="shared" si="15"/>
        <v>1.5677999999999996</v>
      </c>
      <c r="K13" s="14">
        <f>MAX(K3:K4,K6:K8)</f>
        <v>1.0065</v>
      </c>
      <c r="L13" s="14">
        <f t="shared" ref="L13:V13" si="16">MAX(L3:L8)</f>
        <v>5.7329758389513552</v>
      </c>
      <c r="M13" s="14">
        <f t="shared" si="16"/>
        <v>1.305988093360732</v>
      </c>
      <c r="N13" s="14">
        <f t="shared" si="16"/>
        <v>5.5968945862862194</v>
      </c>
      <c r="O13" s="14">
        <f t="shared" si="16"/>
        <v>2.0807503694580958</v>
      </c>
      <c r="P13" s="14">
        <f t="shared" si="16"/>
        <v>4.6331496597886836</v>
      </c>
      <c r="Q13" s="14">
        <f t="shared" si="16"/>
        <v>5.1126026571600489</v>
      </c>
      <c r="R13" s="14">
        <f t="shared" si="16"/>
        <v>3.3052097119547499</v>
      </c>
      <c r="S13" s="14">
        <f t="shared" si="16"/>
        <v>4.067918397657456</v>
      </c>
      <c r="T13" s="14">
        <f t="shared" si="16"/>
        <v>4.456781467606417</v>
      </c>
      <c r="U13" s="14">
        <f t="shared" si="16"/>
        <v>5.405927717792756</v>
      </c>
      <c r="V13" s="14">
        <f t="shared" si="16"/>
        <v>0.83606294619484256</v>
      </c>
      <c r="W13" s="14">
        <f>MAX(W4:W8)</f>
        <v>1.3659511704303342</v>
      </c>
      <c r="X13" s="14">
        <f t="shared" ref="X13:AF13" si="17">MAX(X3:X8)</f>
        <v>0.41004909462160771</v>
      </c>
      <c r="Y13" s="14">
        <f t="shared" si="17"/>
        <v>1.1093</v>
      </c>
      <c r="Z13" s="14">
        <f t="shared" si="17"/>
        <v>0.54100000000000004</v>
      </c>
      <c r="AA13" s="14">
        <f t="shared" si="17"/>
        <v>1.3582000000000001</v>
      </c>
      <c r="AB13" s="14">
        <f t="shared" si="17"/>
        <v>2.3449999999999998</v>
      </c>
      <c r="AC13" s="14">
        <f t="shared" si="17"/>
        <v>1.7323</v>
      </c>
      <c r="AD13" s="14">
        <f t="shared" si="17"/>
        <v>0.21659999999999968</v>
      </c>
      <c r="AE13" s="14">
        <f t="shared" si="17"/>
        <v>0.23489999999999989</v>
      </c>
      <c r="AF13" s="14">
        <f t="shared" si="17"/>
        <v>0.2299000000000001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56</v>
      </c>
      <c r="C14" s="13"/>
      <c r="D14" s="15">
        <f>COUNT(D3:D8)</f>
        <v>6</v>
      </c>
      <c r="E14" s="15">
        <f t="shared" ref="E14:J14" si="18">COUNT(E3:E8)</f>
        <v>6</v>
      </c>
      <c r="F14" s="15">
        <f t="shared" si="18"/>
        <v>5</v>
      </c>
      <c r="G14" s="15">
        <f t="shared" si="18"/>
        <v>5</v>
      </c>
      <c r="H14" s="15">
        <f t="shared" si="18"/>
        <v>5</v>
      </c>
      <c r="I14" s="15">
        <f t="shared" si="18"/>
        <v>5</v>
      </c>
      <c r="J14" s="15">
        <f t="shared" si="18"/>
        <v>5</v>
      </c>
      <c r="K14" s="15">
        <f>COUNT(K3:K4,K6:K8)</f>
        <v>4</v>
      </c>
      <c r="L14" s="15">
        <f t="shared" ref="L14:V14" si="19">COUNT(L3:L8)</f>
        <v>6</v>
      </c>
      <c r="M14" s="15">
        <f t="shared" si="19"/>
        <v>5</v>
      </c>
      <c r="N14" s="15">
        <f t="shared" si="19"/>
        <v>5</v>
      </c>
      <c r="O14" s="15">
        <f t="shared" si="19"/>
        <v>4</v>
      </c>
      <c r="P14" s="15">
        <f t="shared" si="19"/>
        <v>5</v>
      </c>
      <c r="Q14" s="15">
        <f t="shared" si="19"/>
        <v>5</v>
      </c>
      <c r="R14" s="15">
        <f t="shared" si="19"/>
        <v>4</v>
      </c>
      <c r="S14" s="15">
        <f t="shared" si="19"/>
        <v>4</v>
      </c>
      <c r="T14" s="15">
        <f t="shared" si="19"/>
        <v>4</v>
      </c>
      <c r="U14" s="15">
        <f t="shared" si="19"/>
        <v>4</v>
      </c>
      <c r="V14" s="15">
        <f t="shared" si="19"/>
        <v>5</v>
      </c>
      <c r="W14" s="15">
        <f>COUNT(W4:W8)</f>
        <v>4</v>
      </c>
      <c r="X14" s="15">
        <f t="shared" ref="X14:AF14" si="20">COUNT(X3:X8)</f>
        <v>5</v>
      </c>
      <c r="Y14" s="15">
        <f t="shared" si="20"/>
        <v>5</v>
      </c>
      <c r="Z14" s="15">
        <f t="shared" si="20"/>
        <v>5</v>
      </c>
      <c r="AA14" s="15">
        <f t="shared" si="20"/>
        <v>5</v>
      </c>
      <c r="AB14" s="15">
        <f t="shared" si="20"/>
        <v>5</v>
      </c>
      <c r="AC14" s="15">
        <f t="shared" si="20"/>
        <v>5</v>
      </c>
      <c r="AD14" s="15">
        <f t="shared" si="20"/>
        <v>5</v>
      </c>
      <c r="AE14" s="15">
        <f t="shared" si="20"/>
        <v>4</v>
      </c>
      <c r="AF14" s="15">
        <f t="shared" si="20"/>
        <v>4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"/>
      <c r="C15" s="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7"/>
      <c r="AH15" s="7"/>
      <c r="AI15" s="8"/>
      <c r="AJ15" s="8"/>
      <c r="AK15" s="8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"/>
      <c r="C16" s="1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7"/>
      <c r="AH16" s="7"/>
      <c r="AI16" s="8"/>
      <c r="AJ16" s="8"/>
      <c r="AK16" s="8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s="20" customFormat="1" x14ac:dyDescent="0.2">
      <c r="B17" s="1" t="s">
        <v>57</v>
      </c>
      <c r="C17" s="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86">
        <v>1</v>
      </c>
      <c r="AH17" s="86"/>
      <c r="AI17" s="87">
        <v>2</v>
      </c>
      <c r="AJ17" s="87"/>
      <c r="AK17" s="87">
        <v>3</v>
      </c>
      <c r="AL17" s="87"/>
      <c r="AM17" s="86">
        <v>4</v>
      </c>
      <c r="AN17" s="86"/>
      <c r="AO17" s="86">
        <v>5</v>
      </c>
      <c r="AP17" s="86"/>
      <c r="AQ17" s="86">
        <v>6</v>
      </c>
      <c r="AR17" s="86"/>
      <c r="AS17" s="86">
        <v>7</v>
      </c>
      <c r="AT17" s="86"/>
      <c r="AU17" s="86">
        <v>8</v>
      </c>
      <c r="AV17" s="86"/>
      <c r="AW17" s="86">
        <v>9</v>
      </c>
      <c r="AX17" s="86"/>
      <c r="AY17" s="86">
        <v>10</v>
      </c>
      <c r="AZ17" s="86"/>
      <c r="BA17" s="86">
        <v>11</v>
      </c>
      <c r="BB17" s="86"/>
      <c r="BC17" s="86">
        <v>12</v>
      </c>
      <c r="BD17" s="86"/>
      <c r="BE17" s="86">
        <v>13</v>
      </c>
      <c r="BF17" s="86"/>
      <c r="BG17" s="86">
        <v>14</v>
      </c>
      <c r="BH17" s="86"/>
      <c r="BI17" s="86">
        <v>15</v>
      </c>
      <c r="BJ17" s="86"/>
      <c r="BK17" s="86">
        <v>16</v>
      </c>
      <c r="BL17" s="86"/>
      <c r="BM17" s="86">
        <v>17</v>
      </c>
      <c r="BN17" s="86"/>
      <c r="BO17" s="86">
        <v>18</v>
      </c>
      <c r="BP17" s="86"/>
      <c r="BQ17" s="86">
        <v>19</v>
      </c>
      <c r="BR17" s="86"/>
      <c r="BS17" s="86">
        <v>20</v>
      </c>
      <c r="BT17" s="86"/>
      <c r="BU17" s="86">
        <v>21</v>
      </c>
      <c r="BV17" s="86"/>
      <c r="BW17" s="86">
        <v>22</v>
      </c>
      <c r="BX17" s="86"/>
      <c r="BY17" s="3"/>
      <c r="BZ17" s="3"/>
    </row>
    <row r="18" spans="2:120" s="20" customFormat="1" x14ac:dyDescent="0.2">
      <c r="B18" s="1" t="s">
        <v>9</v>
      </c>
      <c r="C18" s="1"/>
      <c r="D18" s="2" t="s">
        <v>10</v>
      </c>
      <c r="E18" s="2" t="s">
        <v>64</v>
      </c>
      <c r="F18" s="2" t="s">
        <v>11</v>
      </c>
      <c r="G18" s="2" t="s">
        <v>76</v>
      </c>
      <c r="H18" s="2" t="s">
        <v>77</v>
      </c>
      <c r="I18" s="2" t="s">
        <v>68</v>
      </c>
      <c r="J18" s="2" t="s">
        <v>69</v>
      </c>
      <c r="K18" s="2" t="s">
        <v>12</v>
      </c>
      <c r="L18" s="2" t="s">
        <v>74</v>
      </c>
      <c r="M18" s="2" t="s">
        <v>75</v>
      </c>
      <c r="N18" s="2" t="s">
        <v>145</v>
      </c>
      <c r="O18" s="2" t="s">
        <v>144</v>
      </c>
      <c r="P18" s="2" t="s">
        <v>167</v>
      </c>
      <c r="Q18" s="2" t="s">
        <v>168</v>
      </c>
      <c r="R18" s="2" t="s">
        <v>169</v>
      </c>
      <c r="S18" s="2" t="s">
        <v>170</v>
      </c>
      <c r="T18" s="2" t="s">
        <v>171</v>
      </c>
      <c r="U18" s="2" t="s">
        <v>172</v>
      </c>
      <c r="V18" s="2" t="s">
        <v>600</v>
      </c>
      <c r="W18" s="2" t="s">
        <v>601</v>
      </c>
      <c r="X18" s="2" t="s">
        <v>602</v>
      </c>
      <c r="Y18" s="2" t="s">
        <v>13</v>
      </c>
      <c r="Z18" s="2" t="s">
        <v>14</v>
      </c>
      <c r="AA18" s="2" t="s">
        <v>78</v>
      </c>
      <c r="AB18" s="20" t="s">
        <v>79</v>
      </c>
      <c r="AC18" s="1" t="s">
        <v>80</v>
      </c>
      <c r="AD18" s="1" t="s">
        <v>501</v>
      </c>
      <c r="AE18" s="1" t="s">
        <v>502</v>
      </c>
      <c r="AF18" s="1" t="s">
        <v>503</v>
      </c>
      <c r="AG18" s="3" t="s">
        <v>15</v>
      </c>
      <c r="AH18" s="3" t="s">
        <v>16</v>
      </c>
      <c r="AI18" s="4" t="s">
        <v>17</v>
      </c>
      <c r="AJ18" s="4" t="s">
        <v>18</v>
      </c>
      <c r="AK18" s="4" t="s">
        <v>19</v>
      </c>
      <c r="AL18" s="3" t="s">
        <v>20</v>
      </c>
      <c r="AM18" s="3" t="s">
        <v>21</v>
      </c>
      <c r="AN18" s="3" t="s">
        <v>22</v>
      </c>
      <c r="AO18" s="3" t="s">
        <v>23</v>
      </c>
      <c r="AP18" s="3" t="s">
        <v>24</v>
      </c>
      <c r="AQ18" s="3" t="s">
        <v>25</v>
      </c>
      <c r="AR18" s="3" t="s">
        <v>26</v>
      </c>
      <c r="AS18" s="3" t="s">
        <v>27</v>
      </c>
      <c r="AT18" s="3" t="s">
        <v>28</v>
      </c>
      <c r="AU18" s="3" t="s">
        <v>29</v>
      </c>
      <c r="AV18" s="3" t="s">
        <v>30</v>
      </c>
      <c r="AW18" s="3" t="s">
        <v>31</v>
      </c>
      <c r="AX18" s="3" t="s">
        <v>32</v>
      </c>
      <c r="AY18" s="3" t="s">
        <v>43</v>
      </c>
      <c r="AZ18" s="3" t="s">
        <v>44</v>
      </c>
      <c r="BA18" s="3" t="s">
        <v>45</v>
      </c>
      <c r="BB18" s="3" t="s">
        <v>46</v>
      </c>
      <c r="BC18" s="3" t="s">
        <v>47</v>
      </c>
      <c r="BD18" s="3" t="s">
        <v>48</v>
      </c>
      <c r="BE18" s="3" t="s">
        <v>49</v>
      </c>
      <c r="BF18" s="3" t="s">
        <v>50</v>
      </c>
      <c r="BG18" s="3" t="s">
        <v>51</v>
      </c>
      <c r="BH18" s="3" t="s">
        <v>52</v>
      </c>
      <c r="BI18" s="3" t="s">
        <v>53</v>
      </c>
      <c r="BJ18" s="3" t="s">
        <v>54</v>
      </c>
      <c r="BK18" s="3" t="s">
        <v>70</v>
      </c>
      <c r="BL18" s="3" t="s">
        <v>71</v>
      </c>
      <c r="BM18" s="3" t="s">
        <v>72</v>
      </c>
      <c r="BN18" s="3" t="s">
        <v>73</v>
      </c>
      <c r="BO18" s="3" t="s">
        <v>81</v>
      </c>
      <c r="BP18" s="3" t="s">
        <v>82</v>
      </c>
      <c r="BQ18" s="3" t="s">
        <v>83</v>
      </c>
      <c r="BR18" s="3" t="s">
        <v>84</v>
      </c>
      <c r="BS18" s="3" t="s">
        <v>33</v>
      </c>
      <c r="BT18" s="3" t="s">
        <v>34</v>
      </c>
      <c r="BU18" s="3" t="s">
        <v>35</v>
      </c>
      <c r="BV18" s="3" t="s">
        <v>36</v>
      </c>
      <c r="BW18" s="3" t="s">
        <v>37</v>
      </c>
      <c r="BX18" s="3" t="s">
        <v>38</v>
      </c>
      <c r="BY18" s="3" t="s">
        <v>147</v>
      </c>
      <c r="BZ18" s="3" t="s">
        <v>148</v>
      </c>
      <c r="CA18" s="3" t="s">
        <v>39</v>
      </c>
      <c r="CB18" s="3" t="s">
        <v>40</v>
      </c>
      <c r="CC18" s="3" t="s">
        <v>41</v>
      </c>
      <c r="CD18" s="3" t="s">
        <v>42</v>
      </c>
      <c r="CE18" s="20" t="s">
        <v>149</v>
      </c>
      <c r="CF18" s="20" t="s">
        <v>150</v>
      </c>
      <c r="CG18" s="20" t="s">
        <v>151</v>
      </c>
      <c r="CH18" s="20" t="s">
        <v>152</v>
      </c>
      <c r="CI18" s="20" t="s">
        <v>153</v>
      </c>
      <c r="CJ18" s="20" t="s">
        <v>154</v>
      </c>
      <c r="CK18" s="20" t="s">
        <v>500</v>
      </c>
      <c r="CL18" s="20" t="s">
        <v>505</v>
      </c>
      <c r="CM18" s="20" t="s">
        <v>506</v>
      </c>
      <c r="CN18" s="20" t="s">
        <v>507</v>
      </c>
      <c r="CO18" s="20" t="s">
        <v>155</v>
      </c>
      <c r="CP18" s="20" t="s">
        <v>156</v>
      </c>
      <c r="CQ18" s="20" t="s">
        <v>157</v>
      </c>
      <c r="CR18" s="20" t="s">
        <v>158</v>
      </c>
      <c r="CS18" s="20" t="s">
        <v>159</v>
      </c>
      <c r="CT18" s="20" t="s">
        <v>160</v>
      </c>
      <c r="CU18" s="20" t="s">
        <v>504</v>
      </c>
      <c r="CV18" s="20" t="s">
        <v>508</v>
      </c>
      <c r="CW18" s="20" t="s">
        <v>509</v>
      </c>
      <c r="CX18" s="20" t="s">
        <v>510</v>
      </c>
      <c r="CY18" s="20" t="s">
        <v>161</v>
      </c>
      <c r="CZ18" s="20" t="s">
        <v>165</v>
      </c>
      <c r="DA18" s="20" t="s">
        <v>166</v>
      </c>
      <c r="DB18" s="20" t="s">
        <v>162</v>
      </c>
      <c r="DC18" s="20" t="s">
        <v>163</v>
      </c>
      <c r="DD18" s="20" t="s">
        <v>164</v>
      </c>
      <c r="DE18" s="20" t="s">
        <v>511</v>
      </c>
      <c r="DF18" s="20" t="s">
        <v>512</v>
      </c>
      <c r="DG18" s="20" t="s">
        <v>513</v>
      </c>
      <c r="DH18" s="20" t="s">
        <v>514</v>
      </c>
      <c r="DI18" s="20" t="s">
        <v>592</v>
      </c>
      <c r="DJ18" s="20" t="s">
        <v>593</v>
      </c>
      <c r="DK18" s="20" t="s">
        <v>595</v>
      </c>
      <c r="DL18" s="20" t="s">
        <v>594</v>
      </c>
      <c r="DM18" s="20" t="s">
        <v>596</v>
      </c>
      <c r="DN18" s="20" t="s">
        <v>597</v>
      </c>
      <c r="DO18" s="20" t="s">
        <v>598</v>
      </c>
      <c r="DP18" s="20" t="s">
        <v>599</v>
      </c>
    </row>
    <row r="19" spans="2:120" x14ac:dyDescent="0.2">
      <c r="B19" s="1" t="s">
        <v>449</v>
      </c>
      <c r="C19" s="1" t="s">
        <v>479</v>
      </c>
      <c r="D19" s="5">
        <f t="shared" ref="D19:D28" si="21">((AG19-AW19)^2+(AH19-AX19)^2)^0.5</f>
        <v>12.897500000000001</v>
      </c>
      <c r="E19" s="5">
        <f t="shared" ref="E19:E28" si="22">((AG19-AU19)^2+(AH19-AV19)^2)^0.5</f>
        <v>12.167199999999999</v>
      </c>
      <c r="F19" s="5">
        <f t="shared" ref="F19:F28" si="23">((AG19-AM19)^2+(AH19-AN19)^2)^0.5</f>
        <v>2.4167999999999998</v>
      </c>
      <c r="G19" s="5">
        <f t="shared" ref="G19:G28" si="24">((AG19-AI19)^2+(AH19-AJ19)^2)^0.5</f>
        <v>0.82609999999999995</v>
      </c>
      <c r="H19" s="5">
        <f t="shared" ref="H19:H28" si="25">((AK19-AM19)^2+(AL19-AN19)^2)^0.5</f>
        <v>1.1664999999999999</v>
      </c>
      <c r="I19" s="5">
        <f t="shared" ref="I19:I28" si="26">((AM19-AO19)^2+(AN19-AP19)^2)^0.5</f>
        <v>0.70170000000000021</v>
      </c>
      <c r="J19" s="5">
        <f t="shared" ref="J19:J28" si="27">((AO19-AQ19)^2+(AP19-AR19)^2)^0.5</f>
        <v>1.4832999999999998</v>
      </c>
      <c r="K19" s="5">
        <f t="shared" ref="K19:K28" si="28">((AQ19-AS19)^2+(AR19-AT19)^2)^0.5</f>
        <v>1.0662000000000003</v>
      </c>
      <c r="L19" s="5">
        <f t="shared" ref="L19:L28" si="29">((BS19-BU19)^2+(BT19-BV19)^2)^0.5</f>
        <v>5.4715878179921411</v>
      </c>
      <c r="M19" s="5">
        <f t="shared" ref="M19:M28" si="30">((BU19-BW19)^2+(BV19-BX19)^2)^0.5</f>
        <v>1.4529906606719805</v>
      </c>
      <c r="N19" s="5">
        <f t="shared" ref="N19:N28" si="31">((BW19-BY19)^2+(BX19-BZ19)^2)^0.5 + ((BY19-CA19)^2+(BZ19-CB19)^2)^0.5</f>
        <v>4.8878775016212437</v>
      </c>
      <c r="O19" s="5" t="s">
        <v>566</v>
      </c>
      <c r="P19" s="5">
        <f>((CE19-CG19)^2+(CF19-CH19)^2)^0.5</f>
        <v>5.2164798859000694</v>
      </c>
      <c r="Q19" s="5">
        <f t="shared" ref="Q19:Q28" si="32">((CG19-CI19)^2+(CH19-CJ19)^2)^0.5</f>
        <v>5.5042629488424692</v>
      </c>
      <c r="R19" s="24">
        <f>((CO19-CQ19)^2+(CP19-CR19)^2)^0.5</f>
        <v>8.4938053126970132</v>
      </c>
      <c r="S19" s="5">
        <f>((CQ19-CS19)^2+(CR19-CT19)^2)^0.5</f>
        <v>4.0607159393387757</v>
      </c>
      <c r="T19" s="5">
        <f>((CY19-DA19)^2+(CZ19-DB19)^2)^0.5</f>
        <v>4.8276462266823135</v>
      </c>
      <c r="U19" s="5">
        <f>((DA19-DC19)^2+(DB19-DD19)^2)^0.5</f>
        <v>6.2599182143219734</v>
      </c>
      <c r="V19" s="5">
        <f>((DI19-DK19)^2+(DJ19-DL19)^2)^0.5</f>
        <v>0.78165264024373304</v>
      </c>
      <c r="W19" s="5">
        <f>((DK19-DM19)^2+(DL19-DN19)^2)^0.5</f>
        <v>1.5974574610924699</v>
      </c>
      <c r="X19" s="5">
        <f>((DM19-DO19)^2+(DN19-DP19)^2)^0.5</f>
        <v>0.39758664464491167</v>
      </c>
      <c r="Y19" s="5">
        <f t="shared" ref="Y19:Y28" si="33">((BE19-BK19)^2+(BF19-BL19)^2)^0.5</f>
        <v>1.0718999999999999</v>
      </c>
      <c r="Z19" s="5">
        <f t="shared" ref="Z19:Z28" si="34">((BG19-BI19)^2+(BH19-BJ19)^2)^0.5</f>
        <v>0.60650000000000004</v>
      </c>
      <c r="AA19" s="5">
        <f t="shared" ref="AA19:AA28" si="35">((BC19-BM19)^2+(BD19-BN19)^2)^0.5</f>
        <v>1.3372999999999999</v>
      </c>
      <c r="AB19" s="5">
        <f t="shared" ref="AB19:AB28" si="36">((BA19-BO19)^2+(BB19-BP19)^2)^0.5</f>
        <v>2.4092000000000002</v>
      </c>
      <c r="AC19" s="6">
        <f t="shared" ref="AC19:AC28" si="37">((AY19-BQ19)^2+(AZ19-BR19)^2)^0.5</f>
        <v>2.3406000000000002</v>
      </c>
      <c r="AD19" s="6">
        <f>((CK19-CM19)^2+(CL19-CN19)^2)^0.5</f>
        <v>0.22740000000000027</v>
      </c>
      <c r="AE19" s="6">
        <f>((CU19-CW19)^2+(CV19-CX19)^2)^0.5</f>
        <v>0.24380000000000002</v>
      </c>
      <c r="AF19" s="24">
        <f>((DE19-DG19)^2+(DF19-DH19)^2)^0.5</f>
        <v>8.0528844273340958</v>
      </c>
      <c r="AG19" s="9">
        <v>0</v>
      </c>
      <c r="AH19" s="9">
        <v>0</v>
      </c>
      <c r="AI19" s="9">
        <v>0</v>
      </c>
      <c r="AJ19" s="9">
        <v>-0.82609999999999995</v>
      </c>
      <c r="AK19" s="9">
        <v>0</v>
      </c>
      <c r="AL19" s="9">
        <v>-1.2503</v>
      </c>
      <c r="AM19" s="9">
        <v>0</v>
      </c>
      <c r="AN19" s="9">
        <v>-2.4167999999999998</v>
      </c>
      <c r="AO19" s="9">
        <v>0</v>
      </c>
      <c r="AP19" s="9">
        <v>-3.1185</v>
      </c>
      <c r="AQ19" s="9">
        <v>0</v>
      </c>
      <c r="AR19" s="9">
        <v>-4.6017999999999999</v>
      </c>
      <c r="AS19" s="9">
        <v>0</v>
      </c>
      <c r="AT19" s="9">
        <v>-5.6680000000000001</v>
      </c>
      <c r="AU19" s="9">
        <v>0</v>
      </c>
      <c r="AV19" s="9">
        <v>-12.167199999999999</v>
      </c>
      <c r="AW19" s="9">
        <v>0</v>
      </c>
      <c r="AX19" s="9">
        <v>-12.897500000000001</v>
      </c>
      <c r="AY19" s="18">
        <v>1.0077</v>
      </c>
      <c r="AZ19" s="18">
        <v>-5.1383999999999999</v>
      </c>
      <c r="BA19" s="19">
        <v>1.2121999999999999</v>
      </c>
      <c r="BB19" s="19">
        <v>-5.1383999999999999</v>
      </c>
      <c r="BC19" s="19">
        <v>0.68200000000000005</v>
      </c>
      <c r="BD19" s="19">
        <v>-5.1383999999999999</v>
      </c>
      <c r="BE19" s="19">
        <v>0.44450000000000001</v>
      </c>
      <c r="BF19" s="19">
        <v>-5.1383999999999999</v>
      </c>
      <c r="BG19" s="19">
        <v>0.17910000000000001</v>
      </c>
      <c r="BH19" s="19">
        <v>-5.1383999999999999</v>
      </c>
      <c r="BI19" s="19">
        <v>-0.4274</v>
      </c>
      <c r="BJ19" s="19">
        <v>-5.1383999999999999</v>
      </c>
      <c r="BK19" s="19">
        <v>-0.62739999999999996</v>
      </c>
      <c r="BL19" s="19">
        <v>-5.1383999999999999</v>
      </c>
      <c r="BM19" s="19">
        <v>-0.65529999999999999</v>
      </c>
      <c r="BN19" s="19">
        <v>-5.1383999999999999</v>
      </c>
      <c r="BO19" s="19">
        <v>-1.1970000000000001</v>
      </c>
      <c r="BP19" s="19">
        <v>-5.1383999999999999</v>
      </c>
      <c r="BQ19" s="19">
        <v>-1.3329</v>
      </c>
      <c r="BR19" s="19">
        <v>-5.1383999999999999</v>
      </c>
      <c r="BS19" s="17">
        <v>0</v>
      </c>
      <c r="BT19" s="17">
        <v>0</v>
      </c>
      <c r="BU19" s="17">
        <v>-4.3586</v>
      </c>
      <c r="BV19" s="17">
        <v>3.3077000000000001</v>
      </c>
      <c r="BW19" s="17">
        <v>-5.6666999999999996</v>
      </c>
      <c r="BX19" s="17">
        <v>3.9401999999999999</v>
      </c>
      <c r="BY19" s="17">
        <v>-8.1381999999999994</v>
      </c>
      <c r="BZ19" s="17">
        <v>5.3930999999999996</v>
      </c>
      <c r="CA19" s="17">
        <v>-8.9046000000000003</v>
      </c>
      <c r="CB19" s="17">
        <v>7.2630999999999997</v>
      </c>
      <c r="CC19" s="17">
        <v>-8.9046000000000003</v>
      </c>
      <c r="CD19" s="17">
        <v>7.2630999999999997</v>
      </c>
      <c r="CE19" s="12">
        <v>-8.9293999999999993</v>
      </c>
      <c r="CF19" s="12">
        <v>8.9268000000000001</v>
      </c>
      <c r="CG19" s="12">
        <v>-10.8642</v>
      </c>
      <c r="CH19" s="12">
        <v>4.0823999999999998</v>
      </c>
      <c r="CI19" s="12">
        <v>-5.6172000000000004</v>
      </c>
      <c r="CJ19" s="12">
        <v>2.4192999999999998</v>
      </c>
      <c r="CK19" s="12">
        <v>-3.6162999999999998</v>
      </c>
      <c r="CL19" s="12">
        <v>-1.4502999999999999</v>
      </c>
      <c r="CM19" s="12">
        <v>-3.8437000000000001</v>
      </c>
      <c r="CN19" s="12">
        <v>-1.4502999999999999</v>
      </c>
      <c r="CO19" s="12">
        <v>-3.7503000000000002</v>
      </c>
      <c r="CP19" s="12">
        <v>11.657299999999999</v>
      </c>
      <c r="CQ19" s="12">
        <v>-12.2441</v>
      </c>
      <c r="CR19" s="12">
        <v>11.6478</v>
      </c>
      <c r="CS19" s="12">
        <v>-8.3635999999999999</v>
      </c>
      <c r="CT19" s="12">
        <v>12.844099999999999</v>
      </c>
      <c r="CU19" s="12">
        <v>-3.7503000000000002</v>
      </c>
      <c r="CV19" s="12">
        <v>-1.4973000000000001</v>
      </c>
      <c r="CW19" s="12">
        <v>-3.7503000000000002</v>
      </c>
      <c r="CX19" s="12">
        <v>-1.2535000000000001</v>
      </c>
      <c r="CY19" s="12">
        <v>-14.860900000000001</v>
      </c>
      <c r="CZ19" s="12">
        <v>-0.86799999999999999</v>
      </c>
      <c r="DA19" s="12">
        <v>-19.643699999999999</v>
      </c>
      <c r="DB19" s="12">
        <v>-0.21149999999999999</v>
      </c>
      <c r="DC19" s="12">
        <v>-20.409500000000001</v>
      </c>
      <c r="DD19" s="12">
        <v>6.0014000000000003</v>
      </c>
      <c r="DE19" s="12">
        <v>4.0252999999999997</v>
      </c>
      <c r="DF19" s="12">
        <v>-0.97599999999999998</v>
      </c>
      <c r="DG19" s="12">
        <v>-4.0252999999999997</v>
      </c>
      <c r="DH19" s="12">
        <v>-0.78420000000000001</v>
      </c>
      <c r="DI19" s="12">
        <v>11.7056</v>
      </c>
      <c r="DJ19" s="12">
        <v>7.0034000000000001</v>
      </c>
      <c r="DK19" s="12">
        <v>12.365399999999999</v>
      </c>
      <c r="DL19" s="12">
        <v>7.4225000000000003</v>
      </c>
      <c r="DM19" s="12">
        <v>12.661899999999999</v>
      </c>
      <c r="DN19" s="12">
        <v>8.9922000000000004</v>
      </c>
      <c r="DO19" s="12">
        <v>12.670199999999999</v>
      </c>
      <c r="DP19" s="12">
        <v>9.3896999999999995</v>
      </c>
    </row>
    <row r="20" spans="2:120" x14ac:dyDescent="0.2">
      <c r="B20" s="1" t="s">
        <v>450</v>
      </c>
      <c r="C20" s="1" t="s">
        <v>488</v>
      </c>
      <c r="D20" s="5">
        <f t="shared" si="21"/>
        <v>11.8224</v>
      </c>
      <c r="E20" s="5">
        <f t="shared" si="22"/>
        <v>10.933400000000001</v>
      </c>
      <c r="F20" s="5">
        <f t="shared" si="23"/>
        <v>1.9710000000000001</v>
      </c>
      <c r="G20" s="5">
        <f t="shared" si="24"/>
        <v>0.58289999999999997</v>
      </c>
      <c r="H20" s="5">
        <f t="shared" si="25"/>
        <v>0.93280000000000007</v>
      </c>
      <c r="I20" s="5">
        <f t="shared" si="26"/>
        <v>0.55499999999999972</v>
      </c>
      <c r="J20" s="5">
        <f t="shared" si="27"/>
        <v>1.2230000000000003</v>
      </c>
      <c r="K20" s="5">
        <f t="shared" si="28"/>
        <v>1.0178999999999996</v>
      </c>
      <c r="L20" s="5">
        <f t="shared" si="29"/>
        <v>4.7379575525747386</v>
      </c>
      <c r="M20" s="5">
        <f t="shared" si="30"/>
        <v>1.3639150486742198</v>
      </c>
      <c r="N20" s="5">
        <f t="shared" si="31"/>
        <v>3.8580413566005491</v>
      </c>
      <c r="O20" s="5" t="s">
        <v>566</v>
      </c>
      <c r="P20" s="5" t="s">
        <v>566</v>
      </c>
      <c r="Q20" s="5" t="s">
        <v>566</v>
      </c>
      <c r="R20" s="5" t="s">
        <v>566</v>
      </c>
      <c r="S20" s="5" t="s">
        <v>566</v>
      </c>
      <c r="T20" s="5" t="s">
        <v>566</v>
      </c>
      <c r="U20" s="5" t="s">
        <v>566</v>
      </c>
      <c r="V20" s="5">
        <f t="shared" ref="V20:V28" si="38">((DI20-DK20)^2+(DJ20-DL20)^2)^0.5</f>
        <v>0.70262998797375431</v>
      </c>
      <c r="W20" s="5">
        <f t="shared" ref="W20:W28" si="39">((DK20-DM20)^2+(DL20-DN20)^2)^0.5</f>
        <v>1.4759496637758358</v>
      </c>
      <c r="X20" s="5">
        <f t="shared" ref="X20:X28" si="40">((DM20-DO20)^2+(DN20-DP20)^2)^0.5</f>
        <v>0.21887151482091025</v>
      </c>
      <c r="Y20" s="5">
        <f t="shared" si="33"/>
        <v>0.93720000000000003</v>
      </c>
      <c r="Z20" s="5">
        <f t="shared" si="34"/>
        <v>0.4299</v>
      </c>
      <c r="AA20" s="5">
        <f t="shared" si="35"/>
        <v>1.1981999999999999</v>
      </c>
      <c r="AB20" s="5">
        <f t="shared" si="36"/>
        <v>2.2263000000000002</v>
      </c>
      <c r="AC20" s="6">
        <f t="shared" si="37"/>
        <v>1.8002</v>
      </c>
      <c r="AD20" s="6" t="s">
        <v>566</v>
      </c>
      <c r="AE20" s="6" t="s">
        <v>566</v>
      </c>
      <c r="AF20" s="6" t="s">
        <v>566</v>
      </c>
      <c r="AG20" s="9">
        <v>0</v>
      </c>
      <c r="AH20" s="9">
        <v>0</v>
      </c>
      <c r="AI20" s="9">
        <v>0</v>
      </c>
      <c r="AJ20" s="9">
        <v>-0.58289999999999997</v>
      </c>
      <c r="AK20" s="9">
        <v>0</v>
      </c>
      <c r="AL20" s="9">
        <v>-1.0382</v>
      </c>
      <c r="AM20" s="9">
        <v>0</v>
      </c>
      <c r="AN20" s="9">
        <v>-1.9710000000000001</v>
      </c>
      <c r="AO20" s="9">
        <v>0</v>
      </c>
      <c r="AP20" s="9">
        <v>-2.5259999999999998</v>
      </c>
      <c r="AQ20" s="9">
        <v>0</v>
      </c>
      <c r="AR20" s="9">
        <v>-3.7490000000000001</v>
      </c>
      <c r="AS20" s="9">
        <v>0</v>
      </c>
      <c r="AT20" s="9">
        <v>-4.7668999999999997</v>
      </c>
      <c r="AU20" s="9">
        <v>0</v>
      </c>
      <c r="AV20" s="9">
        <v>-10.933400000000001</v>
      </c>
      <c r="AW20" s="9">
        <v>0</v>
      </c>
      <c r="AX20" s="9">
        <v>-11.8224</v>
      </c>
      <c r="AY20" s="18">
        <v>0.94550000000000001</v>
      </c>
      <c r="AZ20" s="18">
        <v>-4.8754999999999997</v>
      </c>
      <c r="BA20" s="19">
        <v>1.1163000000000001</v>
      </c>
      <c r="BB20" s="19">
        <v>-4.8754999999999997</v>
      </c>
      <c r="BC20" s="19">
        <v>0.55879999999999996</v>
      </c>
      <c r="BD20" s="19">
        <v>-4.8754999999999997</v>
      </c>
      <c r="BE20" s="19">
        <v>0.33779999999999999</v>
      </c>
      <c r="BF20" s="19">
        <v>-4.8754999999999997</v>
      </c>
      <c r="BG20" s="19">
        <v>0.1168</v>
      </c>
      <c r="BH20" s="19">
        <v>-4.8754999999999997</v>
      </c>
      <c r="BI20" s="19">
        <v>-0.31309999999999999</v>
      </c>
      <c r="BJ20" s="19">
        <v>-4.8754999999999997</v>
      </c>
      <c r="BK20" s="19">
        <v>-0.59940000000000004</v>
      </c>
      <c r="BL20" s="19">
        <v>-4.8754999999999997</v>
      </c>
      <c r="BM20" s="19">
        <v>-0.63939999999999997</v>
      </c>
      <c r="BN20" s="19">
        <v>-4.8754999999999997</v>
      </c>
      <c r="BO20" s="19">
        <v>-1.1100000000000001</v>
      </c>
      <c r="BP20" s="19">
        <v>-4.8754999999999997</v>
      </c>
      <c r="BQ20" s="19">
        <v>-0.85470000000000002</v>
      </c>
      <c r="BR20" s="19">
        <v>-4.8754999999999997</v>
      </c>
      <c r="BS20" s="17">
        <v>0</v>
      </c>
      <c r="BT20" s="17">
        <v>0</v>
      </c>
      <c r="BU20" s="17">
        <v>-3.7084000000000001</v>
      </c>
      <c r="BV20" s="17">
        <v>2.9489000000000001</v>
      </c>
      <c r="BW20" s="17">
        <v>-2.8035000000000001</v>
      </c>
      <c r="BX20" s="17">
        <v>3.9693999999999998</v>
      </c>
      <c r="BY20" s="17">
        <v>-0.88580000000000003</v>
      </c>
      <c r="BZ20" s="17">
        <v>5.5829000000000004</v>
      </c>
      <c r="CA20" s="17">
        <v>-3.9399999999999998E-2</v>
      </c>
      <c r="CB20" s="17">
        <v>6.6369999999999996</v>
      </c>
      <c r="CC20" s="17">
        <v>-3.9399999999999998E-2</v>
      </c>
      <c r="CD20" s="17">
        <v>6.6369999999999996</v>
      </c>
      <c r="DI20" s="12">
        <v>12.8264</v>
      </c>
      <c r="DJ20" s="12">
        <v>9.4844000000000008</v>
      </c>
      <c r="DK20" s="12">
        <v>13.297499999999999</v>
      </c>
      <c r="DL20" s="12">
        <v>10.005699999999999</v>
      </c>
      <c r="DM20" s="12">
        <v>13.3629</v>
      </c>
      <c r="DN20" s="12">
        <v>11.4802</v>
      </c>
      <c r="DO20" s="12">
        <v>13.243600000000001</v>
      </c>
      <c r="DP20" s="12">
        <v>11.6637</v>
      </c>
    </row>
    <row r="21" spans="2:120" x14ac:dyDescent="0.2">
      <c r="B21" s="1" t="s">
        <v>451</v>
      </c>
      <c r="C21" s="1" t="s">
        <v>483</v>
      </c>
      <c r="D21" s="5">
        <f t="shared" si="21"/>
        <v>13.170500000000001</v>
      </c>
      <c r="E21" s="5">
        <f t="shared" si="22"/>
        <v>11.988799999999999</v>
      </c>
      <c r="F21" s="5">
        <f t="shared" si="23"/>
        <v>2.5672999999999999</v>
      </c>
      <c r="G21" s="5">
        <f t="shared" si="24"/>
        <v>0.75439999999999996</v>
      </c>
      <c r="H21" s="5">
        <f t="shared" si="25"/>
        <v>1.2978999999999998</v>
      </c>
      <c r="I21" s="5">
        <f t="shared" si="26"/>
        <v>0.71180000000000021</v>
      </c>
      <c r="J21" s="5">
        <f t="shared" si="27"/>
        <v>1.8244000000000002</v>
      </c>
      <c r="K21" s="5">
        <f t="shared" si="28"/>
        <v>1.0400999999999998</v>
      </c>
      <c r="L21" s="5">
        <f t="shared" si="29"/>
        <v>4.8989614215668205</v>
      </c>
      <c r="M21" s="5">
        <f t="shared" si="30"/>
        <v>4.8989614215668205</v>
      </c>
      <c r="N21" s="5" t="s">
        <v>566</v>
      </c>
      <c r="O21" s="5" t="s">
        <v>566</v>
      </c>
      <c r="P21" s="5">
        <f t="shared" ref="P21:P28" si="41">((CE21-CG21)^2+(CF21-CH21)^2)^0.5</f>
        <v>5.0820623943434615</v>
      </c>
      <c r="Q21" s="5">
        <f t="shared" si="32"/>
        <v>5.2576249019875894</v>
      </c>
      <c r="R21" s="5">
        <f t="shared" ref="R21:R28" si="42">((CO21-CQ21)^2+(CP21-CR21)^2)^0.5</f>
        <v>3.6709299761776988</v>
      </c>
      <c r="S21" s="5">
        <f t="shared" ref="S21:S28" si="43">((CQ21-CS21)^2+(CR21-CT21)^2)^0.5</f>
        <v>4.7125008190980724</v>
      </c>
      <c r="T21" s="5">
        <f t="shared" ref="T21:T28" si="44">((CY21-DA21)^2+(CZ21-DB21)^2)^0.5</f>
        <v>4.3352953348070757</v>
      </c>
      <c r="U21" s="5">
        <f t="shared" ref="U21:U28" si="45">((DA21-DC21)^2+(DB21-DD21)^2)^0.5</f>
        <v>6.0887022738839844</v>
      </c>
      <c r="V21" s="5">
        <f t="shared" si="38"/>
        <v>0.93713163429691027</v>
      </c>
      <c r="W21" s="5">
        <f t="shared" si="39"/>
        <v>1.4185281985212703</v>
      </c>
      <c r="X21" s="5">
        <f t="shared" si="40"/>
        <v>0.27002890586009587</v>
      </c>
      <c r="Y21" s="5">
        <f t="shared" si="33"/>
        <v>1.0789</v>
      </c>
      <c r="Z21" s="5">
        <f t="shared" si="34"/>
        <v>0.57909999999999995</v>
      </c>
      <c r="AA21" s="5">
        <f t="shared" si="35"/>
        <v>1.4065000000000001</v>
      </c>
      <c r="AB21" s="5">
        <f t="shared" si="36"/>
        <v>2.8207</v>
      </c>
      <c r="AC21" s="6">
        <f t="shared" si="37"/>
        <v>2.6143000000000001</v>
      </c>
      <c r="AD21" s="6">
        <f t="shared" ref="AD21:AD28" si="46">((CK21-CM21)^2+(CL21-CN21)^2)^0.5</f>
        <v>0.27049999999999996</v>
      </c>
      <c r="AE21" s="6">
        <f t="shared" ref="AE21:AE28" si="47">((CU21-CW21)^2+(CV21-CX21)^2)^0.5</f>
        <v>0.28709999999999997</v>
      </c>
      <c r="AF21" s="6">
        <f t="shared" ref="AF21:AF28" si="48">((DE21-DG21)^2+(DF21-DH21)^2)^0.5</f>
        <v>0.22030000000000002</v>
      </c>
      <c r="AG21" s="9">
        <v>0</v>
      </c>
      <c r="AH21" s="9">
        <v>0</v>
      </c>
      <c r="AI21" s="9">
        <v>0</v>
      </c>
      <c r="AJ21" s="9">
        <v>-0.75439999999999996</v>
      </c>
      <c r="AK21" s="9">
        <v>0</v>
      </c>
      <c r="AL21" s="9">
        <v>-1.2694000000000001</v>
      </c>
      <c r="AM21" s="9">
        <v>0</v>
      </c>
      <c r="AN21" s="9">
        <v>-2.5672999999999999</v>
      </c>
      <c r="AO21" s="9">
        <v>0</v>
      </c>
      <c r="AP21" s="9">
        <v>-3.2791000000000001</v>
      </c>
      <c r="AQ21" s="9">
        <v>0</v>
      </c>
      <c r="AR21" s="9">
        <v>-5.1035000000000004</v>
      </c>
      <c r="AS21" s="9">
        <v>0</v>
      </c>
      <c r="AT21" s="9">
        <v>-6.1436000000000002</v>
      </c>
      <c r="AU21" s="9">
        <v>0</v>
      </c>
      <c r="AV21" s="9">
        <v>-11.988799999999999</v>
      </c>
      <c r="AW21" s="9">
        <v>0</v>
      </c>
      <c r="AX21" s="9">
        <v>-13.170500000000001</v>
      </c>
      <c r="AY21" s="18">
        <v>0.97350000000000003</v>
      </c>
      <c r="AZ21" s="18">
        <v>-5.1148999999999996</v>
      </c>
      <c r="BA21" s="19">
        <v>1.3221000000000001</v>
      </c>
      <c r="BB21" s="19">
        <v>-5.1148999999999996</v>
      </c>
      <c r="BC21" s="19">
        <v>0.66800000000000004</v>
      </c>
      <c r="BD21" s="19">
        <v>-5.1148999999999996</v>
      </c>
      <c r="BE21" s="19">
        <v>0.51819999999999999</v>
      </c>
      <c r="BF21" s="19">
        <v>-5.1148999999999996</v>
      </c>
      <c r="BG21" s="19">
        <v>0.29909999999999998</v>
      </c>
      <c r="BH21" s="19">
        <v>-5.1148999999999996</v>
      </c>
      <c r="BI21" s="19">
        <v>-0.28000000000000003</v>
      </c>
      <c r="BJ21" s="19">
        <v>-5.1148999999999996</v>
      </c>
      <c r="BK21" s="19">
        <v>-0.56069999999999998</v>
      </c>
      <c r="BL21" s="19">
        <v>-5.1148999999999996</v>
      </c>
      <c r="BM21" s="19">
        <v>-0.73850000000000005</v>
      </c>
      <c r="BN21" s="19">
        <v>-5.1148999999999996</v>
      </c>
      <c r="BO21" s="19">
        <v>-1.4985999999999999</v>
      </c>
      <c r="BP21" s="19">
        <v>-5.1148999999999996</v>
      </c>
      <c r="BQ21" s="19">
        <v>-1.6408</v>
      </c>
      <c r="BR21" s="19">
        <v>-5.1148999999999996</v>
      </c>
      <c r="BS21" s="17">
        <v>0</v>
      </c>
      <c r="BT21" s="17">
        <v>0</v>
      </c>
      <c r="BU21" s="17">
        <v>1.8955</v>
      </c>
      <c r="BV21" s="17">
        <v>4.5174000000000003</v>
      </c>
      <c r="BW21" s="17"/>
      <c r="BX21" s="17"/>
      <c r="BY21" s="17"/>
      <c r="BZ21" s="17"/>
      <c r="CA21" s="17"/>
      <c r="CB21" s="17"/>
      <c r="CC21" s="17"/>
      <c r="CD21" s="17"/>
      <c r="CE21" s="12">
        <v>1.5164</v>
      </c>
      <c r="CF21" s="12">
        <v>4.7484999999999999</v>
      </c>
      <c r="CG21" s="12">
        <v>-1.7912999999999999</v>
      </c>
      <c r="CH21" s="12">
        <v>8.6067999999999998</v>
      </c>
      <c r="CI21" s="12">
        <v>3.0131000000000001</v>
      </c>
      <c r="CJ21" s="12">
        <v>10.7423</v>
      </c>
      <c r="CK21" s="12">
        <v>-4.1059000000000001</v>
      </c>
      <c r="CL21" s="12">
        <v>-0.79059999999999997</v>
      </c>
      <c r="CM21" s="12">
        <v>-4.1059000000000001</v>
      </c>
      <c r="CN21" s="12">
        <v>-0.52010000000000001</v>
      </c>
      <c r="CO21" s="12">
        <v>2.9921000000000002</v>
      </c>
      <c r="CP21" s="12">
        <v>2.3875999999999999</v>
      </c>
      <c r="CQ21" s="12">
        <v>-0.16189999999999999</v>
      </c>
      <c r="CR21" s="12">
        <v>0.50929999999999997</v>
      </c>
      <c r="CS21" s="12">
        <v>4.2450000000000001</v>
      </c>
      <c r="CT21" s="12">
        <v>-1.1600999999999999</v>
      </c>
      <c r="CU21" s="12">
        <v>-4.0480999999999998</v>
      </c>
      <c r="CV21" s="12">
        <v>-0.29149999999999998</v>
      </c>
      <c r="CW21" s="12">
        <v>-4.0480999999999998</v>
      </c>
      <c r="CX21" s="12">
        <v>-4.4000000000000003E-3</v>
      </c>
      <c r="CY21" s="12">
        <v>4.2893999999999997</v>
      </c>
      <c r="CZ21" s="12">
        <v>-0.19489999999999999</v>
      </c>
      <c r="DA21" s="12">
        <v>0.1124</v>
      </c>
      <c r="DB21" s="12">
        <v>-1.3556999999999999</v>
      </c>
      <c r="DC21" s="12">
        <v>5.0926999999999998</v>
      </c>
      <c r="DD21" s="12">
        <v>-4.8583999999999996</v>
      </c>
      <c r="DE21" s="12">
        <v>-4.2050000000000001</v>
      </c>
      <c r="DF21" s="12">
        <v>0.1721</v>
      </c>
      <c r="DG21" s="12">
        <v>-4.2050000000000001</v>
      </c>
      <c r="DH21" s="12">
        <v>0.39240000000000003</v>
      </c>
      <c r="DI21" s="12">
        <v>13.243600000000001</v>
      </c>
      <c r="DJ21" s="12">
        <v>11.527200000000001</v>
      </c>
      <c r="DK21" s="12">
        <v>13.9275</v>
      </c>
      <c r="DL21" s="12">
        <v>12.167899999999999</v>
      </c>
      <c r="DM21" s="12">
        <v>14.13</v>
      </c>
      <c r="DN21" s="12">
        <v>13.571899999999999</v>
      </c>
      <c r="DO21" s="12">
        <v>14.0456</v>
      </c>
      <c r="DP21" s="12">
        <v>13.8284</v>
      </c>
    </row>
    <row r="22" spans="2:120" x14ac:dyDescent="0.2">
      <c r="B22" s="1" t="s">
        <v>452</v>
      </c>
      <c r="C22" s="1" t="s">
        <v>483</v>
      </c>
      <c r="D22" s="5">
        <f t="shared" si="21"/>
        <v>13.174300000000001</v>
      </c>
      <c r="E22" s="5">
        <f t="shared" si="22"/>
        <v>12.858700000000001</v>
      </c>
      <c r="F22" s="5">
        <f t="shared" si="23"/>
        <v>2.6676000000000002</v>
      </c>
      <c r="G22" s="5">
        <f t="shared" si="24"/>
        <v>0.91059999999999997</v>
      </c>
      <c r="H22" s="5">
        <f t="shared" si="25"/>
        <v>1.2363000000000002</v>
      </c>
      <c r="I22" s="5">
        <f t="shared" si="26"/>
        <v>0.70679999999999987</v>
      </c>
      <c r="J22" s="5">
        <f t="shared" si="27"/>
        <v>1.5615000000000001</v>
      </c>
      <c r="K22" s="5">
        <f t="shared" si="28"/>
        <v>0.87690000000000001</v>
      </c>
      <c r="L22" s="5">
        <f t="shared" si="29"/>
        <v>6.6586322995041556</v>
      </c>
      <c r="M22" s="5">
        <f t="shared" si="30"/>
        <v>1.5649738144774172</v>
      </c>
      <c r="N22" s="5" t="s">
        <v>566</v>
      </c>
      <c r="O22" s="5" t="s">
        <v>566</v>
      </c>
      <c r="P22" s="5">
        <f t="shared" si="41"/>
        <v>5.9917523788955087</v>
      </c>
      <c r="Q22" s="5">
        <f t="shared" si="32"/>
        <v>6.4330444433409602</v>
      </c>
      <c r="R22" s="5">
        <f t="shared" si="42"/>
        <v>4.4239326543246564</v>
      </c>
      <c r="S22" s="5">
        <f t="shared" si="43"/>
        <v>5.3234208071502298</v>
      </c>
      <c r="T22" s="5">
        <f t="shared" si="44"/>
        <v>5.0560387073280992</v>
      </c>
      <c r="U22" s="5">
        <f t="shared" si="45"/>
        <v>5.9764806742764591</v>
      </c>
      <c r="V22" s="5">
        <f t="shared" si="38"/>
        <v>0.93485027678233057</v>
      </c>
      <c r="W22" s="5">
        <f t="shared" si="39"/>
        <v>1.7666386444318485</v>
      </c>
      <c r="X22" s="5">
        <f t="shared" si="40"/>
        <v>0.4223167058026473</v>
      </c>
      <c r="Y22" s="5">
        <f t="shared" si="33"/>
        <v>1.1042000000000001</v>
      </c>
      <c r="Z22" s="5">
        <f t="shared" si="34"/>
        <v>0.47630000000000006</v>
      </c>
      <c r="AA22" s="5">
        <f t="shared" si="35"/>
        <v>1.4489999999999998</v>
      </c>
      <c r="AB22" s="5">
        <f t="shared" si="36"/>
        <v>2.7025000000000001</v>
      </c>
      <c r="AC22" s="6">
        <f t="shared" si="37"/>
        <v>2.2606000000000002</v>
      </c>
      <c r="AD22" s="6">
        <f t="shared" si="46"/>
        <v>0.23180000000000006</v>
      </c>
      <c r="AE22" s="6">
        <f t="shared" si="47"/>
        <v>0.26929999999999998</v>
      </c>
      <c r="AF22" s="6">
        <f t="shared" si="48"/>
        <v>0.22410000000000002</v>
      </c>
      <c r="AG22" s="9">
        <v>0</v>
      </c>
      <c r="AH22" s="9">
        <v>0</v>
      </c>
      <c r="AI22" s="9">
        <v>0</v>
      </c>
      <c r="AJ22" s="9">
        <v>-0.91059999999999997</v>
      </c>
      <c r="AK22" s="9">
        <v>0</v>
      </c>
      <c r="AL22" s="9">
        <v>-1.4313</v>
      </c>
      <c r="AM22" s="9">
        <v>0</v>
      </c>
      <c r="AN22" s="9">
        <v>-2.6676000000000002</v>
      </c>
      <c r="AO22" s="9">
        <v>0</v>
      </c>
      <c r="AP22" s="9">
        <v>-3.3744000000000001</v>
      </c>
      <c r="AQ22" s="9">
        <v>0</v>
      </c>
      <c r="AR22" s="9">
        <v>-4.9359000000000002</v>
      </c>
      <c r="AS22" s="9">
        <v>0</v>
      </c>
      <c r="AT22" s="9">
        <v>-5.8128000000000002</v>
      </c>
      <c r="AU22" s="9">
        <v>0</v>
      </c>
      <c r="AV22" s="9">
        <v>-12.858700000000001</v>
      </c>
      <c r="AW22" s="9">
        <v>0</v>
      </c>
      <c r="AX22" s="9">
        <v>-13.174300000000001</v>
      </c>
      <c r="AY22" s="18">
        <v>1.2090000000000001</v>
      </c>
      <c r="AZ22" s="18">
        <v>-5.6909000000000001</v>
      </c>
      <c r="BA22" s="19">
        <v>1.4192</v>
      </c>
      <c r="BB22" s="19">
        <v>-5.6909000000000001</v>
      </c>
      <c r="BC22" s="19">
        <v>0.79369999999999996</v>
      </c>
      <c r="BD22" s="19">
        <v>-5.6909000000000001</v>
      </c>
      <c r="BE22" s="19">
        <v>-0.44579999999999997</v>
      </c>
      <c r="BF22" s="19">
        <v>-5.6909000000000001</v>
      </c>
      <c r="BG22" s="19">
        <v>-0.84009999999999996</v>
      </c>
      <c r="BH22" s="19">
        <v>-5.6909000000000001</v>
      </c>
      <c r="BI22" s="19">
        <v>-1.3164</v>
      </c>
      <c r="BJ22" s="19">
        <v>-5.6909000000000001</v>
      </c>
      <c r="BK22" s="19">
        <v>-1.55</v>
      </c>
      <c r="BL22" s="19">
        <v>-5.6909000000000001</v>
      </c>
      <c r="BM22" s="19">
        <v>-0.65529999999999999</v>
      </c>
      <c r="BN22" s="19">
        <v>-5.6909000000000001</v>
      </c>
      <c r="BO22" s="19">
        <v>-1.2833000000000001</v>
      </c>
      <c r="BP22" s="19">
        <v>-5.6909000000000001</v>
      </c>
      <c r="BQ22" s="19">
        <v>-1.0516000000000001</v>
      </c>
      <c r="BR22" s="19">
        <v>-5.6909000000000001</v>
      </c>
      <c r="BS22" s="17">
        <v>0</v>
      </c>
      <c r="BT22" s="17">
        <v>0</v>
      </c>
      <c r="BU22" s="17">
        <v>4.8456999999999999</v>
      </c>
      <c r="BV22" s="17">
        <v>4.5669000000000004</v>
      </c>
      <c r="BW22" s="17">
        <v>4.9009</v>
      </c>
      <c r="BX22" s="17">
        <v>6.1308999999999996</v>
      </c>
      <c r="BY22" s="17">
        <v>4.9009</v>
      </c>
      <c r="BZ22" s="17">
        <v>6.1308999999999996</v>
      </c>
      <c r="CA22" s="17"/>
      <c r="CB22" s="17"/>
      <c r="CC22" s="17"/>
      <c r="CD22" s="17"/>
      <c r="CE22" s="12">
        <v>4.1904000000000003</v>
      </c>
      <c r="CF22" s="12">
        <v>6.6745000000000001</v>
      </c>
      <c r="CG22" s="12">
        <v>0.72450000000000003</v>
      </c>
      <c r="CH22" s="12">
        <v>11.562099999999999</v>
      </c>
      <c r="CI22" s="12">
        <v>4.6989999999999998</v>
      </c>
      <c r="CJ22" s="12">
        <v>16.6205</v>
      </c>
      <c r="CK22" s="12">
        <v>-3.5649000000000002</v>
      </c>
      <c r="CL22" s="12">
        <v>-0.63060000000000005</v>
      </c>
      <c r="CM22" s="12">
        <v>-3.5649000000000002</v>
      </c>
      <c r="CN22" s="12">
        <v>-0.39879999999999999</v>
      </c>
      <c r="CO22" s="12">
        <v>1.5907</v>
      </c>
      <c r="CP22" s="12">
        <v>8.8367000000000004</v>
      </c>
      <c r="CQ22" s="12">
        <v>-2.7896000000000001</v>
      </c>
      <c r="CR22" s="12">
        <v>8.2169000000000008</v>
      </c>
      <c r="CS22" s="12">
        <v>0.59940000000000004</v>
      </c>
      <c r="CT22" s="12">
        <v>4.1116000000000001</v>
      </c>
      <c r="CU22" s="12">
        <v>-3.3725000000000001</v>
      </c>
      <c r="CV22" s="12">
        <v>-0.3715</v>
      </c>
      <c r="CW22" s="12">
        <v>-3.3725000000000001</v>
      </c>
      <c r="CX22" s="12">
        <v>-0.1022</v>
      </c>
      <c r="CY22" s="12">
        <v>0.12759999999999999</v>
      </c>
      <c r="CZ22" s="12">
        <v>6.1734999999999998</v>
      </c>
      <c r="DA22" s="12">
        <v>-3.4195000000000002</v>
      </c>
      <c r="DB22" s="12">
        <v>2.5705</v>
      </c>
      <c r="DC22" s="12">
        <v>1.7569999999999999</v>
      </c>
      <c r="DD22" s="12">
        <v>5.5575000000000001</v>
      </c>
      <c r="DE22" s="12">
        <v>-4.0156999999999998</v>
      </c>
      <c r="DF22" s="12">
        <v>-0.10920000000000001</v>
      </c>
      <c r="DG22" s="12">
        <v>-4.0156999999999998</v>
      </c>
      <c r="DH22" s="12">
        <v>0.1149</v>
      </c>
      <c r="DI22" s="12">
        <v>0.27239999999999998</v>
      </c>
      <c r="DJ22" s="12">
        <v>4.9821999999999997</v>
      </c>
      <c r="DK22" s="12">
        <v>1.1322000000000001</v>
      </c>
      <c r="DL22" s="12">
        <v>4.6151999999999997</v>
      </c>
      <c r="DM22" s="12">
        <v>2.1101000000000001</v>
      </c>
      <c r="DN22" s="12">
        <v>3.1438999999999999</v>
      </c>
      <c r="DO22" s="12">
        <v>2.1717</v>
      </c>
      <c r="DP22" s="12">
        <v>2.7261000000000002</v>
      </c>
    </row>
    <row r="23" spans="2:120" x14ac:dyDescent="0.2">
      <c r="B23" s="1" t="s">
        <v>453</v>
      </c>
      <c r="C23" s="1" t="s">
        <v>489</v>
      </c>
      <c r="D23" s="5">
        <f t="shared" si="21"/>
        <v>13.453099999999999</v>
      </c>
      <c r="E23" s="5">
        <f t="shared" si="22"/>
        <v>12.6257</v>
      </c>
      <c r="F23" s="5">
        <f t="shared" si="23"/>
        <v>2.5851000000000002</v>
      </c>
      <c r="G23" s="5">
        <f t="shared" si="24"/>
        <v>0.84199999999999997</v>
      </c>
      <c r="H23" s="5">
        <f t="shared" si="25"/>
        <v>1.2230000000000001</v>
      </c>
      <c r="I23" s="5">
        <f t="shared" si="26"/>
        <v>0.62359999999999971</v>
      </c>
      <c r="J23" s="5">
        <f t="shared" si="27"/>
        <v>1.8027000000000002</v>
      </c>
      <c r="K23" s="5">
        <f t="shared" si="28"/>
        <v>0.79879999999999995</v>
      </c>
      <c r="L23" s="5">
        <f t="shared" si="29"/>
        <v>5.1420624937859323</v>
      </c>
      <c r="M23" s="5">
        <f t="shared" si="30"/>
        <v>1.167072405637285</v>
      </c>
      <c r="N23" s="5">
        <f t="shared" si="31"/>
        <v>5.3417998998464933</v>
      </c>
      <c r="O23" s="5" t="s">
        <v>566</v>
      </c>
      <c r="P23" s="5">
        <f t="shared" si="41"/>
        <v>5.2164719111675462</v>
      </c>
      <c r="Q23" s="5">
        <f t="shared" si="32"/>
        <v>5.453775444588822</v>
      </c>
      <c r="R23" s="5">
        <f t="shared" si="42"/>
        <v>3.6576366044209476</v>
      </c>
      <c r="S23" s="5">
        <f t="shared" si="43"/>
        <v>4.6992665065944061</v>
      </c>
      <c r="T23" s="5">
        <f t="shared" si="44"/>
        <v>5.4578344203539197</v>
      </c>
      <c r="U23" s="5">
        <f t="shared" si="45"/>
        <v>5.885203787465648</v>
      </c>
      <c r="V23" s="5">
        <f t="shared" si="38"/>
        <v>0.9149332653259471</v>
      </c>
      <c r="W23" s="5">
        <f t="shared" si="39"/>
        <v>1.655291937997645</v>
      </c>
      <c r="X23" s="5">
        <f t="shared" si="40"/>
        <v>0.44460150697000622</v>
      </c>
      <c r="Y23" s="5">
        <f t="shared" si="33"/>
        <v>1.1062000000000001</v>
      </c>
      <c r="Z23" s="5">
        <f t="shared" si="34"/>
        <v>0.4451</v>
      </c>
      <c r="AA23" s="5">
        <f t="shared" si="35"/>
        <v>1.2236</v>
      </c>
      <c r="AB23" s="5">
        <f t="shared" si="36"/>
        <v>2.9101999999999997</v>
      </c>
      <c r="AC23" s="6">
        <f t="shared" si="37"/>
        <v>2.4714999999999998</v>
      </c>
      <c r="AD23" s="6">
        <f t="shared" si="46"/>
        <v>0.23179999999999978</v>
      </c>
      <c r="AE23" s="6">
        <f t="shared" si="47"/>
        <v>0.30550000000000033</v>
      </c>
      <c r="AF23" s="6">
        <f t="shared" si="48"/>
        <v>0.2488999999999999</v>
      </c>
      <c r="AG23" s="9">
        <v>0</v>
      </c>
      <c r="AH23" s="9">
        <v>0</v>
      </c>
      <c r="AI23" s="9">
        <v>0</v>
      </c>
      <c r="AJ23" s="9">
        <v>-0.84199999999999997</v>
      </c>
      <c r="AK23" s="9">
        <v>0</v>
      </c>
      <c r="AL23" s="9">
        <v>-1.3621000000000001</v>
      </c>
      <c r="AM23" s="9">
        <v>0</v>
      </c>
      <c r="AN23" s="9">
        <v>-2.5851000000000002</v>
      </c>
      <c r="AO23" s="9">
        <v>0</v>
      </c>
      <c r="AP23" s="9">
        <v>-3.2086999999999999</v>
      </c>
      <c r="AQ23" s="9">
        <v>0</v>
      </c>
      <c r="AR23" s="9">
        <v>-5.0114000000000001</v>
      </c>
      <c r="AS23" s="9">
        <v>0</v>
      </c>
      <c r="AT23" s="9">
        <v>-5.8102</v>
      </c>
      <c r="AU23" s="9">
        <v>0</v>
      </c>
      <c r="AV23" s="9">
        <v>-12.6257</v>
      </c>
      <c r="AW23" s="9">
        <v>0</v>
      </c>
      <c r="AX23" s="9">
        <v>-13.453099999999999</v>
      </c>
      <c r="AY23" s="18">
        <v>1.1786000000000001</v>
      </c>
      <c r="AZ23" s="18">
        <v>-6.0095999999999998</v>
      </c>
      <c r="BA23" s="19">
        <v>1.4681</v>
      </c>
      <c r="BB23" s="19">
        <v>-6.0095999999999998</v>
      </c>
      <c r="BC23" s="19">
        <v>0.72450000000000003</v>
      </c>
      <c r="BD23" s="19">
        <v>-6.0095999999999998</v>
      </c>
      <c r="BE23" s="19">
        <v>0.52070000000000005</v>
      </c>
      <c r="BF23" s="19">
        <v>-6.0095999999999998</v>
      </c>
      <c r="BG23" s="19">
        <v>0.1181</v>
      </c>
      <c r="BH23" s="19">
        <v>-6.0095999999999998</v>
      </c>
      <c r="BI23" s="19">
        <v>-0.32700000000000001</v>
      </c>
      <c r="BJ23" s="19">
        <v>-6.0095999999999998</v>
      </c>
      <c r="BK23" s="19">
        <v>-0.58550000000000002</v>
      </c>
      <c r="BL23" s="19">
        <v>-6.0095999999999998</v>
      </c>
      <c r="BM23" s="19">
        <v>-0.49909999999999999</v>
      </c>
      <c r="BN23" s="19">
        <v>-6.0095999999999998</v>
      </c>
      <c r="BO23" s="19">
        <v>-1.4420999999999999</v>
      </c>
      <c r="BP23" s="19">
        <v>-6.0095999999999998</v>
      </c>
      <c r="BQ23" s="19">
        <v>-1.2928999999999999</v>
      </c>
      <c r="BR23" s="19">
        <v>-6.0095999999999998</v>
      </c>
      <c r="BS23" s="17">
        <v>0</v>
      </c>
      <c r="BT23" s="17">
        <v>0</v>
      </c>
      <c r="BU23" s="17">
        <v>-3.3738000000000001</v>
      </c>
      <c r="BV23" s="17">
        <v>3.8805000000000001</v>
      </c>
      <c r="BW23" s="17">
        <v>-4.2995999999999999</v>
      </c>
      <c r="BX23" s="17">
        <v>3.1699000000000002</v>
      </c>
      <c r="BY23" s="17">
        <v>-4.2995999999999999</v>
      </c>
      <c r="BZ23" s="17">
        <v>3.1699000000000002</v>
      </c>
      <c r="CA23" s="17"/>
      <c r="CB23" s="17"/>
      <c r="CC23" s="17"/>
      <c r="CD23" s="17"/>
      <c r="CE23" s="12">
        <v>-1.6884999999999999</v>
      </c>
      <c r="CF23" s="12">
        <v>-2.4878999999999998</v>
      </c>
      <c r="CG23" s="12">
        <v>-5.2153</v>
      </c>
      <c r="CH23" s="12">
        <v>1.3556999999999999</v>
      </c>
      <c r="CI23" s="12">
        <v>-0.25209999999999999</v>
      </c>
      <c r="CJ23" s="12">
        <v>3.6162999999999998</v>
      </c>
      <c r="CK23" s="12">
        <v>-2.145</v>
      </c>
      <c r="CL23" s="12">
        <v>-2.3552</v>
      </c>
      <c r="CM23" s="12">
        <v>-2.145</v>
      </c>
      <c r="CN23" s="12">
        <v>-2.1234000000000002</v>
      </c>
      <c r="CO23" s="12">
        <v>-0.84519999999999995</v>
      </c>
      <c r="CP23" s="12">
        <v>-4.4227999999999996</v>
      </c>
      <c r="CQ23" s="12">
        <v>-4.452</v>
      </c>
      <c r="CR23" s="12">
        <v>-5.0305</v>
      </c>
      <c r="CS23" s="12">
        <v>5.7099999999999998E-2</v>
      </c>
      <c r="CT23" s="12">
        <v>-6.3537999999999997</v>
      </c>
      <c r="CU23" s="12">
        <v>0.76070000000000004</v>
      </c>
      <c r="CV23" s="12">
        <v>-4.8711000000000002</v>
      </c>
      <c r="CW23" s="12">
        <v>0.76070000000000004</v>
      </c>
      <c r="CX23" s="12">
        <v>-4.5655999999999999</v>
      </c>
      <c r="CY23" s="12">
        <v>-0.47499999999999998</v>
      </c>
      <c r="CZ23" s="12">
        <v>-4.9973999999999998</v>
      </c>
      <c r="DA23" s="12">
        <v>-4.6984000000000004</v>
      </c>
      <c r="DB23" s="12">
        <v>-8.4543999999999997</v>
      </c>
      <c r="DC23" s="12">
        <v>1.1627000000000001</v>
      </c>
      <c r="DD23" s="12">
        <v>-8.9864999999999995</v>
      </c>
      <c r="DE23" s="12">
        <v>0.2407</v>
      </c>
      <c r="DF23" s="12">
        <v>-6.6059000000000001</v>
      </c>
      <c r="DG23" s="12">
        <v>0.2407</v>
      </c>
      <c r="DH23" s="12">
        <v>-6.3570000000000002</v>
      </c>
      <c r="DI23" s="12">
        <v>2.1501000000000001</v>
      </c>
      <c r="DJ23" s="12">
        <v>2.6435</v>
      </c>
      <c r="DK23" s="12">
        <v>2.9089</v>
      </c>
      <c r="DL23" s="12">
        <v>3.1547000000000001</v>
      </c>
      <c r="DM23" s="12">
        <v>3.3946999999999998</v>
      </c>
      <c r="DN23" s="12">
        <v>4.7370999999999999</v>
      </c>
      <c r="DO23" s="12">
        <v>3.3852000000000002</v>
      </c>
      <c r="DP23" s="12">
        <v>5.1816000000000004</v>
      </c>
    </row>
    <row r="24" spans="2:120" x14ac:dyDescent="0.2">
      <c r="B24" s="1" t="s">
        <v>699</v>
      </c>
      <c r="C24" s="1" t="s">
        <v>479</v>
      </c>
      <c r="D24" s="5">
        <f t="shared" si="21"/>
        <v>13.3775</v>
      </c>
      <c r="E24" s="5">
        <f t="shared" si="22"/>
        <v>12.0059</v>
      </c>
      <c r="F24" s="5">
        <f t="shared" si="23"/>
        <v>2.4714</v>
      </c>
      <c r="G24" s="5">
        <f t="shared" si="24"/>
        <v>0.74870000000000003</v>
      </c>
      <c r="H24" s="5">
        <f t="shared" si="25"/>
        <v>1.2408000000000001</v>
      </c>
      <c r="I24" s="5">
        <f t="shared" si="26"/>
        <v>0.70420000000000016</v>
      </c>
      <c r="J24" s="5">
        <f t="shared" si="27"/>
        <v>1.8117000000000001</v>
      </c>
      <c r="K24" s="5">
        <f t="shared" si="28"/>
        <v>1.1873999999999993</v>
      </c>
      <c r="L24" s="5">
        <f t="shared" si="29"/>
        <v>5.4341806466108578</v>
      </c>
      <c r="M24" s="5">
        <f t="shared" si="30"/>
        <v>1.7685883919103393</v>
      </c>
      <c r="N24" s="5">
        <f t="shared" si="31"/>
        <v>4.7312309825245267</v>
      </c>
      <c r="O24" s="5" t="s">
        <v>566</v>
      </c>
      <c r="P24" s="5">
        <f t="shared" si="41"/>
        <v>4.9190557925276677</v>
      </c>
      <c r="Q24" s="5">
        <f t="shared" si="32"/>
        <v>5.4105727478705985</v>
      </c>
      <c r="R24" s="5">
        <f t="shared" si="42"/>
        <v>3.6864126478190151</v>
      </c>
      <c r="S24" s="5">
        <f t="shared" si="43"/>
        <v>4.4987910698319826</v>
      </c>
      <c r="T24" s="5">
        <f t="shared" si="44"/>
        <v>4.7521517673576046</v>
      </c>
      <c r="U24" s="5">
        <f t="shared" si="45"/>
        <v>5.8335088925962912</v>
      </c>
      <c r="V24" s="5">
        <f t="shared" si="38"/>
        <v>0.87469021944914893</v>
      </c>
      <c r="W24" s="5">
        <f t="shared" si="39"/>
        <v>1.1899809788395779</v>
      </c>
      <c r="X24" s="5">
        <f t="shared" si="40"/>
        <v>0.27760720451746229</v>
      </c>
      <c r="Y24" s="5">
        <f t="shared" si="33"/>
        <v>1.0941000000000001</v>
      </c>
      <c r="Z24" s="5">
        <f t="shared" si="34"/>
        <v>0.4572</v>
      </c>
      <c r="AA24" s="5">
        <f t="shared" si="35"/>
        <v>1.4662000000000002</v>
      </c>
      <c r="AB24" s="5">
        <f t="shared" si="36"/>
        <v>2.9133</v>
      </c>
      <c r="AC24" s="6">
        <f t="shared" si="37"/>
        <v>2.3399000000000001</v>
      </c>
      <c r="AD24" s="6">
        <f t="shared" si="46"/>
        <v>0.23880000000000012</v>
      </c>
      <c r="AE24" s="6">
        <f t="shared" si="47"/>
        <v>0.30160000000000009</v>
      </c>
      <c r="AF24" s="6">
        <f t="shared" si="48"/>
        <v>0.23170000000000002</v>
      </c>
      <c r="AG24" s="9">
        <v>0</v>
      </c>
      <c r="AH24" s="9">
        <v>0</v>
      </c>
      <c r="AI24" s="9">
        <v>0</v>
      </c>
      <c r="AJ24" s="9">
        <v>-0.74870000000000003</v>
      </c>
      <c r="AK24" s="9">
        <v>0</v>
      </c>
      <c r="AL24" s="9">
        <v>-1.2305999999999999</v>
      </c>
      <c r="AM24" s="9">
        <v>0</v>
      </c>
      <c r="AN24" s="9">
        <v>-2.4714</v>
      </c>
      <c r="AO24" s="9">
        <v>0</v>
      </c>
      <c r="AP24" s="9">
        <v>-3.1756000000000002</v>
      </c>
      <c r="AQ24" s="9">
        <v>0</v>
      </c>
      <c r="AR24" s="9">
        <v>-4.9873000000000003</v>
      </c>
      <c r="AS24" s="9">
        <v>0</v>
      </c>
      <c r="AT24" s="9">
        <v>-6.1746999999999996</v>
      </c>
      <c r="AU24" s="9">
        <v>0</v>
      </c>
      <c r="AV24" s="9">
        <v>-12.0059</v>
      </c>
      <c r="AW24" s="9">
        <v>0</v>
      </c>
      <c r="AX24" s="9">
        <v>-13.3775</v>
      </c>
      <c r="AY24" s="18">
        <v>1.1924999999999999</v>
      </c>
      <c r="AZ24" s="18">
        <v>-5.7282999999999999</v>
      </c>
      <c r="BA24" s="19">
        <v>1.2471000000000001</v>
      </c>
      <c r="BB24" s="19">
        <v>-5.7282999999999999</v>
      </c>
      <c r="BC24" s="19">
        <v>0.69020000000000004</v>
      </c>
      <c r="BD24" s="19">
        <v>-5.7282999999999999</v>
      </c>
      <c r="BE24" s="19">
        <v>0.5423</v>
      </c>
      <c r="BF24" s="19">
        <v>-5.7282999999999999</v>
      </c>
      <c r="BG24" s="19">
        <v>0.188</v>
      </c>
      <c r="BH24" s="19">
        <v>-5.7282999999999999</v>
      </c>
      <c r="BI24" s="19">
        <v>-0.26919999999999999</v>
      </c>
      <c r="BJ24" s="19">
        <v>-5.7282999999999999</v>
      </c>
      <c r="BK24" s="19">
        <v>-0.55179999999999996</v>
      </c>
      <c r="BL24" s="19">
        <v>-5.7282999999999999</v>
      </c>
      <c r="BM24" s="19">
        <v>-0.77600000000000002</v>
      </c>
      <c r="BN24" s="19">
        <v>-5.7282999999999999</v>
      </c>
      <c r="BO24" s="19">
        <v>-1.6661999999999999</v>
      </c>
      <c r="BP24" s="19">
        <v>-5.7282999999999999</v>
      </c>
      <c r="BQ24" s="19">
        <v>-1.1474</v>
      </c>
      <c r="BR24" s="19">
        <v>-5.7282999999999999</v>
      </c>
      <c r="BS24" s="17">
        <v>0</v>
      </c>
      <c r="BT24" s="17">
        <v>0</v>
      </c>
      <c r="BU24" s="17">
        <v>1.8263</v>
      </c>
      <c r="BV24" s="17">
        <v>-5.1181000000000001</v>
      </c>
      <c r="BW24" s="17">
        <v>1.5342</v>
      </c>
      <c r="BX24" s="17">
        <v>-6.8624000000000001</v>
      </c>
      <c r="BY24" s="17">
        <v>1.5342</v>
      </c>
      <c r="BZ24" s="17">
        <v>-6.8624000000000001</v>
      </c>
      <c r="CA24" s="17">
        <v>-0.55879999999999996</v>
      </c>
      <c r="CB24" s="17">
        <v>-11.105499999999999</v>
      </c>
      <c r="CC24" s="17">
        <v>-0.55879999999999996</v>
      </c>
      <c r="CD24" s="17">
        <v>-11.105499999999999</v>
      </c>
      <c r="CE24" s="12">
        <v>-0.60129999999999995</v>
      </c>
      <c r="CF24" s="12">
        <v>4.2704000000000004</v>
      </c>
      <c r="CG24" s="12">
        <v>-2.9977999999999998</v>
      </c>
      <c r="CH24" s="12">
        <v>-2.5399999999999999E-2</v>
      </c>
      <c r="CI24" s="12">
        <v>2.1457000000000002</v>
      </c>
      <c r="CJ24" s="12">
        <v>1.6535</v>
      </c>
      <c r="CK24" s="12">
        <v>-1.6332</v>
      </c>
      <c r="CL24" s="12">
        <v>1.9443999999999999</v>
      </c>
      <c r="CM24" s="12">
        <v>-1.8720000000000001</v>
      </c>
      <c r="CN24" s="12">
        <v>1.9443999999999999</v>
      </c>
      <c r="CO24" s="12">
        <v>-1.8815</v>
      </c>
      <c r="CP24" s="12">
        <v>1.9266000000000001</v>
      </c>
      <c r="CQ24" s="12">
        <v>-3.3845000000000001</v>
      </c>
      <c r="CR24" s="12">
        <v>-1.4395</v>
      </c>
      <c r="CS24" s="12">
        <v>0.13650000000000001</v>
      </c>
      <c r="CT24" s="12">
        <v>1.3608</v>
      </c>
      <c r="CU24" s="12">
        <v>-2.3622000000000001</v>
      </c>
      <c r="CV24" s="12">
        <v>0.53910000000000002</v>
      </c>
      <c r="CW24" s="12">
        <v>-2.6638000000000002</v>
      </c>
      <c r="CX24" s="12">
        <v>0.53910000000000002</v>
      </c>
      <c r="CY24" s="12">
        <v>-2.6873</v>
      </c>
      <c r="CZ24" s="12">
        <v>0.57720000000000005</v>
      </c>
      <c r="DA24" s="12">
        <v>-7.3692000000000002</v>
      </c>
      <c r="DB24" s="12">
        <v>1.3913</v>
      </c>
      <c r="DC24" s="12">
        <v>-1.7742</v>
      </c>
      <c r="DD24" s="12">
        <v>3.0423</v>
      </c>
      <c r="DE24" s="12">
        <v>-4.2919999999999998</v>
      </c>
      <c r="DF24" s="12">
        <v>0.89529999999999998</v>
      </c>
      <c r="DG24" s="12">
        <v>-4.5236999999999998</v>
      </c>
      <c r="DH24" s="12">
        <v>0.89529999999999998</v>
      </c>
      <c r="DI24" s="12">
        <v>-4.5041000000000002</v>
      </c>
      <c r="DJ24" s="12">
        <v>0.88900000000000001</v>
      </c>
      <c r="DK24" s="12">
        <v>-3.9548000000000001</v>
      </c>
      <c r="DL24" s="12">
        <v>1.5697000000000001</v>
      </c>
      <c r="DM24" s="12">
        <v>-4.01</v>
      </c>
      <c r="DN24" s="12">
        <v>2.7584</v>
      </c>
      <c r="DO24" s="12">
        <v>-4.0823999999999998</v>
      </c>
      <c r="DP24" s="12">
        <v>3.0264000000000002</v>
      </c>
    </row>
    <row r="25" spans="2:120" x14ac:dyDescent="0.2">
      <c r="B25" s="1" t="s">
        <v>700</v>
      </c>
      <c r="C25" s="1" t="s">
        <v>701</v>
      </c>
      <c r="D25" s="5">
        <f t="shared" si="21"/>
        <v>13.206099999999999</v>
      </c>
      <c r="E25" s="5">
        <f t="shared" si="22"/>
        <v>12.204700000000001</v>
      </c>
      <c r="F25" s="5">
        <f t="shared" si="23"/>
        <v>2.4695</v>
      </c>
      <c r="G25" s="5">
        <f t="shared" si="24"/>
        <v>0.78300000000000003</v>
      </c>
      <c r="H25" s="5">
        <f t="shared" si="25"/>
        <v>1.1824000000000001</v>
      </c>
      <c r="I25" s="5">
        <f t="shared" si="26"/>
        <v>0.59629999999999983</v>
      </c>
      <c r="J25" s="5">
        <f t="shared" si="27"/>
        <v>1.7589000000000001</v>
      </c>
      <c r="K25" s="5">
        <f t="shared" si="28"/>
        <v>0.71250000000000036</v>
      </c>
      <c r="L25" s="5">
        <f t="shared" si="29"/>
        <v>5.2914406526011426</v>
      </c>
      <c r="M25" s="5">
        <f t="shared" si="30"/>
        <v>1.3894888592572447</v>
      </c>
      <c r="N25" s="5" t="s">
        <v>566</v>
      </c>
      <c r="O25" s="5" t="s">
        <v>566</v>
      </c>
      <c r="P25" s="5">
        <f t="shared" si="41"/>
        <v>5.0660771589070785</v>
      </c>
      <c r="Q25" s="5">
        <f t="shared" si="32"/>
        <v>5.3672670820446413</v>
      </c>
      <c r="R25" s="5">
        <f t="shared" si="42"/>
        <v>3.8273495502762742</v>
      </c>
      <c r="S25" s="5">
        <f t="shared" si="43"/>
        <v>4.6899463067288956</v>
      </c>
      <c r="T25" s="5">
        <f t="shared" si="44"/>
        <v>4.7296203166850503</v>
      </c>
      <c r="U25" s="5">
        <f t="shared" si="45"/>
        <v>5.4010846919854893</v>
      </c>
      <c r="V25" s="5">
        <f t="shared" si="38"/>
        <v>0.87209491455918953</v>
      </c>
      <c r="W25" s="5">
        <f t="shared" si="39"/>
        <v>1.4994815403998807</v>
      </c>
      <c r="X25" s="5">
        <f t="shared" si="40"/>
        <v>0.36401236242743124</v>
      </c>
      <c r="Y25" s="5">
        <f t="shared" si="33"/>
        <v>1.0903</v>
      </c>
      <c r="Z25" s="5">
        <f t="shared" si="34"/>
        <v>0.5645</v>
      </c>
      <c r="AA25" s="5">
        <f t="shared" si="35"/>
        <v>1.3799000000000001</v>
      </c>
      <c r="AB25" s="5">
        <f t="shared" si="36"/>
        <v>2.7869999999999999</v>
      </c>
      <c r="AC25" s="6">
        <f t="shared" si="37"/>
        <v>2.3908</v>
      </c>
      <c r="AD25" s="6">
        <f t="shared" si="46"/>
        <v>0.24060000000000059</v>
      </c>
      <c r="AE25" s="6">
        <f t="shared" si="47"/>
        <v>0.30550000000000033</v>
      </c>
      <c r="AF25" s="6">
        <f t="shared" si="48"/>
        <v>0.24570000000000025</v>
      </c>
      <c r="AG25" s="9">
        <v>0</v>
      </c>
      <c r="AH25" s="9">
        <v>0</v>
      </c>
      <c r="AI25" s="9">
        <v>0</v>
      </c>
      <c r="AJ25" s="9">
        <v>-0.78300000000000003</v>
      </c>
      <c r="AK25" s="9">
        <v>0</v>
      </c>
      <c r="AL25" s="9">
        <v>-1.2870999999999999</v>
      </c>
      <c r="AM25" s="9">
        <v>0</v>
      </c>
      <c r="AN25" s="9">
        <v>-2.4695</v>
      </c>
      <c r="AO25" s="9">
        <v>0</v>
      </c>
      <c r="AP25" s="9">
        <v>-3.0657999999999999</v>
      </c>
      <c r="AQ25" s="9">
        <v>0</v>
      </c>
      <c r="AR25" s="9">
        <v>-4.8247</v>
      </c>
      <c r="AS25" s="9">
        <v>0</v>
      </c>
      <c r="AT25" s="9">
        <v>-5.5372000000000003</v>
      </c>
      <c r="AU25" s="9">
        <v>0</v>
      </c>
      <c r="AV25" s="9">
        <v>-12.204700000000001</v>
      </c>
      <c r="AW25" s="9">
        <v>0</v>
      </c>
      <c r="AX25" s="9">
        <v>-13.206099999999999</v>
      </c>
      <c r="AY25" s="18">
        <v>1.3024</v>
      </c>
      <c r="AZ25" s="18">
        <v>-4.9054000000000002</v>
      </c>
      <c r="BA25" s="19">
        <v>1.3734999999999999</v>
      </c>
      <c r="BB25" s="19">
        <v>-4.9054000000000002</v>
      </c>
      <c r="BC25" s="19">
        <v>0.58169999999999999</v>
      </c>
      <c r="BD25" s="19">
        <v>-4.9054000000000002</v>
      </c>
      <c r="BE25" s="19">
        <v>0.61339999999999995</v>
      </c>
      <c r="BF25" s="19">
        <v>-4.9054000000000002</v>
      </c>
      <c r="BG25" s="19">
        <v>0.32129999999999997</v>
      </c>
      <c r="BH25" s="19">
        <v>-4.9054000000000002</v>
      </c>
      <c r="BI25" s="19">
        <v>-0.2432</v>
      </c>
      <c r="BJ25" s="19">
        <v>-4.9054000000000002</v>
      </c>
      <c r="BK25" s="19">
        <v>-0.47689999999999999</v>
      </c>
      <c r="BL25" s="19">
        <v>-4.9054000000000002</v>
      </c>
      <c r="BM25" s="19">
        <v>-0.79820000000000002</v>
      </c>
      <c r="BN25" s="19">
        <v>-4.9054000000000002</v>
      </c>
      <c r="BO25" s="19">
        <v>-1.4135</v>
      </c>
      <c r="BP25" s="19">
        <v>-4.9054000000000002</v>
      </c>
      <c r="BQ25" s="19">
        <v>-1.0884</v>
      </c>
      <c r="BR25" s="19">
        <v>-4.9054000000000002</v>
      </c>
      <c r="BS25" s="17">
        <v>0</v>
      </c>
      <c r="BT25" s="17">
        <v>0</v>
      </c>
      <c r="BU25" s="17">
        <v>-5.2057000000000002</v>
      </c>
      <c r="BV25" s="17">
        <v>-0.94869999999999999</v>
      </c>
      <c r="BW25" s="17">
        <v>-5.8971999999999998</v>
      </c>
      <c r="BX25" s="17">
        <v>-2.1539000000000001</v>
      </c>
      <c r="BY25" s="17">
        <v>-5.8971999999999998</v>
      </c>
      <c r="BZ25" s="17">
        <v>-2.1539000000000001</v>
      </c>
      <c r="CA25" s="17"/>
      <c r="CB25" s="17"/>
      <c r="CC25" s="17"/>
      <c r="CD25" s="17"/>
      <c r="CE25" s="12">
        <v>8.3953000000000007</v>
      </c>
      <c r="CF25" s="12">
        <v>7.9253999999999998</v>
      </c>
      <c r="CG25" s="12">
        <v>5.226</v>
      </c>
      <c r="CH25" s="12">
        <v>11.877700000000001</v>
      </c>
      <c r="CI25" s="12">
        <v>10.5753</v>
      </c>
      <c r="CJ25" s="12">
        <v>11.4389</v>
      </c>
      <c r="CK25" s="12">
        <v>7.0326000000000004</v>
      </c>
      <c r="CL25" s="12">
        <v>10.0997</v>
      </c>
      <c r="CM25" s="12">
        <v>6.7919999999999998</v>
      </c>
      <c r="CN25" s="12">
        <v>10.0997</v>
      </c>
      <c r="CO25" s="12">
        <v>6.7793000000000001</v>
      </c>
      <c r="CP25" s="12">
        <v>10.24</v>
      </c>
      <c r="CQ25" s="12">
        <v>3.4220000000000002</v>
      </c>
      <c r="CR25" s="12">
        <v>8.4023000000000003</v>
      </c>
      <c r="CS25" s="12">
        <v>7.4714</v>
      </c>
      <c r="CT25" s="12">
        <v>6.0362999999999998</v>
      </c>
      <c r="CU25" s="12">
        <v>5.5315000000000003</v>
      </c>
      <c r="CV25" s="12">
        <v>9.3719999999999999</v>
      </c>
      <c r="CW25" s="12">
        <v>5.226</v>
      </c>
      <c r="CX25" s="12">
        <v>9.3719999999999999</v>
      </c>
      <c r="CY25" s="12">
        <v>5.2431999999999999</v>
      </c>
      <c r="CZ25" s="12">
        <v>9.3834</v>
      </c>
      <c r="DA25" s="12">
        <v>3.9357000000000002</v>
      </c>
      <c r="DB25" s="12">
        <v>4.8380999999999998</v>
      </c>
      <c r="DC25" s="12">
        <v>9.3204999999999991</v>
      </c>
      <c r="DD25" s="12">
        <v>5.2572000000000001</v>
      </c>
      <c r="DE25" s="12">
        <v>4.9606000000000003</v>
      </c>
      <c r="DF25" s="12">
        <v>7.5031999999999996</v>
      </c>
      <c r="DG25" s="12">
        <v>4.7149000000000001</v>
      </c>
      <c r="DH25" s="12">
        <v>7.5031999999999996</v>
      </c>
      <c r="DI25" s="12">
        <v>4.7041000000000004</v>
      </c>
      <c r="DJ25" s="12">
        <v>7.5209000000000001</v>
      </c>
      <c r="DK25" s="12">
        <v>5.3296000000000001</v>
      </c>
      <c r="DL25" s="12">
        <v>8.1286000000000005</v>
      </c>
      <c r="DM25" s="12">
        <v>5.4387999999999996</v>
      </c>
      <c r="DN25" s="12">
        <v>9.6241000000000003</v>
      </c>
      <c r="DO25" s="12">
        <v>5.3339999999999996</v>
      </c>
      <c r="DP25" s="12">
        <v>9.9726999999999997</v>
      </c>
    </row>
    <row r="26" spans="2:120" x14ac:dyDescent="0.2">
      <c r="B26" s="1" t="s">
        <v>702</v>
      </c>
      <c r="C26" s="1" t="s">
        <v>585</v>
      </c>
      <c r="D26" s="5">
        <f t="shared" si="21"/>
        <v>14.057600000000001</v>
      </c>
      <c r="E26" s="5">
        <f t="shared" si="22"/>
        <v>13.0581</v>
      </c>
      <c r="F26" s="5">
        <f t="shared" si="23"/>
        <v>2.5348999999999999</v>
      </c>
      <c r="G26" s="5">
        <f t="shared" si="24"/>
        <v>0.93979999999999997</v>
      </c>
      <c r="H26" s="5">
        <f t="shared" si="25"/>
        <v>0.99059999999999993</v>
      </c>
      <c r="I26" s="5">
        <f t="shared" si="26"/>
        <v>0.72770000000000001</v>
      </c>
      <c r="J26" s="5">
        <f t="shared" si="27"/>
        <v>1.8695000000000004</v>
      </c>
      <c r="K26" s="5">
        <f t="shared" si="28"/>
        <v>1.2343999999999999</v>
      </c>
      <c r="L26" s="5">
        <f t="shared" si="29"/>
        <v>5.4208891862866926</v>
      </c>
      <c r="M26" s="5" t="s">
        <v>566</v>
      </c>
      <c r="N26" s="5" t="s">
        <v>566</v>
      </c>
      <c r="O26" s="5" t="s">
        <v>566</v>
      </c>
      <c r="P26" s="5">
        <f t="shared" si="41"/>
        <v>5.1296770317438121</v>
      </c>
      <c r="Q26" s="5">
        <f t="shared" si="32"/>
        <v>5.8937846728566532</v>
      </c>
      <c r="R26" s="5">
        <f t="shared" si="42"/>
        <v>3.9331198468899982</v>
      </c>
      <c r="S26" s="5">
        <f t="shared" si="43"/>
        <v>4.9503845123384105</v>
      </c>
      <c r="T26" s="5">
        <f t="shared" si="44"/>
        <v>4.7744899539113073</v>
      </c>
      <c r="U26" s="5">
        <f t="shared" si="45"/>
        <v>6.0293433183058998</v>
      </c>
      <c r="V26" s="5">
        <f t="shared" si="38"/>
        <v>0.94723371983898386</v>
      </c>
      <c r="W26" s="5">
        <f t="shared" si="39"/>
        <v>1.6299522937804043</v>
      </c>
      <c r="X26" s="5">
        <f t="shared" si="40"/>
        <v>0.46791645621841504</v>
      </c>
      <c r="Y26" s="5">
        <f t="shared" si="33"/>
        <v>1.1227</v>
      </c>
      <c r="Z26" s="5">
        <f t="shared" si="34"/>
        <v>0.55059999999999998</v>
      </c>
      <c r="AA26" s="5">
        <f t="shared" si="35"/>
        <v>1.5226999999999999</v>
      </c>
      <c r="AB26" s="5">
        <f t="shared" si="36"/>
        <v>3.0467</v>
      </c>
      <c r="AC26" s="6">
        <f t="shared" si="37"/>
        <v>2.6404000000000001</v>
      </c>
      <c r="AD26" s="6">
        <f t="shared" si="46"/>
        <v>0.26039999999999974</v>
      </c>
      <c r="AE26" s="6">
        <f t="shared" si="47"/>
        <v>0.29710000000000036</v>
      </c>
      <c r="AF26" s="6">
        <f t="shared" si="48"/>
        <v>0.24899999999999967</v>
      </c>
      <c r="AG26" s="9">
        <v>0</v>
      </c>
      <c r="AH26" s="9">
        <v>0</v>
      </c>
      <c r="AI26" s="9">
        <v>0</v>
      </c>
      <c r="AJ26" s="9">
        <v>-0.93979999999999997</v>
      </c>
      <c r="AK26" s="9">
        <v>0</v>
      </c>
      <c r="AL26" s="9">
        <v>-1.5443</v>
      </c>
      <c r="AM26" s="9">
        <v>0</v>
      </c>
      <c r="AN26" s="9">
        <v>-2.5348999999999999</v>
      </c>
      <c r="AO26" s="9">
        <v>0</v>
      </c>
      <c r="AP26" s="9">
        <v>-3.2625999999999999</v>
      </c>
      <c r="AQ26" s="9">
        <v>0</v>
      </c>
      <c r="AR26" s="9">
        <v>-5.1321000000000003</v>
      </c>
      <c r="AS26" s="9">
        <v>0</v>
      </c>
      <c r="AT26" s="9">
        <v>-6.3665000000000003</v>
      </c>
      <c r="AU26" s="9">
        <v>0</v>
      </c>
      <c r="AV26" s="9">
        <v>-13.0581</v>
      </c>
      <c r="AW26" s="9">
        <v>0</v>
      </c>
      <c r="AX26" s="9">
        <v>-14.057600000000001</v>
      </c>
      <c r="AY26" s="18">
        <v>1.3729</v>
      </c>
      <c r="AZ26" s="18">
        <v>-4.4360999999999997</v>
      </c>
      <c r="BA26" s="19">
        <v>1.6878</v>
      </c>
      <c r="BB26" s="19">
        <v>-4.4360999999999997</v>
      </c>
      <c r="BC26" s="19">
        <v>0.90549999999999997</v>
      </c>
      <c r="BD26" s="19">
        <v>-4.4360999999999997</v>
      </c>
      <c r="BE26" s="19">
        <v>0.61339999999999995</v>
      </c>
      <c r="BF26" s="19">
        <v>-4.4360999999999997</v>
      </c>
      <c r="BG26" s="19">
        <v>0.33150000000000002</v>
      </c>
      <c r="BH26" s="19">
        <v>-4.4360999999999997</v>
      </c>
      <c r="BI26" s="19">
        <v>-0.21909999999999999</v>
      </c>
      <c r="BJ26" s="19">
        <v>-4.4360999999999997</v>
      </c>
      <c r="BK26" s="19">
        <v>-0.50929999999999997</v>
      </c>
      <c r="BL26" s="19">
        <v>-4.4360999999999997</v>
      </c>
      <c r="BM26" s="19">
        <v>-0.61719999999999997</v>
      </c>
      <c r="BN26" s="19">
        <v>-4.4360999999999997</v>
      </c>
      <c r="BO26" s="19">
        <v>-1.3589</v>
      </c>
      <c r="BP26" s="19">
        <v>-4.4360999999999997</v>
      </c>
      <c r="BQ26" s="19">
        <v>-1.2675000000000001</v>
      </c>
      <c r="BR26" s="19">
        <v>-4.4360999999999997</v>
      </c>
      <c r="BS26" s="17">
        <v>0</v>
      </c>
      <c r="BT26" s="17">
        <v>0</v>
      </c>
      <c r="BU26" s="17">
        <v>-3.4613999999999998</v>
      </c>
      <c r="BV26" s="17">
        <v>-4.1718999999999999</v>
      </c>
      <c r="BW26" s="17"/>
      <c r="BX26" s="17"/>
      <c r="BY26" s="17"/>
      <c r="BZ26" s="17"/>
      <c r="CA26" s="17"/>
      <c r="CB26" s="17"/>
      <c r="CC26" s="17"/>
      <c r="CD26" s="17"/>
      <c r="CE26" s="12">
        <v>-3.5076999999999998</v>
      </c>
      <c r="CF26" s="12">
        <v>-4.1388999999999996</v>
      </c>
      <c r="CG26" s="12">
        <v>-6.3582999999999998</v>
      </c>
      <c r="CH26" s="12">
        <v>-8.4036000000000008</v>
      </c>
      <c r="CI26" s="12">
        <v>-0.91820000000000002</v>
      </c>
      <c r="CJ26" s="12">
        <v>-6.1360000000000001</v>
      </c>
      <c r="CK26" s="12">
        <v>-4.4564000000000004</v>
      </c>
      <c r="CL26" s="12">
        <v>-5.9976000000000003</v>
      </c>
      <c r="CM26" s="12">
        <v>-4.7168000000000001</v>
      </c>
      <c r="CN26" s="12">
        <v>-5.9976000000000003</v>
      </c>
      <c r="CO26" s="12">
        <v>-4.6589999999999998</v>
      </c>
      <c r="CP26" s="12">
        <v>-5.9817</v>
      </c>
      <c r="CQ26" s="12">
        <v>-8.5052000000000003</v>
      </c>
      <c r="CR26" s="12">
        <v>-6.8040000000000003</v>
      </c>
      <c r="CS26" s="12">
        <v>-4.7332999999999998</v>
      </c>
      <c r="CT26" s="12">
        <v>-3.5979000000000001</v>
      </c>
      <c r="CU26" s="12">
        <v>-6.1810999999999998</v>
      </c>
      <c r="CV26" s="12">
        <v>-6.4141000000000004</v>
      </c>
      <c r="CW26" s="12">
        <v>-6.1810999999999998</v>
      </c>
      <c r="CX26" s="12">
        <v>-6.117</v>
      </c>
      <c r="CY26" s="12">
        <v>-6.0617000000000001</v>
      </c>
      <c r="CZ26" s="12">
        <v>-6.1696999999999997</v>
      </c>
      <c r="DA26" s="12">
        <v>-10.5143</v>
      </c>
      <c r="DB26" s="12">
        <v>-4.4462999999999999</v>
      </c>
      <c r="DC26" s="12">
        <v>-4.4945000000000004</v>
      </c>
      <c r="DD26" s="12">
        <v>-4.1071999999999997</v>
      </c>
      <c r="DE26" s="12">
        <v>-7.9210000000000003</v>
      </c>
      <c r="DF26" s="12">
        <v>-5.6471</v>
      </c>
      <c r="DG26" s="12">
        <v>-7.9210000000000003</v>
      </c>
      <c r="DH26" s="12">
        <v>-5.3981000000000003</v>
      </c>
      <c r="DI26" s="12">
        <v>-7.8949999999999996</v>
      </c>
      <c r="DJ26" s="12">
        <v>-5.3587999999999996</v>
      </c>
      <c r="DK26" s="12">
        <v>-6.9564000000000004</v>
      </c>
      <c r="DL26" s="12">
        <v>-5.4863999999999997</v>
      </c>
      <c r="DM26" s="12">
        <v>-6.0591999999999997</v>
      </c>
      <c r="DN26" s="12">
        <v>-6.8472</v>
      </c>
      <c r="DO26" s="12">
        <v>-5.9657999999999998</v>
      </c>
      <c r="DP26" s="12">
        <v>-7.3056999999999999</v>
      </c>
    </row>
    <row r="27" spans="2:120" x14ac:dyDescent="0.2">
      <c r="B27" s="1"/>
      <c r="C27" s="1"/>
      <c r="D27" s="5">
        <f t="shared" si="21"/>
        <v>0</v>
      </c>
      <c r="E27" s="5">
        <f t="shared" si="22"/>
        <v>0</v>
      </c>
      <c r="F27" s="5">
        <f t="shared" si="23"/>
        <v>0</v>
      </c>
      <c r="G27" s="5">
        <f t="shared" si="24"/>
        <v>0</v>
      </c>
      <c r="H27" s="5">
        <f t="shared" si="25"/>
        <v>0</v>
      </c>
      <c r="I27" s="5">
        <f t="shared" si="26"/>
        <v>0</v>
      </c>
      <c r="J27" s="5">
        <f t="shared" si="27"/>
        <v>0</v>
      </c>
      <c r="K27" s="5">
        <f t="shared" si="28"/>
        <v>0</v>
      </c>
      <c r="L27" s="5">
        <f t="shared" si="29"/>
        <v>0</v>
      </c>
      <c r="M27" s="5">
        <f t="shared" si="30"/>
        <v>0</v>
      </c>
      <c r="N27" s="5">
        <f t="shared" si="31"/>
        <v>0</v>
      </c>
      <c r="O27" s="5">
        <f>((CA27-CC27)^2+(CB27-CD27)^2)^0.5</f>
        <v>0</v>
      </c>
      <c r="P27" s="5">
        <f t="shared" si="41"/>
        <v>0</v>
      </c>
      <c r="Q27" s="5">
        <f t="shared" si="32"/>
        <v>0</v>
      </c>
      <c r="R27" s="5">
        <f t="shared" si="42"/>
        <v>0</v>
      </c>
      <c r="S27" s="5">
        <f t="shared" si="43"/>
        <v>0</v>
      </c>
      <c r="T27" s="5">
        <f t="shared" si="44"/>
        <v>0</v>
      </c>
      <c r="U27" s="5">
        <f t="shared" si="45"/>
        <v>0</v>
      </c>
      <c r="V27" s="5">
        <f t="shared" si="38"/>
        <v>0</v>
      </c>
      <c r="W27" s="5">
        <f t="shared" si="39"/>
        <v>0</v>
      </c>
      <c r="X27" s="5">
        <f t="shared" si="40"/>
        <v>0</v>
      </c>
      <c r="Y27" s="5">
        <f t="shared" si="33"/>
        <v>0</v>
      </c>
      <c r="Z27" s="5">
        <f t="shared" si="34"/>
        <v>0</v>
      </c>
      <c r="AA27" s="5">
        <f t="shared" si="35"/>
        <v>0</v>
      </c>
      <c r="AB27" s="5">
        <f t="shared" si="36"/>
        <v>0</v>
      </c>
      <c r="AC27" s="6">
        <f t="shared" si="37"/>
        <v>0</v>
      </c>
      <c r="AD27" s="6">
        <f t="shared" si="46"/>
        <v>0</v>
      </c>
      <c r="AE27" s="6">
        <f t="shared" si="47"/>
        <v>0</v>
      </c>
      <c r="AF27" s="6">
        <f t="shared" si="48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21"/>
        <v>0</v>
      </c>
      <c r="E28" s="5">
        <f t="shared" si="22"/>
        <v>0</v>
      </c>
      <c r="F28" s="5">
        <f t="shared" si="23"/>
        <v>0</v>
      </c>
      <c r="G28" s="5">
        <f t="shared" si="24"/>
        <v>0</v>
      </c>
      <c r="H28" s="5">
        <f t="shared" si="25"/>
        <v>0</v>
      </c>
      <c r="I28" s="5">
        <f t="shared" si="26"/>
        <v>0</v>
      </c>
      <c r="J28" s="5">
        <f t="shared" si="27"/>
        <v>0</v>
      </c>
      <c r="K28" s="5">
        <f t="shared" si="28"/>
        <v>0</v>
      </c>
      <c r="L28" s="5">
        <f t="shared" si="29"/>
        <v>0</v>
      </c>
      <c r="M28" s="5">
        <f t="shared" si="30"/>
        <v>0</v>
      </c>
      <c r="N28" s="5">
        <f t="shared" si="31"/>
        <v>0</v>
      </c>
      <c r="O28" s="5">
        <f>((CA28-CC28)^2+(CB28-CD28)^2)^0.5</f>
        <v>0</v>
      </c>
      <c r="P28" s="5">
        <f t="shared" si="41"/>
        <v>0</v>
      </c>
      <c r="Q28" s="5">
        <f t="shared" si="32"/>
        <v>0</v>
      </c>
      <c r="R28" s="5">
        <f t="shared" si="42"/>
        <v>0</v>
      </c>
      <c r="S28" s="5">
        <f t="shared" si="43"/>
        <v>0</v>
      </c>
      <c r="T28" s="5">
        <f t="shared" si="44"/>
        <v>0</v>
      </c>
      <c r="U28" s="5">
        <f t="shared" si="45"/>
        <v>0</v>
      </c>
      <c r="V28" s="5">
        <f t="shared" si="38"/>
        <v>0</v>
      </c>
      <c r="W28" s="5">
        <f t="shared" si="39"/>
        <v>0</v>
      </c>
      <c r="X28" s="5">
        <f t="shared" si="40"/>
        <v>0</v>
      </c>
      <c r="Y28" s="5">
        <f t="shared" si="33"/>
        <v>0</v>
      </c>
      <c r="Z28" s="5">
        <f t="shared" si="34"/>
        <v>0</v>
      </c>
      <c r="AA28" s="5">
        <f t="shared" si="35"/>
        <v>0</v>
      </c>
      <c r="AB28" s="5">
        <f t="shared" si="36"/>
        <v>0</v>
      </c>
      <c r="AC28" s="6">
        <f t="shared" si="37"/>
        <v>0</v>
      </c>
      <c r="AD28" s="6">
        <f t="shared" si="46"/>
        <v>0</v>
      </c>
      <c r="AE28" s="6">
        <f t="shared" si="47"/>
        <v>0</v>
      </c>
      <c r="AF28" s="6">
        <f t="shared" si="48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3" t="s">
        <v>3</v>
      </c>
      <c r="C29" s="13"/>
      <c r="D29" s="14">
        <f>AVERAGE(D19:D26)</f>
        <v>13.144874999999999</v>
      </c>
      <c r="E29" s="14">
        <f t="shared" ref="E29:AE29" si="49">AVERAGE(E19:E26)</f>
        <v>12.2303125</v>
      </c>
      <c r="F29" s="14">
        <f t="shared" si="49"/>
        <v>2.4604500000000002</v>
      </c>
      <c r="G29" s="14">
        <f t="shared" si="49"/>
        <v>0.79843750000000002</v>
      </c>
      <c r="H29" s="14">
        <f t="shared" si="49"/>
        <v>1.1587875000000001</v>
      </c>
      <c r="I29" s="14">
        <f t="shared" si="49"/>
        <v>0.66588749999999997</v>
      </c>
      <c r="J29" s="14">
        <f t="shared" si="49"/>
        <v>1.6668750000000001</v>
      </c>
      <c r="K29" s="14">
        <f t="shared" si="49"/>
        <v>0.99177499999999985</v>
      </c>
      <c r="L29" s="14">
        <f t="shared" si="49"/>
        <v>5.3819640088653093</v>
      </c>
      <c r="M29" s="14">
        <f t="shared" si="49"/>
        <v>1.9437129431707583</v>
      </c>
      <c r="N29" s="14">
        <f t="shared" si="49"/>
        <v>4.7047374351482025</v>
      </c>
      <c r="O29" s="14" t="e">
        <f t="shared" si="49"/>
        <v>#DIV/0!</v>
      </c>
      <c r="P29" s="14">
        <f t="shared" si="49"/>
        <v>5.2316537933550205</v>
      </c>
      <c r="Q29" s="14">
        <f t="shared" si="49"/>
        <v>5.6171903202188185</v>
      </c>
      <c r="R29" s="14">
        <f>AVERAGE(R20:R26)</f>
        <v>3.8665635466514314</v>
      </c>
      <c r="S29" s="14">
        <f t="shared" si="49"/>
        <v>4.7050037087258252</v>
      </c>
      <c r="T29" s="14">
        <f t="shared" si="49"/>
        <v>4.8475823895893386</v>
      </c>
      <c r="U29" s="14">
        <f t="shared" si="49"/>
        <v>5.9248916932622491</v>
      </c>
      <c r="V29" s="14">
        <f t="shared" si="49"/>
        <v>0.87065208230874969</v>
      </c>
      <c r="W29" s="14">
        <f t="shared" si="49"/>
        <v>1.5291600898548665</v>
      </c>
      <c r="X29" s="14">
        <f t="shared" si="49"/>
        <v>0.35786766265773506</v>
      </c>
      <c r="Y29" s="14">
        <f t="shared" si="49"/>
        <v>1.0756874999999999</v>
      </c>
      <c r="Z29" s="14">
        <f t="shared" si="49"/>
        <v>0.51365000000000005</v>
      </c>
      <c r="AA29" s="14">
        <f t="shared" si="49"/>
        <v>1.372925</v>
      </c>
      <c r="AB29" s="14">
        <f t="shared" si="49"/>
        <v>2.7269875000000003</v>
      </c>
      <c r="AC29" s="14">
        <f t="shared" si="49"/>
        <v>2.3572875</v>
      </c>
      <c r="AD29" s="14">
        <f t="shared" si="49"/>
        <v>0.2430428571428572</v>
      </c>
      <c r="AE29" s="14">
        <f t="shared" si="49"/>
        <v>0.28712857142857157</v>
      </c>
      <c r="AF29" s="14">
        <f>AVERAGE(AF20:AF26)</f>
        <v>0.23661666666666661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7"/>
      <c r="BT29" s="7"/>
      <c r="BU29" s="7"/>
      <c r="BV29" s="7"/>
      <c r="BW29" s="7"/>
      <c r="BX29" s="7"/>
      <c r="BY29" s="7"/>
      <c r="BZ29" s="7"/>
    </row>
    <row r="30" spans="2:120" x14ac:dyDescent="0.2">
      <c r="B30" s="13" t="s">
        <v>4</v>
      </c>
      <c r="C30" s="13"/>
      <c r="D30" s="14">
        <f>STDEV(D19:D26)</f>
        <v>0.63218323010704058</v>
      </c>
      <c r="E30" s="14">
        <f t="shared" ref="E30:AE30" si="50">STDEV(E19:E26)</f>
        <v>0.65810819222873318</v>
      </c>
      <c r="F30" s="14">
        <f t="shared" si="50"/>
        <v>0.2128302140204722</v>
      </c>
      <c r="G30" s="14">
        <f t="shared" si="50"/>
        <v>0.11105631695547218</v>
      </c>
      <c r="H30" s="14">
        <f t="shared" si="50"/>
        <v>0.12883222131904792</v>
      </c>
      <c r="I30" s="14">
        <f t="shared" si="50"/>
        <v>6.4674623804748449E-2</v>
      </c>
      <c r="J30" s="14">
        <f t="shared" si="50"/>
        <v>0.22538570591005025</v>
      </c>
      <c r="K30" s="14">
        <f t="shared" si="50"/>
        <v>0.18288289578697242</v>
      </c>
      <c r="L30" s="14">
        <f t="shared" si="50"/>
        <v>0.58014026976580535</v>
      </c>
      <c r="M30" s="14">
        <f t="shared" si="50"/>
        <v>1.3162392336915354</v>
      </c>
      <c r="N30" s="14">
        <f t="shared" si="50"/>
        <v>0.62101664641022158</v>
      </c>
      <c r="O30" s="14" t="e">
        <f t="shared" si="50"/>
        <v>#DIV/0!</v>
      </c>
      <c r="P30" s="14">
        <f t="shared" si="50"/>
        <v>0.35026670203293336</v>
      </c>
      <c r="Q30" s="14">
        <f t="shared" si="50"/>
        <v>0.41150519135648372</v>
      </c>
      <c r="R30" s="14">
        <f>STDEV(R20:R26)</f>
        <v>0.29360010498561218</v>
      </c>
      <c r="S30" s="14">
        <f t="shared" si="50"/>
        <v>0.38742691270604995</v>
      </c>
      <c r="T30" s="14">
        <f t="shared" si="50"/>
        <v>0.34328355941874028</v>
      </c>
      <c r="U30" s="14">
        <f t="shared" si="50"/>
        <v>0.26986044596667036</v>
      </c>
      <c r="V30" s="14">
        <f t="shared" si="50"/>
        <v>8.6633235598205169E-2</v>
      </c>
      <c r="W30" s="14">
        <f t="shared" si="50"/>
        <v>0.17652314974062314</v>
      </c>
      <c r="X30" s="14">
        <f t="shared" si="50"/>
        <v>9.1713722443509671E-2</v>
      </c>
      <c r="Y30" s="14">
        <f t="shared" si="50"/>
        <v>5.8199347995856951E-2</v>
      </c>
      <c r="Z30" s="14">
        <f t="shared" si="50"/>
        <v>6.8817190543393067E-2</v>
      </c>
      <c r="AA30" s="14">
        <f t="shared" si="50"/>
        <v>0.11476188702825393</v>
      </c>
      <c r="AB30" s="14">
        <f t="shared" si="50"/>
        <v>0.27649729751973023</v>
      </c>
      <c r="AC30" s="14">
        <f t="shared" si="50"/>
        <v>0.26203910524685392</v>
      </c>
      <c r="AD30" s="14">
        <f t="shared" si="50"/>
        <v>1.6210270113198418E-2</v>
      </c>
      <c r="AE30" s="14">
        <f t="shared" si="50"/>
        <v>2.3018450156755844E-2</v>
      </c>
      <c r="AF30" s="14">
        <f>STDEV(AF20:AF26)</f>
        <v>1.2913623297381148E-2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7"/>
      <c r="BT30" s="7"/>
      <c r="BU30" s="7"/>
      <c r="BV30" s="7"/>
      <c r="BW30" s="7"/>
      <c r="BX30" s="7"/>
      <c r="BY30" s="7"/>
      <c r="BZ30" s="7"/>
    </row>
    <row r="31" spans="2:120" x14ac:dyDescent="0.2">
      <c r="B31" s="13" t="s">
        <v>5</v>
      </c>
      <c r="C31" s="13"/>
      <c r="D31" s="14">
        <f>MAX(D19:D26)-MIN(D19:D26)</f>
        <v>2.2352000000000007</v>
      </c>
      <c r="E31" s="14">
        <f t="shared" ref="E31:AE31" si="51">MAX(E19:E26)-MIN(E19:E26)</f>
        <v>2.1246999999999989</v>
      </c>
      <c r="F31" s="14">
        <f t="shared" si="51"/>
        <v>0.69660000000000011</v>
      </c>
      <c r="G31" s="14">
        <f t="shared" si="51"/>
        <v>0.3569</v>
      </c>
      <c r="H31" s="14">
        <f t="shared" si="51"/>
        <v>0.36509999999999976</v>
      </c>
      <c r="I31" s="14">
        <f t="shared" si="51"/>
        <v>0.1727000000000003</v>
      </c>
      <c r="J31" s="14">
        <f t="shared" si="51"/>
        <v>0.64650000000000007</v>
      </c>
      <c r="K31" s="14">
        <f t="shared" si="51"/>
        <v>0.52189999999999959</v>
      </c>
      <c r="L31" s="14">
        <f t="shared" si="51"/>
        <v>1.920674746929417</v>
      </c>
      <c r="M31" s="14">
        <f t="shared" si="51"/>
        <v>3.7318890159295357</v>
      </c>
      <c r="N31" s="14">
        <f t="shared" si="51"/>
        <v>1.4837585432459441</v>
      </c>
      <c r="O31" s="14">
        <f t="shared" si="51"/>
        <v>0</v>
      </c>
      <c r="P31" s="14">
        <f t="shared" si="51"/>
        <v>1.072696586367841</v>
      </c>
      <c r="Q31" s="14">
        <f t="shared" si="51"/>
        <v>1.1754195413533708</v>
      </c>
      <c r="R31" s="14">
        <f>MAX(R20:R26)-MIN(R20:R26)</f>
        <v>0.76629604990370881</v>
      </c>
      <c r="S31" s="14">
        <f t="shared" si="51"/>
        <v>1.2627048678114541</v>
      </c>
      <c r="T31" s="14">
        <f t="shared" si="51"/>
        <v>1.122539085546844</v>
      </c>
      <c r="U31" s="14">
        <f t="shared" si="51"/>
        <v>0.85883352233648402</v>
      </c>
      <c r="V31" s="14">
        <f t="shared" si="51"/>
        <v>0.24460373186522955</v>
      </c>
      <c r="W31" s="14">
        <f t="shared" si="51"/>
        <v>0.57665766559227061</v>
      </c>
      <c r="X31" s="14">
        <f t="shared" si="51"/>
        <v>0.2490449413975048</v>
      </c>
      <c r="Y31" s="14">
        <f t="shared" si="51"/>
        <v>0.1855</v>
      </c>
      <c r="Z31" s="14">
        <f t="shared" si="51"/>
        <v>0.17660000000000003</v>
      </c>
      <c r="AA31" s="14">
        <f t="shared" si="51"/>
        <v>0.32450000000000001</v>
      </c>
      <c r="AB31" s="14">
        <f t="shared" si="51"/>
        <v>0.8203999999999998</v>
      </c>
      <c r="AC31" s="14">
        <f t="shared" si="51"/>
        <v>0.84020000000000006</v>
      </c>
      <c r="AD31" s="14">
        <f t="shared" si="51"/>
        <v>4.3099999999999694E-2</v>
      </c>
      <c r="AE31" s="14">
        <f t="shared" si="51"/>
        <v>6.170000000000031E-2</v>
      </c>
      <c r="AF31" s="14">
        <f>MAX(AF20:AF26)-MIN(AF20:AF26)</f>
        <v>2.8699999999999642E-2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7"/>
      <c r="BT31" s="7"/>
      <c r="BU31" s="7"/>
      <c r="BV31" s="7"/>
      <c r="BW31" s="7"/>
      <c r="BX31" s="7"/>
      <c r="BY31" s="7"/>
      <c r="BZ31" s="7"/>
    </row>
    <row r="32" spans="2:120" x14ac:dyDescent="0.2">
      <c r="B32" s="13" t="s">
        <v>6</v>
      </c>
      <c r="C32" s="13"/>
      <c r="D32" s="14">
        <f>MIN(D19:D26)</f>
        <v>11.8224</v>
      </c>
      <c r="E32" s="14">
        <f t="shared" ref="E32:AE32" si="52">MIN(E19:E26)</f>
        <v>10.933400000000001</v>
      </c>
      <c r="F32" s="14">
        <f t="shared" si="52"/>
        <v>1.9710000000000001</v>
      </c>
      <c r="G32" s="14">
        <f t="shared" si="52"/>
        <v>0.58289999999999997</v>
      </c>
      <c r="H32" s="14">
        <f t="shared" si="52"/>
        <v>0.93280000000000007</v>
      </c>
      <c r="I32" s="14">
        <f t="shared" si="52"/>
        <v>0.55499999999999972</v>
      </c>
      <c r="J32" s="14">
        <f t="shared" si="52"/>
        <v>1.2230000000000003</v>
      </c>
      <c r="K32" s="14">
        <f t="shared" si="52"/>
        <v>0.71250000000000036</v>
      </c>
      <c r="L32" s="14">
        <f t="shared" si="52"/>
        <v>4.7379575525747386</v>
      </c>
      <c r="M32" s="14">
        <f t="shared" si="52"/>
        <v>1.167072405637285</v>
      </c>
      <c r="N32" s="14">
        <f t="shared" si="52"/>
        <v>3.8580413566005491</v>
      </c>
      <c r="O32" s="14">
        <f t="shared" si="52"/>
        <v>0</v>
      </c>
      <c r="P32" s="14">
        <f t="shared" si="52"/>
        <v>4.9190557925276677</v>
      </c>
      <c r="Q32" s="14">
        <f t="shared" si="52"/>
        <v>5.2576249019875894</v>
      </c>
      <c r="R32" s="14">
        <f>MIN(R20:R26)</f>
        <v>3.6576366044209476</v>
      </c>
      <c r="S32" s="14">
        <f t="shared" si="52"/>
        <v>4.0607159393387757</v>
      </c>
      <c r="T32" s="14">
        <f t="shared" si="52"/>
        <v>4.3352953348070757</v>
      </c>
      <c r="U32" s="14">
        <f t="shared" si="52"/>
        <v>5.4010846919854893</v>
      </c>
      <c r="V32" s="14">
        <f t="shared" si="52"/>
        <v>0.70262998797375431</v>
      </c>
      <c r="W32" s="14">
        <f t="shared" si="52"/>
        <v>1.1899809788395779</v>
      </c>
      <c r="X32" s="14">
        <f t="shared" si="52"/>
        <v>0.21887151482091025</v>
      </c>
      <c r="Y32" s="14">
        <f t="shared" si="52"/>
        <v>0.93720000000000003</v>
      </c>
      <c r="Z32" s="14">
        <f t="shared" si="52"/>
        <v>0.4299</v>
      </c>
      <c r="AA32" s="14">
        <f t="shared" si="52"/>
        <v>1.1981999999999999</v>
      </c>
      <c r="AB32" s="14">
        <f t="shared" si="52"/>
        <v>2.2263000000000002</v>
      </c>
      <c r="AC32" s="14">
        <f t="shared" si="52"/>
        <v>1.8002</v>
      </c>
      <c r="AD32" s="14">
        <f t="shared" si="52"/>
        <v>0.22740000000000027</v>
      </c>
      <c r="AE32" s="14">
        <f t="shared" si="52"/>
        <v>0.24380000000000002</v>
      </c>
      <c r="AF32" s="14">
        <f>MIN(AF20:AF26)</f>
        <v>0.22030000000000002</v>
      </c>
      <c r="AI32" s="12"/>
      <c r="AJ32" s="12"/>
      <c r="AK32" s="12"/>
    </row>
    <row r="33" spans="2:37" x14ac:dyDescent="0.2">
      <c r="B33" s="13" t="s">
        <v>7</v>
      </c>
      <c r="C33" s="13"/>
      <c r="D33" s="14">
        <f>MAX(D19:D26)</f>
        <v>14.057600000000001</v>
      </c>
      <c r="E33" s="14">
        <f t="shared" ref="E33:AE33" si="53">MAX(E19:E26)</f>
        <v>13.0581</v>
      </c>
      <c r="F33" s="14">
        <f t="shared" si="53"/>
        <v>2.6676000000000002</v>
      </c>
      <c r="G33" s="14">
        <f t="shared" si="53"/>
        <v>0.93979999999999997</v>
      </c>
      <c r="H33" s="14">
        <f t="shared" si="53"/>
        <v>1.2978999999999998</v>
      </c>
      <c r="I33" s="14">
        <f t="shared" si="53"/>
        <v>0.72770000000000001</v>
      </c>
      <c r="J33" s="14">
        <f t="shared" si="53"/>
        <v>1.8695000000000004</v>
      </c>
      <c r="K33" s="14">
        <f t="shared" si="53"/>
        <v>1.2343999999999999</v>
      </c>
      <c r="L33" s="14">
        <f t="shared" si="53"/>
        <v>6.6586322995041556</v>
      </c>
      <c r="M33" s="14">
        <f t="shared" si="53"/>
        <v>4.8989614215668205</v>
      </c>
      <c r="N33" s="14">
        <f t="shared" si="53"/>
        <v>5.3417998998464933</v>
      </c>
      <c r="O33" s="14">
        <f t="shared" si="53"/>
        <v>0</v>
      </c>
      <c r="P33" s="14">
        <f t="shared" si="53"/>
        <v>5.9917523788955087</v>
      </c>
      <c r="Q33" s="14">
        <f t="shared" si="53"/>
        <v>6.4330444433409602</v>
      </c>
      <c r="R33" s="14">
        <f>MAX(R20:R26)</f>
        <v>4.4239326543246564</v>
      </c>
      <c r="S33" s="14">
        <f t="shared" si="53"/>
        <v>5.3234208071502298</v>
      </c>
      <c r="T33" s="14">
        <f t="shared" si="53"/>
        <v>5.4578344203539197</v>
      </c>
      <c r="U33" s="14">
        <f t="shared" si="53"/>
        <v>6.2599182143219734</v>
      </c>
      <c r="V33" s="14">
        <f t="shared" si="53"/>
        <v>0.94723371983898386</v>
      </c>
      <c r="W33" s="14">
        <f t="shared" si="53"/>
        <v>1.7666386444318485</v>
      </c>
      <c r="X33" s="14">
        <f t="shared" si="53"/>
        <v>0.46791645621841504</v>
      </c>
      <c r="Y33" s="14">
        <f t="shared" si="53"/>
        <v>1.1227</v>
      </c>
      <c r="Z33" s="14">
        <f t="shared" si="53"/>
        <v>0.60650000000000004</v>
      </c>
      <c r="AA33" s="14">
        <f t="shared" si="53"/>
        <v>1.5226999999999999</v>
      </c>
      <c r="AB33" s="14">
        <f t="shared" si="53"/>
        <v>3.0467</v>
      </c>
      <c r="AC33" s="14">
        <f t="shared" si="53"/>
        <v>2.6404000000000001</v>
      </c>
      <c r="AD33" s="14">
        <f t="shared" si="53"/>
        <v>0.27049999999999996</v>
      </c>
      <c r="AE33" s="14">
        <f t="shared" si="53"/>
        <v>0.30550000000000033</v>
      </c>
      <c r="AF33" s="14">
        <f>MAX(AF20:AF26)</f>
        <v>0.24899999999999967</v>
      </c>
      <c r="AI33" s="12"/>
      <c r="AJ33" s="12"/>
      <c r="AK33" s="12"/>
    </row>
    <row r="34" spans="2:37" x14ac:dyDescent="0.2">
      <c r="B34" s="13" t="s">
        <v>56</v>
      </c>
      <c r="C34" s="13"/>
      <c r="D34" s="15">
        <f>COUNT(D19:D26)</f>
        <v>8</v>
      </c>
      <c r="E34" s="15">
        <f t="shared" ref="E34:AE34" si="54">COUNT(E19:E26)</f>
        <v>8</v>
      </c>
      <c r="F34" s="15">
        <f t="shared" si="54"/>
        <v>8</v>
      </c>
      <c r="G34" s="15">
        <f t="shared" si="54"/>
        <v>8</v>
      </c>
      <c r="H34" s="15">
        <f t="shared" si="54"/>
        <v>8</v>
      </c>
      <c r="I34" s="15">
        <f t="shared" si="54"/>
        <v>8</v>
      </c>
      <c r="J34" s="15">
        <f t="shared" si="54"/>
        <v>8</v>
      </c>
      <c r="K34" s="15">
        <f t="shared" si="54"/>
        <v>8</v>
      </c>
      <c r="L34" s="15">
        <f t="shared" si="54"/>
        <v>8</v>
      </c>
      <c r="M34" s="15">
        <f t="shared" si="54"/>
        <v>7</v>
      </c>
      <c r="N34" s="15">
        <f t="shared" si="54"/>
        <v>4</v>
      </c>
      <c r="O34" s="15">
        <f t="shared" si="54"/>
        <v>0</v>
      </c>
      <c r="P34" s="15">
        <f t="shared" si="54"/>
        <v>7</v>
      </c>
      <c r="Q34" s="15">
        <f t="shared" si="54"/>
        <v>7</v>
      </c>
      <c r="R34" s="15">
        <f>COUNT(R20:R26)</f>
        <v>6</v>
      </c>
      <c r="S34" s="15">
        <f t="shared" si="54"/>
        <v>7</v>
      </c>
      <c r="T34" s="15">
        <f t="shared" si="54"/>
        <v>7</v>
      </c>
      <c r="U34" s="15">
        <f t="shared" si="54"/>
        <v>7</v>
      </c>
      <c r="V34" s="15">
        <f t="shared" si="54"/>
        <v>8</v>
      </c>
      <c r="W34" s="15">
        <f t="shared" si="54"/>
        <v>8</v>
      </c>
      <c r="X34" s="15">
        <f t="shared" si="54"/>
        <v>8</v>
      </c>
      <c r="Y34" s="15">
        <f t="shared" si="54"/>
        <v>8</v>
      </c>
      <c r="Z34" s="15">
        <f t="shared" si="54"/>
        <v>8</v>
      </c>
      <c r="AA34" s="15">
        <f t="shared" si="54"/>
        <v>8</v>
      </c>
      <c r="AB34" s="15">
        <f t="shared" si="54"/>
        <v>8</v>
      </c>
      <c r="AC34" s="15">
        <f t="shared" si="54"/>
        <v>8</v>
      </c>
      <c r="AD34" s="15">
        <f t="shared" si="54"/>
        <v>7</v>
      </c>
      <c r="AE34" s="15">
        <f t="shared" si="54"/>
        <v>7</v>
      </c>
      <c r="AF34" s="15">
        <f>COUNT(AF20:AF26)</f>
        <v>6</v>
      </c>
      <c r="AI34" s="12"/>
      <c r="AJ34" s="12"/>
      <c r="AK34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17:AH17"/>
    <mergeCell ref="AI17:AJ17"/>
    <mergeCell ref="AK17:AL17"/>
    <mergeCell ref="AM17:AN17"/>
    <mergeCell ref="AO17:AP17"/>
    <mergeCell ref="AQ17:AR17"/>
    <mergeCell ref="AS17:AT17"/>
    <mergeCell ref="AU17:AV17"/>
    <mergeCell ref="BE17:BF17"/>
    <mergeCell ref="BG17:BH17"/>
    <mergeCell ref="BI17:BJ17"/>
    <mergeCell ref="BK17:BL17"/>
    <mergeCell ref="AW17:AX17"/>
    <mergeCell ref="AY17:AZ17"/>
    <mergeCell ref="BA17:BB17"/>
    <mergeCell ref="BC17:BD17"/>
    <mergeCell ref="BU17:BV17"/>
    <mergeCell ref="BW17:BX17"/>
    <mergeCell ref="BM17:BN17"/>
    <mergeCell ref="BO17:BP17"/>
    <mergeCell ref="BQ17:BR17"/>
    <mergeCell ref="BS17:BT17"/>
  </mergeCells>
  <phoneticPr fontId="4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44"/>
  <sheetViews>
    <sheetView workbookViewId="0">
      <pane xSplit="3" topLeftCell="Y1" activePane="topRight" state="frozen"/>
      <selection pane="topRight" activeCell="B11" sqref="B11:AF16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773</v>
      </c>
      <c r="C3" s="1" t="s">
        <v>774</v>
      </c>
      <c r="D3" s="5">
        <f t="shared" ref="D3:D10" si="0">((AG3-AW3)^2+(AH3-AX3)^2)^0.5</f>
        <v>7.8003</v>
      </c>
      <c r="E3" s="5">
        <f t="shared" ref="E3:E10" si="1">((AG3-AU3)^2+(AH3-AV3)^2)^0.5</f>
        <v>7.2535999999999996</v>
      </c>
      <c r="F3" s="5">
        <f t="shared" ref="F3:F10" si="2">((AG3-AM3)^2+(AH3-AN3)^2)^0.5</f>
        <v>1.7551000000000001</v>
      </c>
      <c r="G3" s="5">
        <f t="shared" ref="G3:G10" si="3">((AG3-AI3)^2+(AH3-AJ3)^2)^0.5</f>
        <v>0.48130000000000001</v>
      </c>
      <c r="H3" s="5">
        <f t="shared" ref="H3:H10" si="4">((AK3-AM3)^2+(AL3-AN3)^2)^0.5</f>
        <v>0.9144000000000001</v>
      </c>
      <c r="I3" s="5">
        <f t="shared" ref="I3:I10" si="5">((AM3-AO3)^2+(AN3-AP3)^2)^0.5</f>
        <v>0.53029999999999999</v>
      </c>
      <c r="J3" s="5">
        <f t="shared" ref="J3:J10" si="6">((AO3-AQ3)^2+(AP3-AR3)^2)^0.5</f>
        <v>1.0185</v>
      </c>
      <c r="K3" s="5">
        <f t="shared" ref="K3:K10" si="7">((AQ3-AS3)^2+(AR3-AT3)^2)^0.5</f>
        <v>0.57089999999999996</v>
      </c>
      <c r="L3" s="5">
        <f t="shared" ref="L3:L10" si="8">((BS3-BU3)^2+(BT3-BV3)^2)^0.5</f>
        <v>3.5895429249418371</v>
      </c>
      <c r="M3" s="5" t="s">
        <v>566</v>
      </c>
      <c r="N3" s="5" t="s">
        <v>566</v>
      </c>
      <c r="O3" s="5" t="s">
        <v>566</v>
      </c>
      <c r="P3" s="5" t="s">
        <v>566</v>
      </c>
      <c r="Q3" s="5" t="s">
        <v>566</v>
      </c>
      <c r="R3" s="5">
        <f>((CO3-CQ3)^2+(CP3-CR3)^2)^0.5</f>
        <v>2.5406183833862177</v>
      </c>
      <c r="S3" s="5">
        <f>((CQ3-CS3)^2+(CR3-CT3)^2)^0.5</f>
        <v>3.2164292903777629</v>
      </c>
      <c r="T3" s="5" t="s">
        <v>566</v>
      </c>
      <c r="U3" s="5" t="s">
        <v>566</v>
      </c>
      <c r="V3" s="5">
        <f>((DI3-DK3)^2+(DJ3-DL3)^2)^0.5</f>
        <v>0.5093666753920989</v>
      </c>
      <c r="W3" s="5">
        <f>((DK3-DM3)^2+(DL3-DN3)^2)^0.5</f>
        <v>1.0499004381368739</v>
      </c>
      <c r="X3" s="5">
        <f>((DM3-DO3)^2+(DN3-DP3)^2)^0.5</f>
        <v>0.2466374059221354</v>
      </c>
      <c r="Y3" s="5">
        <f>((BE3-BK3)^2+(BF3-BL3)^2)^0.5</f>
        <v>0.83309999999999995</v>
      </c>
      <c r="Z3" s="5">
        <f t="shared" ref="Z3:Z10" si="9">((BG3-BI3)^2+(BH3-BJ3)^2)^0.5</f>
        <v>0.39429999999999998</v>
      </c>
      <c r="AA3" s="5">
        <f t="shared" ref="AA3:AA10" si="10">((BC3-BM3)^2+(BD3-BN3)^2)^0.5</f>
        <v>0.79940000000000011</v>
      </c>
      <c r="AB3" s="5">
        <f t="shared" ref="AB3:AB10" si="11">((BA3-BO3)^2+(BB3-BP3)^2)^0.5</f>
        <v>1.3786</v>
      </c>
      <c r="AC3" s="6">
        <f t="shared" ref="AC3:AC10" si="12">((AY3-BQ3)^2+(AZ3-BR3)^2)^0.5</f>
        <v>1.2490999999999999</v>
      </c>
      <c r="AD3" s="5" t="s">
        <v>566</v>
      </c>
      <c r="AE3" s="6">
        <f>((CU3-CW3)^2+(CV3-CX3)^2)^0.5</f>
        <v>0.14100000000000001</v>
      </c>
      <c r="AF3" s="5" t="s">
        <v>566</v>
      </c>
      <c r="AG3" s="9">
        <v>0</v>
      </c>
      <c r="AH3" s="9">
        <v>0</v>
      </c>
      <c r="AI3" s="9">
        <v>0</v>
      </c>
      <c r="AJ3" s="9">
        <v>-0.48130000000000001</v>
      </c>
      <c r="AK3" s="9">
        <v>0</v>
      </c>
      <c r="AL3" s="9">
        <v>-0.8407</v>
      </c>
      <c r="AM3" s="9">
        <v>0</v>
      </c>
      <c r="AN3" s="9">
        <v>-1.7551000000000001</v>
      </c>
      <c r="AO3" s="9">
        <v>0</v>
      </c>
      <c r="AP3" s="9">
        <v>-2.2854000000000001</v>
      </c>
      <c r="AQ3" s="9">
        <v>0</v>
      </c>
      <c r="AR3" s="9">
        <v>-3.3039000000000001</v>
      </c>
      <c r="AS3" s="9">
        <v>0</v>
      </c>
      <c r="AT3" s="9">
        <v>-3.8748</v>
      </c>
      <c r="AU3" s="9">
        <v>0</v>
      </c>
      <c r="AV3" s="9">
        <v>-7.2535999999999996</v>
      </c>
      <c r="AW3" s="9">
        <v>0</v>
      </c>
      <c r="AX3" s="9">
        <v>-7.8003</v>
      </c>
      <c r="AY3" s="18">
        <v>1.4763999999999999</v>
      </c>
      <c r="AZ3" s="18">
        <v>-3.3679999999999999</v>
      </c>
      <c r="BA3" s="19">
        <v>1.5716000000000001</v>
      </c>
      <c r="BB3" s="19">
        <v>-3.3679999999999999</v>
      </c>
      <c r="BC3" s="19">
        <v>1.2998000000000001</v>
      </c>
      <c r="BD3" s="19">
        <v>-3.3679999999999999</v>
      </c>
      <c r="BE3" s="19">
        <v>1.343</v>
      </c>
      <c r="BF3" s="19">
        <v>-3.3679999999999999</v>
      </c>
      <c r="BG3" s="19">
        <v>1.0947</v>
      </c>
      <c r="BH3" s="19">
        <v>-3.3679999999999999</v>
      </c>
      <c r="BI3" s="19">
        <v>0.70040000000000002</v>
      </c>
      <c r="BJ3" s="19">
        <v>-3.3679999999999999</v>
      </c>
      <c r="BK3" s="19">
        <v>0.50990000000000002</v>
      </c>
      <c r="BL3" s="19">
        <v>-3.3679999999999999</v>
      </c>
      <c r="BM3" s="19">
        <v>0.50039999999999996</v>
      </c>
      <c r="BN3" s="19">
        <v>-3.3679999999999999</v>
      </c>
      <c r="BO3" s="19">
        <v>0.193</v>
      </c>
      <c r="BP3" s="19">
        <v>-3.3679999999999999</v>
      </c>
      <c r="BQ3" s="19">
        <v>0.2273</v>
      </c>
      <c r="BR3" s="19">
        <v>-3.3679999999999999</v>
      </c>
      <c r="BS3" s="17">
        <v>0</v>
      </c>
      <c r="BT3" s="17">
        <v>0</v>
      </c>
      <c r="BU3" s="17">
        <v>1.1271</v>
      </c>
      <c r="BV3" s="17">
        <v>3.4079999999999999</v>
      </c>
      <c r="BW3" s="17"/>
      <c r="BX3" s="17"/>
      <c r="BY3" s="17"/>
      <c r="BZ3" s="17"/>
      <c r="CA3" s="17"/>
      <c r="CB3" s="17"/>
      <c r="CC3" s="17"/>
      <c r="CD3" s="17"/>
      <c r="CO3" s="12">
        <v>-1.0909</v>
      </c>
      <c r="CP3" s="12">
        <v>3.5851999999999999</v>
      </c>
      <c r="CQ3" s="12">
        <v>-3.2949999999999999</v>
      </c>
      <c r="CR3" s="12">
        <v>2.3216000000000001</v>
      </c>
      <c r="CS3" s="12">
        <v>-0.2407</v>
      </c>
      <c r="CT3" s="12">
        <v>3.3298999999999999</v>
      </c>
      <c r="CU3" s="12">
        <v>-2.0853000000000002</v>
      </c>
      <c r="CV3" s="12">
        <v>2.9685999999999999</v>
      </c>
      <c r="CW3" s="12">
        <v>-2.0853000000000002</v>
      </c>
      <c r="CX3" s="12">
        <v>3.1095999999999999</v>
      </c>
      <c r="DI3" s="12">
        <v>-2.1374</v>
      </c>
      <c r="DJ3" s="12">
        <v>3.2715000000000001</v>
      </c>
      <c r="DK3" s="12">
        <v>-1.7868999999999999</v>
      </c>
      <c r="DL3" s="12">
        <v>3.6410999999999998</v>
      </c>
      <c r="DM3" s="12">
        <v>-1.6941999999999999</v>
      </c>
      <c r="DN3" s="12">
        <v>4.6868999999999996</v>
      </c>
      <c r="DO3" s="12">
        <v>-1.7265999999999999</v>
      </c>
      <c r="DP3" s="12">
        <v>4.9314</v>
      </c>
    </row>
    <row r="4" spans="2:120" ht="14.45" customHeight="1" x14ac:dyDescent="0.2">
      <c r="B4" s="2" t="s">
        <v>795</v>
      </c>
      <c r="C4" s="2" t="s">
        <v>479</v>
      </c>
      <c r="D4" s="5">
        <f t="shared" si="0"/>
        <v>9.1376000000000008</v>
      </c>
      <c r="E4" s="5">
        <f t="shared" si="1"/>
        <v>8.3420000000000005</v>
      </c>
      <c r="F4" s="5">
        <f t="shared" si="2"/>
        <v>1.9481999999999999</v>
      </c>
      <c r="G4" s="5">
        <f t="shared" si="3"/>
        <v>0.50290000000000001</v>
      </c>
      <c r="H4" s="5">
        <f t="shared" si="4"/>
        <v>1.0446</v>
      </c>
      <c r="I4" s="5">
        <f t="shared" si="5"/>
        <v>0.52</v>
      </c>
      <c r="J4" s="5">
        <f t="shared" si="6"/>
        <v>1.2078000000000002</v>
      </c>
      <c r="K4" s="5">
        <f t="shared" si="7"/>
        <v>0.74040000000000017</v>
      </c>
      <c r="L4" s="5">
        <f t="shared" si="8"/>
        <v>3.9107222363650429</v>
      </c>
      <c r="M4" s="5">
        <f t="shared" ref="M4:M10" si="13">((BU4-BW4)^2+(BV4-BX4)^2)^0.5</f>
        <v>0.97314184988623298</v>
      </c>
      <c r="N4" s="5">
        <f t="shared" ref="N4:N10" si="14">((BW4-BY4)^2+(BX4-BZ4)^2)^0.5 + ((BY4-CA4)^2+(BZ4-CB4)^2)^0.5</f>
        <v>3.6803603133859859</v>
      </c>
      <c r="O4" s="5" t="s">
        <v>566</v>
      </c>
      <c r="P4" s="5">
        <f t="shared" ref="P4:P10" si="15">((CE4-CG4)^2+(CF4-CH4)^2)^0.5</f>
        <v>4.0862729632270041</v>
      </c>
      <c r="Q4" s="5">
        <f t="shared" ref="Q4:Q10" si="16">((CG4-CI4)^2+(CH4-CJ4)^2)^0.5</f>
        <v>4.3037650365697253</v>
      </c>
      <c r="R4" s="5">
        <f t="shared" ref="R4:R10" si="17">((CO4-CQ4)^2+(CP4-CR4)^2)^0.5</f>
        <v>3.2982408841684081</v>
      </c>
      <c r="S4" s="5">
        <f t="shared" ref="S4:S10" si="18">((CQ4-CS4)^2+(CR4-CT4)^2)^0.5</f>
        <v>3.9095152257025423</v>
      </c>
      <c r="T4" s="5">
        <f t="shared" ref="T4:T10" si="19">((CY4-DA4)^2+(CZ4-DB4)^2)^0.5</f>
        <v>4.0923730352938259</v>
      </c>
      <c r="U4" s="5">
        <f t="shared" ref="U4:U10" si="20">((DA4-DC4)^2+(DB4-DD4)^2)^0.5</f>
        <v>5.0329525777618844</v>
      </c>
      <c r="V4" s="5">
        <f t="shared" ref="V4:V10" si="21">((DI4-DK4)^2+(DJ4-DL4)^2)^0.5</f>
        <v>0.5135836835414459</v>
      </c>
      <c r="W4" s="5">
        <f t="shared" ref="W4:W10" si="22">((DK4-DM4)^2+(DL4-DN4)^2)^0.5</f>
        <v>1.1278666676518119</v>
      </c>
      <c r="X4" s="5">
        <f t="shared" ref="X4:X10" si="23">((DM4-DO4)^2+(DN4-DP4)^2)^0.5</f>
        <v>0.26869302186696198</v>
      </c>
      <c r="Y4" s="5">
        <f t="shared" ref="Y4:Y10" si="24">((BE4-BK4)^2+(BF4-BL4)^2)^0.5</f>
        <v>0.89850000000000008</v>
      </c>
      <c r="Z4" s="5">
        <f t="shared" si="9"/>
        <v>0.35559999999999997</v>
      </c>
      <c r="AA4" s="5">
        <f t="shared" si="10"/>
        <v>0.90040000000000009</v>
      </c>
      <c r="AB4" s="5">
        <f t="shared" si="11"/>
        <v>1.4872000000000001</v>
      </c>
      <c r="AC4" s="6">
        <f t="shared" si="12"/>
        <v>1.2591999999999999</v>
      </c>
      <c r="AD4" s="6">
        <f t="shared" ref="AD4:AD10" si="25">((CK4-CM4)^2+(CL4-CN4)^2)^0.5</f>
        <v>0.15490000000000004</v>
      </c>
      <c r="AE4" s="6">
        <f t="shared" ref="AE4:AE10" si="26">((CU4-CW4)^2+(CV4-CX4)^2)^0.5</f>
        <v>0.1626000000000003</v>
      </c>
      <c r="AF4" s="6">
        <f t="shared" ref="AF4:AF10" si="27">((DE4-DG4)^2+(DF4-DH4)^2)^0.5</f>
        <v>0.14549999999999841</v>
      </c>
      <c r="AG4" s="9">
        <v>0</v>
      </c>
      <c r="AH4" s="9">
        <v>0</v>
      </c>
      <c r="AI4" s="9">
        <v>0</v>
      </c>
      <c r="AJ4" s="9">
        <v>-0.50290000000000001</v>
      </c>
      <c r="AK4" s="9">
        <v>0</v>
      </c>
      <c r="AL4" s="9">
        <v>-0.90359999999999996</v>
      </c>
      <c r="AM4" s="9">
        <v>0</v>
      </c>
      <c r="AN4" s="9">
        <v>-1.9481999999999999</v>
      </c>
      <c r="AO4" s="9">
        <v>0</v>
      </c>
      <c r="AP4" s="9">
        <v>-2.4681999999999999</v>
      </c>
      <c r="AQ4" s="9">
        <v>0</v>
      </c>
      <c r="AR4" s="9">
        <v>-3.6760000000000002</v>
      </c>
      <c r="AS4" s="9">
        <v>0</v>
      </c>
      <c r="AT4" s="9">
        <v>-4.4164000000000003</v>
      </c>
      <c r="AU4" s="9">
        <v>0</v>
      </c>
      <c r="AV4" s="9">
        <v>-8.3420000000000005</v>
      </c>
      <c r="AW4" s="9">
        <v>0</v>
      </c>
      <c r="AX4" s="9">
        <v>-9.1376000000000008</v>
      </c>
      <c r="AY4" s="18">
        <v>0.49969999999999998</v>
      </c>
      <c r="AZ4" s="18">
        <v>-3.3540999999999999</v>
      </c>
      <c r="BA4" s="19">
        <v>0.69599999999999995</v>
      </c>
      <c r="BB4" s="19">
        <v>-3.3540999999999999</v>
      </c>
      <c r="BC4" s="19">
        <v>0.44890000000000002</v>
      </c>
      <c r="BD4" s="19">
        <v>-3.3540999999999999</v>
      </c>
      <c r="BE4" s="19">
        <v>-0.1537</v>
      </c>
      <c r="BF4" s="19">
        <v>-3.3540999999999999</v>
      </c>
      <c r="BG4" s="19">
        <v>-0.4743</v>
      </c>
      <c r="BH4" s="19">
        <v>-3.3540999999999999</v>
      </c>
      <c r="BI4" s="19">
        <v>-0.82989999999999997</v>
      </c>
      <c r="BJ4" s="19">
        <v>-3.3540999999999999</v>
      </c>
      <c r="BK4" s="19">
        <v>-1.0522</v>
      </c>
      <c r="BL4" s="19">
        <v>-3.3540999999999999</v>
      </c>
      <c r="BM4" s="19">
        <v>-0.45150000000000001</v>
      </c>
      <c r="BN4" s="19">
        <v>-3.3540999999999999</v>
      </c>
      <c r="BO4" s="19">
        <v>-0.79120000000000001</v>
      </c>
      <c r="BP4" s="19">
        <v>-3.3540999999999999</v>
      </c>
      <c r="BQ4" s="19">
        <v>-0.75949999999999995</v>
      </c>
      <c r="BR4" s="19">
        <v>-3.3540999999999999</v>
      </c>
      <c r="BS4" s="17">
        <v>0</v>
      </c>
      <c r="BT4" s="17">
        <v>0</v>
      </c>
      <c r="BU4" s="17">
        <v>1.7596000000000001</v>
      </c>
      <c r="BV4" s="17">
        <v>3.4925000000000002</v>
      </c>
      <c r="BW4" s="17">
        <v>2.5171000000000001</v>
      </c>
      <c r="BX4" s="17">
        <v>4.1033999999999997</v>
      </c>
      <c r="BY4" s="17">
        <v>3.9350999999999998</v>
      </c>
      <c r="BZ4" s="17">
        <v>5.2603</v>
      </c>
      <c r="CA4" s="17">
        <v>4.9002999999999997</v>
      </c>
      <c r="CB4" s="17">
        <v>6.8388999999999998</v>
      </c>
      <c r="CC4" s="17">
        <v>4.9002999999999997</v>
      </c>
      <c r="CD4" s="17">
        <v>6.8388999999999998</v>
      </c>
      <c r="CE4" s="12">
        <v>4.8659999999999997</v>
      </c>
      <c r="CF4" s="12">
        <v>7.0186999999999999</v>
      </c>
      <c r="CG4" s="12">
        <v>2.6631999999999998</v>
      </c>
      <c r="CH4" s="12">
        <v>3.577</v>
      </c>
      <c r="CI4" s="12">
        <v>6.1150000000000002</v>
      </c>
      <c r="CJ4" s="12">
        <v>1.0065</v>
      </c>
      <c r="CK4" s="12">
        <v>4.1383000000000001</v>
      </c>
      <c r="CL4" s="12">
        <v>5.7182000000000004</v>
      </c>
      <c r="CM4" s="12">
        <v>3.9834000000000001</v>
      </c>
      <c r="CN4" s="12">
        <v>5.7182000000000004</v>
      </c>
      <c r="CO4" s="12">
        <v>4.1147999999999998</v>
      </c>
      <c r="CP4" s="12">
        <v>5.7480000000000002</v>
      </c>
      <c r="CQ4" s="12">
        <v>1.9895</v>
      </c>
      <c r="CR4" s="12">
        <v>8.2702000000000009</v>
      </c>
      <c r="CS4" s="12">
        <v>5.7652000000000001</v>
      </c>
      <c r="CT4" s="12">
        <v>9.2843</v>
      </c>
      <c r="CU4" s="12">
        <v>3.1019999999999999</v>
      </c>
      <c r="CV4" s="12">
        <v>6.8967000000000001</v>
      </c>
      <c r="CW4" s="12">
        <v>3.1019999999999999</v>
      </c>
      <c r="CX4" s="12">
        <v>7.0593000000000004</v>
      </c>
      <c r="CY4" s="12">
        <v>3.0848</v>
      </c>
      <c r="CZ4" s="12">
        <v>7.0522999999999998</v>
      </c>
      <c r="DA4" s="12">
        <v>-3.8699999999999998E-2</v>
      </c>
      <c r="DB4" s="12">
        <v>9.6964000000000006</v>
      </c>
      <c r="DC4" s="12">
        <v>2.2511000000000001</v>
      </c>
      <c r="DD4" s="12">
        <v>14.1783</v>
      </c>
      <c r="DE4" s="12">
        <v>1.7316</v>
      </c>
      <c r="DF4" s="12">
        <v>8.1178000000000008</v>
      </c>
      <c r="DG4" s="12">
        <v>1.7316</v>
      </c>
      <c r="DH4" s="12">
        <v>8.2632999999999992</v>
      </c>
      <c r="DI4" s="12">
        <v>1.8066</v>
      </c>
      <c r="DJ4" s="12">
        <v>8.2187999999999999</v>
      </c>
      <c r="DK4" s="12">
        <v>2.1558000000000002</v>
      </c>
      <c r="DL4" s="12">
        <v>8.5953999999999997</v>
      </c>
      <c r="DM4" s="12">
        <v>2.3127</v>
      </c>
      <c r="DN4" s="12">
        <v>9.7123000000000008</v>
      </c>
      <c r="DO4" s="12">
        <v>2.2713999999999999</v>
      </c>
      <c r="DP4" s="12">
        <v>9.9778000000000002</v>
      </c>
    </row>
    <row r="5" spans="2:120" ht="16.899999999999999" customHeight="1" x14ac:dyDescent="0.2">
      <c r="B5" s="2" t="s">
        <v>796</v>
      </c>
      <c r="C5" s="2" t="s">
        <v>483</v>
      </c>
      <c r="D5" s="5">
        <f t="shared" si="0"/>
        <v>8.5973000000000006</v>
      </c>
      <c r="E5" s="5">
        <f t="shared" si="1"/>
        <v>8.1304999999999996</v>
      </c>
      <c r="F5" s="5">
        <f t="shared" si="2"/>
        <v>1.7221</v>
      </c>
      <c r="G5" s="5">
        <f t="shared" si="3"/>
        <v>0.35310000000000002</v>
      </c>
      <c r="H5" s="5">
        <f t="shared" si="4"/>
        <v>1.0312000000000001</v>
      </c>
      <c r="I5" s="5">
        <f t="shared" si="5"/>
        <v>0.46040000000000014</v>
      </c>
      <c r="J5" s="5">
        <f t="shared" si="6"/>
        <v>1.2267999999999999</v>
      </c>
      <c r="K5" s="5">
        <f t="shared" si="7"/>
        <v>0.8573000000000004</v>
      </c>
      <c r="L5" s="5">
        <f t="shared" si="8"/>
        <v>3.8857758890599956</v>
      </c>
      <c r="M5" s="5">
        <f t="shared" si="13"/>
        <v>0.99569924173919078</v>
      </c>
      <c r="N5" s="5" t="s">
        <v>566</v>
      </c>
      <c r="O5" s="5" t="s">
        <v>566</v>
      </c>
      <c r="P5" s="5">
        <f t="shared" si="15"/>
        <v>3.9752374331604394</v>
      </c>
      <c r="Q5" s="5">
        <f t="shared" si="16"/>
        <v>4.2585848694137818</v>
      </c>
      <c r="R5" s="5">
        <f t="shared" si="17"/>
        <v>3.2208342661490668</v>
      </c>
      <c r="S5" s="5">
        <f t="shared" si="18"/>
        <v>3.919690938071521</v>
      </c>
      <c r="T5" s="5">
        <f t="shared" si="19"/>
        <v>3.9833243867403016</v>
      </c>
      <c r="U5" s="5">
        <f t="shared" si="20"/>
        <v>4.8668477231160621</v>
      </c>
      <c r="V5" s="5">
        <f t="shared" si="21"/>
        <v>0.55811884935020784</v>
      </c>
      <c r="W5" s="5">
        <f t="shared" si="22"/>
        <v>0.97957340204805476</v>
      </c>
      <c r="X5" s="5">
        <f t="shared" si="23"/>
        <v>0.22013252826422533</v>
      </c>
      <c r="Y5" s="5">
        <f t="shared" si="24"/>
        <v>0.89790000000000003</v>
      </c>
      <c r="Z5" s="5">
        <f t="shared" si="9"/>
        <v>0.3639</v>
      </c>
      <c r="AA5" s="5">
        <f t="shared" si="10"/>
        <v>0.86109999999999998</v>
      </c>
      <c r="AB5" s="5">
        <f t="shared" si="11"/>
        <v>1.4642999999999999</v>
      </c>
      <c r="AC5" s="6">
        <f t="shared" si="12"/>
        <v>1.2586000000000002</v>
      </c>
      <c r="AD5" s="6">
        <f t="shared" si="25"/>
        <v>0.12509999999999999</v>
      </c>
      <c r="AE5" s="6">
        <f t="shared" si="26"/>
        <v>0.15360000000000007</v>
      </c>
      <c r="AF5" s="6">
        <f t="shared" si="27"/>
        <v>0.14929999999999999</v>
      </c>
      <c r="AG5" s="9">
        <v>0</v>
      </c>
      <c r="AH5" s="9">
        <v>0</v>
      </c>
      <c r="AI5" s="9">
        <v>0</v>
      </c>
      <c r="AJ5" s="9">
        <v>-0.35310000000000002</v>
      </c>
      <c r="AK5" s="9">
        <v>0</v>
      </c>
      <c r="AL5" s="9">
        <v>-0.69089999999999996</v>
      </c>
      <c r="AM5" s="9">
        <v>0</v>
      </c>
      <c r="AN5" s="9">
        <v>-1.7221</v>
      </c>
      <c r="AO5" s="9">
        <v>0</v>
      </c>
      <c r="AP5" s="9">
        <v>-2.1825000000000001</v>
      </c>
      <c r="AQ5" s="9">
        <v>0</v>
      </c>
      <c r="AR5" s="9">
        <v>-3.4093</v>
      </c>
      <c r="AS5" s="9">
        <v>0</v>
      </c>
      <c r="AT5" s="9">
        <v>-4.2666000000000004</v>
      </c>
      <c r="AU5" s="9">
        <v>0</v>
      </c>
      <c r="AV5" s="9">
        <v>-8.1304999999999996</v>
      </c>
      <c r="AW5" s="9">
        <v>0</v>
      </c>
      <c r="AX5" s="9">
        <v>-8.5973000000000006</v>
      </c>
      <c r="AY5" s="18">
        <v>1.0154000000000001</v>
      </c>
      <c r="AZ5" s="18">
        <v>-4.0290999999999997</v>
      </c>
      <c r="BA5" s="19">
        <v>1.0528</v>
      </c>
      <c r="BB5" s="19">
        <v>-4.0290999999999997</v>
      </c>
      <c r="BC5" s="19">
        <v>0.6452</v>
      </c>
      <c r="BD5" s="19">
        <v>-4.0290999999999997</v>
      </c>
      <c r="BE5" s="19">
        <v>0.57850000000000001</v>
      </c>
      <c r="BF5" s="19">
        <v>-4.0290999999999997</v>
      </c>
      <c r="BG5" s="19">
        <v>0.28639999999999999</v>
      </c>
      <c r="BH5" s="19">
        <v>-4.0290999999999997</v>
      </c>
      <c r="BI5" s="19">
        <v>-7.7499999999999999E-2</v>
      </c>
      <c r="BJ5" s="19">
        <v>-4.0290999999999997</v>
      </c>
      <c r="BK5" s="19">
        <v>-0.31940000000000002</v>
      </c>
      <c r="BL5" s="19">
        <v>-4.0290999999999997</v>
      </c>
      <c r="BM5" s="19">
        <v>-0.21590000000000001</v>
      </c>
      <c r="BN5" s="19">
        <v>-4.0290999999999997</v>
      </c>
      <c r="BO5" s="19">
        <v>-0.41149999999999998</v>
      </c>
      <c r="BP5" s="19">
        <v>-4.0290999999999997</v>
      </c>
      <c r="BQ5" s="19">
        <v>-0.2432</v>
      </c>
      <c r="BR5" s="19">
        <v>-4.0290999999999997</v>
      </c>
      <c r="BS5" s="17">
        <v>0</v>
      </c>
      <c r="BT5" s="17">
        <v>0</v>
      </c>
      <c r="BU5" s="17">
        <v>8.2500000000000004E-2</v>
      </c>
      <c r="BV5" s="17">
        <v>3.8849</v>
      </c>
      <c r="BW5" s="17">
        <v>1.0311999999999999</v>
      </c>
      <c r="BX5" s="17">
        <v>4.1871999999999998</v>
      </c>
      <c r="BY5" s="17">
        <v>1.0311999999999999</v>
      </c>
      <c r="BZ5" s="17">
        <v>4.1871999999999998</v>
      </c>
      <c r="CA5" s="17"/>
      <c r="CB5" s="17"/>
      <c r="CC5" s="17"/>
      <c r="CD5" s="17"/>
      <c r="CE5" s="12">
        <v>-0.31940000000000002</v>
      </c>
      <c r="CF5" s="12">
        <v>-4.0945</v>
      </c>
      <c r="CG5" s="12">
        <v>-1.6027</v>
      </c>
      <c r="CH5" s="12">
        <v>-0.33210000000000001</v>
      </c>
      <c r="CI5" s="12">
        <v>0.95760000000000001</v>
      </c>
      <c r="CJ5" s="12">
        <v>-3.7351000000000001</v>
      </c>
      <c r="CK5" s="12">
        <v>-0.48199999999999998</v>
      </c>
      <c r="CL5" s="12">
        <v>-3.1139999999999999</v>
      </c>
      <c r="CM5" s="12">
        <v>-0.60709999999999997</v>
      </c>
      <c r="CN5" s="12">
        <v>-3.1139999999999999</v>
      </c>
      <c r="CO5" s="12">
        <v>-0.66169999999999995</v>
      </c>
      <c r="CP5" s="12">
        <v>-2.9718</v>
      </c>
      <c r="CQ5" s="12">
        <v>-2.1393</v>
      </c>
      <c r="CR5" s="12">
        <v>-0.1099</v>
      </c>
      <c r="CS5" s="12">
        <v>0.2051</v>
      </c>
      <c r="CT5" s="12">
        <v>-3.2511999999999999</v>
      </c>
      <c r="CU5" s="12">
        <v>-0.9627</v>
      </c>
      <c r="CV5" s="12">
        <v>-2.4542999999999999</v>
      </c>
      <c r="CW5" s="12">
        <v>-1.1163000000000001</v>
      </c>
      <c r="CX5" s="12">
        <v>-2.4542999999999999</v>
      </c>
      <c r="CY5" s="12">
        <v>-1.2648999999999999</v>
      </c>
      <c r="CZ5" s="12">
        <v>-2.3578000000000001</v>
      </c>
      <c r="DA5" s="12">
        <v>-0.9728</v>
      </c>
      <c r="DB5" s="12">
        <v>1.6148</v>
      </c>
      <c r="DC5" s="12">
        <v>2.8696000000000002</v>
      </c>
      <c r="DD5" s="12">
        <v>-1.3722000000000001</v>
      </c>
      <c r="DE5" s="12">
        <v>-1.1474</v>
      </c>
      <c r="DF5" s="12">
        <v>-0.37080000000000002</v>
      </c>
      <c r="DG5" s="12">
        <v>-1.2967</v>
      </c>
      <c r="DH5" s="12">
        <v>-0.37080000000000002</v>
      </c>
      <c r="DI5" s="12">
        <v>-1.3150999999999999</v>
      </c>
      <c r="DJ5" s="12">
        <v>-0.43940000000000001</v>
      </c>
      <c r="DK5" s="12">
        <v>-1.0414000000000001</v>
      </c>
      <c r="DL5" s="12">
        <v>4.7E-2</v>
      </c>
      <c r="DM5" s="12">
        <v>-1.1328</v>
      </c>
      <c r="DN5" s="12">
        <v>1.0223</v>
      </c>
      <c r="DO5" s="12">
        <v>-1.204</v>
      </c>
      <c r="DP5" s="12">
        <v>1.2305999999999999</v>
      </c>
    </row>
    <row r="6" spans="2:120" ht="15" customHeight="1" x14ac:dyDescent="0.2">
      <c r="B6" s="2" t="s">
        <v>797</v>
      </c>
      <c r="C6" s="2" t="s">
        <v>792</v>
      </c>
      <c r="D6" s="5">
        <f t="shared" si="0"/>
        <v>10.134</v>
      </c>
      <c r="E6" s="5">
        <f t="shared" si="1"/>
        <v>9.1630000000000003</v>
      </c>
      <c r="F6" s="5">
        <f t="shared" si="2"/>
        <v>2.0409000000000002</v>
      </c>
      <c r="G6" s="5">
        <f t="shared" si="3"/>
        <v>0.61339999999999995</v>
      </c>
      <c r="H6" s="5">
        <f t="shared" si="4"/>
        <v>0.97410000000000019</v>
      </c>
      <c r="I6" s="5">
        <f t="shared" si="5"/>
        <v>0.56579999999999986</v>
      </c>
      <c r="J6" s="5">
        <f t="shared" si="6"/>
        <v>1.0846</v>
      </c>
      <c r="K6" s="5">
        <f t="shared" si="7"/>
        <v>1.0317999999999996</v>
      </c>
      <c r="L6" s="5">
        <f t="shared" si="8"/>
        <v>4.4352012355698136</v>
      </c>
      <c r="M6" s="5">
        <f t="shared" si="13"/>
        <v>1.1491033896042602</v>
      </c>
      <c r="N6" s="5" t="s">
        <v>566</v>
      </c>
      <c r="O6" s="5" t="s">
        <v>566</v>
      </c>
      <c r="P6" s="5">
        <f t="shared" si="15"/>
        <v>4.4089367890683118</v>
      </c>
      <c r="Q6" s="5">
        <f t="shared" si="16"/>
        <v>4.8578994822865571</v>
      </c>
      <c r="R6" s="5">
        <f t="shared" si="17"/>
        <v>3.6320110200824005</v>
      </c>
      <c r="S6" s="5">
        <f t="shared" si="18"/>
        <v>4.5584144666758855</v>
      </c>
      <c r="T6" s="5">
        <f t="shared" si="19"/>
        <v>4.4595366452132668</v>
      </c>
      <c r="U6" s="5">
        <f t="shared" si="20"/>
        <v>6.0562044689722949</v>
      </c>
      <c r="V6" s="5">
        <f t="shared" si="21"/>
        <v>0.58030504047440445</v>
      </c>
      <c r="W6" s="5">
        <f t="shared" si="22"/>
        <v>1.2326025555709355</v>
      </c>
      <c r="X6" s="5">
        <f t="shared" si="23"/>
        <v>0.31284707126645689</v>
      </c>
      <c r="Y6" s="5">
        <f t="shared" si="24"/>
        <v>0.89280000000000004</v>
      </c>
      <c r="Z6" s="5">
        <f t="shared" si="9"/>
        <v>0.34040000000000004</v>
      </c>
      <c r="AA6" s="5">
        <f t="shared" si="10"/>
        <v>0.97350000000000003</v>
      </c>
      <c r="AB6" s="5">
        <f t="shared" si="11"/>
        <v>1.7328999999999999</v>
      </c>
      <c r="AC6" s="6">
        <f t="shared" si="12"/>
        <v>1.3334999999999999</v>
      </c>
      <c r="AD6" s="6">
        <f t="shared" si="25"/>
        <v>0.17710000000000026</v>
      </c>
      <c r="AE6" s="6">
        <f t="shared" si="26"/>
        <v>0.16819999999999968</v>
      </c>
      <c r="AF6" s="6">
        <f t="shared" si="27"/>
        <v>0.17020000000000035</v>
      </c>
      <c r="AG6" s="9">
        <v>0</v>
      </c>
      <c r="AH6" s="9">
        <v>0</v>
      </c>
      <c r="AI6" s="9">
        <v>0</v>
      </c>
      <c r="AJ6" s="9">
        <v>-0.61339999999999995</v>
      </c>
      <c r="AK6" s="9">
        <v>0</v>
      </c>
      <c r="AL6" s="9">
        <v>-1.0668</v>
      </c>
      <c r="AM6" s="9">
        <v>0</v>
      </c>
      <c r="AN6" s="9">
        <v>-2.0409000000000002</v>
      </c>
      <c r="AO6" s="9">
        <v>0</v>
      </c>
      <c r="AP6" s="9">
        <v>-2.6067</v>
      </c>
      <c r="AQ6" s="9">
        <v>0</v>
      </c>
      <c r="AR6" s="9">
        <v>-3.6913</v>
      </c>
      <c r="AS6" s="9">
        <v>0</v>
      </c>
      <c r="AT6" s="9">
        <v>-4.7230999999999996</v>
      </c>
      <c r="AU6" s="9">
        <v>0</v>
      </c>
      <c r="AV6" s="9">
        <v>-9.1630000000000003</v>
      </c>
      <c r="AW6" s="9">
        <v>0</v>
      </c>
      <c r="AX6" s="9">
        <v>-10.134</v>
      </c>
      <c r="AY6" s="18">
        <v>0.67559999999999998</v>
      </c>
      <c r="AZ6" s="18">
        <v>-5.7525000000000004</v>
      </c>
      <c r="BA6" s="19">
        <v>0.81789999999999996</v>
      </c>
      <c r="BB6" s="19">
        <v>-5.7525000000000004</v>
      </c>
      <c r="BC6" s="19">
        <v>0.55689999999999995</v>
      </c>
      <c r="BD6" s="19">
        <v>-5.7525000000000004</v>
      </c>
      <c r="BE6" s="19">
        <v>0.52129999999999999</v>
      </c>
      <c r="BF6" s="19">
        <v>-5.7525000000000004</v>
      </c>
      <c r="BG6" s="19">
        <v>0.15240000000000001</v>
      </c>
      <c r="BH6" s="19">
        <v>-5.7525000000000004</v>
      </c>
      <c r="BI6" s="19">
        <v>-0.188</v>
      </c>
      <c r="BJ6" s="19">
        <v>-5.7525000000000004</v>
      </c>
      <c r="BK6" s="19">
        <v>-0.3715</v>
      </c>
      <c r="BL6" s="19">
        <v>-5.7525000000000004</v>
      </c>
      <c r="BM6" s="19">
        <v>-0.41660000000000003</v>
      </c>
      <c r="BN6" s="19">
        <v>-5.7525000000000004</v>
      </c>
      <c r="BO6" s="19">
        <v>-0.91500000000000004</v>
      </c>
      <c r="BP6" s="19">
        <v>-5.7525000000000004</v>
      </c>
      <c r="BQ6" s="19">
        <v>-0.65790000000000004</v>
      </c>
      <c r="BR6" s="19">
        <v>-5.7525000000000004</v>
      </c>
      <c r="BS6" s="17">
        <v>0</v>
      </c>
      <c r="BT6" s="17">
        <v>0</v>
      </c>
      <c r="BU6" s="23">
        <v>-4.431</v>
      </c>
      <c r="BV6" s="17">
        <v>-0.193</v>
      </c>
      <c r="BW6" s="17">
        <v>-5.4756</v>
      </c>
      <c r="BX6" s="17">
        <v>-0.67179999999999995</v>
      </c>
      <c r="BY6" s="17">
        <v>-5.4756</v>
      </c>
      <c r="BZ6" s="17">
        <v>-0.67179999999999995</v>
      </c>
      <c r="CA6" s="17"/>
      <c r="CB6" s="17"/>
      <c r="CC6" s="17"/>
      <c r="CD6" s="17"/>
      <c r="CE6" s="12">
        <v>-7.6009000000000002</v>
      </c>
      <c r="CF6" s="12">
        <v>-1.4459</v>
      </c>
      <c r="CG6" s="12">
        <v>-7.7724000000000002</v>
      </c>
      <c r="CH6" s="12">
        <v>2.9597000000000002</v>
      </c>
      <c r="CI6" s="12">
        <v>-5.8140999999999998</v>
      </c>
      <c r="CJ6" s="12">
        <v>7.4054000000000002</v>
      </c>
      <c r="CK6" s="12">
        <v>-7.5774999999999997</v>
      </c>
      <c r="CL6" s="12">
        <v>0.85089999999999999</v>
      </c>
      <c r="CM6" s="12">
        <v>-7.7545999999999999</v>
      </c>
      <c r="CN6" s="12">
        <v>0.85089999999999999</v>
      </c>
      <c r="CO6" s="12">
        <v>-7.6993999999999998</v>
      </c>
      <c r="CP6" s="12">
        <v>0.88329999999999997</v>
      </c>
      <c r="CQ6" s="12">
        <v>-6.6071999999999997</v>
      </c>
      <c r="CR6" s="12">
        <v>-2.5806</v>
      </c>
      <c r="CS6" s="12">
        <v>-5.4038000000000004</v>
      </c>
      <c r="CT6" s="12">
        <v>1.8161</v>
      </c>
      <c r="CU6" s="12">
        <v>-7.1603000000000003</v>
      </c>
      <c r="CV6" s="12">
        <v>-0.4299</v>
      </c>
      <c r="CW6" s="12">
        <v>-7.3285</v>
      </c>
      <c r="CX6" s="12">
        <v>-0.4299</v>
      </c>
      <c r="CY6" s="12">
        <v>-7.0917000000000003</v>
      </c>
      <c r="CZ6" s="12">
        <v>-0.33460000000000001</v>
      </c>
      <c r="DA6" s="12">
        <v>-7.7869999999999999</v>
      </c>
      <c r="DB6" s="12">
        <v>-4.7396000000000003</v>
      </c>
      <c r="DC6" s="12">
        <v>-4.2081</v>
      </c>
      <c r="DD6" s="12">
        <v>0.14599999999999999</v>
      </c>
      <c r="DE6" s="12">
        <v>-7.6205999999999996</v>
      </c>
      <c r="DF6" s="12">
        <v>-2.8555999999999999</v>
      </c>
      <c r="DG6" s="12">
        <v>-7.7907999999999999</v>
      </c>
      <c r="DH6" s="12">
        <v>-2.8555999999999999</v>
      </c>
      <c r="DI6" s="12">
        <v>-7.1875999999999998</v>
      </c>
      <c r="DJ6" s="12">
        <v>-2.82</v>
      </c>
      <c r="DK6" s="12">
        <v>-6.8560999999999996</v>
      </c>
      <c r="DL6" s="12">
        <v>-3.2963</v>
      </c>
      <c r="DM6" s="12">
        <v>-6.8402000000000003</v>
      </c>
      <c r="DN6" s="12">
        <v>-4.5288000000000004</v>
      </c>
      <c r="DO6" s="12">
        <v>-6.9107000000000003</v>
      </c>
      <c r="DP6" s="12">
        <v>-4.8335999999999997</v>
      </c>
    </row>
    <row r="7" spans="2:120" ht="16.149999999999999" customHeight="1" x14ac:dyDescent="0.2">
      <c r="B7" s="2" t="s">
        <v>811</v>
      </c>
      <c r="C7" s="2" t="s">
        <v>585</v>
      </c>
      <c r="D7" s="5">
        <f t="shared" si="0"/>
        <v>8.5749999999999993</v>
      </c>
      <c r="E7" s="5">
        <f t="shared" si="1"/>
        <v>8.3026</v>
      </c>
      <c r="F7" s="5">
        <f t="shared" si="2"/>
        <v>1.9201999999999999</v>
      </c>
      <c r="G7" s="5">
        <f t="shared" si="3"/>
        <v>0.52129999999999999</v>
      </c>
      <c r="H7" s="5">
        <f t="shared" si="4"/>
        <v>1.0064</v>
      </c>
      <c r="I7" s="5">
        <f t="shared" si="5"/>
        <v>0.48450000000000015</v>
      </c>
      <c r="J7" s="5">
        <f t="shared" si="6"/>
        <v>1.1861999999999999</v>
      </c>
      <c r="K7" s="5">
        <f t="shared" si="7"/>
        <v>0.78489999999999993</v>
      </c>
      <c r="L7" s="5">
        <f t="shared" si="8"/>
        <v>3.4983872970270173</v>
      </c>
      <c r="M7" s="5" t="s">
        <v>566</v>
      </c>
      <c r="N7" s="5" t="s">
        <v>566</v>
      </c>
      <c r="O7" s="5" t="s">
        <v>566</v>
      </c>
      <c r="P7" s="5">
        <f t="shared" si="15"/>
        <v>4.0268212028844781</v>
      </c>
      <c r="Q7" s="5">
        <f t="shared" si="16"/>
        <v>4.3817198735199856</v>
      </c>
      <c r="R7" s="5">
        <f t="shared" si="17"/>
        <v>3.2442488313937941</v>
      </c>
      <c r="S7" s="5">
        <f t="shared" si="18"/>
        <v>3.4940486616531259</v>
      </c>
      <c r="T7" s="5">
        <f t="shared" si="19"/>
        <v>3.6682471249903545</v>
      </c>
      <c r="U7" s="5">
        <f t="shared" si="20"/>
        <v>5.4361213130319301</v>
      </c>
      <c r="V7" s="5">
        <f t="shared" si="21"/>
        <v>0.59927776531421573</v>
      </c>
      <c r="W7" s="5">
        <f t="shared" si="22"/>
        <v>1.1151941221150687</v>
      </c>
      <c r="X7" s="5">
        <f t="shared" si="23"/>
        <v>0.28989730940455477</v>
      </c>
      <c r="Y7" s="5">
        <f t="shared" si="24"/>
        <v>0.89219999999999999</v>
      </c>
      <c r="Z7" s="5">
        <f t="shared" si="9"/>
        <v>0.39369999999999999</v>
      </c>
      <c r="AA7" s="5">
        <f t="shared" si="10"/>
        <v>0.92959999999999998</v>
      </c>
      <c r="AB7" s="5">
        <f t="shared" si="11"/>
        <v>1.496</v>
      </c>
      <c r="AC7" s="6">
        <f t="shared" si="12"/>
        <v>1.2110000000000001</v>
      </c>
      <c r="AD7" s="6">
        <f t="shared" si="25"/>
        <v>0.18789999999999996</v>
      </c>
      <c r="AE7" s="6">
        <f t="shared" si="26"/>
        <v>0.15689999999999993</v>
      </c>
      <c r="AF7" s="6">
        <f t="shared" si="27"/>
        <v>0.1822</v>
      </c>
      <c r="AG7" s="9">
        <v>0</v>
      </c>
      <c r="AH7" s="9">
        <v>0</v>
      </c>
      <c r="AI7" s="9">
        <v>0</v>
      </c>
      <c r="AJ7" s="9">
        <v>-0.52129999999999999</v>
      </c>
      <c r="AK7" s="9">
        <v>0</v>
      </c>
      <c r="AL7" s="9">
        <v>-0.91379999999999995</v>
      </c>
      <c r="AM7" s="9">
        <v>0</v>
      </c>
      <c r="AN7" s="9">
        <v>-1.9201999999999999</v>
      </c>
      <c r="AO7" s="9">
        <v>0</v>
      </c>
      <c r="AP7" s="9">
        <v>-2.4047000000000001</v>
      </c>
      <c r="AQ7" s="9">
        <v>0</v>
      </c>
      <c r="AR7" s="9">
        <v>-3.5909</v>
      </c>
      <c r="AS7" s="9">
        <v>0</v>
      </c>
      <c r="AT7" s="9">
        <v>-4.3757999999999999</v>
      </c>
      <c r="AU7" s="9">
        <v>0</v>
      </c>
      <c r="AV7" s="9">
        <v>-8.3026</v>
      </c>
      <c r="AW7" s="9">
        <v>0</v>
      </c>
      <c r="AX7" s="9">
        <v>-8.5749999999999993</v>
      </c>
      <c r="AY7" s="18">
        <v>0.70740000000000003</v>
      </c>
      <c r="AZ7" s="18">
        <v>-3.7046000000000001</v>
      </c>
      <c r="BA7" s="19">
        <v>0.85719999999999996</v>
      </c>
      <c r="BB7" s="19">
        <v>-3.7046000000000001</v>
      </c>
      <c r="BC7" s="19">
        <v>0.5645</v>
      </c>
      <c r="BD7" s="19">
        <v>-3.7046000000000001</v>
      </c>
      <c r="BE7" s="19">
        <v>0.56769999999999998</v>
      </c>
      <c r="BF7" s="19">
        <v>-3.7046000000000001</v>
      </c>
      <c r="BG7" s="19">
        <v>0.32769999999999999</v>
      </c>
      <c r="BH7" s="19">
        <v>-3.7046000000000001</v>
      </c>
      <c r="BI7" s="19">
        <v>-6.6000000000000003E-2</v>
      </c>
      <c r="BJ7" s="19">
        <v>-3.7046000000000001</v>
      </c>
      <c r="BK7" s="19">
        <v>-0.32450000000000001</v>
      </c>
      <c r="BL7" s="19">
        <v>-3.7046000000000001</v>
      </c>
      <c r="BM7" s="19">
        <v>-0.36509999999999998</v>
      </c>
      <c r="BN7" s="19">
        <v>-3.7046000000000001</v>
      </c>
      <c r="BO7" s="19">
        <v>-0.63880000000000003</v>
      </c>
      <c r="BP7" s="19">
        <v>-3.7046000000000001</v>
      </c>
      <c r="BQ7" s="19">
        <v>-0.50360000000000005</v>
      </c>
      <c r="BR7" s="19">
        <v>-3.7046000000000001</v>
      </c>
      <c r="BS7" s="17">
        <v>0</v>
      </c>
      <c r="BT7" s="17">
        <v>0</v>
      </c>
      <c r="BU7" s="17">
        <v>-3.6200000000000003E-2</v>
      </c>
      <c r="BV7" s="17">
        <v>3.4982000000000002</v>
      </c>
      <c r="BW7" s="17"/>
      <c r="BX7" s="17"/>
      <c r="BY7" s="17"/>
      <c r="BZ7" s="17"/>
      <c r="CA7" s="17"/>
      <c r="CB7" s="17"/>
      <c r="CC7" s="17"/>
      <c r="CD7" s="17"/>
      <c r="CE7" s="12">
        <v>5.6500000000000002E-2</v>
      </c>
      <c r="CF7" s="12">
        <v>3.6067999999999998</v>
      </c>
      <c r="CG7" s="12">
        <v>2.2770999999999999</v>
      </c>
      <c r="CH7" s="12">
        <v>0.24759999999999999</v>
      </c>
      <c r="CI7" s="12">
        <v>2.9266999999999999</v>
      </c>
      <c r="CJ7" s="12">
        <v>4.5808999999999997</v>
      </c>
      <c r="CK7" s="12">
        <v>1.129</v>
      </c>
      <c r="CL7" s="12">
        <v>2.3952</v>
      </c>
      <c r="CM7" s="12">
        <v>0.94110000000000005</v>
      </c>
      <c r="CN7" s="12">
        <v>2.3952</v>
      </c>
      <c r="CO7" s="12">
        <v>1.0089999999999999</v>
      </c>
      <c r="CP7" s="12">
        <v>2.5310999999999999</v>
      </c>
      <c r="CQ7" s="12">
        <v>0.99119999999999997</v>
      </c>
      <c r="CR7" s="12">
        <v>5.7752999999999997</v>
      </c>
      <c r="CS7" s="12">
        <v>4.4793000000000003</v>
      </c>
      <c r="CT7" s="12">
        <v>5.5715000000000003</v>
      </c>
      <c r="CU7" s="12">
        <v>1.1151</v>
      </c>
      <c r="CV7" s="12">
        <v>3.6671</v>
      </c>
      <c r="CW7" s="12">
        <v>0.95820000000000005</v>
      </c>
      <c r="CX7" s="12">
        <v>3.6671</v>
      </c>
      <c r="CY7" s="12">
        <v>1.0108999999999999</v>
      </c>
      <c r="CZ7" s="12">
        <v>3.6086999999999998</v>
      </c>
      <c r="DA7" s="12">
        <v>-0.39750000000000002</v>
      </c>
      <c r="DB7" s="12">
        <v>6.9958</v>
      </c>
      <c r="DC7" s="12">
        <v>4.8482000000000003</v>
      </c>
      <c r="DD7" s="12">
        <v>5.5696000000000003</v>
      </c>
      <c r="DE7" s="12">
        <v>0.374</v>
      </c>
      <c r="DF7" s="12">
        <v>5.1486000000000001</v>
      </c>
      <c r="DG7" s="12">
        <v>0.1918</v>
      </c>
      <c r="DH7" s="12">
        <v>5.1486000000000001</v>
      </c>
      <c r="DI7" s="12">
        <v>0.2324</v>
      </c>
      <c r="DJ7" s="12">
        <v>5.1391</v>
      </c>
      <c r="DK7" s="12">
        <v>0.55940000000000001</v>
      </c>
      <c r="DL7" s="12">
        <v>5.6413000000000002</v>
      </c>
      <c r="DM7" s="12">
        <v>0.29459999999999997</v>
      </c>
      <c r="DN7" s="12">
        <v>6.7245999999999997</v>
      </c>
      <c r="DO7" s="12">
        <v>0.13589999999999999</v>
      </c>
      <c r="DP7" s="12">
        <v>6.9672000000000001</v>
      </c>
    </row>
    <row r="8" spans="2:120" ht="16.149999999999999" customHeight="1" x14ac:dyDescent="0.2">
      <c r="B8" s="2" t="s">
        <v>819</v>
      </c>
      <c r="C8" s="2" t="s">
        <v>484</v>
      </c>
      <c r="D8" s="5">
        <f t="shared" si="0"/>
        <v>9.7706999999999997</v>
      </c>
      <c r="E8" s="5">
        <f t="shared" si="1"/>
        <v>8.8493999999999993</v>
      </c>
      <c r="F8" s="5">
        <f t="shared" si="2"/>
        <v>2.0428000000000002</v>
      </c>
      <c r="G8" s="5">
        <f t="shared" si="3"/>
        <v>0.55879999999999996</v>
      </c>
      <c r="H8" s="5">
        <f t="shared" si="4"/>
        <v>1.1373000000000002</v>
      </c>
      <c r="I8" s="5">
        <f t="shared" si="5"/>
        <v>0.50419999999999998</v>
      </c>
      <c r="J8" s="5">
        <f t="shared" si="6"/>
        <v>1.0953999999999997</v>
      </c>
      <c r="K8" s="5">
        <f t="shared" si="7"/>
        <v>0.81020000000000048</v>
      </c>
      <c r="L8" s="5" t="s">
        <v>566</v>
      </c>
      <c r="M8" s="5" t="s">
        <v>566</v>
      </c>
      <c r="N8" s="5" t="s">
        <v>566</v>
      </c>
      <c r="O8" s="5" t="s">
        <v>566</v>
      </c>
      <c r="P8" s="5">
        <f t="shared" si="15"/>
        <v>5.303268803294813</v>
      </c>
      <c r="Q8" s="5">
        <f t="shared" si="16"/>
        <v>4.6533886255072225</v>
      </c>
      <c r="R8" s="5">
        <f t="shared" si="17"/>
        <v>4.1744236991469847</v>
      </c>
      <c r="S8" s="5">
        <f t="shared" si="18"/>
        <v>4.3907891147264184</v>
      </c>
      <c r="T8" s="5">
        <f t="shared" si="19"/>
        <v>5.0371521100717231</v>
      </c>
      <c r="U8" s="5">
        <f t="shared" si="20"/>
        <v>6.1509529440567166</v>
      </c>
      <c r="V8" s="5">
        <f t="shared" si="21"/>
        <v>0.70064528115159685</v>
      </c>
      <c r="W8" s="5">
        <f t="shared" si="22"/>
        <v>1.387933806058488</v>
      </c>
      <c r="X8" s="5">
        <f t="shared" si="23"/>
        <v>0.30309843285639032</v>
      </c>
      <c r="Y8" s="5">
        <f t="shared" si="24"/>
        <v>0.94490000000000007</v>
      </c>
      <c r="Z8" s="5">
        <f t="shared" si="9"/>
        <v>0.39179999999999998</v>
      </c>
      <c r="AA8" s="5">
        <f t="shared" si="10"/>
        <v>1.0115000000000001</v>
      </c>
      <c r="AB8" s="5">
        <f t="shared" si="11"/>
        <v>1.8109999999999999</v>
      </c>
      <c r="AC8" s="6">
        <f t="shared" si="12"/>
        <v>1.0846</v>
      </c>
      <c r="AD8" s="6">
        <f t="shared" si="25"/>
        <v>0.12759999999999994</v>
      </c>
      <c r="AE8" s="6">
        <f t="shared" si="26"/>
        <v>0.127</v>
      </c>
      <c r="AF8" s="6">
        <f t="shared" si="27"/>
        <v>0.12380000000000013</v>
      </c>
      <c r="AG8" s="9">
        <v>0</v>
      </c>
      <c r="AH8" s="9">
        <v>0</v>
      </c>
      <c r="AI8" s="9">
        <v>0</v>
      </c>
      <c r="AJ8" s="9">
        <v>-0.55879999999999996</v>
      </c>
      <c r="AK8" s="9">
        <v>0</v>
      </c>
      <c r="AL8" s="9">
        <v>-0.90549999999999997</v>
      </c>
      <c r="AM8" s="9">
        <v>0</v>
      </c>
      <c r="AN8" s="9">
        <v>-2.0428000000000002</v>
      </c>
      <c r="AO8" s="9">
        <v>0</v>
      </c>
      <c r="AP8" s="9">
        <v>-2.5470000000000002</v>
      </c>
      <c r="AQ8" s="9">
        <v>0</v>
      </c>
      <c r="AR8" s="9">
        <v>-3.6423999999999999</v>
      </c>
      <c r="AS8" s="9">
        <v>0</v>
      </c>
      <c r="AT8" s="9">
        <v>-4.4526000000000003</v>
      </c>
      <c r="AU8" s="9">
        <v>0</v>
      </c>
      <c r="AV8" s="9">
        <v>-8.8493999999999993</v>
      </c>
      <c r="AW8" s="9">
        <v>0</v>
      </c>
      <c r="AX8" s="9">
        <v>-9.7706999999999997</v>
      </c>
      <c r="AY8" s="18">
        <v>0.44130000000000003</v>
      </c>
      <c r="AZ8" s="18">
        <v>-5.3105000000000002</v>
      </c>
      <c r="BA8" s="19">
        <v>0.86170000000000002</v>
      </c>
      <c r="BB8" s="19">
        <v>-5.3105000000000002</v>
      </c>
      <c r="BC8" s="19">
        <v>0.50670000000000004</v>
      </c>
      <c r="BD8" s="19">
        <v>-5.3105000000000002</v>
      </c>
      <c r="BE8" s="19">
        <v>0.46100000000000002</v>
      </c>
      <c r="BF8" s="19">
        <v>-5.3105000000000002</v>
      </c>
      <c r="BG8" s="19">
        <v>0.18099999999999999</v>
      </c>
      <c r="BH8" s="19">
        <v>-5.3105000000000002</v>
      </c>
      <c r="BI8" s="19">
        <v>-0.21079999999999999</v>
      </c>
      <c r="BJ8" s="19">
        <v>-5.3105000000000002</v>
      </c>
      <c r="BK8" s="19">
        <v>-0.4839</v>
      </c>
      <c r="BL8" s="19">
        <v>-5.3105000000000002</v>
      </c>
      <c r="BM8" s="19">
        <v>-0.50480000000000003</v>
      </c>
      <c r="BN8" s="19">
        <v>-5.3105000000000002</v>
      </c>
      <c r="BO8" s="19">
        <v>-0.94930000000000003</v>
      </c>
      <c r="BP8" s="19">
        <v>-5.3105000000000002</v>
      </c>
      <c r="BQ8" s="19">
        <v>-0.64329999999999998</v>
      </c>
      <c r="BR8" s="19">
        <v>-5.3105000000000002</v>
      </c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2">
        <v>-0.66420000000000001</v>
      </c>
      <c r="CF8" s="12">
        <v>-5.0667</v>
      </c>
      <c r="CG8" s="12">
        <v>2.6097999999999999</v>
      </c>
      <c r="CH8" s="12">
        <v>-0.89470000000000005</v>
      </c>
      <c r="CI8" s="12">
        <v>1.0319</v>
      </c>
      <c r="CJ8" s="12">
        <v>3.4830000000000001</v>
      </c>
      <c r="CK8" s="12">
        <v>1.0528</v>
      </c>
      <c r="CL8" s="12">
        <v>-2.9921000000000002</v>
      </c>
      <c r="CM8" s="12">
        <v>0.92520000000000002</v>
      </c>
      <c r="CN8" s="12">
        <v>-2.9921000000000002</v>
      </c>
      <c r="CO8" s="12">
        <v>0.98229999999999995</v>
      </c>
      <c r="CP8" s="12">
        <v>-2.6288999999999998</v>
      </c>
      <c r="CQ8" s="12">
        <v>1.6104000000000001</v>
      </c>
      <c r="CR8" s="12">
        <v>1.498</v>
      </c>
      <c r="CS8" s="12">
        <v>3.7376</v>
      </c>
      <c r="CT8" s="12">
        <v>5.3391000000000002</v>
      </c>
      <c r="CU8" s="12">
        <v>1.43</v>
      </c>
      <c r="CV8" s="12">
        <v>-0.30919999999999997</v>
      </c>
      <c r="CW8" s="12">
        <v>1.3029999999999999</v>
      </c>
      <c r="CX8" s="12">
        <v>-0.30919999999999997</v>
      </c>
      <c r="CY8" s="12">
        <v>-4.2233999999999998</v>
      </c>
      <c r="CZ8" s="12">
        <v>-0.25019999999999998</v>
      </c>
      <c r="DA8" s="12">
        <v>-3.9891000000000001</v>
      </c>
      <c r="DB8" s="12">
        <v>4.7815000000000003</v>
      </c>
      <c r="DC8" s="12">
        <v>-1.0947</v>
      </c>
      <c r="DD8" s="12">
        <v>10.2089</v>
      </c>
      <c r="DE8" s="12">
        <v>-4.1242999999999999</v>
      </c>
      <c r="DF8" s="12">
        <v>3.1871</v>
      </c>
      <c r="DG8" s="12">
        <v>-4.2481</v>
      </c>
      <c r="DH8" s="12">
        <v>3.1871</v>
      </c>
      <c r="DI8" s="12">
        <v>-4.3402000000000003</v>
      </c>
      <c r="DJ8" s="12">
        <v>3.3166000000000002</v>
      </c>
      <c r="DK8" s="12">
        <v>-4.0956999999999999</v>
      </c>
      <c r="DL8" s="12">
        <v>2.66</v>
      </c>
      <c r="DM8" s="12">
        <v>-4.3688000000000002</v>
      </c>
      <c r="DN8" s="12">
        <v>1.2991999999999999</v>
      </c>
      <c r="DO8" s="12">
        <v>-4.5408999999999997</v>
      </c>
      <c r="DP8" s="12">
        <v>1.0497000000000001</v>
      </c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13"/>
        <v>0</v>
      </c>
      <c r="N9" s="5">
        <f t="shared" si="14"/>
        <v>0</v>
      </c>
      <c r="O9" s="5">
        <f>((CA9-CC9)^2+(CB9-CD9)^2)^0.5</f>
        <v>0</v>
      </c>
      <c r="P9" s="5">
        <f t="shared" si="15"/>
        <v>0</v>
      </c>
      <c r="Q9" s="5">
        <f t="shared" si="16"/>
        <v>0</v>
      </c>
      <c r="R9" s="5">
        <f t="shared" si="17"/>
        <v>0</v>
      </c>
      <c r="S9" s="5">
        <f t="shared" si="18"/>
        <v>0</v>
      </c>
      <c r="T9" s="5">
        <f t="shared" si="19"/>
        <v>0</v>
      </c>
      <c r="U9" s="5">
        <f t="shared" si="20"/>
        <v>0</v>
      </c>
      <c r="V9" s="5">
        <f t="shared" si="21"/>
        <v>0</v>
      </c>
      <c r="W9" s="5">
        <f t="shared" si="22"/>
        <v>0</v>
      </c>
      <c r="X9" s="5">
        <f t="shared" si="23"/>
        <v>0</v>
      </c>
      <c r="Y9" s="5">
        <f t="shared" si="24"/>
        <v>0</v>
      </c>
      <c r="Z9" s="5">
        <f t="shared" si="9"/>
        <v>0</v>
      </c>
      <c r="AA9" s="5">
        <f t="shared" si="10"/>
        <v>0</v>
      </c>
      <c r="AB9" s="5">
        <f t="shared" si="11"/>
        <v>0</v>
      </c>
      <c r="AC9" s="6">
        <f t="shared" si="12"/>
        <v>0</v>
      </c>
      <c r="AD9" s="6">
        <f t="shared" si="25"/>
        <v>0</v>
      </c>
      <c r="AE9" s="6">
        <f t="shared" si="26"/>
        <v>0</v>
      </c>
      <c r="AF9" s="6">
        <f t="shared" si="27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13"/>
        <v>0</v>
      </c>
      <c r="N10" s="5">
        <f t="shared" si="14"/>
        <v>0</v>
      </c>
      <c r="O10" s="5">
        <f>((CA10-CC10)^2+(CB10-CD10)^2)^0.5</f>
        <v>0</v>
      </c>
      <c r="P10" s="5">
        <f t="shared" si="15"/>
        <v>0</v>
      </c>
      <c r="Q10" s="5">
        <f t="shared" si="16"/>
        <v>0</v>
      </c>
      <c r="R10" s="5">
        <f t="shared" si="17"/>
        <v>0</v>
      </c>
      <c r="S10" s="5">
        <f t="shared" si="18"/>
        <v>0</v>
      </c>
      <c r="T10" s="5">
        <f t="shared" si="19"/>
        <v>0</v>
      </c>
      <c r="U10" s="5">
        <f t="shared" si="20"/>
        <v>0</v>
      </c>
      <c r="V10" s="5">
        <f t="shared" si="21"/>
        <v>0</v>
      </c>
      <c r="W10" s="5">
        <f t="shared" si="22"/>
        <v>0</v>
      </c>
      <c r="X10" s="5">
        <f t="shared" si="23"/>
        <v>0</v>
      </c>
      <c r="Y10" s="5">
        <f t="shared" si="24"/>
        <v>0</v>
      </c>
      <c r="Z10" s="5">
        <f t="shared" si="9"/>
        <v>0</v>
      </c>
      <c r="AA10" s="5">
        <f t="shared" si="10"/>
        <v>0</v>
      </c>
      <c r="AB10" s="5">
        <f t="shared" si="11"/>
        <v>0</v>
      </c>
      <c r="AC10" s="6">
        <f t="shared" si="12"/>
        <v>0</v>
      </c>
      <c r="AD10" s="6">
        <f t="shared" si="25"/>
        <v>0</v>
      </c>
      <c r="AE10" s="6">
        <f t="shared" si="26"/>
        <v>0</v>
      </c>
      <c r="AF10" s="6">
        <f t="shared" si="27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x14ac:dyDescent="0.2">
      <c r="B11" s="13" t="s">
        <v>3</v>
      </c>
      <c r="C11" s="13"/>
      <c r="D11" s="14">
        <f>AVERAGE(D3:D8)</f>
        <v>9.0024833333333341</v>
      </c>
      <c r="E11" s="14">
        <f t="shared" ref="E11:AF11" si="28">AVERAGE(E3:E8)</f>
        <v>8.3401833333333339</v>
      </c>
      <c r="F11" s="14">
        <f t="shared" si="28"/>
        <v>1.9048833333333333</v>
      </c>
      <c r="G11" s="14">
        <f t="shared" si="28"/>
        <v>0.50513333333333332</v>
      </c>
      <c r="H11" s="14">
        <f t="shared" si="28"/>
        <v>1.018</v>
      </c>
      <c r="I11" s="14">
        <f t="shared" si="28"/>
        <v>0.51086666666666669</v>
      </c>
      <c r="J11" s="14">
        <f t="shared" si="28"/>
        <v>1.1365499999999999</v>
      </c>
      <c r="K11" s="14">
        <f t="shared" si="28"/>
        <v>0.79925000000000013</v>
      </c>
      <c r="L11" s="14">
        <f t="shared" si="28"/>
        <v>3.8639259165927413</v>
      </c>
      <c r="M11" s="14">
        <f t="shared" si="28"/>
        <v>1.0393148270765613</v>
      </c>
      <c r="N11" s="14">
        <f t="shared" si="28"/>
        <v>3.6803603133859859</v>
      </c>
      <c r="O11" s="14" t="e">
        <f t="shared" si="28"/>
        <v>#DIV/0!</v>
      </c>
      <c r="P11" s="14">
        <f t="shared" si="28"/>
        <v>4.3601074383270095</v>
      </c>
      <c r="Q11" s="14">
        <f t="shared" si="28"/>
        <v>4.4910715774594543</v>
      </c>
      <c r="R11" s="14">
        <f t="shared" si="28"/>
        <v>3.3517295140544783</v>
      </c>
      <c r="S11" s="14">
        <f t="shared" si="28"/>
        <v>3.914814616201209</v>
      </c>
      <c r="T11" s="14">
        <f t="shared" si="28"/>
        <v>4.2481266604618941</v>
      </c>
      <c r="U11" s="14">
        <f t="shared" si="28"/>
        <v>5.5086158053877776</v>
      </c>
      <c r="V11" s="14">
        <f t="shared" si="28"/>
        <v>0.57688288253732833</v>
      </c>
      <c r="W11" s="14">
        <f t="shared" si="28"/>
        <v>1.1488451652635387</v>
      </c>
      <c r="X11" s="14">
        <f t="shared" si="28"/>
        <v>0.27355096159678743</v>
      </c>
      <c r="Y11" s="14">
        <f t="shared" si="28"/>
        <v>0.89323333333333343</v>
      </c>
      <c r="Z11" s="14">
        <f t="shared" si="28"/>
        <v>0.37328333333333336</v>
      </c>
      <c r="AA11" s="14">
        <f t="shared" si="28"/>
        <v>0.91258333333333341</v>
      </c>
      <c r="AB11" s="14">
        <f t="shared" si="28"/>
        <v>1.5616666666666665</v>
      </c>
      <c r="AC11" s="14">
        <f t="shared" si="28"/>
        <v>1.2326666666666666</v>
      </c>
      <c r="AD11" s="14">
        <f t="shared" si="28"/>
        <v>0.15452000000000005</v>
      </c>
      <c r="AE11" s="14">
        <f t="shared" si="28"/>
        <v>0.15154999999999999</v>
      </c>
      <c r="AF11" s="14">
        <f t="shared" si="28"/>
        <v>0.15419999999999978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4</v>
      </c>
      <c r="C12" s="13"/>
      <c r="D12" s="14">
        <f>STDEV(D3:D8)</f>
        <v>0.85800974683663522</v>
      </c>
      <c r="E12" s="14">
        <f t="shared" ref="E12:AF12" si="29">STDEV(E3:E8)</f>
        <v>0.65762833399015486</v>
      </c>
      <c r="F12" s="14">
        <f t="shared" si="29"/>
        <v>0.13818630057522591</v>
      </c>
      <c r="G12" s="14">
        <f t="shared" si="29"/>
        <v>8.7806939740925988E-2</v>
      </c>
      <c r="H12" s="14">
        <f t="shared" si="29"/>
        <v>7.4711471676041849E-2</v>
      </c>
      <c r="I12" s="14">
        <f t="shared" si="29"/>
        <v>3.6783891401898458E-2</v>
      </c>
      <c r="J12" s="14">
        <f t="shared" si="29"/>
        <v>8.2479906643982123E-2</v>
      </c>
      <c r="K12" s="14">
        <f t="shared" si="29"/>
        <v>0.15058696822766565</v>
      </c>
      <c r="L12" s="14">
        <f t="shared" si="29"/>
        <v>0.36671764186316497</v>
      </c>
      <c r="M12" s="14">
        <f t="shared" si="29"/>
        <v>9.5746307125788424E-2</v>
      </c>
      <c r="N12" s="14" t="e">
        <f t="shared" si="29"/>
        <v>#DIV/0!</v>
      </c>
      <c r="O12" s="14" t="e">
        <f t="shared" si="29"/>
        <v>#DIV/0!</v>
      </c>
      <c r="P12" s="14">
        <f t="shared" si="29"/>
        <v>0.55365323561489987</v>
      </c>
      <c r="Q12" s="14">
        <f t="shared" si="29"/>
        <v>0.2559302349661125</v>
      </c>
      <c r="R12" s="14">
        <f t="shared" si="29"/>
        <v>0.53755584039181781</v>
      </c>
      <c r="S12" s="14">
        <f t="shared" si="29"/>
        <v>0.51100105766315063</v>
      </c>
      <c r="T12" s="14">
        <f t="shared" si="29"/>
        <v>0.52390243685355398</v>
      </c>
      <c r="U12" s="14">
        <f t="shared" si="29"/>
        <v>0.58220004576601658</v>
      </c>
      <c r="V12" s="14">
        <f t="shared" si="29"/>
        <v>7.0352951626124219E-2</v>
      </c>
      <c r="W12" s="14">
        <f t="shared" si="29"/>
        <v>0.14435661225143553</v>
      </c>
      <c r="X12" s="14">
        <f t="shared" si="29"/>
        <v>3.5456758049310859E-2</v>
      </c>
      <c r="Y12" s="14">
        <f t="shared" si="29"/>
        <v>3.5598408204113141E-2</v>
      </c>
      <c r="Z12" s="14">
        <f t="shared" si="29"/>
        <v>2.3166649880089828E-2</v>
      </c>
      <c r="AA12" s="14">
        <f t="shared" si="29"/>
        <v>7.6673787350480249E-2</v>
      </c>
      <c r="AB12" s="14">
        <f t="shared" si="29"/>
        <v>0.16990528734170296</v>
      </c>
      <c r="AC12" s="14">
        <f t="shared" si="29"/>
        <v>8.2712941349384131E-2</v>
      </c>
      <c r="AD12" s="14">
        <f t="shared" si="29"/>
        <v>2.8348051079395187E-2</v>
      </c>
      <c r="AE12" s="14">
        <f t="shared" si="29"/>
        <v>1.5140376481448505E-2</v>
      </c>
      <c r="AF12" s="14">
        <f t="shared" si="29"/>
        <v>2.2714862975593837E-2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</v>
      </c>
      <c r="C13" s="13"/>
      <c r="D13" s="14">
        <f>MAX(D3:D8)-MIN(D3:D8)</f>
        <v>2.3337000000000003</v>
      </c>
      <c r="E13" s="14">
        <f t="shared" ref="E13:AF13" si="30">MAX(E3:E8)-MIN(E3:E8)</f>
        <v>1.9094000000000007</v>
      </c>
      <c r="F13" s="14">
        <f t="shared" si="30"/>
        <v>0.32070000000000021</v>
      </c>
      <c r="G13" s="14">
        <f t="shared" si="30"/>
        <v>0.26029999999999992</v>
      </c>
      <c r="H13" s="14">
        <f t="shared" si="30"/>
        <v>0.2229000000000001</v>
      </c>
      <c r="I13" s="14">
        <f t="shared" si="30"/>
        <v>0.10539999999999972</v>
      </c>
      <c r="J13" s="14">
        <f t="shared" si="30"/>
        <v>0.20829999999999993</v>
      </c>
      <c r="K13" s="14">
        <f t="shared" si="30"/>
        <v>0.46089999999999964</v>
      </c>
      <c r="L13" s="14">
        <f t="shared" si="30"/>
        <v>0.93681393854279627</v>
      </c>
      <c r="M13" s="14">
        <f t="shared" si="30"/>
        <v>0.17596153971802719</v>
      </c>
      <c r="N13" s="14">
        <f t="shared" si="30"/>
        <v>0</v>
      </c>
      <c r="O13" s="14">
        <f t="shared" si="30"/>
        <v>0</v>
      </c>
      <c r="P13" s="14">
        <f t="shared" si="30"/>
        <v>1.3280313701343736</v>
      </c>
      <c r="Q13" s="14">
        <f t="shared" si="30"/>
        <v>0.59931461287277532</v>
      </c>
      <c r="R13" s="14">
        <f t="shared" si="30"/>
        <v>1.633805315760767</v>
      </c>
      <c r="S13" s="14">
        <f t="shared" si="30"/>
        <v>1.3419851762981225</v>
      </c>
      <c r="T13" s="14">
        <f t="shared" si="30"/>
        <v>1.3689049850813686</v>
      </c>
      <c r="U13" s="14">
        <f t="shared" si="30"/>
        <v>1.2841052209406545</v>
      </c>
      <c r="V13" s="14">
        <f t="shared" si="30"/>
        <v>0.19127860575949795</v>
      </c>
      <c r="W13" s="14">
        <f t="shared" si="30"/>
        <v>0.40836040401043328</v>
      </c>
      <c r="X13" s="14">
        <f t="shared" si="30"/>
        <v>9.2714543002231559E-2</v>
      </c>
      <c r="Y13" s="14">
        <f t="shared" si="30"/>
        <v>0.11180000000000012</v>
      </c>
      <c r="Z13" s="14">
        <f t="shared" si="30"/>
        <v>5.3899999999999948E-2</v>
      </c>
      <c r="AA13" s="14">
        <f t="shared" si="30"/>
        <v>0.21209999999999996</v>
      </c>
      <c r="AB13" s="14">
        <f t="shared" si="30"/>
        <v>0.4323999999999999</v>
      </c>
      <c r="AC13" s="14">
        <f t="shared" si="30"/>
        <v>0.2488999999999999</v>
      </c>
      <c r="AD13" s="14">
        <f t="shared" si="30"/>
        <v>6.2799999999999967E-2</v>
      </c>
      <c r="AE13" s="14">
        <f t="shared" si="30"/>
        <v>4.1199999999999681E-2</v>
      </c>
      <c r="AF13" s="14">
        <f t="shared" si="30"/>
        <v>5.8399999999999869E-2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 t="s">
        <v>55</v>
      </c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6</v>
      </c>
      <c r="C14" s="13"/>
      <c r="D14" s="14">
        <f>MIN(D3:D8)</f>
        <v>7.8003</v>
      </c>
      <c r="E14" s="14">
        <f t="shared" ref="E14:AF14" si="31">MIN(E3:E8)</f>
        <v>7.2535999999999996</v>
      </c>
      <c r="F14" s="14">
        <f t="shared" si="31"/>
        <v>1.7221</v>
      </c>
      <c r="G14" s="14">
        <f t="shared" si="31"/>
        <v>0.35310000000000002</v>
      </c>
      <c r="H14" s="14">
        <f t="shared" si="31"/>
        <v>0.9144000000000001</v>
      </c>
      <c r="I14" s="14">
        <f t="shared" si="31"/>
        <v>0.46040000000000014</v>
      </c>
      <c r="J14" s="14">
        <f t="shared" si="31"/>
        <v>1.0185</v>
      </c>
      <c r="K14" s="14">
        <f t="shared" si="31"/>
        <v>0.57089999999999996</v>
      </c>
      <c r="L14" s="14">
        <f t="shared" si="31"/>
        <v>3.4983872970270173</v>
      </c>
      <c r="M14" s="14">
        <f t="shared" si="31"/>
        <v>0.97314184988623298</v>
      </c>
      <c r="N14" s="14">
        <f t="shared" si="31"/>
        <v>3.6803603133859859</v>
      </c>
      <c r="O14" s="14">
        <f t="shared" si="31"/>
        <v>0</v>
      </c>
      <c r="P14" s="14">
        <f t="shared" si="31"/>
        <v>3.9752374331604394</v>
      </c>
      <c r="Q14" s="14">
        <f t="shared" si="31"/>
        <v>4.2585848694137818</v>
      </c>
      <c r="R14" s="14">
        <f t="shared" si="31"/>
        <v>2.5406183833862177</v>
      </c>
      <c r="S14" s="14">
        <f t="shared" si="31"/>
        <v>3.2164292903777629</v>
      </c>
      <c r="T14" s="14">
        <f t="shared" si="31"/>
        <v>3.6682471249903545</v>
      </c>
      <c r="U14" s="14">
        <f t="shared" si="31"/>
        <v>4.8668477231160621</v>
      </c>
      <c r="V14" s="14">
        <f t="shared" si="31"/>
        <v>0.5093666753920989</v>
      </c>
      <c r="W14" s="14">
        <f t="shared" si="31"/>
        <v>0.97957340204805476</v>
      </c>
      <c r="X14" s="14">
        <f t="shared" si="31"/>
        <v>0.22013252826422533</v>
      </c>
      <c r="Y14" s="14">
        <f t="shared" si="31"/>
        <v>0.83309999999999995</v>
      </c>
      <c r="Z14" s="14">
        <f t="shared" si="31"/>
        <v>0.34040000000000004</v>
      </c>
      <c r="AA14" s="14">
        <f t="shared" si="31"/>
        <v>0.79940000000000011</v>
      </c>
      <c r="AB14" s="14">
        <f t="shared" si="31"/>
        <v>1.3786</v>
      </c>
      <c r="AC14" s="14">
        <f t="shared" si="31"/>
        <v>1.0846</v>
      </c>
      <c r="AD14" s="14">
        <f t="shared" si="31"/>
        <v>0.12509999999999999</v>
      </c>
      <c r="AE14" s="14">
        <f t="shared" si="31"/>
        <v>0.127</v>
      </c>
      <c r="AF14" s="14">
        <f t="shared" si="31"/>
        <v>0.12380000000000013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7</v>
      </c>
      <c r="C15" s="13"/>
      <c r="D15" s="14">
        <f>MAX(D3:D8)</f>
        <v>10.134</v>
      </c>
      <c r="E15" s="14">
        <f t="shared" ref="E15:AF15" si="32">MAX(E3:E8)</f>
        <v>9.1630000000000003</v>
      </c>
      <c r="F15" s="14">
        <f t="shared" si="32"/>
        <v>2.0428000000000002</v>
      </c>
      <c r="G15" s="14">
        <f t="shared" si="32"/>
        <v>0.61339999999999995</v>
      </c>
      <c r="H15" s="14">
        <f t="shared" si="32"/>
        <v>1.1373000000000002</v>
      </c>
      <c r="I15" s="14">
        <f t="shared" si="32"/>
        <v>0.56579999999999986</v>
      </c>
      <c r="J15" s="14">
        <f t="shared" si="32"/>
        <v>1.2267999999999999</v>
      </c>
      <c r="K15" s="14">
        <f t="shared" si="32"/>
        <v>1.0317999999999996</v>
      </c>
      <c r="L15" s="14">
        <f t="shared" si="32"/>
        <v>4.4352012355698136</v>
      </c>
      <c r="M15" s="14">
        <f t="shared" si="32"/>
        <v>1.1491033896042602</v>
      </c>
      <c r="N15" s="14">
        <f t="shared" si="32"/>
        <v>3.6803603133859859</v>
      </c>
      <c r="O15" s="14">
        <f t="shared" si="32"/>
        <v>0</v>
      </c>
      <c r="P15" s="14">
        <f t="shared" si="32"/>
        <v>5.303268803294813</v>
      </c>
      <c r="Q15" s="14">
        <f t="shared" si="32"/>
        <v>4.8578994822865571</v>
      </c>
      <c r="R15" s="14">
        <f t="shared" si="32"/>
        <v>4.1744236991469847</v>
      </c>
      <c r="S15" s="14">
        <f t="shared" si="32"/>
        <v>4.5584144666758855</v>
      </c>
      <c r="T15" s="14">
        <f t="shared" si="32"/>
        <v>5.0371521100717231</v>
      </c>
      <c r="U15" s="14">
        <f t="shared" si="32"/>
        <v>6.1509529440567166</v>
      </c>
      <c r="V15" s="14">
        <f t="shared" si="32"/>
        <v>0.70064528115159685</v>
      </c>
      <c r="W15" s="14">
        <f t="shared" si="32"/>
        <v>1.387933806058488</v>
      </c>
      <c r="X15" s="14">
        <f t="shared" si="32"/>
        <v>0.31284707126645689</v>
      </c>
      <c r="Y15" s="14">
        <f t="shared" si="32"/>
        <v>0.94490000000000007</v>
      </c>
      <c r="Z15" s="14">
        <f t="shared" si="32"/>
        <v>0.39429999999999998</v>
      </c>
      <c r="AA15" s="14">
        <f t="shared" si="32"/>
        <v>1.0115000000000001</v>
      </c>
      <c r="AB15" s="14">
        <f t="shared" si="32"/>
        <v>1.8109999999999999</v>
      </c>
      <c r="AC15" s="14">
        <f t="shared" si="32"/>
        <v>1.3334999999999999</v>
      </c>
      <c r="AD15" s="14">
        <f t="shared" si="32"/>
        <v>0.18789999999999996</v>
      </c>
      <c r="AE15" s="14">
        <f t="shared" si="32"/>
        <v>0.16819999999999968</v>
      </c>
      <c r="AF15" s="14">
        <f t="shared" si="32"/>
        <v>0.1822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56</v>
      </c>
      <c r="C16" s="13"/>
      <c r="D16" s="15">
        <f>COUNT(D3:D8)</f>
        <v>6</v>
      </c>
      <c r="E16" s="15">
        <f t="shared" ref="E16:AF16" si="33">COUNT(E3:E8)</f>
        <v>6</v>
      </c>
      <c r="F16" s="15">
        <f t="shared" si="33"/>
        <v>6</v>
      </c>
      <c r="G16" s="15">
        <f t="shared" si="33"/>
        <v>6</v>
      </c>
      <c r="H16" s="15">
        <f t="shared" si="33"/>
        <v>6</v>
      </c>
      <c r="I16" s="15">
        <f t="shared" si="33"/>
        <v>6</v>
      </c>
      <c r="J16" s="15">
        <f t="shared" si="33"/>
        <v>6</v>
      </c>
      <c r="K16" s="15">
        <f t="shared" si="33"/>
        <v>6</v>
      </c>
      <c r="L16" s="15">
        <f t="shared" si="33"/>
        <v>5</v>
      </c>
      <c r="M16" s="15">
        <f t="shared" si="33"/>
        <v>3</v>
      </c>
      <c r="N16" s="15">
        <f t="shared" si="33"/>
        <v>1</v>
      </c>
      <c r="O16" s="15">
        <f t="shared" si="33"/>
        <v>0</v>
      </c>
      <c r="P16" s="15">
        <f t="shared" si="33"/>
        <v>5</v>
      </c>
      <c r="Q16" s="15">
        <f t="shared" si="33"/>
        <v>5</v>
      </c>
      <c r="R16" s="15">
        <f t="shared" si="33"/>
        <v>6</v>
      </c>
      <c r="S16" s="15">
        <f t="shared" si="33"/>
        <v>6</v>
      </c>
      <c r="T16" s="15">
        <f t="shared" si="33"/>
        <v>5</v>
      </c>
      <c r="U16" s="15">
        <f t="shared" si="33"/>
        <v>5</v>
      </c>
      <c r="V16" s="15">
        <f t="shared" si="33"/>
        <v>6</v>
      </c>
      <c r="W16" s="15">
        <f t="shared" si="33"/>
        <v>6</v>
      </c>
      <c r="X16" s="15">
        <f t="shared" si="33"/>
        <v>6</v>
      </c>
      <c r="Y16" s="15">
        <f t="shared" si="33"/>
        <v>6</v>
      </c>
      <c r="Z16" s="15">
        <f t="shared" si="33"/>
        <v>6</v>
      </c>
      <c r="AA16" s="15">
        <f t="shared" si="33"/>
        <v>6</v>
      </c>
      <c r="AB16" s="15">
        <f t="shared" si="33"/>
        <v>6</v>
      </c>
      <c r="AC16" s="15">
        <f t="shared" si="33"/>
        <v>6</v>
      </c>
      <c r="AD16" s="15">
        <f t="shared" si="33"/>
        <v>5</v>
      </c>
      <c r="AE16" s="15">
        <f t="shared" si="33"/>
        <v>6</v>
      </c>
      <c r="AF16" s="15">
        <f t="shared" si="33"/>
        <v>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"/>
      <c r="C17" s="1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7"/>
      <c r="AH17" s="7"/>
      <c r="AI17" s="8"/>
      <c r="AJ17" s="8"/>
      <c r="AK17" s="8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s="20" customFormat="1" x14ac:dyDescent="0.2">
      <c r="B19" s="1" t="s">
        <v>57</v>
      </c>
      <c r="C19" s="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86">
        <v>1</v>
      </c>
      <c r="AH19" s="86"/>
      <c r="AI19" s="87">
        <v>2</v>
      </c>
      <c r="AJ19" s="87"/>
      <c r="AK19" s="87">
        <v>3</v>
      </c>
      <c r="AL19" s="87"/>
      <c r="AM19" s="86">
        <v>4</v>
      </c>
      <c r="AN19" s="86"/>
      <c r="AO19" s="86">
        <v>5</v>
      </c>
      <c r="AP19" s="86"/>
      <c r="AQ19" s="86">
        <v>6</v>
      </c>
      <c r="AR19" s="86"/>
      <c r="AS19" s="86">
        <v>7</v>
      </c>
      <c r="AT19" s="86"/>
      <c r="AU19" s="86">
        <v>8</v>
      </c>
      <c r="AV19" s="86"/>
      <c r="AW19" s="86">
        <v>9</v>
      </c>
      <c r="AX19" s="86"/>
      <c r="AY19" s="86">
        <v>10</v>
      </c>
      <c r="AZ19" s="86"/>
      <c r="BA19" s="86">
        <v>11</v>
      </c>
      <c r="BB19" s="86"/>
      <c r="BC19" s="86">
        <v>12</v>
      </c>
      <c r="BD19" s="86"/>
      <c r="BE19" s="86">
        <v>13</v>
      </c>
      <c r="BF19" s="86"/>
      <c r="BG19" s="86">
        <v>14</v>
      </c>
      <c r="BH19" s="86"/>
      <c r="BI19" s="86">
        <v>15</v>
      </c>
      <c r="BJ19" s="86"/>
      <c r="BK19" s="86">
        <v>16</v>
      </c>
      <c r="BL19" s="86"/>
      <c r="BM19" s="86">
        <v>17</v>
      </c>
      <c r="BN19" s="86"/>
      <c r="BO19" s="86">
        <v>18</v>
      </c>
      <c r="BP19" s="86"/>
      <c r="BQ19" s="86">
        <v>19</v>
      </c>
      <c r="BR19" s="86"/>
      <c r="BS19" s="86">
        <v>20</v>
      </c>
      <c r="BT19" s="86"/>
      <c r="BU19" s="86">
        <v>21</v>
      </c>
      <c r="BV19" s="86"/>
      <c r="BW19" s="86">
        <v>22</v>
      </c>
      <c r="BX19" s="86"/>
      <c r="BY19" s="3"/>
      <c r="BZ19" s="3"/>
    </row>
    <row r="20" spans="2:120" s="20" customFormat="1" x14ac:dyDescent="0.2">
      <c r="B20" s="1" t="s">
        <v>9</v>
      </c>
      <c r="C20" s="1"/>
      <c r="D20" s="2" t="s">
        <v>10</v>
      </c>
      <c r="E20" s="2" t="s">
        <v>64</v>
      </c>
      <c r="F20" s="2" t="s">
        <v>11</v>
      </c>
      <c r="G20" s="2" t="s">
        <v>76</v>
      </c>
      <c r="H20" s="2" t="s">
        <v>77</v>
      </c>
      <c r="I20" s="2" t="s">
        <v>68</v>
      </c>
      <c r="J20" s="2" t="s">
        <v>69</v>
      </c>
      <c r="K20" s="2" t="s">
        <v>12</v>
      </c>
      <c r="L20" s="2" t="s">
        <v>74</v>
      </c>
      <c r="M20" s="2" t="s">
        <v>75</v>
      </c>
      <c r="N20" s="2" t="s">
        <v>145</v>
      </c>
      <c r="O20" s="2" t="s">
        <v>144</v>
      </c>
      <c r="P20" s="2" t="s">
        <v>167</v>
      </c>
      <c r="Q20" s="2" t="s">
        <v>168</v>
      </c>
      <c r="R20" s="2" t="s">
        <v>169</v>
      </c>
      <c r="S20" s="2" t="s">
        <v>170</v>
      </c>
      <c r="T20" s="2" t="s">
        <v>171</v>
      </c>
      <c r="U20" s="2" t="s">
        <v>172</v>
      </c>
      <c r="V20" s="2" t="s">
        <v>600</v>
      </c>
      <c r="W20" s="2" t="s">
        <v>601</v>
      </c>
      <c r="X20" s="2" t="s">
        <v>602</v>
      </c>
      <c r="Y20" s="2" t="s">
        <v>13</v>
      </c>
      <c r="Z20" s="2" t="s">
        <v>14</v>
      </c>
      <c r="AA20" s="2" t="s">
        <v>78</v>
      </c>
      <c r="AB20" s="20" t="s">
        <v>79</v>
      </c>
      <c r="AC20" s="1" t="s">
        <v>80</v>
      </c>
      <c r="AD20" s="1" t="s">
        <v>501</v>
      </c>
      <c r="AE20" s="1" t="s">
        <v>502</v>
      </c>
      <c r="AF20" s="1" t="s">
        <v>503</v>
      </c>
      <c r="AG20" s="3" t="s">
        <v>15</v>
      </c>
      <c r="AH20" s="3" t="s">
        <v>16</v>
      </c>
      <c r="AI20" s="4" t="s">
        <v>17</v>
      </c>
      <c r="AJ20" s="4" t="s">
        <v>18</v>
      </c>
      <c r="AK20" s="4" t="s">
        <v>19</v>
      </c>
      <c r="AL20" s="3" t="s">
        <v>20</v>
      </c>
      <c r="AM20" s="3" t="s">
        <v>21</v>
      </c>
      <c r="AN20" s="3" t="s">
        <v>22</v>
      </c>
      <c r="AO20" s="3" t="s">
        <v>23</v>
      </c>
      <c r="AP20" s="3" t="s">
        <v>24</v>
      </c>
      <c r="AQ20" s="3" t="s">
        <v>25</v>
      </c>
      <c r="AR20" s="3" t="s">
        <v>26</v>
      </c>
      <c r="AS20" s="3" t="s">
        <v>27</v>
      </c>
      <c r="AT20" s="3" t="s">
        <v>28</v>
      </c>
      <c r="AU20" s="3" t="s">
        <v>29</v>
      </c>
      <c r="AV20" s="3" t="s">
        <v>30</v>
      </c>
      <c r="AW20" s="3" t="s">
        <v>31</v>
      </c>
      <c r="AX20" s="3" t="s">
        <v>32</v>
      </c>
      <c r="AY20" s="3" t="s">
        <v>43</v>
      </c>
      <c r="AZ20" s="3" t="s">
        <v>44</v>
      </c>
      <c r="BA20" s="3" t="s">
        <v>45</v>
      </c>
      <c r="BB20" s="3" t="s">
        <v>46</v>
      </c>
      <c r="BC20" s="3" t="s">
        <v>47</v>
      </c>
      <c r="BD20" s="3" t="s">
        <v>48</v>
      </c>
      <c r="BE20" s="3" t="s">
        <v>49</v>
      </c>
      <c r="BF20" s="3" t="s">
        <v>50</v>
      </c>
      <c r="BG20" s="3" t="s">
        <v>51</v>
      </c>
      <c r="BH20" s="3" t="s">
        <v>52</v>
      </c>
      <c r="BI20" s="3" t="s">
        <v>53</v>
      </c>
      <c r="BJ20" s="3" t="s">
        <v>54</v>
      </c>
      <c r="BK20" s="3" t="s">
        <v>70</v>
      </c>
      <c r="BL20" s="3" t="s">
        <v>71</v>
      </c>
      <c r="BM20" s="3" t="s">
        <v>72</v>
      </c>
      <c r="BN20" s="3" t="s">
        <v>73</v>
      </c>
      <c r="BO20" s="3" t="s">
        <v>81</v>
      </c>
      <c r="BP20" s="3" t="s">
        <v>82</v>
      </c>
      <c r="BQ20" s="3" t="s">
        <v>83</v>
      </c>
      <c r="BR20" s="3" t="s">
        <v>84</v>
      </c>
      <c r="BS20" s="3" t="s">
        <v>33</v>
      </c>
      <c r="BT20" s="3" t="s">
        <v>34</v>
      </c>
      <c r="BU20" s="3" t="s">
        <v>35</v>
      </c>
      <c r="BV20" s="3" t="s">
        <v>36</v>
      </c>
      <c r="BW20" s="3" t="s">
        <v>37</v>
      </c>
      <c r="BX20" s="3" t="s">
        <v>38</v>
      </c>
      <c r="BY20" s="3" t="s">
        <v>147</v>
      </c>
      <c r="BZ20" s="3" t="s">
        <v>148</v>
      </c>
      <c r="CA20" s="3" t="s">
        <v>39</v>
      </c>
      <c r="CB20" s="3" t="s">
        <v>40</v>
      </c>
      <c r="CC20" s="3" t="s">
        <v>41</v>
      </c>
      <c r="CD20" s="3" t="s">
        <v>42</v>
      </c>
      <c r="CE20" s="20" t="s">
        <v>149</v>
      </c>
      <c r="CF20" s="20" t="s">
        <v>150</v>
      </c>
      <c r="CG20" s="20" t="s">
        <v>151</v>
      </c>
      <c r="CH20" s="20" t="s">
        <v>152</v>
      </c>
      <c r="CI20" s="20" t="s">
        <v>153</v>
      </c>
      <c r="CJ20" s="20" t="s">
        <v>154</v>
      </c>
      <c r="CK20" s="20" t="s">
        <v>500</v>
      </c>
      <c r="CL20" s="20" t="s">
        <v>505</v>
      </c>
      <c r="CM20" s="20" t="s">
        <v>506</v>
      </c>
      <c r="CN20" s="20" t="s">
        <v>507</v>
      </c>
      <c r="CO20" s="20" t="s">
        <v>155</v>
      </c>
      <c r="CP20" s="20" t="s">
        <v>156</v>
      </c>
      <c r="CQ20" s="20" t="s">
        <v>157</v>
      </c>
      <c r="CR20" s="20" t="s">
        <v>158</v>
      </c>
      <c r="CS20" s="20" t="s">
        <v>159</v>
      </c>
      <c r="CT20" s="20" t="s">
        <v>160</v>
      </c>
      <c r="CU20" s="20" t="s">
        <v>504</v>
      </c>
      <c r="CV20" s="20" t="s">
        <v>508</v>
      </c>
      <c r="CW20" s="20" t="s">
        <v>509</v>
      </c>
      <c r="CX20" s="20" t="s">
        <v>510</v>
      </c>
      <c r="CY20" s="20" t="s">
        <v>161</v>
      </c>
      <c r="CZ20" s="20" t="s">
        <v>165</v>
      </c>
      <c r="DA20" s="20" t="s">
        <v>166</v>
      </c>
      <c r="DB20" s="20" t="s">
        <v>162</v>
      </c>
      <c r="DC20" s="20" t="s">
        <v>163</v>
      </c>
      <c r="DD20" s="20" t="s">
        <v>164</v>
      </c>
      <c r="DE20" s="20" t="s">
        <v>511</v>
      </c>
      <c r="DF20" s="20" t="s">
        <v>512</v>
      </c>
      <c r="DG20" s="20" t="s">
        <v>513</v>
      </c>
      <c r="DH20" s="20" t="s">
        <v>514</v>
      </c>
      <c r="DI20" s="20" t="s">
        <v>592</v>
      </c>
      <c r="DJ20" s="20" t="s">
        <v>593</v>
      </c>
      <c r="DK20" s="20" t="s">
        <v>595</v>
      </c>
      <c r="DL20" s="20" t="s">
        <v>594</v>
      </c>
      <c r="DM20" s="20" t="s">
        <v>596</v>
      </c>
      <c r="DN20" s="20" t="s">
        <v>597</v>
      </c>
      <c r="DO20" s="20" t="s">
        <v>598</v>
      </c>
      <c r="DP20" s="20" t="s">
        <v>599</v>
      </c>
    </row>
    <row r="21" spans="2:120" x14ac:dyDescent="0.2">
      <c r="B21" s="1" t="s">
        <v>798</v>
      </c>
      <c r="C21" s="1"/>
      <c r="D21" s="5">
        <f>((AG21-AW21)^2+(AH21-AX21)^2)^0.5</f>
        <v>10.704800000000001</v>
      </c>
      <c r="E21" s="5">
        <f>((AG21-AU21)^2+(AH21-AV21)^2)^0.5</f>
        <v>10.1111</v>
      </c>
      <c r="F21" s="5">
        <f>((AG21-AM21)^2+(AH21-AN21)^2)^0.5</f>
        <v>1.9481999999999999</v>
      </c>
      <c r="G21" s="5">
        <f>((AG21-AI21)^2+(AH21-AJ21)^2)^0.5</f>
        <v>0.44769999999999999</v>
      </c>
      <c r="H21" s="5">
        <f>((AK21-AM21)^2+(AL21-AN21)^2)^0.5</f>
        <v>1.0871</v>
      </c>
      <c r="I21" s="5">
        <f>((AM21-AO21)^2+(AN21-AP21)^2)^0.5</f>
        <v>0.61660000000000004</v>
      </c>
      <c r="J21" s="5">
        <f>((AO21-AQ21)^2+(AP21-AR21)^2)^0.5</f>
        <v>1.3315999999999999</v>
      </c>
      <c r="K21" s="5">
        <f>((AQ21-AS21)^2+(AR21-AT21)^2)^0.5</f>
        <v>0.81660000000000021</v>
      </c>
      <c r="L21" s="5">
        <f>((BS21-BU21)^2+(BT21-BV21)^2)^0.5</f>
        <v>4.8448816094926404</v>
      </c>
      <c r="M21" s="5">
        <f>((BU21-BW21)^2+(BV21-BX21)^2)^0.5</f>
        <v>1.2663891384562649</v>
      </c>
      <c r="N21" s="5">
        <f>((BW21-BY21)^2+(BX21-BZ21)^2)^0.5 + ((BY21-CA21)^2+(BZ21-CB21)^2)^0.5</f>
        <v>3.6652994945559549</v>
      </c>
      <c r="O21" s="5">
        <f>((CA21-CC21)^2+(CB21-CD21)^2)^0.5</f>
        <v>0.93885731077730861</v>
      </c>
      <c r="P21" s="5">
        <f>((CE21-CG21)^2+(CF21-CH21)^2)^0.5</f>
        <v>4.9767598505453323</v>
      </c>
      <c r="Q21" s="5">
        <f>((CG21-CI21)^2+(CH21-CJ21)^2)^0.5</f>
        <v>5.1092018946211155</v>
      </c>
      <c r="R21" s="5">
        <f>((CO21-CQ21)^2+(CP21-CR21)^2)^0.5</f>
        <v>3.8243252280631155</v>
      </c>
      <c r="S21" s="5">
        <f>((CQ21-CS21)^2+(CR21-CT21)^2)^0.5</f>
        <v>4.4846805114745916</v>
      </c>
      <c r="T21" s="5">
        <f>((CY21-DA21)^2+(CZ21-DB21)^2)^0.5</f>
        <v>4.593021439096491</v>
      </c>
      <c r="U21" s="5">
        <f>((DA21-DC21)^2+(DB21-DD21)^2)^0.5</f>
        <v>5.7479584758416618</v>
      </c>
      <c r="V21" s="5">
        <f>((DI21-DK21)^2+(DJ21-DL21)^2)^0.5</f>
        <v>0.55388681154185293</v>
      </c>
      <c r="W21" s="5">
        <f>((DK21-DM21)^2+(DL21-DN21)^2)^0.5</f>
        <v>1.2700147912524484</v>
      </c>
      <c r="X21" s="5">
        <f>((DM21-DO21)^2+(DN21-DP21)^2)^0.5</f>
        <v>0.22347198929619777</v>
      </c>
      <c r="Y21" s="5">
        <f>((BE21-BK21)^2+(BF21-BL21)^2)^0.5</f>
        <v>0.92520000000000002</v>
      </c>
      <c r="Z21" s="5">
        <f>((BG21-BI21)^2+(BH21-BJ21)^2)^0.5</f>
        <v>0.45660000000000001</v>
      </c>
      <c r="AA21" s="5">
        <f>((BC21-BM21)^2+(BD21-BN21)^2)^0.5</f>
        <v>0.98360000000000003</v>
      </c>
      <c r="AB21" s="5">
        <f>((BA21-BO21)^2+(BB21-BP21)^2)^0.5</f>
        <v>1.6433</v>
      </c>
      <c r="AC21" s="6">
        <f>((AY21-BQ21)^2+(AZ21-BR21)^2)^0.5</f>
        <v>1.0344</v>
      </c>
      <c r="AD21" s="6">
        <f>((CK21-CM21)^2+(CL21-CN21)^2)^0.5</f>
        <v>0.18670000000000009</v>
      </c>
      <c r="AE21" s="6">
        <f>((CU21-CW21)^2+(CV21-CX21)^2)^0.5</f>
        <v>0.16510000000000002</v>
      </c>
      <c r="AF21" s="6">
        <f>((DE21-DG21)^2+(DF21-DH21)^2)^0.5</f>
        <v>0.15680000000000005</v>
      </c>
      <c r="AG21" s="9">
        <v>0</v>
      </c>
      <c r="AH21" s="9">
        <v>0</v>
      </c>
      <c r="AI21" s="9">
        <v>0</v>
      </c>
      <c r="AJ21" s="9">
        <v>-0.44769999999999999</v>
      </c>
      <c r="AK21" s="9">
        <v>0</v>
      </c>
      <c r="AL21" s="9">
        <v>-0.86109999999999998</v>
      </c>
      <c r="AM21" s="9">
        <v>0</v>
      </c>
      <c r="AN21" s="9">
        <v>-1.9481999999999999</v>
      </c>
      <c r="AO21" s="9">
        <v>0</v>
      </c>
      <c r="AP21" s="9">
        <v>-2.5648</v>
      </c>
      <c r="AQ21" s="9">
        <v>0</v>
      </c>
      <c r="AR21" s="9">
        <v>-3.8963999999999999</v>
      </c>
      <c r="AS21" s="9">
        <v>0</v>
      </c>
      <c r="AT21" s="9">
        <v>-4.7130000000000001</v>
      </c>
      <c r="AU21" s="9">
        <v>0</v>
      </c>
      <c r="AV21" s="9">
        <v>-10.1111</v>
      </c>
      <c r="AW21" s="9">
        <v>0</v>
      </c>
      <c r="AX21" s="9">
        <v>-10.704800000000001</v>
      </c>
      <c r="AY21" s="18">
        <v>0.41149999999999998</v>
      </c>
      <c r="AZ21" s="18">
        <v>-6.1391999999999998</v>
      </c>
      <c r="BA21" s="19">
        <v>0.8115</v>
      </c>
      <c r="BB21" s="19">
        <v>-6.1391999999999998</v>
      </c>
      <c r="BC21" s="19">
        <v>0.51049999999999995</v>
      </c>
      <c r="BD21" s="19">
        <v>-6.1391999999999998</v>
      </c>
      <c r="BE21" s="19">
        <v>0.44579999999999997</v>
      </c>
      <c r="BF21" s="19">
        <v>-6.1391999999999998</v>
      </c>
      <c r="BG21" s="19">
        <v>0.22420000000000001</v>
      </c>
      <c r="BH21" s="19">
        <v>-6.1391999999999998</v>
      </c>
      <c r="BI21" s="19">
        <v>-0.2324</v>
      </c>
      <c r="BJ21" s="19">
        <v>-6.1391999999999998</v>
      </c>
      <c r="BK21" s="19">
        <v>-0.47939999999999999</v>
      </c>
      <c r="BL21" s="19">
        <v>-6.1391999999999998</v>
      </c>
      <c r="BM21" s="19">
        <v>-0.47310000000000002</v>
      </c>
      <c r="BN21" s="19">
        <v>-6.1391999999999998</v>
      </c>
      <c r="BO21" s="19">
        <v>-0.83179999999999998</v>
      </c>
      <c r="BP21" s="19">
        <v>-6.1391999999999998</v>
      </c>
      <c r="BQ21" s="19">
        <v>-0.62290000000000001</v>
      </c>
      <c r="BR21" s="19">
        <v>-6.1391999999999998</v>
      </c>
      <c r="BS21" s="17">
        <v>0</v>
      </c>
      <c r="BT21" s="17">
        <v>0</v>
      </c>
      <c r="BU21" s="17">
        <v>0.33910000000000001</v>
      </c>
      <c r="BV21" s="17">
        <v>-4.8330000000000002</v>
      </c>
      <c r="BW21" s="17">
        <v>1.2967</v>
      </c>
      <c r="BX21" s="17">
        <v>-4.0042999999999997</v>
      </c>
      <c r="BY21" s="17">
        <v>2.4485999999999999</v>
      </c>
      <c r="BZ21" s="17">
        <v>-2.0954999999999999</v>
      </c>
      <c r="CA21" s="17">
        <v>1.5526</v>
      </c>
      <c r="CB21" s="17">
        <v>-0.97350000000000003</v>
      </c>
      <c r="CC21" s="17">
        <v>0.88329999999999997</v>
      </c>
      <c r="CD21" s="17">
        <v>-1.6318999999999999</v>
      </c>
      <c r="CE21" s="12">
        <v>1.1735</v>
      </c>
      <c r="CF21" s="12">
        <v>-1.3684000000000001</v>
      </c>
      <c r="CG21" s="12">
        <v>-2.8746</v>
      </c>
      <c r="CH21" s="12">
        <v>-4.2633999999999999</v>
      </c>
      <c r="CI21" s="12">
        <v>2.2345999999999999</v>
      </c>
      <c r="CJ21" s="12">
        <v>-4.2678000000000003</v>
      </c>
      <c r="CK21" s="12">
        <v>-0.88200000000000001</v>
      </c>
      <c r="CL21" s="12">
        <v>-2.8980999999999999</v>
      </c>
      <c r="CM21" s="12">
        <v>-0.88200000000000001</v>
      </c>
      <c r="CN21" s="12">
        <v>-2.7113999999999998</v>
      </c>
      <c r="CO21" s="12">
        <v>-0.51180000000000003</v>
      </c>
      <c r="CP21" s="12">
        <v>-2.5057</v>
      </c>
      <c r="CQ21" s="12">
        <v>-3.2334000000000001</v>
      </c>
      <c r="CR21" s="12">
        <v>-5.1924000000000001</v>
      </c>
      <c r="CS21" s="12">
        <v>1.1366000000000001</v>
      </c>
      <c r="CT21" s="12">
        <v>-6.2000999999999999</v>
      </c>
      <c r="CU21" s="12">
        <v>-1.6326000000000001</v>
      </c>
      <c r="CV21" s="12">
        <v>-3.8176000000000001</v>
      </c>
      <c r="CW21" s="12">
        <v>-1.7977000000000001</v>
      </c>
      <c r="CX21" s="12">
        <v>-3.8176000000000001</v>
      </c>
      <c r="CY21" s="12">
        <v>-1.4420999999999999</v>
      </c>
      <c r="CZ21" s="12">
        <v>-3.6271</v>
      </c>
      <c r="DA21" s="12">
        <v>-5.3696000000000002</v>
      </c>
      <c r="DB21" s="12">
        <v>-6.0084</v>
      </c>
      <c r="DC21" s="12">
        <v>-0.24379999999999999</v>
      </c>
      <c r="DD21" s="12">
        <v>-3.4074</v>
      </c>
      <c r="DE21" s="12">
        <v>-3.4036</v>
      </c>
      <c r="DF21" s="12">
        <v>-4.9631999999999996</v>
      </c>
      <c r="DG21" s="12">
        <v>-3.5604</v>
      </c>
      <c r="DH21" s="12">
        <v>-4.9631999999999996</v>
      </c>
      <c r="DI21" s="12">
        <v>-3.6505999999999998</v>
      </c>
      <c r="DJ21" s="12">
        <v>-4.7987000000000002</v>
      </c>
      <c r="DK21" s="12">
        <v>-3.4550000000000001</v>
      </c>
      <c r="DL21" s="12">
        <v>-4.2805</v>
      </c>
      <c r="DM21" s="12">
        <v>-3.7343999999999999</v>
      </c>
      <c r="DN21" s="12">
        <v>-3.0415999999999999</v>
      </c>
      <c r="DO21" s="12">
        <v>-3.8601999999999999</v>
      </c>
      <c r="DP21" s="12">
        <v>-2.8569</v>
      </c>
    </row>
    <row r="22" spans="2:120" x14ac:dyDescent="0.2">
      <c r="B22" s="1" t="s">
        <v>799</v>
      </c>
      <c r="C22" s="1" t="s">
        <v>479</v>
      </c>
      <c r="D22" s="5">
        <f>((AG22-AW22)^2+(AH22-AX22)^2)^0.5</f>
        <v>10.7004</v>
      </c>
      <c r="E22" s="5">
        <f>((AG22-AU22)^2+(AH22-AV22)^2)^0.5</f>
        <v>9.5611999999999995</v>
      </c>
      <c r="F22" s="5">
        <f>((AG22-AM22)^2+(AH22-AN22)^2)^0.5</f>
        <v>2.1831</v>
      </c>
      <c r="G22" s="5">
        <f>((AG22-AI22)^2+(AH22-AJ22)^2)^0.5</f>
        <v>0.55879999999999996</v>
      </c>
      <c r="H22" s="5">
        <f>((AK22-AM22)^2+(AL22-AN22)^2)^0.5</f>
        <v>1.2236</v>
      </c>
      <c r="I22" s="5">
        <f>((AM22-AO22)^2+(AN22-AP22)^2)^0.5</f>
        <v>0.59819999999999984</v>
      </c>
      <c r="J22" s="5">
        <f>((AO22-AQ22)^2+(AP22-AR22)^2)^0.5</f>
        <v>1.3799000000000001</v>
      </c>
      <c r="K22" s="5">
        <f>((AQ22-AS22)^2+(AR22-AT22)^2)^0.5</f>
        <v>0.93090000000000028</v>
      </c>
      <c r="L22" s="5">
        <f>((BS22-BU22)^2+(BT22-BV22)^2)^0.5</f>
        <v>4.7026093395050372</v>
      </c>
      <c r="M22" s="5">
        <f>((BU22-BW22)^2+(BV22-BX22)^2)^0.5</f>
        <v>1.1224338421483915</v>
      </c>
      <c r="N22" s="5">
        <f>((BW22-BY22)^2+(BX22-BZ22)^2)^0.5 + ((BY22-CA22)^2+(BZ22-CB22)^2)^0.5</f>
        <v>3.4010959152788818</v>
      </c>
      <c r="O22" s="5" t="s">
        <v>566</v>
      </c>
      <c r="P22" s="5">
        <f>((CE22-CG22)^2+(CF22-CH22)^2)^0.5</f>
        <v>4.8623511483643371</v>
      </c>
      <c r="Q22" s="5">
        <f>((CG22-CI22)^2+(CH22-CJ22)^2)^0.5</f>
        <v>5.1033610855983911</v>
      </c>
      <c r="R22" s="5">
        <f>((CO22-CQ22)^2+(CP22-CR22)^2)^0.5</f>
        <v>3.7699503299115218</v>
      </c>
      <c r="S22" s="5">
        <f>((CQ22-CS22)^2+(CR22-CT22)^2)^0.5</f>
        <v>4.4053210779692309</v>
      </c>
      <c r="T22" s="5">
        <f>((CY22-DA22)^2+(CZ22-DB22)^2)^0.5</f>
        <v>4.6216054537357474</v>
      </c>
      <c r="U22" s="5">
        <f>((DA22-DC22)^2+(DB22-DD22)^2)^0.5</f>
        <v>6.0650196718559783</v>
      </c>
      <c r="V22" s="5">
        <f>((DI22-DK22)^2+(DJ22-DL22)^2)^0.5</f>
        <v>0.65573654008298166</v>
      </c>
      <c r="W22" s="5">
        <f>((DK22-DM22)^2+(DL22-DN22)^2)^0.5</f>
        <v>1.3231087067962326</v>
      </c>
      <c r="X22" s="5">
        <f>((DM22-DO22)^2+(DN22-DP22)^2)^0.5</f>
        <v>0.33953681685496157</v>
      </c>
      <c r="Y22" s="5">
        <f>((BE22-BK22)^2+(BF22-BL22)^2)^0.5</f>
        <v>0.97219999999999995</v>
      </c>
      <c r="Z22" s="5">
        <f>((BG22-BI22)^2+(BH22-BJ22)^2)^0.5</f>
        <v>0.45660000000000001</v>
      </c>
      <c r="AA22" s="5">
        <f>((BC22-BM22)^2+(BD22-BN22)^2)^0.5</f>
        <v>1.0933999999999999</v>
      </c>
      <c r="AB22" s="5">
        <f>((BA22-BO22)^2+(BB22-BP22)^2)^0.5</f>
        <v>1.8090999999999999</v>
      </c>
      <c r="AC22" s="6">
        <f>((AY22-BQ22)^2+(AZ22-BR22)^2)^0.5</f>
        <v>1.8915999999999999</v>
      </c>
      <c r="AD22" s="6">
        <f>((CK22-CM22)^2+(CL22-CN22)^2)^0.5</f>
        <v>0.22230000000000016</v>
      </c>
      <c r="AE22" s="6">
        <f>((CU22-CW22)^2+(CV22-CX22)^2)^0.5</f>
        <v>0.1751999999999998</v>
      </c>
      <c r="AF22" s="6">
        <f>((DE22-DG22)^2+(DF22-DH22)^2)^0.5</f>
        <v>0.17649999999999899</v>
      </c>
      <c r="AG22" s="9">
        <v>0</v>
      </c>
      <c r="AH22" s="9">
        <v>0</v>
      </c>
      <c r="AI22" s="9">
        <v>0</v>
      </c>
      <c r="AJ22" s="9">
        <v>-0.55879999999999996</v>
      </c>
      <c r="AK22" s="9">
        <v>0</v>
      </c>
      <c r="AL22" s="9">
        <v>-0.95950000000000002</v>
      </c>
      <c r="AM22" s="9">
        <v>0</v>
      </c>
      <c r="AN22" s="9">
        <v>-2.1831</v>
      </c>
      <c r="AO22" s="9">
        <v>0</v>
      </c>
      <c r="AP22" s="9">
        <v>-2.7812999999999999</v>
      </c>
      <c r="AQ22" s="9">
        <v>0</v>
      </c>
      <c r="AR22" s="9">
        <v>-4.1612</v>
      </c>
      <c r="AS22" s="9">
        <v>0</v>
      </c>
      <c r="AT22" s="9">
        <v>-5.0921000000000003</v>
      </c>
      <c r="AU22" s="9">
        <v>0</v>
      </c>
      <c r="AV22" s="9">
        <v>-9.5611999999999995</v>
      </c>
      <c r="AW22" s="9">
        <v>0</v>
      </c>
      <c r="AX22" s="9">
        <v>-10.7004</v>
      </c>
      <c r="AY22" s="18">
        <v>0.92069999999999996</v>
      </c>
      <c r="AZ22" s="18">
        <v>-4.9669999999999996</v>
      </c>
      <c r="BA22" s="19">
        <v>0.84140000000000004</v>
      </c>
      <c r="BB22" s="19">
        <v>-4.9669999999999996</v>
      </c>
      <c r="BC22" s="19">
        <v>0.59750000000000003</v>
      </c>
      <c r="BD22" s="19">
        <v>-4.9669999999999996</v>
      </c>
      <c r="BE22" s="19">
        <v>-0.33460000000000001</v>
      </c>
      <c r="BF22" s="19">
        <v>-4.9669999999999996</v>
      </c>
      <c r="BG22" s="19">
        <v>-0.62419999999999998</v>
      </c>
      <c r="BH22" s="19">
        <v>-4.9669999999999996</v>
      </c>
      <c r="BI22" s="19">
        <v>-1.0808</v>
      </c>
      <c r="BJ22" s="19">
        <v>-4.9669999999999996</v>
      </c>
      <c r="BK22" s="19">
        <v>-1.3068</v>
      </c>
      <c r="BL22" s="19">
        <v>-4.9669999999999996</v>
      </c>
      <c r="BM22" s="19">
        <v>-0.49590000000000001</v>
      </c>
      <c r="BN22" s="19">
        <v>-4.9669999999999996</v>
      </c>
      <c r="BO22" s="19">
        <v>-0.9677</v>
      </c>
      <c r="BP22" s="19">
        <v>-4.9669999999999996</v>
      </c>
      <c r="BQ22" s="19">
        <v>-0.97089999999999999</v>
      </c>
      <c r="BR22" s="19">
        <v>-4.9669999999999996</v>
      </c>
      <c r="BS22" s="17">
        <v>0</v>
      </c>
      <c r="BT22" s="17">
        <v>0</v>
      </c>
      <c r="BU22" s="17">
        <v>-4.0385999999999997</v>
      </c>
      <c r="BV22" s="17">
        <v>2.4091999999999998</v>
      </c>
      <c r="BW22" s="17">
        <v>-3.8024</v>
      </c>
      <c r="BX22" s="17">
        <v>3.5065</v>
      </c>
      <c r="BY22" s="17">
        <v>-2.9876999999999998</v>
      </c>
      <c r="BZ22" s="17">
        <v>5.8552999999999997</v>
      </c>
      <c r="CA22" s="17">
        <v>-2.2021999999999999</v>
      </c>
      <c r="CB22" s="17">
        <v>6.3246000000000002</v>
      </c>
      <c r="CC22" s="17">
        <v>-2.2021999999999999</v>
      </c>
      <c r="CD22" s="17">
        <v>6.3246000000000002</v>
      </c>
      <c r="CE22" s="12">
        <v>-2.0695000000000001</v>
      </c>
      <c r="CF22" s="12">
        <v>6.5132000000000003</v>
      </c>
      <c r="CG22" s="12">
        <v>-0.7258</v>
      </c>
      <c r="CH22" s="12">
        <v>11.186199999999999</v>
      </c>
      <c r="CI22" s="12">
        <v>-0.65720000000000001</v>
      </c>
      <c r="CJ22" s="12">
        <v>6.0833000000000004</v>
      </c>
      <c r="CK22" s="12">
        <v>-1.1759999999999999</v>
      </c>
      <c r="CL22" s="12">
        <v>9.2861999999999991</v>
      </c>
      <c r="CM22" s="12">
        <v>-1.3983000000000001</v>
      </c>
      <c r="CN22" s="12">
        <v>9.2861999999999991</v>
      </c>
      <c r="CO22" s="12">
        <v>-1.5138</v>
      </c>
      <c r="CP22" s="12">
        <v>9.0989000000000004</v>
      </c>
      <c r="CQ22" s="12">
        <v>-1.8655999999999999</v>
      </c>
      <c r="CR22" s="12">
        <v>12.852399999999999</v>
      </c>
      <c r="CS22" s="12">
        <v>1.3391999999999999</v>
      </c>
      <c r="CT22" s="12">
        <v>9.8298000000000005</v>
      </c>
      <c r="CU22" s="12">
        <v>-1.5837000000000001</v>
      </c>
      <c r="CV22" s="12">
        <v>10.263500000000001</v>
      </c>
      <c r="CW22" s="12">
        <v>-1.7588999999999999</v>
      </c>
      <c r="CX22" s="12">
        <v>10.263500000000001</v>
      </c>
      <c r="CY22" s="12">
        <v>-1.5767</v>
      </c>
      <c r="CZ22" s="12">
        <v>10.337199999999999</v>
      </c>
      <c r="DA22" s="12">
        <v>-6.1951000000000001</v>
      </c>
      <c r="DB22" s="12">
        <v>10.165100000000001</v>
      </c>
      <c r="DC22" s="12">
        <v>-0.13020000000000001</v>
      </c>
      <c r="DD22" s="12">
        <v>10.127000000000001</v>
      </c>
      <c r="DE22" s="12">
        <v>-3.5661999999999998</v>
      </c>
      <c r="DF22" s="12">
        <v>10.3245</v>
      </c>
      <c r="DG22" s="12">
        <v>-3.5661999999999998</v>
      </c>
      <c r="DH22" s="12">
        <v>10.500999999999999</v>
      </c>
      <c r="DI22" s="12">
        <v>-3.629</v>
      </c>
      <c r="DJ22" s="12">
        <v>10.4832</v>
      </c>
      <c r="DK22" s="12">
        <v>-2.9794</v>
      </c>
      <c r="DL22" s="12">
        <v>10.572699999999999</v>
      </c>
      <c r="DM22" s="12">
        <v>-1.8097000000000001</v>
      </c>
      <c r="DN22" s="12">
        <v>9.9542999999999999</v>
      </c>
      <c r="DO22" s="12">
        <v>-1.5410999999999999</v>
      </c>
      <c r="DP22" s="12">
        <v>9.7466000000000008</v>
      </c>
    </row>
    <row r="23" spans="2:120" x14ac:dyDescent="0.2">
      <c r="B23" s="1"/>
      <c r="C23" s="1"/>
      <c r="D23" s="5">
        <f>((AG23-AW23)^2+(AH23-AX23)^2)^0.5</f>
        <v>0</v>
      </c>
      <c r="E23" s="5">
        <f>((AG23-AU23)^2+(AH23-AV23)^2)^0.5</f>
        <v>0</v>
      </c>
      <c r="F23" s="5">
        <f>((AG23-AM23)^2+(AH23-AN23)^2)^0.5</f>
        <v>0</v>
      </c>
      <c r="G23" s="5">
        <f>((AG23-AI23)^2+(AH23-AJ23)^2)^0.5</f>
        <v>0</v>
      </c>
      <c r="H23" s="5">
        <f>((AK23-AM23)^2+(AL23-AN23)^2)^0.5</f>
        <v>0</v>
      </c>
      <c r="I23" s="5">
        <f>((AM23-AO23)^2+(AN23-AP23)^2)^0.5</f>
        <v>0</v>
      </c>
      <c r="J23" s="5">
        <f>((AO23-AQ23)^2+(AP23-AR23)^2)^0.5</f>
        <v>0</v>
      </c>
      <c r="K23" s="5">
        <f>((AQ23-AS23)^2+(AR23-AT23)^2)^0.5</f>
        <v>0</v>
      </c>
      <c r="L23" s="5">
        <f>((BS23-BU23)^2+(BT23-BV23)^2)^0.5</f>
        <v>0</v>
      </c>
      <c r="M23" s="5">
        <f>((BU23-BW23)^2+(BV23-BX23)^2)^0.5</f>
        <v>0</v>
      </c>
      <c r="N23" s="5">
        <f>((BW23-BY23)^2+(BX23-BZ23)^2)^0.5 + ((BY23-CA23)^2+(BZ23-CB23)^2)^0.5</f>
        <v>0</v>
      </c>
      <c r="O23" s="5">
        <f>((CA23-CC23)^2+(CB23-CD23)^2)^0.5</f>
        <v>0</v>
      </c>
      <c r="P23" s="5">
        <f>((CE23-CG23)^2+(CF23-CH23)^2)^0.5</f>
        <v>0</v>
      </c>
      <c r="Q23" s="5">
        <f>((CG23-CI23)^2+(CH23-CJ23)^2)^0.5</f>
        <v>0</v>
      </c>
      <c r="R23" s="5">
        <f>((CO23-CQ23)^2+(CP23-CR23)^2)^0.5</f>
        <v>0</v>
      </c>
      <c r="S23" s="5">
        <f>((CQ23-CS23)^2+(CR23-CT23)^2)^0.5</f>
        <v>0</v>
      </c>
      <c r="T23" s="5">
        <f>((CY23-DA23)^2+(CZ23-DB23)^2)^0.5</f>
        <v>0</v>
      </c>
      <c r="U23" s="5">
        <f>((DA23-DC23)^2+(DB23-DD23)^2)^0.5</f>
        <v>0</v>
      </c>
      <c r="V23" s="5">
        <f>((DI23-DK23)^2+(DJ23-DL23)^2)^0.5</f>
        <v>0</v>
      </c>
      <c r="W23" s="5">
        <f>((DK23-DM23)^2+(DL23-DN23)^2)^0.5</f>
        <v>0</v>
      </c>
      <c r="X23" s="5">
        <f>((DM23-DO23)^2+(DN23-DP23)^2)^0.5</f>
        <v>0</v>
      </c>
      <c r="Y23" s="5">
        <f>((BE23-BK23)^2+(BF23-BL23)^2)^0.5</f>
        <v>0</v>
      </c>
      <c r="Z23" s="5">
        <f>((BG23-BI23)^2+(BH23-BJ23)^2)^0.5</f>
        <v>0</v>
      </c>
      <c r="AA23" s="5">
        <f>((BC23-BM23)^2+(BD23-BN23)^2)^0.5</f>
        <v>0</v>
      </c>
      <c r="AB23" s="5">
        <f>((BA23-BO23)^2+(BB23-BP23)^2)^0.5</f>
        <v>0</v>
      </c>
      <c r="AC23" s="6">
        <f>((AY23-BQ23)^2+(AZ23-BR23)^2)^0.5</f>
        <v>0</v>
      </c>
      <c r="AD23" s="6">
        <f>((CK23-CM23)^2+(CL23-CN23)^2)^0.5</f>
        <v>0</v>
      </c>
      <c r="AE23" s="6">
        <f>((CU23-CW23)^2+(CV23-CX23)^2)^0.5</f>
        <v>0</v>
      </c>
      <c r="AF23" s="6">
        <f>((DE23-DG23)^2+(DF23-DH23)^2)^0.5</f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>((AG24-AW24)^2+(AH24-AX24)^2)^0.5</f>
        <v>0</v>
      </c>
      <c r="E24" s="5">
        <f>((AG24-AU24)^2+(AH24-AV24)^2)^0.5</f>
        <v>0</v>
      </c>
      <c r="F24" s="5">
        <f>((AG24-AM24)^2+(AH24-AN24)^2)^0.5</f>
        <v>0</v>
      </c>
      <c r="G24" s="5">
        <f>((AG24-AI24)^2+(AH24-AJ24)^2)^0.5</f>
        <v>0</v>
      </c>
      <c r="H24" s="5">
        <f>((AK24-AM24)^2+(AL24-AN24)^2)^0.5</f>
        <v>0</v>
      </c>
      <c r="I24" s="5">
        <f>((AM24-AO24)^2+(AN24-AP24)^2)^0.5</f>
        <v>0</v>
      </c>
      <c r="J24" s="5">
        <f>((AO24-AQ24)^2+(AP24-AR24)^2)^0.5</f>
        <v>0</v>
      </c>
      <c r="K24" s="5">
        <f>((AQ24-AS24)^2+(AR24-AT24)^2)^0.5</f>
        <v>0</v>
      </c>
      <c r="L24" s="5">
        <f>((BS24-BU24)^2+(BT24-BV24)^2)^0.5</f>
        <v>0</v>
      </c>
      <c r="M24" s="5">
        <f>((BU24-BW24)^2+(BV24-BX24)^2)^0.5</f>
        <v>0</v>
      </c>
      <c r="N24" s="5">
        <f>((BW24-BY24)^2+(BX24-BZ24)^2)^0.5 + ((BY24-CA24)^2+(BZ24-CB24)^2)^0.5</f>
        <v>0</v>
      </c>
      <c r="O24" s="5">
        <f>((CA24-CC24)^2+(CB24-CD24)^2)^0.5</f>
        <v>0</v>
      </c>
      <c r="P24" s="5">
        <f>((CE24-CG24)^2+(CF24-CH24)^2)^0.5</f>
        <v>0</v>
      </c>
      <c r="Q24" s="5">
        <f>((CG24-CI24)^2+(CH24-CJ24)^2)^0.5</f>
        <v>0</v>
      </c>
      <c r="R24" s="5">
        <f>((CO24-CQ24)^2+(CP24-CR24)^2)^0.5</f>
        <v>0</v>
      </c>
      <c r="S24" s="5">
        <f>((CQ24-CS24)^2+(CR24-CT24)^2)^0.5</f>
        <v>0</v>
      </c>
      <c r="T24" s="5">
        <f>((CY24-DA24)^2+(CZ24-DB24)^2)^0.5</f>
        <v>0</v>
      </c>
      <c r="U24" s="5">
        <f>((DA24-DC24)^2+(DB24-DD24)^2)^0.5</f>
        <v>0</v>
      </c>
      <c r="V24" s="5">
        <f>((DI24-DK24)^2+(DJ24-DL24)^2)^0.5</f>
        <v>0</v>
      </c>
      <c r="W24" s="5">
        <f>((DK24-DM24)^2+(DL24-DN24)^2)^0.5</f>
        <v>0</v>
      </c>
      <c r="X24" s="5">
        <f>((DM24-DO24)^2+(DN24-DP24)^2)^0.5</f>
        <v>0</v>
      </c>
      <c r="Y24" s="5">
        <f>((BE24-BK24)^2+(BF24-BL24)^2)^0.5</f>
        <v>0</v>
      </c>
      <c r="Z24" s="5">
        <f>((BG24-BI24)^2+(BH24-BJ24)^2)^0.5</f>
        <v>0</v>
      </c>
      <c r="AA24" s="5">
        <f>((BC24-BM24)^2+(BD24-BN24)^2)^0.5</f>
        <v>0</v>
      </c>
      <c r="AB24" s="5">
        <f>((BA24-BO24)^2+(BB24-BP24)^2)^0.5</f>
        <v>0</v>
      </c>
      <c r="AC24" s="6">
        <f>((AY24-BQ24)^2+(AZ24-BR24)^2)^0.5</f>
        <v>0</v>
      </c>
      <c r="AD24" s="6">
        <f>((CK24-CM24)^2+(CL24-CN24)^2)^0.5</f>
        <v>0</v>
      </c>
      <c r="AE24" s="6">
        <f>((CU24-CW24)^2+(CV24-CX24)^2)^0.5</f>
        <v>0</v>
      </c>
      <c r="AF24" s="6">
        <f>((DE24-DG24)^2+(DF24-DH24)^2)^0.5</f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>((AG25-AW25)^2+(AH25-AX25)^2)^0.5</f>
        <v>0</v>
      </c>
      <c r="E25" s="5">
        <f>((AG25-AU25)^2+(AH25-AV25)^2)^0.5</f>
        <v>0</v>
      </c>
      <c r="F25" s="5">
        <f>((AG25-AM25)^2+(AH25-AN25)^2)^0.5</f>
        <v>0</v>
      </c>
      <c r="G25" s="5">
        <f>((AG25-AI25)^2+(AH25-AJ25)^2)^0.5</f>
        <v>0</v>
      </c>
      <c r="H25" s="5">
        <f>((AK25-AM25)^2+(AL25-AN25)^2)^0.5</f>
        <v>0</v>
      </c>
      <c r="I25" s="5">
        <f>((AM25-AO25)^2+(AN25-AP25)^2)^0.5</f>
        <v>0</v>
      </c>
      <c r="J25" s="5">
        <f>((AO25-AQ25)^2+(AP25-AR25)^2)^0.5</f>
        <v>0</v>
      </c>
      <c r="K25" s="5">
        <f>((AQ25-AS25)^2+(AR25-AT25)^2)^0.5</f>
        <v>0</v>
      </c>
      <c r="L25" s="5">
        <f>((BS25-BU25)^2+(BT25-BV25)^2)^0.5</f>
        <v>0</v>
      </c>
      <c r="M25" s="5">
        <f>((BU25-BW25)^2+(BV25-BX25)^2)^0.5</f>
        <v>0</v>
      </c>
      <c r="N25" s="5">
        <f>((BW25-BY25)^2+(BX25-BZ25)^2)^0.5 + ((BY25-CA25)^2+(BZ25-CB25)^2)^0.5</f>
        <v>0</v>
      </c>
      <c r="O25" s="5">
        <f>((CA25-CC25)^2+(CB25-CD25)^2)^0.5</f>
        <v>0</v>
      </c>
      <c r="P25" s="5">
        <f>((CE25-CG25)^2+(CF25-CH25)^2)^0.5</f>
        <v>0</v>
      </c>
      <c r="Q25" s="5">
        <f>((CG25-CI25)^2+(CH25-CJ25)^2)^0.5</f>
        <v>0</v>
      </c>
      <c r="R25" s="5">
        <f>((CO25-CQ25)^2+(CP25-CR25)^2)^0.5</f>
        <v>0</v>
      </c>
      <c r="S25" s="5">
        <f>((CQ25-CS25)^2+(CR25-CT25)^2)^0.5</f>
        <v>0</v>
      </c>
      <c r="T25" s="5">
        <f>((CY25-DA25)^2+(CZ25-DB25)^2)^0.5</f>
        <v>0</v>
      </c>
      <c r="U25" s="5">
        <f>((DA25-DC25)^2+(DB25-DD25)^2)^0.5</f>
        <v>0</v>
      </c>
      <c r="V25" s="5">
        <f>((DI25-DK25)^2+(DJ25-DL25)^2)^0.5</f>
        <v>0</v>
      </c>
      <c r="W25" s="5">
        <f>((DK25-DM25)^2+(DL25-DN25)^2)^0.5</f>
        <v>0</v>
      </c>
      <c r="X25" s="5">
        <f>((DM25-DO25)^2+(DN25-DP25)^2)^0.5</f>
        <v>0</v>
      </c>
      <c r="Y25" s="5">
        <f>((BE25-BK25)^2+(BF25-BL25)^2)^0.5</f>
        <v>0</v>
      </c>
      <c r="Z25" s="5">
        <f>((BG25-BI25)^2+(BH25-BJ25)^2)^0.5</f>
        <v>0</v>
      </c>
      <c r="AA25" s="5">
        <f>((BC25-BM25)^2+(BD25-BN25)^2)^0.5</f>
        <v>0</v>
      </c>
      <c r="AB25" s="5">
        <f>((BA25-BO25)^2+(BB25-BP25)^2)^0.5</f>
        <v>0</v>
      </c>
      <c r="AC25" s="6">
        <f>((AY25-BQ25)^2+(AZ25-BR25)^2)^0.5</f>
        <v>0</v>
      </c>
      <c r="AD25" s="6">
        <f>((CK25-CM25)^2+(CL25-CN25)^2)^0.5</f>
        <v>0</v>
      </c>
      <c r="AE25" s="6">
        <f>((CU25-CW25)^2+(CV25-CX25)^2)^0.5</f>
        <v>0</v>
      </c>
      <c r="AF25" s="6">
        <f>((DE25-DG25)^2+(DF25-DH25)^2)^0.5</f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3" t="s">
        <v>3</v>
      </c>
      <c r="C26" s="13"/>
      <c r="D26" s="14">
        <f>AVERAGE(D21:D22)</f>
        <v>10.7026</v>
      </c>
      <c r="E26" s="14">
        <f t="shared" ref="E26:AF26" si="34">AVERAGE(E21:E22)</f>
        <v>9.8361499999999999</v>
      </c>
      <c r="F26" s="14">
        <f t="shared" si="34"/>
        <v>2.0656499999999998</v>
      </c>
      <c r="G26" s="14">
        <f t="shared" si="34"/>
        <v>0.50324999999999998</v>
      </c>
      <c r="H26" s="14">
        <f t="shared" si="34"/>
        <v>1.1553499999999999</v>
      </c>
      <c r="I26" s="14">
        <f t="shared" si="34"/>
        <v>0.60739999999999994</v>
      </c>
      <c r="J26" s="14">
        <f t="shared" si="34"/>
        <v>1.35575</v>
      </c>
      <c r="K26" s="14">
        <f t="shared" si="34"/>
        <v>0.87375000000000025</v>
      </c>
      <c r="L26" s="14">
        <f t="shared" si="34"/>
        <v>4.7737454744988383</v>
      </c>
      <c r="M26" s="14">
        <f t="shared" si="34"/>
        <v>1.1944114903023282</v>
      </c>
      <c r="N26" s="14">
        <f t="shared" si="34"/>
        <v>3.5331977049174181</v>
      </c>
      <c r="O26" s="14">
        <f t="shared" si="34"/>
        <v>0.93885731077730861</v>
      </c>
      <c r="P26" s="14">
        <f t="shared" si="34"/>
        <v>4.9195554994548347</v>
      </c>
      <c r="Q26" s="14">
        <f t="shared" si="34"/>
        <v>5.1062814901097529</v>
      </c>
      <c r="R26" s="14">
        <f t="shared" si="34"/>
        <v>3.7971377789873184</v>
      </c>
      <c r="S26" s="14">
        <f t="shared" si="34"/>
        <v>4.4450007947219117</v>
      </c>
      <c r="T26" s="14">
        <f t="shared" si="34"/>
        <v>4.6073134464161196</v>
      </c>
      <c r="U26" s="14">
        <f t="shared" si="34"/>
        <v>5.90648907384882</v>
      </c>
      <c r="V26" s="14">
        <f t="shared" si="34"/>
        <v>0.60481167581241735</v>
      </c>
      <c r="W26" s="14">
        <f t="shared" si="34"/>
        <v>1.2965617490243404</v>
      </c>
      <c r="X26" s="14">
        <f t="shared" si="34"/>
        <v>0.28150440307557967</v>
      </c>
      <c r="Y26" s="14">
        <f t="shared" si="34"/>
        <v>0.94869999999999999</v>
      </c>
      <c r="Z26" s="14">
        <f t="shared" si="34"/>
        <v>0.45660000000000001</v>
      </c>
      <c r="AA26" s="14">
        <f t="shared" si="34"/>
        <v>1.0385</v>
      </c>
      <c r="AB26" s="14">
        <f t="shared" si="34"/>
        <v>1.7262</v>
      </c>
      <c r="AC26" s="14">
        <f t="shared" si="34"/>
        <v>1.4630000000000001</v>
      </c>
      <c r="AD26" s="14">
        <f t="shared" si="34"/>
        <v>0.20450000000000013</v>
      </c>
      <c r="AE26" s="14">
        <f t="shared" si="34"/>
        <v>0.17014999999999991</v>
      </c>
      <c r="AF26" s="14">
        <f t="shared" si="34"/>
        <v>0.16664999999999952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7"/>
      <c r="BT26" s="7"/>
      <c r="BU26" s="7"/>
      <c r="BV26" s="7"/>
      <c r="BW26" s="7"/>
      <c r="BX26" s="7"/>
      <c r="BY26" s="7"/>
      <c r="BZ26" s="7"/>
    </row>
    <row r="27" spans="2:120" x14ac:dyDescent="0.2">
      <c r="B27" s="13" t="s">
        <v>4</v>
      </c>
      <c r="C27" s="13"/>
      <c r="D27" s="14">
        <f>STDEV(D21:D22)</f>
        <v>3.1112698372210944E-3</v>
      </c>
      <c r="E27" s="14">
        <f t="shared" ref="E27:AF27" si="35">STDEV(E21:E22)</f>
        <v>0.38883801897448317</v>
      </c>
      <c r="F27" s="14">
        <f t="shared" si="35"/>
        <v>0.1660993829007201</v>
      </c>
      <c r="G27" s="14">
        <f t="shared" si="35"/>
        <v>7.8559563389825587E-2</v>
      </c>
      <c r="H27" s="14">
        <f t="shared" si="35"/>
        <v>9.6520075631963784E-2</v>
      </c>
      <c r="I27" s="14">
        <f t="shared" si="35"/>
        <v>1.3010764773832612E-2</v>
      </c>
      <c r="J27" s="14">
        <f t="shared" si="35"/>
        <v>3.4153257531310412E-2</v>
      </c>
      <c r="K27" s="14">
        <f t="shared" si="35"/>
        <v>8.0822305089622432E-2</v>
      </c>
      <c r="L27" s="14">
        <f t="shared" si="35"/>
        <v>0.10060168688303749</v>
      </c>
      <c r="M27" s="14">
        <f t="shared" si="35"/>
        <v>0.10179176620701605</v>
      </c>
      <c r="N27" s="14">
        <f t="shared" si="35"/>
        <v>0.18682014252057605</v>
      </c>
      <c r="O27" s="14" t="e">
        <f t="shared" si="35"/>
        <v>#DIV/0!</v>
      </c>
      <c r="P27" s="14">
        <f t="shared" si="35"/>
        <v>8.0899169138933857E-2</v>
      </c>
      <c r="Q27" s="14">
        <f t="shared" si="35"/>
        <v>4.1300756675840206E-3</v>
      </c>
      <c r="R27" s="14">
        <f t="shared" si="35"/>
        <v>3.8448859209319765E-2</v>
      </c>
      <c r="S27" s="14">
        <f t="shared" si="35"/>
        <v>5.611559358276344E-2</v>
      </c>
      <c r="T27" s="14">
        <f t="shared" si="35"/>
        <v>2.0211950584953758E-2</v>
      </c>
      <c r="U27" s="14">
        <f t="shared" si="35"/>
        <v>0.2241961217528404</v>
      </c>
      <c r="V27" s="14">
        <f t="shared" si="35"/>
        <v>7.2018633713441166E-2</v>
      </c>
      <c r="W27" s="14">
        <f t="shared" si="35"/>
        <v>3.7543067720755635E-2</v>
      </c>
      <c r="X27" s="14">
        <f t="shared" si="35"/>
        <v>8.2070226624049128E-2</v>
      </c>
      <c r="Y27" s="14">
        <f t="shared" si="35"/>
        <v>3.3234018715767685E-2</v>
      </c>
      <c r="Z27" s="14">
        <f t="shared" si="35"/>
        <v>0</v>
      </c>
      <c r="AA27" s="14">
        <f t="shared" si="35"/>
        <v>7.7640324574282854E-2</v>
      </c>
      <c r="AB27" s="14">
        <f t="shared" si="35"/>
        <v>0.11723830432072954</v>
      </c>
      <c r="AC27" s="14">
        <f t="shared" si="35"/>
        <v>0.60613193283310773</v>
      </c>
      <c r="AD27" s="14">
        <f t="shared" si="35"/>
        <v>2.5173001410241144E-2</v>
      </c>
      <c r="AE27" s="14">
        <f t="shared" si="35"/>
        <v>7.1417784899839715E-3</v>
      </c>
      <c r="AF27" s="14">
        <f t="shared" si="35"/>
        <v>1.3930003589374237E-2</v>
      </c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7"/>
      <c r="BT27" s="7"/>
      <c r="BU27" s="7"/>
      <c r="BV27" s="7"/>
      <c r="BW27" s="7"/>
      <c r="BX27" s="7"/>
      <c r="BY27" s="7"/>
      <c r="BZ27" s="7"/>
    </row>
    <row r="28" spans="2:120" x14ac:dyDescent="0.2">
      <c r="B28" s="13" t="s">
        <v>5</v>
      </c>
      <c r="C28" s="13"/>
      <c r="D28" s="14">
        <f>MAX(D21:D22)-MIN(D21:D22)</f>
        <v>4.4000000000004036E-3</v>
      </c>
      <c r="E28" s="14">
        <f t="shared" ref="E28:AF28" si="36">MAX(E21:E22)-MIN(E21:E22)</f>
        <v>0.54990000000000094</v>
      </c>
      <c r="F28" s="14">
        <f t="shared" si="36"/>
        <v>0.23490000000000011</v>
      </c>
      <c r="G28" s="14">
        <f t="shared" si="36"/>
        <v>0.11109999999999998</v>
      </c>
      <c r="H28" s="14">
        <f t="shared" si="36"/>
        <v>0.13650000000000007</v>
      </c>
      <c r="I28" s="14">
        <f t="shared" si="36"/>
        <v>1.8400000000000194E-2</v>
      </c>
      <c r="J28" s="14">
        <f t="shared" si="36"/>
        <v>4.8300000000000232E-2</v>
      </c>
      <c r="K28" s="14">
        <f t="shared" si="36"/>
        <v>0.11430000000000007</v>
      </c>
      <c r="L28" s="14">
        <f t="shared" si="36"/>
        <v>0.14227226998760312</v>
      </c>
      <c r="M28" s="14">
        <f t="shared" si="36"/>
        <v>0.1439552963078734</v>
      </c>
      <c r="N28" s="14">
        <f t="shared" si="36"/>
        <v>0.26420357927707316</v>
      </c>
      <c r="O28" s="14">
        <f t="shared" si="36"/>
        <v>0</v>
      </c>
      <c r="P28" s="14">
        <f t="shared" si="36"/>
        <v>0.11440870218099519</v>
      </c>
      <c r="Q28" s="14">
        <f t="shared" si="36"/>
        <v>5.8408090227244358E-3</v>
      </c>
      <c r="R28" s="14">
        <f t="shared" si="36"/>
        <v>5.4374898151593687E-2</v>
      </c>
      <c r="S28" s="14">
        <f t="shared" si="36"/>
        <v>7.9359433505360677E-2</v>
      </c>
      <c r="T28" s="14">
        <f t="shared" si="36"/>
        <v>2.8584014639256417E-2</v>
      </c>
      <c r="U28" s="14">
        <f t="shared" si="36"/>
        <v>0.31706119601431659</v>
      </c>
      <c r="V28" s="14">
        <f t="shared" si="36"/>
        <v>0.10184972854112873</v>
      </c>
      <c r="W28" s="14">
        <f t="shared" si="36"/>
        <v>5.3093915543784176E-2</v>
      </c>
      <c r="X28" s="14">
        <f t="shared" si="36"/>
        <v>0.11606482755876379</v>
      </c>
      <c r="Y28" s="14">
        <f t="shared" si="36"/>
        <v>4.6999999999999931E-2</v>
      </c>
      <c r="Z28" s="14">
        <f t="shared" si="36"/>
        <v>0</v>
      </c>
      <c r="AA28" s="14">
        <f t="shared" si="36"/>
        <v>0.1097999999999999</v>
      </c>
      <c r="AB28" s="14">
        <f t="shared" si="36"/>
        <v>0.16579999999999995</v>
      </c>
      <c r="AC28" s="14">
        <f t="shared" si="36"/>
        <v>0.85719999999999996</v>
      </c>
      <c r="AD28" s="14">
        <f t="shared" si="36"/>
        <v>3.5600000000000076E-2</v>
      </c>
      <c r="AE28" s="14">
        <f t="shared" si="36"/>
        <v>1.0099999999999776E-2</v>
      </c>
      <c r="AF28" s="14">
        <f t="shared" si="36"/>
        <v>1.9699999999998941E-2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7"/>
      <c r="BT28" s="7"/>
      <c r="BU28" s="7"/>
      <c r="BV28" s="7"/>
      <c r="BW28" s="7"/>
      <c r="BX28" s="7"/>
      <c r="BY28" s="7"/>
      <c r="BZ28" s="7"/>
    </row>
    <row r="29" spans="2:120" x14ac:dyDescent="0.2">
      <c r="B29" s="13" t="s">
        <v>6</v>
      </c>
      <c r="C29" s="13"/>
      <c r="D29" s="14">
        <f>MIN(D21:D22)</f>
        <v>10.7004</v>
      </c>
      <c r="E29" s="14">
        <f t="shared" ref="E29:AF29" si="37">MIN(E21:E22)</f>
        <v>9.5611999999999995</v>
      </c>
      <c r="F29" s="14">
        <f t="shared" si="37"/>
        <v>1.9481999999999999</v>
      </c>
      <c r="G29" s="14">
        <f t="shared" si="37"/>
        <v>0.44769999999999999</v>
      </c>
      <c r="H29" s="14">
        <f t="shared" si="37"/>
        <v>1.0871</v>
      </c>
      <c r="I29" s="14">
        <f t="shared" si="37"/>
        <v>0.59819999999999984</v>
      </c>
      <c r="J29" s="14">
        <f t="shared" si="37"/>
        <v>1.3315999999999999</v>
      </c>
      <c r="K29" s="14">
        <f t="shared" si="37"/>
        <v>0.81660000000000021</v>
      </c>
      <c r="L29" s="14">
        <f t="shared" si="37"/>
        <v>4.7026093395050372</v>
      </c>
      <c r="M29" s="14">
        <f t="shared" si="37"/>
        <v>1.1224338421483915</v>
      </c>
      <c r="N29" s="14">
        <f t="shared" si="37"/>
        <v>3.4010959152788818</v>
      </c>
      <c r="O29" s="14">
        <f t="shared" si="37"/>
        <v>0.93885731077730861</v>
      </c>
      <c r="P29" s="14">
        <f t="shared" si="37"/>
        <v>4.8623511483643371</v>
      </c>
      <c r="Q29" s="14">
        <f t="shared" si="37"/>
        <v>5.1033610855983911</v>
      </c>
      <c r="R29" s="14">
        <f t="shared" si="37"/>
        <v>3.7699503299115218</v>
      </c>
      <c r="S29" s="14">
        <f t="shared" si="37"/>
        <v>4.4053210779692309</v>
      </c>
      <c r="T29" s="14">
        <f t="shared" si="37"/>
        <v>4.593021439096491</v>
      </c>
      <c r="U29" s="14">
        <f t="shared" si="37"/>
        <v>5.7479584758416618</v>
      </c>
      <c r="V29" s="14">
        <f t="shared" si="37"/>
        <v>0.55388681154185293</v>
      </c>
      <c r="W29" s="14">
        <f t="shared" si="37"/>
        <v>1.2700147912524484</v>
      </c>
      <c r="X29" s="14">
        <f t="shared" si="37"/>
        <v>0.22347198929619777</v>
      </c>
      <c r="Y29" s="14">
        <f t="shared" si="37"/>
        <v>0.92520000000000002</v>
      </c>
      <c r="Z29" s="14">
        <f t="shared" si="37"/>
        <v>0.45660000000000001</v>
      </c>
      <c r="AA29" s="14">
        <f t="shared" si="37"/>
        <v>0.98360000000000003</v>
      </c>
      <c r="AB29" s="14">
        <f t="shared" si="37"/>
        <v>1.6433</v>
      </c>
      <c r="AC29" s="14">
        <f t="shared" si="37"/>
        <v>1.0344</v>
      </c>
      <c r="AD29" s="14">
        <f t="shared" si="37"/>
        <v>0.18670000000000009</v>
      </c>
      <c r="AE29" s="14">
        <f t="shared" si="37"/>
        <v>0.16510000000000002</v>
      </c>
      <c r="AF29" s="14">
        <f t="shared" si="37"/>
        <v>0.15680000000000005</v>
      </c>
      <c r="AI29" s="12"/>
      <c r="AJ29" s="12"/>
      <c r="AK29" s="12"/>
    </row>
    <row r="30" spans="2:120" x14ac:dyDescent="0.2">
      <c r="B30" s="13" t="s">
        <v>7</v>
      </c>
      <c r="C30" s="13"/>
      <c r="D30" s="14">
        <f>MAX(D21:D22)</f>
        <v>10.704800000000001</v>
      </c>
      <c r="E30" s="14">
        <f t="shared" ref="E30:AF30" si="38">MAX(E21:E22)</f>
        <v>10.1111</v>
      </c>
      <c r="F30" s="14">
        <f t="shared" si="38"/>
        <v>2.1831</v>
      </c>
      <c r="G30" s="14">
        <f t="shared" si="38"/>
        <v>0.55879999999999996</v>
      </c>
      <c r="H30" s="14">
        <f t="shared" si="38"/>
        <v>1.2236</v>
      </c>
      <c r="I30" s="14">
        <f t="shared" si="38"/>
        <v>0.61660000000000004</v>
      </c>
      <c r="J30" s="14">
        <f t="shared" si="38"/>
        <v>1.3799000000000001</v>
      </c>
      <c r="K30" s="14">
        <f t="shared" si="38"/>
        <v>0.93090000000000028</v>
      </c>
      <c r="L30" s="14">
        <f t="shared" si="38"/>
        <v>4.8448816094926404</v>
      </c>
      <c r="M30" s="14">
        <f t="shared" si="38"/>
        <v>1.2663891384562649</v>
      </c>
      <c r="N30" s="14">
        <f t="shared" si="38"/>
        <v>3.6652994945559549</v>
      </c>
      <c r="O30" s="14">
        <f t="shared" si="38"/>
        <v>0.93885731077730861</v>
      </c>
      <c r="P30" s="14">
        <f t="shared" si="38"/>
        <v>4.9767598505453323</v>
      </c>
      <c r="Q30" s="14">
        <f t="shared" si="38"/>
        <v>5.1092018946211155</v>
      </c>
      <c r="R30" s="14">
        <f t="shared" si="38"/>
        <v>3.8243252280631155</v>
      </c>
      <c r="S30" s="14">
        <f t="shared" si="38"/>
        <v>4.4846805114745916</v>
      </c>
      <c r="T30" s="14">
        <f t="shared" si="38"/>
        <v>4.6216054537357474</v>
      </c>
      <c r="U30" s="14">
        <f t="shared" si="38"/>
        <v>6.0650196718559783</v>
      </c>
      <c r="V30" s="14">
        <f t="shared" si="38"/>
        <v>0.65573654008298166</v>
      </c>
      <c r="W30" s="14">
        <f t="shared" si="38"/>
        <v>1.3231087067962326</v>
      </c>
      <c r="X30" s="14">
        <f t="shared" si="38"/>
        <v>0.33953681685496157</v>
      </c>
      <c r="Y30" s="14">
        <f t="shared" si="38"/>
        <v>0.97219999999999995</v>
      </c>
      <c r="Z30" s="14">
        <f t="shared" si="38"/>
        <v>0.45660000000000001</v>
      </c>
      <c r="AA30" s="14">
        <f t="shared" si="38"/>
        <v>1.0933999999999999</v>
      </c>
      <c r="AB30" s="14">
        <f t="shared" si="38"/>
        <v>1.8090999999999999</v>
      </c>
      <c r="AC30" s="14">
        <f t="shared" si="38"/>
        <v>1.8915999999999999</v>
      </c>
      <c r="AD30" s="14">
        <f t="shared" si="38"/>
        <v>0.22230000000000016</v>
      </c>
      <c r="AE30" s="14">
        <f t="shared" si="38"/>
        <v>0.1751999999999998</v>
      </c>
      <c r="AF30" s="14">
        <f t="shared" si="38"/>
        <v>0.17649999999999899</v>
      </c>
      <c r="AI30" s="12"/>
      <c r="AJ30" s="12"/>
      <c r="AK30" s="12"/>
    </row>
    <row r="31" spans="2:120" x14ac:dyDescent="0.2">
      <c r="B31" s="13" t="s">
        <v>56</v>
      </c>
      <c r="C31" s="13"/>
      <c r="D31" s="15">
        <f>COUNT(D21:D22)</f>
        <v>2</v>
      </c>
      <c r="E31" s="15">
        <f t="shared" ref="E31:AF31" si="39">COUNT(E21:E22)</f>
        <v>2</v>
      </c>
      <c r="F31" s="15">
        <f t="shared" si="39"/>
        <v>2</v>
      </c>
      <c r="G31" s="15">
        <f t="shared" si="39"/>
        <v>2</v>
      </c>
      <c r="H31" s="15">
        <f t="shared" si="39"/>
        <v>2</v>
      </c>
      <c r="I31" s="15">
        <f t="shared" si="39"/>
        <v>2</v>
      </c>
      <c r="J31" s="15">
        <f t="shared" si="39"/>
        <v>2</v>
      </c>
      <c r="K31" s="15">
        <f t="shared" si="39"/>
        <v>2</v>
      </c>
      <c r="L31" s="15">
        <f t="shared" si="39"/>
        <v>2</v>
      </c>
      <c r="M31" s="15">
        <f t="shared" si="39"/>
        <v>2</v>
      </c>
      <c r="N31" s="15">
        <f t="shared" si="39"/>
        <v>2</v>
      </c>
      <c r="O31" s="15">
        <f t="shared" si="39"/>
        <v>1</v>
      </c>
      <c r="P31" s="15">
        <f t="shared" si="39"/>
        <v>2</v>
      </c>
      <c r="Q31" s="15">
        <f t="shared" si="39"/>
        <v>2</v>
      </c>
      <c r="R31" s="15">
        <f t="shared" si="39"/>
        <v>2</v>
      </c>
      <c r="S31" s="15">
        <f t="shared" si="39"/>
        <v>2</v>
      </c>
      <c r="T31" s="15">
        <f t="shared" si="39"/>
        <v>2</v>
      </c>
      <c r="U31" s="15">
        <f t="shared" si="39"/>
        <v>2</v>
      </c>
      <c r="V31" s="15">
        <f t="shared" si="39"/>
        <v>2</v>
      </c>
      <c r="W31" s="15">
        <f t="shared" si="39"/>
        <v>2</v>
      </c>
      <c r="X31" s="15">
        <f t="shared" si="39"/>
        <v>2</v>
      </c>
      <c r="Y31" s="15">
        <f t="shared" si="39"/>
        <v>2</v>
      </c>
      <c r="Z31" s="15">
        <f t="shared" si="39"/>
        <v>2</v>
      </c>
      <c r="AA31" s="15">
        <f t="shared" si="39"/>
        <v>2</v>
      </c>
      <c r="AB31" s="15">
        <f t="shared" si="39"/>
        <v>2</v>
      </c>
      <c r="AC31" s="15">
        <f t="shared" si="39"/>
        <v>2</v>
      </c>
      <c r="AD31" s="15">
        <f t="shared" si="39"/>
        <v>2</v>
      </c>
      <c r="AE31" s="15">
        <f t="shared" si="39"/>
        <v>2</v>
      </c>
      <c r="AF31" s="15">
        <f t="shared" si="39"/>
        <v>2</v>
      </c>
      <c r="AI31" s="12"/>
      <c r="AJ31" s="12"/>
      <c r="AK31" s="12"/>
    </row>
    <row r="44" ht="10.5" customHeight="1" x14ac:dyDescent="0.2"/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19:AH19"/>
    <mergeCell ref="AI19:AJ19"/>
    <mergeCell ref="AK19:AL19"/>
    <mergeCell ref="AM19:AN19"/>
    <mergeCell ref="AO19:AP19"/>
    <mergeCell ref="AQ19:AR19"/>
    <mergeCell ref="AS19:AT19"/>
    <mergeCell ref="AU19:AV19"/>
    <mergeCell ref="BE19:BF19"/>
    <mergeCell ref="BG19:BH19"/>
    <mergeCell ref="BI19:BJ19"/>
    <mergeCell ref="BK19:BL19"/>
    <mergeCell ref="AW19:AX19"/>
    <mergeCell ref="AY19:AZ19"/>
    <mergeCell ref="BA19:BB19"/>
    <mergeCell ref="BC19:BD19"/>
    <mergeCell ref="BU19:BV19"/>
    <mergeCell ref="BW19:BX19"/>
    <mergeCell ref="BM19:BN19"/>
    <mergeCell ref="BO19:BP19"/>
    <mergeCell ref="BQ19:BR19"/>
    <mergeCell ref="BS19:BT19"/>
  </mergeCells>
  <phoneticPr fontId="4" type="noConversion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3"/>
  <sheetViews>
    <sheetView workbookViewId="0">
      <pane xSplit="3" topLeftCell="U1" activePane="topRight" state="frozen"/>
      <selection pane="topRight" activeCell="B28" sqref="B28:AF33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/>
      <c r="C3" s="1"/>
      <c r="D3" s="5">
        <f t="shared" ref="D3:D12" si="0">((AG3-AW3)^2+(AH3-AX3)^2)^0.5</f>
        <v>0</v>
      </c>
      <c r="E3" s="5">
        <f t="shared" ref="E3:E12" si="1">((AG3-AU3)^2+(AH3-AV3)^2)^0.5</f>
        <v>0</v>
      </c>
      <c r="F3" s="5">
        <f t="shared" ref="F3:F12" si="2">((AG3-AM3)^2+(AH3-AN3)^2)^0.5</f>
        <v>0</v>
      </c>
      <c r="G3" s="5">
        <f t="shared" ref="G3:G12" si="3">((AG3-AI3)^2+(AH3-AJ3)^2)^0.5</f>
        <v>0</v>
      </c>
      <c r="H3" s="5">
        <f t="shared" ref="H3:H12" si="4">((AK3-AM3)^2+(AL3-AN3)^2)^0.5</f>
        <v>0</v>
      </c>
      <c r="I3" s="5">
        <f t="shared" ref="I3:I12" si="5">((AM3-AO3)^2+(AN3-AP3)^2)^0.5</f>
        <v>0</v>
      </c>
      <c r="J3" s="5">
        <f t="shared" ref="J3:J12" si="6">((AO3-AQ3)^2+(AP3-AR3)^2)^0.5</f>
        <v>0</v>
      </c>
      <c r="K3" s="5">
        <f t="shared" ref="K3:K12" si="7">((AQ3-AS3)^2+(AR3-AT3)^2)^0.5</f>
        <v>0</v>
      </c>
      <c r="L3" s="5">
        <f t="shared" ref="L3:L12" si="8">((BS3-BU3)^2+(BT3-BV3)^2)^0.5</f>
        <v>0</v>
      </c>
      <c r="M3" s="5">
        <f t="shared" ref="M3:M12" si="9">((BU3-BW3)^2+(BV3-BX3)^2)^0.5</f>
        <v>0</v>
      </c>
      <c r="N3" s="5">
        <f t="shared" ref="N3:N12" si="10">((BW3-BY3)^2+(BX3-BZ3)^2)^0.5 + ((BY3-CA3)^2+(BZ3-CB3)^2)^0.5</f>
        <v>0</v>
      </c>
      <c r="O3" s="5">
        <f t="shared" ref="O3:O12" si="11">((CA3-CC3)^2+(CB3-CD3)^2)^0.5</f>
        <v>0</v>
      </c>
      <c r="P3" s="5">
        <f t="shared" ref="P3:P12" si="12">((CE3-CG3)^2+(CF3-CH3)^2)^0.5</f>
        <v>0</v>
      </c>
      <c r="Q3" s="5">
        <f t="shared" ref="Q3:Q12" si="13">((CG3-CI3)^2+(CH3-CJ3)^2)^0.5</f>
        <v>0</v>
      </c>
      <c r="R3" s="5">
        <f t="shared" ref="R3:R12" si="14">((CO3-CQ3)^2+(CP3-CR3)^2)^0.5</f>
        <v>0</v>
      </c>
      <c r="S3" s="5">
        <f t="shared" ref="S3:S12" si="15">((CQ3-CS3)^2+(CR3-CT3)^2)^0.5</f>
        <v>0</v>
      </c>
      <c r="T3" s="5">
        <f t="shared" ref="T3:T12" si="16">((CY3-DA3)^2+(CZ3-DB3)^2)^0.5</f>
        <v>0</v>
      </c>
      <c r="U3" s="5">
        <f t="shared" ref="U3:U12" si="17">((DA3-DC3)^2+(DB3-DD3)^2)^0.5</f>
        <v>0</v>
      </c>
      <c r="V3" s="5">
        <f t="shared" ref="V3:V12" si="18">((DI3-DK3)^2+(DJ3-DL3)^2)^0.5</f>
        <v>0</v>
      </c>
      <c r="W3" s="5">
        <f t="shared" ref="W3:W12" si="19">((DK3-DM3)^2+(DL3-DN3)^2)^0.5</f>
        <v>0</v>
      </c>
      <c r="X3" s="5">
        <f t="shared" ref="X3:X12" si="20">((DM3-DO3)^2+(DN3-DP3)^2)^0.5</f>
        <v>0</v>
      </c>
      <c r="Y3" s="5">
        <f t="shared" ref="Y3:Y12" si="21">((BE3-BK3)^2+(BF3-BL3)^2)^0.5</f>
        <v>0</v>
      </c>
      <c r="Z3" s="5">
        <f t="shared" ref="Z3:Z12" si="22">((BG3-BI3)^2+(BH3-BJ3)^2)^0.5</f>
        <v>0</v>
      </c>
      <c r="AA3" s="5">
        <f t="shared" ref="AA3:AA12" si="23">((BC3-BM3)^2+(BD3-BN3)^2)^0.5</f>
        <v>0</v>
      </c>
      <c r="AB3" s="5">
        <f t="shared" ref="AB3:AB12" si="24">((BA3-BO3)^2+(BB3-BP3)^2)^0.5</f>
        <v>0</v>
      </c>
      <c r="AC3" s="6">
        <f t="shared" ref="AC3:AC12" si="25">((AY3-BQ3)^2+(AZ3-BR3)^2)^0.5</f>
        <v>0</v>
      </c>
      <c r="AD3" s="6">
        <f t="shared" ref="AD3:AD12" si="26">((CK3-CM3)^2+(CL3-CN3)^2)^0.5</f>
        <v>0</v>
      </c>
      <c r="AE3" s="6">
        <f t="shared" ref="AE3:AE12" si="27">((CU3-CW3)^2+(CV3-CX3)^2)^0.5</f>
        <v>0</v>
      </c>
      <c r="AF3" s="6">
        <f t="shared" ref="AF3:AF12" si="28">((DE3-DG3)^2+(DF3-DH3)^2)^0.5</f>
        <v>0</v>
      </c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18"/>
      <c r="AZ3" s="18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</row>
    <row r="4" spans="2:120" ht="14.45" customHeight="1" x14ac:dyDescent="0.2">
      <c r="B4" s="2"/>
      <c r="C4" s="2"/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 s="5">
        <f t="shared" si="4"/>
        <v>0</v>
      </c>
      <c r="I4" s="5">
        <f t="shared" si="5"/>
        <v>0</v>
      </c>
      <c r="J4" s="5">
        <f t="shared" si="6"/>
        <v>0</v>
      </c>
      <c r="K4" s="5">
        <f t="shared" si="7"/>
        <v>0</v>
      </c>
      <c r="L4" s="5">
        <f t="shared" si="8"/>
        <v>0</v>
      </c>
      <c r="M4" s="5">
        <f t="shared" si="9"/>
        <v>0</v>
      </c>
      <c r="N4" s="5">
        <f t="shared" si="10"/>
        <v>0</v>
      </c>
      <c r="O4" s="5">
        <f t="shared" si="11"/>
        <v>0</v>
      </c>
      <c r="P4" s="5">
        <f t="shared" si="12"/>
        <v>0</v>
      </c>
      <c r="Q4" s="5">
        <f t="shared" si="13"/>
        <v>0</v>
      </c>
      <c r="R4" s="5">
        <f t="shared" si="14"/>
        <v>0</v>
      </c>
      <c r="S4" s="5">
        <f t="shared" si="15"/>
        <v>0</v>
      </c>
      <c r="T4" s="5">
        <f t="shared" si="16"/>
        <v>0</v>
      </c>
      <c r="U4" s="5">
        <f t="shared" si="17"/>
        <v>0</v>
      </c>
      <c r="V4" s="5">
        <f t="shared" si="18"/>
        <v>0</v>
      </c>
      <c r="W4" s="5">
        <f t="shared" si="19"/>
        <v>0</v>
      </c>
      <c r="X4" s="5">
        <f t="shared" si="20"/>
        <v>0</v>
      </c>
      <c r="Y4" s="5">
        <f t="shared" si="21"/>
        <v>0</v>
      </c>
      <c r="Z4" s="5">
        <f t="shared" si="22"/>
        <v>0</v>
      </c>
      <c r="AA4" s="5">
        <f t="shared" si="23"/>
        <v>0</v>
      </c>
      <c r="AB4" s="5">
        <f t="shared" si="24"/>
        <v>0</v>
      </c>
      <c r="AC4" s="6">
        <f t="shared" si="25"/>
        <v>0</v>
      </c>
      <c r="AD4" s="6">
        <f t="shared" si="26"/>
        <v>0</v>
      </c>
      <c r="AE4" s="6">
        <f t="shared" si="27"/>
        <v>0</v>
      </c>
      <c r="AF4" s="6">
        <f t="shared" si="28"/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si="10"/>
        <v>0</v>
      </c>
      <c r="O5" s="5">
        <f t="shared" si="11"/>
        <v>0</v>
      </c>
      <c r="P5" s="5">
        <f t="shared" si="12"/>
        <v>0</v>
      </c>
      <c r="Q5" s="5">
        <f t="shared" si="13"/>
        <v>0</v>
      </c>
      <c r="R5" s="5">
        <f t="shared" si="14"/>
        <v>0</v>
      </c>
      <c r="S5" s="5">
        <f t="shared" si="15"/>
        <v>0</v>
      </c>
      <c r="T5" s="5">
        <f t="shared" si="16"/>
        <v>0</v>
      </c>
      <c r="U5" s="5">
        <f t="shared" si="17"/>
        <v>0</v>
      </c>
      <c r="V5" s="5">
        <f t="shared" si="18"/>
        <v>0</v>
      </c>
      <c r="W5" s="5">
        <f t="shared" si="19"/>
        <v>0</v>
      </c>
      <c r="X5" s="5">
        <f t="shared" si="20"/>
        <v>0</v>
      </c>
      <c r="Y5" s="5">
        <f t="shared" si="21"/>
        <v>0</v>
      </c>
      <c r="Z5" s="5">
        <f t="shared" si="22"/>
        <v>0</v>
      </c>
      <c r="AA5" s="5">
        <f t="shared" si="23"/>
        <v>0</v>
      </c>
      <c r="AB5" s="5">
        <f t="shared" si="24"/>
        <v>0</v>
      </c>
      <c r="AC5" s="6">
        <f t="shared" si="25"/>
        <v>0</v>
      </c>
      <c r="AD5" s="6">
        <f t="shared" si="26"/>
        <v>0</v>
      </c>
      <c r="AE5" s="6">
        <f t="shared" si="27"/>
        <v>0</v>
      </c>
      <c r="AF5" s="6">
        <f t="shared" si="28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0"/>
        <v>0</v>
      </c>
      <c r="O6" s="5">
        <f t="shared" si="11"/>
        <v>0</v>
      </c>
      <c r="P6" s="5">
        <f t="shared" si="12"/>
        <v>0</v>
      </c>
      <c r="Q6" s="5">
        <f t="shared" si="13"/>
        <v>0</v>
      </c>
      <c r="R6" s="5">
        <f t="shared" si="14"/>
        <v>0</v>
      </c>
      <c r="S6" s="5">
        <f t="shared" si="15"/>
        <v>0</v>
      </c>
      <c r="T6" s="5">
        <f t="shared" si="16"/>
        <v>0</v>
      </c>
      <c r="U6" s="5">
        <f t="shared" si="17"/>
        <v>0</v>
      </c>
      <c r="V6" s="5">
        <f t="shared" si="18"/>
        <v>0</v>
      </c>
      <c r="W6" s="5">
        <f t="shared" si="19"/>
        <v>0</v>
      </c>
      <c r="X6" s="5">
        <f t="shared" si="20"/>
        <v>0</v>
      </c>
      <c r="Y6" s="5">
        <f t="shared" si="21"/>
        <v>0</v>
      </c>
      <c r="Z6" s="5">
        <f t="shared" si="22"/>
        <v>0</v>
      </c>
      <c r="AA6" s="5">
        <f t="shared" si="23"/>
        <v>0</v>
      </c>
      <c r="AB6" s="5">
        <f t="shared" si="24"/>
        <v>0</v>
      </c>
      <c r="AC6" s="6">
        <f t="shared" si="25"/>
        <v>0</v>
      </c>
      <c r="AD6" s="6">
        <f t="shared" si="26"/>
        <v>0</v>
      </c>
      <c r="AE6" s="6">
        <f t="shared" si="27"/>
        <v>0</v>
      </c>
      <c r="AF6" s="6">
        <f t="shared" si="28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23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11"/>
        <v>0</v>
      </c>
      <c r="P7" s="5">
        <f t="shared" si="12"/>
        <v>0</v>
      </c>
      <c r="Q7" s="5">
        <f t="shared" si="13"/>
        <v>0</v>
      </c>
      <c r="R7" s="5">
        <f t="shared" si="14"/>
        <v>0</v>
      </c>
      <c r="S7" s="5">
        <f t="shared" si="15"/>
        <v>0</v>
      </c>
      <c r="T7" s="5">
        <f t="shared" si="16"/>
        <v>0</v>
      </c>
      <c r="U7" s="5">
        <f t="shared" si="17"/>
        <v>0</v>
      </c>
      <c r="V7" s="5">
        <f t="shared" si="18"/>
        <v>0</v>
      </c>
      <c r="W7" s="5">
        <f t="shared" si="19"/>
        <v>0</v>
      </c>
      <c r="X7" s="5">
        <f t="shared" si="20"/>
        <v>0</v>
      </c>
      <c r="Y7" s="5">
        <f t="shared" si="21"/>
        <v>0</v>
      </c>
      <c r="Z7" s="5">
        <f t="shared" si="22"/>
        <v>0</v>
      </c>
      <c r="AA7" s="5">
        <f t="shared" si="23"/>
        <v>0</v>
      </c>
      <c r="AB7" s="5">
        <f t="shared" si="24"/>
        <v>0</v>
      </c>
      <c r="AC7" s="6">
        <f t="shared" si="25"/>
        <v>0</v>
      </c>
      <c r="AD7" s="6">
        <f t="shared" si="26"/>
        <v>0</v>
      </c>
      <c r="AE7" s="6">
        <f t="shared" si="27"/>
        <v>0</v>
      </c>
      <c r="AF7" s="6">
        <f t="shared" si="28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11"/>
        <v>0</v>
      </c>
      <c r="P8" s="5">
        <f t="shared" si="12"/>
        <v>0</v>
      </c>
      <c r="Q8" s="5">
        <f t="shared" si="13"/>
        <v>0</v>
      </c>
      <c r="R8" s="5">
        <f t="shared" si="14"/>
        <v>0</v>
      </c>
      <c r="S8" s="5">
        <f t="shared" si="15"/>
        <v>0</v>
      </c>
      <c r="T8" s="5">
        <f t="shared" si="16"/>
        <v>0</v>
      </c>
      <c r="U8" s="5">
        <f t="shared" si="17"/>
        <v>0</v>
      </c>
      <c r="V8" s="5">
        <f t="shared" si="18"/>
        <v>0</v>
      </c>
      <c r="W8" s="5">
        <f t="shared" si="19"/>
        <v>0</v>
      </c>
      <c r="X8" s="5">
        <f t="shared" si="20"/>
        <v>0</v>
      </c>
      <c r="Y8" s="5">
        <f t="shared" si="21"/>
        <v>0</v>
      </c>
      <c r="Z8" s="5">
        <f t="shared" si="22"/>
        <v>0</v>
      </c>
      <c r="AA8" s="5">
        <f t="shared" si="23"/>
        <v>0</v>
      </c>
      <c r="AB8" s="5">
        <f t="shared" si="24"/>
        <v>0</v>
      </c>
      <c r="AC8" s="6">
        <f t="shared" si="25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11"/>
        <v>0</v>
      </c>
      <c r="P9" s="5">
        <f t="shared" si="12"/>
        <v>0</v>
      </c>
      <c r="Q9" s="5">
        <f t="shared" si="13"/>
        <v>0</v>
      </c>
      <c r="R9" s="5">
        <f t="shared" si="14"/>
        <v>0</v>
      </c>
      <c r="S9" s="5">
        <f t="shared" si="15"/>
        <v>0</v>
      </c>
      <c r="T9" s="5">
        <f t="shared" si="16"/>
        <v>0</v>
      </c>
      <c r="U9" s="5">
        <f t="shared" si="17"/>
        <v>0</v>
      </c>
      <c r="V9" s="5">
        <f t="shared" si="18"/>
        <v>0</v>
      </c>
      <c r="W9" s="5">
        <f t="shared" si="19"/>
        <v>0</v>
      </c>
      <c r="X9" s="5">
        <f t="shared" si="20"/>
        <v>0</v>
      </c>
      <c r="Y9" s="5">
        <f t="shared" si="21"/>
        <v>0</v>
      </c>
      <c r="Z9" s="5">
        <f t="shared" si="22"/>
        <v>0</v>
      </c>
      <c r="AA9" s="5">
        <f t="shared" si="23"/>
        <v>0</v>
      </c>
      <c r="AB9" s="5">
        <f t="shared" si="24"/>
        <v>0</v>
      </c>
      <c r="AC9" s="6">
        <f t="shared" si="25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1"/>
        <v>0</v>
      </c>
      <c r="P10" s="5">
        <f t="shared" si="12"/>
        <v>0</v>
      </c>
      <c r="Q10" s="5">
        <f t="shared" si="13"/>
        <v>0</v>
      </c>
      <c r="R10" s="5">
        <f t="shared" si="14"/>
        <v>0</v>
      </c>
      <c r="S10" s="5">
        <f t="shared" si="15"/>
        <v>0</v>
      </c>
      <c r="T10" s="5">
        <f t="shared" si="16"/>
        <v>0</v>
      </c>
      <c r="U10" s="5">
        <f t="shared" si="17"/>
        <v>0</v>
      </c>
      <c r="V10" s="5">
        <f t="shared" si="18"/>
        <v>0</v>
      </c>
      <c r="W10" s="5">
        <f t="shared" si="19"/>
        <v>0</v>
      </c>
      <c r="X10" s="5">
        <f t="shared" si="20"/>
        <v>0</v>
      </c>
      <c r="Y10" s="5">
        <f t="shared" si="21"/>
        <v>0</v>
      </c>
      <c r="Z10" s="5">
        <f t="shared" si="22"/>
        <v>0</v>
      </c>
      <c r="AA10" s="5">
        <f t="shared" si="23"/>
        <v>0</v>
      </c>
      <c r="AB10" s="5">
        <f t="shared" si="24"/>
        <v>0</v>
      </c>
      <c r="AC10" s="6">
        <f t="shared" si="25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1"/>
        <v>0</v>
      </c>
      <c r="P11" s="5">
        <f t="shared" si="12"/>
        <v>0</v>
      </c>
      <c r="Q11" s="5">
        <f t="shared" si="13"/>
        <v>0</v>
      </c>
      <c r="R11" s="5">
        <f t="shared" si="14"/>
        <v>0</v>
      </c>
      <c r="S11" s="5">
        <f t="shared" si="15"/>
        <v>0</v>
      </c>
      <c r="T11" s="5">
        <f t="shared" si="16"/>
        <v>0</v>
      </c>
      <c r="U11" s="5">
        <f t="shared" si="17"/>
        <v>0</v>
      </c>
      <c r="V11" s="5">
        <f t="shared" si="18"/>
        <v>0</v>
      </c>
      <c r="W11" s="5">
        <f t="shared" si="19"/>
        <v>0</v>
      </c>
      <c r="X11" s="5">
        <f t="shared" si="20"/>
        <v>0</v>
      </c>
      <c r="Y11" s="5">
        <f t="shared" si="21"/>
        <v>0</v>
      </c>
      <c r="Z11" s="5">
        <f t="shared" si="22"/>
        <v>0</v>
      </c>
      <c r="AA11" s="5">
        <f t="shared" si="23"/>
        <v>0</v>
      </c>
      <c r="AB11" s="5">
        <f t="shared" si="24"/>
        <v>0</v>
      </c>
      <c r="AC11" s="6">
        <f t="shared" si="25"/>
        <v>0</v>
      </c>
      <c r="AD11" s="6">
        <f t="shared" si="26"/>
        <v>0</v>
      </c>
      <c r="AE11" s="6">
        <f t="shared" si="27"/>
        <v>0</v>
      </c>
      <c r="AF11" s="6">
        <f t="shared" si="28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10"/>
        <v>0</v>
      </c>
      <c r="O12" s="5">
        <f t="shared" si="11"/>
        <v>0</v>
      </c>
      <c r="P12" s="5">
        <f t="shared" si="12"/>
        <v>0</v>
      </c>
      <c r="Q12" s="5">
        <f t="shared" si="13"/>
        <v>0</v>
      </c>
      <c r="R12" s="5">
        <f t="shared" si="14"/>
        <v>0</v>
      </c>
      <c r="S12" s="5">
        <f t="shared" si="15"/>
        <v>0</v>
      </c>
      <c r="T12" s="5">
        <f t="shared" si="16"/>
        <v>0</v>
      </c>
      <c r="U12" s="5">
        <f t="shared" si="17"/>
        <v>0</v>
      </c>
      <c r="V12" s="5">
        <f t="shared" si="18"/>
        <v>0</v>
      </c>
      <c r="W12" s="5">
        <f t="shared" si="19"/>
        <v>0</v>
      </c>
      <c r="X12" s="5">
        <f t="shared" si="20"/>
        <v>0</v>
      </c>
      <c r="Y12" s="5">
        <f t="shared" si="21"/>
        <v>0</v>
      </c>
      <c r="Z12" s="5">
        <f t="shared" si="22"/>
        <v>0</v>
      </c>
      <c r="AA12" s="5">
        <f t="shared" si="23"/>
        <v>0</v>
      </c>
      <c r="AB12" s="5">
        <f t="shared" si="24"/>
        <v>0</v>
      </c>
      <c r="AC12" s="6">
        <f t="shared" si="25"/>
        <v>0</v>
      </c>
      <c r="AD12" s="6">
        <f t="shared" si="26"/>
        <v>0</v>
      </c>
      <c r="AE12" s="6">
        <f t="shared" si="27"/>
        <v>0</v>
      </c>
      <c r="AF12" s="6">
        <f t="shared" si="28"/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 t="shared" ref="D13:AF13" si="29">AVERAGE(D3:D7)</f>
        <v>0</v>
      </c>
      <c r="E13" s="14">
        <f t="shared" si="29"/>
        <v>0</v>
      </c>
      <c r="F13" s="14">
        <f t="shared" si="29"/>
        <v>0</v>
      </c>
      <c r="G13" s="14">
        <f t="shared" si="29"/>
        <v>0</v>
      </c>
      <c r="H13" s="14">
        <f t="shared" si="29"/>
        <v>0</v>
      </c>
      <c r="I13" s="14">
        <f t="shared" si="29"/>
        <v>0</v>
      </c>
      <c r="J13" s="14">
        <f t="shared" si="29"/>
        <v>0</v>
      </c>
      <c r="K13" s="14">
        <f t="shared" si="29"/>
        <v>0</v>
      </c>
      <c r="L13" s="14">
        <f t="shared" si="29"/>
        <v>0</v>
      </c>
      <c r="M13" s="14">
        <f t="shared" si="29"/>
        <v>0</v>
      </c>
      <c r="N13" s="14">
        <f t="shared" si="29"/>
        <v>0</v>
      </c>
      <c r="O13" s="14">
        <f t="shared" si="29"/>
        <v>0</v>
      </c>
      <c r="P13" s="14">
        <f t="shared" si="29"/>
        <v>0</v>
      </c>
      <c r="Q13" s="14">
        <f t="shared" si="29"/>
        <v>0</v>
      </c>
      <c r="R13" s="14">
        <f t="shared" si="29"/>
        <v>0</v>
      </c>
      <c r="S13" s="14">
        <f t="shared" si="29"/>
        <v>0</v>
      </c>
      <c r="T13" s="14">
        <f t="shared" si="29"/>
        <v>0</v>
      </c>
      <c r="U13" s="14">
        <f t="shared" si="29"/>
        <v>0</v>
      </c>
      <c r="V13" s="14">
        <f t="shared" si="29"/>
        <v>0</v>
      </c>
      <c r="W13" s="14">
        <f t="shared" si="29"/>
        <v>0</v>
      </c>
      <c r="X13" s="14">
        <f t="shared" si="29"/>
        <v>0</v>
      </c>
      <c r="Y13" s="14">
        <f t="shared" si="29"/>
        <v>0</v>
      </c>
      <c r="Z13" s="14">
        <f t="shared" si="29"/>
        <v>0</v>
      </c>
      <c r="AA13" s="14">
        <f t="shared" si="29"/>
        <v>0</v>
      </c>
      <c r="AB13" s="14">
        <f t="shared" si="29"/>
        <v>0</v>
      </c>
      <c r="AC13" s="14">
        <f t="shared" si="29"/>
        <v>0</v>
      </c>
      <c r="AD13" s="14">
        <f t="shared" si="29"/>
        <v>0</v>
      </c>
      <c r="AE13" s="14">
        <f t="shared" si="29"/>
        <v>0</v>
      </c>
      <c r="AF13" s="14">
        <f t="shared" si="29"/>
        <v>0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 t="shared" ref="D14:AF14" si="30">STDEV(D3:D7)</f>
        <v>0</v>
      </c>
      <c r="E14" s="14">
        <f t="shared" si="30"/>
        <v>0</v>
      </c>
      <c r="F14" s="14">
        <f t="shared" si="30"/>
        <v>0</v>
      </c>
      <c r="G14" s="14">
        <f t="shared" si="30"/>
        <v>0</v>
      </c>
      <c r="H14" s="14">
        <f t="shared" si="30"/>
        <v>0</v>
      </c>
      <c r="I14" s="14">
        <f t="shared" si="30"/>
        <v>0</v>
      </c>
      <c r="J14" s="14">
        <f t="shared" si="30"/>
        <v>0</v>
      </c>
      <c r="K14" s="14">
        <f t="shared" si="30"/>
        <v>0</v>
      </c>
      <c r="L14" s="14">
        <f t="shared" si="30"/>
        <v>0</v>
      </c>
      <c r="M14" s="14">
        <f t="shared" si="30"/>
        <v>0</v>
      </c>
      <c r="N14" s="14">
        <f t="shared" si="30"/>
        <v>0</v>
      </c>
      <c r="O14" s="14">
        <f t="shared" si="30"/>
        <v>0</v>
      </c>
      <c r="P14" s="14">
        <f t="shared" si="30"/>
        <v>0</v>
      </c>
      <c r="Q14" s="14">
        <f t="shared" si="30"/>
        <v>0</v>
      </c>
      <c r="R14" s="14">
        <f t="shared" si="30"/>
        <v>0</v>
      </c>
      <c r="S14" s="14">
        <f t="shared" si="30"/>
        <v>0</v>
      </c>
      <c r="T14" s="14">
        <f t="shared" si="30"/>
        <v>0</v>
      </c>
      <c r="U14" s="14">
        <f t="shared" si="30"/>
        <v>0</v>
      </c>
      <c r="V14" s="14">
        <f t="shared" si="30"/>
        <v>0</v>
      </c>
      <c r="W14" s="14">
        <f t="shared" si="30"/>
        <v>0</v>
      </c>
      <c r="X14" s="14">
        <f t="shared" si="30"/>
        <v>0</v>
      </c>
      <c r="Y14" s="14">
        <f t="shared" si="30"/>
        <v>0</v>
      </c>
      <c r="Z14" s="14">
        <f t="shared" si="30"/>
        <v>0</v>
      </c>
      <c r="AA14" s="14">
        <f t="shared" si="30"/>
        <v>0</v>
      </c>
      <c r="AB14" s="14">
        <f t="shared" si="30"/>
        <v>0</v>
      </c>
      <c r="AC14" s="14">
        <f t="shared" si="30"/>
        <v>0</v>
      </c>
      <c r="AD14" s="14">
        <f t="shared" si="30"/>
        <v>0</v>
      </c>
      <c r="AE14" s="14">
        <f t="shared" si="30"/>
        <v>0</v>
      </c>
      <c r="AF14" s="14">
        <f t="shared" si="30"/>
        <v>0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 t="shared" ref="D15:AF15" si="31">MAX(D3:D7)-MIN(D3:D7)</f>
        <v>0</v>
      </c>
      <c r="E15" s="14">
        <f t="shared" si="31"/>
        <v>0</v>
      </c>
      <c r="F15" s="14">
        <f t="shared" si="31"/>
        <v>0</v>
      </c>
      <c r="G15" s="14">
        <f t="shared" si="31"/>
        <v>0</v>
      </c>
      <c r="H15" s="14">
        <f t="shared" si="31"/>
        <v>0</v>
      </c>
      <c r="I15" s="14">
        <f t="shared" si="31"/>
        <v>0</v>
      </c>
      <c r="J15" s="14">
        <f t="shared" si="31"/>
        <v>0</v>
      </c>
      <c r="K15" s="14">
        <f t="shared" si="31"/>
        <v>0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</v>
      </c>
      <c r="S15" s="14">
        <f t="shared" si="31"/>
        <v>0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0</v>
      </c>
      <c r="Z15" s="14">
        <f t="shared" si="31"/>
        <v>0</v>
      </c>
      <c r="AA15" s="14">
        <f t="shared" si="31"/>
        <v>0</v>
      </c>
      <c r="AB15" s="14">
        <f t="shared" si="31"/>
        <v>0</v>
      </c>
      <c r="AC15" s="14">
        <f t="shared" si="31"/>
        <v>0</v>
      </c>
      <c r="AD15" s="14">
        <f t="shared" si="31"/>
        <v>0</v>
      </c>
      <c r="AE15" s="14">
        <f t="shared" si="31"/>
        <v>0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 t="shared" ref="D16:AF16" si="32">MIN(D3:D7)</f>
        <v>0</v>
      </c>
      <c r="E16" s="14">
        <f t="shared" si="32"/>
        <v>0</v>
      </c>
      <c r="F16" s="14">
        <f t="shared" si="32"/>
        <v>0</v>
      </c>
      <c r="G16" s="14">
        <f t="shared" si="32"/>
        <v>0</v>
      </c>
      <c r="H16" s="14">
        <f t="shared" si="32"/>
        <v>0</v>
      </c>
      <c r="I16" s="14">
        <f t="shared" si="32"/>
        <v>0</v>
      </c>
      <c r="J16" s="14">
        <f t="shared" si="32"/>
        <v>0</v>
      </c>
      <c r="K16" s="14">
        <f t="shared" si="32"/>
        <v>0</v>
      </c>
      <c r="L16" s="14">
        <f t="shared" si="32"/>
        <v>0</v>
      </c>
      <c r="M16" s="14">
        <f t="shared" si="32"/>
        <v>0</v>
      </c>
      <c r="N16" s="14">
        <f t="shared" si="32"/>
        <v>0</v>
      </c>
      <c r="O16" s="14">
        <f t="shared" si="32"/>
        <v>0</v>
      </c>
      <c r="P16" s="14">
        <f t="shared" si="32"/>
        <v>0</v>
      </c>
      <c r="Q16" s="14">
        <f t="shared" si="32"/>
        <v>0</v>
      </c>
      <c r="R16" s="14">
        <f t="shared" si="32"/>
        <v>0</v>
      </c>
      <c r="S16" s="14">
        <f t="shared" si="32"/>
        <v>0</v>
      </c>
      <c r="T16" s="14">
        <f t="shared" si="32"/>
        <v>0</v>
      </c>
      <c r="U16" s="14">
        <f t="shared" si="32"/>
        <v>0</v>
      </c>
      <c r="V16" s="14">
        <f t="shared" si="32"/>
        <v>0</v>
      </c>
      <c r="W16" s="14">
        <f t="shared" si="32"/>
        <v>0</v>
      </c>
      <c r="X16" s="14">
        <f t="shared" si="32"/>
        <v>0</v>
      </c>
      <c r="Y16" s="14">
        <f t="shared" si="32"/>
        <v>0</v>
      </c>
      <c r="Z16" s="14">
        <f t="shared" si="32"/>
        <v>0</v>
      </c>
      <c r="AA16" s="14">
        <f t="shared" si="32"/>
        <v>0</v>
      </c>
      <c r="AB16" s="14">
        <f t="shared" si="32"/>
        <v>0</v>
      </c>
      <c r="AC16" s="14">
        <f t="shared" si="32"/>
        <v>0</v>
      </c>
      <c r="AD16" s="14">
        <f t="shared" si="32"/>
        <v>0</v>
      </c>
      <c r="AE16" s="14">
        <f t="shared" si="32"/>
        <v>0</v>
      </c>
      <c r="AF16" s="14">
        <f t="shared" si="32"/>
        <v>0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 t="shared" ref="D17:AF17" si="33">MAX(D3:D7)</f>
        <v>0</v>
      </c>
      <c r="E17" s="14">
        <f t="shared" si="33"/>
        <v>0</v>
      </c>
      <c r="F17" s="14">
        <f t="shared" si="33"/>
        <v>0</v>
      </c>
      <c r="G17" s="14">
        <f t="shared" si="33"/>
        <v>0</v>
      </c>
      <c r="H17" s="14">
        <f t="shared" si="33"/>
        <v>0</v>
      </c>
      <c r="I17" s="14">
        <f t="shared" si="33"/>
        <v>0</v>
      </c>
      <c r="J17" s="14">
        <f t="shared" si="33"/>
        <v>0</v>
      </c>
      <c r="K17" s="14">
        <f t="shared" si="33"/>
        <v>0</v>
      </c>
      <c r="L17" s="14">
        <f t="shared" si="33"/>
        <v>0</v>
      </c>
      <c r="M17" s="14">
        <f t="shared" si="33"/>
        <v>0</v>
      </c>
      <c r="N17" s="14">
        <f t="shared" si="33"/>
        <v>0</v>
      </c>
      <c r="O17" s="14">
        <f t="shared" si="33"/>
        <v>0</v>
      </c>
      <c r="P17" s="14">
        <f t="shared" si="33"/>
        <v>0</v>
      </c>
      <c r="Q17" s="14">
        <f t="shared" si="33"/>
        <v>0</v>
      </c>
      <c r="R17" s="14">
        <f t="shared" si="33"/>
        <v>0</v>
      </c>
      <c r="S17" s="14">
        <f t="shared" si="33"/>
        <v>0</v>
      </c>
      <c r="T17" s="14">
        <f t="shared" si="33"/>
        <v>0</v>
      </c>
      <c r="U17" s="14">
        <f t="shared" si="33"/>
        <v>0</v>
      </c>
      <c r="V17" s="14">
        <f t="shared" si="33"/>
        <v>0</v>
      </c>
      <c r="W17" s="14">
        <f t="shared" si="33"/>
        <v>0</v>
      </c>
      <c r="X17" s="14">
        <f t="shared" si="33"/>
        <v>0</v>
      </c>
      <c r="Y17" s="14">
        <f t="shared" si="33"/>
        <v>0</v>
      </c>
      <c r="Z17" s="14">
        <f t="shared" si="33"/>
        <v>0</v>
      </c>
      <c r="AA17" s="14">
        <f t="shared" si="33"/>
        <v>0</v>
      </c>
      <c r="AB17" s="14">
        <f t="shared" si="33"/>
        <v>0</v>
      </c>
      <c r="AC17" s="14">
        <f t="shared" si="33"/>
        <v>0</v>
      </c>
      <c r="AD17" s="14">
        <f t="shared" si="33"/>
        <v>0</v>
      </c>
      <c r="AE17" s="14">
        <f t="shared" si="33"/>
        <v>0</v>
      </c>
      <c r="AF17" s="14">
        <f t="shared" si="33"/>
        <v>0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 t="shared" ref="D18:AF18" si="34">COUNT(D3:D7)</f>
        <v>5</v>
      </c>
      <c r="E18" s="15">
        <f t="shared" si="34"/>
        <v>5</v>
      </c>
      <c r="F18" s="15">
        <f t="shared" si="34"/>
        <v>5</v>
      </c>
      <c r="G18" s="15">
        <f t="shared" si="34"/>
        <v>5</v>
      </c>
      <c r="H18" s="15">
        <f t="shared" si="34"/>
        <v>5</v>
      </c>
      <c r="I18" s="15">
        <f t="shared" si="34"/>
        <v>5</v>
      </c>
      <c r="J18" s="15">
        <f t="shared" si="34"/>
        <v>5</v>
      </c>
      <c r="K18" s="15">
        <f t="shared" si="34"/>
        <v>5</v>
      </c>
      <c r="L18" s="15">
        <f t="shared" si="34"/>
        <v>5</v>
      </c>
      <c r="M18" s="15">
        <f t="shared" si="34"/>
        <v>5</v>
      </c>
      <c r="N18" s="15">
        <f t="shared" si="34"/>
        <v>5</v>
      </c>
      <c r="O18" s="15">
        <f t="shared" si="34"/>
        <v>5</v>
      </c>
      <c r="P18" s="15">
        <f t="shared" si="34"/>
        <v>5</v>
      </c>
      <c r="Q18" s="15">
        <f t="shared" si="34"/>
        <v>5</v>
      </c>
      <c r="R18" s="15">
        <f t="shared" si="34"/>
        <v>5</v>
      </c>
      <c r="S18" s="15">
        <f t="shared" si="34"/>
        <v>5</v>
      </c>
      <c r="T18" s="15">
        <f t="shared" si="34"/>
        <v>5</v>
      </c>
      <c r="U18" s="15">
        <f t="shared" si="34"/>
        <v>5</v>
      </c>
      <c r="V18" s="15">
        <f t="shared" si="34"/>
        <v>5</v>
      </c>
      <c r="W18" s="15">
        <f t="shared" si="34"/>
        <v>5</v>
      </c>
      <c r="X18" s="15">
        <f t="shared" si="34"/>
        <v>5</v>
      </c>
      <c r="Y18" s="15">
        <f t="shared" si="34"/>
        <v>5</v>
      </c>
      <c r="Z18" s="15">
        <f t="shared" si="34"/>
        <v>5</v>
      </c>
      <c r="AA18" s="15">
        <f t="shared" si="34"/>
        <v>5</v>
      </c>
      <c r="AB18" s="15">
        <f t="shared" si="34"/>
        <v>5</v>
      </c>
      <c r="AC18" s="15">
        <f t="shared" si="34"/>
        <v>5</v>
      </c>
      <c r="AD18" s="15">
        <f t="shared" si="34"/>
        <v>5</v>
      </c>
      <c r="AE18" s="15">
        <f t="shared" si="34"/>
        <v>5</v>
      </c>
      <c r="AF18" s="15">
        <f t="shared" si="34"/>
        <v>5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762</v>
      </c>
      <c r="C23" s="1"/>
      <c r="D23" s="5">
        <f>((AG23-AW23)^2+(AH23-AX23)^2)^0.5</f>
        <v>16.4573</v>
      </c>
      <c r="E23" s="5">
        <f>((AG23-AU23)^2+(AH23-AV23)^2)^0.5</f>
        <v>14.632899999999999</v>
      </c>
      <c r="F23" s="5">
        <f>((AG23-AM23)^2+(AH23-AN23)^2)^0.5</f>
        <v>3.2277</v>
      </c>
      <c r="G23" s="5">
        <f>((AG23-AI23)^2+(AH23-AJ23)^2)^0.5</f>
        <v>1.1125</v>
      </c>
      <c r="H23" s="5">
        <f>((AK23-AM23)^2+(AL23-AN23)^2)^0.5</f>
        <v>1.4853000000000001</v>
      </c>
      <c r="I23" s="5">
        <f>((AM23-AO23)^2+(AN23-AP23)^2)^0.5</f>
        <v>0.74230000000000018</v>
      </c>
      <c r="J23" s="5">
        <f>((AO23-AQ23)^2+(AP23-AR23)^2)^0.5</f>
        <v>1.8967999999999994</v>
      </c>
      <c r="K23" s="5">
        <f>((AQ23-AS23)^2+(AR23-AT23)^2)^0.5</f>
        <v>1.1468000000000007</v>
      </c>
      <c r="L23" s="5">
        <f>((BS23-BU23)^2+(BT23-BV23)^2)^0.5</f>
        <v>7.9032948698628225</v>
      </c>
      <c r="M23" s="5">
        <f>((BU23-BW23)^2+(BV23-BX23)^2)^0.5</f>
        <v>1.9841669335013126</v>
      </c>
      <c r="N23" s="5">
        <f>((BW23-BY23)^2+(BX23-BZ23)^2)^0.5 + ((BY23-CA23)^2+(BZ23-CB23)^2)^0.5</f>
        <v>7.9155276063174886</v>
      </c>
      <c r="O23" s="5">
        <f>((CA23-CC23)^2+(CB23-CD23)^2)^0.5</f>
        <v>2.2701539022718258</v>
      </c>
      <c r="P23" s="5">
        <f>((CE23-CG23)^2+(CF23-CH23)^2)^0.5</f>
        <v>7.3969195243695864</v>
      </c>
      <c r="Q23" s="5">
        <f>((CG23-CI23)^2+(CH23-CJ23)^2)^0.5</f>
        <v>7.9887389267643485</v>
      </c>
      <c r="R23" s="5">
        <f>((CO23-CQ23)^2+(CP23-CR23)^2)^0.5</f>
        <v>5.5370930748904703</v>
      </c>
      <c r="S23" s="5">
        <f>((CQ23-CS23)^2+(CR23-CT23)^2)^0.5</f>
        <v>6.8495271406134304</v>
      </c>
      <c r="T23" s="5">
        <f>((CY23-DA23)^2+(CZ23-DB23)^2)^0.5</f>
        <v>7.1992400154460752</v>
      </c>
      <c r="U23" s="5">
        <f>((DA23-DC23)^2+(DB23-DD23)^2)^0.5</f>
        <v>8.6218908564189096</v>
      </c>
      <c r="V23" s="5">
        <f>((DI23-DK23)^2+(DJ23-DL23)^2)^0.5</f>
        <v>1.1569195131900925</v>
      </c>
      <c r="W23" s="5">
        <f>((DK23-DM23)^2+(DL23-DN23)^2)^0.5</f>
        <v>1.5452646407654582</v>
      </c>
      <c r="X23" s="5">
        <f>((DM23-DO23)^2+(DN23-DP23)^2)^0.5</f>
        <v>0.55921718500060391</v>
      </c>
      <c r="Y23" s="5">
        <f>((BE23-BK23)^2+(BF23-BL23)^2)^0.5</f>
        <v>1.3431</v>
      </c>
      <c r="Z23" s="5">
        <f>((BG23-BI23)^2+(BH23-BJ23)^2)^0.5</f>
        <v>0.58159999999999989</v>
      </c>
      <c r="AA23" s="5">
        <f>((BC23-BM23)^2+(BD23-BN23)^2)^0.5</f>
        <v>1.6446000000000001</v>
      </c>
      <c r="AB23" s="5">
        <f>((BA23-BO23)^2+(BB23-BP23)^2)^0.5</f>
        <v>3.7046000000000001</v>
      </c>
      <c r="AC23" s="6">
        <f>((AY23-BQ23)^2+(AZ23-BR23)^2)^0.5</f>
        <v>2.5964999999999998</v>
      </c>
      <c r="AD23" s="6">
        <f>((CK23-CM23)^2+(CL23-CN23)^2)^0.5</f>
        <v>0.23750000000000004</v>
      </c>
      <c r="AE23" s="6">
        <f>((CU23-CW23)^2+(CV23-CX23)^2)^0.5</f>
        <v>0.31309999999999999</v>
      </c>
      <c r="AF23" s="6">
        <f>((DE23-DG23)^2+(DF23-DH23)^2)^0.5</f>
        <v>0.20830000000000004</v>
      </c>
      <c r="AG23" s="9">
        <v>0</v>
      </c>
      <c r="AH23" s="9">
        <v>0</v>
      </c>
      <c r="AI23" s="9">
        <v>0</v>
      </c>
      <c r="AJ23" s="9">
        <v>-1.1125</v>
      </c>
      <c r="AK23" s="9">
        <v>0</v>
      </c>
      <c r="AL23" s="9">
        <v>-1.7423999999999999</v>
      </c>
      <c r="AM23" s="9">
        <v>0</v>
      </c>
      <c r="AN23" s="9">
        <v>-3.2277</v>
      </c>
      <c r="AO23" s="9">
        <v>0</v>
      </c>
      <c r="AP23" s="9">
        <v>-3.97</v>
      </c>
      <c r="AQ23" s="9">
        <v>0</v>
      </c>
      <c r="AR23" s="9">
        <v>-5.8667999999999996</v>
      </c>
      <c r="AS23" s="9">
        <v>0</v>
      </c>
      <c r="AT23" s="9">
        <v>-7.0136000000000003</v>
      </c>
      <c r="AU23" s="9">
        <v>0</v>
      </c>
      <c r="AV23" s="9">
        <v>-14.632899999999999</v>
      </c>
      <c r="AW23" s="9">
        <v>0</v>
      </c>
      <c r="AX23" s="9">
        <v>-16.4573</v>
      </c>
      <c r="AY23" s="18">
        <v>1.59</v>
      </c>
      <c r="AZ23" s="18">
        <v>-6.5945</v>
      </c>
      <c r="BA23" s="19">
        <v>1.879</v>
      </c>
      <c r="BB23" s="19">
        <v>-6.5945</v>
      </c>
      <c r="BC23" s="19">
        <v>0.90739999999999998</v>
      </c>
      <c r="BD23" s="19">
        <v>-6.5945</v>
      </c>
      <c r="BE23" s="19">
        <v>0.66869999999999996</v>
      </c>
      <c r="BF23" s="19">
        <v>-6.5945</v>
      </c>
      <c r="BG23" s="19">
        <v>0.28699999999999998</v>
      </c>
      <c r="BH23" s="19">
        <v>-6.5945</v>
      </c>
      <c r="BI23" s="19">
        <v>-0.29459999999999997</v>
      </c>
      <c r="BJ23" s="19">
        <v>-6.5945</v>
      </c>
      <c r="BK23" s="19">
        <v>-0.6744</v>
      </c>
      <c r="BL23" s="19">
        <v>-6.5945</v>
      </c>
      <c r="BM23" s="19">
        <v>-0.73719999999999997</v>
      </c>
      <c r="BN23" s="19">
        <v>-6.5945</v>
      </c>
      <c r="BO23" s="19">
        <v>-1.8255999999999999</v>
      </c>
      <c r="BP23" s="19">
        <v>-6.5945</v>
      </c>
      <c r="BQ23" s="19">
        <v>-1.0065</v>
      </c>
      <c r="BR23" s="19">
        <v>-6.5945</v>
      </c>
      <c r="BS23" s="17">
        <v>0</v>
      </c>
      <c r="BT23" s="17">
        <v>0</v>
      </c>
      <c r="BU23" s="17">
        <v>-4.8254000000000001</v>
      </c>
      <c r="BV23" s="17">
        <v>-6.2591999999999999</v>
      </c>
      <c r="BW23" s="17">
        <v>-5.3975</v>
      </c>
      <c r="BX23" s="17">
        <v>-8.1591000000000005</v>
      </c>
      <c r="BY23" s="17">
        <v>-6.3461999999999996</v>
      </c>
      <c r="BZ23" s="17">
        <v>-13.202299999999999</v>
      </c>
      <c r="CA23" s="17">
        <v>-5.5892999999999997</v>
      </c>
      <c r="CB23" s="17">
        <v>-15.8813</v>
      </c>
      <c r="CC23" s="17">
        <v>-3.4327999999999999</v>
      </c>
      <c r="CD23" s="17">
        <v>-16.590599999999998</v>
      </c>
      <c r="CE23" s="12">
        <v>4.1712999999999996</v>
      </c>
      <c r="CF23" s="12">
        <v>0.2737</v>
      </c>
      <c r="CG23" s="12">
        <v>-0.49209999999999998</v>
      </c>
      <c r="CH23" s="12">
        <v>-5.468</v>
      </c>
      <c r="CI23" s="12">
        <v>7.4619</v>
      </c>
      <c r="CJ23" s="12">
        <v>-6.2122000000000002</v>
      </c>
      <c r="CK23" s="12">
        <v>1.5259</v>
      </c>
      <c r="CL23" s="12">
        <v>-3.1863999999999999</v>
      </c>
      <c r="CM23" s="12">
        <v>1.2884</v>
      </c>
      <c r="CN23" s="12">
        <v>-3.1863999999999999</v>
      </c>
      <c r="CO23" s="12">
        <v>1.2217</v>
      </c>
      <c r="CP23" s="12">
        <v>0.59630000000000005</v>
      </c>
      <c r="CQ23" s="12">
        <v>-0.60070000000000001</v>
      </c>
      <c r="CR23" s="12">
        <v>-4.6322999999999999</v>
      </c>
      <c r="CS23" s="12">
        <v>6.1246</v>
      </c>
      <c r="CT23" s="12">
        <v>-5.9309000000000003</v>
      </c>
      <c r="CU23" s="12">
        <v>0.79249999999999998</v>
      </c>
      <c r="CV23" s="12">
        <v>-1.4414</v>
      </c>
      <c r="CW23" s="12">
        <v>0.47939999999999999</v>
      </c>
      <c r="CX23" s="12">
        <v>-1.4414</v>
      </c>
      <c r="CY23" s="12">
        <v>0.56259999999999999</v>
      </c>
      <c r="CZ23" s="12">
        <v>-1.5125999999999999</v>
      </c>
      <c r="DA23" s="12">
        <v>-4.6698000000000004</v>
      </c>
      <c r="DB23" s="12">
        <v>3.4321999999999999</v>
      </c>
      <c r="DC23" s="12">
        <v>3.7027000000000001</v>
      </c>
      <c r="DD23" s="12">
        <v>1.3734999999999999</v>
      </c>
      <c r="DE23" s="12">
        <v>-1.5888</v>
      </c>
      <c r="DF23" s="12">
        <v>0.4597</v>
      </c>
      <c r="DG23" s="12">
        <v>-1.5888</v>
      </c>
      <c r="DH23" s="12">
        <v>0.66800000000000004</v>
      </c>
      <c r="DI23" s="12">
        <v>-1.7977000000000001</v>
      </c>
      <c r="DJ23" s="12">
        <v>0.74990000000000001</v>
      </c>
      <c r="DK23" s="12">
        <v>-0.72009999999999996</v>
      </c>
      <c r="DL23" s="12">
        <v>1.1709000000000001</v>
      </c>
      <c r="DM23" s="12">
        <v>-0.106</v>
      </c>
      <c r="DN23" s="12">
        <v>2.5889000000000002</v>
      </c>
      <c r="DO23" s="12">
        <v>1.7100000000000001E-2</v>
      </c>
      <c r="DP23" s="12">
        <v>3.1343999999999999</v>
      </c>
    </row>
    <row r="26" spans="2:120" x14ac:dyDescent="0.2">
      <c r="B26" s="1"/>
      <c r="C26" s="1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6"/>
      <c r="AD26" s="6"/>
      <c r="AE26" s="6"/>
      <c r="AF26" s="6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6"/>
      <c r="AD27" s="6"/>
      <c r="AE27" s="6"/>
      <c r="AF27" s="6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3" t="s">
        <v>3</v>
      </c>
      <c r="C28" s="13"/>
      <c r="D28" s="14">
        <f>AVERAGE(D18:D22)</f>
        <v>5</v>
      </c>
      <c r="E28" s="14" t="e">
        <f>AVERAGE(#REF!)</f>
        <v>#REF!</v>
      </c>
      <c r="F28" s="14" t="e">
        <f>AVERAGE(#REF!)</f>
        <v>#REF!</v>
      </c>
      <c r="G28" s="14" t="e">
        <f>AVERAGE(#REF!)</f>
        <v>#REF!</v>
      </c>
      <c r="H28" s="14" t="e">
        <f>AVERAGE(#REF!)</f>
        <v>#REF!</v>
      </c>
      <c r="I28" s="14" t="e">
        <f>AVERAGE(#REF!)</f>
        <v>#REF!</v>
      </c>
      <c r="J28" s="14" t="e">
        <f>AVERAGE(#REF!)</f>
        <v>#REF!</v>
      </c>
      <c r="K28" s="14" t="e">
        <f>AVERAGE(#REF!)</f>
        <v>#REF!</v>
      </c>
      <c r="L28" s="14" t="e">
        <f>AVERAGE(#REF!)</f>
        <v>#REF!</v>
      </c>
      <c r="M28" s="14" t="e">
        <f>AVERAGE(#REF!)</f>
        <v>#REF!</v>
      </c>
      <c r="N28" s="14" t="e">
        <f>AVERAGE(#REF!)</f>
        <v>#REF!</v>
      </c>
      <c r="O28" s="14" t="e">
        <f>AVERAGE(#REF!)</f>
        <v>#REF!</v>
      </c>
      <c r="P28" s="14" t="e">
        <f>AVERAGE(#REF!)</f>
        <v>#REF!</v>
      </c>
      <c r="Q28" s="14" t="e">
        <f>AVERAGE(#REF!)</f>
        <v>#REF!</v>
      </c>
      <c r="R28" s="14" t="e">
        <f>AVERAGE(#REF!)</f>
        <v>#REF!</v>
      </c>
      <c r="S28" s="14" t="e">
        <f>AVERAGE(#REF!)</f>
        <v>#REF!</v>
      </c>
      <c r="T28" s="14" t="e">
        <f>AVERAGE(#REF!)</f>
        <v>#REF!</v>
      </c>
      <c r="U28" s="14" t="e">
        <f>AVERAGE(#REF!)</f>
        <v>#REF!</v>
      </c>
      <c r="V28" s="14" t="e">
        <f>AVERAGE(#REF!)</f>
        <v>#REF!</v>
      </c>
      <c r="W28" s="14" t="e">
        <f>AVERAGE(#REF!)</f>
        <v>#REF!</v>
      </c>
      <c r="X28" s="14" t="e">
        <f>AVERAGE(#REF!)</f>
        <v>#REF!</v>
      </c>
      <c r="Y28" s="14" t="e">
        <f>AVERAGE(#REF!)</f>
        <v>#REF!</v>
      </c>
      <c r="Z28" s="14" t="e">
        <f>AVERAGE(#REF!)</f>
        <v>#REF!</v>
      </c>
      <c r="AA28" s="14" t="e">
        <f>AVERAGE(#REF!)</f>
        <v>#REF!</v>
      </c>
      <c r="AB28" s="14" t="e">
        <f>AVERAGE(#REF!)</f>
        <v>#REF!</v>
      </c>
      <c r="AC28" s="14" t="e">
        <f>AVERAGE(#REF!)</f>
        <v>#REF!</v>
      </c>
      <c r="AD28" s="14" t="e">
        <f>AVERAGE(#REF!)</f>
        <v>#REF!</v>
      </c>
      <c r="AE28" s="14" t="e">
        <f>AVERAGE(#REF!)</f>
        <v>#REF!</v>
      </c>
      <c r="AF28" s="14" t="e">
        <f>AVERAGE(#REF!)</f>
        <v>#REF!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7"/>
      <c r="BT28" s="7"/>
      <c r="BU28" s="7"/>
      <c r="BV28" s="7"/>
      <c r="BW28" s="7"/>
      <c r="BX28" s="7"/>
      <c r="BY28" s="7"/>
      <c r="BZ28" s="7"/>
    </row>
    <row r="29" spans="2:120" x14ac:dyDescent="0.2">
      <c r="B29" s="13" t="s">
        <v>4</v>
      </c>
      <c r="C29" s="13"/>
      <c r="D29" s="14" t="e">
        <f>STDEV(D18:D22)</f>
        <v>#DIV/0!</v>
      </c>
      <c r="E29" s="14" t="e">
        <f>STDEV(#REF!)</f>
        <v>#REF!</v>
      </c>
      <c r="F29" s="14" t="e">
        <f>STDEV(#REF!)</f>
        <v>#REF!</v>
      </c>
      <c r="G29" s="14" t="e">
        <f>STDEV(#REF!)</f>
        <v>#REF!</v>
      </c>
      <c r="H29" s="14" t="e">
        <f>STDEV(#REF!)</f>
        <v>#REF!</v>
      </c>
      <c r="I29" s="14" t="e">
        <f>STDEV(#REF!)</f>
        <v>#REF!</v>
      </c>
      <c r="J29" s="14" t="e">
        <f>STDEV(#REF!)</f>
        <v>#REF!</v>
      </c>
      <c r="K29" s="14" t="e">
        <f>STDEV(#REF!)</f>
        <v>#REF!</v>
      </c>
      <c r="L29" s="14" t="e">
        <f>STDEV(#REF!)</f>
        <v>#REF!</v>
      </c>
      <c r="M29" s="14" t="e">
        <f>STDEV(#REF!)</f>
        <v>#REF!</v>
      </c>
      <c r="N29" s="14" t="e">
        <f>STDEV(#REF!)</f>
        <v>#REF!</v>
      </c>
      <c r="O29" s="14" t="e">
        <f>STDEV(#REF!)</f>
        <v>#REF!</v>
      </c>
      <c r="P29" s="14" t="e">
        <f>STDEV(#REF!)</f>
        <v>#REF!</v>
      </c>
      <c r="Q29" s="14" t="e">
        <f>STDEV(#REF!)</f>
        <v>#REF!</v>
      </c>
      <c r="R29" s="14" t="e">
        <f>STDEV(#REF!)</f>
        <v>#REF!</v>
      </c>
      <c r="S29" s="14" t="e">
        <f>STDEV(#REF!)</f>
        <v>#REF!</v>
      </c>
      <c r="T29" s="14" t="e">
        <f>STDEV(#REF!)</f>
        <v>#REF!</v>
      </c>
      <c r="U29" s="14" t="e">
        <f>STDEV(#REF!)</f>
        <v>#REF!</v>
      </c>
      <c r="V29" s="14" t="e">
        <f>STDEV(#REF!)</f>
        <v>#REF!</v>
      </c>
      <c r="W29" s="14" t="e">
        <f>STDEV(#REF!)</f>
        <v>#REF!</v>
      </c>
      <c r="X29" s="14" t="e">
        <f>STDEV(#REF!)</f>
        <v>#REF!</v>
      </c>
      <c r="Y29" s="14" t="e">
        <f>STDEV(#REF!)</f>
        <v>#REF!</v>
      </c>
      <c r="Z29" s="14" t="e">
        <f>STDEV(#REF!)</f>
        <v>#REF!</v>
      </c>
      <c r="AA29" s="14" t="e">
        <f>STDEV(#REF!)</f>
        <v>#REF!</v>
      </c>
      <c r="AB29" s="14" t="e">
        <f>STDEV(#REF!)</f>
        <v>#REF!</v>
      </c>
      <c r="AC29" s="14" t="e">
        <f>STDEV(#REF!)</f>
        <v>#REF!</v>
      </c>
      <c r="AD29" s="14" t="e">
        <f>STDEV(#REF!)</f>
        <v>#REF!</v>
      </c>
      <c r="AE29" s="14" t="e">
        <f>STDEV(#REF!)</f>
        <v>#REF!</v>
      </c>
      <c r="AF29" s="14" t="e">
        <f>STDEV(#REF!)</f>
        <v>#REF!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7"/>
      <c r="BT29" s="7"/>
      <c r="BU29" s="7"/>
      <c r="BV29" s="7"/>
      <c r="BW29" s="7"/>
      <c r="BX29" s="7"/>
      <c r="BY29" s="7"/>
      <c r="BZ29" s="7"/>
    </row>
    <row r="30" spans="2:120" x14ac:dyDescent="0.2">
      <c r="B30" s="13" t="s">
        <v>5</v>
      </c>
      <c r="C30" s="13"/>
      <c r="D30" s="14">
        <f>MAX(D18:D22)-MIN(D18:D22)</f>
        <v>0</v>
      </c>
      <c r="E30" s="14" t="e">
        <f>MAX(#REF!)-MIN(#REF!)</f>
        <v>#REF!</v>
      </c>
      <c r="F30" s="14" t="e">
        <f>MAX(#REF!)-MIN(#REF!)</f>
        <v>#REF!</v>
      </c>
      <c r="G30" s="14" t="e">
        <f>MAX(#REF!)-MIN(#REF!)</f>
        <v>#REF!</v>
      </c>
      <c r="H30" s="14" t="e">
        <f>MAX(#REF!)-MIN(#REF!)</f>
        <v>#REF!</v>
      </c>
      <c r="I30" s="14" t="e">
        <f>MAX(#REF!)-MIN(#REF!)</f>
        <v>#REF!</v>
      </c>
      <c r="J30" s="14" t="e">
        <f>MAX(#REF!)-MIN(#REF!)</f>
        <v>#REF!</v>
      </c>
      <c r="K30" s="14" t="e">
        <f>MAX(#REF!)-MIN(#REF!)</f>
        <v>#REF!</v>
      </c>
      <c r="L30" s="14" t="e">
        <f>MAX(#REF!)-MIN(#REF!)</f>
        <v>#REF!</v>
      </c>
      <c r="M30" s="14" t="e">
        <f>MAX(#REF!)-MIN(#REF!)</f>
        <v>#REF!</v>
      </c>
      <c r="N30" s="14" t="e">
        <f>MAX(#REF!)-MIN(#REF!)</f>
        <v>#REF!</v>
      </c>
      <c r="O30" s="14" t="e">
        <f>MAX(#REF!)-MIN(#REF!)</f>
        <v>#REF!</v>
      </c>
      <c r="P30" s="14" t="e">
        <f>MAX(#REF!)-MIN(#REF!)</f>
        <v>#REF!</v>
      </c>
      <c r="Q30" s="14" t="e">
        <f>MAX(#REF!)-MIN(#REF!)</f>
        <v>#REF!</v>
      </c>
      <c r="R30" s="14" t="e">
        <f>MAX(#REF!)-MIN(#REF!)</f>
        <v>#REF!</v>
      </c>
      <c r="S30" s="14" t="e">
        <f>MAX(#REF!)-MIN(#REF!)</f>
        <v>#REF!</v>
      </c>
      <c r="T30" s="14" t="e">
        <f>MAX(#REF!)-MIN(#REF!)</f>
        <v>#REF!</v>
      </c>
      <c r="U30" s="14" t="e">
        <f>MAX(#REF!)-MIN(#REF!)</f>
        <v>#REF!</v>
      </c>
      <c r="V30" s="14" t="e">
        <f>MAX(#REF!)-MIN(#REF!)</f>
        <v>#REF!</v>
      </c>
      <c r="W30" s="14" t="e">
        <f>MAX(#REF!)-MIN(#REF!)</f>
        <v>#REF!</v>
      </c>
      <c r="X30" s="14" t="e">
        <f>MAX(#REF!)-MIN(#REF!)</f>
        <v>#REF!</v>
      </c>
      <c r="Y30" s="14" t="e">
        <f>MAX(#REF!)-MIN(#REF!)</f>
        <v>#REF!</v>
      </c>
      <c r="Z30" s="14" t="e">
        <f>MAX(#REF!)-MIN(#REF!)</f>
        <v>#REF!</v>
      </c>
      <c r="AA30" s="14" t="e">
        <f>MAX(#REF!)-MIN(#REF!)</f>
        <v>#REF!</v>
      </c>
      <c r="AB30" s="14" t="e">
        <f>MAX(#REF!)-MIN(#REF!)</f>
        <v>#REF!</v>
      </c>
      <c r="AC30" s="14" t="e">
        <f>MAX(#REF!)-MIN(#REF!)</f>
        <v>#REF!</v>
      </c>
      <c r="AD30" s="14" t="e">
        <f>MAX(#REF!)-MIN(#REF!)</f>
        <v>#REF!</v>
      </c>
      <c r="AE30" s="14" t="e">
        <f>MAX(#REF!)-MIN(#REF!)</f>
        <v>#REF!</v>
      </c>
      <c r="AF30" s="14" t="e">
        <f>MAX(#REF!)-MIN(#REF!)</f>
        <v>#REF!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7"/>
      <c r="BT30" s="7"/>
      <c r="BU30" s="7"/>
      <c r="BV30" s="7"/>
      <c r="BW30" s="7"/>
      <c r="BX30" s="7"/>
      <c r="BY30" s="7"/>
      <c r="BZ30" s="7"/>
    </row>
    <row r="31" spans="2:120" x14ac:dyDescent="0.2">
      <c r="B31" s="13" t="s">
        <v>6</v>
      </c>
      <c r="C31" s="13"/>
      <c r="D31" s="14">
        <f>MIN(D18:D22)</f>
        <v>5</v>
      </c>
      <c r="E31" s="14" t="e">
        <f>MIN(#REF!)</f>
        <v>#REF!</v>
      </c>
      <c r="F31" s="14" t="e">
        <f>MIN(#REF!)</f>
        <v>#REF!</v>
      </c>
      <c r="G31" s="14" t="e">
        <f>MIN(#REF!)</f>
        <v>#REF!</v>
      </c>
      <c r="H31" s="14" t="e">
        <f>MIN(#REF!)</f>
        <v>#REF!</v>
      </c>
      <c r="I31" s="14" t="e">
        <f>MIN(#REF!)</f>
        <v>#REF!</v>
      </c>
      <c r="J31" s="14" t="e">
        <f>MIN(#REF!)</f>
        <v>#REF!</v>
      </c>
      <c r="K31" s="14" t="e">
        <f>MIN(#REF!)</f>
        <v>#REF!</v>
      </c>
      <c r="L31" s="14" t="e">
        <f>MIN(#REF!)</f>
        <v>#REF!</v>
      </c>
      <c r="M31" s="14" t="e">
        <f>MIN(#REF!)</f>
        <v>#REF!</v>
      </c>
      <c r="N31" s="14" t="e">
        <f>MIN(#REF!)</f>
        <v>#REF!</v>
      </c>
      <c r="O31" s="14" t="e">
        <f>MIN(#REF!)</f>
        <v>#REF!</v>
      </c>
      <c r="P31" s="14" t="e">
        <f>MIN(#REF!)</f>
        <v>#REF!</v>
      </c>
      <c r="Q31" s="14" t="e">
        <f>MIN(#REF!)</f>
        <v>#REF!</v>
      </c>
      <c r="R31" s="14" t="e">
        <f>MIN(#REF!)</f>
        <v>#REF!</v>
      </c>
      <c r="S31" s="14" t="e">
        <f>MIN(#REF!)</f>
        <v>#REF!</v>
      </c>
      <c r="T31" s="14" t="e">
        <f>MIN(#REF!)</f>
        <v>#REF!</v>
      </c>
      <c r="U31" s="14" t="e">
        <f>MIN(#REF!)</f>
        <v>#REF!</v>
      </c>
      <c r="V31" s="14" t="e">
        <f>MIN(#REF!)</f>
        <v>#REF!</v>
      </c>
      <c r="W31" s="14" t="e">
        <f>MIN(#REF!)</f>
        <v>#REF!</v>
      </c>
      <c r="X31" s="14" t="e">
        <f>MIN(#REF!)</f>
        <v>#REF!</v>
      </c>
      <c r="Y31" s="14" t="e">
        <f>MIN(#REF!)</f>
        <v>#REF!</v>
      </c>
      <c r="Z31" s="14" t="e">
        <f>MIN(#REF!)</f>
        <v>#REF!</v>
      </c>
      <c r="AA31" s="14" t="e">
        <f>MIN(#REF!)</f>
        <v>#REF!</v>
      </c>
      <c r="AB31" s="14" t="e">
        <f>MIN(#REF!)</f>
        <v>#REF!</v>
      </c>
      <c r="AC31" s="14" t="e">
        <f>MIN(#REF!)</f>
        <v>#REF!</v>
      </c>
      <c r="AD31" s="14" t="e">
        <f>MIN(#REF!)</f>
        <v>#REF!</v>
      </c>
      <c r="AE31" s="14" t="e">
        <f>MIN(#REF!)</f>
        <v>#REF!</v>
      </c>
      <c r="AF31" s="14" t="e">
        <f>MIN(#REF!)</f>
        <v>#REF!</v>
      </c>
      <c r="AI31" s="12"/>
      <c r="AJ31" s="12"/>
      <c r="AK31" s="12"/>
    </row>
    <row r="32" spans="2:120" x14ac:dyDescent="0.2">
      <c r="B32" s="13" t="s">
        <v>7</v>
      </c>
      <c r="C32" s="13"/>
      <c r="D32" s="14">
        <f>MAX(D18:D22)</f>
        <v>5</v>
      </c>
      <c r="E32" s="14" t="e">
        <f>MAX(#REF!)</f>
        <v>#REF!</v>
      </c>
      <c r="F32" s="14" t="e">
        <f>MAX(#REF!)</f>
        <v>#REF!</v>
      </c>
      <c r="G32" s="14" t="e">
        <f>MAX(#REF!)</f>
        <v>#REF!</v>
      </c>
      <c r="H32" s="14" t="e">
        <f>MAX(#REF!)</f>
        <v>#REF!</v>
      </c>
      <c r="I32" s="14" t="e">
        <f>MAX(#REF!)</f>
        <v>#REF!</v>
      </c>
      <c r="J32" s="14" t="e">
        <f>MAX(#REF!)</f>
        <v>#REF!</v>
      </c>
      <c r="K32" s="14" t="e">
        <f>MAX(#REF!)</f>
        <v>#REF!</v>
      </c>
      <c r="L32" s="14" t="e">
        <f>MAX(#REF!)</f>
        <v>#REF!</v>
      </c>
      <c r="M32" s="14" t="e">
        <f>MAX(#REF!)</f>
        <v>#REF!</v>
      </c>
      <c r="N32" s="14" t="e">
        <f>MAX(#REF!)</f>
        <v>#REF!</v>
      </c>
      <c r="O32" s="14" t="e">
        <f>MAX(#REF!)</f>
        <v>#REF!</v>
      </c>
      <c r="P32" s="14" t="e">
        <f>MAX(#REF!)</f>
        <v>#REF!</v>
      </c>
      <c r="Q32" s="14" t="e">
        <f>MAX(#REF!)</f>
        <v>#REF!</v>
      </c>
      <c r="R32" s="14" t="e">
        <f>MAX(#REF!)</f>
        <v>#REF!</v>
      </c>
      <c r="S32" s="14" t="e">
        <f>MAX(#REF!)</f>
        <v>#REF!</v>
      </c>
      <c r="T32" s="14" t="e">
        <f>MAX(#REF!)</f>
        <v>#REF!</v>
      </c>
      <c r="U32" s="14" t="e">
        <f>MAX(#REF!)</f>
        <v>#REF!</v>
      </c>
      <c r="V32" s="14" t="e">
        <f>MAX(#REF!)</f>
        <v>#REF!</v>
      </c>
      <c r="W32" s="14" t="e">
        <f>MAX(#REF!)</f>
        <v>#REF!</v>
      </c>
      <c r="X32" s="14" t="e">
        <f>MAX(#REF!)</f>
        <v>#REF!</v>
      </c>
      <c r="Y32" s="14" t="e">
        <f>MAX(#REF!)</f>
        <v>#REF!</v>
      </c>
      <c r="Z32" s="14" t="e">
        <f>MAX(#REF!)</f>
        <v>#REF!</v>
      </c>
      <c r="AA32" s="14" t="e">
        <f>MAX(#REF!)</f>
        <v>#REF!</v>
      </c>
      <c r="AB32" s="14" t="e">
        <f>MAX(#REF!)</f>
        <v>#REF!</v>
      </c>
      <c r="AC32" s="14" t="e">
        <f>MAX(#REF!)</f>
        <v>#REF!</v>
      </c>
      <c r="AD32" s="14" t="e">
        <f>MAX(#REF!)</f>
        <v>#REF!</v>
      </c>
      <c r="AE32" s="14" t="e">
        <f>MAX(#REF!)</f>
        <v>#REF!</v>
      </c>
      <c r="AF32" s="14" t="e">
        <f>MAX(#REF!)</f>
        <v>#REF!</v>
      </c>
      <c r="AI32" s="12"/>
      <c r="AJ32" s="12"/>
      <c r="AK32" s="12"/>
    </row>
    <row r="33" spans="2:37" x14ac:dyDescent="0.2">
      <c r="B33" s="13" t="s">
        <v>56</v>
      </c>
      <c r="C33" s="13"/>
      <c r="D33" s="15">
        <f>COUNT(D18:D22)</f>
        <v>1</v>
      </c>
      <c r="E33" s="15">
        <f>COUNT(#REF!)</f>
        <v>0</v>
      </c>
      <c r="F33" s="15">
        <f>COUNT(#REF!)</f>
        <v>0</v>
      </c>
      <c r="G33" s="15">
        <f>COUNT(#REF!)</f>
        <v>0</v>
      </c>
      <c r="H33" s="15">
        <f>COUNT(#REF!)</f>
        <v>0</v>
      </c>
      <c r="I33" s="15">
        <f>COUNT(#REF!)</f>
        <v>0</v>
      </c>
      <c r="J33" s="15">
        <f>COUNT(#REF!)</f>
        <v>0</v>
      </c>
      <c r="K33" s="15">
        <f>COUNT(#REF!)</f>
        <v>0</v>
      </c>
      <c r="L33" s="15">
        <f>COUNT(#REF!)</f>
        <v>0</v>
      </c>
      <c r="M33" s="15">
        <f>COUNT(#REF!)</f>
        <v>0</v>
      </c>
      <c r="N33" s="15">
        <f>COUNT(#REF!)</f>
        <v>0</v>
      </c>
      <c r="O33" s="15">
        <f>COUNT(#REF!)</f>
        <v>0</v>
      </c>
      <c r="P33" s="15">
        <f>COUNT(#REF!)</f>
        <v>0</v>
      </c>
      <c r="Q33" s="15">
        <f>COUNT(#REF!)</f>
        <v>0</v>
      </c>
      <c r="R33" s="15">
        <f>COUNT(#REF!)</f>
        <v>0</v>
      </c>
      <c r="S33" s="15">
        <f>COUNT(#REF!)</f>
        <v>0</v>
      </c>
      <c r="T33" s="15">
        <f>COUNT(#REF!)</f>
        <v>0</v>
      </c>
      <c r="U33" s="15">
        <f>COUNT(#REF!)</f>
        <v>0</v>
      </c>
      <c r="V33" s="15">
        <f>COUNT(#REF!)</f>
        <v>0</v>
      </c>
      <c r="W33" s="15">
        <f>COUNT(#REF!)</f>
        <v>0</v>
      </c>
      <c r="X33" s="15">
        <f>COUNT(#REF!)</f>
        <v>0</v>
      </c>
      <c r="Y33" s="15">
        <f>COUNT(#REF!)</f>
        <v>0</v>
      </c>
      <c r="Z33" s="15">
        <f>COUNT(#REF!)</f>
        <v>0</v>
      </c>
      <c r="AA33" s="15">
        <f>COUNT(#REF!)</f>
        <v>0</v>
      </c>
      <c r="AB33" s="15">
        <f>COUNT(#REF!)</f>
        <v>0</v>
      </c>
      <c r="AC33" s="15">
        <f>COUNT(#REF!)</f>
        <v>0</v>
      </c>
      <c r="AD33" s="15">
        <f>COUNT(#REF!)</f>
        <v>0</v>
      </c>
      <c r="AE33" s="15">
        <f>COUNT(#REF!)</f>
        <v>0</v>
      </c>
      <c r="AF33" s="15">
        <f>COUNT(#REF!)</f>
        <v>0</v>
      </c>
      <c r="AI33" s="12"/>
      <c r="AJ33" s="12"/>
      <c r="AK33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9"/>
  <sheetViews>
    <sheetView workbookViewId="0">
      <pane xSplit="3" topLeftCell="Y1" activePane="topRight" state="frozen"/>
      <selection pane="topRight" activeCell="B14" sqref="B14:AF19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750</v>
      </c>
      <c r="C3" s="1" t="s">
        <v>751</v>
      </c>
      <c r="D3" s="5">
        <f t="shared" ref="D3:D12" si="0">((AG3-AW3)^2+(AH3-AX3)^2)^0.5</f>
        <v>10.191700000000001</v>
      </c>
      <c r="E3" s="5">
        <f t="shared" ref="E3:E12" si="1">((AG3-AU3)^2+(AH3-AV3)^2)^0.5</f>
        <v>9.5142000000000007</v>
      </c>
      <c r="F3" s="5">
        <f t="shared" ref="F3:F9" si="2">((AG3-AM3)^2+(AH3-AN3)^2)^0.5</f>
        <v>2.2122999999999999</v>
      </c>
      <c r="G3" s="5">
        <f t="shared" ref="G3:G9" si="3">((AG3-AI3)^2+(AH3-AJ3)^2)^0.5</f>
        <v>0.66359999999999997</v>
      </c>
      <c r="H3" s="5">
        <f t="shared" ref="H3:H9" si="4">((AK3-AM3)^2+(AL3-AN3)^2)^0.5</f>
        <v>1.1702999999999999</v>
      </c>
      <c r="I3" s="5">
        <f t="shared" ref="I3:I9" si="5">((AM3-AO3)^2+(AN3-AP3)^2)^0.5</f>
        <v>0.65790000000000015</v>
      </c>
      <c r="J3" s="5">
        <f t="shared" ref="J3:J9" si="6">((AO3-AQ3)^2+(AP3-AR3)^2)^0.5</f>
        <v>1.1271</v>
      </c>
      <c r="K3" s="5">
        <f t="shared" ref="K3:K9" si="7">((AQ3-AS3)^2+(AR3-AT3)^2)^0.5</f>
        <v>0.85409999999999986</v>
      </c>
      <c r="L3" s="5">
        <f t="shared" ref="L3:L12" si="8">((BS3-BU3)^2+(BT3-BV3)^2)^0.5</f>
        <v>4.3352192332107036</v>
      </c>
      <c r="M3" s="5">
        <f t="shared" ref="M3:M12" si="9">((BU3-BW3)^2+(BV3-BX3)^2)^0.5</f>
        <v>1.3405323606687007</v>
      </c>
      <c r="N3" s="5">
        <f t="shared" ref="N3:N12" si="10">((BW3-BY3)^2+(BX3-BZ3)^2)^0.5 + ((BY3-CA3)^2+(BZ3-CB3)^2)^0.5</f>
        <v>4.3026867327287492</v>
      </c>
      <c r="O3" s="5">
        <f t="shared" ref="O3:O12" si="11">((CA3-CC3)^2+(CB3-CD3)^2)^0.5</f>
        <v>0.86053195176007258</v>
      </c>
      <c r="P3" s="5">
        <f>((CE3-CG3)^2+(CF3-CH3)^2)^0.5</f>
        <v>4.2417462536082935</v>
      </c>
      <c r="Q3" s="5">
        <f t="shared" ref="Q3:Q9" si="12">((CG3-CI3)^2+(CH3-CJ3)^2)^0.5</f>
        <v>4.6254421983200693</v>
      </c>
      <c r="R3" s="5">
        <f>((CO3-CQ3)^2+(CP3-CR3)^2)^0.5</f>
        <v>3.059780547686386</v>
      </c>
      <c r="S3" s="5">
        <f>((CQ3-CS3)^2+(CR3-CT3)^2)^0.5</f>
        <v>3.6814062802141234</v>
      </c>
      <c r="T3" s="5" t="s">
        <v>566</v>
      </c>
      <c r="U3" s="5" t="s">
        <v>566</v>
      </c>
      <c r="V3" s="5">
        <f>((DI3-DK3)^2+(DJ3-DL3)^2)^0.5</f>
        <v>0.65611338196991453</v>
      </c>
      <c r="W3" s="5">
        <f>((DK3-DM3)^2+(DL3-DN3)^2)^0.5</f>
        <v>1.2761780753484213</v>
      </c>
      <c r="X3" s="5">
        <f>((DM3-DO3)^2+(DN3-DP3)^2)^0.5</f>
        <v>0.30415944831617475</v>
      </c>
      <c r="Y3" s="5">
        <f>((BE3-BK3)^2+(BF3-BL3)^2)^0.5</f>
        <v>0.84389999999999998</v>
      </c>
      <c r="Z3" s="5">
        <f t="shared" ref="Z3:Z9" si="13">((BG3-BI3)^2+(BH3-BJ3)^2)^0.5</f>
        <v>0.34860000000000002</v>
      </c>
      <c r="AA3" s="5">
        <f t="shared" ref="AA3:AA9" si="14">((BC3-BM3)^2+(BD3-BN3)^2)^0.5</f>
        <v>1.0472000000000001</v>
      </c>
      <c r="AB3" s="5">
        <f t="shared" ref="AB3:AB9" si="15">((BA3-BO3)^2+(BB3-BP3)^2)^0.5</f>
        <v>1.8757999999999999</v>
      </c>
      <c r="AC3" s="6">
        <f t="shared" ref="AC3:AC9" si="16">((AY3-BQ3)^2+(AZ3-BR3)^2)^0.5</f>
        <v>1.4681</v>
      </c>
      <c r="AD3" s="6">
        <f>((CK3-CM3)^2+(CL3-CN3)^2)^0.5</f>
        <v>0.19810000000000016</v>
      </c>
      <c r="AE3" s="6">
        <f>((CU3-CW3)^2+(CV3-CX3)^2)^0.5</f>
        <v>0.17649999999999988</v>
      </c>
      <c r="AF3" s="6" t="s">
        <v>566</v>
      </c>
      <c r="AG3" s="9">
        <v>0</v>
      </c>
      <c r="AH3" s="9">
        <v>0</v>
      </c>
      <c r="AI3" s="9">
        <v>0</v>
      </c>
      <c r="AJ3" s="9">
        <v>-0.66359999999999997</v>
      </c>
      <c r="AK3" s="9">
        <v>0</v>
      </c>
      <c r="AL3" s="9">
        <v>-1.042</v>
      </c>
      <c r="AM3" s="9">
        <v>0</v>
      </c>
      <c r="AN3" s="9">
        <v>-2.2122999999999999</v>
      </c>
      <c r="AO3" s="9">
        <v>0</v>
      </c>
      <c r="AP3" s="9">
        <v>-2.8702000000000001</v>
      </c>
      <c r="AQ3" s="9">
        <v>0</v>
      </c>
      <c r="AR3" s="9">
        <v>-3.9973000000000001</v>
      </c>
      <c r="AS3" s="9">
        <v>0</v>
      </c>
      <c r="AT3" s="9">
        <v>-4.8513999999999999</v>
      </c>
      <c r="AU3" s="9">
        <v>0</v>
      </c>
      <c r="AV3" s="9">
        <v>-9.5142000000000007</v>
      </c>
      <c r="AW3" s="9">
        <v>0</v>
      </c>
      <c r="AX3" s="9">
        <v>-10.191700000000001</v>
      </c>
      <c r="AY3" s="18">
        <v>0.7823</v>
      </c>
      <c r="AZ3" s="18">
        <v>-4.1033999999999997</v>
      </c>
      <c r="BA3" s="19">
        <v>0.92769999999999997</v>
      </c>
      <c r="BB3" s="19">
        <v>-4.1033999999999997</v>
      </c>
      <c r="BC3" s="19">
        <v>0.5544</v>
      </c>
      <c r="BD3" s="19">
        <v>-4.1033999999999997</v>
      </c>
      <c r="BE3" s="19">
        <v>0.4153</v>
      </c>
      <c r="BF3" s="19">
        <v>-4.1033999999999997</v>
      </c>
      <c r="BG3" s="19">
        <v>0.16639999999999999</v>
      </c>
      <c r="BH3" s="19">
        <v>-4.1033999999999997</v>
      </c>
      <c r="BI3" s="19">
        <v>-0.1822</v>
      </c>
      <c r="BJ3" s="19">
        <v>-4.1033999999999997</v>
      </c>
      <c r="BK3" s="19">
        <v>-0.42859999999999998</v>
      </c>
      <c r="BL3" s="19">
        <v>-4.1033999999999997</v>
      </c>
      <c r="BM3" s="19">
        <v>-0.49280000000000002</v>
      </c>
      <c r="BN3" s="19">
        <v>-4.1033999999999997</v>
      </c>
      <c r="BO3" s="19">
        <v>-0.94810000000000005</v>
      </c>
      <c r="BP3" s="19">
        <v>-4.1033999999999997</v>
      </c>
      <c r="BQ3" s="19">
        <v>-0.68579999999999997</v>
      </c>
      <c r="BR3" s="19">
        <v>-4.1033999999999997</v>
      </c>
      <c r="BS3" s="17">
        <v>0</v>
      </c>
      <c r="BT3" s="17">
        <v>0</v>
      </c>
      <c r="BU3" s="17">
        <v>1.8288</v>
      </c>
      <c r="BV3" s="17">
        <v>3.9306000000000001</v>
      </c>
      <c r="BW3" s="17">
        <v>2.5133000000000001</v>
      </c>
      <c r="BX3" s="17">
        <v>5.0831999999999997</v>
      </c>
      <c r="BY3" s="17">
        <v>2.5133000000000001</v>
      </c>
      <c r="BZ3" s="17">
        <v>5.0831999999999997</v>
      </c>
      <c r="CA3" s="17">
        <v>4.8068999999999997</v>
      </c>
      <c r="CB3" s="17">
        <v>8.7235999999999994</v>
      </c>
      <c r="CC3" s="17">
        <v>4.7187000000000001</v>
      </c>
      <c r="CD3" s="17">
        <v>9.5795999999999992</v>
      </c>
      <c r="CE3" s="12">
        <v>4.6825000000000001</v>
      </c>
      <c r="CF3" s="12">
        <v>9.5675000000000008</v>
      </c>
      <c r="CG3" s="12">
        <v>6.4966999999999997</v>
      </c>
      <c r="CH3" s="12">
        <v>13.4017</v>
      </c>
      <c r="CI3" s="12">
        <v>4.8418999999999999</v>
      </c>
      <c r="CJ3" s="12">
        <v>9.0823999999999998</v>
      </c>
      <c r="CK3" s="12">
        <v>5.4737</v>
      </c>
      <c r="CL3" s="12">
        <v>10.986800000000001</v>
      </c>
      <c r="CM3" s="12">
        <v>5.2755999999999998</v>
      </c>
      <c r="CN3" s="12">
        <v>10.986800000000001</v>
      </c>
      <c r="CO3" s="12">
        <v>5.2755999999999998</v>
      </c>
      <c r="CP3" s="12">
        <v>10.758800000000001</v>
      </c>
      <c r="CQ3" s="12">
        <v>6.8141999999999996</v>
      </c>
      <c r="CR3" s="12">
        <v>13.403600000000001</v>
      </c>
      <c r="CS3" s="12">
        <v>4.0633999999999997</v>
      </c>
      <c r="CT3" s="12">
        <v>15.850199999999999</v>
      </c>
      <c r="CU3" s="12">
        <v>6.1727999999999996</v>
      </c>
      <c r="CV3" s="12">
        <v>12.090999999999999</v>
      </c>
      <c r="CW3" s="12">
        <v>5.9962999999999997</v>
      </c>
      <c r="CX3" s="12">
        <v>12.090999999999999</v>
      </c>
      <c r="DI3" s="12">
        <v>6.1296999999999997</v>
      </c>
      <c r="DJ3" s="12">
        <v>12.273899999999999</v>
      </c>
      <c r="DK3" s="12">
        <v>6.5842999999999998</v>
      </c>
      <c r="DL3" s="12">
        <v>11.800800000000001</v>
      </c>
      <c r="DM3" s="12">
        <v>6.7881</v>
      </c>
      <c r="DN3" s="12">
        <v>10.541</v>
      </c>
      <c r="DO3" s="12">
        <v>6.7176999999999998</v>
      </c>
      <c r="DP3" s="12">
        <v>10.245100000000001</v>
      </c>
    </row>
    <row r="4" spans="2:120" ht="14.45" customHeight="1" x14ac:dyDescent="0.2">
      <c r="B4" s="2" t="s">
        <v>752</v>
      </c>
      <c r="C4" s="2" t="s">
        <v>479</v>
      </c>
      <c r="D4" s="5">
        <f t="shared" si="0"/>
        <v>10.1892</v>
      </c>
      <c r="E4" s="5">
        <f t="shared" si="1"/>
        <v>9.5555000000000003</v>
      </c>
      <c r="F4" s="5">
        <f t="shared" si="2"/>
        <v>2.2504</v>
      </c>
      <c r="G4" s="5">
        <f t="shared" si="3"/>
        <v>0.63560000000000005</v>
      </c>
      <c r="H4" s="5">
        <f t="shared" si="4"/>
        <v>1.1830000000000001</v>
      </c>
      <c r="I4" s="5">
        <f t="shared" si="5"/>
        <v>0.60840000000000005</v>
      </c>
      <c r="J4" s="5">
        <f t="shared" si="6"/>
        <v>1.1392000000000002</v>
      </c>
      <c r="K4" s="24">
        <f t="shared" si="7"/>
        <v>0.60130000000000017</v>
      </c>
      <c r="L4" s="5">
        <f t="shared" si="8"/>
        <v>4.2634719466650646</v>
      </c>
      <c r="M4" s="5">
        <f t="shared" si="9"/>
        <v>1.2109392057407342</v>
      </c>
      <c r="N4" s="5">
        <f t="shared" si="10"/>
        <v>4.7331444386207302</v>
      </c>
      <c r="O4" s="5" t="s">
        <v>566</v>
      </c>
      <c r="P4" s="5">
        <f t="shared" ref="P4:P9" si="17">((CE4-CG4)^2+(CF4-CH4)^2)^0.5</f>
        <v>4.3707885100974631</v>
      </c>
      <c r="Q4" s="5">
        <f t="shared" si="12"/>
        <v>4.765713223642396</v>
      </c>
      <c r="R4" s="5">
        <f t="shared" ref="R4:R9" si="18">((CO4-CQ4)^2+(CP4-CR4)^2)^0.5</f>
        <v>3.1795063547664126</v>
      </c>
      <c r="S4" s="5">
        <f t="shared" ref="S4:S9" si="19">((CQ4-CS4)^2+(CR4-CT4)^2)^0.5</f>
        <v>3.9756137853166775</v>
      </c>
      <c r="T4" s="5">
        <f t="shared" ref="T4:T9" si="20">((CY4-DA4)^2+(CZ4-DB4)^2)^0.5</f>
        <v>4.0832143967712495</v>
      </c>
      <c r="U4" s="5">
        <f t="shared" ref="U4:U9" si="21">((DA4-DC4)^2+(DB4-DD4)^2)^0.5</f>
        <v>4.7507163344068442</v>
      </c>
      <c r="V4" s="5">
        <f t="shared" ref="V4:V9" si="22">((DI4-DK4)^2+(DJ4-DL4)^2)^0.5</f>
        <v>0.63415282069860701</v>
      </c>
      <c r="W4" s="5">
        <f t="shared" ref="W4:W9" si="23">((DK4-DM4)^2+(DL4-DN4)^2)^0.5</f>
        <v>1.3088073960671216</v>
      </c>
      <c r="X4" s="5">
        <f t="shared" ref="X4:X9" si="24">((DM4-DO4)^2+(DN4-DP4)^2)^0.5</f>
        <v>0.16368261972488157</v>
      </c>
      <c r="Y4" s="5">
        <f t="shared" ref="Y4:Y9" si="25">((BE4-BK4)^2+(BF4-BL4)^2)^0.5</f>
        <v>0.77400000000000002</v>
      </c>
      <c r="Z4" s="5">
        <f t="shared" si="13"/>
        <v>0.36639999999999995</v>
      </c>
      <c r="AA4" s="5">
        <f t="shared" si="14"/>
        <v>1.0205</v>
      </c>
      <c r="AB4" s="5">
        <f t="shared" si="15"/>
        <v>1.8458999999999999</v>
      </c>
      <c r="AC4" s="6">
        <f t="shared" si="16"/>
        <v>1.5640000000000001</v>
      </c>
      <c r="AD4" s="6">
        <f t="shared" ref="AD4:AD9" si="26">((CK4-CM4)^2+(CL4-CN4)^2)^0.5</f>
        <v>0.1588</v>
      </c>
      <c r="AE4" s="6">
        <f t="shared" ref="AE4:AE9" si="27">((CU4-CW4)^2+(CV4-CX4)^2)^0.5</f>
        <v>0.20069999999999999</v>
      </c>
      <c r="AF4" s="6">
        <f t="shared" ref="AF4:AF9" si="28">((DE4-DG4)^2+(DF4-DH4)^2)^0.5</f>
        <v>0.18100000000000005</v>
      </c>
      <c r="AG4" s="9">
        <v>0</v>
      </c>
      <c r="AH4" s="9">
        <v>0</v>
      </c>
      <c r="AI4" s="9">
        <v>0</v>
      </c>
      <c r="AJ4" s="9">
        <v>-0.63560000000000005</v>
      </c>
      <c r="AK4" s="9">
        <v>0</v>
      </c>
      <c r="AL4" s="9">
        <v>-1.0673999999999999</v>
      </c>
      <c r="AM4" s="9">
        <v>0</v>
      </c>
      <c r="AN4" s="9">
        <v>-2.2504</v>
      </c>
      <c r="AO4" s="9">
        <v>0</v>
      </c>
      <c r="AP4" s="9">
        <v>-2.8588</v>
      </c>
      <c r="AQ4" s="9">
        <v>0</v>
      </c>
      <c r="AR4" s="9">
        <v>-3.9980000000000002</v>
      </c>
      <c r="AS4" s="9">
        <v>0</v>
      </c>
      <c r="AT4" s="9">
        <v>-4.5993000000000004</v>
      </c>
      <c r="AU4" s="9">
        <v>0</v>
      </c>
      <c r="AV4" s="9">
        <v>-9.5555000000000003</v>
      </c>
      <c r="AW4" s="9">
        <v>0</v>
      </c>
      <c r="AX4" s="9">
        <v>-10.1892</v>
      </c>
      <c r="AY4" s="18">
        <v>1.0229999999999999</v>
      </c>
      <c r="AZ4" s="18">
        <v>-3.7433000000000001</v>
      </c>
      <c r="BA4" s="19">
        <v>0.85660000000000003</v>
      </c>
      <c r="BB4" s="19">
        <v>-3.7433000000000001</v>
      </c>
      <c r="BC4" s="19">
        <v>0.47689999999999999</v>
      </c>
      <c r="BD4" s="19">
        <v>-3.7433000000000001</v>
      </c>
      <c r="BE4" s="19">
        <v>0.35809999999999997</v>
      </c>
      <c r="BF4" s="19">
        <v>-3.7433000000000001</v>
      </c>
      <c r="BG4" s="19">
        <v>0.16189999999999999</v>
      </c>
      <c r="BH4" s="19">
        <v>-3.7433000000000001</v>
      </c>
      <c r="BI4" s="19">
        <v>-0.20449999999999999</v>
      </c>
      <c r="BJ4" s="19">
        <v>-3.7433000000000001</v>
      </c>
      <c r="BK4" s="19">
        <v>-0.41589999999999999</v>
      </c>
      <c r="BL4" s="19">
        <v>-3.7433000000000001</v>
      </c>
      <c r="BM4" s="19">
        <v>-0.54359999999999997</v>
      </c>
      <c r="BN4" s="19">
        <v>-3.7433000000000001</v>
      </c>
      <c r="BO4" s="19">
        <v>-0.98929999999999996</v>
      </c>
      <c r="BP4" s="19">
        <v>-3.7433000000000001</v>
      </c>
      <c r="BQ4" s="19">
        <v>-0.54100000000000004</v>
      </c>
      <c r="BR4" s="19">
        <v>-3.7433000000000001</v>
      </c>
      <c r="BS4" s="17">
        <v>0</v>
      </c>
      <c r="BT4" s="17">
        <v>0</v>
      </c>
      <c r="BU4" s="17">
        <v>-0.16700000000000001</v>
      </c>
      <c r="BV4" s="17">
        <v>4.2602000000000002</v>
      </c>
      <c r="BW4" s="17">
        <v>-0.875</v>
      </c>
      <c r="BX4" s="17">
        <v>5.2426000000000004</v>
      </c>
      <c r="BY4" s="17">
        <v>-2.54</v>
      </c>
      <c r="BZ4" s="17">
        <v>6.3989000000000003</v>
      </c>
      <c r="CA4" s="17">
        <v>-4.0837000000000003</v>
      </c>
      <c r="CB4" s="17">
        <v>4.1764000000000001</v>
      </c>
      <c r="CC4" s="17">
        <v>-4.0837000000000003</v>
      </c>
      <c r="CD4" s="17">
        <v>4.1764000000000001</v>
      </c>
      <c r="CE4" s="12">
        <v>0.6401</v>
      </c>
      <c r="CF4" s="12">
        <v>3.1172</v>
      </c>
      <c r="CG4" s="12">
        <v>-0.42670000000000002</v>
      </c>
      <c r="CH4" s="12">
        <v>7.3558000000000003</v>
      </c>
      <c r="CI4" s="12">
        <v>1.1271</v>
      </c>
      <c r="CJ4" s="12">
        <v>2.8504999999999998</v>
      </c>
      <c r="CK4" s="12">
        <v>0.34420000000000001</v>
      </c>
      <c r="CL4" s="12">
        <v>4.8139000000000003</v>
      </c>
      <c r="CM4" s="12">
        <v>0.18540000000000001</v>
      </c>
      <c r="CN4" s="12">
        <v>4.8139000000000003</v>
      </c>
      <c r="CO4" s="12">
        <v>0.26540000000000002</v>
      </c>
      <c r="CP4" s="12">
        <v>4.8635000000000002</v>
      </c>
      <c r="CQ4" s="12">
        <v>-1.2566999999999999</v>
      </c>
      <c r="CR4" s="12">
        <v>2.0720000000000001</v>
      </c>
      <c r="CS4" s="12">
        <v>0.82489999999999997</v>
      </c>
      <c r="CT4" s="12">
        <v>5.4591000000000003</v>
      </c>
      <c r="CU4" s="12">
        <v>-0.28129999999999999</v>
      </c>
      <c r="CV4" s="12">
        <v>3.3464</v>
      </c>
      <c r="CW4" s="12">
        <v>-0.48199999999999998</v>
      </c>
      <c r="CX4" s="12">
        <v>3.3464</v>
      </c>
      <c r="CY4" s="12">
        <v>-0.50290000000000001</v>
      </c>
      <c r="CZ4" s="12">
        <v>3.5484</v>
      </c>
      <c r="DA4" s="12">
        <v>-2.9394</v>
      </c>
      <c r="DB4" s="12">
        <v>0.27179999999999999</v>
      </c>
      <c r="DC4" s="12">
        <v>1.7494000000000001</v>
      </c>
      <c r="DD4" s="12">
        <v>1.0363</v>
      </c>
      <c r="DE4" s="12">
        <v>-1.296</v>
      </c>
      <c r="DF4" s="12">
        <v>2.5590000000000002</v>
      </c>
      <c r="DG4" s="12">
        <v>-1.4770000000000001</v>
      </c>
      <c r="DH4" s="12">
        <v>2.5590000000000002</v>
      </c>
      <c r="DI4" s="12">
        <v>-1.4599</v>
      </c>
      <c r="DJ4" s="12">
        <v>2.6213000000000002</v>
      </c>
      <c r="DK4" s="12">
        <v>-1.0217000000000001</v>
      </c>
      <c r="DL4" s="12">
        <v>3.0796999999999999</v>
      </c>
      <c r="DM4" s="12">
        <v>-1.0173000000000001</v>
      </c>
      <c r="DN4" s="12">
        <v>4.3884999999999996</v>
      </c>
      <c r="DO4" s="12">
        <v>-1.0681</v>
      </c>
      <c r="DP4" s="12">
        <v>4.5441000000000003</v>
      </c>
    </row>
    <row r="5" spans="2:120" ht="16.899999999999999" customHeight="1" x14ac:dyDescent="0.2">
      <c r="B5" s="2" t="s">
        <v>753</v>
      </c>
      <c r="C5" s="2" t="s">
        <v>479</v>
      </c>
      <c r="D5" s="5">
        <f t="shared" si="0"/>
        <v>9.5351999999999997</v>
      </c>
      <c r="E5" s="5">
        <f t="shared" si="1"/>
        <v>9.2417999999999996</v>
      </c>
      <c r="F5" s="5">
        <f t="shared" si="2"/>
        <v>2.1577000000000002</v>
      </c>
      <c r="G5" s="5">
        <f t="shared" si="3"/>
        <v>0.61980000000000002</v>
      </c>
      <c r="H5" s="5">
        <f t="shared" si="4"/>
        <v>1.1290000000000002</v>
      </c>
      <c r="I5" s="5">
        <f t="shared" si="5"/>
        <v>0.64009999999999989</v>
      </c>
      <c r="J5" s="5">
        <f t="shared" si="6"/>
        <v>1.0884</v>
      </c>
      <c r="K5" s="5">
        <f t="shared" si="7"/>
        <v>0.83759999999999968</v>
      </c>
      <c r="L5" s="5">
        <f t="shared" si="8"/>
        <v>4.2319508598281246</v>
      </c>
      <c r="M5" s="5">
        <f t="shared" si="9"/>
        <v>1.0198215971433435</v>
      </c>
      <c r="N5" s="5">
        <f t="shared" si="10"/>
        <v>3.7016839415935969</v>
      </c>
      <c r="O5" s="5" t="s">
        <v>566</v>
      </c>
      <c r="P5" s="5">
        <f t="shared" si="17"/>
        <v>3.9909898220867466</v>
      </c>
      <c r="Q5" s="5">
        <f t="shared" si="12"/>
        <v>4.203387763459375</v>
      </c>
      <c r="R5" s="5">
        <f t="shared" si="18"/>
        <v>2.9942176290309961</v>
      </c>
      <c r="S5" s="5">
        <f t="shared" si="19"/>
        <v>3.7170544857454</v>
      </c>
      <c r="T5" s="5">
        <f t="shared" si="20"/>
        <v>4.1249100959899723</v>
      </c>
      <c r="U5" s="5">
        <f t="shared" si="21"/>
        <v>4.8816262833199344</v>
      </c>
      <c r="V5" s="5">
        <f t="shared" si="22"/>
        <v>0.6627024973545822</v>
      </c>
      <c r="W5" s="5">
        <f t="shared" si="23"/>
        <v>1.3249497575379983</v>
      </c>
      <c r="X5" s="5">
        <f t="shared" si="24"/>
        <v>0.25567395252547725</v>
      </c>
      <c r="Y5" s="5">
        <f t="shared" si="25"/>
        <v>0.93219999999999992</v>
      </c>
      <c r="Z5" s="5">
        <f t="shared" si="13"/>
        <v>0.40010000000000001</v>
      </c>
      <c r="AA5" s="5">
        <f t="shared" si="14"/>
        <v>1.0820000000000001</v>
      </c>
      <c r="AB5" s="5">
        <f t="shared" si="15"/>
        <v>1.9254000000000002</v>
      </c>
      <c r="AC5" s="6">
        <f t="shared" si="16"/>
        <v>1.2909000000000002</v>
      </c>
      <c r="AD5" s="6">
        <f t="shared" si="26"/>
        <v>0.17459999999999987</v>
      </c>
      <c r="AE5" s="6">
        <f t="shared" si="27"/>
        <v>0.17269999999999985</v>
      </c>
      <c r="AF5" s="6">
        <f t="shared" si="28"/>
        <v>0.1492</v>
      </c>
      <c r="AG5" s="9">
        <v>0</v>
      </c>
      <c r="AH5" s="9">
        <v>0</v>
      </c>
      <c r="AI5" s="9">
        <v>0</v>
      </c>
      <c r="AJ5" s="9">
        <v>-0.61980000000000002</v>
      </c>
      <c r="AK5" s="9">
        <v>0</v>
      </c>
      <c r="AL5" s="9">
        <v>-1.0286999999999999</v>
      </c>
      <c r="AM5" s="9">
        <v>0</v>
      </c>
      <c r="AN5" s="9">
        <v>-2.1577000000000002</v>
      </c>
      <c r="AO5" s="9">
        <v>0</v>
      </c>
      <c r="AP5" s="9">
        <v>-2.7978000000000001</v>
      </c>
      <c r="AQ5" s="9">
        <v>0</v>
      </c>
      <c r="AR5" s="9">
        <v>-3.8862000000000001</v>
      </c>
      <c r="AS5" s="9">
        <v>0</v>
      </c>
      <c r="AT5" s="9">
        <v>-4.7237999999999998</v>
      </c>
      <c r="AU5" s="9">
        <v>0</v>
      </c>
      <c r="AV5" s="9">
        <v>-9.2417999999999996</v>
      </c>
      <c r="AW5" s="9">
        <v>0</v>
      </c>
      <c r="AX5" s="9">
        <v>-9.5351999999999997</v>
      </c>
      <c r="AY5" s="18">
        <v>0.72450000000000003</v>
      </c>
      <c r="AZ5" s="18">
        <v>-3.7839999999999998</v>
      </c>
      <c r="BA5" s="19">
        <v>1.0516000000000001</v>
      </c>
      <c r="BB5" s="19">
        <v>-3.7839999999999998</v>
      </c>
      <c r="BC5" s="19">
        <v>0.71560000000000001</v>
      </c>
      <c r="BD5" s="19">
        <v>-3.7839999999999998</v>
      </c>
      <c r="BE5" s="19">
        <v>0.48259999999999997</v>
      </c>
      <c r="BF5" s="19">
        <v>-3.7839999999999998</v>
      </c>
      <c r="BG5" s="19">
        <v>0.21210000000000001</v>
      </c>
      <c r="BH5" s="19">
        <v>-3.7839999999999998</v>
      </c>
      <c r="BI5" s="19">
        <v>-0.188</v>
      </c>
      <c r="BJ5" s="19">
        <v>-3.7839999999999998</v>
      </c>
      <c r="BK5" s="19">
        <v>-0.4496</v>
      </c>
      <c r="BL5" s="19">
        <v>-3.7839999999999998</v>
      </c>
      <c r="BM5" s="19">
        <v>-0.3664</v>
      </c>
      <c r="BN5" s="19">
        <v>-3.7839999999999998</v>
      </c>
      <c r="BO5" s="19">
        <v>-0.87380000000000002</v>
      </c>
      <c r="BP5" s="19">
        <v>-3.7839999999999998</v>
      </c>
      <c r="BQ5" s="19">
        <v>-0.56640000000000001</v>
      </c>
      <c r="BR5" s="19">
        <v>-3.7839999999999998</v>
      </c>
      <c r="BS5" s="17">
        <v>0</v>
      </c>
      <c r="BT5" s="17">
        <v>0</v>
      </c>
      <c r="BU5" s="17">
        <v>-0.65980000000000005</v>
      </c>
      <c r="BV5" s="17">
        <v>4.1802000000000001</v>
      </c>
      <c r="BW5" s="17">
        <v>0.28770000000000001</v>
      </c>
      <c r="BX5" s="17">
        <v>4.5574000000000003</v>
      </c>
      <c r="BY5" s="17">
        <v>2.9990999999999999</v>
      </c>
      <c r="BZ5" s="17">
        <v>4.8196000000000003</v>
      </c>
      <c r="CA5" s="17">
        <v>3.2816999999999998</v>
      </c>
      <c r="CB5" s="17">
        <v>3.8837000000000002</v>
      </c>
      <c r="CC5" s="17">
        <v>3.2816999999999998</v>
      </c>
      <c r="CD5" s="17">
        <v>3.8837000000000002</v>
      </c>
      <c r="CE5" s="12">
        <v>3.3826000000000001</v>
      </c>
      <c r="CF5" s="12">
        <v>3.9077999999999999</v>
      </c>
      <c r="CG5" s="12">
        <v>0.32</v>
      </c>
      <c r="CH5" s="12">
        <v>6.4668000000000001</v>
      </c>
      <c r="CI5" s="12">
        <v>3.4138000000000002</v>
      </c>
      <c r="CJ5" s="12">
        <v>9.3123000000000005</v>
      </c>
      <c r="CK5" s="12">
        <v>1.6617999999999999</v>
      </c>
      <c r="CL5" s="12">
        <v>5.3041999999999998</v>
      </c>
      <c r="CM5" s="12">
        <v>1.6617999999999999</v>
      </c>
      <c r="CN5" s="12">
        <v>5.4787999999999997</v>
      </c>
      <c r="CO5" s="12">
        <v>1.7818000000000001</v>
      </c>
      <c r="CP5" s="12">
        <v>5.7352999999999996</v>
      </c>
      <c r="CQ5" s="12">
        <v>-1.0846</v>
      </c>
      <c r="CR5" s="12">
        <v>4.8697999999999997</v>
      </c>
      <c r="CS5" s="12">
        <v>1.3391999999999999</v>
      </c>
      <c r="CT5" s="12">
        <v>2.0516999999999999</v>
      </c>
      <c r="CU5" s="12">
        <v>0.66869999999999996</v>
      </c>
      <c r="CV5" s="12">
        <v>5.3169000000000004</v>
      </c>
      <c r="CW5" s="12">
        <v>0.66869999999999996</v>
      </c>
      <c r="CX5" s="12">
        <v>5.4896000000000003</v>
      </c>
      <c r="CY5" s="12">
        <v>0.49340000000000001</v>
      </c>
      <c r="CZ5" s="12">
        <v>0.59370000000000001</v>
      </c>
      <c r="DA5" s="12">
        <v>-3.5865</v>
      </c>
      <c r="DB5" s="12">
        <v>-1.4E-2</v>
      </c>
      <c r="DC5" s="12">
        <v>1.2109000000000001</v>
      </c>
      <c r="DD5" s="12">
        <v>-0.91690000000000005</v>
      </c>
      <c r="DE5" s="12">
        <v>-1.1397999999999999</v>
      </c>
      <c r="DF5" s="12">
        <v>0.30609999999999998</v>
      </c>
      <c r="DG5" s="12">
        <v>-1.1397999999999999</v>
      </c>
      <c r="DH5" s="12">
        <v>0.45529999999999998</v>
      </c>
      <c r="DI5" s="12">
        <v>-1.0376000000000001</v>
      </c>
      <c r="DJ5" s="12">
        <v>0.60319999999999996</v>
      </c>
      <c r="DK5" s="12">
        <v>-0.60519999999999996</v>
      </c>
      <c r="DL5" s="12">
        <v>0.10100000000000001</v>
      </c>
      <c r="DM5" s="12">
        <v>-0.41970000000000002</v>
      </c>
      <c r="DN5" s="12">
        <v>-1.2109000000000001</v>
      </c>
      <c r="DO5" s="12">
        <v>-0.46229999999999999</v>
      </c>
      <c r="DP5" s="12">
        <v>-1.4630000000000001</v>
      </c>
    </row>
    <row r="6" spans="2:120" ht="15" customHeight="1" x14ac:dyDescent="0.2">
      <c r="B6" s="2" t="s">
        <v>754</v>
      </c>
      <c r="C6" s="2"/>
      <c r="D6" s="5">
        <f t="shared" si="0"/>
        <v>10.4261</v>
      </c>
      <c r="E6" s="5">
        <f t="shared" si="1"/>
        <v>9.9078999999999997</v>
      </c>
      <c r="F6" s="5">
        <f t="shared" si="2"/>
        <v>2.1844000000000001</v>
      </c>
      <c r="G6" s="5">
        <f t="shared" si="3"/>
        <v>0.65720000000000001</v>
      </c>
      <c r="H6" s="5">
        <f t="shared" si="4"/>
        <v>1.1163000000000001</v>
      </c>
      <c r="I6" s="5">
        <f t="shared" si="5"/>
        <v>0.53089999999999993</v>
      </c>
      <c r="J6" s="5">
        <f t="shared" si="6"/>
        <v>1.2801</v>
      </c>
      <c r="K6" s="5">
        <f t="shared" si="7"/>
        <v>0.8147000000000002</v>
      </c>
      <c r="L6" s="5">
        <f t="shared" si="8"/>
        <v>4.36565675357099</v>
      </c>
      <c r="M6" s="5">
        <f t="shared" si="9"/>
        <v>1.1211919461002207</v>
      </c>
      <c r="N6" s="5">
        <f t="shared" si="10"/>
        <v>5.0753685535219697</v>
      </c>
      <c r="O6" s="5">
        <f t="shared" si="11"/>
        <v>1.391688614597389</v>
      </c>
      <c r="P6" s="5">
        <f t="shared" si="17"/>
        <v>4.138084954420342</v>
      </c>
      <c r="Q6" s="5">
        <f t="shared" si="12"/>
        <v>4.4751365174707241</v>
      </c>
      <c r="R6" s="5">
        <f t="shared" si="18"/>
        <v>3.1617183492525065</v>
      </c>
      <c r="S6" s="5">
        <f t="shared" si="19"/>
        <v>4.085723754734282</v>
      </c>
      <c r="T6" s="5">
        <f t="shared" si="20"/>
        <v>4.082472903768009</v>
      </c>
      <c r="U6" s="5">
        <f t="shared" si="21"/>
        <v>5.3168390176871076</v>
      </c>
      <c r="V6" s="5">
        <f t="shared" si="22"/>
        <v>0.67492485507647448</v>
      </c>
      <c r="W6" s="5">
        <f t="shared" si="23"/>
        <v>1.4014869960153036</v>
      </c>
      <c r="X6" s="5">
        <f t="shared" si="24"/>
        <v>0.25924957087717637</v>
      </c>
      <c r="Y6" s="5">
        <f t="shared" si="25"/>
        <v>0.96260000000000001</v>
      </c>
      <c r="Z6" s="5">
        <f t="shared" si="13"/>
        <v>0.43940000000000001</v>
      </c>
      <c r="AA6" s="5">
        <f t="shared" si="14"/>
        <v>1.0344</v>
      </c>
      <c r="AB6" s="5">
        <f t="shared" si="15"/>
        <v>2.1488</v>
      </c>
      <c r="AC6" s="6">
        <f t="shared" si="16"/>
        <v>1.4744000000000002</v>
      </c>
      <c r="AD6" s="6">
        <f t="shared" si="26"/>
        <v>0.17720000000000002</v>
      </c>
      <c r="AE6" s="6">
        <f t="shared" si="27"/>
        <v>0.16699999999999982</v>
      </c>
      <c r="AF6" s="6">
        <f t="shared" si="28"/>
        <v>0.15240000000000009</v>
      </c>
      <c r="AG6" s="9">
        <v>0</v>
      </c>
      <c r="AH6" s="9">
        <v>0</v>
      </c>
      <c r="AI6" s="9">
        <v>0</v>
      </c>
      <c r="AJ6" s="9">
        <v>-0.65720000000000001</v>
      </c>
      <c r="AK6" s="9">
        <v>0</v>
      </c>
      <c r="AL6" s="9">
        <v>-1.0681</v>
      </c>
      <c r="AM6" s="9">
        <v>0</v>
      </c>
      <c r="AN6" s="9">
        <v>-2.1844000000000001</v>
      </c>
      <c r="AO6" s="9">
        <v>0</v>
      </c>
      <c r="AP6" s="9">
        <v>-2.7153</v>
      </c>
      <c r="AQ6" s="9">
        <v>0</v>
      </c>
      <c r="AR6" s="9">
        <v>-3.9954000000000001</v>
      </c>
      <c r="AS6" s="9">
        <v>0</v>
      </c>
      <c r="AT6" s="9">
        <v>-4.8101000000000003</v>
      </c>
      <c r="AU6" s="9">
        <v>0</v>
      </c>
      <c r="AV6" s="9">
        <v>-9.9078999999999997</v>
      </c>
      <c r="AW6" s="9">
        <v>0</v>
      </c>
      <c r="AX6" s="9">
        <v>-10.4261</v>
      </c>
      <c r="AY6" s="18">
        <v>0.69340000000000002</v>
      </c>
      <c r="AZ6" s="18">
        <v>-5.3638000000000003</v>
      </c>
      <c r="BA6" s="19">
        <v>0.96330000000000005</v>
      </c>
      <c r="BB6" s="19">
        <v>-5.3638000000000003</v>
      </c>
      <c r="BC6" s="19">
        <v>0.44579999999999997</v>
      </c>
      <c r="BD6" s="19">
        <v>-5.3638000000000003</v>
      </c>
      <c r="BE6" s="19">
        <v>0.37209999999999999</v>
      </c>
      <c r="BF6" s="19">
        <v>-5.3638000000000003</v>
      </c>
      <c r="BG6" s="19">
        <v>0.1067</v>
      </c>
      <c r="BH6" s="19">
        <v>-5.3638000000000003</v>
      </c>
      <c r="BI6" s="19">
        <v>-0.3327</v>
      </c>
      <c r="BJ6" s="19">
        <v>-5.3638000000000003</v>
      </c>
      <c r="BK6" s="19">
        <v>-0.59050000000000002</v>
      </c>
      <c r="BL6" s="19">
        <v>-5.3638000000000003</v>
      </c>
      <c r="BM6" s="19">
        <v>-0.58860000000000001</v>
      </c>
      <c r="BN6" s="19">
        <v>-5.3638000000000003</v>
      </c>
      <c r="BO6" s="19">
        <v>-1.1855</v>
      </c>
      <c r="BP6" s="19">
        <v>-5.3638000000000003</v>
      </c>
      <c r="BQ6" s="19">
        <v>-0.78100000000000003</v>
      </c>
      <c r="BR6" s="19">
        <v>-5.3638000000000003</v>
      </c>
      <c r="BS6" s="17">
        <v>0</v>
      </c>
      <c r="BT6" s="17">
        <v>0</v>
      </c>
      <c r="BU6" s="23">
        <v>-0.64329999999999998</v>
      </c>
      <c r="BV6" s="17">
        <v>4.3179999999999996</v>
      </c>
      <c r="BW6" s="17">
        <v>0.31940000000000002</v>
      </c>
      <c r="BX6" s="17">
        <v>4.8926999999999996</v>
      </c>
      <c r="BY6" s="17">
        <v>3.4207000000000001</v>
      </c>
      <c r="BZ6" s="17">
        <v>5.2927</v>
      </c>
      <c r="CA6" s="17">
        <v>4.8316999999999997</v>
      </c>
      <c r="CB6" s="17">
        <v>3.9491000000000001</v>
      </c>
      <c r="CC6" s="17">
        <v>4.0118999999999998</v>
      </c>
      <c r="CD6" s="17">
        <v>2.8245</v>
      </c>
      <c r="CE6" s="12">
        <v>4.0678000000000001</v>
      </c>
      <c r="CF6" s="12">
        <v>2.8245</v>
      </c>
      <c r="CG6" s="12">
        <v>3.1324999999999998</v>
      </c>
      <c r="CH6" s="12">
        <v>6.8555000000000001</v>
      </c>
      <c r="CI6" s="12">
        <v>7.5952000000000002</v>
      </c>
      <c r="CJ6" s="12">
        <v>6.5221</v>
      </c>
      <c r="CK6" s="12">
        <v>3.8029999999999999</v>
      </c>
      <c r="CL6" s="12">
        <v>4.6811999999999996</v>
      </c>
      <c r="CM6" s="12">
        <v>3.6257999999999999</v>
      </c>
      <c r="CN6" s="12">
        <v>4.6811999999999996</v>
      </c>
      <c r="CO6" s="12">
        <v>3.702</v>
      </c>
      <c r="CP6" s="12">
        <v>4.3783000000000003</v>
      </c>
      <c r="CQ6" s="12">
        <v>2.2574000000000001</v>
      </c>
      <c r="CR6" s="12">
        <v>7.1906999999999996</v>
      </c>
      <c r="CS6" s="12">
        <v>6.343</v>
      </c>
      <c r="CT6" s="12">
        <v>7.2225000000000001</v>
      </c>
      <c r="CU6" s="12">
        <v>3.2181999999999999</v>
      </c>
      <c r="CV6" s="12">
        <v>5.7092999999999998</v>
      </c>
      <c r="CW6" s="12">
        <v>3.0512000000000001</v>
      </c>
      <c r="CX6" s="12">
        <v>5.7092999999999998</v>
      </c>
      <c r="CY6" s="12">
        <v>3.1585000000000001</v>
      </c>
      <c r="CZ6" s="12">
        <v>5.7709000000000001</v>
      </c>
      <c r="DA6" s="12">
        <v>2.0783999999999998</v>
      </c>
      <c r="DB6" s="12">
        <v>1.8339000000000001</v>
      </c>
      <c r="DC6" s="12">
        <v>7.3609</v>
      </c>
      <c r="DD6" s="12">
        <v>1.2305999999999999</v>
      </c>
      <c r="DE6" s="12">
        <v>2.7997000000000001</v>
      </c>
      <c r="DF6" s="12">
        <v>3.8906000000000001</v>
      </c>
      <c r="DG6" s="12">
        <v>2.6473</v>
      </c>
      <c r="DH6" s="12">
        <v>3.8906000000000001</v>
      </c>
      <c r="DI6" s="12">
        <v>2.7299000000000002</v>
      </c>
      <c r="DJ6" s="12">
        <v>4.2735000000000003</v>
      </c>
      <c r="DK6" s="12">
        <v>3.2683</v>
      </c>
      <c r="DL6" s="12">
        <v>3.8664999999999998</v>
      </c>
      <c r="DM6" s="12">
        <v>3.6011000000000002</v>
      </c>
      <c r="DN6" s="12">
        <v>2.5051000000000001</v>
      </c>
      <c r="DO6" s="12">
        <v>3.6208</v>
      </c>
      <c r="DP6" s="12">
        <v>2.2465999999999999</v>
      </c>
    </row>
    <row r="7" spans="2:120" ht="16.149999999999999" customHeight="1" x14ac:dyDescent="0.2">
      <c r="B7" s="2" t="s">
        <v>755</v>
      </c>
      <c r="C7" s="2" t="s">
        <v>756</v>
      </c>
      <c r="D7" s="5">
        <f t="shared" si="0"/>
        <v>10.398099999999999</v>
      </c>
      <c r="E7" s="5">
        <f t="shared" si="1"/>
        <v>9.5821000000000005</v>
      </c>
      <c r="F7" s="5">
        <f t="shared" si="2"/>
        <v>2.1265999999999998</v>
      </c>
      <c r="G7" s="5">
        <f t="shared" si="3"/>
        <v>0.60709999999999997</v>
      </c>
      <c r="H7" s="5">
        <f t="shared" si="4"/>
        <v>1.1372999999999998</v>
      </c>
      <c r="I7" s="5">
        <f t="shared" si="5"/>
        <v>0.62420000000000009</v>
      </c>
      <c r="J7" s="5">
        <f t="shared" si="6"/>
        <v>1.1652</v>
      </c>
      <c r="K7" s="5">
        <f t="shared" si="7"/>
        <v>0.84519999999999973</v>
      </c>
      <c r="L7" s="5">
        <v>4.9436136509642417</v>
      </c>
      <c r="M7" s="5">
        <v>1.185832247832719</v>
      </c>
      <c r="N7" s="5">
        <v>5.2104336805185509</v>
      </c>
      <c r="O7" s="5">
        <v>1.720500581226289</v>
      </c>
      <c r="P7" s="5">
        <f t="shared" si="17"/>
        <v>4.5610617382359555</v>
      </c>
      <c r="Q7" s="5">
        <f t="shared" si="12"/>
        <v>4.8227590951653392</v>
      </c>
      <c r="R7" s="5">
        <f t="shared" si="18"/>
        <v>3.2238112615350172</v>
      </c>
      <c r="S7" s="5">
        <f t="shared" si="19"/>
        <v>4.0029924531530163</v>
      </c>
      <c r="T7" s="5" t="s">
        <v>566</v>
      </c>
      <c r="U7" s="5" t="s">
        <v>566</v>
      </c>
      <c r="V7" s="5">
        <f t="shared" si="22"/>
        <v>0.62463420495518818</v>
      </c>
      <c r="W7" s="5">
        <f t="shared" si="23"/>
        <v>1.4290702152098758</v>
      </c>
      <c r="X7" s="5">
        <f t="shared" si="24"/>
        <v>0.29642705679475334</v>
      </c>
      <c r="Y7" s="5">
        <f t="shared" si="25"/>
        <v>0.93910000000000005</v>
      </c>
      <c r="Z7" s="5">
        <f t="shared" si="13"/>
        <v>0.44130000000000003</v>
      </c>
      <c r="AA7" s="5">
        <f t="shared" si="14"/>
        <v>1.1037000000000001</v>
      </c>
      <c r="AB7" s="5">
        <f t="shared" si="15"/>
        <v>2.0897999999999999</v>
      </c>
      <c r="AC7" s="6">
        <f t="shared" si="16"/>
        <v>1.1499999999999999</v>
      </c>
      <c r="AD7" s="6">
        <f t="shared" si="26"/>
        <v>0.17400000000000038</v>
      </c>
      <c r="AE7" s="6">
        <f t="shared" si="27"/>
        <v>0.18989999999999974</v>
      </c>
      <c r="AF7" s="6" t="s">
        <v>566</v>
      </c>
      <c r="AG7" s="9">
        <v>0</v>
      </c>
      <c r="AH7" s="9">
        <v>0</v>
      </c>
      <c r="AI7" s="9">
        <v>0</v>
      </c>
      <c r="AJ7" s="9">
        <v>-0.60709999999999997</v>
      </c>
      <c r="AK7" s="9">
        <v>0</v>
      </c>
      <c r="AL7" s="9">
        <v>-0.98929999999999996</v>
      </c>
      <c r="AM7" s="9">
        <v>0</v>
      </c>
      <c r="AN7" s="9">
        <v>-2.1265999999999998</v>
      </c>
      <c r="AO7" s="9">
        <v>0</v>
      </c>
      <c r="AP7" s="9">
        <v>-2.7507999999999999</v>
      </c>
      <c r="AQ7" s="9">
        <v>0</v>
      </c>
      <c r="AR7" s="9">
        <v>-3.9159999999999999</v>
      </c>
      <c r="AS7" s="9">
        <v>0</v>
      </c>
      <c r="AT7" s="9">
        <v>-4.7611999999999997</v>
      </c>
      <c r="AU7" s="9">
        <v>0</v>
      </c>
      <c r="AV7" s="9">
        <v>-9.5821000000000005</v>
      </c>
      <c r="AW7" s="9">
        <v>0</v>
      </c>
      <c r="AX7" s="9">
        <v>-10.398099999999999</v>
      </c>
      <c r="AY7" s="18">
        <v>0.87760000000000005</v>
      </c>
      <c r="AZ7" s="18">
        <v>-4.4646999999999997</v>
      </c>
      <c r="BA7" s="19">
        <v>1.1754</v>
      </c>
      <c r="BB7" s="19">
        <v>-4.4646999999999997</v>
      </c>
      <c r="BC7" s="19">
        <v>0.62360000000000004</v>
      </c>
      <c r="BD7" s="19">
        <v>-4.4646999999999997</v>
      </c>
      <c r="BE7" s="19">
        <v>0.51239999999999997</v>
      </c>
      <c r="BF7" s="19">
        <v>-4.4646999999999997</v>
      </c>
      <c r="BG7" s="19">
        <v>0.23050000000000001</v>
      </c>
      <c r="BH7" s="19">
        <v>-4.4646999999999997</v>
      </c>
      <c r="BI7" s="19">
        <v>-0.21079999999999999</v>
      </c>
      <c r="BJ7" s="19">
        <v>-4.4646999999999997</v>
      </c>
      <c r="BK7" s="19">
        <v>-0.42670000000000002</v>
      </c>
      <c r="BL7" s="19">
        <v>-4.4646999999999997</v>
      </c>
      <c r="BM7" s="19">
        <v>-0.48010000000000003</v>
      </c>
      <c r="BN7" s="19">
        <v>-4.4646999999999997</v>
      </c>
      <c r="BO7" s="19">
        <v>-0.91439999999999999</v>
      </c>
      <c r="BP7" s="19">
        <v>-4.4646999999999997</v>
      </c>
      <c r="BQ7" s="19">
        <v>-0.27239999999999998</v>
      </c>
      <c r="BR7" s="19">
        <v>-4.4646999999999997</v>
      </c>
      <c r="BS7" s="17">
        <v>0</v>
      </c>
      <c r="BT7" s="17">
        <v>0</v>
      </c>
      <c r="BU7" s="17">
        <v>1.9552</v>
      </c>
      <c r="BV7" s="17">
        <v>-4.4539</v>
      </c>
      <c r="BW7" s="17">
        <v>2.9704999999999999</v>
      </c>
      <c r="BX7" s="17">
        <v>-5.1510999999999996</v>
      </c>
      <c r="BY7" s="17">
        <v>5.4603999999999999</v>
      </c>
      <c r="BZ7" s="17">
        <v>-5.8235999999999999</v>
      </c>
      <c r="CA7" s="17">
        <v>7.1818</v>
      </c>
      <c r="CB7" s="17">
        <v>-4.0437000000000003</v>
      </c>
      <c r="CC7" s="17">
        <v>8.2423000000000002</v>
      </c>
      <c r="CD7" s="17">
        <v>-2.7521</v>
      </c>
      <c r="CE7" s="12">
        <v>8.3590999999999998</v>
      </c>
      <c r="CF7" s="12">
        <v>-2.7774999999999999</v>
      </c>
      <c r="CG7" s="12">
        <v>5.9798</v>
      </c>
      <c r="CH7" s="12">
        <v>1.1137999999999999</v>
      </c>
      <c r="CI7" s="12">
        <v>9.7249999999999996</v>
      </c>
      <c r="CJ7" s="12">
        <v>4.1523000000000003</v>
      </c>
      <c r="CK7" s="12">
        <v>6.891</v>
      </c>
      <c r="CL7" s="12">
        <v>-0.1429</v>
      </c>
      <c r="CM7" s="12">
        <v>6.7169999999999996</v>
      </c>
      <c r="CN7" s="12">
        <v>-0.1429</v>
      </c>
      <c r="CO7" s="12">
        <v>6.8688000000000002</v>
      </c>
      <c r="CP7" s="12">
        <v>-0.1187</v>
      </c>
      <c r="CQ7" s="12">
        <v>7.0103999999999997</v>
      </c>
      <c r="CR7" s="12">
        <v>3.1019999999999999</v>
      </c>
      <c r="CS7" s="12">
        <v>10.3727</v>
      </c>
      <c r="CT7" s="12">
        <v>5.2743000000000002</v>
      </c>
      <c r="CU7" s="12">
        <v>7.0682</v>
      </c>
      <c r="CV7" s="12">
        <v>1.5253000000000001</v>
      </c>
      <c r="CW7" s="12">
        <v>6.8783000000000003</v>
      </c>
      <c r="CX7" s="12">
        <v>1.5253000000000001</v>
      </c>
      <c r="DI7" s="27">
        <v>-2.7063999999999999</v>
      </c>
      <c r="DJ7" s="12">
        <v>1.4121999999999999</v>
      </c>
      <c r="DK7" s="12">
        <v>-2.2822</v>
      </c>
      <c r="DL7" s="12">
        <v>1.8707</v>
      </c>
      <c r="DM7" s="12">
        <v>-1.9964</v>
      </c>
      <c r="DN7" s="12">
        <v>3.2709000000000001</v>
      </c>
      <c r="DO7" s="12">
        <v>-2.0682</v>
      </c>
      <c r="DP7" s="12">
        <v>3.5585</v>
      </c>
    </row>
    <row r="8" spans="2:120" ht="16.149999999999999" customHeight="1" x14ac:dyDescent="0.2">
      <c r="B8" s="2" t="s">
        <v>757</v>
      </c>
      <c r="C8" s="2" t="s">
        <v>758</v>
      </c>
      <c r="D8" s="5">
        <f t="shared" si="0"/>
        <v>10.329499999999999</v>
      </c>
      <c r="E8" s="5">
        <f t="shared" si="1"/>
        <v>9.6106999999999996</v>
      </c>
      <c r="F8" s="5">
        <f t="shared" si="2"/>
        <v>2.2313999999999998</v>
      </c>
      <c r="G8" s="5">
        <f t="shared" si="3"/>
        <v>0.7137</v>
      </c>
      <c r="H8" s="5">
        <f t="shared" si="4"/>
        <v>1.1658999999999999</v>
      </c>
      <c r="I8" s="5">
        <f t="shared" si="5"/>
        <v>0.59630000000000027</v>
      </c>
      <c r="J8" s="5">
        <f t="shared" si="6"/>
        <v>1.2191999999999998</v>
      </c>
      <c r="K8" s="5">
        <f t="shared" si="7"/>
        <v>0.79689999999999994</v>
      </c>
      <c r="L8" s="5">
        <f t="shared" si="8"/>
        <v>4.49049157331355</v>
      </c>
      <c r="M8" s="5">
        <f t="shared" si="9"/>
        <v>1.2481057847794794</v>
      </c>
      <c r="N8" s="5">
        <f t="shared" si="10"/>
        <v>4.383185464305642</v>
      </c>
      <c r="O8" s="5" t="s">
        <v>566</v>
      </c>
      <c r="P8" s="5">
        <f t="shared" si="17"/>
        <v>4.1993233383486928</v>
      </c>
      <c r="Q8" s="5">
        <f t="shared" si="12"/>
        <v>4.4496188971641155</v>
      </c>
      <c r="R8" s="5">
        <f t="shared" si="18"/>
        <v>3.3029264902507296</v>
      </c>
      <c r="S8" s="5">
        <f t="shared" si="19"/>
        <v>4.1614177596102992</v>
      </c>
      <c r="T8" s="5" t="s">
        <v>566</v>
      </c>
      <c r="U8" s="5" t="s">
        <v>566</v>
      </c>
      <c r="V8" s="5">
        <f t="shared" si="22"/>
        <v>0.64341996394267997</v>
      </c>
      <c r="W8" s="5">
        <f t="shared" si="23"/>
        <v>1.4138131135337515</v>
      </c>
      <c r="X8" s="5">
        <f t="shared" si="24"/>
        <v>0.34406075044968476</v>
      </c>
      <c r="Y8" s="5">
        <f t="shared" si="25"/>
        <v>0.8528</v>
      </c>
      <c r="Z8" s="5">
        <f t="shared" si="13"/>
        <v>0.46160000000000001</v>
      </c>
      <c r="AA8" s="5">
        <f t="shared" si="14"/>
        <v>1.1233</v>
      </c>
      <c r="AB8" s="5">
        <f t="shared" si="15"/>
        <v>2.1760999999999999</v>
      </c>
      <c r="AC8" s="6">
        <f t="shared" si="16"/>
        <v>1.4758</v>
      </c>
      <c r="AD8" s="6">
        <f t="shared" si="26"/>
        <v>0.16889999999999983</v>
      </c>
      <c r="AE8" s="6">
        <f t="shared" si="27"/>
        <v>0.16449999999999987</v>
      </c>
      <c r="AF8" s="6" t="s">
        <v>566</v>
      </c>
      <c r="AG8" s="9">
        <v>0</v>
      </c>
      <c r="AH8" s="9">
        <v>0</v>
      </c>
      <c r="AI8" s="9">
        <v>0</v>
      </c>
      <c r="AJ8" s="9">
        <v>-0.7137</v>
      </c>
      <c r="AK8" s="9">
        <v>0</v>
      </c>
      <c r="AL8" s="9">
        <v>-1.0654999999999999</v>
      </c>
      <c r="AM8" s="9">
        <v>0</v>
      </c>
      <c r="AN8" s="9">
        <v>-2.2313999999999998</v>
      </c>
      <c r="AO8" s="9">
        <v>0</v>
      </c>
      <c r="AP8" s="9">
        <v>-2.8277000000000001</v>
      </c>
      <c r="AQ8" s="9">
        <v>0</v>
      </c>
      <c r="AR8" s="9">
        <v>-4.0468999999999999</v>
      </c>
      <c r="AS8" s="9">
        <v>0</v>
      </c>
      <c r="AT8" s="9">
        <v>-4.8437999999999999</v>
      </c>
      <c r="AU8" s="9">
        <v>0</v>
      </c>
      <c r="AV8" s="9">
        <v>-9.6106999999999996</v>
      </c>
      <c r="AW8" s="9">
        <v>0</v>
      </c>
      <c r="AX8" s="9">
        <v>-10.329499999999999</v>
      </c>
      <c r="AY8" s="18">
        <v>1.2528999999999999</v>
      </c>
      <c r="AZ8" s="18">
        <v>-5.4394</v>
      </c>
      <c r="BA8" s="19">
        <v>1.3303</v>
      </c>
      <c r="BB8" s="19">
        <v>-5.4394</v>
      </c>
      <c r="BC8" s="19">
        <v>0.755</v>
      </c>
      <c r="BD8" s="19">
        <v>-5.4394</v>
      </c>
      <c r="BE8" s="19">
        <v>0.58099999999999996</v>
      </c>
      <c r="BF8" s="19">
        <v>-5.4394</v>
      </c>
      <c r="BG8" s="19">
        <v>0.36509999999999998</v>
      </c>
      <c r="BH8" s="19">
        <v>-5.4394</v>
      </c>
      <c r="BI8" s="19">
        <v>-9.6500000000000002E-2</v>
      </c>
      <c r="BJ8" s="19">
        <v>-5.4394</v>
      </c>
      <c r="BK8" s="19">
        <v>-0.27179999999999999</v>
      </c>
      <c r="BL8" s="19">
        <v>-5.4394</v>
      </c>
      <c r="BM8" s="19">
        <v>-0.36830000000000002</v>
      </c>
      <c r="BN8" s="19">
        <v>-5.4394</v>
      </c>
      <c r="BO8" s="19">
        <v>-0.8458</v>
      </c>
      <c r="BP8" s="19">
        <v>-5.4394</v>
      </c>
      <c r="BQ8" s="19">
        <v>-0.22289999999999999</v>
      </c>
      <c r="BR8" s="19">
        <v>-5.4394</v>
      </c>
      <c r="BS8" s="17">
        <v>0</v>
      </c>
      <c r="BT8" s="17">
        <v>0</v>
      </c>
      <c r="BU8" s="17">
        <v>-1.3849</v>
      </c>
      <c r="BV8" s="17">
        <v>4.2716000000000003</v>
      </c>
      <c r="BW8" s="17">
        <v>-0.96709999999999996</v>
      </c>
      <c r="BX8" s="17">
        <v>5.4477000000000002</v>
      </c>
      <c r="BY8" s="17">
        <v>-0.41970000000000002</v>
      </c>
      <c r="BZ8" s="17">
        <v>7.2897999999999996</v>
      </c>
      <c r="CA8" s="17">
        <v>-2.4371</v>
      </c>
      <c r="CB8" s="17">
        <v>8.7001000000000008</v>
      </c>
      <c r="CC8" s="17">
        <v>-2.4371</v>
      </c>
      <c r="CD8" s="17">
        <v>8.7001000000000008</v>
      </c>
      <c r="CE8" s="12">
        <v>-2.4371</v>
      </c>
      <c r="CF8" s="12">
        <v>8.5749999999999993</v>
      </c>
      <c r="CG8" s="12">
        <v>-2.78</v>
      </c>
      <c r="CH8" s="12">
        <v>12.760300000000001</v>
      </c>
      <c r="CI8" s="12">
        <v>1.3487</v>
      </c>
      <c r="CJ8" s="12">
        <v>11.101100000000001</v>
      </c>
      <c r="CK8" s="12">
        <v>-2.4390000000000001</v>
      </c>
      <c r="CL8" s="12">
        <v>11.101100000000001</v>
      </c>
      <c r="CM8" s="12">
        <v>-2.6078999999999999</v>
      </c>
      <c r="CN8" s="12">
        <v>11.101100000000001</v>
      </c>
      <c r="CO8" s="12">
        <v>-2.5571000000000002</v>
      </c>
      <c r="CP8" s="12">
        <v>10.778499999999999</v>
      </c>
      <c r="CQ8" s="12">
        <v>-4.4183000000000003</v>
      </c>
      <c r="CR8" s="12">
        <v>13.507099999999999</v>
      </c>
      <c r="CS8" s="12">
        <v>-0.26989999999999997</v>
      </c>
      <c r="CT8" s="12">
        <v>13.1782</v>
      </c>
      <c r="CU8" s="12">
        <v>-3.3064</v>
      </c>
      <c r="CV8" s="12">
        <v>12.1412</v>
      </c>
      <c r="CW8" s="12">
        <v>-3.4708999999999999</v>
      </c>
      <c r="CX8" s="12">
        <v>12.1412</v>
      </c>
      <c r="DI8" s="12">
        <v>-3.4811000000000001</v>
      </c>
      <c r="DJ8" s="12">
        <v>12.2288</v>
      </c>
      <c r="DK8" s="12">
        <v>-2.8734000000000002</v>
      </c>
      <c r="DL8" s="12">
        <v>12.0174</v>
      </c>
      <c r="DM8" s="12">
        <v>-2.2098</v>
      </c>
      <c r="DN8" s="12">
        <v>10.769</v>
      </c>
      <c r="DO8" s="12">
        <v>-2.2275999999999998</v>
      </c>
      <c r="DP8" s="12">
        <v>10.4254</v>
      </c>
    </row>
    <row r="9" spans="2:120" ht="16.149999999999999" customHeight="1" x14ac:dyDescent="0.2">
      <c r="B9" s="2" t="s">
        <v>759</v>
      </c>
      <c r="C9" s="2" t="s">
        <v>479</v>
      </c>
      <c r="D9" s="5">
        <f t="shared" si="0"/>
        <v>10.7829</v>
      </c>
      <c r="E9" s="5">
        <f t="shared" si="1"/>
        <v>10.1625</v>
      </c>
      <c r="F9" s="5">
        <f t="shared" si="2"/>
        <v>2.2822</v>
      </c>
      <c r="G9" s="5">
        <f t="shared" si="3"/>
        <v>0.66420000000000001</v>
      </c>
      <c r="H9" s="5">
        <f t="shared" si="4"/>
        <v>1.1995</v>
      </c>
      <c r="I9" s="5">
        <f t="shared" si="5"/>
        <v>0.68389999999999995</v>
      </c>
      <c r="J9" s="5">
        <f t="shared" si="6"/>
        <v>1.3684000000000003</v>
      </c>
      <c r="K9" s="5">
        <f t="shared" si="7"/>
        <v>0.86609999999999943</v>
      </c>
      <c r="L9" s="5">
        <v>5.1019782329994312</v>
      </c>
      <c r="M9" s="5">
        <v>1.4012589553683499</v>
      </c>
      <c r="N9" s="5">
        <v>3.4895349421748865</v>
      </c>
      <c r="O9" s="5">
        <v>0.54019496480437479</v>
      </c>
      <c r="P9" s="5">
        <f t="shared" si="17"/>
        <v>4.592674585685339</v>
      </c>
      <c r="Q9" s="5">
        <f t="shared" si="12"/>
        <v>4.6687776226759814</v>
      </c>
      <c r="R9" s="5">
        <f t="shared" si="18"/>
        <v>3.362326887737122</v>
      </c>
      <c r="S9" s="5">
        <f t="shared" si="19"/>
        <v>4.1709147821551094</v>
      </c>
      <c r="T9" s="5">
        <f t="shared" si="20"/>
        <v>3.8651801355176181</v>
      </c>
      <c r="U9" s="5">
        <f t="shared" si="21"/>
        <v>5.5773844559972741</v>
      </c>
      <c r="V9" s="5">
        <f t="shared" si="22"/>
        <v>0.74774196752623234</v>
      </c>
      <c r="W9" s="5">
        <f t="shared" si="23"/>
        <v>1.2034455575554719</v>
      </c>
      <c r="X9" s="5">
        <f t="shared" si="24"/>
        <v>0.27920359954699658</v>
      </c>
      <c r="Y9" s="5">
        <f t="shared" si="25"/>
        <v>0.93020000000000003</v>
      </c>
      <c r="Z9" s="5">
        <f t="shared" si="13"/>
        <v>0.5474</v>
      </c>
      <c r="AA9" s="5">
        <f t="shared" si="14"/>
        <v>1.1677999999999999</v>
      </c>
      <c r="AB9" s="5">
        <f t="shared" si="15"/>
        <v>2.1335999999999999</v>
      </c>
      <c r="AC9" s="6">
        <f t="shared" si="16"/>
        <v>1.117</v>
      </c>
      <c r="AD9" s="6">
        <f t="shared" si="26"/>
        <v>0.19809999999999972</v>
      </c>
      <c r="AE9" s="6">
        <f t="shared" si="27"/>
        <v>0.18930000000000113</v>
      </c>
      <c r="AF9" s="6">
        <f t="shared" si="28"/>
        <v>0.18599999999999994</v>
      </c>
      <c r="AG9" s="9">
        <v>0</v>
      </c>
      <c r="AH9" s="9">
        <v>0</v>
      </c>
      <c r="AI9" s="9">
        <v>0</v>
      </c>
      <c r="AJ9" s="9">
        <v>-0.66420000000000001</v>
      </c>
      <c r="AK9" s="9">
        <v>0</v>
      </c>
      <c r="AL9" s="9">
        <v>-1.0827</v>
      </c>
      <c r="AM9" s="9">
        <v>0</v>
      </c>
      <c r="AN9" s="9">
        <v>-2.2822</v>
      </c>
      <c r="AO9" s="9">
        <v>0</v>
      </c>
      <c r="AP9" s="9">
        <v>-2.9661</v>
      </c>
      <c r="AQ9" s="9">
        <v>0</v>
      </c>
      <c r="AR9" s="9">
        <v>-4.3345000000000002</v>
      </c>
      <c r="AS9" s="9">
        <v>0</v>
      </c>
      <c r="AT9" s="9">
        <v>-5.2005999999999997</v>
      </c>
      <c r="AU9" s="9">
        <v>0</v>
      </c>
      <c r="AV9" s="9">
        <v>-10.1625</v>
      </c>
      <c r="AW9" s="9">
        <v>0</v>
      </c>
      <c r="AX9" s="9">
        <v>-10.7829</v>
      </c>
      <c r="AY9" s="18">
        <v>0.43369999999999997</v>
      </c>
      <c r="AZ9" s="18">
        <v>-5.7080000000000002</v>
      </c>
      <c r="BA9" s="19">
        <v>0.83819999999999995</v>
      </c>
      <c r="BB9" s="19">
        <v>-5.7080000000000002</v>
      </c>
      <c r="BC9" s="19">
        <v>0.37209999999999999</v>
      </c>
      <c r="BD9" s="19">
        <v>-5.7080000000000002</v>
      </c>
      <c r="BE9" s="19">
        <v>0.34160000000000001</v>
      </c>
      <c r="BF9" s="19">
        <v>-5.7080000000000002</v>
      </c>
      <c r="BG9" s="19">
        <v>0.17910000000000001</v>
      </c>
      <c r="BH9" s="19">
        <v>-5.7080000000000002</v>
      </c>
      <c r="BI9" s="19">
        <v>-0.36830000000000002</v>
      </c>
      <c r="BJ9" s="19">
        <v>-5.7080000000000002</v>
      </c>
      <c r="BK9" s="19">
        <v>-0.58860000000000001</v>
      </c>
      <c r="BL9" s="19">
        <v>-5.7080000000000002</v>
      </c>
      <c r="BM9" s="19">
        <v>-0.79569999999999996</v>
      </c>
      <c r="BN9" s="19">
        <v>-5.7080000000000002</v>
      </c>
      <c r="BO9" s="19">
        <v>-1.2954000000000001</v>
      </c>
      <c r="BP9" s="19">
        <v>-5.7080000000000002</v>
      </c>
      <c r="BQ9" s="19">
        <v>-0.68330000000000002</v>
      </c>
      <c r="BR9" s="19">
        <v>-5.7080000000000002</v>
      </c>
      <c r="BS9" s="17">
        <v>0</v>
      </c>
      <c r="BT9" s="17">
        <v>0</v>
      </c>
      <c r="BU9" s="17">
        <v>-1.1341000000000001</v>
      </c>
      <c r="BV9" s="17">
        <v>4.7225000000000001</v>
      </c>
      <c r="BW9" s="17">
        <v>-0.48509999999999998</v>
      </c>
      <c r="BX9" s="17">
        <v>5.7809999999999997</v>
      </c>
      <c r="BY9" s="17">
        <v>0.76329999999999998</v>
      </c>
      <c r="BZ9" s="17">
        <v>7.4459999999999997</v>
      </c>
      <c r="CA9" s="17">
        <v>3.3902999999999999</v>
      </c>
      <c r="CB9" s="17">
        <v>7.2358000000000002</v>
      </c>
      <c r="CC9" s="17">
        <v>3.3902999999999999</v>
      </c>
      <c r="CD9" s="17">
        <v>7.2358000000000002</v>
      </c>
      <c r="CE9" s="12">
        <v>2.9990999999999999</v>
      </c>
      <c r="CF9" s="12">
        <v>7.1322999999999999</v>
      </c>
      <c r="CG9" s="12">
        <v>3.8062</v>
      </c>
      <c r="CH9" s="12">
        <v>11.653499999999999</v>
      </c>
      <c r="CI9" s="12">
        <v>8.4429999999999996</v>
      </c>
      <c r="CJ9" s="12">
        <v>12.199</v>
      </c>
      <c r="CK9" s="12">
        <v>3.6511999999999998</v>
      </c>
      <c r="CL9" s="12">
        <v>9.1935000000000002</v>
      </c>
      <c r="CM9" s="12">
        <v>3.4531000000000001</v>
      </c>
      <c r="CN9" s="12">
        <v>9.1935000000000002</v>
      </c>
      <c r="CO9" s="12">
        <v>3.4893000000000001</v>
      </c>
      <c r="CP9" s="12">
        <v>9.1318999999999999</v>
      </c>
      <c r="CQ9" s="12">
        <v>5.9695999999999998</v>
      </c>
      <c r="CR9" s="12">
        <v>6.8617999999999997</v>
      </c>
      <c r="CS9" s="12">
        <v>6.0819999999999999</v>
      </c>
      <c r="CT9" s="12">
        <v>11.0312</v>
      </c>
      <c r="CU9" s="12">
        <v>4.3993000000000002</v>
      </c>
      <c r="CV9" s="12">
        <v>8.2174999999999994</v>
      </c>
      <c r="CW9" s="12">
        <v>4.3993000000000002</v>
      </c>
      <c r="CX9" s="12">
        <v>8.4068000000000005</v>
      </c>
      <c r="CY9" s="12">
        <v>4.125</v>
      </c>
      <c r="CZ9" s="12">
        <v>8.6016999999999992</v>
      </c>
      <c r="DA9" s="12">
        <v>4.9631999999999996</v>
      </c>
      <c r="DB9" s="12">
        <v>4.8285</v>
      </c>
      <c r="DC9" s="12">
        <v>10.386100000000001</v>
      </c>
      <c r="DD9" s="12">
        <v>3.5249000000000001</v>
      </c>
      <c r="DE9" s="12">
        <v>4.7484999999999999</v>
      </c>
      <c r="DF9" s="12">
        <v>6.7754000000000003</v>
      </c>
      <c r="DG9" s="12">
        <v>4.5625</v>
      </c>
      <c r="DH9" s="12">
        <v>6.7754000000000003</v>
      </c>
      <c r="DI9" s="12">
        <v>4.4722999999999997</v>
      </c>
      <c r="DJ9" s="12">
        <v>6.7259000000000002</v>
      </c>
      <c r="DK9" s="12">
        <v>5.1416000000000004</v>
      </c>
      <c r="DL9" s="12">
        <v>6.3925000000000001</v>
      </c>
      <c r="DM9" s="12">
        <v>5.7480000000000002</v>
      </c>
      <c r="DN9" s="12">
        <v>5.3529999999999998</v>
      </c>
      <c r="DO9" s="12">
        <v>5.7728000000000002</v>
      </c>
      <c r="DP9" s="12">
        <v>5.0749000000000004</v>
      </c>
    </row>
    <row r="10" spans="2:120" ht="16.149999999999999" customHeight="1" x14ac:dyDescent="0.2">
      <c r="B10" s="2" t="s">
        <v>932</v>
      </c>
      <c r="C10" s="2" t="s">
        <v>938</v>
      </c>
      <c r="D10" s="5">
        <f t="shared" si="0"/>
        <v>10.3492</v>
      </c>
      <c r="E10" s="5">
        <f t="shared" si="1"/>
        <v>9.3770000000000007</v>
      </c>
      <c r="F10" s="5" t="s">
        <v>566</v>
      </c>
      <c r="G10" s="5" t="s">
        <v>566</v>
      </c>
      <c r="H10" s="5" t="s">
        <v>566</v>
      </c>
      <c r="I10" s="5" t="s">
        <v>566</v>
      </c>
      <c r="J10" s="5" t="s">
        <v>566</v>
      </c>
      <c r="K10" s="5" t="s">
        <v>566</v>
      </c>
      <c r="L10" s="5">
        <f t="shared" si="8"/>
        <v>4.0585116545354403</v>
      </c>
      <c r="M10" s="5">
        <f t="shared" si="9"/>
        <v>0.96426993108776315</v>
      </c>
      <c r="N10" s="5">
        <f t="shared" si="10"/>
        <v>5.1507499783953623</v>
      </c>
      <c r="O10" s="5">
        <f t="shared" si="11"/>
        <v>1.3936717691049063</v>
      </c>
      <c r="P10" s="5" t="s">
        <v>566</v>
      </c>
      <c r="Q10" s="5" t="s">
        <v>566</v>
      </c>
      <c r="R10" s="5" t="s">
        <v>566</v>
      </c>
      <c r="S10" s="5" t="s">
        <v>566</v>
      </c>
      <c r="T10" s="5" t="s">
        <v>566</v>
      </c>
      <c r="U10" s="5" t="s">
        <v>566</v>
      </c>
      <c r="V10" s="5" t="s">
        <v>566</v>
      </c>
      <c r="W10" s="5" t="s">
        <v>566</v>
      </c>
      <c r="X10" s="5" t="s">
        <v>566</v>
      </c>
      <c r="Y10" s="5" t="s">
        <v>566</v>
      </c>
      <c r="Z10" s="5" t="s">
        <v>566</v>
      </c>
      <c r="AA10" s="5" t="s">
        <v>566</v>
      </c>
      <c r="AB10" s="5" t="s">
        <v>566</v>
      </c>
      <c r="AC10" s="5" t="s">
        <v>566</v>
      </c>
      <c r="AD10" s="5" t="s">
        <v>566</v>
      </c>
      <c r="AE10" s="5" t="s">
        <v>566</v>
      </c>
      <c r="AF10" s="5" t="s">
        <v>566</v>
      </c>
      <c r="AG10" s="9">
        <v>0</v>
      </c>
      <c r="AH10" s="9">
        <v>0</v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v>0</v>
      </c>
      <c r="AV10" s="9">
        <v>-9.3770000000000007</v>
      </c>
      <c r="AW10" s="9">
        <v>0</v>
      </c>
      <c r="AX10" s="9">
        <v>-10.3492</v>
      </c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>
        <v>0</v>
      </c>
      <c r="BT10" s="17">
        <v>0</v>
      </c>
      <c r="BU10" s="17">
        <v>-2.1760999999999999</v>
      </c>
      <c r="BV10" s="17">
        <v>3.4258000000000002</v>
      </c>
      <c r="BW10" s="17">
        <v>-1.2656000000000001</v>
      </c>
      <c r="BX10" s="17">
        <v>3.7433000000000001</v>
      </c>
      <c r="BY10" s="17">
        <v>1.9641</v>
      </c>
      <c r="BZ10" s="17">
        <v>4.0880999999999998</v>
      </c>
      <c r="CA10" s="17">
        <v>2.9241999999999999</v>
      </c>
      <c r="CB10" s="17">
        <v>2.4453999999999998</v>
      </c>
      <c r="CC10" s="17">
        <v>1.6554</v>
      </c>
      <c r="CD10" s="17">
        <v>1.8688</v>
      </c>
    </row>
    <row r="11" spans="2:120" ht="16.149999999999999" customHeight="1" x14ac:dyDescent="0.2">
      <c r="B11" s="2" t="s">
        <v>933</v>
      </c>
      <c r="C11" s="2" t="s">
        <v>938</v>
      </c>
      <c r="D11" s="5">
        <f t="shared" si="0"/>
        <v>10.4076</v>
      </c>
      <c r="E11" s="5">
        <f t="shared" si="1"/>
        <v>9.4920000000000009</v>
      </c>
      <c r="F11" s="5" t="s">
        <v>566</v>
      </c>
      <c r="G11" s="5" t="s">
        <v>566</v>
      </c>
      <c r="H11" s="5" t="s">
        <v>566</v>
      </c>
      <c r="I11" s="5" t="s">
        <v>566</v>
      </c>
      <c r="J11" s="5" t="s">
        <v>566</v>
      </c>
      <c r="K11" s="5" t="s">
        <v>566</v>
      </c>
      <c r="L11" s="5">
        <f t="shared" si="8"/>
        <v>4.0628458252805997</v>
      </c>
      <c r="M11" s="5">
        <f t="shared" si="9"/>
        <v>1.0648195387012767</v>
      </c>
      <c r="N11" s="5">
        <f t="shared" si="10"/>
        <v>4.0618931357019559</v>
      </c>
      <c r="O11" s="5">
        <f t="shared" si="11"/>
        <v>1.1844829462681175</v>
      </c>
      <c r="P11" s="5" t="s">
        <v>566</v>
      </c>
      <c r="Q11" s="5" t="s">
        <v>566</v>
      </c>
      <c r="R11" s="5" t="s">
        <v>566</v>
      </c>
      <c r="S11" s="5" t="s">
        <v>566</v>
      </c>
      <c r="T11" s="5" t="s">
        <v>566</v>
      </c>
      <c r="U11" s="5" t="s">
        <v>566</v>
      </c>
      <c r="V11" s="5" t="s">
        <v>566</v>
      </c>
      <c r="W11" s="5" t="s">
        <v>566</v>
      </c>
      <c r="X11" s="5" t="s">
        <v>566</v>
      </c>
      <c r="Y11" s="5" t="s">
        <v>566</v>
      </c>
      <c r="Z11" s="5" t="s">
        <v>566</v>
      </c>
      <c r="AA11" s="5" t="s">
        <v>566</v>
      </c>
      <c r="AB11" s="5" t="s">
        <v>566</v>
      </c>
      <c r="AC11" s="5" t="s">
        <v>566</v>
      </c>
      <c r="AD11" s="5" t="s">
        <v>566</v>
      </c>
      <c r="AE11" s="5" t="s">
        <v>566</v>
      </c>
      <c r="AF11" s="5" t="s">
        <v>566</v>
      </c>
      <c r="AG11" s="9">
        <v>0</v>
      </c>
      <c r="AH11" s="9">
        <v>0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v>0</v>
      </c>
      <c r="AV11" s="9">
        <v>-9.4920000000000009</v>
      </c>
      <c r="AW11" s="9">
        <v>0</v>
      </c>
      <c r="AX11" s="9">
        <v>-10.4076</v>
      </c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>
        <v>0</v>
      </c>
      <c r="BT11" s="17">
        <v>0</v>
      </c>
      <c r="BU11" s="17">
        <v>0.44319999999999998</v>
      </c>
      <c r="BV11" s="17">
        <v>4.0385999999999997</v>
      </c>
      <c r="BW11" s="17">
        <v>1.4776</v>
      </c>
      <c r="BX11" s="17">
        <v>4.2912999999999997</v>
      </c>
      <c r="BY11" s="17">
        <v>4.5917000000000003</v>
      </c>
      <c r="BZ11" s="17">
        <v>4.6932999999999998</v>
      </c>
      <c r="CA11" s="17">
        <v>5.1714000000000002</v>
      </c>
      <c r="CB11" s="17">
        <v>3.9763999999999999</v>
      </c>
      <c r="CC11" s="17">
        <v>4.3307000000000002</v>
      </c>
      <c r="CD11" s="17">
        <v>3.1419999999999999</v>
      </c>
    </row>
    <row r="12" spans="2:120" ht="16.149999999999999" customHeight="1" x14ac:dyDescent="0.2">
      <c r="B12" s="2" t="s">
        <v>934</v>
      </c>
      <c r="C12" s="2" t="s">
        <v>938</v>
      </c>
      <c r="D12" s="5">
        <f t="shared" si="0"/>
        <v>10.363200000000001</v>
      </c>
      <c r="E12" s="5">
        <f t="shared" si="1"/>
        <v>9.9092000000000002</v>
      </c>
      <c r="F12" s="5" t="s">
        <v>566</v>
      </c>
      <c r="G12" s="5" t="s">
        <v>566</v>
      </c>
      <c r="H12" s="5" t="s">
        <v>566</v>
      </c>
      <c r="I12" s="5" t="s">
        <v>566</v>
      </c>
      <c r="J12" s="5" t="s">
        <v>566</v>
      </c>
      <c r="K12" s="5" t="s">
        <v>566</v>
      </c>
      <c r="L12" s="5">
        <f t="shared" si="8"/>
        <v>4.4422691859003764</v>
      </c>
      <c r="M12" s="5">
        <f t="shared" si="9"/>
        <v>1.2626120742334124</v>
      </c>
      <c r="N12" s="5">
        <f t="shared" si="10"/>
        <v>5.3360158470529298</v>
      </c>
      <c r="O12" s="5">
        <f t="shared" si="11"/>
        <v>1.5586554462099698</v>
      </c>
      <c r="P12" s="5" t="s">
        <v>566</v>
      </c>
      <c r="Q12" s="5" t="s">
        <v>566</v>
      </c>
      <c r="R12" s="5" t="s">
        <v>566</v>
      </c>
      <c r="S12" s="5" t="s">
        <v>566</v>
      </c>
      <c r="T12" s="5" t="s">
        <v>566</v>
      </c>
      <c r="U12" s="5" t="s">
        <v>566</v>
      </c>
      <c r="V12" s="5" t="s">
        <v>566</v>
      </c>
      <c r="W12" s="5" t="s">
        <v>566</v>
      </c>
      <c r="X12" s="5" t="s">
        <v>566</v>
      </c>
      <c r="Y12" s="5" t="s">
        <v>566</v>
      </c>
      <c r="Z12" s="5" t="s">
        <v>566</v>
      </c>
      <c r="AA12" s="5" t="s">
        <v>566</v>
      </c>
      <c r="AB12" s="5" t="s">
        <v>566</v>
      </c>
      <c r="AC12" s="5" t="s">
        <v>566</v>
      </c>
      <c r="AD12" s="5" t="s">
        <v>566</v>
      </c>
      <c r="AE12" s="5" t="s">
        <v>566</v>
      </c>
      <c r="AF12" s="5" t="s">
        <v>566</v>
      </c>
      <c r="AG12" s="9">
        <v>0</v>
      </c>
      <c r="AH12" s="9">
        <v>0</v>
      </c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>
        <v>0</v>
      </c>
      <c r="AV12" s="9">
        <v>-9.9092000000000002</v>
      </c>
      <c r="AW12" s="9">
        <v>0</v>
      </c>
      <c r="AX12" s="9">
        <v>-10.363200000000001</v>
      </c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>
        <v>0</v>
      </c>
      <c r="BT12" s="17">
        <v>0</v>
      </c>
      <c r="BU12" s="17">
        <v>-0.5696</v>
      </c>
      <c r="BV12" s="17">
        <v>4.4055999999999997</v>
      </c>
      <c r="BW12" s="17">
        <v>0.69089999999999996</v>
      </c>
      <c r="BX12" s="17">
        <v>4.3326000000000002</v>
      </c>
      <c r="BY12" s="17">
        <v>0.69089999999999996</v>
      </c>
      <c r="BZ12" s="17">
        <v>4.3326000000000002</v>
      </c>
      <c r="CA12" s="17">
        <v>5.8552999999999997</v>
      </c>
      <c r="CB12" s="17">
        <v>2.9902000000000002</v>
      </c>
      <c r="CC12" s="17">
        <v>5.5467000000000004</v>
      </c>
      <c r="CD12" s="17">
        <v>1.4623999999999999</v>
      </c>
    </row>
    <row r="13" spans="2:120" ht="16.149999999999999" customHeight="1" x14ac:dyDescent="0.2">
      <c r="B13" s="2" t="s">
        <v>935</v>
      </c>
      <c r="C13" s="2" t="s">
        <v>938</v>
      </c>
      <c r="D13" s="5">
        <f>((AG13-AW13)^2+(AH13-AX13)^2)^0.5</f>
        <v>9.5071999999999992</v>
      </c>
      <c r="E13" s="5">
        <f>((AG13-AU13)^2+(AH13-AV13)^2)^0.5</f>
        <v>9.3466000000000005</v>
      </c>
      <c r="F13" s="5" t="s">
        <v>566</v>
      </c>
      <c r="G13" s="5" t="s">
        <v>566</v>
      </c>
      <c r="H13" s="5" t="s">
        <v>566</v>
      </c>
      <c r="I13" s="5" t="s">
        <v>566</v>
      </c>
      <c r="J13" s="5" t="s">
        <v>566</v>
      </c>
      <c r="K13" s="5" t="s">
        <v>566</v>
      </c>
      <c r="L13" s="5">
        <f>((BS13-BU13)^2+(BT13-BV13)^2)^0.5</f>
        <v>4.3328729891378073</v>
      </c>
      <c r="M13" s="5">
        <f>((BU13-BW13)^2+(BV13-BX13)^2)^0.5</f>
        <v>0.95695436150320146</v>
      </c>
      <c r="N13" s="5">
        <f>((BW13-BY13)^2+(BX13-BZ13)^2)^0.5 + ((BY13-CA13)^2+(BZ13-CB13)^2)^0.5</f>
        <v>4.9615362590633154</v>
      </c>
      <c r="O13" s="5">
        <f>((CA13-CC13)^2+(CB13-CD13)^2)^0.5</f>
        <v>1.7084381668646949</v>
      </c>
      <c r="P13" s="5" t="s">
        <v>566</v>
      </c>
      <c r="Q13" s="5" t="s">
        <v>566</v>
      </c>
      <c r="R13" s="5" t="s">
        <v>566</v>
      </c>
      <c r="S13" s="5" t="s">
        <v>566</v>
      </c>
      <c r="T13" s="5" t="s">
        <v>566</v>
      </c>
      <c r="U13" s="5" t="s">
        <v>566</v>
      </c>
      <c r="V13" s="5" t="s">
        <v>566</v>
      </c>
      <c r="W13" s="5" t="s">
        <v>566</v>
      </c>
      <c r="X13" s="5" t="s">
        <v>566</v>
      </c>
      <c r="Y13" s="5" t="s">
        <v>566</v>
      </c>
      <c r="Z13" s="5" t="s">
        <v>566</v>
      </c>
      <c r="AA13" s="5" t="s">
        <v>566</v>
      </c>
      <c r="AB13" s="5" t="s">
        <v>566</v>
      </c>
      <c r="AC13" s="5" t="s">
        <v>566</v>
      </c>
      <c r="AD13" s="5" t="s">
        <v>566</v>
      </c>
      <c r="AE13" s="5" t="s">
        <v>566</v>
      </c>
      <c r="AF13" s="5" t="s">
        <v>566</v>
      </c>
      <c r="AG13" s="9">
        <v>0</v>
      </c>
      <c r="AH13" s="9">
        <v>0</v>
      </c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>
        <v>0</v>
      </c>
      <c r="AV13" s="9">
        <v>-9.3466000000000005</v>
      </c>
      <c r="AW13" s="9">
        <v>0</v>
      </c>
      <c r="AX13" s="9">
        <v>-9.5071999999999992</v>
      </c>
      <c r="AY13" s="18"/>
      <c r="AZ13" s="18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7">
        <v>0</v>
      </c>
      <c r="BT13" s="17">
        <v>0</v>
      </c>
      <c r="BU13" s="17">
        <v>-3.3725000000000001</v>
      </c>
      <c r="BV13" s="17">
        <v>-2.7202999999999999</v>
      </c>
      <c r="BW13" s="17">
        <v>-4.1318999999999999</v>
      </c>
      <c r="BX13" s="17">
        <v>-3.3026</v>
      </c>
      <c r="BY13" s="17">
        <v>-4.1318999999999999</v>
      </c>
      <c r="BZ13" s="17">
        <v>-3.3026</v>
      </c>
      <c r="CA13" s="17">
        <v>-8.2752999999999997</v>
      </c>
      <c r="CB13" s="17">
        <v>-6.0319000000000003</v>
      </c>
      <c r="CC13" s="17">
        <v>-8.9896999999999991</v>
      </c>
      <c r="CD13" s="17">
        <v>-7.5838000000000001</v>
      </c>
    </row>
    <row r="14" spans="2:120" x14ac:dyDescent="0.2">
      <c r="B14" s="13" t="s">
        <v>3</v>
      </c>
      <c r="C14" s="13"/>
      <c r="D14" s="14">
        <f>AVERAGE(D3:D13)</f>
        <v>10.225445454545454</v>
      </c>
      <c r="E14" s="14">
        <f t="shared" ref="E14:J14" si="29">AVERAGE(E3:E13)</f>
        <v>9.6090454545454538</v>
      </c>
      <c r="F14" s="14">
        <f t="shared" si="29"/>
        <v>2.2064285714285714</v>
      </c>
      <c r="G14" s="14">
        <f t="shared" si="29"/>
        <v>0.65160000000000007</v>
      </c>
      <c r="H14" s="14">
        <f t="shared" si="29"/>
        <v>1.1573285714285715</v>
      </c>
      <c r="I14" s="14">
        <f t="shared" si="29"/>
        <v>0.62024285714285721</v>
      </c>
      <c r="J14" s="14">
        <f t="shared" si="29"/>
        <v>1.1982285714285716</v>
      </c>
      <c r="K14" s="14">
        <f>AVERAGE(K3,K5:K9)</f>
        <v>0.83576666666666644</v>
      </c>
      <c r="L14" s="14">
        <f t="shared" ref="L14:AF14" si="30">AVERAGE(L3:L13)</f>
        <v>4.4208074459460303</v>
      </c>
      <c r="M14" s="14">
        <f t="shared" si="30"/>
        <v>1.1614852730144731</v>
      </c>
      <c r="N14" s="14">
        <f t="shared" si="30"/>
        <v>4.5823848157888802</v>
      </c>
      <c r="O14" s="14">
        <f t="shared" si="30"/>
        <v>1.2947705551044768</v>
      </c>
      <c r="P14" s="14">
        <f t="shared" si="30"/>
        <v>4.2992384574975473</v>
      </c>
      <c r="Q14" s="14">
        <f t="shared" si="30"/>
        <v>4.5729764739854284</v>
      </c>
      <c r="R14" s="14">
        <f t="shared" si="30"/>
        <v>3.1834696457513099</v>
      </c>
      <c r="S14" s="14">
        <f t="shared" si="30"/>
        <v>3.9707319001327011</v>
      </c>
      <c r="T14" s="14">
        <f t="shared" si="30"/>
        <v>4.038944383011712</v>
      </c>
      <c r="U14" s="14">
        <f t="shared" si="30"/>
        <v>5.1316415228527905</v>
      </c>
      <c r="V14" s="14">
        <f t="shared" si="30"/>
        <v>0.66338424164623977</v>
      </c>
      <c r="W14" s="14">
        <f t="shared" si="30"/>
        <v>1.3368215873239921</v>
      </c>
      <c r="X14" s="14">
        <f t="shared" si="30"/>
        <v>0.2717795711764493</v>
      </c>
      <c r="Y14" s="14">
        <f t="shared" si="30"/>
        <v>0.89068571428571441</v>
      </c>
      <c r="Z14" s="14">
        <f t="shared" si="30"/>
        <v>0.42925714285714284</v>
      </c>
      <c r="AA14" s="14">
        <f t="shared" si="30"/>
        <v>1.0826999999999998</v>
      </c>
      <c r="AB14" s="14">
        <f t="shared" si="30"/>
        <v>2.0279142857142856</v>
      </c>
      <c r="AC14" s="14">
        <f t="shared" si="30"/>
        <v>1.362885714285714</v>
      </c>
      <c r="AD14" s="14">
        <f t="shared" si="30"/>
        <v>0.17852857142857143</v>
      </c>
      <c r="AE14" s="14">
        <f t="shared" si="30"/>
        <v>0.18008571428571432</v>
      </c>
      <c r="AF14" s="14">
        <f t="shared" si="30"/>
        <v>0.16715000000000002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4</v>
      </c>
      <c r="C15" s="13"/>
      <c r="D15" s="14">
        <f>STDEV(D3:D13)</f>
        <v>0.38129966525984893</v>
      </c>
      <c r="E15" s="14">
        <f t="shared" ref="E15:J15" si="31">STDEV(E3:E13)</f>
        <v>0.27741699069680753</v>
      </c>
      <c r="F15" s="14">
        <f t="shared" si="31"/>
        <v>5.410664513365291E-2</v>
      </c>
      <c r="G15" s="14">
        <f t="shared" si="31"/>
        <v>3.5208947726394775E-2</v>
      </c>
      <c r="H15" s="14">
        <f t="shared" si="31"/>
        <v>3.0458097680021199E-2</v>
      </c>
      <c r="I15" s="14">
        <f t="shared" si="31"/>
        <v>4.9288127615172442E-2</v>
      </c>
      <c r="J15" s="14">
        <f t="shared" si="31"/>
        <v>9.8147757900791555E-2</v>
      </c>
      <c r="K15" s="14">
        <f>STDEV(K3,K5:K9)</f>
        <v>2.5702114050533988E-2</v>
      </c>
      <c r="L15" s="14">
        <f t="shared" ref="L15:AF15" si="32">STDEV(L3:L13)</f>
        <v>0.328717491860338</v>
      </c>
      <c r="M15" s="14">
        <f t="shared" si="32"/>
        <v>0.14902371833887507</v>
      </c>
      <c r="N15" s="14">
        <f t="shared" si="32"/>
        <v>0.63668981276010039</v>
      </c>
      <c r="O15" s="14">
        <f t="shared" si="32"/>
        <v>0.41598207157032191</v>
      </c>
      <c r="P15" s="14">
        <f t="shared" si="32"/>
        <v>0.22137888299578362</v>
      </c>
      <c r="Q15" s="14">
        <f t="shared" si="32"/>
        <v>0.21325059149217054</v>
      </c>
      <c r="R15" s="14">
        <f t="shared" si="32"/>
        <v>0.12877075370608568</v>
      </c>
      <c r="S15" s="14">
        <f t="shared" si="32"/>
        <v>0.19949249396065033</v>
      </c>
      <c r="T15" s="14">
        <f t="shared" si="32"/>
        <v>0.11752827142514884</v>
      </c>
      <c r="U15" s="14">
        <f t="shared" si="32"/>
        <v>0.38323034575931203</v>
      </c>
      <c r="V15" s="14">
        <f t="shared" si="32"/>
        <v>4.0941738173699352E-2</v>
      </c>
      <c r="W15" s="14">
        <f t="shared" si="32"/>
        <v>8.2675727647175026E-2</v>
      </c>
      <c r="X15" s="14">
        <f t="shared" si="32"/>
        <v>5.6327883619064496E-2</v>
      </c>
      <c r="Y15" s="14">
        <f t="shared" si="32"/>
        <v>6.8362036944769972E-2</v>
      </c>
      <c r="Z15" s="14">
        <f t="shared" si="32"/>
        <v>6.6531242213536207E-2</v>
      </c>
      <c r="AA15" s="14">
        <f t="shared" si="32"/>
        <v>5.2905324243721741E-2</v>
      </c>
      <c r="AB15" s="14">
        <f t="shared" si="32"/>
        <v>0.14044501211709665</v>
      </c>
      <c r="AC15" s="14">
        <f t="shared" si="32"/>
        <v>0.17685404932289536</v>
      </c>
      <c r="AD15" s="14">
        <f t="shared" si="32"/>
        <v>1.463850109422798E-2</v>
      </c>
      <c r="AE15" s="14">
        <f t="shared" si="32"/>
        <v>1.3464326765126424E-2</v>
      </c>
      <c r="AF15" s="14">
        <f t="shared" si="32"/>
        <v>1.903426734427496E-2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5</v>
      </c>
      <c r="C16" s="13"/>
      <c r="D16" s="14">
        <f>MAX(D3:D13)-MIN(D3:D13)</f>
        <v>1.2757000000000005</v>
      </c>
      <c r="E16" s="14">
        <f t="shared" ref="E16:J16" si="33">MAX(E3:E13)-MIN(E3:E13)</f>
        <v>0.92070000000000007</v>
      </c>
      <c r="F16" s="14">
        <f t="shared" si="33"/>
        <v>0.15560000000000018</v>
      </c>
      <c r="G16" s="14">
        <f t="shared" si="33"/>
        <v>0.10660000000000003</v>
      </c>
      <c r="H16" s="14">
        <f t="shared" si="33"/>
        <v>8.3199999999999941E-2</v>
      </c>
      <c r="I16" s="14">
        <f t="shared" si="33"/>
        <v>0.15300000000000002</v>
      </c>
      <c r="J16" s="14">
        <f t="shared" si="33"/>
        <v>0.28000000000000025</v>
      </c>
      <c r="K16" s="14">
        <f>MAX(K3,K5:K9)-MIN(K3,K5:K9)</f>
        <v>6.9199999999999484E-2</v>
      </c>
      <c r="L16" s="14">
        <f t="shared" ref="L16:AF16" si="34">MAX(L3:L13)-MIN(L3:L13)</f>
        <v>1.0434665784639909</v>
      </c>
      <c r="M16" s="14">
        <f t="shared" si="34"/>
        <v>0.44430459386514842</v>
      </c>
      <c r="N16" s="14">
        <f t="shared" si="34"/>
        <v>1.8464809048780433</v>
      </c>
      <c r="O16" s="14">
        <f t="shared" si="34"/>
        <v>1.1803056164219141</v>
      </c>
      <c r="P16" s="14">
        <f t="shared" si="34"/>
        <v>0.60168476359859246</v>
      </c>
      <c r="Q16" s="14">
        <f t="shared" si="34"/>
        <v>0.61937133170596415</v>
      </c>
      <c r="R16" s="14">
        <f t="shared" si="34"/>
        <v>0.36810925870612587</v>
      </c>
      <c r="S16" s="14">
        <f t="shared" si="34"/>
        <v>0.48950850194098594</v>
      </c>
      <c r="T16" s="14">
        <f t="shared" si="34"/>
        <v>0.25972996047235419</v>
      </c>
      <c r="U16" s="14">
        <f t="shared" si="34"/>
        <v>0.82666812159042991</v>
      </c>
      <c r="V16" s="14">
        <f t="shared" si="34"/>
        <v>0.12310776257104417</v>
      </c>
      <c r="W16" s="14">
        <f t="shared" si="34"/>
        <v>0.22562465765440387</v>
      </c>
      <c r="X16" s="14">
        <f t="shared" si="34"/>
        <v>0.18037813072480319</v>
      </c>
      <c r="Y16" s="14">
        <f t="shared" si="34"/>
        <v>0.18859999999999999</v>
      </c>
      <c r="Z16" s="14">
        <f t="shared" si="34"/>
        <v>0.19879999999999998</v>
      </c>
      <c r="AA16" s="14">
        <f t="shared" si="34"/>
        <v>0.14729999999999999</v>
      </c>
      <c r="AB16" s="14">
        <f t="shared" si="34"/>
        <v>0.33020000000000005</v>
      </c>
      <c r="AC16" s="14">
        <f t="shared" si="34"/>
        <v>0.44700000000000006</v>
      </c>
      <c r="AD16" s="14">
        <f t="shared" si="34"/>
        <v>3.9300000000000168E-2</v>
      </c>
      <c r="AE16" s="14">
        <f t="shared" si="34"/>
        <v>3.6200000000000121E-2</v>
      </c>
      <c r="AF16" s="14">
        <f t="shared" si="34"/>
        <v>3.6799999999999944E-2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 t="s">
        <v>55</v>
      </c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6</v>
      </c>
      <c r="C17" s="13"/>
      <c r="D17" s="14">
        <f>MIN(D3:D13)</f>
        <v>9.5071999999999992</v>
      </c>
      <c r="E17" s="14">
        <f t="shared" ref="E17:J17" si="35">MIN(E3:E13)</f>
        <v>9.2417999999999996</v>
      </c>
      <c r="F17" s="14">
        <f t="shared" si="35"/>
        <v>2.1265999999999998</v>
      </c>
      <c r="G17" s="14">
        <f t="shared" si="35"/>
        <v>0.60709999999999997</v>
      </c>
      <c r="H17" s="14">
        <f t="shared" si="35"/>
        <v>1.1163000000000001</v>
      </c>
      <c r="I17" s="14">
        <f t="shared" si="35"/>
        <v>0.53089999999999993</v>
      </c>
      <c r="J17" s="14">
        <f t="shared" si="35"/>
        <v>1.0884</v>
      </c>
      <c r="K17" s="14">
        <f>MIN(K3,K5:K9)</f>
        <v>0.79689999999999994</v>
      </c>
      <c r="L17" s="14">
        <f t="shared" ref="L17:AF17" si="36">MIN(L3:L13)</f>
        <v>4.0585116545354403</v>
      </c>
      <c r="M17" s="14">
        <f t="shared" si="36"/>
        <v>0.95695436150320146</v>
      </c>
      <c r="N17" s="14">
        <f t="shared" si="36"/>
        <v>3.4895349421748865</v>
      </c>
      <c r="O17" s="14">
        <f t="shared" si="36"/>
        <v>0.54019496480437479</v>
      </c>
      <c r="P17" s="14">
        <f t="shared" si="36"/>
        <v>3.9909898220867466</v>
      </c>
      <c r="Q17" s="14">
        <f t="shared" si="36"/>
        <v>4.203387763459375</v>
      </c>
      <c r="R17" s="14">
        <f t="shared" si="36"/>
        <v>2.9942176290309961</v>
      </c>
      <c r="S17" s="14">
        <f t="shared" si="36"/>
        <v>3.6814062802141234</v>
      </c>
      <c r="T17" s="14">
        <f t="shared" si="36"/>
        <v>3.8651801355176181</v>
      </c>
      <c r="U17" s="14">
        <f t="shared" si="36"/>
        <v>4.7507163344068442</v>
      </c>
      <c r="V17" s="14">
        <f t="shared" si="36"/>
        <v>0.62463420495518818</v>
      </c>
      <c r="W17" s="14">
        <f t="shared" si="36"/>
        <v>1.2034455575554719</v>
      </c>
      <c r="X17" s="14">
        <f t="shared" si="36"/>
        <v>0.16368261972488157</v>
      </c>
      <c r="Y17" s="14">
        <f t="shared" si="36"/>
        <v>0.77400000000000002</v>
      </c>
      <c r="Z17" s="14">
        <f t="shared" si="36"/>
        <v>0.34860000000000002</v>
      </c>
      <c r="AA17" s="14">
        <f t="shared" si="36"/>
        <v>1.0205</v>
      </c>
      <c r="AB17" s="14">
        <f t="shared" si="36"/>
        <v>1.8458999999999999</v>
      </c>
      <c r="AC17" s="14">
        <f t="shared" si="36"/>
        <v>1.117</v>
      </c>
      <c r="AD17" s="14">
        <f t="shared" si="36"/>
        <v>0.1588</v>
      </c>
      <c r="AE17" s="14">
        <f t="shared" si="36"/>
        <v>0.16449999999999987</v>
      </c>
      <c r="AF17" s="14">
        <f t="shared" si="36"/>
        <v>0.1492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7</v>
      </c>
      <c r="C18" s="13"/>
      <c r="D18" s="14">
        <f>MAX(D3:D13)</f>
        <v>10.7829</v>
      </c>
      <c r="E18" s="14">
        <f t="shared" ref="E18:J18" si="37">MAX(E3:E13)</f>
        <v>10.1625</v>
      </c>
      <c r="F18" s="14">
        <f t="shared" si="37"/>
        <v>2.2822</v>
      </c>
      <c r="G18" s="14">
        <f t="shared" si="37"/>
        <v>0.7137</v>
      </c>
      <c r="H18" s="14">
        <f t="shared" si="37"/>
        <v>1.1995</v>
      </c>
      <c r="I18" s="14">
        <f t="shared" si="37"/>
        <v>0.68389999999999995</v>
      </c>
      <c r="J18" s="14">
        <f t="shared" si="37"/>
        <v>1.3684000000000003</v>
      </c>
      <c r="K18" s="14">
        <f>MAX(K3,K5:K9)</f>
        <v>0.86609999999999943</v>
      </c>
      <c r="L18" s="14">
        <f t="shared" ref="L18:AF18" si="38">MAX(L3:L13)</f>
        <v>5.1019782329994312</v>
      </c>
      <c r="M18" s="14">
        <f t="shared" si="38"/>
        <v>1.4012589553683499</v>
      </c>
      <c r="N18" s="14">
        <f t="shared" si="38"/>
        <v>5.3360158470529298</v>
      </c>
      <c r="O18" s="14">
        <f t="shared" si="38"/>
        <v>1.720500581226289</v>
      </c>
      <c r="P18" s="14">
        <f t="shared" si="38"/>
        <v>4.592674585685339</v>
      </c>
      <c r="Q18" s="14">
        <f t="shared" si="38"/>
        <v>4.8227590951653392</v>
      </c>
      <c r="R18" s="14">
        <f t="shared" si="38"/>
        <v>3.362326887737122</v>
      </c>
      <c r="S18" s="14">
        <f t="shared" si="38"/>
        <v>4.1709147821551094</v>
      </c>
      <c r="T18" s="14">
        <f t="shared" si="38"/>
        <v>4.1249100959899723</v>
      </c>
      <c r="U18" s="14">
        <f t="shared" si="38"/>
        <v>5.5773844559972741</v>
      </c>
      <c r="V18" s="14">
        <f t="shared" si="38"/>
        <v>0.74774196752623234</v>
      </c>
      <c r="W18" s="14">
        <f t="shared" si="38"/>
        <v>1.4290702152098758</v>
      </c>
      <c r="X18" s="14">
        <f t="shared" si="38"/>
        <v>0.34406075044968476</v>
      </c>
      <c r="Y18" s="14">
        <f t="shared" si="38"/>
        <v>0.96260000000000001</v>
      </c>
      <c r="Z18" s="14">
        <f t="shared" si="38"/>
        <v>0.5474</v>
      </c>
      <c r="AA18" s="14">
        <f t="shared" si="38"/>
        <v>1.1677999999999999</v>
      </c>
      <c r="AB18" s="14">
        <f t="shared" si="38"/>
        <v>2.1760999999999999</v>
      </c>
      <c r="AC18" s="14">
        <f t="shared" si="38"/>
        <v>1.5640000000000001</v>
      </c>
      <c r="AD18" s="14">
        <f t="shared" si="38"/>
        <v>0.19810000000000016</v>
      </c>
      <c r="AE18" s="14">
        <f t="shared" si="38"/>
        <v>0.20069999999999999</v>
      </c>
      <c r="AF18" s="14">
        <f t="shared" si="38"/>
        <v>0.18599999999999994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3" t="s">
        <v>56</v>
      </c>
      <c r="C19" s="13"/>
      <c r="D19" s="15">
        <f>COUNT(D3:D13)</f>
        <v>11</v>
      </c>
      <c r="E19" s="15">
        <f t="shared" ref="E19:J19" si="39">COUNT(E3:E13)</f>
        <v>11</v>
      </c>
      <c r="F19" s="15">
        <f t="shared" si="39"/>
        <v>7</v>
      </c>
      <c r="G19" s="15">
        <f t="shared" si="39"/>
        <v>7</v>
      </c>
      <c r="H19" s="15">
        <f t="shared" si="39"/>
        <v>7</v>
      </c>
      <c r="I19" s="15">
        <f t="shared" si="39"/>
        <v>7</v>
      </c>
      <c r="J19" s="15">
        <f t="shared" si="39"/>
        <v>7</v>
      </c>
      <c r="K19" s="15">
        <f>COUNT(K3,K5:K9)</f>
        <v>6</v>
      </c>
      <c r="L19" s="15">
        <f t="shared" ref="L19:AF19" si="40">COUNT(L3:L13)</f>
        <v>11</v>
      </c>
      <c r="M19" s="15">
        <f t="shared" si="40"/>
        <v>11</v>
      </c>
      <c r="N19" s="15">
        <f t="shared" si="40"/>
        <v>11</v>
      </c>
      <c r="O19" s="15">
        <f t="shared" si="40"/>
        <v>8</v>
      </c>
      <c r="P19" s="15">
        <f t="shared" si="40"/>
        <v>7</v>
      </c>
      <c r="Q19" s="15">
        <f t="shared" si="40"/>
        <v>7</v>
      </c>
      <c r="R19" s="15">
        <f t="shared" si="40"/>
        <v>7</v>
      </c>
      <c r="S19" s="15">
        <f t="shared" si="40"/>
        <v>7</v>
      </c>
      <c r="T19" s="15">
        <f t="shared" si="40"/>
        <v>4</v>
      </c>
      <c r="U19" s="15">
        <f t="shared" si="40"/>
        <v>4</v>
      </c>
      <c r="V19" s="15">
        <f t="shared" si="40"/>
        <v>7</v>
      </c>
      <c r="W19" s="15">
        <f t="shared" si="40"/>
        <v>7</v>
      </c>
      <c r="X19" s="15">
        <f t="shared" si="40"/>
        <v>7</v>
      </c>
      <c r="Y19" s="15">
        <f t="shared" si="40"/>
        <v>7</v>
      </c>
      <c r="Z19" s="15">
        <f t="shared" si="40"/>
        <v>7</v>
      </c>
      <c r="AA19" s="15">
        <f t="shared" si="40"/>
        <v>7</v>
      </c>
      <c r="AB19" s="15">
        <f t="shared" si="40"/>
        <v>7</v>
      </c>
      <c r="AC19" s="15">
        <f t="shared" si="40"/>
        <v>7</v>
      </c>
      <c r="AD19" s="15">
        <f t="shared" si="40"/>
        <v>7</v>
      </c>
      <c r="AE19" s="15">
        <f t="shared" si="40"/>
        <v>7</v>
      </c>
      <c r="AF19" s="15">
        <f t="shared" si="40"/>
        <v>4</v>
      </c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x14ac:dyDescent="0.2">
      <c r="B21" s="1"/>
      <c r="C21" s="1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7"/>
      <c r="AH21" s="7"/>
      <c r="AI21" s="8"/>
      <c r="AJ21" s="8"/>
      <c r="AK21" s="8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7"/>
      <c r="BT21" s="7"/>
      <c r="BU21" s="7"/>
      <c r="BV21" s="7"/>
      <c r="BW21" s="7"/>
      <c r="BX21" s="7"/>
      <c r="BY21" s="7"/>
      <c r="BZ21" s="7"/>
    </row>
    <row r="22" spans="2:120" s="20" customFormat="1" x14ac:dyDescent="0.2">
      <c r="B22" s="1" t="s">
        <v>57</v>
      </c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86">
        <v>1</v>
      </c>
      <c r="AH22" s="86"/>
      <c r="AI22" s="87">
        <v>2</v>
      </c>
      <c r="AJ22" s="87"/>
      <c r="AK22" s="87">
        <v>3</v>
      </c>
      <c r="AL22" s="87"/>
      <c r="AM22" s="86">
        <v>4</v>
      </c>
      <c r="AN22" s="86"/>
      <c r="AO22" s="86">
        <v>5</v>
      </c>
      <c r="AP22" s="86"/>
      <c r="AQ22" s="86">
        <v>6</v>
      </c>
      <c r="AR22" s="86"/>
      <c r="AS22" s="86">
        <v>7</v>
      </c>
      <c r="AT22" s="86"/>
      <c r="AU22" s="86">
        <v>8</v>
      </c>
      <c r="AV22" s="86"/>
      <c r="AW22" s="86">
        <v>9</v>
      </c>
      <c r="AX22" s="86"/>
      <c r="AY22" s="86">
        <v>10</v>
      </c>
      <c r="AZ22" s="86"/>
      <c r="BA22" s="86">
        <v>11</v>
      </c>
      <c r="BB22" s="86"/>
      <c r="BC22" s="86">
        <v>12</v>
      </c>
      <c r="BD22" s="86"/>
      <c r="BE22" s="86">
        <v>13</v>
      </c>
      <c r="BF22" s="86"/>
      <c r="BG22" s="86">
        <v>14</v>
      </c>
      <c r="BH22" s="86"/>
      <c r="BI22" s="86">
        <v>15</v>
      </c>
      <c r="BJ22" s="86"/>
      <c r="BK22" s="86">
        <v>16</v>
      </c>
      <c r="BL22" s="86"/>
      <c r="BM22" s="86">
        <v>17</v>
      </c>
      <c r="BN22" s="86"/>
      <c r="BO22" s="86">
        <v>18</v>
      </c>
      <c r="BP22" s="86"/>
      <c r="BQ22" s="86">
        <v>19</v>
      </c>
      <c r="BR22" s="86"/>
      <c r="BS22" s="86">
        <v>20</v>
      </c>
      <c r="BT22" s="86"/>
      <c r="BU22" s="86">
        <v>21</v>
      </c>
      <c r="BV22" s="86"/>
      <c r="BW22" s="86">
        <v>22</v>
      </c>
      <c r="BX22" s="86"/>
      <c r="BY22" s="3"/>
      <c r="BZ22" s="3"/>
    </row>
    <row r="23" spans="2:120" s="20" customFormat="1" x14ac:dyDescent="0.2">
      <c r="B23" s="1" t="s">
        <v>9</v>
      </c>
      <c r="C23" s="1"/>
      <c r="D23" s="2" t="s">
        <v>10</v>
      </c>
      <c r="E23" s="2" t="s">
        <v>64</v>
      </c>
      <c r="F23" s="2" t="s">
        <v>11</v>
      </c>
      <c r="G23" s="2" t="s">
        <v>76</v>
      </c>
      <c r="H23" s="2" t="s">
        <v>77</v>
      </c>
      <c r="I23" s="2" t="s">
        <v>68</v>
      </c>
      <c r="J23" s="2" t="s">
        <v>69</v>
      </c>
      <c r="K23" s="2" t="s">
        <v>12</v>
      </c>
      <c r="L23" s="2" t="s">
        <v>74</v>
      </c>
      <c r="M23" s="2" t="s">
        <v>75</v>
      </c>
      <c r="N23" s="2" t="s">
        <v>145</v>
      </c>
      <c r="O23" s="2" t="s">
        <v>144</v>
      </c>
      <c r="P23" s="2" t="s">
        <v>167</v>
      </c>
      <c r="Q23" s="2" t="s">
        <v>168</v>
      </c>
      <c r="R23" s="2" t="s">
        <v>169</v>
      </c>
      <c r="S23" s="2" t="s">
        <v>170</v>
      </c>
      <c r="T23" s="2" t="s">
        <v>171</v>
      </c>
      <c r="U23" s="2" t="s">
        <v>172</v>
      </c>
      <c r="V23" s="2" t="s">
        <v>600</v>
      </c>
      <c r="W23" s="2" t="s">
        <v>601</v>
      </c>
      <c r="X23" s="2" t="s">
        <v>602</v>
      </c>
      <c r="Y23" s="2" t="s">
        <v>13</v>
      </c>
      <c r="Z23" s="2" t="s">
        <v>14</v>
      </c>
      <c r="AA23" s="2" t="s">
        <v>78</v>
      </c>
      <c r="AB23" s="20" t="s">
        <v>79</v>
      </c>
      <c r="AC23" s="1" t="s">
        <v>80</v>
      </c>
      <c r="AD23" s="1" t="s">
        <v>501</v>
      </c>
      <c r="AE23" s="1" t="s">
        <v>502</v>
      </c>
      <c r="AF23" s="1" t="s">
        <v>503</v>
      </c>
      <c r="AG23" s="3" t="s">
        <v>15</v>
      </c>
      <c r="AH23" s="3" t="s">
        <v>16</v>
      </c>
      <c r="AI23" s="4" t="s">
        <v>17</v>
      </c>
      <c r="AJ23" s="4" t="s">
        <v>18</v>
      </c>
      <c r="AK23" s="4" t="s">
        <v>19</v>
      </c>
      <c r="AL23" s="3" t="s">
        <v>20</v>
      </c>
      <c r="AM23" s="3" t="s">
        <v>21</v>
      </c>
      <c r="AN23" s="3" t="s">
        <v>22</v>
      </c>
      <c r="AO23" s="3" t="s">
        <v>23</v>
      </c>
      <c r="AP23" s="3" t="s">
        <v>24</v>
      </c>
      <c r="AQ23" s="3" t="s">
        <v>25</v>
      </c>
      <c r="AR23" s="3" t="s">
        <v>26</v>
      </c>
      <c r="AS23" s="3" t="s">
        <v>27</v>
      </c>
      <c r="AT23" s="3" t="s">
        <v>28</v>
      </c>
      <c r="AU23" s="3" t="s">
        <v>29</v>
      </c>
      <c r="AV23" s="3" t="s">
        <v>30</v>
      </c>
      <c r="AW23" s="3" t="s">
        <v>31</v>
      </c>
      <c r="AX23" s="3" t="s">
        <v>32</v>
      </c>
      <c r="AY23" s="3" t="s">
        <v>43</v>
      </c>
      <c r="AZ23" s="3" t="s">
        <v>44</v>
      </c>
      <c r="BA23" s="3" t="s">
        <v>45</v>
      </c>
      <c r="BB23" s="3" t="s">
        <v>46</v>
      </c>
      <c r="BC23" s="3" t="s">
        <v>47</v>
      </c>
      <c r="BD23" s="3" t="s">
        <v>48</v>
      </c>
      <c r="BE23" s="3" t="s">
        <v>49</v>
      </c>
      <c r="BF23" s="3" t="s">
        <v>50</v>
      </c>
      <c r="BG23" s="3" t="s">
        <v>51</v>
      </c>
      <c r="BH23" s="3" t="s">
        <v>52</v>
      </c>
      <c r="BI23" s="3" t="s">
        <v>53</v>
      </c>
      <c r="BJ23" s="3" t="s">
        <v>54</v>
      </c>
      <c r="BK23" s="3" t="s">
        <v>70</v>
      </c>
      <c r="BL23" s="3" t="s">
        <v>71</v>
      </c>
      <c r="BM23" s="3" t="s">
        <v>72</v>
      </c>
      <c r="BN23" s="3" t="s">
        <v>73</v>
      </c>
      <c r="BO23" s="3" t="s">
        <v>81</v>
      </c>
      <c r="BP23" s="3" t="s">
        <v>82</v>
      </c>
      <c r="BQ23" s="3" t="s">
        <v>83</v>
      </c>
      <c r="BR23" s="3" t="s">
        <v>84</v>
      </c>
      <c r="BS23" s="3" t="s">
        <v>33</v>
      </c>
      <c r="BT23" s="3" t="s">
        <v>34</v>
      </c>
      <c r="BU23" s="3" t="s">
        <v>35</v>
      </c>
      <c r="BV23" s="3" t="s">
        <v>36</v>
      </c>
      <c r="BW23" s="3" t="s">
        <v>37</v>
      </c>
      <c r="BX23" s="3" t="s">
        <v>38</v>
      </c>
      <c r="BY23" s="3" t="s">
        <v>147</v>
      </c>
      <c r="BZ23" s="3" t="s">
        <v>148</v>
      </c>
      <c r="CA23" s="3" t="s">
        <v>39</v>
      </c>
      <c r="CB23" s="3" t="s">
        <v>40</v>
      </c>
      <c r="CC23" s="3" t="s">
        <v>41</v>
      </c>
      <c r="CD23" s="3" t="s">
        <v>42</v>
      </c>
      <c r="CE23" s="20" t="s">
        <v>149</v>
      </c>
      <c r="CF23" s="20" t="s">
        <v>150</v>
      </c>
      <c r="CG23" s="20" t="s">
        <v>151</v>
      </c>
      <c r="CH23" s="20" t="s">
        <v>152</v>
      </c>
      <c r="CI23" s="20" t="s">
        <v>153</v>
      </c>
      <c r="CJ23" s="20" t="s">
        <v>154</v>
      </c>
      <c r="CK23" s="20" t="s">
        <v>500</v>
      </c>
      <c r="CL23" s="20" t="s">
        <v>505</v>
      </c>
      <c r="CM23" s="20" t="s">
        <v>506</v>
      </c>
      <c r="CN23" s="20" t="s">
        <v>507</v>
      </c>
      <c r="CO23" s="20" t="s">
        <v>155</v>
      </c>
      <c r="CP23" s="20" t="s">
        <v>156</v>
      </c>
      <c r="CQ23" s="20" t="s">
        <v>157</v>
      </c>
      <c r="CR23" s="20" t="s">
        <v>158</v>
      </c>
      <c r="CS23" s="20" t="s">
        <v>159</v>
      </c>
      <c r="CT23" s="20" t="s">
        <v>160</v>
      </c>
      <c r="CU23" s="20" t="s">
        <v>504</v>
      </c>
      <c r="CV23" s="20" t="s">
        <v>508</v>
      </c>
      <c r="CW23" s="20" t="s">
        <v>509</v>
      </c>
      <c r="CX23" s="20" t="s">
        <v>510</v>
      </c>
      <c r="CY23" s="20" t="s">
        <v>161</v>
      </c>
      <c r="CZ23" s="20" t="s">
        <v>165</v>
      </c>
      <c r="DA23" s="20" t="s">
        <v>166</v>
      </c>
      <c r="DB23" s="20" t="s">
        <v>162</v>
      </c>
      <c r="DC23" s="20" t="s">
        <v>163</v>
      </c>
      <c r="DD23" s="20" t="s">
        <v>164</v>
      </c>
      <c r="DE23" s="20" t="s">
        <v>511</v>
      </c>
      <c r="DF23" s="20" t="s">
        <v>512</v>
      </c>
      <c r="DG23" s="20" t="s">
        <v>513</v>
      </c>
      <c r="DH23" s="20" t="s">
        <v>514</v>
      </c>
      <c r="DI23" s="20" t="s">
        <v>592</v>
      </c>
      <c r="DJ23" s="20" t="s">
        <v>593</v>
      </c>
      <c r="DK23" s="20" t="s">
        <v>595</v>
      </c>
      <c r="DL23" s="20" t="s">
        <v>594</v>
      </c>
      <c r="DM23" s="20" t="s">
        <v>596</v>
      </c>
      <c r="DN23" s="20" t="s">
        <v>597</v>
      </c>
      <c r="DO23" s="20" t="s">
        <v>598</v>
      </c>
      <c r="DP23" s="20" t="s">
        <v>599</v>
      </c>
    </row>
    <row r="24" spans="2:120" x14ac:dyDescent="0.2">
      <c r="B24" s="1" t="s">
        <v>760</v>
      </c>
      <c r="C24" s="1" t="s">
        <v>479</v>
      </c>
      <c r="D24" s="5">
        <f t="shared" ref="D24:D33" si="41">((AG24-AW24)^2+(AH24-AX24)^2)^0.5</f>
        <v>13.114699999999999</v>
      </c>
      <c r="E24" s="5">
        <f t="shared" ref="E24:E33" si="42">((AG24-AU24)^2+(AH24-AV24)^2)^0.5</f>
        <v>12.7432</v>
      </c>
      <c r="F24" s="5">
        <f t="shared" ref="F24:F33" si="43">((AG24-AM24)^2+(AH24-AN24)^2)^0.5</f>
        <v>2.5343</v>
      </c>
      <c r="G24" s="5">
        <f t="shared" ref="G24:G33" si="44">((AG24-AI24)^2+(AH24-AJ24)^2)^0.5</f>
        <v>0.78680000000000005</v>
      </c>
      <c r="H24" s="5">
        <f t="shared" ref="H24:H33" si="45">((AK24-AM24)^2+(AL24-AN24)^2)^0.5</f>
        <v>1.2827</v>
      </c>
      <c r="I24" s="5">
        <f t="shared" ref="I24:I33" si="46">((AM24-AO24)^2+(AN24-AP24)^2)^0.5</f>
        <v>0.71499999999999986</v>
      </c>
      <c r="J24" s="5">
        <f t="shared" ref="J24:J33" si="47">((AO24-AQ24)^2+(AP24-AR24)^2)^0.5</f>
        <v>1.6631</v>
      </c>
      <c r="K24" s="5">
        <f t="shared" ref="K24:K33" si="48">((AQ24-AS24)^2+(AR24-AT24)^2)^0.5</f>
        <v>0.88769999999999971</v>
      </c>
      <c r="L24" s="5">
        <f t="shared" ref="L24:L33" si="49">((BS24-BU24)^2+(BT24-BV24)^2)^0.5</f>
        <v>5.1845010656764261</v>
      </c>
      <c r="M24" s="5">
        <f t="shared" ref="M24:M33" si="50">((BU24-BW24)^2+(BV24-BX24)^2)^0.5</f>
        <v>1.3484918279322273</v>
      </c>
      <c r="N24" s="5">
        <f t="shared" ref="N24:N33" si="51">((BW24-BY24)^2+(BX24-BZ24)^2)^0.5 + ((BY24-CA24)^2+(BZ24-CB24)^2)^0.5</f>
        <v>4.2641504128573047</v>
      </c>
      <c r="O24" s="5" t="s">
        <v>566</v>
      </c>
      <c r="P24" s="5">
        <f>((CE24-CG24)^2+(CF24-CH24)^2)^0.5</f>
        <v>5.2559300727844551</v>
      </c>
      <c r="Q24" s="5">
        <f t="shared" ref="Q24:Q33" si="52">((CG24-CI24)^2+(CH24-CJ24)^2)^0.5</f>
        <v>5.5622755316506938</v>
      </c>
      <c r="R24" s="5">
        <f>((CO24-CQ24)^2+(CP24-CR24)^2)^0.5</f>
        <v>3.4584466455332223</v>
      </c>
      <c r="S24" s="5">
        <f>((CQ24-CS24)^2+(CR24-CT24)^2)^0.5</f>
        <v>3.716077433262122</v>
      </c>
      <c r="T24" s="5">
        <f>((CY24-DA24)^2+(CZ24-DB24)^2)^0.5</f>
        <v>4.9434791281040109</v>
      </c>
      <c r="U24" s="5">
        <f>((DA24-DC24)^2+(DB24-DD24)^2)^0.5</f>
        <v>6.1257650795635321</v>
      </c>
      <c r="V24" s="5">
        <f>((DI24-DK24)^2+(DJ24-DL24)^2)^0.5</f>
        <v>0.83026657165033446</v>
      </c>
      <c r="W24" s="5">
        <f>((DK24-DM24)^2+(DL24-DN24)^2)^0.5</f>
        <v>1.7434812129759243</v>
      </c>
      <c r="X24" s="5">
        <f>((DM24-DO24)^2+(DN24-DP24)^2)^0.5</f>
        <v>0.26131301153980041</v>
      </c>
      <c r="Y24" s="5">
        <f t="shared" ref="Y24:Y33" si="53">((BE24-BK24)^2+(BF24-BL24)^2)^0.5</f>
        <v>1.0369999999999999</v>
      </c>
      <c r="Z24" s="5">
        <f t="shared" ref="Z24:Z33" si="54">((BG24-BI24)^2+(BH24-BJ24)^2)^0.5</f>
        <v>0.44519999999999998</v>
      </c>
      <c r="AA24" s="5">
        <f t="shared" ref="AA24:AA33" si="55">((BC24-BM24)^2+(BD24-BN24)^2)^0.5</f>
        <v>1.3557000000000001</v>
      </c>
      <c r="AB24" s="5">
        <f t="shared" ref="AB24:AB33" si="56">((BA24-BO24)^2+(BB24-BP24)^2)^0.5</f>
        <v>2.8944000000000001</v>
      </c>
      <c r="AC24" s="6">
        <f t="shared" ref="AC24:AC33" si="57">((AY24-BQ24)^2+(AZ24-BR24)^2)^0.5</f>
        <v>1.9361000000000002</v>
      </c>
      <c r="AD24" s="6">
        <f>((CK24-CM24)^2+(CL24-CN24)^2)^0.5</f>
        <v>0.23809999999999976</v>
      </c>
      <c r="AE24" s="6">
        <f>((CU24-CW24)^2+(CV24-CX24)^2)^0.5</f>
        <v>0.26160000000000005</v>
      </c>
      <c r="AF24" s="6">
        <f>((DE24-DG24)^2+(DF24-DH24)^2)^0.5</f>
        <v>0.19359999999999999</v>
      </c>
      <c r="AG24" s="9">
        <v>0</v>
      </c>
      <c r="AH24" s="9">
        <v>0</v>
      </c>
      <c r="AI24" s="9">
        <v>0</v>
      </c>
      <c r="AJ24" s="9">
        <v>-0.78680000000000005</v>
      </c>
      <c r="AK24" s="9">
        <v>0</v>
      </c>
      <c r="AL24" s="9">
        <v>-1.2516</v>
      </c>
      <c r="AM24" s="9">
        <v>0</v>
      </c>
      <c r="AN24" s="9">
        <v>-2.5343</v>
      </c>
      <c r="AO24" s="9">
        <v>0</v>
      </c>
      <c r="AP24" s="9">
        <v>-3.2492999999999999</v>
      </c>
      <c r="AQ24" s="9">
        <v>0</v>
      </c>
      <c r="AR24" s="9">
        <v>-4.9123999999999999</v>
      </c>
      <c r="AS24" s="9">
        <v>0</v>
      </c>
      <c r="AT24" s="9">
        <v>-5.8000999999999996</v>
      </c>
      <c r="AU24" s="9">
        <v>0</v>
      </c>
      <c r="AV24" s="9">
        <v>-12.7432</v>
      </c>
      <c r="AW24" s="9">
        <v>0</v>
      </c>
      <c r="AX24" s="9">
        <v>-13.114699999999999</v>
      </c>
      <c r="AY24" s="18">
        <v>1.3017000000000001</v>
      </c>
      <c r="AZ24" s="18">
        <v>-6.3379000000000003</v>
      </c>
      <c r="BA24" s="19">
        <v>1.5253000000000001</v>
      </c>
      <c r="BB24" s="19">
        <v>-6.3379000000000003</v>
      </c>
      <c r="BC24" s="19">
        <v>0.86040000000000005</v>
      </c>
      <c r="BD24" s="19">
        <v>-6.3379000000000003</v>
      </c>
      <c r="BE24" s="19">
        <v>0.57850000000000001</v>
      </c>
      <c r="BF24" s="19">
        <v>-6.3379000000000003</v>
      </c>
      <c r="BG24" s="19">
        <v>0.29339999999999999</v>
      </c>
      <c r="BH24" s="19">
        <v>-6.3379000000000003</v>
      </c>
      <c r="BI24" s="19">
        <v>-0.15179999999999999</v>
      </c>
      <c r="BJ24" s="19">
        <v>-6.3379000000000003</v>
      </c>
      <c r="BK24" s="19">
        <v>-0.45850000000000002</v>
      </c>
      <c r="BL24" s="19">
        <v>-6.3379000000000003</v>
      </c>
      <c r="BM24" s="19">
        <v>-0.49530000000000002</v>
      </c>
      <c r="BN24" s="19">
        <v>-6.3379000000000003</v>
      </c>
      <c r="BO24" s="19">
        <v>-1.3691</v>
      </c>
      <c r="BP24" s="19">
        <v>-6.3379000000000003</v>
      </c>
      <c r="BQ24" s="19">
        <v>-0.63439999999999996</v>
      </c>
      <c r="BR24" s="19">
        <v>-6.3379000000000003</v>
      </c>
      <c r="BS24" s="17">
        <v>0</v>
      </c>
      <c r="BT24" s="17">
        <v>0</v>
      </c>
      <c r="BU24" s="17">
        <v>2.9737</v>
      </c>
      <c r="BV24" s="17">
        <v>4.2469000000000001</v>
      </c>
      <c r="BW24" s="17">
        <v>4.3148</v>
      </c>
      <c r="BX24" s="17">
        <v>4.1059000000000001</v>
      </c>
      <c r="BY24" s="17">
        <v>6.9729000000000001</v>
      </c>
      <c r="BZ24" s="17">
        <v>3.8595000000000002</v>
      </c>
      <c r="CA24" s="17">
        <v>7.9737</v>
      </c>
      <c r="CB24" s="17">
        <v>5.101</v>
      </c>
      <c r="CC24" s="17">
        <v>7.9737</v>
      </c>
      <c r="CD24" s="17">
        <v>5.101</v>
      </c>
      <c r="CE24" s="12">
        <v>-2.2111000000000001</v>
      </c>
      <c r="CF24" s="12">
        <v>4.8978000000000002</v>
      </c>
      <c r="CG24" s="12">
        <v>-3.1674000000000002</v>
      </c>
      <c r="CH24" s="12">
        <v>10.066000000000001</v>
      </c>
      <c r="CI24" s="12">
        <v>1.3575999999999999</v>
      </c>
      <c r="CJ24" s="12">
        <v>6.8312999999999997</v>
      </c>
      <c r="CK24" s="12">
        <v>-2.2968000000000002</v>
      </c>
      <c r="CL24" s="12">
        <v>6.8312999999999997</v>
      </c>
      <c r="CM24" s="12">
        <v>-2.5348999999999999</v>
      </c>
      <c r="CN24" s="12">
        <v>6.8312999999999997</v>
      </c>
      <c r="CO24" s="12">
        <v>-2.4257</v>
      </c>
      <c r="CP24" s="12">
        <v>6.8998999999999997</v>
      </c>
      <c r="CQ24" s="12">
        <v>-2.7019000000000002</v>
      </c>
      <c r="CR24" s="12">
        <v>3.4525000000000001</v>
      </c>
      <c r="CS24" s="12">
        <v>0.30159999999999998</v>
      </c>
      <c r="CT24" s="12">
        <v>5.6406999999999998</v>
      </c>
      <c r="CU24" s="12">
        <v>-2.2307999999999999</v>
      </c>
      <c r="CV24" s="12">
        <v>5.6406999999999998</v>
      </c>
      <c r="CW24" s="12">
        <v>-2.4923999999999999</v>
      </c>
      <c r="CX24" s="12">
        <v>5.6406999999999998</v>
      </c>
      <c r="CY24" s="12">
        <v>-2.5272999999999999</v>
      </c>
      <c r="CZ24" s="12">
        <v>5.6406999999999998</v>
      </c>
      <c r="DA24" s="12">
        <v>-0.21149999999999999</v>
      </c>
      <c r="DB24" s="12">
        <v>1.2732000000000001</v>
      </c>
      <c r="DC24" s="12">
        <v>-2.133</v>
      </c>
      <c r="DD24" s="12">
        <v>7.0898000000000003</v>
      </c>
      <c r="DE24" s="12">
        <v>-1.3474999999999999</v>
      </c>
      <c r="DF24" s="12">
        <v>3.5356999999999998</v>
      </c>
      <c r="DG24" s="12">
        <v>-1.5410999999999999</v>
      </c>
      <c r="DH24" s="12">
        <v>3.5356999999999998</v>
      </c>
      <c r="DI24" s="12">
        <v>-1.4795</v>
      </c>
      <c r="DJ24" s="12">
        <v>3.5388999999999999</v>
      </c>
      <c r="DK24" s="12">
        <v>-0.96079999999999999</v>
      </c>
      <c r="DL24" s="12">
        <v>4.1871999999999998</v>
      </c>
      <c r="DM24" s="12">
        <v>-1.2972999999999999</v>
      </c>
      <c r="DN24" s="12">
        <v>5.8978999999999999</v>
      </c>
      <c r="DO24" s="12">
        <v>-1.4077999999999999</v>
      </c>
      <c r="DP24" s="12">
        <v>6.1346999999999996</v>
      </c>
    </row>
    <row r="25" spans="2:120" x14ac:dyDescent="0.2">
      <c r="B25" s="1" t="s">
        <v>761</v>
      </c>
      <c r="C25" s="1"/>
      <c r="D25" s="5">
        <f t="shared" si="41"/>
        <v>13.302</v>
      </c>
      <c r="E25" s="5">
        <f t="shared" si="42"/>
        <v>13.111499999999999</v>
      </c>
      <c r="F25" s="5">
        <f t="shared" si="43"/>
        <v>2.6034999999999999</v>
      </c>
      <c r="G25" s="5">
        <f t="shared" si="44"/>
        <v>0.74229999999999996</v>
      </c>
      <c r="H25" s="5">
        <f t="shared" si="45"/>
        <v>1.4140999999999999</v>
      </c>
      <c r="I25" s="5">
        <f t="shared" si="46"/>
        <v>0.8407</v>
      </c>
      <c r="J25" s="5">
        <f t="shared" si="47"/>
        <v>1.6167000000000002</v>
      </c>
      <c r="K25" s="5">
        <f t="shared" si="48"/>
        <v>1.0020999999999995</v>
      </c>
      <c r="L25" s="5">
        <f t="shared" si="49"/>
        <v>5.5845583621267663</v>
      </c>
      <c r="M25" s="5">
        <f t="shared" si="50"/>
        <v>1.5109401113214251</v>
      </c>
      <c r="N25" s="5">
        <f t="shared" si="51"/>
        <v>4.2700544978019135</v>
      </c>
      <c r="O25" s="5">
        <f t="shared" ref="O25:O33" si="58">((CA25-CC25)^2+(CB25-CD25)^2)^0.5</f>
        <v>1.2865468705025862</v>
      </c>
      <c r="P25" s="5">
        <f t="shared" ref="P25:P33" si="59">((CE25-CG25)^2+(CF25-CH25)^2)^0.5</f>
        <v>5.3809663370067646</v>
      </c>
      <c r="Q25" s="5">
        <f t="shared" si="52"/>
        <v>5.6389439764906344</v>
      </c>
      <c r="R25" s="5">
        <f t="shared" ref="R25:R33" si="60">((CO25-CQ25)^2+(CP25-CR25)^2)^0.5</f>
        <v>3.8903384749916046</v>
      </c>
      <c r="S25" s="5">
        <f t="shared" ref="S25:S33" si="61">((CQ25-CS25)^2+(CR25-CT25)^2)^0.5</f>
        <v>4.7319711379085989</v>
      </c>
      <c r="T25" s="5">
        <f t="shared" ref="T25:T33" si="62">((CY25-DA25)^2+(CZ25-DB25)^2)^0.5</f>
        <v>5.2618743067465985</v>
      </c>
      <c r="U25" s="5">
        <f t="shared" ref="U25:U33" si="63">((DA25-DC25)^2+(DB25-DD25)^2)^0.5</f>
        <v>6.2065364399155829</v>
      </c>
      <c r="V25" s="5">
        <f t="shared" ref="V25:V33" si="64">((DI25-DK25)^2+(DJ25-DL25)^2)^0.5</f>
        <v>0.88030377711333319</v>
      </c>
      <c r="W25" s="5">
        <f t="shared" ref="W25:W33" si="65">((DK25-DM25)^2+(DL25-DN25)^2)^0.5</f>
        <v>1.644805508259259</v>
      </c>
      <c r="X25" s="5">
        <f t="shared" ref="X25:X33" si="66">((DM25-DO25)^2+(DN25-DP25)^2)^0.5</f>
        <v>0.30064073243657463</v>
      </c>
      <c r="Y25" s="5">
        <f t="shared" si="53"/>
        <v>1.0782</v>
      </c>
      <c r="Z25" s="5">
        <f t="shared" si="54"/>
        <v>0.55810000000000004</v>
      </c>
      <c r="AA25" s="5">
        <f t="shared" si="55"/>
        <v>1.4390000000000001</v>
      </c>
      <c r="AB25" s="5">
        <f t="shared" si="56"/>
        <v>2.9310999999999998</v>
      </c>
      <c r="AC25" s="6">
        <f t="shared" si="57"/>
        <v>2.4765000000000001</v>
      </c>
      <c r="AD25" s="6">
        <f t="shared" ref="AD25:AD33" si="67">((CK25-CM25)^2+(CL25-CN25)^2)^0.5</f>
        <v>0.23939999999999984</v>
      </c>
      <c r="AE25" s="6">
        <f t="shared" ref="AE25:AE33" si="68">((CU25-CW25)^2+(CV25-CX25)^2)^0.5</f>
        <v>0.2280000000000002</v>
      </c>
      <c r="AF25" s="6">
        <f t="shared" ref="AF25:AF33" si="69">((DE25-DG25)^2+(DF25-DH25)^2)^0.5</f>
        <v>0.21849999999999969</v>
      </c>
      <c r="AG25" s="9">
        <v>0</v>
      </c>
      <c r="AH25" s="9">
        <v>0</v>
      </c>
      <c r="AI25" s="9">
        <v>0</v>
      </c>
      <c r="AJ25" s="9">
        <v>-0.74229999999999996</v>
      </c>
      <c r="AK25" s="9">
        <v>0</v>
      </c>
      <c r="AL25" s="9">
        <v>-1.1894</v>
      </c>
      <c r="AM25" s="9">
        <v>0</v>
      </c>
      <c r="AN25" s="9">
        <v>-2.6034999999999999</v>
      </c>
      <c r="AO25" s="9">
        <v>0</v>
      </c>
      <c r="AP25" s="9">
        <v>-3.4441999999999999</v>
      </c>
      <c r="AQ25" s="9">
        <v>0</v>
      </c>
      <c r="AR25" s="9">
        <v>-5.0609000000000002</v>
      </c>
      <c r="AS25" s="9">
        <v>0</v>
      </c>
      <c r="AT25" s="9">
        <v>-6.0629999999999997</v>
      </c>
      <c r="AU25" s="9">
        <v>0</v>
      </c>
      <c r="AV25" s="9">
        <v>-13.111499999999999</v>
      </c>
      <c r="AW25" s="9">
        <v>0</v>
      </c>
      <c r="AX25" s="9">
        <v>-13.302</v>
      </c>
      <c r="AY25" s="18">
        <v>1.5621</v>
      </c>
      <c r="AZ25" s="18">
        <v>-7.5648</v>
      </c>
      <c r="BA25" s="19">
        <v>1.6077999999999999</v>
      </c>
      <c r="BB25" s="19">
        <v>-7.5648</v>
      </c>
      <c r="BC25" s="19">
        <v>0.89729999999999999</v>
      </c>
      <c r="BD25" s="19">
        <v>-7.5648</v>
      </c>
      <c r="BE25" s="19">
        <v>0.70420000000000005</v>
      </c>
      <c r="BF25" s="19">
        <v>-7.5648</v>
      </c>
      <c r="BG25" s="19">
        <v>0.40699999999999997</v>
      </c>
      <c r="BH25" s="19">
        <v>-7.5648</v>
      </c>
      <c r="BI25" s="19">
        <v>-0.15110000000000001</v>
      </c>
      <c r="BJ25" s="19">
        <v>-7.5648</v>
      </c>
      <c r="BK25" s="19">
        <v>-0.374</v>
      </c>
      <c r="BL25" s="19">
        <v>-7.5648</v>
      </c>
      <c r="BM25" s="19">
        <v>-0.54169999999999996</v>
      </c>
      <c r="BN25" s="19">
        <v>-7.5648</v>
      </c>
      <c r="BO25" s="19">
        <v>-1.3232999999999999</v>
      </c>
      <c r="BP25" s="19">
        <v>-7.5648</v>
      </c>
      <c r="BQ25" s="19">
        <v>-0.91439999999999999</v>
      </c>
      <c r="BR25" s="19">
        <v>-7.5648</v>
      </c>
      <c r="BS25" s="17">
        <v>0</v>
      </c>
      <c r="BT25" s="17">
        <v>0</v>
      </c>
      <c r="BU25" s="17">
        <v>1.2757000000000001</v>
      </c>
      <c r="BV25" s="17">
        <v>-5.4368999999999996</v>
      </c>
      <c r="BW25" s="17">
        <v>2.4847999999999999</v>
      </c>
      <c r="BX25" s="17">
        <v>-6.343</v>
      </c>
      <c r="BY25" s="17">
        <v>5.5061</v>
      </c>
      <c r="BZ25" s="17">
        <v>-7.0644</v>
      </c>
      <c r="CA25" s="17">
        <v>5.4711999999999996</v>
      </c>
      <c r="CB25" s="17">
        <v>-5.9010999999999996</v>
      </c>
      <c r="CC25" s="17">
        <v>4.2126000000000001</v>
      </c>
      <c r="CD25" s="17">
        <v>-5.6344000000000003</v>
      </c>
      <c r="CE25" s="12">
        <v>-2.2530000000000001</v>
      </c>
      <c r="CF25" s="12">
        <v>1.3270999999999999</v>
      </c>
      <c r="CG25" s="12">
        <v>-1.1874</v>
      </c>
      <c r="CH25" s="12">
        <v>6.6014999999999997</v>
      </c>
      <c r="CI25" s="12">
        <v>4.1637000000000004</v>
      </c>
      <c r="CJ25" s="12">
        <v>8.3801000000000005</v>
      </c>
      <c r="CK25" s="12">
        <v>-1.5253000000000001</v>
      </c>
      <c r="CL25" s="12">
        <v>4.0303000000000004</v>
      </c>
      <c r="CM25" s="12">
        <v>-1.7646999999999999</v>
      </c>
      <c r="CN25" s="12">
        <v>4.0303000000000004</v>
      </c>
      <c r="CO25" s="12">
        <v>-1.585</v>
      </c>
      <c r="CP25" s="12">
        <v>4.1064999999999996</v>
      </c>
      <c r="CQ25" s="12">
        <v>-5.3353000000000002</v>
      </c>
      <c r="CR25" s="12">
        <v>3.0720999999999998</v>
      </c>
      <c r="CS25" s="12">
        <v>-0.81659999999999999</v>
      </c>
      <c r="CT25" s="12">
        <v>1.6675</v>
      </c>
      <c r="CU25" s="12">
        <v>-2.9781</v>
      </c>
      <c r="CV25" s="12">
        <v>3.6981999999999999</v>
      </c>
      <c r="CW25" s="12">
        <v>-2.9781</v>
      </c>
      <c r="CX25" s="12">
        <v>3.9262000000000001</v>
      </c>
      <c r="CY25" s="12">
        <v>-2.8060999999999998</v>
      </c>
      <c r="CZ25" s="12">
        <v>3.7153999999999998</v>
      </c>
      <c r="DA25" s="12">
        <v>-8.0632000000000001</v>
      </c>
      <c r="DB25" s="12">
        <v>3.9394999999999998</v>
      </c>
      <c r="DC25" s="12">
        <v>-2.4619</v>
      </c>
      <c r="DD25" s="12">
        <v>1.2662</v>
      </c>
      <c r="DE25" s="12">
        <v>-4.9561999999999999</v>
      </c>
      <c r="DF25" s="12">
        <v>3.8849</v>
      </c>
      <c r="DG25" s="12">
        <v>-4.9561999999999999</v>
      </c>
      <c r="DH25" s="12">
        <v>4.1033999999999997</v>
      </c>
      <c r="DI25" s="12">
        <v>-5.0838000000000001</v>
      </c>
      <c r="DJ25" s="12">
        <v>4.1237000000000004</v>
      </c>
      <c r="DK25" s="12">
        <v>-4.6322999999999999</v>
      </c>
      <c r="DL25" s="12">
        <v>3.3679999999999999</v>
      </c>
      <c r="DM25" s="12">
        <v>-4.6063000000000001</v>
      </c>
      <c r="DN25" s="12">
        <v>1.7234</v>
      </c>
      <c r="DO25" s="12">
        <v>-4.7701000000000002</v>
      </c>
      <c r="DP25" s="12">
        <v>1.4713000000000001</v>
      </c>
    </row>
    <row r="26" spans="2:120" x14ac:dyDescent="0.2">
      <c r="B26" s="1" t="s">
        <v>763</v>
      </c>
      <c r="C26" s="1" t="s">
        <v>764</v>
      </c>
      <c r="D26" s="5">
        <f t="shared" si="41"/>
        <v>14.137</v>
      </c>
      <c r="E26" s="5">
        <f t="shared" si="42"/>
        <v>13.4931</v>
      </c>
      <c r="F26" s="5">
        <f t="shared" si="43"/>
        <v>2.6454</v>
      </c>
      <c r="G26" s="5">
        <f t="shared" si="44"/>
        <v>0.83309999999999995</v>
      </c>
      <c r="H26" s="5">
        <f t="shared" si="45"/>
        <v>1.4008</v>
      </c>
      <c r="I26" s="5">
        <f t="shared" si="46"/>
        <v>0.81729999999999992</v>
      </c>
      <c r="J26" s="5">
        <f t="shared" si="47"/>
        <v>1.6597999999999997</v>
      </c>
      <c r="K26" s="5">
        <f t="shared" si="48"/>
        <v>1.2091000000000003</v>
      </c>
      <c r="L26" s="5">
        <f t="shared" si="49"/>
        <v>5.414426319565167</v>
      </c>
      <c r="M26" s="5">
        <f t="shared" si="50"/>
        <v>1.4156352814196174</v>
      </c>
      <c r="N26" s="5">
        <f t="shared" si="51"/>
        <v>3.9392031795104705</v>
      </c>
      <c r="O26" s="5" t="s">
        <v>566</v>
      </c>
      <c r="P26" s="5">
        <f t="shared" si="59"/>
        <v>5.3112830483791758</v>
      </c>
      <c r="Q26" s="5">
        <f t="shared" si="52"/>
        <v>5.9761095789819647</v>
      </c>
      <c r="R26" s="5">
        <f t="shared" si="60"/>
        <v>3.4104581290495268</v>
      </c>
      <c r="S26" s="5">
        <f t="shared" si="61"/>
        <v>4.6888125031824419</v>
      </c>
      <c r="T26" s="5">
        <f t="shared" si="62"/>
        <v>5.1064936355585528</v>
      </c>
      <c r="U26" s="5">
        <f t="shared" si="63"/>
        <v>6.4101416224604586</v>
      </c>
      <c r="V26" s="5">
        <f t="shared" si="64"/>
        <v>0.92003528736674012</v>
      </c>
      <c r="W26" s="5">
        <f t="shared" si="65"/>
        <v>1.6936981933036359</v>
      </c>
      <c r="X26" s="5">
        <f t="shared" si="66"/>
        <v>0.43376381822369625</v>
      </c>
      <c r="Y26" s="5">
        <f t="shared" si="53"/>
        <v>1.0884</v>
      </c>
      <c r="Z26" s="5">
        <f t="shared" si="54"/>
        <v>0.61149999999999993</v>
      </c>
      <c r="AA26" s="5">
        <f t="shared" si="55"/>
        <v>1.4935</v>
      </c>
      <c r="AB26" s="5">
        <f t="shared" si="56"/>
        <v>3.2842000000000002</v>
      </c>
      <c r="AC26" s="6">
        <f t="shared" si="57"/>
        <v>1.7303999999999999</v>
      </c>
      <c r="AD26" s="6">
        <f t="shared" si="67"/>
        <v>0.29600000000000026</v>
      </c>
      <c r="AE26" s="6">
        <f t="shared" si="68"/>
        <v>0.34160000000000013</v>
      </c>
      <c r="AF26" s="6">
        <f t="shared" si="69"/>
        <v>0.24770000000000003</v>
      </c>
      <c r="AG26" s="9">
        <v>0</v>
      </c>
      <c r="AH26" s="9">
        <v>0</v>
      </c>
      <c r="AI26" s="9">
        <v>0</v>
      </c>
      <c r="AJ26" s="9">
        <v>-0.83309999999999995</v>
      </c>
      <c r="AK26" s="9">
        <v>0</v>
      </c>
      <c r="AL26" s="9">
        <v>-1.2445999999999999</v>
      </c>
      <c r="AM26" s="9">
        <v>0</v>
      </c>
      <c r="AN26" s="9">
        <v>-2.6454</v>
      </c>
      <c r="AO26" s="9">
        <v>0</v>
      </c>
      <c r="AP26" s="9">
        <v>-3.4626999999999999</v>
      </c>
      <c r="AQ26" s="9">
        <v>0</v>
      </c>
      <c r="AR26" s="9">
        <v>-5.1224999999999996</v>
      </c>
      <c r="AS26" s="9">
        <v>0</v>
      </c>
      <c r="AT26" s="9">
        <v>-6.3315999999999999</v>
      </c>
      <c r="AU26" s="9">
        <v>0</v>
      </c>
      <c r="AV26" s="9">
        <v>-13.4931</v>
      </c>
      <c r="AW26" s="9">
        <v>0</v>
      </c>
      <c r="AX26" s="9">
        <v>-14.137</v>
      </c>
      <c r="AY26" s="18">
        <v>0.80710000000000004</v>
      </c>
      <c r="AZ26" s="18">
        <v>-7.9165000000000001</v>
      </c>
      <c r="BA26" s="19">
        <v>1.6008</v>
      </c>
      <c r="BB26" s="19">
        <v>-7.9165000000000001</v>
      </c>
      <c r="BC26" s="19">
        <v>0.65910000000000002</v>
      </c>
      <c r="BD26" s="19">
        <v>-7.9165000000000001</v>
      </c>
      <c r="BE26" s="19">
        <v>0.55879999999999996</v>
      </c>
      <c r="BF26" s="19">
        <v>-7.9165000000000001</v>
      </c>
      <c r="BG26" s="19">
        <v>0.31309999999999999</v>
      </c>
      <c r="BH26" s="19">
        <v>-7.9165000000000001</v>
      </c>
      <c r="BI26" s="19">
        <v>-0.2984</v>
      </c>
      <c r="BJ26" s="19">
        <v>-7.9165000000000001</v>
      </c>
      <c r="BK26" s="19">
        <v>-0.52959999999999996</v>
      </c>
      <c r="BL26" s="19">
        <v>-7.9165000000000001</v>
      </c>
      <c r="BM26" s="19">
        <v>-0.83440000000000003</v>
      </c>
      <c r="BN26" s="19">
        <v>-7.9165000000000001</v>
      </c>
      <c r="BO26" s="19">
        <v>-1.6834</v>
      </c>
      <c r="BP26" s="19">
        <v>-7.9165000000000001</v>
      </c>
      <c r="BQ26" s="19">
        <v>-0.92330000000000001</v>
      </c>
      <c r="BR26" s="19">
        <v>-7.9165000000000001</v>
      </c>
      <c r="BS26" s="17">
        <v>0</v>
      </c>
      <c r="BT26" s="17">
        <v>0</v>
      </c>
      <c r="BU26" s="17">
        <v>2.9253999999999998</v>
      </c>
      <c r="BV26" s="17">
        <v>4.5560999999999998</v>
      </c>
      <c r="BW26" s="17">
        <v>3.4588000000000001</v>
      </c>
      <c r="BX26" s="17">
        <v>3.2448000000000001</v>
      </c>
      <c r="BY26" s="17">
        <v>3.3317999999999999</v>
      </c>
      <c r="BZ26" s="17">
        <v>1.2242999999999999</v>
      </c>
      <c r="CA26" s="17">
        <v>2.5964999999999998</v>
      </c>
      <c r="CB26" s="17">
        <v>-0.54359999999999997</v>
      </c>
      <c r="CC26" s="17">
        <v>2.5964999999999998</v>
      </c>
      <c r="CD26" s="17">
        <v>-0.54359999999999997</v>
      </c>
      <c r="CE26" s="12">
        <v>2.6650999999999998</v>
      </c>
      <c r="CF26" s="12">
        <v>-0.64770000000000005</v>
      </c>
      <c r="CG26" s="12">
        <v>4.7821999999999996</v>
      </c>
      <c r="CH26" s="12">
        <v>-5.5187999999999997</v>
      </c>
      <c r="CI26" s="12">
        <v>3.3578999999999999</v>
      </c>
      <c r="CJ26" s="12">
        <v>0.28510000000000002</v>
      </c>
      <c r="CK26" s="12">
        <v>3.8075000000000001</v>
      </c>
      <c r="CL26" s="12">
        <v>-2.6364999999999998</v>
      </c>
      <c r="CM26" s="12">
        <v>3.5114999999999998</v>
      </c>
      <c r="CN26" s="12">
        <v>-2.6364999999999998</v>
      </c>
      <c r="CO26" s="12">
        <v>3.3706</v>
      </c>
      <c r="CP26" s="12">
        <v>-2.3393000000000002</v>
      </c>
      <c r="CQ26" s="12">
        <v>1.6059000000000001</v>
      </c>
      <c r="CR26" s="12">
        <v>0.57909999999999995</v>
      </c>
      <c r="CS26" s="12">
        <v>6.2389000000000001</v>
      </c>
      <c r="CT26" s="12">
        <v>-0.14219999999999999</v>
      </c>
      <c r="CU26" s="12">
        <v>2.8727</v>
      </c>
      <c r="CV26" s="12">
        <v>-1.1480999999999999</v>
      </c>
      <c r="CW26" s="12">
        <v>2.5310999999999999</v>
      </c>
      <c r="CX26" s="12">
        <v>-1.1480999999999999</v>
      </c>
      <c r="CY26" s="12">
        <v>2.6137000000000001</v>
      </c>
      <c r="CZ26" s="12">
        <v>-1.2148000000000001</v>
      </c>
      <c r="DA26" s="12">
        <v>3.4651999999999998</v>
      </c>
      <c r="DB26" s="12">
        <v>3.8201999999999998</v>
      </c>
      <c r="DC26" s="12">
        <v>5.9093</v>
      </c>
      <c r="DD26" s="12">
        <v>-2.1057000000000001</v>
      </c>
      <c r="DE26" s="12">
        <v>3.2239</v>
      </c>
      <c r="DF26" s="12">
        <v>0.56899999999999995</v>
      </c>
      <c r="DG26" s="12">
        <v>2.9762</v>
      </c>
      <c r="DH26" s="12">
        <v>0.56899999999999995</v>
      </c>
      <c r="DI26" s="12">
        <v>2.9350000000000001</v>
      </c>
      <c r="DJ26" s="12">
        <v>0.48010000000000003</v>
      </c>
      <c r="DK26" s="12">
        <v>3.3527999999999998</v>
      </c>
      <c r="DL26" s="12">
        <v>1.2998000000000001</v>
      </c>
      <c r="DM26" s="12">
        <v>3.1979000000000002</v>
      </c>
      <c r="DN26" s="12">
        <v>2.9864000000000002</v>
      </c>
      <c r="DO26" s="12">
        <v>3.0747</v>
      </c>
      <c r="DP26" s="12">
        <v>3.4022999999999999</v>
      </c>
    </row>
    <row r="27" spans="2:120" x14ac:dyDescent="0.2">
      <c r="B27" s="1" t="s">
        <v>765</v>
      </c>
      <c r="C27" s="1" t="s">
        <v>479</v>
      </c>
      <c r="D27" s="5">
        <f t="shared" si="41"/>
        <v>12.7508</v>
      </c>
      <c r="E27" s="5">
        <f t="shared" si="42"/>
        <v>12.630800000000001</v>
      </c>
      <c r="F27" s="5">
        <f t="shared" si="43"/>
        <v>2.3895</v>
      </c>
      <c r="G27" s="5">
        <f t="shared" si="44"/>
        <v>0.76329999999999998</v>
      </c>
      <c r="H27" s="5">
        <f t="shared" si="45"/>
        <v>1.1697</v>
      </c>
      <c r="I27" s="5">
        <f t="shared" si="46"/>
        <v>0.72330000000000005</v>
      </c>
      <c r="J27" s="5">
        <f t="shared" si="47"/>
        <v>1.5875000000000004</v>
      </c>
      <c r="K27" s="5">
        <f t="shared" si="48"/>
        <v>1.1848999999999998</v>
      </c>
      <c r="L27" s="5">
        <f t="shared" si="49"/>
        <v>4.8959963163793336</v>
      </c>
      <c r="M27" s="5">
        <f t="shared" si="50"/>
        <v>1.3196155879649194</v>
      </c>
      <c r="N27" s="24">
        <f>((BW27-BY27)^2+(BX27-BZ27)^2)^0.5 + ((BY27-CA27)^2+(BZ27-CB27)^2)^0.5</f>
        <v>15.892754608625907</v>
      </c>
      <c r="O27" s="5" t="s">
        <v>566</v>
      </c>
      <c r="P27" s="5">
        <f t="shared" si="59"/>
        <v>4.8562362267500951</v>
      </c>
      <c r="Q27" s="5">
        <f t="shared" si="52"/>
        <v>5.0585448391805325</v>
      </c>
      <c r="R27" s="5">
        <f t="shared" si="60"/>
        <v>3.8690930267958143</v>
      </c>
      <c r="S27" s="5">
        <f t="shared" si="61"/>
        <v>4.4448852628611233</v>
      </c>
      <c r="T27" s="5">
        <f t="shared" si="62"/>
        <v>4.7049342025154832</v>
      </c>
      <c r="U27" s="5">
        <f t="shared" si="63"/>
        <v>5.8744075863017882</v>
      </c>
      <c r="V27" s="5">
        <f t="shared" si="64"/>
        <v>0.74655425121018493</v>
      </c>
      <c r="W27" s="5">
        <f t="shared" si="65"/>
        <v>1.743358287902977</v>
      </c>
      <c r="X27" s="5">
        <f t="shared" si="66"/>
        <v>0.3924413968989513</v>
      </c>
      <c r="Y27" s="5">
        <f t="shared" si="53"/>
        <v>0.9486</v>
      </c>
      <c r="Z27" s="5">
        <f t="shared" si="54"/>
        <v>0.44639999999999996</v>
      </c>
      <c r="AA27" s="5">
        <f t="shared" si="55"/>
        <v>1.2294</v>
      </c>
      <c r="AB27" s="5">
        <f t="shared" si="56"/>
        <v>2.9401000000000002</v>
      </c>
      <c r="AC27" s="6">
        <f t="shared" si="57"/>
        <v>2.2656999999999998</v>
      </c>
      <c r="AD27" s="6">
        <f t="shared" si="67"/>
        <v>0.25649999999999995</v>
      </c>
      <c r="AE27" s="6">
        <f t="shared" si="68"/>
        <v>0.23939999999999984</v>
      </c>
      <c r="AF27" s="6">
        <f t="shared" si="69"/>
        <v>0.22540000000000004</v>
      </c>
      <c r="AG27" s="9">
        <v>0</v>
      </c>
      <c r="AH27" s="9">
        <v>0</v>
      </c>
      <c r="AI27" s="9">
        <v>0</v>
      </c>
      <c r="AJ27" s="9">
        <v>-0.76329999999999998</v>
      </c>
      <c r="AK27" s="9">
        <v>0</v>
      </c>
      <c r="AL27" s="9">
        <v>-1.2198</v>
      </c>
      <c r="AM27" s="9">
        <v>0</v>
      </c>
      <c r="AN27" s="9">
        <v>-2.3895</v>
      </c>
      <c r="AO27" s="9">
        <v>0</v>
      </c>
      <c r="AP27" s="9">
        <v>-3.1128</v>
      </c>
      <c r="AQ27" s="9">
        <v>0</v>
      </c>
      <c r="AR27" s="9">
        <v>-4.7003000000000004</v>
      </c>
      <c r="AS27" s="9">
        <v>0</v>
      </c>
      <c r="AT27" s="9">
        <v>-5.8852000000000002</v>
      </c>
      <c r="AU27" s="9">
        <v>0</v>
      </c>
      <c r="AV27" s="9">
        <v>-12.630800000000001</v>
      </c>
      <c r="AW27" s="9">
        <v>0</v>
      </c>
      <c r="AX27" s="9">
        <v>-12.7508</v>
      </c>
      <c r="AY27" s="18">
        <v>1.5583</v>
      </c>
      <c r="AZ27" s="18">
        <v>-6.7004999999999999</v>
      </c>
      <c r="BA27" s="19">
        <v>1.6523000000000001</v>
      </c>
      <c r="BB27" s="19">
        <v>-6.7004999999999999</v>
      </c>
      <c r="BC27" s="19">
        <v>0.81220000000000003</v>
      </c>
      <c r="BD27" s="19">
        <v>-6.7004999999999999</v>
      </c>
      <c r="BE27" s="19">
        <v>0.61399999999999999</v>
      </c>
      <c r="BF27" s="19">
        <v>-6.7004999999999999</v>
      </c>
      <c r="BG27" s="19">
        <v>0.39429999999999998</v>
      </c>
      <c r="BH27" s="19">
        <v>-6.7004999999999999</v>
      </c>
      <c r="BI27" s="19">
        <v>-5.21E-2</v>
      </c>
      <c r="BJ27" s="19">
        <v>-6.7004999999999999</v>
      </c>
      <c r="BK27" s="19">
        <v>-0.33460000000000001</v>
      </c>
      <c r="BL27" s="19">
        <v>-6.7004999999999999</v>
      </c>
      <c r="BM27" s="19">
        <v>-0.41720000000000002</v>
      </c>
      <c r="BN27" s="19">
        <v>-6.7004999999999999</v>
      </c>
      <c r="BO27" s="19">
        <v>-1.2878000000000001</v>
      </c>
      <c r="BP27" s="19">
        <v>-6.7004999999999999</v>
      </c>
      <c r="BQ27" s="19">
        <v>-0.70740000000000003</v>
      </c>
      <c r="BR27" s="19">
        <v>-6.7004999999999999</v>
      </c>
      <c r="BS27" s="17">
        <v>0</v>
      </c>
      <c r="BT27" s="17">
        <v>0</v>
      </c>
      <c r="BU27" s="17">
        <v>-4.8952</v>
      </c>
      <c r="BV27" s="17">
        <v>-8.8300000000000003E-2</v>
      </c>
      <c r="BW27" s="17">
        <v>-6.1162999999999998</v>
      </c>
      <c r="BX27" s="17">
        <v>-0.58860000000000001</v>
      </c>
      <c r="BY27" s="17">
        <v>-6.1162999999999998</v>
      </c>
      <c r="BZ27" s="17">
        <v>-0.58860000000000001</v>
      </c>
      <c r="CA27" s="17">
        <v>9.5866000000000007</v>
      </c>
      <c r="CB27" s="17">
        <v>-3.0377999999999998</v>
      </c>
      <c r="CC27" s="17">
        <v>-9.5866000000000007</v>
      </c>
      <c r="CD27" s="17">
        <v>-3.0377999999999998</v>
      </c>
      <c r="CE27" s="12">
        <v>-2.5825</v>
      </c>
      <c r="CF27" s="12">
        <v>-0.1333</v>
      </c>
      <c r="CG27" s="12">
        <v>-3.1623000000000001</v>
      </c>
      <c r="CH27" s="12">
        <v>4.6882000000000001</v>
      </c>
      <c r="CI27" s="12">
        <v>0.30669999999999997</v>
      </c>
      <c r="CJ27" s="12">
        <v>1.0065</v>
      </c>
      <c r="CK27" s="12">
        <v>-2.6562000000000001</v>
      </c>
      <c r="CL27" s="12">
        <v>1.6661999999999999</v>
      </c>
      <c r="CM27" s="12">
        <v>-2.9127000000000001</v>
      </c>
      <c r="CN27" s="12">
        <v>1.6661999999999999</v>
      </c>
      <c r="CO27" s="12">
        <v>-2.9781</v>
      </c>
      <c r="CP27" s="12">
        <v>1.8839999999999999</v>
      </c>
      <c r="CQ27" s="12">
        <v>-6.8141999999999996</v>
      </c>
      <c r="CR27" s="12">
        <v>2.3881999999999999</v>
      </c>
      <c r="CS27" s="12">
        <v>-2.6562000000000001</v>
      </c>
      <c r="CT27" s="12">
        <v>0.81720000000000004</v>
      </c>
      <c r="CU27" s="12">
        <v>-4.4913999999999996</v>
      </c>
      <c r="CV27" s="12">
        <v>1.9177</v>
      </c>
      <c r="CW27" s="12">
        <v>-4.4913999999999996</v>
      </c>
      <c r="CX27" s="12">
        <v>2.1570999999999998</v>
      </c>
      <c r="CY27" s="12">
        <v>-4.17</v>
      </c>
      <c r="CZ27" s="12">
        <v>2.3748999999999998</v>
      </c>
      <c r="DA27" s="12">
        <v>-2.9337</v>
      </c>
      <c r="DB27" s="12">
        <v>-2.1646999999999998</v>
      </c>
      <c r="DC27" s="12">
        <v>-2.6594000000000002</v>
      </c>
      <c r="DD27" s="12">
        <v>3.7033</v>
      </c>
      <c r="DE27" s="12">
        <v>-3.5865</v>
      </c>
      <c r="DF27" s="12">
        <v>1.0915999999999999</v>
      </c>
      <c r="DG27" s="12">
        <v>-3.8119000000000001</v>
      </c>
      <c r="DH27" s="12">
        <v>1.0915999999999999</v>
      </c>
      <c r="DI27" s="12">
        <v>-3.7991999999999999</v>
      </c>
      <c r="DJ27" s="12">
        <v>0.97789999999999999</v>
      </c>
      <c r="DK27" s="12">
        <v>-3.1966000000000001</v>
      </c>
      <c r="DL27" s="12">
        <v>1.4186000000000001</v>
      </c>
      <c r="DM27" s="12">
        <v>-2.8912</v>
      </c>
      <c r="DN27" s="12">
        <v>3.1349999999999998</v>
      </c>
      <c r="DO27" s="12">
        <v>-2.8969</v>
      </c>
      <c r="DP27" s="12">
        <v>3.5274000000000001</v>
      </c>
    </row>
    <row r="28" spans="2:120" x14ac:dyDescent="0.2">
      <c r="B28" s="1" t="s">
        <v>766</v>
      </c>
      <c r="C28" s="1"/>
      <c r="D28" s="5">
        <f t="shared" si="41"/>
        <v>12.3895</v>
      </c>
      <c r="E28" s="5">
        <f t="shared" si="42"/>
        <v>12.3088</v>
      </c>
      <c r="F28" s="5">
        <f t="shared" si="43"/>
        <v>2.6015999999999999</v>
      </c>
      <c r="G28" s="5">
        <f t="shared" si="44"/>
        <v>0.82679999999999998</v>
      </c>
      <c r="H28" s="5">
        <f t="shared" si="45"/>
        <v>1.3653</v>
      </c>
      <c r="I28" s="5">
        <f t="shared" si="46"/>
        <v>0.64959999999999996</v>
      </c>
      <c r="J28" s="5">
        <f t="shared" si="47"/>
        <v>1.5918999999999999</v>
      </c>
      <c r="K28" s="5">
        <f t="shared" si="48"/>
        <v>1.0605000000000002</v>
      </c>
      <c r="L28" s="5">
        <f t="shared" si="49"/>
        <v>5.3699973789565298</v>
      </c>
      <c r="M28" s="5">
        <f t="shared" si="50"/>
        <v>1.3924558341290401</v>
      </c>
      <c r="N28" s="5">
        <f t="shared" si="51"/>
        <v>4.2447492048139033</v>
      </c>
      <c r="O28" s="5">
        <f t="shared" si="58"/>
        <v>1.3364143257238752</v>
      </c>
      <c r="P28" s="5">
        <f t="shared" si="59"/>
        <v>4.9545816210856799</v>
      </c>
      <c r="Q28" s="5">
        <f t="shared" si="52"/>
        <v>5.3567271351077794</v>
      </c>
      <c r="R28" s="5">
        <f t="shared" si="60"/>
        <v>3.6258592981526458</v>
      </c>
      <c r="S28" s="5">
        <f t="shared" si="61"/>
        <v>4.6068140802511222</v>
      </c>
      <c r="T28" s="5">
        <f t="shared" si="62"/>
        <v>4.516139888223127</v>
      </c>
      <c r="U28" s="5">
        <f t="shared" si="63"/>
        <v>5.5458775329067631</v>
      </c>
      <c r="V28" s="5">
        <f t="shared" si="64"/>
        <v>0.77865428785822555</v>
      </c>
      <c r="W28" s="5">
        <f t="shared" si="65"/>
        <v>1.5282021626735125</v>
      </c>
      <c r="X28" s="5">
        <f t="shared" si="66"/>
        <v>0.36647446022881275</v>
      </c>
      <c r="Y28" s="5">
        <f t="shared" si="53"/>
        <v>1.0249000000000001</v>
      </c>
      <c r="Z28" s="5">
        <f t="shared" si="54"/>
        <v>0.56830000000000003</v>
      </c>
      <c r="AA28" s="5">
        <f t="shared" si="55"/>
        <v>1.3189000000000002</v>
      </c>
      <c r="AB28" s="5">
        <f t="shared" si="56"/>
        <v>2.7831999999999999</v>
      </c>
      <c r="AC28" s="6">
        <f t="shared" si="57"/>
        <v>2.0155000000000003</v>
      </c>
      <c r="AD28" s="6">
        <f t="shared" si="67"/>
        <v>0.23560000000000025</v>
      </c>
      <c r="AE28" s="6">
        <f t="shared" si="68"/>
        <v>0.254</v>
      </c>
      <c r="AF28" s="6">
        <f t="shared" si="69"/>
        <v>0.19500000000000028</v>
      </c>
      <c r="AG28" s="9">
        <v>0</v>
      </c>
      <c r="AH28" s="9">
        <v>0</v>
      </c>
      <c r="AI28" s="9">
        <v>0</v>
      </c>
      <c r="AJ28" s="9">
        <v>-0.82679999999999998</v>
      </c>
      <c r="AK28" s="9">
        <v>0</v>
      </c>
      <c r="AL28" s="9">
        <v>-1.2363</v>
      </c>
      <c r="AM28" s="9">
        <v>0</v>
      </c>
      <c r="AN28" s="9">
        <v>-2.6015999999999999</v>
      </c>
      <c r="AO28" s="9">
        <v>0</v>
      </c>
      <c r="AP28" s="9">
        <v>-3.2511999999999999</v>
      </c>
      <c r="AQ28" s="9">
        <v>0</v>
      </c>
      <c r="AR28" s="9">
        <v>-4.8430999999999997</v>
      </c>
      <c r="AS28" s="9">
        <v>0</v>
      </c>
      <c r="AT28" s="9">
        <v>-5.9036</v>
      </c>
      <c r="AU28" s="9">
        <v>0</v>
      </c>
      <c r="AV28" s="9">
        <v>-12.3088</v>
      </c>
      <c r="AW28" s="9">
        <v>0</v>
      </c>
      <c r="AX28" s="9">
        <v>-12.3895</v>
      </c>
      <c r="AY28" s="18">
        <v>0.95379999999999998</v>
      </c>
      <c r="AZ28" s="18">
        <v>-6.3125</v>
      </c>
      <c r="BA28" s="19">
        <v>1.2636000000000001</v>
      </c>
      <c r="BB28" s="19">
        <v>-6.3125</v>
      </c>
      <c r="BC28" s="19">
        <v>0.59750000000000003</v>
      </c>
      <c r="BD28" s="19">
        <v>-6.3125</v>
      </c>
      <c r="BE28" s="19">
        <v>0.51180000000000003</v>
      </c>
      <c r="BF28" s="19">
        <v>-6.3125</v>
      </c>
      <c r="BG28" s="19">
        <v>0.26540000000000002</v>
      </c>
      <c r="BH28" s="19">
        <v>-6.3125</v>
      </c>
      <c r="BI28" s="19">
        <v>-0.3029</v>
      </c>
      <c r="BJ28" s="19">
        <v>-6.3125</v>
      </c>
      <c r="BK28" s="19">
        <v>-0.5131</v>
      </c>
      <c r="BL28" s="19">
        <v>-6.3125</v>
      </c>
      <c r="BM28" s="19">
        <v>-0.72140000000000004</v>
      </c>
      <c r="BN28" s="19">
        <v>-6.3125</v>
      </c>
      <c r="BO28" s="19">
        <v>-1.5196000000000001</v>
      </c>
      <c r="BP28" s="19">
        <v>-6.3125</v>
      </c>
      <c r="BQ28" s="19">
        <v>-1.0617000000000001</v>
      </c>
      <c r="BR28" s="19">
        <v>-6.3125</v>
      </c>
      <c r="BS28" s="17">
        <v>0</v>
      </c>
      <c r="BT28" s="17">
        <v>0</v>
      </c>
      <c r="BU28" s="17">
        <v>-2.9801000000000002</v>
      </c>
      <c r="BV28" s="17">
        <v>4.4672000000000001</v>
      </c>
      <c r="BW28" s="17">
        <v>-1.7291000000000001</v>
      </c>
      <c r="BX28" s="17">
        <v>5.0787000000000004</v>
      </c>
      <c r="BY28" s="17">
        <v>1.3811</v>
      </c>
      <c r="BZ28" s="17">
        <v>4.4779999999999998</v>
      </c>
      <c r="CA28" s="17">
        <v>0.85599999999999998</v>
      </c>
      <c r="CB28" s="17">
        <v>3.5375999999999999</v>
      </c>
      <c r="CC28" s="17">
        <v>-0.47820000000000001</v>
      </c>
      <c r="CD28" s="17">
        <v>3.4607000000000001</v>
      </c>
      <c r="CE28" s="12">
        <v>-0.26919999999999999</v>
      </c>
      <c r="CF28" s="12">
        <v>2.8847999999999998</v>
      </c>
      <c r="CG28" s="12">
        <v>-4.5612000000000004</v>
      </c>
      <c r="CH28" s="12">
        <v>5.36</v>
      </c>
      <c r="CI28" s="12">
        <v>0.2324</v>
      </c>
      <c r="CJ28" s="12">
        <v>7.7507999999999999</v>
      </c>
      <c r="CK28" s="12">
        <v>-2.2587000000000002</v>
      </c>
      <c r="CL28" s="12">
        <v>3.956</v>
      </c>
      <c r="CM28" s="12">
        <v>-2.2587000000000002</v>
      </c>
      <c r="CN28" s="12">
        <v>4.1916000000000002</v>
      </c>
      <c r="CO28" s="12">
        <v>-1.992</v>
      </c>
      <c r="CP28" s="12">
        <v>4.2607999999999997</v>
      </c>
      <c r="CQ28" s="12">
        <v>-5.5885999999999996</v>
      </c>
      <c r="CR28" s="12">
        <v>3.8010999999999999</v>
      </c>
      <c r="CS28" s="12">
        <v>-1.8376999999999999</v>
      </c>
      <c r="CT28" s="12">
        <v>1.1265000000000001</v>
      </c>
      <c r="CU28" s="12">
        <v>-3.5743999999999998</v>
      </c>
      <c r="CV28" s="12">
        <v>3.8919000000000001</v>
      </c>
      <c r="CW28" s="12">
        <v>-3.5743999999999998</v>
      </c>
      <c r="CX28" s="12">
        <v>4.1459000000000001</v>
      </c>
      <c r="CY28" s="12">
        <v>-3.5427</v>
      </c>
      <c r="CZ28" s="12">
        <v>4.1750999999999996</v>
      </c>
      <c r="DA28" s="12">
        <v>-5.2934000000000001</v>
      </c>
      <c r="DB28" s="12">
        <v>1.21E-2</v>
      </c>
      <c r="DC28" s="12">
        <v>-0.82740000000000002</v>
      </c>
      <c r="DD28" s="12">
        <v>-3.2759999999999998</v>
      </c>
      <c r="DE28" s="12">
        <v>-4.1445999999999996</v>
      </c>
      <c r="DF28" s="12">
        <v>2.4022000000000001</v>
      </c>
      <c r="DG28" s="12">
        <v>-4.3395999999999999</v>
      </c>
      <c r="DH28" s="12">
        <v>2.4022000000000001</v>
      </c>
      <c r="DI28" s="12">
        <v>-4.4679000000000002</v>
      </c>
      <c r="DJ28" s="12">
        <v>2.4573999999999998</v>
      </c>
      <c r="DK28" s="12">
        <v>-3.8544</v>
      </c>
      <c r="DL28" s="12">
        <v>2.9369000000000001</v>
      </c>
      <c r="DM28" s="12">
        <v>-3.6747000000000001</v>
      </c>
      <c r="DN28" s="12">
        <v>4.4545000000000003</v>
      </c>
      <c r="DO28" s="12">
        <v>-3.7395</v>
      </c>
      <c r="DP28" s="12">
        <v>4.8151999999999999</v>
      </c>
    </row>
    <row r="29" spans="2:120" x14ac:dyDescent="0.2">
      <c r="B29" s="1" t="s">
        <v>767</v>
      </c>
      <c r="C29" s="1" t="s">
        <v>479</v>
      </c>
      <c r="D29" s="5">
        <f t="shared" si="41"/>
        <v>12.2536</v>
      </c>
      <c r="E29" s="5">
        <f t="shared" si="42"/>
        <v>11.7157</v>
      </c>
      <c r="F29" s="5">
        <f t="shared" si="43"/>
        <v>2.3843999999999999</v>
      </c>
      <c r="G29" s="5">
        <f t="shared" si="44"/>
        <v>0.70930000000000004</v>
      </c>
      <c r="H29" s="5">
        <f t="shared" si="45"/>
        <v>1.2877999999999998</v>
      </c>
      <c r="I29" s="5">
        <f t="shared" si="46"/>
        <v>0.66420000000000012</v>
      </c>
      <c r="J29" s="5">
        <f t="shared" si="47"/>
        <v>1.3488000000000002</v>
      </c>
      <c r="K29" s="5">
        <f t="shared" si="48"/>
        <v>1.3589000000000002</v>
      </c>
      <c r="L29" s="5">
        <f t="shared" si="49"/>
        <v>5.5565347519834694</v>
      </c>
      <c r="M29" s="5">
        <f t="shared" si="50"/>
        <v>1.3993547227204399</v>
      </c>
      <c r="N29" s="5">
        <f t="shared" si="51"/>
        <v>5.449601653310296</v>
      </c>
      <c r="O29" s="5" t="s">
        <v>566</v>
      </c>
      <c r="P29" s="5" t="s">
        <v>566</v>
      </c>
      <c r="Q29" s="5" t="s">
        <v>566</v>
      </c>
      <c r="R29" s="5">
        <f t="shared" si="60"/>
        <v>2.7648593815961067</v>
      </c>
      <c r="S29" s="5">
        <f t="shared" si="61"/>
        <v>4.6245273747703122</v>
      </c>
      <c r="T29" s="5">
        <f t="shared" si="62"/>
        <v>4.8376524058679538</v>
      </c>
      <c r="U29" s="5">
        <f t="shared" si="63"/>
        <v>6.1428509903789781</v>
      </c>
      <c r="V29" s="5">
        <f t="shared" si="64"/>
        <v>0.76111135847522404</v>
      </c>
      <c r="W29" s="5">
        <f t="shared" si="65"/>
        <v>1.6662122913962674</v>
      </c>
      <c r="X29" s="5">
        <f t="shared" si="66"/>
        <v>0.22415077514922896</v>
      </c>
      <c r="Y29" s="5">
        <f t="shared" si="53"/>
        <v>0.96509999999999996</v>
      </c>
      <c r="Z29" s="5">
        <f t="shared" si="54"/>
        <v>0.42609999999999998</v>
      </c>
      <c r="AA29" s="5">
        <f t="shared" si="55"/>
        <v>1.1804999999999999</v>
      </c>
      <c r="AB29" s="5">
        <f t="shared" si="56"/>
        <v>2.3997000000000002</v>
      </c>
      <c r="AC29" s="6">
        <f t="shared" si="57"/>
        <v>1.7652999999999999</v>
      </c>
      <c r="AD29" s="6">
        <f t="shared" si="67"/>
        <v>0</v>
      </c>
      <c r="AE29" s="6">
        <f t="shared" si="68"/>
        <v>0.22160000000000046</v>
      </c>
      <c r="AF29" s="6">
        <f t="shared" si="69"/>
        <v>0.20199999999999996</v>
      </c>
      <c r="AG29" s="9">
        <v>0</v>
      </c>
      <c r="AH29" s="9">
        <v>0</v>
      </c>
      <c r="AI29" s="9">
        <v>0</v>
      </c>
      <c r="AJ29" s="9">
        <v>-0.70930000000000004</v>
      </c>
      <c r="AK29" s="9">
        <v>0</v>
      </c>
      <c r="AL29" s="9">
        <v>-1.0966</v>
      </c>
      <c r="AM29" s="9">
        <v>0</v>
      </c>
      <c r="AN29" s="9">
        <v>-2.3843999999999999</v>
      </c>
      <c r="AO29" s="9">
        <v>0</v>
      </c>
      <c r="AP29" s="9">
        <v>-3.0486</v>
      </c>
      <c r="AQ29" s="9">
        <v>0</v>
      </c>
      <c r="AR29" s="9">
        <v>-4.3974000000000002</v>
      </c>
      <c r="AS29" s="9">
        <v>0</v>
      </c>
      <c r="AT29" s="9">
        <v>-5.7563000000000004</v>
      </c>
      <c r="AU29" s="9">
        <v>0</v>
      </c>
      <c r="AV29" s="9">
        <v>-11.7157</v>
      </c>
      <c r="AW29" s="9">
        <v>0</v>
      </c>
      <c r="AX29" s="9">
        <v>-12.2536</v>
      </c>
      <c r="AY29" s="18">
        <v>0.81089999999999995</v>
      </c>
      <c r="AZ29" s="18">
        <v>-6.9405000000000001</v>
      </c>
      <c r="BA29" s="19">
        <v>1.0198</v>
      </c>
      <c r="BB29" s="19">
        <v>-6.9405000000000001</v>
      </c>
      <c r="BC29" s="19">
        <v>0.52259999999999995</v>
      </c>
      <c r="BD29" s="19">
        <v>-6.9405000000000001</v>
      </c>
      <c r="BE29" s="19">
        <v>0.51429999999999998</v>
      </c>
      <c r="BF29" s="19">
        <v>-6.9405000000000001</v>
      </c>
      <c r="BG29" s="19">
        <v>0.27879999999999999</v>
      </c>
      <c r="BH29" s="19">
        <v>-6.9405000000000001</v>
      </c>
      <c r="BI29" s="19">
        <v>-0.14729999999999999</v>
      </c>
      <c r="BJ29" s="19">
        <v>-6.9405000000000001</v>
      </c>
      <c r="BK29" s="19">
        <v>-0.45079999999999998</v>
      </c>
      <c r="BL29" s="19">
        <v>-6.9405000000000001</v>
      </c>
      <c r="BM29" s="19">
        <v>-0.65790000000000004</v>
      </c>
      <c r="BN29" s="19">
        <v>-6.9405000000000001</v>
      </c>
      <c r="BO29" s="19">
        <v>-1.3798999999999999</v>
      </c>
      <c r="BP29" s="19">
        <v>-6.9405000000000001</v>
      </c>
      <c r="BQ29" s="19">
        <v>-0.95440000000000003</v>
      </c>
      <c r="BR29" s="19">
        <v>-6.9405000000000001</v>
      </c>
      <c r="BS29" s="17">
        <v>0</v>
      </c>
      <c r="BT29" s="17">
        <v>0</v>
      </c>
      <c r="BU29" s="17">
        <v>-2.1857000000000002</v>
      </c>
      <c r="BV29" s="17">
        <v>5.1086</v>
      </c>
      <c r="BW29" s="17">
        <v>-3.4264999999999999</v>
      </c>
      <c r="BX29" s="17">
        <v>5.7556000000000003</v>
      </c>
      <c r="BY29" s="17">
        <v>-5.0462999999999996</v>
      </c>
      <c r="BZ29" s="17">
        <v>6.1398000000000001</v>
      </c>
      <c r="CA29" s="17">
        <v>-8.2423000000000002</v>
      </c>
      <c r="CB29" s="17">
        <v>4.1123000000000003</v>
      </c>
      <c r="CC29" s="17">
        <v>-8.2423000000000002</v>
      </c>
      <c r="CD29" s="17">
        <v>4.1123000000000003</v>
      </c>
      <c r="CO29" s="12">
        <v>8.9934999999999992</v>
      </c>
      <c r="CP29" s="12">
        <v>7.6148999999999996</v>
      </c>
      <c r="CQ29" s="12">
        <v>8.6480999999999995</v>
      </c>
      <c r="CR29" s="12">
        <v>10.3581</v>
      </c>
      <c r="CS29" s="12">
        <v>10.876899999999999</v>
      </c>
      <c r="CT29" s="12">
        <v>14.4101</v>
      </c>
      <c r="CU29" s="12">
        <v>9.1821000000000002</v>
      </c>
      <c r="CV29" s="12">
        <v>8.2263999999999999</v>
      </c>
      <c r="CW29" s="12">
        <v>8.9604999999999997</v>
      </c>
      <c r="CX29" s="12">
        <v>8.2263999999999999</v>
      </c>
      <c r="CY29" s="12">
        <v>8.9896999999999991</v>
      </c>
      <c r="CZ29" s="12">
        <v>8.2454999999999998</v>
      </c>
      <c r="DA29" s="12">
        <v>8.6372999999999998</v>
      </c>
      <c r="DB29" s="12">
        <v>3.4207000000000001</v>
      </c>
      <c r="DC29" s="12">
        <v>12.3323</v>
      </c>
      <c r="DD29" s="12">
        <v>8.3279999999999994</v>
      </c>
      <c r="DE29" s="12">
        <v>8.9967000000000006</v>
      </c>
      <c r="DF29" s="12">
        <v>6.6326000000000001</v>
      </c>
      <c r="DG29" s="12">
        <v>8.7947000000000006</v>
      </c>
      <c r="DH29" s="12">
        <v>6.6326000000000001</v>
      </c>
      <c r="DI29" s="12">
        <v>8.7959999999999994</v>
      </c>
      <c r="DJ29" s="12">
        <v>6.6294000000000004</v>
      </c>
      <c r="DK29" s="12">
        <v>9.2912999999999997</v>
      </c>
      <c r="DL29" s="12">
        <v>6.0514999999999999</v>
      </c>
      <c r="DM29" s="12">
        <v>9.2977000000000007</v>
      </c>
      <c r="DN29" s="12">
        <v>4.3853</v>
      </c>
      <c r="DO29" s="12">
        <v>9.2018000000000004</v>
      </c>
      <c r="DP29" s="12">
        <v>4.1826999999999996</v>
      </c>
    </row>
    <row r="30" spans="2:120" x14ac:dyDescent="0.2">
      <c r="B30" s="1"/>
      <c r="C30" s="1"/>
      <c r="D30" s="5">
        <f t="shared" si="41"/>
        <v>0</v>
      </c>
      <c r="E30" s="5">
        <f t="shared" si="42"/>
        <v>0</v>
      </c>
      <c r="F30" s="5">
        <f t="shared" si="43"/>
        <v>0</v>
      </c>
      <c r="G30" s="5">
        <f t="shared" si="44"/>
        <v>0</v>
      </c>
      <c r="H30" s="5">
        <f t="shared" si="45"/>
        <v>0</v>
      </c>
      <c r="I30" s="5">
        <f t="shared" si="46"/>
        <v>0</v>
      </c>
      <c r="J30" s="5">
        <f t="shared" si="47"/>
        <v>0</v>
      </c>
      <c r="K30" s="5">
        <f t="shared" si="48"/>
        <v>0</v>
      </c>
      <c r="L30" s="5">
        <f t="shared" si="49"/>
        <v>0</v>
      </c>
      <c r="M30" s="5">
        <f t="shared" si="50"/>
        <v>0</v>
      </c>
      <c r="N30" s="5">
        <f t="shared" si="51"/>
        <v>0</v>
      </c>
      <c r="O30" s="5">
        <f t="shared" si="58"/>
        <v>0</v>
      </c>
      <c r="P30" s="5">
        <f t="shared" si="59"/>
        <v>0</v>
      </c>
      <c r="Q30" s="5">
        <f t="shared" si="52"/>
        <v>0</v>
      </c>
      <c r="R30" s="5">
        <f t="shared" si="60"/>
        <v>0</v>
      </c>
      <c r="S30" s="5">
        <f t="shared" si="61"/>
        <v>0</v>
      </c>
      <c r="T30" s="5">
        <f t="shared" si="62"/>
        <v>0</v>
      </c>
      <c r="U30" s="5">
        <f t="shared" si="63"/>
        <v>0</v>
      </c>
      <c r="V30" s="5">
        <f t="shared" si="64"/>
        <v>0</v>
      </c>
      <c r="W30" s="5">
        <f t="shared" si="65"/>
        <v>0</v>
      </c>
      <c r="X30" s="5">
        <f t="shared" si="66"/>
        <v>0</v>
      </c>
      <c r="Y30" s="5">
        <f t="shared" si="53"/>
        <v>0</v>
      </c>
      <c r="Z30" s="5">
        <f t="shared" si="54"/>
        <v>0</v>
      </c>
      <c r="AA30" s="5">
        <f t="shared" si="55"/>
        <v>0</v>
      </c>
      <c r="AB30" s="5">
        <f t="shared" si="56"/>
        <v>0</v>
      </c>
      <c r="AC30" s="6">
        <f t="shared" si="57"/>
        <v>0</v>
      </c>
      <c r="AD30" s="6">
        <f t="shared" si="67"/>
        <v>0</v>
      </c>
      <c r="AE30" s="6">
        <f t="shared" si="68"/>
        <v>0</v>
      </c>
      <c r="AF30" s="6">
        <f t="shared" si="69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41"/>
        <v>0</v>
      </c>
      <c r="E31" s="5">
        <f t="shared" si="42"/>
        <v>0</v>
      </c>
      <c r="F31" s="5">
        <f t="shared" si="43"/>
        <v>0</v>
      </c>
      <c r="G31" s="5">
        <f t="shared" si="44"/>
        <v>0</v>
      </c>
      <c r="H31" s="5">
        <f t="shared" si="45"/>
        <v>0</v>
      </c>
      <c r="I31" s="5">
        <f t="shared" si="46"/>
        <v>0</v>
      </c>
      <c r="J31" s="5">
        <f t="shared" si="47"/>
        <v>0</v>
      </c>
      <c r="K31" s="5">
        <f t="shared" si="48"/>
        <v>0</v>
      </c>
      <c r="L31" s="5">
        <f t="shared" si="49"/>
        <v>0</v>
      </c>
      <c r="M31" s="5">
        <f t="shared" si="50"/>
        <v>0</v>
      </c>
      <c r="N31" s="5">
        <f t="shared" si="51"/>
        <v>0</v>
      </c>
      <c r="O31" s="5">
        <f t="shared" si="58"/>
        <v>0</v>
      </c>
      <c r="P31" s="5">
        <f t="shared" si="59"/>
        <v>0</v>
      </c>
      <c r="Q31" s="5">
        <f t="shared" si="52"/>
        <v>0</v>
      </c>
      <c r="R31" s="5">
        <f t="shared" si="60"/>
        <v>0</v>
      </c>
      <c r="S31" s="5">
        <f t="shared" si="61"/>
        <v>0</v>
      </c>
      <c r="T31" s="5">
        <f t="shared" si="62"/>
        <v>0</v>
      </c>
      <c r="U31" s="5">
        <f t="shared" si="63"/>
        <v>0</v>
      </c>
      <c r="V31" s="5">
        <f t="shared" si="64"/>
        <v>0</v>
      </c>
      <c r="W31" s="5">
        <f t="shared" si="65"/>
        <v>0</v>
      </c>
      <c r="X31" s="5">
        <f t="shared" si="66"/>
        <v>0</v>
      </c>
      <c r="Y31" s="5">
        <f t="shared" si="53"/>
        <v>0</v>
      </c>
      <c r="Z31" s="5">
        <f t="shared" si="54"/>
        <v>0</v>
      </c>
      <c r="AA31" s="5">
        <f t="shared" si="55"/>
        <v>0</v>
      </c>
      <c r="AB31" s="5">
        <f t="shared" si="56"/>
        <v>0</v>
      </c>
      <c r="AC31" s="6">
        <f t="shared" si="57"/>
        <v>0</v>
      </c>
      <c r="AD31" s="6">
        <f t="shared" si="67"/>
        <v>0</v>
      </c>
      <c r="AE31" s="6">
        <f t="shared" si="68"/>
        <v>0</v>
      </c>
      <c r="AF31" s="6">
        <f t="shared" si="69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41"/>
        <v>0</v>
      </c>
      <c r="E32" s="5">
        <f t="shared" si="42"/>
        <v>0</v>
      </c>
      <c r="F32" s="5">
        <f t="shared" si="43"/>
        <v>0</v>
      </c>
      <c r="G32" s="5">
        <f t="shared" si="44"/>
        <v>0</v>
      </c>
      <c r="H32" s="5">
        <f t="shared" si="45"/>
        <v>0</v>
      </c>
      <c r="I32" s="5">
        <f t="shared" si="46"/>
        <v>0</v>
      </c>
      <c r="J32" s="5">
        <f t="shared" si="47"/>
        <v>0</v>
      </c>
      <c r="K32" s="5">
        <f t="shared" si="48"/>
        <v>0</v>
      </c>
      <c r="L32" s="5">
        <f t="shared" si="49"/>
        <v>0</v>
      </c>
      <c r="M32" s="5">
        <f t="shared" si="50"/>
        <v>0</v>
      </c>
      <c r="N32" s="5">
        <f t="shared" si="51"/>
        <v>0</v>
      </c>
      <c r="O32" s="5">
        <f t="shared" si="58"/>
        <v>0</v>
      </c>
      <c r="P32" s="5">
        <f t="shared" si="59"/>
        <v>0</v>
      </c>
      <c r="Q32" s="5">
        <f t="shared" si="52"/>
        <v>0</v>
      </c>
      <c r="R32" s="5">
        <f t="shared" si="60"/>
        <v>0</v>
      </c>
      <c r="S32" s="5">
        <f t="shared" si="61"/>
        <v>0</v>
      </c>
      <c r="T32" s="5">
        <f t="shared" si="62"/>
        <v>0</v>
      </c>
      <c r="U32" s="5">
        <f t="shared" si="63"/>
        <v>0</v>
      </c>
      <c r="V32" s="5">
        <f t="shared" si="64"/>
        <v>0</v>
      </c>
      <c r="W32" s="5">
        <f t="shared" si="65"/>
        <v>0</v>
      </c>
      <c r="X32" s="5">
        <f t="shared" si="66"/>
        <v>0</v>
      </c>
      <c r="Y32" s="5">
        <f t="shared" si="53"/>
        <v>0</v>
      </c>
      <c r="Z32" s="5">
        <f t="shared" si="54"/>
        <v>0</v>
      </c>
      <c r="AA32" s="5">
        <f t="shared" si="55"/>
        <v>0</v>
      </c>
      <c r="AB32" s="5">
        <f t="shared" si="56"/>
        <v>0</v>
      </c>
      <c r="AC32" s="6">
        <f t="shared" si="57"/>
        <v>0</v>
      </c>
      <c r="AD32" s="6">
        <f t="shared" si="67"/>
        <v>0</v>
      </c>
      <c r="AE32" s="6">
        <f t="shared" si="68"/>
        <v>0</v>
      </c>
      <c r="AF32" s="6">
        <f t="shared" si="69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82" x14ac:dyDescent="0.2">
      <c r="B33" s="1"/>
      <c r="C33" s="1"/>
      <c r="D33" s="5">
        <f t="shared" si="41"/>
        <v>0</v>
      </c>
      <c r="E33" s="5">
        <f t="shared" si="42"/>
        <v>0</v>
      </c>
      <c r="F33" s="5">
        <f t="shared" si="43"/>
        <v>0</v>
      </c>
      <c r="G33" s="5">
        <f t="shared" si="44"/>
        <v>0</v>
      </c>
      <c r="H33" s="5">
        <f t="shared" si="45"/>
        <v>0</v>
      </c>
      <c r="I33" s="5">
        <f t="shared" si="46"/>
        <v>0</v>
      </c>
      <c r="J33" s="5">
        <f t="shared" si="47"/>
        <v>0</v>
      </c>
      <c r="K33" s="5">
        <f t="shared" si="48"/>
        <v>0</v>
      </c>
      <c r="L33" s="5">
        <f t="shared" si="49"/>
        <v>0</v>
      </c>
      <c r="M33" s="5">
        <f t="shared" si="50"/>
        <v>0</v>
      </c>
      <c r="N33" s="5">
        <f t="shared" si="51"/>
        <v>0</v>
      </c>
      <c r="O33" s="5">
        <f t="shared" si="58"/>
        <v>0</v>
      </c>
      <c r="P33" s="5">
        <f t="shared" si="59"/>
        <v>0</v>
      </c>
      <c r="Q33" s="5">
        <f t="shared" si="52"/>
        <v>0</v>
      </c>
      <c r="R33" s="5">
        <f t="shared" si="60"/>
        <v>0</v>
      </c>
      <c r="S33" s="5">
        <f t="shared" si="61"/>
        <v>0</v>
      </c>
      <c r="T33" s="5">
        <f t="shared" si="62"/>
        <v>0</v>
      </c>
      <c r="U33" s="5">
        <f t="shared" si="63"/>
        <v>0</v>
      </c>
      <c r="V33" s="5">
        <f t="shared" si="64"/>
        <v>0</v>
      </c>
      <c r="W33" s="5">
        <f t="shared" si="65"/>
        <v>0</v>
      </c>
      <c r="X33" s="5">
        <f t="shared" si="66"/>
        <v>0</v>
      </c>
      <c r="Y33" s="5">
        <f t="shared" si="53"/>
        <v>0</v>
      </c>
      <c r="Z33" s="5">
        <f t="shared" si="54"/>
        <v>0</v>
      </c>
      <c r="AA33" s="5">
        <f t="shared" si="55"/>
        <v>0</v>
      </c>
      <c r="AB33" s="5">
        <f t="shared" si="56"/>
        <v>0</v>
      </c>
      <c r="AC33" s="6">
        <f t="shared" si="57"/>
        <v>0</v>
      </c>
      <c r="AD33" s="6">
        <f t="shared" si="67"/>
        <v>0</v>
      </c>
      <c r="AE33" s="6">
        <f t="shared" si="68"/>
        <v>0</v>
      </c>
      <c r="AF33" s="6">
        <f t="shared" si="69"/>
        <v>0</v>
      </c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18"/>
      <c r="AZ33" s="18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</row>
    <row r="34" spans="2:82" x14ac:dyDescent="0.2">
      <c r="B34" s="13" t="s">
        <v>3</v>
      </c>
      <c r="C34" s="13"/>
      <c r="D34" s="14">
        <f>AVERAGE(D24:D29)</f>
        <v>12.991266666666668</v>
      </c>
      <c r="E34" s="14">
        <f t="shared" ref="E34:AF34" si="70">AVERAGE(E24:E29)</f>
        <v>12.667183333333334</v>
      </c>
      <c r="F34" s="14">
        <f t="shared" si="70"/>
        <v>2.5264500000000001</v>
      </c>
      <c r="G34" s="14">
        <f t="shared" si="70"/>
        <v>0.77693333333333336</v>
      </c>
      <c r="H34" s="14">
        <f t="shared" si="70"/>
        <v>1.3200666666666667</v>
      </c>
      <c r="I34" s="14">
        <f t="shared" si="70"/>
        <v>0.73501666666666665</v>
      </c>
      <c r="J34" s="14">
        <f t="shared" si="70"/>
        <v>1.5779666666666667</v>
      </c>
      <c r="K34" s="14">
        <f t="shared" si="70"/>
        <v>1.1172</v>
      </c>
      <c r="L34" s="14">
        <f t="shared" si="70"/>
        <v>5.3343356991146145</v>
      </c>
      <c r="M34" s="14">
        <f t="shared" si="70"/>
        <v>1.397748894247945</v>
      </c>
      <c r="N34" s="14">
        <f>AVERAGE(N24:N26,N28:N29)</f>
        <v>4.4335517896587771</v>
      </c>
      <c r="O34" s="14">
        <f t="shared" si="70"/>
        <v>1.3114805981132307</v>
      </c>
      <c r="P34" s="14">
        <f t="shared" si="70"/>
        <v>5.1517994612012341</v>
      </c>
      <c r="Q34" s="14">
        <f t="shared" si="70"/>
        <v>5.5185202122823203</v>
      </c>
      <c r="R34" s="14">
        <f t="shared" si="70"/>
        <v>3.5031758260198202</v>
      </c>
      <c r="S34" s="14">
        <f t="shared" si="70"/>
        <v>4.4688479653726203</v>
      </c>
      <c r="T34" s="14">
        <f t="shared" si="70"/>
        <v>4.8950955945026209</v>
      </c>
      <c r="U34" s="14">
        <f t="shared" si="70"/>
        <v>6.0509298752545178</v>
      </c>
      <c r="V34" s="14">
        <f t="shared" si="70"/>
        <v>0.81948758894567375</v>
      </c>
      <c r="W34" s="14">
        <f t="shared" si="70"/>
        <v>1.669959609418596</v>
      </c>
      <c r="X34" s="14">
        <f t="shared" si="70"/>
        <v>0.32979736574617741</v>
      </c>
      <c r="Y34" s="14">
        <f t="shared" si="70"/>
        <v>1.0236999999999998</v>
      </c>
      <c r="Z34" s="14">
        <f t="shared" si="70"/>
        <v>0.50926666666666665</v>
      </c>
      <c r="AA34" s="14">
        <f t="shared" si="70"/>
        <v>1.3361666666666665</v>
      </c>
      <c r="AB34" s="14">
        <f t="shared" si="70"/>
        <v>2.8721166666666669</v>
      </c>
      <c r="AC34" s="14">
        <f t="shared" si="70"/>
        <v>2.0315833333333333</v>
      </c>
      <c r="AD34" s="14">
        <f t="shared" si="70"/>
        <v>0.21093333333333333</v>
      </c>
      <c r="AE34" s="14">
        <f t="shared" si="70"/>
        <v>0.2577000000000001</v>
      </c>
      <c r="AF34" s="14">
        <f t="shared" si="70"/>
        <v>0.2137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82" x14ac:dyDescent="0.2">
      <c r="B35" s="13" t="s">
        <v>4</v>
      </c>
      <c r="C35" s="13"/>
      <c r="D35" s="14">
        <f>STDEV(D24:D29)</f>
        <v>0.69117223806130024</v>
      </c>
      <c r="E35" s="14">
        <f t="shared" ref="E35:AF35" si="71">STDEV(E24:E29)</f>
        <v>0.61974463585146633</v>
      </c>
      <c r="F35" s="14">
        <f t="shared" si="71"/>
        <v>0.1137791325331671</v>
      </c>
      <c r="G35" s="14">
        <f t="shared" si="71"/>
        <v>4.8370100957788632E-2</v>
      </c>
      <c r="H35" s="14">
        <f t="shared" si="71"/>
        <v>9.214524766186627E-2</v>
      </c>
      <c r="I35" s="14">
        <f t="shared" si="71"/>
        <v>7.847097340205908E-2</v>
      </c>
      <c r="J35" s="14">
        <f t="shared" si="71"/>
        <v>0.11683067519562934</v>
      </c>
      <c r="K35" s="14">
        <f t="shared" si="71"/>
        <v>0.16767882394625772</v>
      </c>
      <c r="L35" s="14">
        <f t="shared" si="71"/>
        <v>0.2585582699927868</v>
      </c>
      <c r="M35" s="14">
        <f t="shared" si="71"/>
        <v>6.5869327872514663E-2</v>
      </c>
      <c r="N35" s="14">
        <f>STDEV(N24:N26,N28:N29)</f>
        <v>0.58476757791722467</v>
      </c>
      <c r="O35" s="14">
        <f t="shared" si="71"/>
        <v>3.5261615747489955E-2</v>
      </c>
      <c r="P35" s="14">
        <f t="shared" si="71"/>
        <v>0.23186642589720188</v>
      </c>
      <c r="Q35" s="14">
        <f t="shared" si="71"/>
        <v>0.34042575664799712</v>
      </c>
      <c r="R35" s="14">
        <f t="shared" si="71"/>
        <v>0.41341262485369445</v>
      </c>
      <c r="S35" s="14">
        <f t="shared" si="71"/>
        <v>0.38160886108945274</v>
      </c>
      <c r="T35" s="14">
        <f t="shared" si="71"/>
        <v>0.27004637530845949</v>
      </c>
      <c r="U35" s="14">
        <f t="shared" si="71"/>
        <v>0.30117578538591833</v>
      </c>
      <c r="V35" s="14">
        <f t="shared" si="71"/>
        <v>6.9741020044219865E-2</v>
      </c>
      <c r="W35" s="14">
        <f t="shared" si="71"/>
        <v>8.0122727690638898E-2</v>
      </c>
      <c r="X35" s="14">
        <f t="shared" si="71"/>
        <v>8.0969037639448918E-2</v>
      </c>
      <c r="Y35" s="14">
        <f t="shared" si="71"/>
        <v>5.7286368361068256E-2</v>
      </c>
      <c r="Z35" s="14">
        <f t="shared" si="71"/>
        <v>7.9113504957539466E-2</v>
      </c>
      <c r="AA35" s="14">
        <f t="shared" si="71"/>
        <v>0.11969911723428321</v>
      </c>
      <c r="AB35" s="14">
        <f t="shared" si="71"/>
        <v>0.28617954795314549</v>
      </c>
      <c r="AC35" s="14">
        <f t="shared" si="71"/>
        <v>0.29112039033133424</v>
      </c>
      <c r="AD35" s="14">
        <f t="shared" si="71"/>
        <v>0.10579447370570297</v>
      </c>
      <c r="AE35" s="14">
        <f t="shared" si="71"/>
        <v>4.3791094985167915E-2</v>
      </c>
      <c r="AF35" s="14">
        <f t="shared" si="71"/>
        <v>2.1007236848286311E-2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82" x14ac:dyDescent="0.2">
      <c r="B36" s="13" t="s">
        <v>5</v>
      </c>
      <c r="C36" s="13"/>
      <c r="D36" s="14">
        <f>MAX(D24:D29)-MIN(D24:D29)</f>
        <v>1.8834</v>
      </c>
      <c r="E36" s="14">
        <f t="shared" ref="E36:AF36" si="72">MAX(E24:E29)-MIN(E24:E29)</f>
        <v>1.7774000000000001</v>
      </c>
      <c r="F36" s="14">
        <f t="shared" si="72"/>
        <v>0.26100000000000012</v>
      </c>
      <c r="G36" s="14">
        <f t="shared" si="72"/>
        <v>0.12379999999999991</v>
      </c>
      <c r="H36" s="14">
        <f t="shared" si="72"/>
        <v>0.24439999999999995</v>
      </c>
      <c r="I36" s="14">
        <f t="shared" si="72"/>
        <v>0.19110000000000005</v>
      </c>
      <c r="J36" s="14">
        <f t="shared" si="72"/>
        <v>0.3142999999999998</v>
      </c>
      <c r="K36" s="14">
        <f t="shared" si="72"/>
        <v>0.47120000000000051</v>
      </c>
      <c r="L36" s="14">
        <f t="shared" si="72"/>
        <v>0.68856204574743263</v>
      </c>
      <c r="M36" s="14">
        <f t="shared" si="72"/>
        <v>0.19132452335650574</v>
      </c>
      <c r="N36" s="14">
        <f>MAX(N24:N26,N28:N29)-MIN(N24:N26,N28:N29)</f>
        <v>1.5103984737998255</v>
      </c>
      <c r="O36" s="14">
        <f t="shared" si="72"/>
        <v>4.9867455221288992E-2</v>
      </c>
      <c r="P36" s="14">
        <f t="shared" si="72"/>
        <v>0.52473011025666949</v>
      </c>
      <c r="Q36" s="14">
        <f t="shared" si="72"/>
        <v>0.91756473980143216</v>
      </c>
      <c r="R36" s="14">
        <f t="shared" si="72"/>
        <v>1.1254790933954979</v>
      </c>
      <c r="S36" s="14">
        <f t="shared" si="72"/>
        <v>1.0158937046464769</v>
      </c>
      <c r="T36" s="14">
        <f t="shared" si="72"/>
        <v>0.74573441852347155</v>
      </c>
      <c r="U36" s="14">
        <f t="shared" si="72"/>
        <v>0.86426408955369549</v>
      </c>
      <c r="V36" s="14">
        <f t="shared" si="72"/>
        <v>0.17348103615655519</v>
      </c>
      <c r="W36" s="14">
        <f t="shared" si="72"/>
        <v>0.21527905030241179</v>
      </c>
      <c r="X36" s="14">
        <f t="shared" si="72"/>
        <v>0.20961304307446729</v>
      </c>
      <c r="Y36" s="14">
        <f t="shared" si="72"/>
        <v>0.13980000000000004</v>
      </c>
      <c r="Z36" s="14">
        <f t="shared" si="72"/>
        <v>0.18539999999999995</v>
      </c>
      <c r="AA36" s="14">
        <f t="shared" si="72"/>
        <v>0.31300000000000017</v>
      </c>
      <c r="AB36" s="14">
        <f t="shared" si="72"/>
        <v>0.88450000000000006</v>
      </c>
      <c r="AC36" s="14">
        <f t="shared" si="72"/>
        <v>0.74610000000000021</v>
      </c>
      <c r="AD36" s="14">
        <f t="shared" si="72"/>
        <v>0.29600000000000026</v>
      </c>
      <c r="AE36" s="14">
        <f t="shared" si="72"/>
        <v>0.11999999999999966</v>
      </c>
      <c r="AF36" s="14">
        <f t="shared" si="72"/>
        <v>5.4100000000000037E-2</v>
      </c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7"/>
      <c r="BT36" s="7"/>
      <c r="BU36" s="7"/>
      <c r="BV36" s="7"/>
      <c r="BW36" s="7"/>
      <c r="BX36" s="7"/>
      <c r="BY36" s="7"/>
      <c r="BZ36" s="7"/>
    </row>
    <row r="37" spans="2:82" x14ac:dyDescent="0.2">
      <c r="B37" s="13" t="s">
        <v>6</v>
      </c>
      <c r="C37" s="13"/>
      <c r="D37" s="14">
        <f>MIN(D24:D29)</f>
        <v>12.2536</v>
      </c>
      <c r="E37" s="14">
        <f t="shared" ref="E37:AF37" si="73">MIN(E24:E29)</f>
        <v>11.7157</v>
      </c>
      <c r="F37" s="14">
        <f t="shared" si="73"/>
        <v>2.3843999999999999</v>
      </c>
      <c r="G37" s="14">
        <f t="shared" si="73"/>
        <v>0.70930000000000004</v>
      </c>
      <c r="H37" s="14">
        <f t="shared" si="73"/>
        <v>1.1697</v>
      </c>
      <c r="I37" s="14">
        <f t="shared" si="73"/>
        <v>0.64959999999999996</v>
      </c>
      <c r="J37" s="14">
        <f t="shared" si="73"/>
        <v>1.3488000000000002</v>
      </c>
      <c r="K37" s="14">
        <f t="shared" si="73"/>
        <v>0.88769999999999971</v>
      </c>
      <c r="L37" s="14">
        <f t="shared" si="73"/>
        <v>4.8959963163793336</v>
      </c>
      <c r="M37" s="14">
        <f t="shared" si="73"/>
        <v>1.3196155879649194</v>
      </c>
      <c r="N37" s="14">
        <f>MIN(N24:N26,N28:N29)</f>
        <v>3.9392031795104705</v>
      </c>
      <c r="O37" s="14">
        <f t="shared" si="73"/>
        <v>1.2865468705025862</v>
      </c>
      <c r="P37" s="14">
        <f t="shared" si="73"/>
        <v>4.8562362267500951</v>
      </c>
      <c r="Q37" s="14">
        <f t="shared" si="73"/>
        <v>5.0585448391805325</v>
      </c>
      <c r="R37" s="14">
        <f t="shared" si="73"/>
        <v>2.7648593815961067</v>
      </c>
      <c r="S37" s="14">
        <f t="shared" si="73"/>
        <v>3.716077433262122</v>
      </c>
      <c r="T37" s="14">
        <f t="shared" si="73"/>
        <v>4.516139888223127</v>
      </c>
      <c r="U37" s="14">
        <f t="shared" si="73"/>
        <v>5.5458775329067631</v>
      </c>
      <c r="V37" s="14">
        <f t="shared" si="73"/>
        <v>0.74655425121018493</v>
      </c>
      <c r="W37" s="14">
        <f t="shared" si="73"/>
        <v>1.5282021626735125</v>
      </c>
      <c r="X37" s="14">
        <f t="shared" si="73"/>
        <v>0.22415077514922896</v>
      </c>
      <c r="Y37" s="14">
        <f t="shared" si="73"/>
        <v>0.9486</v>
      </c>
      <c r="Z37" s="14">
        <f t="shared" si="73"/>
        <v>0.42609999999999998</v>
      </c>
      <c r="AA37" s="14">
        <f t="shared" si="73"/>
        <v>1.1804999999999999</v>
      </c>
      <c r="AB37" s="14">
        <f t="shared" si="73"/>
        <v>2.3997000000000002</v>
      </c>
      <c r="AC37" s="14">
        <f t="shared" si="73"/>
        <v>1.7303999999999999</v>
      </c>
      <c r="AD37" s="14">
        <f t="shared" si="73"/>
        <v>0</v>
      </c>
      <c r="AE37" s="14">
        <f t="shared" si="73"/>
        <v>0.22160000000000046</v>
      </c>
      <c r="AF37" s="14">
        <f t="shared" si="73"/>
        <v>0.19359999999999999</v>
      </c>
      <c r="AI37" s="12"/>
      <c r="AJ37" s="12"/>
      <c r="AK37" s="12"/>
    </row>
    <row r="38" spans="2:82" x14ac:dyDescent="0.2">
      <c r="B38" s="13" t="s">
        <v>7</v>
      </c>
      <c r="C38" s="13"/>
      <c r="D38" s="14">
        <f>MAX(D24:D29)</f>
        <v>14.137</v>
      </c>
      <c r="E38" s="14">
        <f t="shared" ref="E38:AF38" si="74">MAX(E24:E29)</f>
        <v>13.4931</v>
      </c>
      <c r="F38" s="14">
        <f t="shared" si="74"/>
        <v>2.6454</v>
      </c>
      <c r="G38" s="14">
        <f t="shared" si="74"/>
        <v>0.83309999999999995</v>
      </c>
      <c r="H38" s="14">
        <f t="shared" si="74"/>
        <v>1.4140999999999999</v>
      </c>
      <c r="I38" s="14">
        <f t="shared" si="74"/>
        <v>0.8407</v>
      </c>
      <c r="J38" s="14">
        <f t="shared" si="74"/>
        <v>1.6631</v>
      </c>
      <c r="K38" s="14">
        <f t="shared" si="74"/>
        <v>1.3589000000000002</v>
      </c>
      <c r="L38" s="14">
        <f t="shared" si="74"/>
        <v>5.5845583621267663</v>
      </c>
      <c r="M38" s="14">
        <f t="shared" si="74"/>
        <v>1.5109401113214251</v>
      </c>
      <c r="N38" s="14">
        <f>MAX(N24:N26,N28:N29)</f>
        <v>5.449601653310296</v>
      </c>
      <c r="O38" s="14">
        <f t="shared" si="74"/>
        <v>1.3364143257238752</v>
      </c>
      <c r="P38" s="14">
        <f t="shared" si="74"/>
        <v>5.3809663370067646</v>
      </c>
      <c r="Q38" s="14">
        <f t="shared" si="74"/>
        <v>5.9761095789819647</v>
      </c>
      <c r="R38" s="14">
        <f t="shared" si="74"/>
        <v>3.8903384749916046</v>
      </c>
      <c r="S38" s="14">
        <f t="shared" si="74"/>
        <v>4.7319711379085989</v>
      </c>
      <c r="T38" s="14">
        <f t="shared" si="74"/>
        <v>5.2618743067465985</v>
      </c>
      <c r="U38" s="14">
        <f t="shared" si="74"/>
        <v>6.4101416224604586</v>
      </c>
      <c r="V38" s="14">
        <f t="shared" si="74"/>
        <v>0.92003528736674012</v>
      </c>
      <c r="W38" s="14">
        <f t="shared" si="74"/>
        <v>1.7434812129759243</v>
      </c>
      <c r="X38" s="14">
        <f t="shared" si="74"/>
        <v>0.43376381822369625</v>
      </c>
      <c r="Y38" s="14">
        <f t="shared" si="74"/>
        <v>1.0884</v>
      </c>
      <c r="Z38" s="14">
        <f t="shared" si="74"/>
        <v>0.61149999999999993</v>
      </c>
      <c r="AA38" s="14">
        <f t="shared" si="74"/>
        <v>1.4935</v>
      </c>
      <c r="AB38" s="14">
        <f t="shared" si="74"/>
        <v>3.2842000000000002</v>
      </c>
      <c r="AC38" s="14">
        <f t="shared" si="74"/>
        <v>2.4765000000000001</v>
      </c>
      <c r="AD38" s="14">
        <f t="shared" si="74"/>
        <v>0.29600000000000026</v>
      </c>
      <c r="AE38" s="14">
        <f t="shared" si="74"/>
        <v>0.34160000000000013</v>
      </c>
      <c r="AF38" s="14">
        <f t="shared" si="74"/>
        <v>0.24770000000000003</v>
      </c>
      <c r="AI38" s="12"/>
      <c r="AJ38" s="12"/>
      <c r="AK38" s="12"/>
    </row>
    <row r="39" spans="2:82" x14ac:dyDescent="0.2">
      <c r="B39" s="13" t="s">
        <v>56</v>
      </c>
      <c r="C39" s="13"/>
      <c r="D39" s="15">
        <f>COUNT(D24:D29)</f>
        <v>6</v>
      </c>
      <c r="E39" s="15">
        <f t="shared" ref="E39:AF39" si="75">COUNT(E24:E29)</f>
        <v>6</v>
      </c>
      <c r="F39" s="15">
        <f t="shared" si="75"/>
        <v>6</v>
      </c>
      <c r="G39" s="15">
        <f t="shared" si="75"/>
        <v>6</v>
      </c>
      <c r="H39" s="15">
        <f t="shared" si="75"/>
        <v>6</v>
      </c>
      <c r="I39" s="15">
        <f t="shared" si="75"/>
        <v>6</v>
      </c>
      <c r="J39" s="15">
        <f t="shared" si="75"/>
        <v>6</v>
      </c>
      <c r="K39" s="15">
        <f t="shared" si="75"/>
        <v>6</v>
      </c>
      <c r="L39" s="15">
        <f t="shared" si="75"/>
        <v>6</v>
      </c>
      <c r="M39" s="15">
        <f t="shared" si="75"/>
        <v>6</v>
      </c>
      <c r="N39" s="15">
        <f>COUNT(N24:N26,N28:N29)</f>
        <v>5</v>
      </c>
      <c r="O39" s="15">
        <f t="shared" si="75"/>
        <v>2</v>
      </c>
      <c r="P39" s="15">
        <f t="shared" si="75"/>
        <v>5</v>
      </c>
      <c r="Q39" s="15">
        <f t="shared" si="75"/>
        <v>5</v>
      </c>
      <c r="R39" s="15">
        <f t="shared" si="75"/>
        <v>6</v>
      </c>
      <c r="S39" s="15">
        <f t="shared" si="75"/>
        <v>6</v>
      </c>
      <c r="T39" s="15">
        <f t="shared" si="75"/>
        <v>6</v>
      </c>
      <c r="U39" s="15">
        <f t="shared" si="75"/>
        <v>6</v>
      </c>
      <c r="V39" s="15">
        <f t="shared" si="75"/>
        <v>6</v>
      </c>
      <c r="W39" s="15">
        <f t="shared" si="75"/>
        <v>6</v>
      </c>
      <c r="X39" s="15">
        <f t="shared" si="75"/>
        <v>6</v>
      </c>
      <c r="Y39" s="15">
        <f t="shared" si="75"/>
        <v>6</v>
      </c>
      <c r="Z39" s="15">
        <f t="shared" si="75"/>
        <v>6</v>
      </c>
      <c r="AA39" s="15">
        <f t="shared" si="75"/>
        <v>6</v>
      </c>
      <c r="AB39" s="15">
        <f t="shared" si="75"/>
        <v>6</v>
      </c>
      <c r="AC39" s="15">
        <f t="shared" si="75"/>
        <v>6</v>
      </c>
      <c r="AD39" s="15">
        <f t="shared" si="75"/>
        <v>6</v>
      </c>
      <c r="AE39" s="15">
        <f t="shared" si="75"/>
        <v>6</v>
      </c>
      <c r="AF39" s="15">
        <f t="shared" si="75"/>
        <v>6</v>
      </c>
      <c r="AI39" s="12"/>
      <c r="AJ39" s="12"/>
      <c r="AK39" s="12"/>
    </row>
  </sheetData>
  <mergeCells count="44">
    <mergeCell ref="BE22:BF22"/>
    <mergeCell ref="BG22:BH22"/>
    <mergeCell ref="BI22:BJ22"/>
    <mergeCell ref="BK22:BL22"/>
    <mergeCell ref="BU22:BV22"/>
    <mergeCell ref="BW22:BX22"/>
    <mergeCell ref="BM22:BN22"/>
    <mergeCell ref="BO22:BP22"/>
    <mergeCell ref="BQ22:BR22"/>
    <mergeCell ref="BS22:BT22"/>
    <mergeCell ref="AS22:AT22"/>
    <mergeCell ref="AU22:AV22"/>
    <mergeCell ref="AW22:AX22"/>
    <mergeCell ref="AY22:AZ22"/>
    <mergeCell ref="BA22:BB22"/>
    <mergeCell ref="BC22:BD22"/>
    <mergeCell ref="BQ1:BR1"/>
    <mergeCell ref="BS1:BT1"/>
    <mergeCell ref="BU1:BV1"/>
    <mergeCell ref="BW1:BX1"/>
    <mergeCell ref="AG22:AH22"/>
    <mergeCell ref="AI22:AJ22"/>
    <mergeCell ref="AK22:AL22"/>
    <mergeCell ref="AM22:AN22"/>
    <mergeCell ref="AO22:AP22"/>
    <mergeCell ref="AQ22:AR22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workbookViewId="0">
      <pane xSplit="3" topLeftCell="V1" activePane="topRight" state="frozen"/>
      <selection pane="topRight" activeCell="B12" sqref="B12:AF17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308</v>
      </c>
      <c r="C3" s="1"/>
      <c r="D3" s="5">
        <f t="shared" ref="D3:D11" si="0">((AG3-AW3)^2+(AH3-AX3)^2)^0.5</f>
        <v>11.9672</v>
      </c>
      <c r="E3" s="5">
        <f t="shared" ref="E3:E11" si="1">((AG3-AU3)^2+(AH3-AV3)^2)^0.5</f>
        <v>10.778499999999999</v>
      </c>
      <c r="F3" s="5">
        <f>((AG3-AM3)^2+(AH3-AN3)^2)^0.5</f>
        <v>2.6377999999999999</v>
      </c>
      <c r="G3" s="5">
        <f>((AG3-AI3)^2+(AH3-AJ3)^2)^0.5</f>
        <v>0.75629999999999997</v>
      </c>
      <c r="H3" s="5">
        <f>((AK3-AM3)^2+(AL3-AN3)^2)^0.5</f>
        <v>1.3405</v>
      </c>
      <c r="I3" s="5">
        <f>((AM3-AO3)^2+(AN3-AP3)^2)^0.5</f>
        <v>0.66990000000000016</v>
      </c>
      <c r="J3" s="5">
        <f>((AO3-AQ3)^2+(AP3-AR3)^2)^0.5</f>
        <v>1.4707000000000003</v>
      </c>
      <c r="K3" s="5">
        <f>((AQ3-AS3)^2+(AR3-AT3)^2)^0.5</f>
        <v>1.0813999999999995</v>
      </c>
      <c r="L3" s="5">
        <v>6.0072852304514388</v>
      </c>
      <c r="M3" s="5">
        <v>1.6300997178086989</v>
      </c>
      <c r="N3" s="5" t="s">
        <v>566</v>
      </c>
      <c r="O3" s="5">
        <v>2.0439099417537943</v>
      </c>
      <c r="P3" s="5">
        <f>((CE3-CG3)^2+(CF3-CH3)^2)^0.5</f>
        <v>5.5818276621551117</v>
      </c>
      <c r="Q3" s="5">
        <f>((CG3-CI3)^2+(CH3-CJ3)^2)^0.5</f>
        <v>5.7250993930236707</v>
      </c>
      <c r="R3" s="5">
        <f>((CO3-CQ3)^2+(CP3-CR3)^2)^0.5</f>
        <v>3.6638626529934224</v>
      </c>
      <c r="S3" s="5">
        <f>((CQ3-CS3)^2+(CR3-CT3)^2)^0.5</f>
        <v>4.7350508508357123</v>
      </c>
      <c r="T3" s="5">
        <f>((CY3-DA3)^2+(CZ3-DB3)^2)^0.5</f>
        <v>4.6802633654528458</v>
      </c>
      <c r="U3" s="5">
        <f>((DA3-DC3)^2+(DB3-DD3)^2)^0.5</f>
        <v>6.1032743097455482</v>
      </c>
      <c r="V3" s="5">
        <f>((DI3-DK3)^2+(DJ3-DL3)^2)^0.5</f>
        <v>0.88859068754967285</v>
      </c>
      <c r="W3" s="5">
        <f>((DK3-DM3)^2+(DL3-DN3)^2)^0.5</f>
        <v>1.7255159750057376</v>
      </c>
      <c r="X3" s="5">
        <f>((DM3-DO3)^2+(DN3-DP3)^2)^0.5</f>
        <v>0.42765268618354241</v>
      </c>
      <c r="Y3" s="5">
        <f>((BE3-BK3)^2+(BF3-BL3)^2)^0.5</f>
        <v>1.0763</v>
      </c>
      <c r="Z3" s="5">
        <f>((BG3-BI3)^2+(BH3-BJ3)^2)^0.5</f>
        <v>0.56259999999999999</v>
      </c>
      <c r="AA3" s="5">
        <f>((BC3-BM3)^2+(BD3-BN3)^2)^0.5</f>
        <v>1.3691</v>
      </c>
      <c r="AB3" s="5">
        <f>((BA3-BO3)^2+(BB3-BP3)^2)^0.5</f>
        <v>2.4352</v>
      </c>
      <c r="AC3" s="6">
        <f>((AY3-BQ3)^2+(AZ3-BR3)^2)^0.5</f>
        <v>1.7081</v>
      </c>
      <c r="AD3" s="6">
        <f>((CK3-CM3)^2+(CL3-CN3)^2)^0.5</f>
        <v>0.21020000000000039</v>
      </c>
      <c r="AE3" s="6">
        <f>((CU3-CW3)^2+(CV3-CX3)^2)^0.5</f>
        <v>0.21530000000000005</v>
      </c>
      <c r="AF3" s="6">
        <f>((DE3-DG3)^2+(DF3-DH3)^2)^0.5</f>
        <v>0.16070000000000029</v>
      </c>
      <c r="AG3" s="9">
        <v>0</v>
      </c>
      <c r="AH3" s="9">
        <v>0</v>
      </c>
      <c r="AI3" s="9">
        <v>0</v>
      </c>
      <c r="AJ3" s="9">
        <v>-0.75629999999999997</v>
      </c>
      <c r="AK3" s="9">
        <v>0</v>
      </c>
      <c r="AL3" s="9">
        <v>-1.2972999999999999</v>
      </c>
      <c r="AM3" s="9">
        <v>0</v>
      </c>
      <c r="AN3" s="9">
        <v>-2.6377999999999999</v>
      </c>
      <c r="AO3" s="9">
        <v>0</v>
      </c>
      <c r="AP3" s="9">
        <v>-3.3077000000000001</v>
      </c>
      <c r="AQ3" s="9">
        <v>0</v>
      </c>
      <c r="AR3" s="9">
        <v>-4.7784000000000004</v>
      </c>
      <c r="AS3" s="9">
        <v>0</v>
      </c>
      <c r="AT3" s="9">
        <v>-5.8597999999999999</v>
      </c>
      <c r="AU3" s="9">
        <v>0</v>
      </c>
      <c r="AV3" s="9">
        <v>-10.778499999999999</v>
      </c>
      <c r="AW3" s="9">
        <v>0</v>
      </c>
      <c r="AX3" s="9">
        <v>-11.9672</v>
      </c>
      <c r="AY3" s="18">
        <v>0.89849999999999997</v>
      </c>
      <c r="AZ3" s="18">
        <v>-5.0945999999999998</v>
      </c>
      <c r="BA3" s="19">
        <v>1.2255</v>
      </c>
      <c r="BB3" s="19">
        <v>-5.0945999999999998</v>
      </c>
      <c r="BC3" s="19">
        <v>0.71060000000000001</v>
      </c>
      <c r="BD3" s="19">
        <v>-5.0945999999999998</v>
      </c>
      <c r="BE3" s="19">
        <v>0.6915</v>
      </c>
      <c r="BF3" s="19">
        <v>-5.0945999999999998</v>
      </c>
      <c r="BG3" s="19">
        <v>0.42670000000000002</v>
      </c>
      <c r="BH3" s="19">
        <v>-5.0945999999999998</v>
      </c>
      <c r="BI3" s="19">
        <v>-0.13589999999999999</v>
      </c>
      <c r="BJ3" s="19">
        <v>-5.0945999999999998</v>
      </c>
      <c r="BK3" s="19">
        <v>-0.38479999999999998</v>
      </c>
      <c r="BL3" s="19">
        <v>-5.0945999999999998</v>
      </c>
      <c r="BM3" s="19">
        <v>-0.65849999999999997</v>
      </c>
      <c r="BN3" s="19">
        <v>-5.0945999999999998</v>
      </c>
      <c r="BO3" s="19">
        <v>-1.2097</v>
      </c>
      <c r="BP3" s="19">
        <v>-5.0945999999999998</v>
      </c>
      <c r="BQ3" s="19">
        <v>-0.80959999999999999</v>
      </c>
      <c r="BR3" s="19">
        <v>-5.0945999999999998</v>
      </c>
      <c r="BS3" s="17">
        <v>0</v>
      </c>
      <c r="BT3" s="17">
        <v>0</v>
      </c>
      <c r="BU3" s="17">
        <v>2.8340000000000001</v>
      </c>
      <c r="BV3" s="17">
        <v>4.9206000000000003</v>
      </c>
      <c r="BW3" s="17">
        <v>2.9388000000000001</v>
      </c>
      <c r="BX3" s="17">
        <v>6.4116</v>
      </c>
      <c r="BY3" s="17">
        <v>2.2111000000000001</v>
      </c>
      <c r="BZ3" s="17">
        <v>8.6334999999999997</v>
      </c>
      <c r="CA3" s="17">
        <v>-1.4363999999999999</v>
      </c>
      <c r="CB3" s="17">
        <v>8.3236000000000008</v>
      </c>
      <c r="CC3" s="17">
        <v>-3.0594000000000001</v>
      </c>
      <c r="CD3" s="17">
        <v>7.4790000000000001</v>
      </c>
      <c r="CE3" s="12">
        <v>-3.3597999999999999</v>
      </c>
      <c r="CF3" s="12">
        <v>3.3483999999999998</v>
      </c>
      <c r="CG3" s="12">
        <v>-2.9996999999999998</v>
      </c>
      <c r="CH3" s="12">
        <v>8.9185999999999996</v>
      </c>
      <c r="CI3" s="12">
        <v>2.5762</v>
      </c>
      <c r="CJ3" s="12">
        <v>10.2171</v>
      </c>
      <c r="CK3" s="12">
        <v>-6.8731999999999998</v>
      </c>
      <c r="CL3" s="12">
        <v>3.1812999999999998</v>
      </c>
      <c r="CM3" s="12">
        <v>-7.0834000000000001</v>
      </c>
      <c r="CN3" s="12">
        <v>3.1812999999999998</v>
      </c>
      <c r="CO3" s="12">
        <v>-3.8843000000000001</v>
      </c>
      <c r="CP3" s="12">
        <v>2.7050999999999998</v>
      </c>
      <c r="CQ3" s="12">
        <v>-2.5870000000000002</v>
      </c>
      <c r="CR3" s="12">
        <v>-0.72140000000000004</v>
      </c>
      <c r="CS3" s="12">
        <v>2.1114000000000002</v>
      </c>
      <c r="CT3" s="12">
        <v>-1.3093999999999999</v>
      </c>
      <c r="CU3" s="12">
        <v>-6.8636999999999997</v>
      </c>
      <c r="CV3" s="12">
        <v>3.1812999999999998</v>
      </c>
      <c r="CW3" s="12">
        <v>-7.0789999999999997</v>
      </c>
      <c r="CX3" s="12">
        <v>3.1812999999999998</v>
      </c>
      <c r="CY3" s="12">
        <v>-5.7702</v>
      </c>
      <c r="CZ3" s="12">
        <v>3.1572</v>
      </c>
      <c r="DA3" s="12">
        <v>-7.0332999999999997</v>
      </c>
      <c r="DB3" s="12">
        <v>-1.3493999999999999</v>
      </c>
      <c r="DC3" s="12">
        <v>-1.0349999999999999</v>
      </c>
      <c r="DD3" s="12">
        <v>-2.4765000000000001</v>
      </c>
      <c r="DE3" s="12">
        <v>-6.891</v>
      </c>
      <c r="DF3" s="12">
        <v>3.1812999999999998</v>
      </c>
      <c r="DG3" s="12">
        <v>-7.0517000000000003</v>
      </c>
      <c r="DH3" s="12">
        <v>3.1812999999999998</v>
      </c>
      <c r="DI3" s="12">
        <v>-6.9698000000000002</v>
      </c>
      <c r="DJ3" s="12">
        <v>3.1579000000000002</v>
      </c>
      <c r="DK3" s="12">
        <v>-6.3918999999999997</v>
      </c>
      <c r="DL3" s="12">
        <v>3.8329</v>
      </c>
      <c r="DM3" s="12">
        <v>-6.4192</v>
      </c>
      <c r="DN3" s="12">
        <v>5.5582000000000003</v>
      </c>
      <c r="DO3" s="12">
        <v>-6.5042999999999997</v>
      </c>
      <c r="DP3" s="12">
        <v>5.9772999999999996</v>
      </c>
    </row>
    <row r="4" spans="2:120" ht="14.45" customHeight="1" x14ac:dyDescent="0.2">
      <c r="B4" s="2" t="s">
        <v>309</v>
      </c>
      <c r="C4" s="2" t="s">
        <v>495</v>
      </c>
      <c r="D4" s="5">
        <f t="shared" si="0"/>
        <v>11.6929</v>
      </c>
      <c r="E4" s="5">
        <f t="shared" si="1"/>
        <v>10.910600000000001</v>
      </c>
      <c r="F4" s="5">
        <f>((AG4-AM4)^2+(AH4-AN4)^2)^0.5</f>
        <v>2.6015999999999999</v>
      </c>
      <c r="G4" s="5">
        <f>((AG4-AI4)^2+(AH4-AJ4)^2)^0.5</f>
        <v>0.73660000000000003</v>
      </c>
      <c r="H4" s="5">
        <f>((AK4-AM4)^2+(AL4-AN4)^2)^0.5</f>
        <v>1.3620999999999999</v>
      </c>
      <c r="I4" s="5">
        <f>((AM4-AO4)^2+(AN4-AP4)^2)^0.5</f>
        <v>0.66930000000000023</v>
      </c>
      <c r="J4" s="5">
        <f>((AO4-AQ4)^2+(AP4-AR4)^2)^0.5</f>
        <v>1.4940999999999995</v>
      </c>
      <c r="K4" s="24">
        <f>((AQ4-AS4)^2+(AR4-AT4)^2)^0.5</f>
        <v>0.59310000000000063</v>
      </c>
      <c r="L4" s="5">
        <f t="shared" ref="L4:L10" si="2">((BS4-BU4)^2+(BT4-BV4)^2)^0.5</f>
        <v>5.8652114710383643</v>
      </c>
      <c r="M4" s="5">
        <f t="shared" ref="M4:M10" si="3">((BU4-BW4)^2+(BV4-BX4)^2)^0.5</f>
        <v>1.6812393523826406</v>
      </c>
      <c r="N4" s="5">
        <f>((BW4-BY4)^2+(BX4-BZ4)^2)^0.5 + ((BY4-CA4)^2+(BZ4-CB4)^2)^0.5</f>
        <v>8.6682045466305588</v>
      </c>
      <c r="O4" s="5" t="s">
        <v>566</v>
      </c>
      <c r="P4" s="5">
        <f>((CE4-CG4)^2+(CF4-CH4)^2)^0.5</f>
        <v>5.3525876545835285</v>
      </c>
      <c r="Q4" s="5">
        <f>((CG4-CI4)^2+(CH4-CJ4)^2)^0.5</f>
        <v>5.9022463257644544</v>
      </c>
      <c r="R4" s="5">
        <f>((CO4-CQ4)^2+(CP4-CR4)^2)^0.5</f>
        <v>3.7344551744531613</v>
      </c>
      <c r="S4" s="5">
        <f>((CQ4-CS4)^2+(CR4-CT4)^2)^0.5</f>
        <v>4.6980677411037828</v>
      </c>
      <c r="T4" s="5">
        <f>((CY4-DA4)^2+(CZ4-DB4)^2)^0.5</f>
        <v>5.0565168100185334</v>
      </c>
      <c r="U4" s="5">
        <f>((DA4-DC4)^2+(DB4-DD4)^2)^0.5</f>
        <v>5.8469009107389542</v>
      </c>
      <c r="V4" s="5">
        <f>((DI4-DK4)^2+(DJ4-DL4)^2)^0.5</f>
        <v>0.91731308722812888</v>
      </c>
      <c r="W4" s="5">
        <f>((DK4-DM4)^2+(DL4-DN4)^2)^0.5</f>
        <v>1.7494608540919117</v>
      </c>
      <c r="X4" s="5">
        <f>((DM4-DO4)^2+(DN4-DP4)^2)^0.5</f>
        <v>0.41492254698919412</v>
      </c>
      <c r="Y4" s="5">
        <f>((BE4-BK4)^2+(BF4-BL4)^2)^0.5</f>
        <v>1.1234</v>
      </c>
      <c r="Z4" s="5">
        <f>((BG4-BI4)^2+(BH4-BJ4)^2)^0.5</f>
        <v>0.47560000000000002</v>
      </c>
      <c r="AA4" s="5">
        <f>((BC4-BM4)^2+(BD4-BN4)^2)^0.5</f>
        <v>1.3976</v>
      </c>
      <c r="AB4" s="5">
        <f>((BA4-BO4)^2+(BB4-BP4)^2)^0.5</f>
        <v>2.3063000000000002</v>
      </c>
      <c r="AC4" s="6">
        <f>((AY4-BQ4)^2+(AZ4-BR4)^2)^0.5</f>
        <v>1.8713</v>
      </c>
      <c r="AD4" s="6">
        <f>((CK4-CM4)^2+(CL4-CN4)^2)^0.5</f>
        <v>0.19560000000000066</v>
      </c>
      <c r="AE4" s="6">
        <f>((CU4-CW4)^2+(CV4-CX4)^2)^0.5</f>
        <v>0.20000000000000018</v>
      </c>
      <c r="AF4" s="6">
        <f>((DE4-DG4)^2+(DF4-DH4)^2)^0.5</f>
        <v>0.18290000000000006</v>
      </c>
      <c r="AG4" s="9">
        <v>0</v>
      </c>
      <c r="AH4" s="9">
        <v>0</v>
      </c>
      <c r="AI4" s="9">
        <v>0</v>
      </c>
      <c r="AJ4" s="9">
        <v>-0.73660000000000003</v>
      </c>
      <c r="AK4" s="9">
        <v>0</v>
      </c>
      <c r="AL4" s="9">
        <v>-1.2395</v>
      </c>
      <c r="AM4" s="9">
        <v>0</v>
      </c>
      <c r="AN4" s="9">
        <v>-2.6015999999999999</v>
      </c>
      <c r="AO4" s="9">
        <v>0</v>
      </c>
      <c r="AP4" s="9">
        <v>-3.2709000000000001</v>
      </c>
      <c r="AQ4" s="9">
        <v>0</v>
      </c>
      <c r="AR4" s="9">
        <v>-4.7649999999999997</v>
      </c>
      <c r="AS4" s="9">
        <v>0</v>
      </c>
      <c r="AT4" s="9">
        <v>-5.3581000000000003</v>
      </c>
      <c r="AU4" s="9">
        <v>0</v>
      </c>
      <c r="AV4" s="9">
        <v>-10.910600000000001</v>
      </c>
      <c r="AW4" s="9">
        <v>0</v>
      </c>
      <c r="AX4" s="9">
        <v>-11.6929</v>
      </c>
      <c r="AY4" s="18">
        <v>1.0223</v>
      </c>
      <c r="AZ4" s="18">
        <v>-5.7582000000000004</v>
      </c>
      <c r="BA4" s="19">
        <v>1.1493</v>
      </c>
      <c r="BB4" s="19">
        <v>-5.7582000000000004</v>
      </c>
      <c r="BC4" s="19">
        <v>0.63119999999999998</v>
      </c>
      <c r="BD4" s="19">
        <v>-5.7582000000000004</v>
      </c>
      <c r="BE4" s="19">
        <v>0.60519999999999996</v>
      </c>
      <c r="BF4" s="19">
        <v>-5.7582000000000004</v>
      </c>
      <c r="BG4" s="19">
        <v>0.254</v>
      </c>
      <c r="BH4" s="19">
        <v>-5.7582000000000004</v>
      </c>
      <c r="BI4" s="19">
        <v>-0.22159999999999999</v>
      </c>
      <c r="BJ4" s="19">
        <v>-5.7582000000000004</v>
      </c>
      <c r="BK4" s="19">
        <v>-0.51819999999999999</v>
      </c>
      <c r="BL4" s="19">
        <v>-5.7582000000000004</v>
      </c>
      <c r="BM4" s="19">
        <v>-0.76639999999999997</v>
      </c>
      <c r="BN4" s="19">
        <v>-5.7582000000000004</v>
      </c>
      <c r="BO4" s="19">
        <v>-1.157</v>
      </c>
      <c r="BP4" s="19">
        <v>-5.7582000000000004</v>
      </c>
      <c r="BQ4" s="19">
        <v>-0.84899999999999998</v>
      </c>
      <c r="BR4" s="19">
        <v>-5.7582000000000004</v>
      </c>
      <c r="BS4" s="17">
        <v>0</v>
      </c>
      <c r="BT4" s="17">
        <v>0</v>
      </c>
      <c r="BU4" s="17">
        <v>3.0836000000000001</v>
      </c>
      <c r="BV4" s="17">
        <v>-4.9892000000000003</v>
      </c>
      <c r="BW4" s="17">
        <v>4.2012</v>
      </c>
      <c r="BX4" s="17">
        <v>-3.7332000000000001</v>
      </c>
      <c r="BY4" s="17">
        <v>6.2013999999999996</v>
      </c>
      <c r="BZ4" s="17">
        <v>-0.26989999999999997</v>
      </c>
      <c r="CA4" s="17">
        <v>5.5301999999999998</v>
      </c>
      <c r="CB4" s="17">
        <v>4.3503999999999996</v>
      </c>
      <c r="CC4" s="17">
        <v>5.5301999999999998</v>
      </c>
      <c r="CD4" s="17">
        <v>4.3503999999999996</v>
      </c>
      <c r="CE4" s="12">
        <v>-2.6772</v>
      </c>
      <c r="CF4" s="12">
        <v>5.0843999999999996</v>
      </c>
      <c r="CG4" s="12">
        <v>-2.2795999999999998</v>
      </c>
      <c r="CH4" s="12">
        <v>-0.25340000000000001</v>
      </c>
      <c r="CI4" s="12">
        <v>-0.9284</v>
      </c>
      <c r="CJ4" s="12">
        <v>5.4920999999999998</v>
      </c>
      <c r="CK4" s="12">
        <v>-6.4375999999999998</v>
      </c>
      <c r="CL4" s="12">
        <v>5.9772999999999996</v>
      </c>
      <c r="CM4" s="12">
        <v>-6.6332000000000004</v>
      </c>
      <c r="CN4" s="12">
        <v>5.9772999999999996</v>
      </c>
      <c r="CO4" s="12">
        <v>-3.5287000000000002</v>
      </c>
      <c r="CP4" s="12">
        <v>8.6271000000000004</v>
      </c>
      <c r="CQ4" s="12">
        <v>-3.5084</v>
      </c>
      <c r="CR4" s="12">
        <v>12.361499999999999</v>
      </c>
      <c r="CS4" s="12">
        <v>0.2261</v>
      </c>
      <c r="CT4" s="12">
        <v>9.5109999999999992</v>
      </c>
      <c r="CU4" s="12">
        <v>-6.5290999999999997</v>
      </c>
      <c r="CV4" s="12">
        <v>5.9772999999999996</v>
      </c>
      <c r="CW4" s="12">
        <v>-6.7290999999999999</v>
      </c>
      <c r="CX4" s="12">
        <v>5.9772999999999996</v>
      </c>
      <c r="CY4" s="12">
        <v>-2.4180999999999999</v>
      </c>
      <c r="CZ4" s="12">
        <v>10.173999999999999</v>
      </c>
      <c r="DA4" s="12">
        <v>-2.9552999999999998</v>
      </c>
      <c r="DB4" s="12">
        <v>15.2019</v>
      </c>
      <c r="DC4" s="12">
        <v>1.8542000000000001</v>
      </c>
      <c r="DD4" s="12">
        <v>18.526800000000001</v>
      </c>
      <c r="DE4" s="12">
        <v>-6.7150999999999996</v>
      </c>
      <c r="DF4" s="12">
        <v>5.9772999999999996</v>
      </c>
      <c r="DG4" s="12">
        <v>-6.8979999999999997</v>
      </c>
      <c r="DH4" s="12">
        <v>5.9772999999999996</v>
      </c>
      <c r="DI4" s="12">
        <v>-6.9024000000000001</v>
      </c>
      <c r="DJ4" s="12">
        <v>6.0147000000000004</v>
      </c>
      <c r="DK4" s="12">
        <v>-6.3480999999999996</v>
      </c>
      <c r="DL4" s="12">
        <v>5.2838000000000003</v>
      </c>
      <c r="DM4" s="12">
        <v>-6.5373000000000001</v>
      </c>
      <c r="DN4" s="12">
        <v>3.5446</v>
      </c>
      <c r="DO4" s="12">
        <v>-6.6859000000000002</v>
      </c>
      <c r="DP4" s="12">
        <v>3.1572</v>
      </c>
    </row>
    <row r="5" spans="2:120" ht="16.899999999999999" customHeight="1" x14ac:dyDescent="0.2">
      <c r="B5" s="2" t="s">
        <v>310</v>
      </c>
      <c r="C5" s="2"/>
      <c r="D5" s="5">
        <f t="shared" si="0"/>
        <v>12.4282</v>
      </c>
      <c r="E5" s="5">
        <f t="shared" si="1"/>
        <v>11.695399999999999</v>
      </c>
      <c r="F5" s="5">
        <f>((AG5-AM5)^2+(AH5-AN5)^2)^0.5</f>
        <v>2.7692000000000001</v>
      </c>
      <c r="G5" s="5">
        <f>((AG5-AI5)^2+(AH5-AJ5)^2)^0.5</f>
        <v>0.84650000000000003</v>
      </c>
      <c r="H5" s="5">
        <f>((AK5-AM5)^2+(AL5-AN5)^2)^0.5</f>
        <v>1.3385</v>
      </c>
      <c r="I5" s="5">
        <f>((AM5-AO5)^2+(AN5-AP5)^2)^0.5</f>
        <v>0.61410000000000009</v>
      </c>
      <c r="J5" s="5">
        <f>((AO5-AQ5)^2+(AP5-AR5)^2)^0.5</f>
        <v>1.6326000000000001</v>
      </c>
      <c r="K5" s="5">
        <f>((AQ5-AS5)^2+(AR5-AT5)^2)^0.5</f>
        <v>1.0724999999999998</v>
      </c>
      <c r="L5" s="5">
        <f t="shared" si="2"/>
        <v>6.2831432133924814</v>
      </c>
      <c r="M5" s="5">
        <f t="shared" si="3"/>
        <v>1.4837078553408014</v>
      </c>
      <c r="N5" s="5">
        <f>((BW5-BY5)^2+(BX5-BZ5)^2)^0.5 + ((BY5-CA5)^2+(BZ5-CB5)^2)^0.5</f>
        <v>6.7406292829379071</v>
      </c>
      <c r="O5" s="5">
        <f>((CA5-CC5)^2+(CB5-CD5)^2)^0.5</f>
        <v>2.0322520242332143</v>
      </c>
      <c r="P5" s="5">
        <f>((CE5-CG5)^2+(CF5-CH5)^2)^0.5</f>
        <v>5.7993450121543892</v>
      </c>
      <c r="Q5" s="5">
        <f>((CG5-CI5)^2+(CH5-CJ5)^2)^0.5</f>
        <v>5.8718682018587582</v>
      </c>
      <c r="R5" s="5">
        <f>((CO5-CQ5)^2+(CP5-CR5)^2)^0.5</f>
        <v>4.2886798260070655</v>
      </c>
      <c r="S5" s="5">
        <f>((CQ5-CS5)^2+(CR5-CT5)^2)^0.5</f>
        <v>4.7316564583663503</v>
      </c>
      <c r="T5" s="5">
        <f>((CY5-DA5)^2+(CZ5-DB5)^2)^0.5</f>
        <v>5.3332926836992556</v>
      </c>
      <c r="U5" s="5">
        <f>((DA5-DC5)^2+(DB5-DD5)^2)^0.5</f>
        <v>6.5622935015130182</v>
      </c>
      <c r="V5" s="5">
        <f>((DI5-DK5)^2+(DJ5-DL5)^2)^0.5</f>
        <v>0.99999524498869508</v>
      </c>
      <c r="W5" s="5">
        <f>((DK5-DM5)^2+(DL5-DN5)^2)^0.5</f>
        <v>1.7959739112804507</v>
      </c>
      <c r="X5" s="5">
        <f>((DM5-DO5)^2+(DN5-DP5)^2)^0.5</f>
        <v>0.44274247593832644</v>
      </c>
      <c r="Y5" s="5">
        <f>((BE5-BK5)^2+(BF5-BL5)^2)^0.5</f>
        <v>1.1404999999999998</v>
      </c>
      <c r="Z5" s="5">
        <f>((BG5-BI5)^2+(BH5-BJ5)^2)^0.5</f>
        <v>0.54920000000000002</v>
      </c>
      <c r="AA5" s="5">
        <f>((BC5-BM5)^2+(BD5-BN5)^2)^0.5</f>
        <v>1.4859</v>
      </c>
      <c r="AB5" s="5">
        <f>((BA5-BO5)^2+(BB5-BP5)^2)^0.5</f>
        <v>2.5983999999999998</v>
      </c>
      <c r="AC5" s="6">
        <f>((AY5-BQ5)^2+(AZ5-BR5)^2)^0.5</f>
        <v>2.0739000000000001</v>
      </c>
      <c r="AD5" s="6">
        <f>((CK5-CM5)^2+(CL5-CN5)^2)^0.5</f>
        <v>0.20190000000000019</v>
      </c>
      <c r="AE5" s="6">
        <f>((CU5-CW5)^2+(CV5-CX5)^2)^0.5</f>
        <v>0.17020000000000035</v>
      </c>
      <c r="AF5" s="6">
        <f>((DE5-DG5)^2+(DF5-DH5)^2)^0.5</f>
        <v>0.1700999999999997</v>
      </c>
      <c r="AG5" s="9">
        <v>0</v>
      </c>
      <c r="AH5" s="9">
        <v>0</v>
      </c>
      <c r="AI5" s="9">
        <v>0</v>
      </c>
      <c r="AJ5" s="9">
        <v>-0.84650000000000003</v>
      </c>
      <c r="AK5" s="9">
        <v>0</v>
      </c>
      <c r="AL5" s="9">
        <v>-1.4307000000000001</v>
      </c>
      <c r="AM5" s="9">
        <v>0</v>
      </c>
      <c r="AN5" s="9">
        <v>-2.7692000000000001</v>
      </c>
      <c r="AO5" s="9">
        <v>0</v>
      </c>
      <c r="AP5" s="9">
        <v>-3.3833000000000002</v>
      </c>
      <c r="AQ5" s="9">
        <v>0</v>
      </c>
      <c r="AR5" s="9">
        <v>-5.0159000000000002</v>
      </c>
      <c r="AS5" s="9">
        <v>0</v>
      </c>
      <c r="AT5" s="9">
        <v>-6.0884</v>
      </c>
      <c r="AU5" s="9">
        <v>0</v>
      </c>
      <c r="AV5" s="9">
        <v>-11.695399999999999</v>
      </c>
      <c r="AW5" s="9">
        <v>0</v>
      </c>
      <c r="AX5" s="9">
        <v>-12.4282</v>
      </c>
      <c r="AY5" s="18">
        <v>0.9093</v>
      </c>
      <c r="AZ5" s="18">
        <v>-5.0862999999999996</v>
      </c>
      <c r="BA5" s="19">
        <v>1.23</v>
      </c>
      <c r="BB5" s="19">
        <v>-5.0862999999999996</v>
      </c>
      <c r="BC5" s="19">
        <v>0.65849999999999997</v>
      </c>
      <c r="BD5" s="19">
        <v>-5.0862999999999996</v>
      </c>
      <c r="BE5" s="19">
        <v>0.63500000000000001</v>
      </c>
      <c r="BF5" s="19">
        <v>-5.0862999999999996</v>
      </c>
      <c r="BG5" s="19">
        <v>0.35620000000000002</v>
      </c>
      <c r="BH5" s="19">
        <v>-5.0862999999999996</v>
      </c>
      <c r="BI5" s="19">
        <v>-0.193</v>
      </c>
      <c r="BJ5" s="19">
        <v>-5.0862999999999996</v>
      </c>
      <c r="BK5" s="19">
        <v>-0.50549999999999995</v>
      </c>
      <c r="BL5" s="19">
        <v>-5.0862999999999996</v>
      </c>
      <c r="BM5" s="19">
        <v>-0.82740000000000002</v>
      </c>
      <c r="BN5" s="19">
        <v>-5.0862999999999996</v>
      </c>
      <c r="BO5" s="19">
        <v>-1.3684000000000001</v>
      </c>
      <c r="BP5" s="19">
        <v>-5.0862999999999996</v>
      </c>
      <c r="BQ5" s="19">
        <v>-1.1646000000000001</v>
      </c>
      <c r="BR5" s="19">
        <v>-5.0862999999999996</v>
      </c>
      <c r="BS5" s="17">
        <v>0</v>
      </c>
      <c r="BT5" s="17">
        <v>0</v>
      </c>
      <c r="BU5" s="17">
        <v>-0.54800000000000004</v>
      </c>
      <c r="BV5" s="17">
        <v>6.2591999999999999</v>
      </c>
      <c r="BW5" s="17">
        <v>-0.27300000000000002</v>
      </c>
      <c r="BX5" s="17">
        <v>7.7172000000000001</v>
      </c>
      <c r="BY5" s="17">
        <v>-0.27300000000000002</v>
      </c>
      <c r="BZ5" s="17">
        <v>7.7172000000000001</v>
      </c>
      <c r="CA5" s="17">
        <v>3.1082999999999998</v>
      </c>
      <c r="CB5" s="17">
        <v>13.548400000000001</v>
      </c>
      <c r="CC5" s="17">
        <v>5.1167999999999996</v>
      </c>
      <c r="CD5" s="17">
        <v>13.8582</v>
      </c>
      <c r="CE5" s="12">
        <v>-3.5204</v>
      </c>
      <c r="CF5" s="12">
        <v>0.25019999999999998</v>
      </c>
      <c r="CG5" s="12">
        <v>-8.1762999999999995</v>
      </c>
      <c r="CH5" s="12">
        <v>3.7078000000000002</v>
      </c>
      <c r="CI5" s="12">
        <v>-5.9505999999999997</v>
      </c>
      <c r="CJ5" s="12">
        <v>9.1415000000000006</v>
      </c>
      <c r="CK5" s="12">
        <v>-6.6376999999999997</v>
      </c>
      <c r="CL5" s="12">
        <v>3.1572</v>
      </c>
      <c r="CM5" s="12">
        <v>-6.8395999999999999</v>
      </c>
      <c r="CN5" s="12">
        <v>3.1572</v>
      </c>
      <c r="CO5" s="12">
        <v>-0.92520000000000002</v>
      </c>
      <c r="CP5" s="12">
        <v>2.9712000000000001</v>
      </c>
      <c r="CQ5" s="12">
        <v>-4.9307999999999996</v>
      </c>
      <c r="CR5" s="12">
        <v>1.4389000000000001</v>
      </c>
      <c r="CS5" s="12">
        <v>-2.1017999999999999</v>
      </c>
      <c r="CT5" s="12">
        <v>-2.3538999999999999</v>
      </c>
      <c r="CU5" s="12">
        <v>-6.8395999999999999</v>
      </c>
      <c r="CV5" s="12">
        <v>3.0720999999999998</v>
      </c>
      <c r="CW5" s="12">
        <v>-6.8395999999999999</v>
      </c>
      <c r="CX5" s="12">
        <v>3.2423000000000002</v>
      </c>
      <c r="CY5" s="12">
        <v>-0.82110000000000005</v>
      </c>
      <c r="CZ5" s="12">
        <v>1.7882</v>
      </c>
      <c r="DA5" s="12">
        <v>-3.9249000000000001</v>
      </c>
      <c r="DB5" s="12">
        <v>-2.5489000000000002</v>
      </c>
      <c r="DC5" s="12">
        <v>0.63749999999999996</v>
      </c>
      <c r="DD5" s="12">
        <v>-7.2656999999999998</v>
      </c>
      <c r="DE5" s="12">
        <v>-6.8395999999999999</v>
      </c>
      <c r="DF5" s="12">
        <v>3.1617000000000002</v>
      </c>
      <c r="DG5" s="12">
        <v>-6.8395999999999999</v>
      </c>
      <c r="DH5" s="12">
        <v>3.3317999999999999</v>
      </c>
      <c r="DI5" s="12">
        <v>-6.8700999999999999</v>
      </c>
      <c r="DJ5" s="12">
        <v>3.4449000000000001</v>
      </c>
      <c r="DK5" s="12">
        <v>-6.0808</v>
      </c>
      <c r="DL5" s="12">
        <v>4.0589000000000004</v>
      </c>
      <c r="DM5" s="12">
        <v>-5.7752999999999997</v>
      </c>
      <c r="DN5" s="12">
        <v>5.8287000000000004</v>
      </c>
      <c r="DO5" s="12">
        <v>-5.8026</v>
      </c>
      <c r="DP5" s="12">
        <v>6.2706</v>
      </c>
    </row>
    <row r="6" spans="2:120" ht="15" customHeight="1" x14ac:dyDescent="0.2">
      <c r="B6" s="2" t="s">
        <v>311</v>
      </c>
      <c r="C6" s="2" t="s">
        <v>496</v>
      </c>
      <c r="D6" s="5">
        <f t="shared" si="0"/>
        <v>12.6479</v>
      </c>
      <c r="E6" s="5">
        <f t="shared" si="1"/>
        <v>12.0764</v>
      </c>
      <c r="F6" s="5">
        <f>((AG6-AM6)^2+(AH6-AN6)^2)^0.5</f>
        <v>2.8721000000000001</v>
      </c>
      <c r="G6" s="5">
        <f>((AG6-AI6)^2+(AH6-AJ6)^2)^0.5</f>
        <v>0.82679999999999998</v>
      </c>
      <c r="H6" s="5">
        <f>((AK6-AM6)^2+(AL6-AN6)^2)^0.5</f>
        <v>1.5094000000000001</v>
      </c>
      <c r="I6" s="5">
        <f>((AM6-AO6)^2+(AN6-AP6)^2)^0.5</f>
        <v>0.77789999999999981</v>
      </c>
      <c r="J6" s="5">
        <f>((AO6-AQ6)^2+(AP6-AR6)^2)^0.5</f>
        <v>1.6039999999999996</v>
      </c>
      <c r="K6" s="5">
        <f>((AQ6-AS6)^2+(AR6-AT6)^2)^0.5</f>
        <v>1.2313000000000001</v>
      </c>
      <c r="L6" s="5">
        <f t="shared" si="2"/>
        <v>6.6294364654923728</v>
      </c>
      <c r="M6" s="5">
        <f t="shared" si="3"/>
        <v>1.6980323465705833</v>
      </c>
      <c r="N6" s="5" t="s">
        <v>566</v>
      </c>
      <c r="O6" s="5" t="s">
        <v>566</v>
      </c>
      <c r="P6" s="5">
        <f>((CE6-CG6)^2+(CF6-CH6)^2)^0.5</f>
        <v>5.8882974602171725</v>
      </c>
      <c r="Q6" s="5">
        <f>((CG6-CI6)^2+(CH6-CJ6)^2)^0.5</f>
        <v>6.6597195473983737</v>
      </c>
      <c r="R6" s="5">
        <f>((CO6-CQ6)^2+(CP6-CR6)^2)^0.5</f>
        <v>4.6521864590749153</v>
      </c>
      <c r="S6" s="5">
        <f>((CQ6-CS6)^2+(CR6-CT6)^2)^0.5</f>
        <v>5.2497922596994258</v>
      </c>
      <c r="T6" s="5">
        <f>((CY6-DA6)^2+(CZ6-DB6)^2)^0.5</f>
        <v>5.5766852322862901</v>
      </c>
      <c r="U6" s="5">
        <f>((DA6-DC6)^2+(DB6-DD6)^2)^0.5</f>
        <v>6.8721107710804548</v>
      </c>
      <c r="V6" s="5">
        <f>((DI6-DK6)^2+(DJ6-DL6)^2)^0.5</f>
        <v>1.0386595207285201</v>
      </c>
      <c r="W6" s="5">
        <f>((DK6-DM6)^2+(DL6-DN6)^2)^0.5</f>
        <v>1.8337255656177123</v>
      </c>
      <c r="X6" s="5">
        <f>((DM6-DO6)^2+(DN6-DP6)^2)^0.5</f>
        <v>0.43798926927494547</v>
      </c>
      <c r="Y6" s="5">
        <f>((BE6-BK6)^2+(BF6-BL6)^2)^0.5</f>
        <v>1.1962999999999999</v>
      </c>
      <c r="Z6" s="5">
        <f>((BG6-BI6)^2+(BH6-BJ6)^2)^0.5</f>
        <v>0.57410000000000005</v>
      </c>
      <c r="AA6" s="5">
        <f>((BC6-BM6)^2+(BD6-BN6)^2)^0.5</f>
        <v>1.6084000000000001</v>
      </c>
      <c r="AB6" s="5">
        <f>((BA6-BO6)^2+(BB6-BP6)^2)^0.5</f>
        <v>2.9552999999999998</v>
      </c>
      <c r="AC6" s="6">
        <f>((AY6-BQ6)^2+(AZ6-BR6)^2)^0.5</f>
        <v>1.8700999999999999</v>
      </c>
      <c r="AD6" s="6">
        <f>((CK6-CM6)^2+(CL6-CN6)^2)^0.5</f>
        <v>0.21530000000000005</v>
      </c>
      <c r="AE6" s="6">
        <f>((CU6-CW6)^2+(CV6-CX6)^2)^0.5</f>
        <v>0.22419999999999973</v>
      </c>
      <c r="AF6" s="6">
        <f>((DE6-DG6)^2+(DF6-DH6)^2)^0.5</f>
        <v>0.21840000000000082</v>
      </c>
      <c r="AG6" s="9">
        <v>0</v>
      </c>
      <c r="AH6" s="9">
        <v>0</v>
      </c>
      <c r="AI6" s="9">
        <v>0</v>
      </c>
      <c r="AJ6" s="9">
        <v>-0.82679999999999998</v>
      </c>
      <c r="AK6" s="9">
        <v>0</v>
      </c>
      <c r="AL6" s="9">
        <v>-1.3627</v>
      </c>
      <c r="AM6" s="9">
        <v>0</v>
      </c>
      <c r="AN6" s="9">
        <v>-2.8721000000000001</v>
      </c>
      <c r="AO6" s="9">
        <v>0</v>
      </c>
      <c r="AP6" s="9">
        <v>-3.65</v>
      </c>
      <c r="AQ6" s="9">
        <v>0</v>
      </c>
      <c r="AR6" s="9">
        <v>-5.2539999999999996</v>
      </c>
      <c r="AS6" s="9">
        <v>0</v>
      </c>
      <c r="AT6" s="9">
        <v>-6.4852999999999996</v>
      </c>
      <c r="AU6" s="9">
        <v>0</v>
      </c>
      <c r="AV6" s="9">
        <v>-12.0764</v>
      </c>
      <c r="AW6" s="9">
        <v>0</v>
      </c>
      <c r="AX6" s="9">
        <v>-12.6479</v>
      </c>
      <c r="AY6" s="18">
        <v>1.1214</v>
      </c>
      <c r="AZ6" s="18">
        <v>-6.4223999999999997</v>
      </c>
      <c r="BA6" s="19">
        <v>1.5512999999999999</v>
      </c>
      <c r="BB6" s="19">
        <v>-6.4223999999999997</v>
      </c>
      <c r="BC6" s="19">
        <v>0.89659999999999995</v>
      </c>
      <c r="BD6" s="19">
        <v>-6.4223999999999997</v>
      </c>
      <c r="BE6" s="19">
        <v>0.83120000000000005</v>
      </c>
      <c r="BF6" s="19">
        <v>-6.4223999999999997</v>
      </c>
      <c r="BG6" s="19">
        <v>0.45660000000000001</v>
      </c>
      <c r="BH6" s="19">
        <v>-6.4223999999999997</v>
      </c>
      <c r="BI6" s="19">
        <v>-0.11749999999999999</v>
      </c>
      <c r="BJ6" s="19">
        <v>-6.4223999999999997</v>
      </c>
      <c r="BK6" s="19">
        <v>-0.36509999999999998</v>
      </c>
      <c r="BL6" s="19">
        <v>-6.4223999999999997</v>
      </c>
      <c r="BM6" s="19">
        <v>-0.71179999999999999</v>
      </c>
      <c r="BN6" s="19">
        <v>-6.4223999999999997</v>
      </c>
      <c r="BO6" s="19">
        <v>-1.4039999999999999</v>
      </c>
      <c r="BP6" s="19">
        <v>-6.4223999999999997</v>
      </c>
      <c r="BQ6" s="19">
        <v>-0.74870000000000003</v>
      </c>
      <c r="BR6" s="19">
        <v>-6.4223999999999997</v>
      </c>
      <c r="BS6" s="17">
        <v>0</v>
      </c>
      <c r="BT6" s="17">
        <v>0</v>
      </c>
      <c r="BU6" s="23">
        <v>5.8204000000000002</v>
      </c>
      <c r="BV6" s="17">
        <v>-3.1737000000000002</v>
      </c>
      <c r="BW6" s="17">
        <v>7.1660000000000004</v>
      </c>
      <c r="BX6" s="17">
        <v>-2.1379999999999999</v>
      </c>
      <c r="BY6" s="17"/>
      <c r="BZ6" s="17"/>
      <c r="CA6" s="17"/>
      <c r="CB6" s="17"/>
      <c r="CC6" s="17"/>
      <c r="CD6" s="17"/>
      <c r="CE6" s="12">
        <v>-5.2178000000000004</v>
      </c>
      <c r="CF6" s="12">
        <v>-0.83179999999999998</v>
      </c>
      <c r="CG6" s="12">
        <v>-1.4744999999999999</v>
      </c>
      <c r="CH6" s="12">
        <v>3.7134999999999998</v>
      </c>
      <c r="CI6" s="12">
        <v>-3.0988000000000002</v>
      </c>
      <c r="CJ6" s="12">
        <v>-2.7450999999999999</v>
      </c>
      <c r="CK6" s="12">
        <v>-5.6425999999999998</v>
      </c>
      <c r="CL6" s="12">
        <v>6.2706</v>
      </c>
      <c r="CM6" s="12">
        <v>-5.8578999999999999</v>
      </c>
      <c r="CN6" s="12">
        <v>6.2706</v>
      </c>
      <c r="CO6" s="12">
        <v>-5.0374999999999996</v>
      </c>
      <c r="CP6" s="12">
        <v>-2.4948999999999999</v>
      </c>
      <c r="CQ6" s="12">
        <v>-2.0644</v>
      </c>
      <c r="CR6" s="12">
        <v>1.0832999999999999</v>
      </c>
      <c r="CS6" s="12">
        <v>-3.7229999999999999</v>
      </c>
      <c r="CT6" s="12">
        <v>-3.8976000000000002</v>
      </c>
      <c r="CU6" s="12">
        <v>-5.7949999999999999</v>
      </c>
      <c r="CV6" s="12">
        <v>6.2706</v>
      </c>
      <c r="CW6" s="12">
        <v>-6.0191999999999997</v>
      </c>
      <c r="CX6" s="12">
        <v>6.2706</v>
      </c>
      <c r="CY6" s="12">
        <v>-6.4020999999999999</v>
      </c>
      <c r="CZ6" s="12">
        <v>-2.8885999999999998</v>
      </c>
      <c r="DA6" s="12">
        <v>-5.3384</v>
      </c>
      <c r="DB6" s="12">
        <v>-8.3628999999999998</v>
      </c>
      <c r="DC6" s="12">
        <v>-4.2831000000000001</v>
      </c>
      <c r="DD6" s="12">
        <v>-1.5723</v>
      </c>
      <c r="DE6" s="12">
        <v>-5.7981999999999996</v>
      </c>
      <c r="DF6" s="12">
        <v>6.2706</v>
      </c>
      <c r="DG6" s="12">
        <v>-6.0166000000000004</v>
      </c>
      <c r="DH6" s="12">
        <v>6.2706</v>
      </c>
      <c r="DI6" s="12">
        <v>-5.9581999999999997</v>
      </c>
      <c r="DJ6" s="12">
        <v>6.4649000000000001</v>
      </c>
      <c r="DK6" s="12">
        <v>-5.3746</v>
      </c>
      <c r="DL6" s="12">
        <v>7.3240999999999996</v>
      </c>
      <c r="DM6" s="12">
        <v>-5.4184999999999999</v>
      </c>
      <c r="DN6" s="12">
        <v>9.1572999999999993</v>
      </c>
      <c r="DO6" s="12">
        <v>-5.5537000000000001</v>
      </c>
      <c r="DP6" s="12">
        <v>9.5739000000000001</v>
      </c>
    </row>
    <row r="7" spans="2:120" ht="16.149999999999999" customHeight="1" x14ac:dyDescent="0.2">
      <c r="B7" s="2" t="s">
        <v>312</v>
      </c>
      <c r="C7" s="2" t="s">
        <v>635</v>
      </c>
      <c r="D7" s="5">
        <f t="shared" si="0"/>
        <v>11.3582</v>
      </c>
      <c r="E7" s="5">
        <f t="shared" si="1"/>
        <v>10.882</v>
      </c>
      <c r="F7" s="5">
        <f>((AG7-AM7)^2+(AH7-AN7)^2)^0.5</f>
        <v>2.3043999999999998</v>
      </c>
      <c r="G7" s="5" t="s">
        <v>566</v>
      </c>
      <c r="H7" s="5">
        <f>((AK7-AM7)^2+(AL7-AN7)^2)^0.5</f>
        <v>1.2324999999999997</v>
      </c>
      <c r="I7" s="5">
        <f>((AM7-AO7)^2+(AN7-AP7)^2)^0.5</f>
        <v>0.67120000000000024</v>
      </c>
      <c r="J7" s="5">
        <f>((AO7-AQ7)^2+(AP7-AR7)^2)^0.5</f>
        <v>1.4408000000000003</v>
      </c>
      <c r="K7" s="5">
        <f>((AQ7-AS7)^2+(AR7-AT7)^2)^0.5</f>
        <v>0.76330000000000009</v>
      </c>
      <c r="L7" s="5">
        <f t="shared" si="2"/>
        <v>6.1249485295796564</v>
      </c>
      <c r="M7" s="5">
        <f t="shared" si="3"/>
        <v>1.7099334051360013</v>
      </c>
      <c r="N7" s="5">
        <f>((BW7-BY7)^2+(BX7-BZ7)^2)^0.5 + ((BY7-CA7)^2+(BZ7-CB7)^2)^0.5</f>
        <v>6.7322126214345399</v>
      </c>
      <c r="O7" s="5" t="s">
        <v>566</v>
      </c>
      <c r="P7" s="5" t="s">
        <v>566</v>
      </c>
      <c r="Q7" s="5" t="s">
        <v>566</v>
      </c>
      <c r="R7" s="5">
        <f>((CO7-CQ7)^2+(CP7-CR7)^2)^0.5</f>
        <v>3.9874014445500712</v>
      </c>
      <c r="S7" s="5">
        <f>((CQ7-CS7)^2+(CR7-CT7)^2)^0.5</f>
        <v>4.8832851493641032</v>
      </c>
      <c r="T7" s="5">
        <f>((CY7-DA7)^2+(CZ7-DB7)^2)^0.5</f>
        <v>5.4678015554699861</v>
      </c>
      <c r="U7" s="5">
        <f>((DA7-DC7)^2+(DB7-DD7)^2)^0.5</f>
        <v>6.6126659706959341</v>
      </c>
      <c r="V7" s="5">
        <f>((DI7-DK7)^2+(DJ7-DL7)^2)^0.5</f>
        <v>0.88598782158672951</v>
      </c>
      <c r="W7" s="5">
        <f>((DK7-DM7)^2+(DL7-DN7)^2)^0.5</f>
        <v>1.7951894523977128</v>
      </c>
      <c r="X7" s="5">
        <f>((DM7-DO7)^2+(DN7-DP7)^2)^0.5</f>
        <v>0.38031325246433373</v>
      </c>
      <c r="Y7" s="5">
        <f>((BE7-BK7)^2+(BF7-BL7)^2)^0.5</f>
        <v>1.0745</v>
      </c>
      <c r="Z7" s="5">
        <f>((BG7-BI7)^2+(BH7-BJ7)^2)^0.5</f>
        <v>0.48569999999999997</v>
      </c>
      <c r="AA7" s="5">
        <f>((BC7-BM7)^2+(BD7-BN7)^2)^0.5</f>
        <v>1.3563000000000001</v>
      </c>
      <c r="AB7" s="5">
        <f>((BA7-BO7)^2+(BB7-BP7)^2)^0.5</f>
        <v>2.3513999999999999</v>
      </c>
      <c r="AC7" s="6">
        <f>((AY7-BQ7)^2+(AZ7-BR7)^2)^0.5</f>
        <v>1.8744999999999998</v>
      </c>
      <c r="AD7" s="6" t="s">
        <v>566</v>
      </c>
      <c r="AE7" s="6">
        <f>((CU7-CW7)^2+(CV7-CX7)^2)^0.5</f>
        <v>0.20570000000000022</v>
      </c>
      <c r="AF7" s="6">
        <f>((DE7-DG7)^2+(DF7-DH7)^2)^0.5</f>
        <v>0.17969999999999953</v>
      </c>
      <c r="AG7" s="9">
        <v>0</v>
      </c>
      <c r="AH7" s="9">
        <v>0</v>
      </c>
      <c r="AI7" s="9">
        <v>0</v>
      </c>
      <c r="AJ7" s="9">
        <v>-0.48770000000000002</v>
      </c>
      <c r="AK7" s="9">
        <v>0</v>
      </c>
      <c r="AL7" s="9">
        <v>-1.0719000000000001</v>
      </c>
      <c r="AM7" s="9">
        <v>0</v>
      </c>
      <c r="AN7" s="9">
        <v>-2.3043999999999998</v>
      </c>
      <c r="AO7" s="9">
        <v>0</v>
      </c>
      <c r="AP7" s="9">
        <v>-2.9756</v>
      </c>
      <c r="AQ7" s="9">
        <v>0</v>
      </c>
      <c r="AR7" s="9">
        <v>-4.4164000000000003</v>
      </c>
      <c r="AS7" s="9">
        <v>0</v>
      </c>
      <c r="AT7" s="9">
        <v>-5.1797000000000004</v>
      </c>
      <c r="AU7" s="9">
        <v>0</v>
      </c>
      <c r="AV7" s="9">
        <v>-10.882</v>
      </c>
      <c r="AW7" s="9">
        <v>0</v>
      </c>
      <c r="AX7" s="9">
        <v>-11.3582</v>
      </c>
      <c r="AY7" s="18">
        <v>1.1112</v>
      </c>
      <c r="AZ7" s="18">
        <v>-4.4450000000000003</v>
      </c>
      <c r="BA7" s="19">
        <v>1.0979000000000001</v>
      </c>
      <c r="BB7" s="19">
        <v>-4.4450000000000003</v>
      </c>
      <c r="BC7" s="19">
        <v>0.68069999999999997</v>
      </c>
      <c r="BD7" s="19">
        <v>-4.4450000000000003</v>
      </c>
      <c r="BE7" s="19">
        <v>0.61980000000000002</v>
      </c>
      <c r="BF7" s="19">
        <v>-4.4450000000000003</v>
      </c>
      <c r="BG7" s="19">
        <v>0.26029999999999998</v>
      </c>
      <c r="BH7" s="19">
        <v>-4.4450000000000003</v>
      </c>
      <c r="BI7" s="19">
        <v>-0.22539999999999999</v>
      </c>
      <c r="BJ7" s="19">
        <v>-4.4450000000000003</v>
      </c>
      <c r="BK7" s="19">
        <v>-0.45469999999999999</v>
      </c>
      <c r="BL7" s="19">
        <v>-4.4450000000000003</v>
      </c>
      <c r="BM7" s="19">
        <v>-0.67559999999999998</v>
      </c>
      <c r="BN7" s="19">
        <v>-4.4450000000000003</v>
      </c>
      <c r="BO7" s="19">
        <v>-1.2535000000000001</v>
      </c>
      <c r="BP7" s="19">
        <v>-4.4450000000000003</v>
      </c>
      <c r="BQ7" s="19">
        <v>-0.76329999999999998</v>
      </c>
      <c r="BR7" s="19">
        <v>-4.4450000000000003</v>
      </c>
      <c r="BS7" s="17">
        <v>0</v>
      </c>
      <c r="BT7" s="17">
        <v>0</v>
      </c>
      <c r="BU7" s="17">
        <v>-2.1120000000000001</v>
      </c>
      <c r="BV7" s="17">
        <v>5.7492999999999999</v>
      </c>
      <c r="BW7" s="17">
        <v>-1.016</v>
      </c>
      <c r="BX7" s="17">
        <v>7.0617999999999999</v>
      </c>
      <c r="BY7" s="17">
        <v>1.1258999999999999</v>
      </c>
      <c r="BZ7" s="17">
        <v>8.4156999999999993</v>
      </c>
      <c r="CA7" s="17">
        <v>5.2019000000000002</v>
      </c>
      <c r="CB7" s="17">
        <v>7.4097999999999997</v>
      </c>
      <c r="CC7" s="17">
        <v>5.2019000000000002</v>
      </c>
      <c r="CD7" s="17">
        <v>7.4097999999999997</v>
      </c>
      <c r="CO7" s="12">
        <v>-4.5536000000000003</v>
      </c>
      <c r="CP7" s="12">
        <v>6.8491</v>
      </c>
      <c r="CQ7" s="12">
        <v>-8.1793999999999993</v>
      </c>
      <c r="CR7" s="12">
        <v>5.1898999999999997</v>
      </c>
      <c r="CS7" s="12">
        <v>-6.1093000000000002</v>
      </c>
      <c r="CT7" s="12">
        <v>0.7671</v>
      </c>
      <c r="CU7" s="12">
        <v>-6.1805000000000003</v>
      </c>
      <c r="CV7" s="12">
        <v>5.7892999999999999</v>
      </c>
      <c r="CW7" s="12">
        <v>-6.1805000000000003</v>
      </c>
      <c r="CX7" s="12">
        <v>5.9950000000000001</v>
      </c>
      <c r="CY7" s="12">
        <v>-5.6337000000000002</v>
      </c>
      <c r="CZ7" s="12">
        <v>6.1779000000000002</v>
      </c>
      <c r="DA7" s="12">
        <v>-11.0769</v>
      </c>
      <c r="DB7" s="12">
        <v>5.6597999999999997</v>
      </c>
      <c r="DC7" s="12">
        <v>-8.3698999999999995</v>
      </c>
      <c r="DD7" s="12">
        <v>-0.37340000000000001</v>
      </c>
      <c r="DE7" s="12">
        <v>-8.5457999999999998</v>
      </c>
      <c r="DF7" s="12">
        <v>5.8033000000000001</v>
      </c>
      <c r="DG7" s="12">
        <v>-8.5457999999999998</v>
      </c>
      <c r="DH7" s="12">
        <v>5.9829999999999997</v>
      </c>
      <c r="DI7" s="12">
        <v>-5.4539999999999997</v>
      </c>
      <c r="DJ7" s="12">
        <v>9.4811999999999994</v>
      </c>
      <c r="DK7" s="12">
        <v>-4.8380999999999998</v>
      </c>
      <c r="DL7" s="12">
        <v>8.8443000000000005</v>
      </c>
      <c r="DM7" s="12">
        <v>-4.5860000000000003</v>
      </c>
      <c r="DN7" s="12">
        <v>7.0669000000000004</v>
      </c>
      <c r="DO7" s="12">
        <v>-4.6241000000000003</v>
      </c>
      <c r="DP7" s="12">
        <v>6.6885000000000003</v>
      </c>
    </row>
    <row r="8" spans="2:120" ht="16.149999999999999" customHeight="1" x14ac:dyDescent="0.2">
      <c r="B8" s="2" t="s">
        <v>907</v>
      </c>
      <c r="C8" s="2" t="s">
        <v>938</v>
      </c>
      <c r="D8" s="5">
        <f t="shared" si="0"/>
        <v>12.086600000000001</v>
      </c>
      <c r="E8" s="5">
        <f t="shared" si="1"/>
        <v>10.960699999999999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2"/>
        <v>6.0011357941643011</v>
      </c>
      <c r="M8" s="5">
        <f t="shared" si="3"/>
        <v>1.637986523143582</v>
      </c>
      <c r="N8" s="5">
        <f>((BW8-BY8)^2+(BX8-BZ8)^2)^0.5 + ((BY8-CA8)^2+(BZ8-CB8)^2)^0.5</f>
        <v>6.6215847778307566</v>
      </c>
      <c r="O8" s="5" t="s">
        <v>566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-10.960699999999999</v>
      </c>
      <c r="AW8" s="9">
        <v>0</v>
      </c>
      <c r="AX8" s="9">
        <v>-12.086600000000001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-1.6420999999999999</v>
      </c>
      <c r="BV8" s="17">
        <v>-5.7721</v>
      </c>
      <c r="BW8" s="17">
        <v>-7.0000000000000001E-3</v>
      </c>
      <c r="BX8" s="17">
        <v>-5.8693</v>
      </c>
      <c r="BY8" s="17">
        <v>-7.0000000000000001E-3</v>
      </c>
      <c r="BZ8" s="17">
        <v>-5.8693</v>
      </c>
      <c r="CA8" s="17">
        <v>6.4928999999999997</v>
      </c>
      <c r="CB8" s="17">
        <v>-4.6056999999999997</v>
      </c>
      <c r="CC8" s="17">
        <v>6.7050000000000001</v>
      </c>
      <c r="CD8" s="17">
        <v>-3.1425999999999998</v>
      </c>
    </row>
    <row r="9" spans="2:120" ht="16.149999999999999" customHeight="1" x14ac:dyDescent="0.2">
      <c r="B9" s="2" t="s">
        <v>908</v>
      </c>
      <c r="C9" s="2" t="s">
        <v>938</v>
      </c>
      <c r="D9" s="5">
        <f t="shared" si="0"/>
        <v>11.299200000000001</v>
      </c>
      <c r="E9" s="5">
        <f t="shared" si="1"/>
        <v>10.854100000000001</v>
      </c>
      <c r="F9" s="5" t="s">
        <v>566</v>
      </c>
      <c r="G9" s="5" t="s">
        <v>566</v>
      </c>
      <c r="H9" s="5" t="s">
        <v>566</v>
      </c>
      <c r="I9" s="5" t="s">
        <v>566</v>
      </c>
      <c r="J9" s="5" t="s">
        <v>566</v>
      </c>
      <c r="K9" s="5" t="s">
        <v>566</v>
      </c>
      <c r="L9" s="5">
        <v>5.8362041885115712</v>
      </c>
      <c r="M9" s="5">
        <v>1.5540762304340157</v>
      </c>
      <c r="N9" s="5" t="s">
        <v>566</v>
      </c>
      <c r="O9" s="5" t="s">
        <v>566</v>
      </c>
      <c r="P9" s="5" t="s">
        <v>566</v>
      </c>
      <c r="Q9" s="5" t="s">
        <v>566</v>
      </c>
      <c r="R9" s="5" t="s">
        <v>566</v>
      </c>
      <c r="S9" s="5" t="s">
        <v>566</v>
      </c>
      <c r="T9" s="5" t="s">
        <v>566</v>
      </c>
      <c r="U9" s="5" t="s">
        <v>566</v>
      </c>
      <c r="V9" s="5" t="s">
        <v>566</v>
      </c>
      <c r="W9" s="5" t="s">
        <v>566</v>
      </c>
      <c r="X9" s="5" t="s">
        <v>566</v>
      </c>
      <c r="Y9" s="5" t="s">
        <v>566</v>
      </c>
      <c r="Z9" s="5" t="s">
        <v>566</v>
      </c>
      <c r="AA9" s="5" t="s">
        <v>566</v>
      </c>
      <c r="AB9" s="5" t="s">
        <v>566</v>
      </c>
      <c r="AC9" s="5" t="s">
        <v>566</v>
      </c>
      <c r="AD9" s="5" t="s">
        <v>566</v>
      </c>
      <c r="AE9" s="5" t="s">
        <v>566</v>
      </c>
      <c r="AF9" s="5" t="s">
        <v>566</v>
      </c>
      <c r="AG9" s="9">
        <v>0</v>
      </c>
      <c r="AH9" s="9">
        <v>0</v>
      </c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v>0</v>
      </c>
      <c r="AV9" s="9">
        <v>-10.854100000000001</v>
      </c>
      <c r="AW9" s="9">
        <v>0</v>
      </c>
      <c r="AX9" s="9">
        <v>-11.299200000000001</v>
      </c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>
        <v>0</v>
      </c>
      <c r="BT9" s="17">
        <v>0</v>
      </c>
      <c r="BU9" s="17">
        <v>0.13020000000000001</v>
      </c>
      <c r="BV9" s="17">
        <v>5.6852</v>
      </c>
      <c r="BW9" s="17">
        <v>-0.94810000000000005</v>
      </c>
      <c r="BX9" s="17">
        <v>4.6806000000000001</v>
      </c>
      <c r="BY9" s="17">
        <v>-2.7456999999999998</v>
      </c>
      <c r="BZ9" s="17">
        <v>2.5121000000000002</v>
      </c>
      <c r="CA9" s="17">
        <v>-6.6313000000000004</v>
      </c>
      <c r="CB9" s="17">
        <v>0.97599999999999998</v>
      </c>
      <c r="CC9" s="17">
        <v>-6.1657999999999999</v>
      </c>
      <c r="CD9" s="17">
        <v>-0.80640000000000001</v>
      </c>
    </row>
    <row r="10" spans="2:120" ht="16.149999999999999" customHeight="1" x14ac:dyDescent="0.2">
      <c r="B10" s="2" t="s">
        <v>909</v>
      </c>
      <c r="C10" s="2" t="s">
        <v>938</v>
      </c>
      <c r="D10" s="5">
        <f t="shared" si="0"/>
        <v>11.2484</v>
      </c>
      <c r="E10" s="5">
        <f t="shared" si="1"/>
        <v>10.4102</v>
      </c>
      <c r="F10" s="5" t="s">
        <v>566</v>
      </c>
      <c r="G10" s="5" t="s">
        <v>566</v>
      </c>
      <c r="H10" s="5" t="s">
        <v>566</v>
      </c>
      <c r="I10" s="5" t="s">
        <v>566</v>
      </c>
      <c r="J10" s="5" t="s">
        <v>566</v>
      </c>
      <c r="K10" s="5" t="s">
        <v>566</v>
      </c>
      <c r="L10" s="5">
        <f t="shared" si="2"/>
        <v>5.8338058469578842</v>
      </c>
      <c r="M10" s="5">
        <f t="shared" si="3"/>
        <v>1.5940392247369572</v>
      </c>
      <c r="N10" s="5" t="s">
        <v>566</v>
      </c>
      <c r="O10" s="5" t="s">
        <v>566</v>
      </c>
      <c r="P10" s="5" t="s">
        <v>566</v>
      </c>
      <c r="Q10" s="5" t="s">
        <v>566</v>
      </c>
      <c r="R10" s="5" t="s">
        <v>566</v>
      </c>
      <c r="S10" s="5" t="s">
        <v>566</v>
      </c>
      <c r="T10" s="5" t="s">
        <v>566</v>
      </c>
      <c r="U10" s="5" t="s">
        <v>566</v>
      </c>
      <c r="V10" s="5" t="s">
        <v>566</v>
      </c>
      <c r="W10" s="5" t="s">
        <v>566</v>
      </c>
      <c r="X10" s="5" t="s">
        <v>566</v>
      </c>
      <c r="Y10" s="5" t="s">
        <v>566</v>
      </c>
      <c r="Z10" s="5" t="s">
        <v>566</v>
      </c>
      <c r="AA10" s="5" t="s">
        <v>566</v>
      </c>
      <c r="AB10" s="5" t="s">
        <v>566</v>
      </c>
      <c r="AC10" s="5" t="s">
        <v>566</v>
      </c>
      <c r="AD10" s="5" t="s">
        <v>566</v>
      </c>
      <c r="AE10" s="5" t="s">
        <v>566</v>
      </c>
      <c r="AF10" s="5" t="s">
        <v>566</v>
      </c>
      <c r="AG10" s="9">
        <v>0</v>
      </c>
      <c r="AH10" s="9">
        <v>0</v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v>0</v>
      </c>
      <c r="AV10" s="9">
        <v>-10.4102</v>
      </c>
      <c r="AW10" s="9">
        <v>0</v>
      </c>
      <c r="AX10" s="9">
        <v>-11.2484</v>
      </c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>
        <v>0</v>
      </c>
      <c r="BT10" s="17">
        <v>0</v>
      </c>
      <c r="BU10" s="17">
        <v>0.43049999999999999</v>
      </c>
      <c r="BV10" s="17">
        <v>5.8178999999999998</v>
      </c>
      <c r="BW10" s="17">
        <v>0.91820000000000002</v>
      </c>
      <c r="BX10" s="17">
        <v>7.3354999999999997</v>
      </c>
      <c r="BY10" s="17">
        <v>1.8904000000000001</v>
      </c>
      <c r="BZ10" s="17">
        <v>9.3948</v>
      </c>
      <c r="CA10" s="17">
        <v>3.9802</v>
      </c>
      <c r="CB10" s="17">
        <v>11.0509</v>
      </c>
      <c r="CC10" s="17">
        <v>5.2393999999999998</v>
      </c>
      <c r="CD10" s="17">
        <v>11.223599999999999</v>
      </c>
    </row>
    <row r="11" spans="2:120" ht="16.149999999999999" customHeight="1" x14ac:dyDescent="0.2">
      <c r="B11" s="2" t="s">
        <v>910</v>
      </c>
      <c r="C11" s="2" t="s">
        <v>938</v>
      </c>
      <c r="D11" s="5">
        <f t="shared" si="0"/>
        <v>12.904500000000001</v>
      </c>
      <c r="E11" s="5">
        <f t="shared" si="1"/>
        <v>12.110099999999999</v>
      </c>
      <c r="F11" s="5" t="s">
        <v>566</v>
      </c>
      <c r="G11" s="5" t="s">
        <v>566</v>
      </c>
      <c r="H11" s="5" t="s">
        <v>566</v>
      </c>
      <c r="I11" s="5" t="s">
        <v>566</v>
      </c>
      <c r="J11" s="5" t="s">
        <v>566</v>
      </c>
      <c r="K11" s="5" t="s">
        <v>566</v>
      </c>
      <c r="L11" s="5">
        <v>7.0912535654847373</v>
      </c>
      <c r="M11" s="5">
        <v>1.8603631822845779</v>
      </c>
      <c r="N11" s="5">
        <v>7.8134048896254633</v>
      </c>
      <c r="O11" s="5">
        <v>2.2960814293051537</v>
      </c>
      <c r="P11" s="5" t="s">
        <v>566</v>
      </c>
      <c r="Q11" s="5" t="s">
        <v>566</v>
      </c>
      <c r="R11" s="5" t="s">
        <v>566</v>
      </c>
      <c r="S11" s="5" t="s">
        <v>566</v>
      </c>
      <c r="T11" s="5" t="s">
        <v>566</v>
      </c>
      <c r="U11" s="5" t="s">
        <v>566</v>
      </c>
      <c r="V11" s="5" t="s">
        <v>566</v>
      </c>
      <c r="W11" s="5" t="s">
        <v>566</v>
      </c>
      <c r="X11" s="5" t="s">
        <v>566</v>
      </c>
      <c r="Y11" s="5" t="s">
        <v>566</v>
      </c>
      <c r="Z11" s="5" t="s">
        <v>566</v>
      </c>
      <c r="AA11" s="5" t="s">
        <v>566</v>
      </c>
      <c r="AB11" s="5" t="s">
        <v>566</v>
      </c>
      <c r="AC11" s="5" t="s">
        <v>566</v>
      </c>
      <c r="AD11" s="5" t="s">
        <v>566</v>
      </c>
      <c r="AE11" s="5" t="s">
        <v>566</v>
      </c>
      <c r="AF11" s="5" t="s">
        <v>566</v>
      </c>
      <c r="AG11" s="9">
        <v>0</v>
      </c>
      <c r="AH11" s="9">
        <v>0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v>0</v>
      </c>
      <c r="AV11" s="9">
        <v>-12.110099999999999</v>
      </c>
      <c r="AW11" s="9">
        <v>0</v>
      </c>
      <c r="AX11" s="9">
        <v>-12.904500000000001</v>
      </c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>
        <v>0</v>
      </c>
      <c r="BT11" s="17">
        <v>0</v>
      </c>
      <c r="BU11" s="17">
        <v>5.2558999999999996</v>
      </c>
      <c r="BV11" s="17">
        <v>-4.5808999999999997</v>
      </c>
      <c r="BW11" s="17">
        <v>7.0593000000000004</v>
      </c>
      <c r="BX11" s="17">
        <v>-3.9826999999999999</v>
      </c>
      <c r="BY11" s="17">
        <v>10.709300000000001</v>
      </c>
      <c r="BZ11" s="17">
        <v>-1.8478000000000001</v>
      </c>
      <c r="CA11" s="17">
        <v>11.877700000000001</v>
      </c>
      <c r="CB11" s="17">
        <v>1.4973000000000001</v>
      </c>
      <c r="CC11" s="17">
        <v>9.8762000000000008</v>
      </c>
      <c r="CD11" s="17">
        <v>1.9793000000000001</v>
      </c>
    </row>
    <row r="12" spans="2:120" x14ac:dyDescent="0.2">
      <c r="B12" s="13" t="s">
        <v>3</v>
      </c>
      <c r="C12" s="13"/>
      <c r="D12" s="14">
        <f>AVERAGE(D3:D11)</f>
        <v>11.959233333333335</v>
      </c>
      <c r="E12" s="14">
        <f t="shared" ref="E12:J12" si="4">AVERAGE(E3:E11)</f>
        <v>11.186444444444446</v>
      </c>
      <c r="F12" s="14">
        <f>AVERAGE(F3:F11)</f>
        <v>2.6370199999999997</v>
      </c>
      <c r="G12" s="14">
        <v>0.79155000000000009</v>
      </c>
      <c r="H12" s="14">
        <f t="shared" si="4"/>
        <v>1.3566</v>
      </c>
      <c r="I12" s="14">
        <f t="shared" si="4"/>
        <v>0.68048000000000008</v>
      </c>
      <c r="J12" s="14">
        <f t="shared" si="4"/>
        <v>1.52844</v>
      </c>
      <c r="K12" s="14">
        <f>AVERAGE(K3,K5:K11)</f>
        <v>1.0371249999999999</v>
      </c>
      <c r="L12" s="14">
        <f t="shared" ref="L12:AF12" si="5">AVERAGE(L3:L11)</f>
        <v>6.1858249227858675</v>
      </c>
      <c r="M12" s="14">
        <f t="shared" si="5"/>
        <v>1.6499419819819841</v>
      </c>
      <c r="N12" s="14">
        <f>AVERAGE(N3:N11)</f>
        <v>7.3152072236918455</v>
      </c>
      <c r="O12" s="14">
        <f t="shared" si="5"/>
        <v>2.1240811317640542</v>
      </c>
      <c r="P12" s="14">
        <f t="shared" si="5"/>
        <v>5.6555144472775503</v>
      </c>
      <c r="Q12" s="14">
        <f t="shared" si="5"/>
        <v>6.0397333670113138</v>
      </c>
      <c r="R12" s="14">
        <f t="shared" si="5"/>
        <v>4.0653171114157267</v>
      </c>
      <c r="S12" s="14">
        <f t="shared" si="5"/>
        <v>4.8595704918738747</v>
      </c>
      <c r="T12" s="14">
        <f t="shared" si="5"/>
        <v>5.2229119293853818</v>
      </c>
      <c r="U12" s="14">
        <f t="shared" si="5"/>
        <v>6.3994490927547814</v>
      </c>
      <c r="V12" s="14">
        <f t="shared" si="5"/>
        <v>0.94610927241634923</v>
      </c>
      <c r="W12" s="14">
        <f t="shared" si="5"/>
        <v>1.7799731516787047</v>
      </c>
      <c r="X12" s="14">
        <f t="shared" si="5"/>
        <v>0.42072404617006842</v>
      </c>
      <c r="Y12" s="14">
        <f t="shared" si="5"/>
        <v>1.1222000000000001</v>
      </c>
      <c r="Z12" s="14">
        <f t="shared" si="5"/>
        <v>0.52944000000000002</v>
      </c>
      <c r="AA12" s="14">
        <f t="shared" si="5"/>
        <v>1.4434600000000002</v>
      </c>
      <c r="AB12" s="14">
        <f t="shared" si="5"/>
        <v>2.5293199999999998</v>
      </c>
      <c r="AC12" s="14">
        <f t="shared" si="5"/>
        <v>1.87958</v>
      </c>
      <c r="AD12" s="14">
        <f t="shared" si="5"/>
        <v>0.20575000000000032</v>
      </c>
      <c r="AE12" s="14">
        <f t="shared" si="5"/>
        <v>0.20308000000000009</v>
      </c>
      <c r="AF12" s="14">
        <f t="shared" si="5"/>
        <v>0.18236000000000008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4</v>
      </c>
      <c r="C13" s="13"/>
      <c r="D13" s="14">
        <f>STDEV(D3:D11)</f>
        <v>0.61003164467099569</v>
      </c>
      <c r="E13" s="14">
        <f t="shared" ref="E13:J13" si="6">STDEV(E3:E11)</f>
        <v>0.61271529912168632</v>
      </c>
      <c r="F13" s="14">
        <f t="shared" si="6"/>
        <v>0.2148402941722061</v>
      </c>
      <c r="G13" s="14">
        <v>5.3304565157842411E-2</v>
      </c>
      <c r="H13" s="14">
        <f t="shared" si="6"/>
        <v>9.9203981774926869E-2</v>
      </c>
      <c r="I13" s="14">
        <f t="shared" si="6"/>
        <v>5.962383751487306E-2</v>
      </c>
      <c r="J13" s="14">
        <f t="shared" si="6"/>
        <v>8.4782857937203165E-2</v>
      </c>
      <c r="K13" s="14">
        <f>STDEV(K3,K5:K11)</f>
        <v>0.19655001695921151</v>
      </c>
      <c r="L13" s="14">
        <f t="shared" ref="L13:AF13" si="7">STDEV(L3:L11)</f>
        <v>0.42495596562628607</v>
      </c>
      <c r="M13" s="14">
        <f t="shared" si="7"/>
        <v>0.10703624084875299</v>
      </c>
      <c r="N13" s="14">
        <f t="shared" si="7"/>
        <v>0.89860131369333274</v>
      </c>
      <c r="O13" s="14">
        <f t="shared" si="7"/>
        <v>0.14907063267424359</v>
      </c>
      <c r="P13" s="14">
        <f t="shared" si="7"/>
        <v>0.23949220344971997</v>
      </c>
      <c r="Q13" s="14">
        <f t="shared" si="7"/>
        <v>0.42049922776017207</v>
      </c>
      <c r="R13" s="14">
        <f t="shared" si="7"/>
        <v>0.40957682067971679</v>
      </c>
      <c r="S13" s="14">
        <f t="shared" si="7"/>
        <v>0.22955701500037004</v>
      </c>
      <c r="T13" s="14">
        <f t="shared" si="7"/>
        <v>0.36036966763981615</v>
      </c>
      <c r="U13" s="14">
        <f t="shared" si="7"/>
        <v>0.41485473246667814</v>
      </c>
      <c r="V13" s="14">
        <f t="shared" si="7"/>
        <v>6.9320709818620957E-2</v>
      </c>
      <c r="W13" s="14">
        <f t="shared" si="7"/>
        <v>4.2642310311738318E-2</v>
      </c>
      <c r="X13" s="14">
        <f t="shared" si="7"/>
        <v>2.4987971463437845E-2</v>
      </c>
      <c r="Y13" s="14">
        <f t="shared" si="7"/>
        <v>5.0520391922470223E-2</v>
      </c>
      <c r="Z13" s="14">
        <f t="shared" si="7"/>
        <v>4.5542540552762328E-2</v>
      </c>
      <c r="AA13" s="14">
        <f t="shared" si="7"/>
        <v>0.10516150911811795</v>
      </c>
      <c r="AB13" s="14">
        <f t="shared" si="7"/>
        <v>0.26290826727206573</v>
      </c>
      <c r="AC13" s="14">
        <f t="shared" si="7"/>
        <v>0.12975928483156807</v>
      </c>
      <c r="AD13" s="14">
        <f t="shared" si="7"/>
        <v>8.7340330508494084E-3</v>
      </c>
      <c r="AE13" s="14">
        <f t="shared" si="7"/>
        <v>2.0571995527901316E-2</v>
      </c>
      <c r="AF13" s="14">
        <f t="shared" si="7"/>
        <v>2.1941467589931464E-2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5</v>
      </c>
      <c r="C14" s="13"/>
      <c r="D14" s="14">
        <f>MAX(D3:D11)-MIN(D3:D11)</f>
        <v>1.6561000000000003</v>
      </c>
      <c r="E14" s="14">
        <f t="shared" ref="E14:J14" si="8">MAX(E3:E11)-MIN(E3:E11)</f>
        <v>1.6998999999999995</v>
      </c>
      <c r="F14" s="14">
        <f t="shared" si="8"/>
        <v>0.56770000000000032</v>
      </c>
      <c r="G14" s="14">
        <v>0.1099</v>
      </c>
      <c r="H14" s="14">
        <f t="shared" si="8"/>
        <v>0.27690000000000037</v>
      </c>
      <c r="I14" s="14">
        <f t="shared" si="8"/>
        <v>0.16379999999999972</v>
      </c>
      <c r="J14" s="14">
        <f t="shared" si="8"/>
        <v>0.19179999999999975</v>
      </c>
      <c r="K14" s="14">
        <f>MAX(K3,K5:K11)-MIN(K3,K5:K11)</f>
        <v>0.46799999999999997</v>
      </c>
      <c r="L14" s="14">
        <f t="shared" ref="L14:AF14" si="9">MAX(L3:L11)-MIN(L3:L11)</f>
        <v>1.2574477185268531</v>
      </c>
      <c r="M14" s="14">
        <f t="shared" si="9"/>
        <v>0.37665532694377646</v>
      </c>
      <c r="N14" s="14">
        <f t="shared" si="9"/>
        <v>2.0466197687998022</v>
      </c>
      <c r="O14" s="14">
        <f t="shared" si="9"/>
        <v>0.26382940507193942</v>
      </c>
      <c r="P14" s="14">
        <f t="shared" si="9"/>
        <v>0.53570980563364401</v>
      </c>
      <c r="Q14" s="14">
        <f t="shared" si="9"/>
        <v>0.93462015437470303</v>
      </c>
      <c r="R14" s="14">
        <f t="shared" si="9"/>
        <v>0.98832380608149295</v>
      </c>
      <c r="S14" s="14">
        <f t="shared" si="9"/>
        <v>0.55172451859564298</v>
      </c>
      <c r="T14" s="14">
        <f t="shared" si="9"/>
        <v>0.89642186683344427</v>
      </c>
      <c r="U14" s="14">
        <f t="shared" si="9"/>
        <v>1.0252098603415005</v>
      </c>
      <c r="V14" s="14">
        <f t="shared" si="9"/>
        <v>0.15267169914179057</v>
      </c>
      <c r="W14" s="14">
        <f t="shared" si="9"/>
        <v>0.10820959061197466</v>
      </c>
      <c r="X14" s="14">
        <f t="shared" si="9"/>
        <v>6.2429223473992712E-2</v>
      </c>
      <c r="Y14" s="14">
        <f t="shared" si="9"/>
        <v>0.12179999999999991</v>
      </c>
      <c r="Z14" s="14">
        <f t="shared" si="9"/>
        <v>9.8500000000000032E-2</v>
      </c>
      <c r="AA14" s="14">
        <f t="shared" si="9"/>
        <v>0.25209999999999999</v>
      </c>
      <c r="AB14" s="14">
        <f t="shared" si="9"/>
        <v>0.64899999999999958</v>
      </c>
      <c r="AC14" s="14">
        <f t="shared" si="9"/>
        <v>0.36580000000000013</v>
      </c>
      <c r="AD14" s="14">
        <f t="shared" si="9"/>
        <v>1.9699999999999385E-2</v>
      </c>
      <c r="AE14" s="14">
        <f t="shared" si="9"/>
        <v>5.3999999999999382E-2</v>
      </c>
      <c r="AF14" s="14">
        <f t="shared" si="9"/>
        <v>5.7700000000000529E-2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 t="s">
        <v>55</v>
      </c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6</v>
      </c>
      <c r="C15" s="13"/>
      <c r="D15" s="14">
        <f>MIN(D3:D11)</f>
        <v>11.2484</v>
      </c>
      <c r="E15" s="14">
        <f t="shared" ref="E15:J15" si="10">MIN(E3:E11)</f>
        <v>10.4102</v>
      </c>
      <c r="F15" s="14">
        <f t="shared" si="10"/>
        <v>2.3043999999999998</v>
      </c>
      <c r="G15" s="14">
        <v>0.73660000000000003</v>
      </c>
      <c r="H15" s="14">
        <f t="shared" si="10"/>
        <v>1.2324999999999997</v>
      </c>
      <c r="I15" s="14">
        <f t="shared" si="10"/>
        <v>0.61410000000000009</v>
      </c>
      <c r="J15" s="14">
        <f t="shared" si="10"/>
        <v>1.4408000000000003</v>
      </c>
      <c r="K15" s="14">
        <f>MIN(K3,K5:K11)</f>
        <v>0.76330000000000009</v>
      </c>
      <c r="L15" s="14">
        <f t="shared" ref="L15:AF15" si="11">MIN(L3:L11)</f>
        <v>5.8338058469578842</v>
      </c>
      <c r="M15" s="14">
        <f t="shared" si="11"/>
        <v>1.4837078553408014</v>
      </c>
      <c r="N15" s="14">
        <f t="shared" si="11"/>
        <v>6.6215847778307566</v>
      </c>
      <c r="O15" s="14">
        <f t="shared" si="11"/>
        <v>2.0322520242332143</v>
      </c>
      <c r="P15" s="14">
        <f t="shared" si="11"/>
        <v>5.3525876545835285</v>
      </c>
      <c r="Q15" s="14">
        <f t="shared" si="11"/>
        <v>5.7250993930236707</v>
      </c>
      <c r="R15" s="14">
        <f t="shared" si="11"/>
        <v>3.6638626529934224</v>
      </c>
      <c r="S15" s="14">
        <f t="shared" si="11"/>
        <v>4.6980677411037828</v>
      </c>
      <c r="T15" s="14">
        <f t="shared" si="11"/>
        <v>4.6802633654528458</v>
      </c>
      <c r="U15" s="14">
        <f t="shared" si="11"/>
        <v>5.8469009107389542</v>
      </c>
      <c r="V15" s="14">
        <f t="shared" si="11"/>
        <v>0.88598782158672951</v>
      </c>
      <c r="W15" s="14">
        <f t="shared" si="11"/>
        <v>1.7255159750057376</v>
      </c>
      <c r="X15" s="14">
        <f t="shared" si="11"/>
        <v>0.38031325246433373</v>
      </c>
      <c r="Y15" s="14">
        <f t="shared" si="11"/>
        <v>1.0745</v>
      </c>
      <c r="Z15" s="14">
        <f t="shared" si="11"/>
        <v>0.47560000000000002</v>
      </c>
      <c r="AA15" s="14">
        <f t="shared" si="11"/>
        <v>1.3563000000000001</v>
      </c>
      <c r="AB15" s="14">
        <f t="shared" si="11"/>
        <v>2.3063000000000002</v>
      </c>
      <c r="AC15" s="14">
        <f t="shared" si="11"/>
        <v>1.7081</v>
      </c>
      <c r="AD15" s="14">
        <f t="shared" si="11"/>
        <v>0.19560000000000066</v>
      </c>
      <c r="AE15" s="14">
        <f t="shared" si="11"/>
        <v>0.17020000000000035</v>
      </c>
      <c r="AF15" s="14">
        <f t="shared" si="11"/>
        <v>0.16070000000000029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7</v>
      </c>
      <c r="C16" s="13"/>
      <c r="D16" s="14">
        <f>MAX(D3:D11)</f>
        <v>12.904500000000001</v>
      </c>
      <c r="E16" s="14">
        <f t="shared" ref="E16:J16" si="12">MAX(E3:E11)</f>
        <v>12.110099999999999</v>
      </c>
      <c r="F16" s="14">
        <f t="shared" si="12"/>
        <v>2.8721000000000001</v>
      </c>
      <c r="G16" s="14">
        <v>0.84650000000000003</v>
      </c>
      <c r="H16" s="14">
        <f t="shared" si="12"/>
        <v>1.5094000000000001</v>
      </c>
      <c r="I16" s="14">
        <f t="shared" si="12"/>
        <v>0.77789999999999981</v>
      </c>
      <c r="J16" s="14">
        <f t="shared" si="12"/>
        <v>1.6326000000000001</v>
      </c>
      <c r="K16" s="14">
        <f>MAX(K3,K5:K11)</f>
        <v>1.2313000000000001</v>
      </c>
      <c r="L16" s="14">
        <f t="shared" ref="L16:AF16" si="13">MAX(L3:L11)</f>
        <v>7.0912535654847373</v>
      </c>
      <c r="M16" s="14">
        <f t="shared" si="13"/>
        <v>1.8603631822845779</v>
      </c>
      <c r="N16" s="14">
        <f t="shared" si="13"/>
        <v>8.6682045466305588</v>
      </c>
      <c r="O16" s="14">
        <f t="shared" si="13"/>
        <v>2.2960814293051537</v>
      </c>
      <c r="P16" s="14">
        <f t="shared" si="13"/>
        <v>5.8882974602171725</v>
      </c>
      <c r="Q16" s="14">
        <f t="shared" si="13"/>
        <v>6.6597195473983737</v>
      </c>
      <c r="R16" s="14">
        <f t="shared" si="13"/>
        <v>4.6521864590749153</v>
      </c>
      <c r="S16" s="14">
        <f t="shared" si="13"/>
        <v>5.2497922596994258</v>
      </c>
      <c r="T16" s="14">
        <f t="shared" si="13"/>
        <v>5.5766852322862901</v>
      </c>
      <c r="U16" s="14">
        <f t="shared" si="13"/>
        <v>6.8721107710804548</v>
      </c>
      <c r="V16" s="14">
        <f t="shared" si="13"/>
        <v>1.0386595207285201</v>
      </c>
      <c r="W16" s="14">
        <f t="shared" si="13"/>
        <v>1.8337255656177123</v>
      </c>
      <c r="X16" s="14">
        <f t="shared" si="13"/>
        <v>0.44274247593832644</v>
      </c>
      <c r="Y16" s="14">
        <f t="shared" si="13"/>
        <v>1.1962999999999999</v>
      </c>
      <c r="Z16" s="14">
        <f t="shared" si="13"/>
        <v>0.57410000000000005</v>
      </c>
      <c r="AA16" s="14">
        <f t="shared" si="13"/>
        <v>1.6084000000000001</v>
      </c>
      <c r="AB16" s="14">
        <f t="shared" si="13"/>
        <v>2.9552999999999998</v>
      </c>
      <c r="AC16" s="14">
        <f t="shared" si="13"/>
        <v>2.0739000000000001</v>
      </c>
      <c r="AD16" s="14">
        <f t="shared" si="13"/>
        <v>0.21530000000000005</v>
      </c>
      <c r="AE16" s="14">
        <f t="shared" si="13"/>
        <v>0.22419999999999973</v>
      </c>
      <c r="AF16" s="14">
        <f t="shared" si="13"/>
        <v>0.21840000000000082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56</v>
      </c>
      <c r="C17" s="13"/>
      <c r="D17" s="15">
        <f>COUNT(D3:D11)</f>
        <v>9</v>
      </c>
      <c r="E17" s="15">
        <f t="shared" ref="E17:J17" si="14">COUNT(E3:E11)</f>
        <v>9</v>
      </c>
      <c r="F17" s="15">
        <f t="shared" si="14"/>
        <v>5</v>
      </c>
      <c r="G17" s="15">
        <v>4</v>
      </c>
      <c r="H17" s="15">
        <f t="shared" si="14"/>
        <v>5</v>
      </c>
      <c r="I17" s="15">
        <f t="shared" si="14"/>
        <v>5</v>
      </c>
      <c r="J17" s="15">
        <f t="shared" si="14"/>
        <v>5</v>
      </c>
      <c r="K17" s="15">
        <f>COUNT(K3,K5:K11)</f>
        <v>4</v>
      </c>
      <c r="L17" s="15">
        <f t="shared" ref="L17:AF17" si="15">COUNT(L3:L11)</f>
        <v>9</v>
      </c>
      <c r="M17" s="15">
        <f t="shared" si="15"/>
        <v>9</v>
      </c>
      <c r="N17" s="15">
        <f t="shared" si="15"/>
        <v>5</v>
      </c>
      <c r="O17" s="15">
        <f t="shared" si="15"/>
        <v>3</v>
      </c>
      <c r="P17" s="15">
        <f t="shared" si="15"/>
        <v>4</v>
      </c>
      <c r="Q17" s="15">
        <f t="shared" si="15"/>
        <v>4</v>
      </c>
      <c r="R17" s="15">
        <f t="shared" si="15"/>
        <v>5</v>
      </c>
      <c r="S17" s="15">
        <f t="shared" si="15"/>
        <v>5</v>
      </c>
      <c r="T17" s="15">
        <f t="shared" si="15"/>
        <v>5</v>
      </c>
      <c r="U17" s="15">
        <f t="shared" si="15"/>
        <v>5</v>
      </c>
      <c r="V17" s="15">
        <f>COUNT(V3:V11)</f>
        <v>5</v>
      </c>
      <c r="W17" s="15">
        <f t="shared" si="15"/>
        <v>5</v>
      </c>
      <c r="X17" s="15">
        <f t="shared" si="15"/>
        <v>5</v>
      </c>
      <c r="Y17" s="15">
        <f t="shared" si="15"/>
        <v>5</v>
      </c>
      <c r="Z17" s="15">
        <f t="shared" si="15"/>
        <v>5</v>
      </c>
      <c r="AA17" s="15">
        <f t="shared" si="15"/>
        <v>5</v>
      </c>
      <c r="AB17" s="15">
        <f t="shared" si="15"/>
        <v>5</v>
      </c>
      <c r="AC17" s="15">
        <f t="shared" si="15"/>
        <v>5</v>
      </c>
      <c r="AD17" s="15">
        <f t="shared" si="15"/>
        <v>4</v>
      </c>
      <c r="AE17" s="15">
        <f t="shared" si="15"/>
        <v>5</v>
      </c>
      <c r="AF17" s="15">
        <f t="shared" si="15"/>
        <v>5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s="20" customFormat="1" x14ac:dyDescent="0.2">
      <c r="B20" s="1" t="s">
        <v>57</v>
      </c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86">
        <v>1</v>
      </c>
      <c r="AH20" s="86"/>
      <c r="AI20" s="87">
        <v>2</v>
      </c>
      <c r="AJ20" s="87"/>
      <c r="AK20" s="87">
        <v>3</v>
      </c>
      <c r="AL20" s="87"/>
      <c r="AM20" s="86">
        <v>4</v>
      </c>
      <c r="AN20" s="86"/>
      <c r="AO20" s="86">
        <v>5</v>
      </c>
      <c r="AP20" s="86"/>
      <c r="AQ20" s="86">
        <v>6</v>
      </c>
      <c r="AR20" s="86"/>
      <c r="AS20" s="86">
        <v>7</v>
      </c>
      <c r="AT20" s="86"/>
      <c r="AU20" s="86">
        <v>8</v>
      </c>
      <c r="AV20" s="86"/>
      <c r="AW20" s="86">
        <v>9</v>
      </c>
      <c r="AX20" s="86"/>
      <c r="AY20" s="86">
        <v>10</v>
      </c>
      <c r="AZ20" s="86"/>
      <c r="BA20" s="86">
        <v>11</v>
      </c>
      <c r="BB20" s="86"/>
      <c r="BC20" s="86">
        <v>12</v>
      </c>
      <c r="BD20" s="86"/>
      <c r="BE20" s="86">
        <v>13</v>
      </c>
      <c r="BF20" s="86"/>
      <c r="BG20" s="86">
        <v>14</v>
      </c>
      <c r="BH20" s="86"/>
      <c r="BI20" s="86">
        <v>15</v>
      </c>
      <c r="BJ20" s="86"/>
      <c r="BK20" s="86">
        <v>16</v>
      </c>
      <c r="BL20" s="86"/>
      <c r="BM20" s="86">
        <v>17</v>
      </c>
      <c r="BN20" s="86"/>
      <c r="BO20" s="86">
        <v>18</v>
      </c>
      <c r="BP20" s="86"/>
      <c r="BQ20" s="86">
        <v>19</v>
      </c>
      <c r="BR20" s="86"/>
      <c r="BS20" s="86">
        <v>20</v>
      </c>
      <c r="BT20" s="86"/>
      <c r="BU20" s="86">
        <v>21</v>
      </c>
      <c r="BV20" s="86"/>
      <c r="BW20" s="86">
        <v>22</v>
      </c>
      <c r="BX20" s="86"/>
      <c r="BY20" s="3"/>
      <c r="BZ20" s="3"/>
    </row>
    <row r="21" spans="2:120" s="20" customFormat="1" x14ac:dyDescent="0.2">
      <c r="B21" s="1" t="s">
        <v>9</v>
      </c>
      <c r="C21" s="1"/>
      <c r="D21" s="2" t="s">
        <v>10</v>
      </c>
      <c r="E21" s="2" t="s">
        <v>64</v>
      </c>
      <c r="F21" s="2" t="s">
        <v>11</v>
      </c>
      <c r="G21" s="2" t="s">
        <v>76</v>
      </c>
      <c r="H21" s="2" t="s">
        <v>77</v>
      </c>
      <c r="I21" s="2" t="s">
        <v>68</v>
      </c>
      <c r="J21" s="2" t="s">
        <v>69</v>
      </c>
      <c r="K21" s="2" t="s">
        <v>12</v>
      </c>
      <c r="L21" s="2" t="s">
        <v>74</v>
      </c>
      <c r="M21" s="2" t="s">
        <v>75</v>
      </c>
      <c r="N21" s="2" t="s">
        <v>145</v>
      </c>
      <c r="O21" s="2" t="s">
        <v>144</v>
      </c>
      <c r="P21" s="2" t="s">
        <v>167</v>
      </c>
      <c r="Q21" s="2" t="s">
        <v>168</v>
      </c>
      <c r="R21" s="2" t="s">
        <v>169</v>
      </c>
      <c r="S21" s="2" t="s">
        <v>170</v>
      </c>
      <c r="T21" s="2" t="s">
        <v>171</v>
      </c>
      <c r="U21" s="2" t="s">
        <v>172</v>
      </c>
      <c r="V21" s="2" t="s">
        <v>600</v>
      </c>
      <c r="W21" s="2" t="s">
        <v>601</v>
      </c>
      <c r="X21" s="2" t="s">
        <v>602</v>
      </c>
      <c r="Y21" s="2" t="s">
        <v>13</v>
      </c>
      <c r="Z21" s="2" t="s">
        <v>14</v>
      </c>
      <c r="AA21" s="2" t="s">
        <v>78</v>
      </c>
      <c r="AB21" s="20" t="s">
        <v>79</v>
      </c>
      <c r="AC21" s="1" t="s">
        <v>80</v>
      </c>
      <c r="AD21" s="1" t="s">
        <v>501</v>
      </c>
      <c r="AE21" s="1" t="s">
        <v>502</v>
      </c>
      <c r="AF21" s="1" t="s">
        <v>503</v>
      </c>
      <c r="AG21" s="3" t="s">
        <v>15</v>
      </c>
      <c r="AH21" s="3" t="s">
        <v>16</v>
      </c>
      <c r="AI21" s="4" t="s">
        <v>17</v>
      </c>
      <c r="AJ21" s="4" t="s">
        <v>18</v>
      </c>
      <c r="AK21" s="4" t="s">
        <v>19</v>
      </c>
      <c r="AL21" s="3" t="s">
        <v>20</v>
      </c>
      <c r="AM21" s="3" t="s">
        <v>21</v>
      </c>
      <c r="AN21" s="3" t="s">
        <v>22</v>
      </c>
      <c r="AO21" s="3" t="s">
        <v>23</v>
      </c>
      <c r="AP21" s="3" t="s">
        <v>24</v>
      </c>
      <c r="AQ21" s="3" t="s">
        <v>25</v>
      </c>
      <c r="AR21" s="3" t="s">
        <v>26</v>
      </c>
      <c r="AS21" s="3" t="s">
        <v>27</v>
      </c>
      <c r="AT21" s="3" t="s">
        <v>28</v>
      </c>
      <c r="AU21" s="3" t="s">
        <v>29</v>
      </c>
      <c r="AV21" s="3" t="s">
        <v>30</v>
      </c>
      <c r="AW21" s="3" t="s">
        <v>31</v>
      </c>
      <c r="AX21" s="3" t="s">
        <v>32</v>
      </c>
      <c r="AY21" s="3" t="s">
        <v>43</v>
      </c>
      <c r="AZ21" s="3" t="s">
        <v>44</v>
      </c>
      <c r="BA21" s="3" t="s">
        <v>45</v>
      </c>
      <c r="BB21" s="3" t="s">
        <v>46</v>
      </c>
      <c r="BC21" s="3" t="s">
        <v>47</v>
      </c>
      <c r="BD21" s="3" t="s">
        <v>48</v>
      </c>
      <c r="BE21" s="3" t="s">
        <v>49</v>
      </c>
      <c r="BF21" s="3" t="s">
        <v>50</v>
      </c>
      <c r="BG21" s="3" t="s">
        <v>51</v>
      </c>
      <c r="BH21" s="3" t="s">
        <v>52</v>
      </c>
      <c r="BI21" s="3" t="s">
        <v>53</v>
      </c>
      <c r="BJ21" s="3" t="s">
        <v>54</v>
      </c>
      <c r="BK21" s="3" t="s">
        <v>70</v>
      </c>
      <c r="BL21" s="3" t="s">
        <v>71</v>
      </c>
      <c r="BM21" s="3" t="s">
        <v>72</v>
      </c>
      <c r="BN21" s="3" t="s">
        <v>73</v>
      </c>
      <c r="BO21" s="3" t="s">
        <v>81</v>
      </c>
      <c r="BP21" s="3" t="s">
        <v>82</v>
      </c>
      <c r="BQ21" s="3" t="s">
        <v>83</v>
      </c>
      <c r="BR21" s="3" t="s">
        <v>84</v>
      </c>
      <c r="BS21" s="3" t="s">
        <v>33</v>
      </c>
      <c r="BT21" s="3" t="s">
        <v>34</v>
      </c>
      <c r="BU21" s="3" t="s">
        <v>35</v>
      </c>
      <c r="BV21" s="3" t="s">
        <v>36</v>
      </c>
      <c r="BW21" s="3" t="s">
        <v>37</v>
      </c>
      <c r="BX21" s="3" t="s">
        <v>38</v>
      </c>
      <c r="BY21" s="3" t="s">
        <v>147</v>
      </c>
      <c r="BZ21" s="3" t="s">
        <v>148</v>
      </c>
      <c r="CA21" s="3" t="s">
        <v>39</v>
      </c>
      <c r="CB21" s="3" t="s">
        <v>40</v>
      </c>
      <c r="CC21" s="3" t="s">
        <v>41</v>
      </c>
      <c r="CD21" s="3" t="s">
        <v>42</v>
      </c>
      <c r="CE21" s="20" t="s">
        <v>149</v>
      </c>
      <c r="CF21" s="20" t="s">
        <v>150</v>
      </c>
      <c r="CG21" s="20" t="s">
        <v>151</v>
      </c>
      <c r="CH21" s="20" t="s">
        <v>152</v>
      </c>
      <c r="CI21" s="20" t="s">
        <v>153</v>
      </c>
      <c r="CJ21" s="20" t="s">
        <v>154</v>
      </c>
      <c r="CK21" s="20" t="s">
        <v>500</v>
      </c>
      <c r="CL21" s="20" t="s">
        <v>505</v>
      </c>
      <c r="CM21" s="20" t="s">
        <v>506</v>
      </c>
      <c r="CN21" s="20" t="s">
        <v>507</v>
      </c>
      <c r="CO21" s="20" t="s">
        <v>155</v>
      </c>
      <c r="CP21" s="20" t="s">
        <v>156</v>
      </c>
      <c r="CQ21" s="20" t="s">
        <v>157</v>
      </c>
      <c r="CR21" s="20" t="s">
        <v>158</v>
      </c>
      <c r="CS21" s="20" t="s">
        <v>159</v>
      </c>
      <c r="CT21" s="20" t="s">
        <v>160</v>
      </c>
      <c r="CU21" s="20" t="s">
        <v>504</v>
      </c>
      <c r="CV21" s="20" t="s">
        <v>508</v>
      </c>
      <c r="CW21" s="20" t="s">
        <v>509</v>
      </c>
      <c r="CX21" s="20" t="s">
        <v>510</v>
      </c>
      <c r="CY21" s="20" t="s">
        <v>161</v>
      </c>
      <c r="CZ21" s="20" t="s">
        <v>165</v>
      </c>
      <c r="DA21" s="20" t="s">
        <v>166</v>
      </c>
      <c r="DB21" s="20" t="s">
        <v>162</v>
      </c>
      <c r="DC21" s="20" t="s">
        <v>163</v>
      </c>
      <c r="DD21" s="20" t="s">
        <v>164</v>
      </c>
      <c r="DE21" s="20" t="s">
        <v>511</v>
      </c>
      <c r="DF21" s="20" t="s">
        <v>512</v>
      </c>
      <c r="DG21" s="20" t="s">
        <v>513</v>
      </c>
      <c r="DH21" s="20" t="s">
        <v>514</v>
      </c>
      <c r="DI21" s="20" t="s">
        <v>592</v>
      </c>
      <c r="DJ21" s="20" t="s">
        <v>593</v>
      </c>
      <c r="DK21" s="20" t="s">
        <v>595</v>
      </c>
      <c r="DL21" s="20" t="s">
        <v>594</v>
      </c>
      <c r="DM21" s="20" t="s">
        <v>596</v>
      </c>
      <c r="DN21" s="20" t="s">
        <v>597</v>
      </c>
      <c r="DO21" s="20" t="s">
        <v>598</v>
      </c>
      <c r="DP21" s="20" t="s">
        <v>599</v>
      </c>
    </row>
    <row r="22" spans="2:120" x14ac:dyDescent="0.2">
      <c r="B22" s="1" t="s">
        <v>313</v>
      </c>
      <c r="C22" s="1"/>
      <c r="D22" s="5">
        <f t="shared" ref="D22:D31" si="16">((AG22-AW22)^2+(AH22-AX22)^2)^0.5</f>
        <v>13.396599999999999</v>
      </c>
      <c r="E22" s="5">
        <f t="shared" ref="E22:E31" si="17">((AG22-AU22)^2+(AH22-AV22)^2)^0.5</f>
        <v>12.348800000000001</v>
      </c>
      <c r="F22" s="5">
        <f t="shared" ref="F22:F31" si="18">((AG22-AM22)^2+(AH22-AN22)^2)^0.5</f>
        <v>2.601</v>
      </c>
      <c r="G22" s="5">
        <f t="shared" ref="G22:G31" si="19">((AG22-AI22)^2+(AH22-AJ22)^2)^0.5</f>
        <v>0.74170000000000003</v>
      </c>
      <c r="H22" s="5">
        <f t="shared" ref="H22:H31" si="20">((AK22-AM22)^2+(AL22-AN22)^2)^0.5</f>
        <v>1.4179999999999999</v>
      </c>
      <c r="I22" s="5">
        <f t="shared" ref="I22:I31" si="21">((AM22-AO22)^2+(AN22-AP22)^2)^0.5</f>
        <v>0.54539999999999988</v>
      </c>
      <c r="J22" s="5">
        <f t="shared" ref="J22:J31" si="22">((AO22-AQ22)^2+(AP22-AR22)^2)^0.5</f>
        <v>1.6059000000000001</v>
      </c>
      <c r="K22" s="5">
        <f t="shared" ref="K22:K31" si="23">((AQ22-AS22)^2+(AR22-AT22)^2)^0.5</f>
        <v>1.0522</v>
      </c>
      <c r="L22" s="5">
        <f t="shared" ref="L22:L31" si="24">((BS22-BU22)^2+(BT22-BV22)^2)^0.5</f>
        <v>5.2282442607437529</v>
      </c>
      <c r="M22" s="5">
        <f t="shared" ref="M22:M31" si="25">((BU22-BW22)^2+(BV22-BX22)^2)^0.5</f>
        <v>1.6374693645989227</v>
      </c>
      <c r="N22" s="5">
        <f t="shared" ref="N22:N31" si="26">((BW22-BY22)^2+(BX22-BZ22)^2)^0.5 + ((BY22-CA22)^2+(BZ22-CB22)^2)^0.5</f>
        <v>6.7788009172424291</v>
      </c>
      <c r="O22" s="5">
        <f t="shared" ref="O22:O31" si="27">((CA22-CC22)^2+(CB22-CD22)^2)^0.5</f>
        <v>2.3799785230123405</v>
      </c>
      <c r="P22" s="5">
        <f>((CE22-CG22)^2+(CF22-CH22)^2)^0.5</f>
        <v>5.455421175308099</v>
      </c>
      <c r="Q22" s="5">
        <f t="shared" ref="Q22:Q31" si="28">((CG22-CI22)^2+(CH22-CJ22)^2)^0.5</f>
        <v>5.8380934259396708</v>
      </c>
      <c r="R22" s="5">
        <f>((CO22-CQ22)^2+(CP22-CR22)^2)^0.5</f>
        <v>4.257599081642141</v>
      </c>
      <c r="S22" s="5">
        <f>((CQ22-CS22)^2+(CR22-CT22)^2)^0.5</f>
        <v>4.84176921589619</v>
      </c>
      <c r="T22" s="5">
        <f>((CY22-DA22)^2+(CZ22-DB22)^2)^0.5</f>
        <v>5.3702165924662655</v>
      </c>
      <c r="U22" s="5">
        <f>((DA22-DC22)^2+(DB22-DD22)^2)^0.5</f>
        <v>6.0812876309215955</v>
      </c>
      <c r="V22" s="5">
        <f>((DI22-DK22)^2+(DJ22-DL22)^2)^0.5</f>
        <v>0.98083800905144447</v>
      </c>
      <c r="W22" s="5">
        <f>((DK22-DM22)^2+(DL22-DN22)^2)^0.5</f>
        <v>1.709464936756528</v>
      </c>
      <c r="X22" s="5">
        <f>((DM22-DO22)^2+(DN22-DP22)^2)^0.5</f>
        <v>0.27362664343955984</v>
      </c>
      <c r="Y22" s="5">
        <f t="shared" ref="Y22:Y31" si="29">((BE22-BK22)^2+(BF22-BL22)^2)^0.5</f>
        <v>1.1328</v>
      </c>
      <c r="Z22" s="5">
        <f t="shared" ref="Z22:Z31" si="30">((BG22-BI22)^2+(BH22-BJ22)^2)^0.5</f>
        <v>0.48769999999999997</v>
      </c>
      <c r="AA22" s="5">
        <f t="shared" ref="AA22:AA31" si="31">((BC22-BM22)^2+(BD22-BN22)^2)^0.5</f>
        <v>1.4624000000000001</v>
      </c>
      <c r="AB22" s="5">
        <f t="shared" ref="AB22:AB31" si="32">((BA22-BO22)^2+(BB22-BP22)^2)^0.5</f>
        <v>3.0308000000000002</v>
      </c>
      <c r="AC22" s="6">
        <f t="shared" ref="AC22:AC31" si="33">((AY22-BQ22)^2+(AZ22-BR22)^2)^0.5</f>
        <v>2.5190999999999999</v>
      </c>
      <c r="AD22" s="6">
        <f>((CK22-CM22)^2+(CL22-CN22)^2)^0.5</f>
        <v>0.20190000000000019</v>
      </c>
      <c r="AE22" s="6">
        <f>((CU22-CW22)^2+(CV22-CX22)^2)^0.5</f>
        <v>0.27429999999999932</v>
      </c>
      <c r="AF22" s="6">
        <f>((DE22-DG22)^2+(DF22-DH22)^2)^0.5</f>
        <v>0.18670000000000009</v>
      </c>
      <c r="AG22" s="9">
        <v>0</v>
      </c>
      <c r="AH22" s="9">
        <v>0</v>
      </c>
      <c r="AI22" s="9">
        <v>0</v>
      </c>
      <c r="AJ22" s="9">
        <v>-0.74170000000000003</v>
      </c>
      <c r="AK22" s="9">
        <v>0</v>
      </c>
      <c r="AL22" s="9">
        <v>-1.1830000000000001</v>
      </c>
      <c r="AM22" s="9">
        <v>0</v>
      </c>
      <c r="AN22" s="9">
        <v>-2.601</v>
      </c>
      <c r="AO22" s="9">
        <v>0</v>
      </c>
      <c r="AP22" s="9">
        <v>-3.1463999999999999</v>
      </c>
      <c r="AQ22" s="9">
        <v>0</v>
      </c>
      <c r="AR22" s="9">
        <v>-4.7523</v>
      </c>
      <c r="AS22" s="9">
        <v>0</v>
      </c>
      <c r="AT22" s="9">
        <v>-5.8045</v>
      </c>
      <c r="AU22" s="9">
        <v>0</v>
      </c>
      <c r="AV22" s="9">
        <v>-12.348800000000001</v>
      </c>
      <c r="AW22" s="9">
        <v>0</v>
      </c>
      <c r="AX22" s="9">
        <v>-13.396599999999999</v>
      </c>
      <c r="AY22" s="18">
        <v>1.3817999999999999</v>
      </c>
      <c r="AZ22" s="18">
        <v>-6.0865</v>
      </c>
      <c r="BA22" s="19">
        <v>1.4140999999999999</v>
      </c>
      <c r="BB22" s="19">
        <v>-6.0865</v>
      </c>
      <c r="BC22" s="19">
        <v>0.82679999999999998</v>
      </c>
      <c r="BD22" s="19">
        <v>-6.0865</v>
      </c>
      <c r="BE22" s="19">
        <v>0.73019999999999996</v>
      </c>
      <c r="BF22" s="19">
        <v>-6.0865</v>
      </c>
      <c r="BG22" s="19">
        <v>0.39689999999999998</v>
      </c>
      <c r="BH22" s="19">
        <v>-6.0865</v>
      </c>
      <c r="BI22" s="19">
        <v>-9.0800000000000006E-2</v>
      </c>
      <c r="BJ22" s="19">
        <v>-6.0865</v>
      </c>
      <c r="BK22" s="19">
        <v>-0.40260000000000001</v>
      </c>
      <c r="BL22" s="19">
        <v>-6.0865</v>
      </c>
      <c r="BM22" s="19">
        <v>-0.63560000000000005</v>
      </c>
      <c r="BN22" s="19">
        <v>-6.0865</v>
      </c>
      <c r="BO22" s="19">
        <v>-1.6167</v>
      </c>
      <c r="BP22" s="19">
        <v>-6.0865</v>
      </c>
      <c r="BQ22" s="19">
        <v>-1.1373</v>
      </c>
      <c r="BR22" s="19">
        <v>-6.0865</v>
      </c>
      <c r="BS22" s="17">
        <v>0</v>
      </c>
      <c r="BT22" s="17">
        <v>0</v>
      </c>
      <c r="BU22" s="17">
        <v>-3.3317999999999999</v>
      </c>
      <c r="BV22" s="17">
        <v>4.0290999999999997</v>
      </c>
      <c r="BW22" s="17">
        <v>-1.8402000000000001</v>
      </c>
      <c r="BX22" s="17">
        <v>4.7046999999999999</v>
      </c>
      <c r="BY22" s="17">
        <v>2.3374000000000001</v>
      </c>
      <c r="BZ22" s="17">
        <v>5.6330999999999998</v>
      </c>
      <c r="CA22" s="17">
        <v>4.7611999999999997</v>
      </c>
      <c r="CB22" s="17">
        <v>5.0235000000000003</v>
      </c>
      <c r="CC22" s="17">
        <v>5.2850999999999999</v>
      </c>
      <c r="CD22" s="17">
        <v>2.7019000000000002</v>
      </c>
      <c r="CE22" s="12">
        <v>7.1882000000000001</v>
      </c>
      <c r="CF22" s="12">
        <v>1.8383</v>
      </c>
      <c r="CG22" s="12">
        <v>8.5457999999999998</v>
      </c>
      <c r="CH22" s="12">
        <v>-3.4455</v>
      </c>
      <c r="CI22" s="12">
        <v>11.028700000000001</v>
      </c>
      <c r="CJ22" s="12">
        <v>1.8383</v>
      </c>
      <c r="CK22" s="12">
        <v>-8.5045999999999999</v>
      </c>
      <c r="CL22" s="12">
        <v>5.9829999999999997</v>
      </c>
      <c r="CM22" s="12">
        <v>-8.7065000000000001</v>
      </c>
      <c r="CN22" s="12">
        <v>5.9829999999999997</v>
      </c>
      <c r="CO22" s="12">
        <v>9.9352</v>
      </c>
      <c r="CP22" s="12">
        <v>2.5171000000000001</v>
      </c>
      <c r="CQ22" s="12">
        <v>6.2039</v>
      </c>
      <c r="CR22" s="12">
        <v>4.5675999999999997</v>
      </c>
      <c r="CS22" s="12">
        <v>9.1224000000000007</v>
      </c>
      <c r="CT22" s="12">
        <v>8.4308999999999994</v>
      </c>
      <c r="CU22" s="12">
        <v>-8.6181999999999999</v>
      </c>
      <c r="CV22" s="12">
        <v>5.7544000000000004</v>
      </c>
      <c r="CW22" s="12">
        <v>-8.6181999999999999</v>
      </c>
      <c r="CX22" s="12">
        <v>6.0286999999999997</v>
      </c>
      <c r="CY22" s="12">
        <v>9.6824999999999992</v>
      </c>
      <c r="CZ22" s="12">
        <v>3.7313000000000001</v>
      </c>
      <c r="DA22" s="12">
        <v>5.4553000000000003</v>
      </c>
      <c r="DB22" s="12">
        <v>7.0434000000000001</v>
      </c>
      <c r="DC22" s="12">
        <v>8.2022999999999993</v>
      </c>
      <c r="DD22" s="12">
        <v>12.4689</v>
      </c>
      <c r="DE22" s="12">
        <v>-8.4657999999999998</v>
      </c>
      <c r="DF22" s="12">
        <v>6.0286999999999997</v>
      </c>
      <c r="DG22" s="12">
        <v>-8.6524999999999999</v>
      </c>
      <c r="DH22" s="12">
        <v>6.0286999999999997</v>
      </c>
      <c r="DI22" s="12">
        <v>-8.4830000000000005</v>
      </c>
      <c r="DJ22" s="12">
        <v>6.0293000000000001</v>
      </c>
      <c r="DK22" s="12">
        <v>-7.7577999999999996</v>
      </c>
      <c r="DL22" s="12">
        <v>5.3689</v>
      </c>
      <c r="DM22" s="12">
        <v>-7.4047000000000001</v>
      </c>
      <c r="DN22" s="12">
        <v>3.6962999999999999</v>
      </c>
      <c r="DO22" s="12">
        <v>-7.4631999999999996</v>
      </c>
      <c r="DP22" s="12">
        <v>3.4289999999999998</v>
      </c>
    </row>
    <row r="23" spans="2:120" x14ac:dyDescent="0.2">
      <c r="B23" s="1" t="s">
        <v>653</v>
      </c>
      <c r="C23" s="1" t="s">
        <v>479</v>
      </c>
      <c r="D23" s="5">
        <f t="shared" si="16"/>
        <v>15.283799999999999</v>
      </c>
      <c r="E23" s="5">
        <f t="shared" si="17"/>
        <v>14.511699999999999</v>
      </c>
      <c r="F23" s="5">
        <f t="shared" si="18"/>
        <v>3.1019999999999999</v>
      </c>
      <c r="G23" s="5">
        <f t="shared" si="19"/>
        <v>0.99690000000000001</v>
      </c>
      <c r="H23" s="5">
        <f t="shared" si="20"/>
        <v>1.5874999999999999</v>
      </c>
      <c r="I23" s="5">
        <f t="shared" si="21"/>
        <v>0.79120000000000035</v>
      </c>
      <c r="J23" s="5">
        <f t="shared" si="22"/>
        <v>1.9329000000000001</v>
      </c>
      <c r="K23" s="5">
        <f t="shared" si="23"/>
        <v>1.3353999999999999</v>
      </c>
      <c r="L23" s="5">
        <f t="shared" si="24"/>
        <v>7.7399722505962512</v>
      </c>
      <c r="M23" s="5">
        <f t="shared" si="25"/>
        <v>1.8845407398090395</v>
      </c>
      <c r="N23" s="5">
        <f t="shared" si="26"/>
        <v>6.6030460433045581</v>
      </c>
      <c r="O23" s="5" t="s">
        <v>566</v>
      </c>
      <c r="P23" s="5">
        <f t="shared" ref="P23:P31" si="34">((CE23-CG23)^2+(CF23-CH23)^2)^0.5</f>
        <v>6.729650689300299</v>
      </c>
      <c r="Q23" s="5">
        <f t="shared" si="28"/>
        <v>7.2966549411356967</v>
      </c>
      <c r="R23" s="5">
        <f t="shared" ref="R23:R31" si="35">((CO23-CQ23)^2+(CP23-CR23)^2)^0.5</f>
        <v>4.6557601924927372</v>
      </c>
      <c r="S23" s="5">
        <f t="shared" ref="S23:S31" si="36">((CQ23-CS23)^2+(CR23-CT23)^2)^0.5</f>
        <v>6.0554407832956301</v>
      </c>
      <c r="T23" s="5">
        <f t="shared" ref="T23:T31" si="37">((CY23-DA23)^2+(CZ23-DB23)^2)^0.5</f>
        <v>6.2495041355294729</v>
      </c>
      <c r="U23" s="5">
        <f t="shared" ref="U23:U31" si="38">((DA23-DC23)^2+(DB23-DD23)^2)^0.5</f>
        <v>7.875452032740724</v>
      </c>
      <c r="V23" s="5">
        <f t="shared" ref="V23:V31" si="39">((DI23-DK23)^2+(DJ23-DL23)^2)^0.5</f>
        <v>1.0197986320838053</v>
      </c>
      <c r="W23" s="5">
        <f t="shared" ref="W23:W31" si="40">((DK23-DM23)^2+(DL23-DN23)^2)^0.5</f>
        <v>2.259799683600296</v>
      </c>
      <c r="X23" s="5">
        <f t="shared" ref="X23:X31" si="41">((DM23-DO23)^2+(DN23-DP23)^2)^0.5</f>
        <v>0.42655687780177709</v>
      </c>
      <c r="Y23" s="5">
        <f t="shared" si="29"/>
        <v>1.2217</v>
      </c>
      <c r="Z23" s="5">
        <f t="shared" si="30"/>
        <v>0.59560000000000013</v>
      </c>
      <c r="AA23" s="5">
        <f t="shared" si="31"/>
        <v>1.6921999999999999</v>
      </c>
      <c r="AB23" s="5">
        <f t="shared" si="32"/>
        <v>3.5800999999999998</v>
      </c>
      <c r="AC23" s="6">
        <f t="shared" si="33"/>
        <v>2.6624999999999996</v>
      </c>
      <c r="AD23" s="6">
        <f t="shared" ref="AD23:AD30" si="42">((CK23-CM23)^2+(CL23-CN23)^2)^0.5</f>
        <v>0.26989999999999981</v>
      </c>
      <c r="AE23" s="6">
        <f t="shared" ref="AE23:AE30" si="43">((CU23-CW23)^2+(CV23-CX23)^2)^0.5</f>
        <v>0.29150000000000009</v>
      </c>
      <c r="AF23" s="6">
        <f t="shared" ref="AF23:AF30" si="44">((DE23-DG23)^2+(DF23-DH23)^2)^0.5</f>
        <v>0.2369</v>
      </c>
      <c r="AG23" s="9">
        <v>0</v>
      </c>
      <c r="AH23" s="9">
        <v>0</v>
      </c>
      <c r="AI23" s="9">
        <v>0</v>
      </c>
      <c r="AJ23" s="9">
        <v>-0.99690000000000001</v>
      </c>
      <c r="AK23" s="9">
        <v>0</v>
      </c>
      <c r="AL23" s="9">
        <v>-1.5145</v>
      </c>
      <c r="AM23" s="9">
        <v>0</v>
      </c>
      <c r="AN23" s="9">
        <v>-3.1019999999999999</v>
      </c>
      <c r="AO23" s="9">
        <v>0</v>
      </c>
      <c r="AP23" s="9">
        <v>-3.8932000000000002</v>
      </c>
      <c r="AQ23" s="9">
        <v>0</v>
      </c>
      <c r="AR23" s="9">
        <v>-5.8261000000000003</v>
      </c>
      <c r="AS23" s="9">
        <v>0</v>
      </c>
      <c r="AT23" s="9">
        <v>-7.1615000000000002</v>
      </c>
      <c r="AU23" s="9">
        <v>0</v>
      </c>
      <c r="AV23" s="9">
        <v>-14.511699999999999</v>
      </c>
      <c r="AW23" s="9">
        <v>0</v>
      </c>
      <c r="AX23" s="9">
        <v>-15.283799999999999</v>
      </c>
      <c r="AY23" s="18">
        <v>1.5386</v>
      </c>
      <c r="AZ23" s="18">
        <v>-7.7672999999999996</v>
      </c>
      <c r="BA23" s="19">
        <v>1.9609000000000001</v>
      </c>
      <c r="BB23" s="19">
        <v>-7.7672999999999996</v>
      </c>
      <c r="BC23" s="19">
        <v>1.0127999999999999</v>
      </c>
      <c r="BD23" s="19">
        <v>-7.7672999999999996</v>
      </c>
      <c r="BE23" s="19">
        <v>1.1874</v>
      </c>
      <c r="BF23" s="19">
        <v>-7.7672999999999996</v>
      </c>
      <c r="BG23" s="19">
        <v>0.86550000000000005</v>
      </c>
      <c r="BH23" s="19">
        <v>-7.7672999999999996</v>
      </c>
      <c r="BI23" s="19">
        <v>0.26989999999999997</v>
      </c>
      <c r="BJ23" s="19">
        <v>-7.7672999999999996</v>
      </c>
      <c r="BK23" s="19">
        <v>-3.4299999999999997E-2</v>
      </c>
      <c r="BL23" s="19">
        <v>-7.7672999999999996</v>
      </c>
      <c r="BM23" s="19">
        <v>-0.6794</v>
      </c>
      <c r="BN23" s="19">
        <v>-7.7672999999999996</v>
      </c>
      <c r="BO23" s="19">
        <v>-1.6192</v>
      </c>
      <c r="BP23" s="19">
        <v>-7.7672999999999996</v>
      </c>
      <c r="BQ23" s="19">
        <v>-1.1238999999999999</v>
      </c>
      <c r="BR23" s="19">
        <v>-7.7672999999999996</v>
      </c>
      <c r="BS23" s="17">
        <v>0</v>
      </c>
      <c r="BT23" s="17">
        <v>0</v>
      </c>
      <c r="BU23" s="17">
        <v>4.5979999999999999</v>
      </c>
      <c r="BV23" s="17">
        <v>6.2262000000000004</v>
      </c>
      <c r="BW23" s="17">
        <v>6.4732000000000003</v>
      </c>
      <c r="BX23" s="17">
        <v>6.0388000000000002</v>
      </c>
      <c r="BY23" s="17">
        <v>6.4732000000000003</v>
      </c>
      <c r="BZ23" s="17">
        <v>6.0388000000000002</v>
      </c>
      <c r="CA23" s="17">
        <v>12.593999999999999</v>
      </c>
      <c r="CB23" s="17">
        <v>3.5617000000000001</v>
      </c>
      <c r="CC23" s="17">
        <v>12.593999999999999</v>
      </c>
      <c r="CD23" s="17">
        <v>3.5617000000000001</v>
      </c>
      <c r="CE23" s="12">
        <v>5.3098999999999998</v>
      </c>
      <c r="CF23" s="12">
        <v>6.5437000000000003</v>
      </c>
      <c r="CG23" s="12">
        <v>5.4915000000000003</v>
      </c>
      <c r="CH23" s="12">
        <v>13.270899999999999</v>
      </c>
      <c r="CI23" s="12">
        <v>8.5216999999999992</v>
      </c>
      <c r="CJ23" s="12">
        <v>6.6332000000000004</v>
      </c>
      <c r="CK23" s="12">
        <v>5.5575000000000001</v>
      </c>
      <c r="CL23" s="12">
        <v>9.6944999999999997</v>
      </c>
      <c r="CM23" s="12">
        <v>5.2876000000000003</v>
      </c>
      <c r="CN23" s="12">
        <v>9.6944999999999997</v>
      </c>
      <c r="CO23" s="12">
        <v>5.3765000000000001</v>
      </c>
      <c r="CP23" s="12">
        <v>10.2216</v>
      </c>
      <c r="CQ23" s="12">
        <v>2.6194000000000002</v>
      </c>
      <c r="CR23" s="12">
        <v>6.47</v>
      </c>
      <c r="CS23" s="12">
        <v>7.8701999999999996</v>
      </c>
      <c r="CT23" s="12">
        <v>3.4538000000000002</v>
      </c>
      <c r="CU23" s="12">
        <v>4.0361000000000002</v>
      </c>
      <c r="CV23" s="12">
        <v>8.3604000000000003</v>
      </c>
      <c r="CW23" s="12">
        <v>3.7446000000000002</v>
      </c>
      <c r="CX23" s="12">
        <v>8.3604000000000003</v>
      </c>
      <c r="CY23" s="12">
        <v>1.0330999999999999</v>
      </c>
      <c r="CZ23" s="12">
        <v>3.1444999999999999</v>
      </c>
      <c r="DA23" s="12">
        <v>-2.8123999999999998</v>
      </c>
      <c r="DB23" s="12">
        <v>-1.7818000000000001</v>
      </c>
      <c r="DC23" s="12">
        <v>3.2841999999999998</v>
      </c>
      <c r="DD23" s="12">
        <v>-6.7671999999999999</v>
      </c>
      <c r="DE23" s="12">
        <v>-0.50860000000000005</v>
      </c>
      <c r="DF23" s="12">
        <v>1.0725</v>
      </c>
      <c r="DG23" s="12">
        <v>-0.74550000000000005</v>
      </c>
      <c r="DH23" s="12">
        <v>1.0725</v>
      </c>
      <c r="DI23" s="12">
        <v>-0.49719999999999998</v>
      </c>
      <c r="DJ23" s="12">
        <v>1.1480999999999999</v>
      </c>
      <c r="DK23" s="12">
        <v>0.1734</v>
      </c>
      <c r="DL23" s="12">
        <v>1.9164000000000001</v>
      </c>
      <c r="DM23" s="12">
        <v>0.21590000000000001</v>
      </c>
      <c r="DN23" s="12">
        <v>4.1757999999999997</v>
      </c>
      <c r="DO23" s="12">
        <v>0.04</v>
      </c>
      <c r="DP23" s="12">
        <v>4.5644</v>
      </c>
    </row>
    <row r="24" spans="2:120" x14ac:dyDescent="0.2">
      <c r="B24" s="1"/>
      <c r="C24" s="1"/>
      <c r="D24" s="5">
        <f t="shared" si="16"/>
        <v>0</v>
      </c>
      <c r="E24" s="5">
        <f t="shared" si="17"/>
        <v>0</v>
      </c>
      <c r="F24" s="5">
        <f t="shared" si="18"/>
        <v>0</v>
      </c>
      <c r="G24" s="5">
        <f t="shared" si="19"/>
        <v>0</v>
      </c>
      <c r="H24" s="5">
        <f t="shared" si="20"/>
        <v>0</v>
      </c>
      <c r="I24" s="5">
        <f t="shared" si="21"/>
        <v>0</v>
      </c>
      <c r="J24" s="5">
        <f t="shared" si="22"/>
        <v>0</v>
      </c>
      <c r="K24" s="5">
        <f t="shared" si="23"/>
        <v>0</v>
      </c>
      <c r="L24" s="5">
        <f t="shared" si="24"/>
        <v>0</v>
      </c>
      <c r="M24" s="5">
        <f t="shared" si="25"/>
        <v>0</v>
      </c>
      <c r="N24" s="5">
        <f t="shared" si="26"/>
        <v>0</v>
      </c>
      <c r="O24" s="5">
        <f>((CA24-CC24)^2+(CB24-CD24)^2)^0.5</f>
        <v>0</v>
      </c>
      <c r="P24" s="5">
        <f t="shared" si="34"/>
        <v>0</v>
      </c>
      <c r="Q24" s="5">
        <f t="shared" si="28"/>
        <v>0</v>
      </c>
      <c r="R24" s="5">
        <f t="shared" si="35"/>
        <v>0</v>
      </c>
      <c r="S24" s="5">
        <f t="shared" si="36"/>
        <v>0</v>
      </c>
      <c r="T24" s="5">
        <f t="shared" si="37"/>
        <v>0</v>
      </c>
      <c r="U24" s="5">
        <f t="shared" si="38"/>
        <v>0</v>
      </c>
      <c r="V24" s="5">
        <f t="shared" si="39"/>
        <v>0</v>
      </c>
      <c r="W24" s="5">
        <f t="shared" si="40"/>
        <v>0</v>
      </c>
      <c r="X24" s="5">
        <f t="shared" si="41"/>
        <v>0</v>
      </c>
      <c r="Y24" s="5">
        <f t="shared" si="29"/>
        <v>0</v>
      </c>
      <c r="Z24" s="5">
        <f t="shared" si="30"/>
        <v>0</v>
      </c>
      <c r="AA24" s="5">
        <f t="shared" si="31"/>
        <v>0</v>
      </c>
      <c r="AB24" s="5">
        <f t="shared" si="32"/>
        <v>0</v>
      </c>
      <c r="AC24" s="6">
        <f t="shared" si="33"/>
        <v>0</v>
      </c>
      <c r="AD24" s="6">
        <f t="shared" si="42"/>
        <v>0</v>
      </c>
      <c r="AE24" s="6">
        <f t="shared" si="43"/>
        <v>0</v>
      </c>
      <c r="AF24" s="6">
        <f t="shared" si="44"/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16"/>
        <v>0</v>
      </c>
      <c r="E25" s="5">
        <f t="shared" si="17"/>
        <v>0</v>
      </c>
      <c r="F25" s="5">
        <f t="shared" si="18"/>
        <v>0</v>
      </c>
      <c r="G25" s="5">
        <f t="shared" si="19"/>
        <v>0</v>
      </c>
      <c r="H25" s="5">
        <f t="shared" si="20"/>
        <v>0</v>
      </c>
      <c r="I25" s="5">
        <f t="shared" si="21"/>
        <v>0</v>
      </c>
      <c r="J25" s="5">
        <f t="shared" si="22"/>
        <v>0</v>
      </c>
      <c r="K25" s="5">
        <f t="shared" si="23"/>
        <v>0</v>
      </c>
      <c r="L25" s="5">
        <f t="shared" si="24"/>
        <v>0</v>
      </c>
      <c r="M25" s="5">
        <f t="shared" si="25"/>
        <v>0</v>
      </c>
      <c r="N25" s="5">
        <f t="shared" si="26"/>
        <v>0</v>
      </c>
      <c r="O25" s="5">
        <f t="shared" si="27"/>
        <v>0</v>
      </c>
      <c r="P25" s="5">
        <f t="shared" si="34"/>
        <v>0</v>
      </c>
      <c r="Q25" s="5">
        <f t="shared" si="28"/>
        <v>0</v>
      </c>
      <c r="R25" s="5">
        <f t="shared" si="35"/>
        <v>0</v>
      </c>
      <c r="S25" s="5">
        <f t="shared" si="36"/>
        <v>0</v>
      </c>
      <c r="T25" s="5">
        <f t="shared" si="37"/>
        <v>0</v>
      </c>
      <c r="U25" s="5">
        <f t="shared" si="38"/>
        <v>0</v>
      </c>
      <c r="V25" s="5">
        <f t="shared" si="39"/>
        <v>0</v>
      </c>
      <c r="W25" s="5">
        <f t="shared" si="40"/>
        <v>0</v>
      </c>
      <c r="X25" s="5">
        <f t="shared" si="41"/>
        <v>0</v>
      </c>
      <c r="Y25" s="5">
        <f t="shared" si="29"/>
        <v>0</v>
      </c>
      <c r="Z25" s="5">
        <f t="shared" si="30"/>
        <v>0</v>
      </c>
      <c r="AA25" s="5">
        <f t="shared" si="31"/>
        <v>0</v>
      </c>
      <c r="AB25" s="5">
        <f t="shared" si="32"/>
        <v>0</v>
      </c>
      <c r="AC25" s="6">
        <f t="shared" si="33"/>
        <v>0</v>
      </c>
      <c r="AD25" s="6">
        <f t="shared" si="42"/>
        <v>0</v>
      </c>
      <c r="AE25" s="6">
        <f t="shared" si="43"/>
        <v>0</v>
      </c>
      <c r="AF25" s="6">
        <f t="shared" si="44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16"/>
        <v>0</v>
      </c>
      <c r="E26" s="5">
        <f t="shared" si="17"/>
        <v>0</v>
      </c>
      <c r="F26" s="5">
        <f t="shared" si="18"/>
        <v>0</v>
      </c>
      <c r="G26" s="5">
        <f t="shared" si="19"/>
        <v>0</v>
      </c>
      <c r="H26" s="5">
        <f t="shared" si="20"/>
        <v>0</v>
      </c>
      <c r="I26" s="5">
        <f t="shared" si="21"/>
        <v>0</v>
      </c>
      <c r="J26" s="5">
        <f t="shared" si="22"/>
        <v>0</v>
      </c>
      <c r="K26" s="5">
        <f t="shared" si="23"/>
        <v>0</v>
      </c>
      <c r="L26" s="5">
        <f t="shared" si="24"/>
        <v>0</v>
      </c>
      <c r="M26" s="5">
        <f t="shared" si="25"/>
        <v>0</v>
      </c>
      <c r="N26" s="5">
        <f t="shared" si="26"/>
        <v>0</v>
      </c>
      <c r="O26" s="5">
        <f t="shared" si="27"/>
        <v>0</v>
      </c>
      <c r="P26" s="5">
        <f t="shared" si="34"/>
        <v>0</v>
      </c>
      <c r="Q26" s="5">
        <f t="shared" si="28"/>
        <v>0</v>
      </c>
      <c r="R26" s="5">
        <f t="shared" si="35"/>
        <v>0</v>
      </c>
      <c r="S26" s="5">
        <f t="shared" si="36"/>
        <v>0</v>
      </c>
      <c r="T26" s="5">
        <f t="shared" si="37"/>
        <v>0</v>
      </c>
      <c r="U26" s="5">
        <f t="shared" si="38"/>
        <v>0</v>
      </c>
      <c r="V26" s="5">
        <f t="shared" si="39"/>
        <v>0</v>
      </c>
      <c r="W26" s="5">
        <f t="shared" si="40"/>
        <v>0</v>
      </c>
      <c r="X26" s="5">
        <f t="shared" si="41"/>
        <v>0</v>
      </c>
      <c r="Y26" s="5">
        <f t="shared" si="29"/>
        <v>0</v>
      </c>
      <c r="Z26" s="5">
        <f t="shared" si="30"/>
        <v>0</v>
      </c>
      <c r="AA26" s="5">
        <f t="shared" si="31"/>
        <v>0</v>
      </c>
      <c r="AB26" s="5">
        <f t="shared" si="32"/>
        <v>0</v>
      </c>
      <c r="AC26" s="6">
        <f t="shared" si="33"/>
        <v>0</v>
      </c>
      <c r="AD26" s="6">
        <f t="shared" si="42"/>
        <v>0</v>
      </c>
      <c r="AE26" s="6">
        <f t="shared" si="43"/>
        <v>0</v>
      </c>
      <c r="AF26" s="6">
        <f t="shared" si="44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16"/>
        <v>0</v>
      </c>
      <c r="E27" s="5">
        <f t="shared" si="17"/>
        <v>0</v>
      </c>
      <c r="F27" s="5">
        <f t="shared" si="18"/>
        <v>0</v>
      </c>
      <c r="G27" s="5">
        <f t="shared" si="19"/>
        <v>0</v>
      </c>
      <c r="H27" s="5">
        <f t="shared" si="20"/>
        <v>0</v>
      </c>
      <c r="I27" s="5">
        <f t="shared" si="21"/>
        <v>0</v>
      </c>
      <c r="J27" s="5">
        <f t="shared" si="22"/>
        <v>0</v>
      </c>
      <c r="K27" s="5">
        <f t="shared" si="23"/>
        <v>0</v>
      </c>
      <c r="L27" s="5">
        <f t="shared" si="24"/>
        <v>0</v>
      </c>
      <c r="M27" s="5">
        <f t="shared" si="25"/>
        <v>0</v>
      </c>
      <c r="N27" s="5">
        <f t="shared" si="26"/>
        <v>0</v>
      </c>
      <c r="O27" s="5">
        <f t="shared" si="27"/>
        <v>0</v>
      </c>
      <c r="P27" s="5">
        <f t="shared" si="34"/>
        <v>0</v>
      </c>
      <c r="Q27" s="5">
        <f t="shared" si="28"/>
        <v>0</v>
      </c>
      <c r="R27" s="5">
        <f t="shared" si="35"/>
        <v>0</v>
      </c>
      <c r="S27" s="5">
        <f t="shared" si="36"/>
        <v>0</v>
      </c>
      <c r="T27" s="5">
        <f t="shared" si="37"/>
        <v>0</v>
      </c>
      <c r="U27" s="5">
        <f t="shared" si="38"/>
        <v>0</v>
      </c>
      <c r="V27" s="5">
        <f t="shared" si="39"/>
        <v>0</v>
      </c>
      <c r="W27" s="5">
        <f t="shared" si="40"/>
        <v>0</v>
      </c>
      <c r="X27" s="5">
        <f t="shared" si="41"/>
        <v>0</v>
      </c>
      <c r="Y27" s="5">
        <f t="shared" si="29"/>
        <v>0</v>
      </c>
      <c r="Z27" s="5">
        <f t="shared" si="30"/>
        <v>0</v>
      </c>
      <c r="AA27" s="5">
        <f t="shared" si="31"/>
        <v>0</v>
      </c>
      <c r="AB27" s="5">
        <f t="shared" si="32"/>
        <v>0</v>
      </c>
      <c r="AC27" s="6">
        <f t="shared" si="33"/>
        <v>0</v>
      </c>
      <c r="AD27" s="6">
        <f t="shared" si="42"/>
        <v>0</v>
      </c>
      <c r="AE27" s="6">
        <f t="shared" si="43"/>
        <v>0</v>
      </c>
      <c r="AF27" s="6">
        <f t="shared" si="44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16"/>
        <v>0</v>
      </c>
      <c r="E28" s="5">
        <f t="shared" si="17"/>
        <v>0</v>
      </c>
      <c r="F28" s="5">
        <f t="shared" si="18"/>
        <v>0</v>
      </c>
      <c r="G28" s="5">
        <f t="shared" si="19"/>
        <v>0</v>
      </c>
      <c r="H28" s="5">
        <f t="shared" si="20"/>
        <v>0</v>
      </c>
      <c r="I28" s="5">
        <f t="shared" si="21"/>
        <v>0</v>
      </c>
      <c r="J28" s="5">
        <f t="shared" si="22"/>
        <v>0</v>
      </c>
      <c r="K28" s="5">
        <f t="shared" si="23"/>
        <v>0</v>
      </c>
      <c r="L28" s="5">
        <f t="shared" si="24"/>
        <v>0</v>
      </c>
      <c r="M28" s="5">
        <f t="shared" si="25"/>
        <v>0</v>
      </c>
      <c r="N28" s="5">
        <f t="shared" si="26"/>
        <v>0</v>
      </c>
      <c r="O28" s="5">
        <f t="shared" si="27"/>
        <v>0</v>
      </c>
      <c r="P28" s="5">
        <f t="shared" si="34"/>
        <v>0</v>
      </c>
      <c r="Q28" s="5">
        <f t="shared" si="28"/>
        <v>0</v>
      </c>
      <c r="R28" s="5">
        <f t="shared" si="35"/>
        <v>0</v>
      </c>
      <c r="S28" s="5">
        <f t="shared" si="36"/>
        <v>0</v>
      </c>
      <c r="T28" s="5">
        <f t="shared" si="37"/>
        <v>0</v>
      </c>
      <c r="U28" s="5">
        <f t="shared" si="38"/>
        <v>0</v>
      </c>
      <c r="V28" s="5">
        <f t="shared" si="39"/>
        <v>0</v>
      </c>
      <c r="W28" s="5">
        <f t="shared" si="40"/>
        <v>0</v>
      </c>
      <c r="X28" s="5">
        <f t="shared" si="41"/>
        <v>0</v>
      </c>
      <c r="Y28" s="5">
        <f t="shared" si="29"/>
        <v>0</v>
      </c>
      <c r="Z28" s="5">
        <f t="shared" si="30"/>
        <v>0</v>
      </c>
      <c r="AA28" s="5">
        <f t="shared" si="31"/>
        <v>0</v>
      </c>
      <c r="AB28" s="5">
        <f t="shared" si="32"/>
        <v>0</v>
      </c>
      <c r="AC28" s="6">
        <f t="shared" si="33"/>
        <v>0</v>
      </c>
      <c r="AD28" s="6">
        <f t="shared" si="42"/>
        <v>0</v>
      </c>
      <c r="AE28" s="6">
        <f t="shared" si="43"/>
        <v>0</v>
      </c>
      <c r="AF28" s="6">
        <f t="shared" si="44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16"/>
        <v>0</v>
      </c>
      <c r="E29" s="5">
        <f t="shared" si="17"/>
        <v>0</v>
      </c>
      <c r="F29" s="5">
        <f t="shared" si="18"/>
        <v>0</v>
      </c>
      <c r="G29" s="5">
        <f t="shared" si="19"/>
        <v>0</v>
      </c>
      <c r="H29" s="5">
        <f t="shared" si="20"/>
        <v>0</v>
      </c>
      <c r="I29" s="5">
        <f t="shared" si="21"/>
        <v>0</v>
      </c>
      <c r="J29" s="5">
        <f t="shared" si="22"/>
        <v>0</v>
      </c>
      <c r="K29" s="5">
        <f t="shared" si="23"/>
        <v>0</v>
      </c>
      <c r="L29" s="5">
        <f t="shared" si="24"/>
        <v>0</v>
      </c>
      <c r="M29" s="5">
        <f t="shared" si="25"/>
        <v>0</v>
      </c>
      <c r="N29" s="5">
        <f t="shared" si="26"/>
        <v>0</v>
      </c>
      <c r="O29" s="5">
        <f t="shared" si="27"/>
        <v>0</v>
      </c>
      <c r="P29" s="5">
        <f t="shared" si="34"/>
        <v>0</v>
      </c>
      <c r="Q29" s="5">
        <f t="shared" si="28"/>
        <v>0</v>
      </c>
      <c r="R29" s="5">
        <f t="shared" si="35"/>
        <v>0</v>
      </c>
      <c r="S29" s="5">
        <f t="shared" si="36"/>
        <v>0</v>
      </c>
      <c r="T29" s="5">
        <f t="shared" si="37"/>
        <v>0</v>
      </c>
      <c r="U29" s="5">
        <f t="shared" si="38"/>
        <v>0</v>
      </c>
      <c r="V29" s="5">
        <f t="shared" si="39"/>
        <v>0</v>
      </c>
      <c r="W29" s="5">
        <f t="shared" si="40"/>
        <v>0</v>
      </c>
      <c r="X29" s="5">
        <f t="shared" si="41"/>
        <v>0</v>
      </c>
      <c r="Y29" s="5">
        <f t="shared" si="29"/>
        <v>0</v>
      </c>
      <c r="Z29" s="5">
        <f t="shared" si="30"/>
        <v>0</v>
      </c>
      <c r="AA29" s="5">
        <f t="shared" si="31"/>
        <v>0</v>
      </c>
      <c r="AB29" s="5">
        <f t="shared" si="32"/>
        <v>0</v>
      </c>
      <c r="AC29" s="6">
        <f t="shared" si="33"/>
        <v>0</v>
      </c>
      <c r="AD29" s="6">
        <f t="shared" si="42"/>
        <v>0</v>
      </c>
      <c r="AE29" s="6">
        <f t="shared" si="43"/>
        <v>0</v>
      </c>
      <c r="AF29" s="6">
        <f t="shared" si="44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16"/>
        <v>0</v>
      </c>
      <c r="E30" s="5">
        <f t="shared" si="17"/>
        <v>0</v>
      </c>
      <c r="F30" s="5">
        <f t="shared" si="18"/>
        <v>0</v>
      </c>
      <c r="G30" s="5">
        <f t="shared" si="19"/>
        <v>0</v>
      </c>
      <c r="H30" s="5">
        <f t="shared" si="20"/>
        <v>0</v>
      </c>
      <c r="I30" s="5">
        <f t="shared" si="21"/>
        <v>0</v>
      </c>
      <c r="J30" s="5">
        <f t="shared" si="22"/>
        <v>0</v>
      </c>
      <c r="K30" s="5">
        <f t="shared" si="23"/>
        <v>0</v>
      </c>
      <c r="L30" s="5">
        <f t="shared" si="24"/>
        <v>0</v>
      </c>
      <c r="M30" s="5">
        <f t="shared" si="25"/>
        <v>0</v>
      </c>
      <c r="N30" s="5">
        <f t="shared" si="26"/>
        <v>0</v>
      </c>
      <c r="O30" s="5">
        <f t="shared" si="27"/>
        <v>0</v>
      </c>
      <c r="P30" s="5">
        <f t="shared" si="34"/>
        <v>0</v>
      </c>
      <c r="Q30" s="5">
        <f t="shared" si="28"/>
        <v>0</v>
      </c>
      <c r="R30" s="5">
        <f t="shared" si="35"/>
        <v>0</v>
      </c>
      <c r="S30" s="5">
        <f t="shared" si="36"/>
        <v>0</v>
      </c>
      <c r="T30" s="5">
        <f t="shared" si="37"/>
        <v>0</v>
      </c>
      <c r="U30" s="5">
        <f t="shared" si="38"/>
        <v>0</v>
      </c>
      <c r="V30" s="5">
        <f t="shared" si="39"/>
        <v>0</v>
      </c>
      <c r="W30" s="5">
        <f t="shared" si="40"/>
        <v>0</v>
      </c>
      <c r="X30" s="5">
        <f t="shared" si="41"/>
        <v>0</v>
      </c>
      <c r="Y30" s="5">
        <f t="shared" si="29"/>
        <v>0</v>
      </c>
      <c r="Z30" s="5">
        <f t="shared" si="30"/>
        <v>0</v>
      </c>
      <c r="AA30" s="5">
        <f t="shared" si="31"/>
        <v>0</v>
      </c>
      <c r="AB30" s="5">
        <f t="shared" si="32"/>
        <v>0</v>
      </c>
      <c r="AC30" s="6">
        <f t="shared" si="33"/>
        <v>0</v>
      </c>
      <c r="AD30" s="6">
        <f t="shared" si="42"/>
        <v>0</v>
      </c>
      <c r="AE30" s="6">
        <f t="shared" si="43"/>
        <v>0</v>
      </c>
      <c r="AF30" s="6">
        <f t="shared" si="44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16"/>
        <v>0</v>
      </c>
      <c r="E31" s="5">
        <f t="shared" si="17"/>
        <v>0</v>
      </c>
      <c r="F31" s="5">
        <f t="shared" si="18"/>
        <v>0</v>
      </c>
      <c r="G31" s="5">
        <f t="shared" si="19"/>
        <v>0</v>
      </c>
      <c r="H31" s="5">
        <f t="shared" si="20"/>
        <v>0</v>
      </c>
      <c r="I31" s="5">
        <f t="shared" si="21"/>
        <v>0</v>
      </c>
      <c r="J31" s="5">
        <f t="shared" si="22"/>
        <v>0</v>
      </c>
      <c r="K31" s="5">
        <f t="shared" si="23"/>
        <v>0</v>
      </c>
      <c r="L31" s="5">
        <f t="shared" si="24"/>
        <v>0</v>
      </c>
      <c r="M31" s="5">
        <f t="shared" si="25"/>
        <v>0</v>
      </c>
      <c r="N31" s="5">
        <f t="shared" si="26"/>
        <v>0</v>
      </c>
      <c r="O31" s="5">
        <f t="shared" si="27"/>
        <v>0</v>
      </c>
      <c r="P31" s="5">
        <f t="shared" si="34"/>
        <v>0</v>
      </c>
      <c r="Q31" s="5">
        <f t="shared" si="28"/>
        <v>0</v>
      </c>
      <c r="R31" s="5">
        <f t="shared" si="35"/>
        <v>0</v>
      </c>
      <c r="S31" s="5">
        <f t="shared" si="36"/>
        <v>0</v>
      </c>
      <c r="T31" s="5">
        <f t="shared" si="37"/>
        <v>0</v>
      </c>
      <c r="U31" s="5">
        <f t="shared" si="38"/>
        <v>0</v>
      </c>
      <c r="V31" s="5">
        <f t="shared" si="39"/>
        <v>0</v>
      </c>
      <c r="W31" s="5">
        <f t="shared" si="40"/>
        <v>0</v>
      </c>
      <c r="X31" s="5">
        <f t="shared" si="41"/>
        <v>0</v>
      </c>
      <c r="Y31" s="5">
        <f t="shared" si="29"/>
        <v>0</v>
      </c>
      <c r="Z31" s="5">
        <f t="shared" si="30"/>
        <v>0</v>
      </c>
      <c r="AA31" s="5">
        <f t="shared" si="31"/>
        <v>0</v>
      </c>
      <c r="AB31" s="5">
        <f t="shared" si="32"/>
        <v>0</v>
      </c>
      <c r="AC31" s="6">
        <f t="shared" si="33"/>
        <v>0</v>
      </c>
      <c r="AD31" s="6">
        <f>((CK31-CM31)^2+(CL31-CN31)^2)^0.5</f>
        <v>0</v>
      </c>
      <c r="AE31" s="6">
        <f>((CU31-CW31)^2+(CV31-CX31)^2)^0.5</f>
        <v>0</v>
      </c>
      <c r="AF31" s="6">
        <f>((DE31-DG31)^2+(DF31-DH31)^2)^0.5</f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AVERAGE(D22:D23)</f>
        <v>14.340199999999999</v>
      </c>
      <c r="E32" s="14">
        <f t="shared" ref="E32:AF32" si="45">AVERAGE(E22:E23)</f>
        <v>13.430250000000001</v>
      </c>
      <c r="F32" s="14">
        <f t="shared" si="45"/>
        <v>2.8514999999999997</v>
      </c>
      <c r="G32" s="14">
        <f t="shared" si="45"/>
        <v>0.86929999999999996</v>
      </c>
      <c r="H32" s="14">
        <f t="shared" si="45"/>
        <v>1.5027499999999998</v>
      </c>
      <c r="I32" s="14">
        <f t="shared" si="45"/>
        <v>0.66830000000000012</v>
      </c>
      <c r="J32" s="14">
        <f t="shared" si="45"/>
        <v>1.7694000000000001</v>
      </c>
      <c r="K32" s="14">
        <f t="shared" si="45"/>
        <v>1.1938</v>
      </c>
      <c r="L32" s="14">
        <f t="shared" si="45"/>
        <v>6.4841082556700016</v>
      </c>
      <c r="M32" s="14">
        <f t="shared" si="45"/>
        <v>1.7610050522039811</v>
      </c>
      <c r="N32" s="14">
        <f t="shared" si="45"/>
        <v>6.6909234802734936</v>
      </c>
      <c r="O32" s="14">
        <f t="shared" si="45"/>
        <v>2.3799785230123405</v>
      </c>
      <c r="P32" s="14">
        <f t="shared" si="45"/>
        <v>6.092535932304199</v>
      </c>
      <c r="Q32" s="14">
        <f t="shared" si="45"/>
        <v>6.5673741835376838</v>
      </c>
      <c r="R32" s="14">
        <f t="shared" si="45"/>
        <v>4.4566796370674391</v>
      </c>
      <c r="S32" s="14">
        <f t="shared" si="45"/>
        <v>5.4486049995959096</v>
      </c>
      <c r="T32" s="14">
        <f t="shared" si="45"/>
        <v>5.8098603639978688</v>
      </c>
      <c r="U32" s="14">
        <f t="shared" si="45"/>
        <v>6.9783698318311593</v>
      </c>
      <c r="V32" s="14">
        <f t="shared" si="45"/>
        <v>1.0003183205676249</v>
      </c>
      <c r="W32" s="14">
        <f t="shared" si="45"/>
        <v>1.984632310178412</v>
      </c>
      <c r="X32" s="14">
        <f t="shared" si="45"/>
        <v>0.35009176062066849</v>
      </c>
      <c r="Y32" s="14">
        <f t="shared" si="45"/>
        <v>1.1772499999999999</v>
      </c>
      <c r="Z32" s="14">
        <f t="shared" si="45"/>
        <v>0.54165000000000008</v>
      </c>
      <c r="AA32" s="14">
        <f t="shared" si="45"/>
        <v>1.5773000000000001</v>
      </c>
      <c r="AB32" s="14">
        <f t="shared" si="45"/>
        <v>3.30545</v>
      </c>
      <c r="AC32" s="14">
        <f t="shared" si="45"/>
        <v>2.5907999999999998</v>
      </c>
      <c r="AD32" s="14">
        <f t="shared" si="45"/>
        <v>0.2359</v>
      </c>
      <c r="AE32" s="14">
        <f t="shared" si="45"/>
        <v>0.28289999999999971</v>
      </c>
      <c r="AF32" s="14">
        <f t="shared" si="45"/>
        <v>0.21180000000000004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STDEV(D22:D23)</f>
        <v>1.3344519174552525</v>
      </c>
      <c r="E33" s="14">
        <f t="shared" ref="E33:AF33" si="46">STDEV(E22:E23)</f>
        <v>1.5294012570283828</v>
      </c>
      <c r="F33" s="14">
        <f t="shared" si="46"/>
        <v>0.35426049737446019</v>
      </c>
      <c r="G33" s="14">
        <f t="shared" si="46"/>
        <v>0.1804536505588071</v>
      </c>
      <c r="H33" s="14">
        <f t="shared" si="46"/>
        <v>0.11985459941111978</v>
      </c>
      <c r="I33" s="14">
        <f t="shared" si="46"/>
        <v>0.17380684681565378</v>
      </c>
      <c r="J33" s="14">
        <f t="shared" si="46"/>
        <v>0.231223917448001</v>
      </c>
      <c r="K33" s="14">
        <f t="shared" si="46"/>
        <v>0.20025264043202939</v>
      </c>
      <c r="L33" s="14">
        <f t="shared" si="46"/>
        <v>1.7760598941207593</v>
      </c>
      <c r="M33" s="14">
        <f t="shared" si="46"/>
        <v>0.17470584484815943</v>
      </c>
      <c r="N33" s="14">
        <f t="shared" si="46"/>
        <v>0.12427746318805534</v>
      </c>
      <c r="O33" s="14" t="e">
        <f t="shared" si="46"/>
        <v>#DIV/0!</v>
      </c>
      <c r="P33" s="14">
        <f t="shared" si="46"/>
        <v>0.90101633013192894</v>
      </c>
      <c r="Q33" s="14">
        <f t="shared" si="46"/>
        <v>1.031358738172834</v>
      </c>
      <c r="R33" s="14">
        <f t="shared" si="46"/>
        <v>0.28154242148722525</v>
      </c>
      <c r="S33" s="14">
        <f t="shared" si="46"/>
        <v>0.85819539544145851</v>
      </c>
      <c r="T33" s="14">
        <f t="shared" si="46"/>
        <v>0.62175018431285245</v>
      </c>
      <c r="U33" s="14">
        <f t="shared" si="46"/>
        <v>1.2686658150898102</v>
      </c>
      <c r="V33" s="14">
        <f t="shared" si="46"/>
        <v>2.7549320745435115E-2</v>
      </c>
      <c r="W33" s="14">
        <f t="shared" si="46"/>
        <v>0.38914543141580943</v>
      </c>
      <c r="X33" s="14">
        <f t="shared" si="46"/>
        <v>0.10813800576597166</v>
      </c>
      <c r="Y33" s="14">
        <f t="shared" si="46"/>
        <v>6.2861792847484069E-2</v>
      </c>
      <c r="Z33" s="14">
        <f t="shared" si="46"/>
        <v>7.6296821690028591E-2</v>
      </c>
      <c r="AA33" s="14">
        <f t="shared" si="46"/>
        <v>0.16249313831666848</v>
      </c>
      <c r="AB33" s="14">
        <f t="shared" si="46"/>
        <v>0.38841375490577029</v>
      </c>
      <c r="AC33" s="14">
        <f t="shared" si="46"/>
        <v>0.10139911242215074</v>
      </c>
      <c r="AD33" s="14">
        <f t="shared" si="46"/>
        <v>4.8083261120684888E-2</v>
      </c>
      <c r="AE33" s="14">
        <f t="shared" si="46"/>
        <v>1.2162236636409163E-2</v>
      </c>
      <c r="AF33" s="14">
        <f t="shared" si="46"/>
        <v>3.549676041556489E-2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MAX(D22:D23)-MIN(D22:D23)</f>
        <v>1.8872</v>
      </c>
      <c r="E34" s="14">
        <f t="shared" ref="E34:AF34" si="47">MAX(E22:E23)-MIN(E22:E23)</f>
        <v>2.1628999999999987</v>
      </c>
      <c r="F34" s="14">
        <f t="shared" si="47"/>
        <v>0.50099999999999989</v>
      </c>
      <c r="G34" s="14">
        <f t="shared" si="47"/>
        <v>0.25519999999999998</v>
      </c>
      <c r="H34" s="14">
        <f t="shared" si="47"/>
        <v>0.16949999999999998</v>
      </c>
      <c r="I34" s="14">
        <f t="shared" si="47"/>
        <v>0.24580000000000046</v>
      </c>
      <c r="J34" s="14">
        <f t="shared" si="47"/>
        <v>0.32699999999999996</v>
      </c>
      <c r="K34" s="14">
        <f t="shared" si="47"/>
        <v>0.2831999999999999</v>
      </c>
      <c r="L34" s="14">
        <f t="shared" si="47"/>
        <v>2.5117279898524982</v>
      </c>
      <c r="M34" s="14">
        <f t="shared" si="47"/>
        <v>0.24707137521011679</v>
      </c>
      <c r="N34" s="14">
        <f t="shared" si="47"/>
        <v>0.17575487393787093</v>
      </c>
      <c r="O34" s="14">
        <f t="shared" si="47"/>
        <v>0</v>
      </c>
      <c r="P34" s="14">
        <f t="shared" si="47"/>
        <v>1.2742295139922</v>
      </c>
      <c r="Q34" s="14">
        <f t="shared" si="47"/>
        <v>1.4585615151960258</v>
      </c>
      <c r="R34" s="14">
        <f t="shared" si="47"/>
        <v>0.39816111085059624</v>
      </c>
      <c r="S34" s="14">
        <f t="shared" si="47"/>
        <v>1.21367156739944</v>
      </c>
      <c r="T34" s="14">
        <f t="shared" si="47"/>
        <v>0.87928754306320744</v>
      </c>
      <c r="U34" s="14">
        <f t="shared" si="47"/>
        <v>1.7941644018191285</v>
      </c>
      <c r="V34" s="14">
        <f t="shared" si="47"/>
        <v>3.8960623032360808E-2</v>
      </c>
      <c r="W34" s="14">
        <f t="shared" si="47"/>
        <v>0.55033474684376804</v>
      </c>
      <c r="X34" s="14">
        <f t="shared" si="47"/>
        <v>0.15293023436221725</v>
      </c>
      <c r="Y34" s="14">
        <f t="shared" si="47"/>
        <v>8.8899999999999979E-2</v>
      </c>
      <c r="Z34" s="14">
        <f t="shared" si="47"/>
        <v>0.10790000000000016</v>
      </c>
      <c r="AA34" s="14">
        <f t="shared" si="47"/>
        <v>0.22979999999999978</v>
      </c>
      <c r="AB34" s="14">
        <f t="shared" si="47"/>
        <v>0.54929999999999968</v>
      </c>
      <c r="AC34" s="14">
        <f t="shared" si="47"/>
        <v>0.14339999999999975</v>
      </c>
      <c r="AD34" s="14">
        <f t="shared" si="47"/>
        <v>6.7999999999999616E-2</v>
      </c>
      <c r="AE34" s="14">
        <f t="shared" si="47"/>
        <v>1.720000000000077E-2</v>
      </c>
      <c r="AF34" s="14">
        <f t="shared" si="47"/>
        <v>5.0199999999999911E-2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MIN(D22:D23)</f>
        <v>13.396599999999999</v>
      </c>
      <c r="E35" s="14">
        <f t="shared" ref="E35:AF35" si="48">MIN(E22:E23)</f>
        <v>12.348800000000001</v>
      </c>
      <c r="F35" s="14">
        <f t="shared" si="48"/>
        <v>2.601</v>
      </c>
      <c r="G35" s="14">
        <f t="shared" si="48"/>
        <v>0.74170000000000003</v>
      </c>
      <c r="H35" s="14">
        <f t="shared" si="48"/>
        <v>1.4179999999999999</v>
      </c>
      <c r="I35" s="14">
        <f t="shared" si="48"/>
        <v>0.54539999999999988</v>
      </c>
      <c r="J35" s="14">
        <f t="shared" si="48"/>
        <v>1.6059000000000001</v>
      </c>
      <c r="K35" s="14">
        <f t="shared" si="48"/>
        <v>1.0522</v>
      </c>
      <c r="L35" s="14">
        <f t="shared" si="48"/>
        <v>5.2282442607437529</v>
      </c>
      <c r="M35" s="14">
        <f t="shared" si="48"/>
        <v>1.6374693645989227</v>
      </c>
      <c r="N35" s="14">
        <f t="shared" si="48"/>
        <v>6.6030460433045581</v>
      </c>
      <c r="O35" s="14">
        <f t="shared" si="48"/>
        <v>2.3799785230123405</v>
      </c>
      <c r="P35" s="14">
        <f t="shared" si="48"/>
        <v>5.455421175308099</v>
      </c>
      <c r="Q35" s="14">
        <f t="shared" si="48"/>
        <v>5.8380934259396708</v>
      </c>
      <c r="R35" s="14">
        <f t="shared" si="48"/>
        <v>4.257599081642141</v>
      </c>
      <c r="S35" s="14">
        <f t="shared" si="48"/>
        <v>4.84176921589619</v>
      </c>
      <c r="T35" s="14">
        <f t="shared" si="48"/>
        <v>5.3702165924662655</v>
      </c>
      <c r="U35" s="14">
        <f t="shared" si="48"/>
        <v>6.0812876309215955</v>
      </c>
      <c r="V35" s="14">
        <f t="shared" si="48"/>
        <v>0.98083800905144447</v>
      </c>
      <c r="W35" s="14">
        <f t="shared" si="48"/>
        <v>1.709464936756528</v>
      </c>
      <c r="X35" s="14">
        <f t="shared" si="48"/>
        <v>0.27362664343955984</v>
      </c>
      <c r="Y35" s="14">
        <f t="shared" si="48"/>
        <v>1.1328</v>
      </c>
      <c r="Z35" s="14">
        <f t="shared" si="48"/>
        <v>0.48769999999999997</v>
      </c>
      <c r="AA35" s="14">
        <f t="shared" si="48"/>
        <v>1.4624000000000001</v>
      </c>
      <c r="AB35" s="14">
        <f t="shared" si="48"/>
        <v>3.0308000000000002</v>
      </c>
      <c r="AC35" s="14">
        <f t="shared" si="48"/>
        <v>2.5190999999999999</v>
      </c>
      <c r="AD35" s="14">
        <f t="shared" si="48"/>
        <v>0.20190000000000019</v>
      </c>
      <c r="AE35" s="14">
        <f t="shared" si="48"/>
        <v>0.27429999999999932</v>
      </c>
      <c r="AF35" s="14">
        <f t="shared" si="48"/>
        <v>0.18670000000000009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MAX(D22:D23)</f>
        <v>15.283799999999999</v>
      </c>
      <c r="E36" s="14">
        <f t="shared" ref="E36:AF36" si="49">MAX(E22:E23)</f>
        <v>14.511699999999999</v>
      </c>
      <c r="F36" s="14">
        <f t="shared" si="49"/>
        <v>3.1019999999999999</v>
      </c>
      <c r="G36" s="14">
        <f t="shared" si="49"/>
        <v>0.99690000000000001</v>
      </c>
      <c r="H36" s="14">
        <f t="shared" si="49"/>
        <v>1.5874999999999999</v>
      </c>
      <c r="I36" s="14">
        <f t="shared" si="49"/>
        <v>0.79120000000000035</v>
      </c>
      <c r="J36" s="14">
        <f t="shared" si="49"/>
        <v>1.9329000000000001</v>
      </c>
      <c r="K36" s="14">
        <f t="shared" si="49"/>
        <v>1.3353999999999999</v>
      </c>
      <c r="L36" s="14">
        <f t="shared" si="49"/>
        <v>7.7399722505962512</v>
      </c>
      <c r="M36" s="14">
        <f t="shared" si="49"/>
        <v>1.8845407398090395</v>
      </c>
      <c r="N36" s="14">
        <f t="shared" si="49"/>
        <v>6.7788009172424291</v>
      </c>
      <c r="O36" s="14">
        <f t="shared" si="49"/>
        <v>2.3799785230123405</v>
      </c>
      <c r="P36" s="14">
        <f t="shared" si="49"/>
        <v>6.729650689300299</v>
      </c>
      <c r="Q36" s="14">
        <f t="shared" si="49"/>
        <v>7.2966549411356967</v>
      </c>
      <c r="R36" s="14">
        <f t="shared" si="49"/>
        <v>4.6557601924927372</v>
      </c>
      <c r="S36" s="14">
        <f t="shared" si="49"/>
        <v>6.0554407832956301</v>
      </c>
      <c r="T36" s="14">
        <f t="shared" si="49"/>
        <v>6.2495041355294729</v>
      </c>
      <c r="U36" s="14">
        <f t="shared" si="49"/>
        <v>7.875452032740724</v>
      </c>
      <c r="V36" s="14">
        <f t="shared" si="49"/>
        <v>1.0197986320838053</v>
      </c>
      <c r="W36" s="14">
        <f t="shared" si="49"/>
        <v>2.259799683600296</v>
      </c>
      <c r="X36" s="14">
        <f t="shared" si="49"/>
        <v>0.42655687780177709</v>
      </c>
      <c r="Y36" s="14">
        <f t="shared" si="49"/>
        <v>1.2217</v>
      </c>
      <c r="Z36" s="14">
        <f t="shared" si="49"/>
        <v>0.59560000000000013</v>
      </c>
      <c r="AA36" s="14">
        <f t="shared" si="49"/>
        <v>1.6921999999999999</v>
      </c>
      <c r="AB36" s="14">
        <f t="shared" si="49"/>
        <v>3.5800999999999998</v>
      </c>
      <c r="AC36" s="14">
        <f t="shared" si="49"/>
        <v>2.6624999999999996</v>
      </c>
      <c r="AD36" s="14">
        <f t="shared" si="49"/>
        <v>0.26989999999999981</v>
      </c>
      <c r="AE36" s="14">
        <f t="shared" si="49"/>
        <v>0.29150000000000009</v>
      </c>
      <c r="AF36" s="14">
        <f t="shared" si="49"/>
        <v>0.2369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COUNT(D22:D23)</f>
        <v>2</v>
      </c>
      <c r="E37" s="15">
        <f t="shared" ref="E37:AF37" si="50">COUNT(E22:E23)</f>
        <v>2</v>
      </c>
      <c r="F37" s="15">
        <f t="shared" si="50"/>
        <v>2</v>
      </c>
      <c r="G37" s="15">
        <f t="shared" si="50"/>
        <v>2</v>
      </c>
      <c r="H37" s="15">
        <f t="shared" si="50"/>
        <v>2</v>
      </c>
      <c r="I37" s="15">
        <f t="shared" si="50"/>
        <v>2</v>
      </c>
      <c r="J37" s="15">
        <f t="shared" si="50"/>
        <v>2</v>
      </c>
      <c r="K37" s="15">
        <f t="shared" si="50"/>
        <v>2</v>
      </c>
      <c r="L37" s="15">
        <f t="shared" si="50"/>
        <v>2</v>
      </c>
      <c r="M37" s="15">
        <f t="shared" si="50"/>
        <v>2</v>
      </c>
      <c r="N37" s="15">
        <f t="shared" si="50"/>
        <v>2</v>
      </c>
      <c r="O37" s="15">
        <f t="shared" si="50"/>
        <v>1</v>
      </c>
      <c r="P37" s="15">
        <f t="shared" si="50"/>
        <v>2</v>
      </c>
      <c r="Q37" s="15">
        <f t="shared" si="50"/>
        <v>2</v>
      </c>
      <c r="R37" s="15">
        <f t="shared" si="50"/>
        <v>2</v>
      </c>
      <c r="S37" s="15">
        <f t="shared" si="50"/>
        <v>2</v>
      </c>
      <c r="T37" s="15">
        <f t="shared" si="50"/>
        <v>2</v>
      </c>
      <c r="U37" s="15">
        <f t="shared" si="50"/>
        <v>2</v>
      </c>
      <c r="V37" s="15">
        <f t="shared" si="50"/>
        <v>2</v>
      </c>
      <c r="W37" s="15">
        <f t="shared" si="50"/>
        <v>2</v>
      </c>
      <c r="X37" s="15">
        <f t="shared" si="50"/>
        <v>2</v>
      </c>
      <c r="Y37" s="15">
        <f t="shared" si="50"/>
        <v>2</v>
      </c>
      <c r="Z37" s="15">
        <f t="shared" si="50"/>
        <v>2</v>
      </c>
      <c r="AA37" s="15">
        <f t="shared" si="50"/>
        <v>2</v>
      </c>
      <c r="AB37" s="15">
        <f t="shared" si="50"/>
        <v>2</v>
      </c>
      <c r="AC37" s="15">
        <f t="shared" si="50"/>
        <v>2</v>
      </c>
      <c r="AD37" s="15">
        <f t="shared" si="50"/>
        <v>2</v>
      </c>
      <c r="AE37" s="15">
        <f t="shared" si="50"/>
        <v>2</v>
      </c>
      <c r="AF37" s="15">
        <f t="shared" si="50"/>
        <v>2</v>
      </c>
      <c r="AI37" s="12"/>
      <c r="AJ37" s="12"/>
      <c r="AK37" s="12"/>
    </row>
  </sheetData>
  <dataConsolidate/>
  <mergeCells count="44">
    <mergeCell ref="BE20:BF20"/>
    <mergeCell ref="BG20:BH20"/>
    <mergeCell ref="BI20:BJ20"/>
    <mergeCell ref="BK20:BL20"/>
    <mergeCell ref="BU20:BV20"/>
    <mergeCell ref="BW20:BX20"/>
    <mergeCell ref="BM20:BN20"/>
    <mergeCell ref="BO20:BP20"/>
    <mergeCell ref="BQ20:BR20"/>
    <mergeCell ref="BS20:BT20"/>
    <mergeCell ref="AS20:AT20"/>
    <mergeCell ref="AU20:AV20"/>
    <mergeCell ref="AW20:AX20"/>
    <mergeCell ref="AY20:AZ20"/>
    <mergeCell ref="BA20:BB20"/>
    <mergeCell ref="BC20:BD20"/>
    <mergeCell ref="BQ1:BR1"/>
    <mergeCell ref="BS1:BT1"/>
    <mergeCell ref="BU1:BV1"/>
    <mergeCell ref="BW1:BX1"/>
    <mergeCell ref="AG20:AH20"/>
    <mergeCell ref="AI20:AJ20"/>
    <mergeCell ref="AK20:AL20"/>
    <mergeCell ref="AM20:AN20"/>
    <mergeCell ref="AO20:AP20"/>
    <mergeCell ref="AQ20:AR20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3"/>
  <sheetViews>
    <sheetView workbookViewId="0">
      <pane xSplit="3" topLeftCell="Z1" activePane="topRight" state="frozen"/>
      <selection pane="topRight" activeCell="B8" sqref="B8:AF13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318</v>
      </c>
      <c r="C3" s="1" t="s">
        <v>528</v>
      </c>
      <c r="D3" s="5">
        <f>((AG3-AW3)^2+(AH3-AX3)^2)^0.5</f>
        <v>11.870699999999999</v>
      </c>
      <c r="E3" s="5">
        <f>((AG3-AU3)^2+(AH3-AV3)^2)^0.5</f>
        <v>11.325900000000001</v>
      </c>
      <c r="F3" s="5">
        <f>((AG3-AM3)^2+(AH3-AN3)^2)^0.5</f>
        <v>2.6168</v>
      </c>
      <c r="G3" s="5">
        <f>((AG3-AI3)^2+(AH3-AJ3)^2)^0.5</f>
        <v>0.7036</v>
      </c>
      <c r="H3" s="5">
        <f>((AK3-AM3)^2+(AL3-AN3)^2)^0.5</f>
        <v>1.4287000000000001</v>
      </c>
      <c r="I3" s="5">
        <f>((AM3-AO3)^2+(AN3-AP3)^2)^0.5</f>
        <v>0.6267999999999998</v>
      </c>
      <c r="J3" s="5">
        <f>((AO3-AQ3)^2+(AP3-AR3)^2)^0.5</f>
        <v>1.4782999999999999</v>
      </c>
      <c r="K3" s="5">
        <f>((AQ3-AS3)^2+(AR3-AT3)^2)^0.5</f>
        <v>0.76890000000000036</v>
      </c>
      <c r="L3" s="5">
        <v>6.8075097723029385</v>
      </c>
      <c r="M3" s="5">
        <v>1.560388650304789</v>
      </c>
      <c r="N3" s="5">
        <v>8.0894954373801848</v>
      </c>
      <c r="O3" s="5">
        <v>0</v>
      </c>
      <c r="P3" s="5">
        <f>((CE3-CG3)^2+(CF3-CH3)^2)^0.5</f>
        <v>6.4711267797810921</v>
      </c>
      <c r="Q3" s="5">
        <f>((CG3-CI3)^2+(CH3-CJ3)^2)^0.5</f>
        <v>6.6853618638036352</v>
      </c>
      <c r="R3" s="5">
        <f>((CO3-CQ3)^2+(CP3-CR3)^2)^0.5</f>
        <v>4.5325831101039951</v>
      </c>
      <c r="S3" s="5">
        <f>((CQ3-CS3)^2+(CR3-CT3)^2)^0.5</f>
        <v>5.5639527541128526</v>
      </c>
      <c r="T3" s="5">
        <f>((CY3-DA3)^2+(CZ3-DB3)^2)^0.5</f>
        <v>6.1885082637094371</v>
      </c>
      <c r="U3" s="5">
        <f>((DA3-DC3)^2+(DB3-DD3)^2)^0.5</f>
        <v>7.5269091936863424</v>
      </c>
      <c r="V3" s="5">
        <f>((DI3-DK3)^2+(DJ3-DL3)^2)^0.5</f>
        <v>0.95758912378953021</v>
      </c>
      <c r="W3" s="5">
        <f>((DK3-DM3)^2+(DL3-DN3)^2)^0.5</f>
        <v>1.6493945101157577</v>
      </c>
      <c r="X3" s="5">
        <f>((DM3-DO3)^2+(DN3-DP3)^2)^0.5</f>
        <v>0.29158614507551539</v>
      </c>
      <c r="Y3" s="5">
        <f>((BE3-BK3)^2+(BF3-BL3)^2)^0.5</f>
        <v>1.1188</v>
      </c>
      <c r="Z3" s="5">
        <f>((BG3-BI3)^2+(BH3-BJ3)^2)^0.5</f>
        <v>0.57220000000000004</v>
      </c>
      <c r="AA3" s="5">
        <f>((BC3-BM3)^2+(BD3-BN3)^2)^0.5</f>
        <v>1.4618</v>
      </c>
      <c r="AB3" s="5">
        <f>((BA3-BO3)^2+(BB3-BP3)^2)^0.5</f>
        <v>2.5514000000000001</v>
      </c>
      <c r="AC3" s="6">
        <f>((AY3-BQ3)^2+(AZ3-BR3)^2)^0.5</f>
        <v>1.6408</v>
      </c>
      <c r="AD3" s="6">
        <f>((CK3-CM3)^2+(CL3-CN3)^2)^0.5</f>
        <v>0.2229000000000001</v>
      </c>
      <c r="AE3" s="6">
        <f>((CU3-CW3)^2+(CV3-CX3)^2)^0.5</f>
        <v>0.22799999999999976</v>
      </c>
      <c r="AF3" s="6">
        <f>((DE3-DG3)^2+(DF3-DH3)^2)^0.5</f>
        <v>0.20960000000000001</v>
      </c>
      <c r="AG3" s="9">
        <v>0</v>
      </c>
      <c r="AH3" s="9">
        <v>0</v>
      </c>
      <c r="AI3" s="9">
        <v>0</v>
      </c>
      <c r="AJ3" s="9">
        <v>-0.7036</v>
      </c>
      <c r="AK3" s="9">
        <v>0</v>
      </c>
      <c r="AL3" s="9">
        <v>-1.1880999999999999</v>
      </c>
      <c r="AM3" s="9">
        <v>0</v>
      </c>
      <c r="AN3" s="9">
        <v>-2.6168</v>
      </c>
      <c r="AO3" s="9">
        <v>0</v>
      </c>
      <c r="AP3" s="9">
        <v>-3.2435999999999998</v>
      </c>
      <c r="AQ3" s="9">
        <v>0</v>
      </c>
      <c r="AR3" s="9">
        <v>-4.7218999999999998</v>
      </c>
      <c r="AS3" s="9">
        <v>0</v>
      </c>
      <c r="AT3" s="9">
        <v>-5.4908000000000001</v>
      </c>
      <c r="AU3" s="9">
        <v>0</v>
      </c>
      <c r="AV3" s="9">
        <v>-11.325900000000001</v>
      </c>
      <c r="AW3" s="9">
        <v>0</v>
      </c>
      <c r="AX3" s="9">
        <v>-11.870699999999999</v>
      </c>
      <c r="AY3" s="18">
        <v>0.82799999999999996</v>
      </c>
      <c r="AZ3" s="18">
        <v>-5.2667000000000002</v>
      </c>
      <c r="BA3" s="19">
        <v>1.056</v>
      </c>
      <c r="BB3" s="19">
        <v>-5.2667000000000002</v>
      </c>
      <c r="BC3" s="19">
        <v>0.63500000000000001</v>
      </c>
      <c r="BD3" s="19">
        <v>-5.2667000000000002</v>
      </c>
      <c r="BE3" s="19">
        <v>0.54859999999999998</v>
      </c>
      <c r="BF3" s="19">
        <v>-5.2667000000000002</v>
      </c>
      <c r="BG3" s="19">
        <v>0.30609999999999998</v>
      </c>
      <c r="BH3" s="19">
        <v>-5.2667000000000002</v>
      </c>
      <c r="BI3" s="19">
        <v>-0.2661</v>
      </c>
      <c r="BJ3" s="19">
        <v>-5.2667000000000002</v>
      </c>
      <c r="BK3" s="19">
        <v>-0.57020000000000004</v>
      </c>
      <c r="BL3" s="19">
        <v>-5.2667000000000002</v>
      </c>
      <c r="BM3" s="19">
        <v>-0.82679999999999998</v>
      </c>
      <c r="BN3" s="19">
        <v>-5.2667000000000002</v>
      </c>
      <c r="BO3" s="19">
        <v>-1.4954000000000001</v>
      </c>
      <c r="BP3" s="19">
        <v>-5.2667000000000002</v>
      </c>
      <c r="BQ3" s="19">
        <v>-0.81279999999999997</v>
      </c>
      <c r="BR3" s="19">
        <v>-5.2667000000000002</v>
      </c>
      <c r="BS3" s="17">
        <v>0</v>
      </c>
      <c r="BT3" s="17">
        <v>0</v>
      </c>
      <c r="BU3" s="17">
        <v>4.0328999999999997</v>
      </c>
      <c r="BV3" s="17">
        <v>5.3555999999999999</v>
      </c>
      <c r="BW3" s="17">
        <v>5.5829000000000004</v>
      </c>
      <c r="BX3" s="17">
        <v>4.7446999999999999</v>
      </c>
      <c r="BY3" s="17">
        <v>5.5829000000000004</v>
      </c>
      <c r="BZ3" s="17">
        <v>4.7446999999999999</v>
      </c>
      <c r="CA3" s="17">
        <v>8.1363000000000003</v>
      </c>
      <c r="CB3" s="17">
        <v>2.5901999999999998</v>
      </c>
      <c r="CC3" s="17">
        <v>8.1363000000000003</v>
      </c>
      <c r="CD3" s="17">
        <v>2.5901999999999998</v>
      </c>
      <c r="CE3" s="12">
        <v>8.5794999999999995</v>
      </c>
      <c r="CF3" s="12">
        <v>2.4904999999999999</v>
      </c>
      <c r="CG3" s="12">
        <v>2.4262999999999999</v>
      </c>
      <c r="CH3" s="12">
        <v>4.4939</v>
      </c>
      <c r="CI3" s="12">
        <v>9.0957000000000008</v>
      </c>
      <c r="CJ3" s="12">
        <v>4.0321999999999996</v>
      </c>
      <c r="CK3" s="12">
        <v>6.0503</v>
      </c>
      <c r="CL3" s="12">
        <v>3.2873999999999999</v>
      </c>
      <c r="CM3" s="12">
        <v>6.0503</v>
      </c>
      <c r="CN3" s="12">
        <v>3.5103</v>
      </c>
      <c r="CO3" s="12">
        <v>5.3803999999999998</v>
      </c>
      <c r="CP3" s="12">
        <v>3.8290000000000002</v>
      </c>
      <c r="CQ3" s="12">
        <v>5.7747000000000002</v>
      </c>
      <c r="CR3" s="12">
        <v>-0.68640000000000001</v>
      </c>
      <c r="CS3" s="12">
        <v>6.1022999999999996</v>
      </c>
      <c r="CT3" s="12">
        <v>4.8678999999999997</v>
      </c>
      <c r="CU3" s="12">
        <v>5.3860999999999999</v>
      </c>
      <c r="CV3" s="12">
        <v>2.1514000000000002</v>
      </c>
      <c r="CW3" s="12">
        <v>5.1581000000000001</v>
      </c>
      <c r="CX3" s="12">
        <v>2.1514000000000002</v>
      </c>
      <c r="CY3" s="12">
        <v>5.1612999999999998</v>
      </c>
      <c r="CZ3" s="12">
        <v>-3.4384999999999999</v>
      </c>
      <c r="DA3" s="12">
        <v>2.8715000000000002</v>
      </c>
      <c r="DB3" s="12">
        <v>-9.1877999999999993</v>
      </c>
      <c r="DC3" s="12">
        <v>7.7615999999999996</v>
      </c>
      <c r="DD3" s="12">
        <v>-3.4658000000000002</v>
      </c>
      <c r="DE3" s="12">
        <v>3.7624</v>
      </c>
      <c r="DF3" s="12">
        <v>-6.5716000000000001</v>
      </c>
      <c r="DG3" s="12">
        <v>3.5528</v>
      </c>
      <c r="DH3" s="12">
        <v>-6.5716000000000001</v>
      </c>
      <c r="DI3" s="12">
        <v>2.3069999999999999</v>
      </c>
      <c r="DJ3" s="12">
        <v>-3.6817000000000002</v>
      </c>
      <c r="DK3" s="12">
        <v>2.9432</v>
      </c>
      <c r="DL3" s="12">
        <v>-4.3974000000000002</v>
      </c>
      <c r="DM3" s="12">
        <v>3.2263999999999999</v>
      </c>
      <c r="DN3" s="12">
        <v>-6.0223000000000004</v>
      </c>
      <c r="DO3" s="12">
        <v>3.1686000000000001</v>
      </c>
      <c r="DP3" s="12">
        <v>-6.3080999999999996</v>
      </c>
    </row>
    <row r="4" spans="2:120" ht="14.45" customHeight="1" x14ac:dyDescent="0.2">
      <c r="B4" s="2" t="s">
        <v>319</v>
      </c>
      <c r="C4" s="2" t="s">
        <v>529</v>
      </c>
      <c r="D4" s="5">
        <f>((AG4-AW4)^2+(AH4-AX4)^2)^0.5</f>
        <v>12.117699999999999</v>
      </c>
      <c r="E4" s="5">
        <f>((AG4-AU4)^2+(AH4-AV4)^2)^0.5</f>
        <v>10.7417</v>
      </c>
      <c r="F4" s="5">
        <f>((AG4-AM4)^2+(AH4-AN4)^2)^0.5</f>
        <v>2.6175000000000002</v>
      </c>
      <c r="G4" s="5">
        <f>((AG4-AI4)^2+(AH4-AJ4)^2)^0.5</f>
        <v>0.74609999999999999</v>
      </c>
      <c r="H4" s="5">
        <f>((AK4-AM4)^2+(AL4-AN4)^2)^0.5</f>
        <v>1.4027000000000001</v>
      </c>
      <c r="I4" s="5">
        <f>((AM4-AO4)^2+(AN4-AP4)^2)^0.5</f>
        <v>0.51939999999999964</v>
      </c>
      <c r="J4" s="5">
        <f>((AO4-AQ4)^2+(AP4-AR4)^2)^0.5</f>
        <v>1.3519000000000005</v>
      </c>
      <c r="K4" s="5">
        <f>((AQ4-AS4)^2+(AR4-AT4)^2)^0.5</f>
        <v>0.97409999999999997</v>
      </c>
      <c r="L4" s="5">
        <f>((BS4-BU4)^2+(BT4-BV4)^2)^0.5</f>
        <v>6.8830193854150963</v>
      </c>
      <c r="M4" s="5">
        <f>((BU4-BW4)^2+(BV4-BX4)^2)^0.5</f>
        <v>1.6488876887162451</v>
      </c>
      <c r="N4" s="5">
        <f>((BW4-BY4)^2+(BX4-BZ4)^2)^0.5 + ((BY4-CA4)^2+(BZ4-CB4)^2)^0.5</f>
        <v>8.0929188164715953</v>
      </c>
      <c r="O4" s="5" t="s">
        <v>566</v>
      </c>
      <c r="P4" s="5">
        <f>((CE4-CG4)^2+(CF4-CH4)^2)^0.5</f>
        <v>5.8767180517700526</v>
      </c>
      <c r="Q4" s="5">
        <f>((CG4-CI4)^2+(CH4-CJ4)^2)^0.5</f>
        <v>6.6373839861800974</v>
      </c>
      <c r="R4" s="5">
        <f>((CO4-CQ4)^2+(CP4-CR4)^2)^0.5</f>
        <v>4.698172054107852</v>
      </c>
      <c r="S4" s="5">
        <f>((CQ4-CS4)^2+(CR4-CT4)^2)^0.5</f>
        <v>5.6467446701617385</v>
      </c>
      <c r="T4" s="5">
        <f>((CY4-DA4)^2+(CZ4-DB4)^2)^0.5</f>
        <v>5.950229914885643</v>
      </c>
      <c r="U4" s="5">
        <f>((DA4-DC4)^2+(DB4-DD4)^2)^0.5</f>
        <v>7.6534134142877717</v>
      </c>
      <c r="V4" s="5">
        <f>((DI4-DK4)^2+(DJ4-DL4)^2)^0.5</f>
        <v>0.94890899985193522</v>
      </c>
      <c r="W4" s="5">
        <f>((DK4-DM4)^2+(DL4-DN4)^2)^0.5</f>
        <v>1.7080790526202243</v>
      </c>
      <c r="X4" s="5">
        <f>((DM4-DO4)^2+(DN4-DP4)^2)^0.5</f>
        <v>0.24723165250428583</v>
      </c>
      <c r="Y4" s="5">
        <f>((BE4-BK4)^2+(BF4-BL4)^2)^0.5</f>
        <v>1.1754</v>
      </c>
      <c r="Z4" s="5">
        <f>((BG4-BI4)^2+(BH4-BJ4)^2)^0.5</f>
        <v>0.58360000000000001</v>
      </c>
      <c r="AA4" s="5">
        <f>((BC4-BM4)^2+(BD4-BN4)^2)^0.5</f>
        <v>1.4173</v>
      </c>
      <c r="AB4" s="5">
        <f>((BA4-BO4)^2+(BB4-BP4)^2)^0.5</f>
        <v>2.3342000000000001</v>
      </c>
      <c r="AC4" s="6">
        <f>((AY4-BQ4)^2+(AZ4-BR4)^2)^0.5</f>
        <v>1.4052</v>
      </c>
      <c r="AD4" s="6">
        <f>((CK4-CM4)^2+(CL4-CN4)^2)^0.5</f>
        <v>0.20320000000000005</v>
      </c>
      <c r="AE4" s="6">
        <f>((CU4-CW4)^2+(CV4-CX4)^2)^0.5</f>
        <v>0.20889999999999997</v>
      </c>
      <c r="AF4" s="6">
        <f>((DE4-DG4)^2+(DF4-DH4)^2)^0.5</f>
        <v>0.21079999999999999</v>
      </c>
      <c r="AG4" s="9">
        <v>0</v>
      </c>
      <c r="AH4" s="9">
        <v>0</v>
      </c>
      <c r="AI4" s="9">
        <v>0</v>
      </c>
      <c r="AJ4" s="9">
        <v>-0.74609999999999999</v>
      </c>
      <c r="AK4" s="9">
        <v>0</v>
      </c>
      <c r="AL4" s="9">
        <v>-1.2148000000000001</v>
      </c>
      <c r="AM4" s="9">
        <v>0</v>
      </c>
      <c r="AN4" s="9">
        <v>-2.6175000000000002</v>
      </c>
      <c r="AO4" s="9">
        <v>0</v>
      </c>
      <c r="AP4" s="9">
        <v>-3.1368999999999998</v>
      </c>
      <c r="AQ4" s="9">
        <v>0</v>
      </c>
      <c r="AR4" s="9">
        <v>-4.4888000000000003</v>
      </c>
      <c r="AS4" s="9">
        <v>0</v>
      </c>
      <c r="AT4" s="9">
        <v>-5.4629000000000003</v>
      </c>
      <c r="AU4" s="9">
        <v>0</v>
      </c>
      <c r="AV4" s="9">
        <v>-10.7417</v>
      </c>
      <c r="AW4" s="9">
        <v>0</v>
      </c>
      <c r="AX4" s="9">
        <v>-12.117699999999999</v>
      </c>
      <c r="AY4" s="18">
        <v>0.69720000000000004</v>
      </c>
      <c r="AZ4" s="18">
        <v>-3.4264999999999999</v>
      </c>
      <c r="BA4" s="19">
        <v>1.0617000000000001</v>
      </c>
      <c r="BB4" s="19">
        <v>-3.4264999999999999</v>
      </c>
      <c r="BC4" s="19">
        <v>0.61399999999999999</v>
      </c>
      <c r="BD4" s="19">
        <v>-3.4264999999999999</v>
      </c>
      <c r="BE4" s="19">
        <v>0.53469999999999995</v>
      </c>
      <c r="BF4" s="19">
        <v>-3.4264999999999999</v>
      </c>
      <c r="BG4" s="19">
        <v>0.2026</v>
      </c>
      <c r="BH4" s="19">
        <v>-3.4264999999999999</v>
      </c>
      <c r="BI4" s="19">
        <v>-0.38100000000000001</v>
      </c>
      <c r="BJ4" s="19">
        <v>-3.4264999999999999</v>
      </c>
      <c r="BK4" s="19">
        <v>-0.64070000000000005</v>
      </c>
      <c r="BL4" s="19">
        <v>-3.4264999999999999</v>
      </c>
      <c r="BM4" s="19">
        <v>-0.80330000000000001</v>
      </c>
      <c r="BN4" s="19">
        <v>-3.4264999999999999</v>
      </c>
      <c r="BO4" s="19">
        <v>-1.2725</v>
      </c>
      <c r="BP4" s="19">
        <v>-3.4264999999999999</v>
      </c>
      <c r="BQ4" s="19">
        <v>-0.70799999999999996</v>
      </c>
      <c r="BR4" s="19">
        <v>-3.4264999999999999</v>
      </c>
      <c r="BS4" s="17">
        <v>0</v>
      </c>
      <c r="BT4" s="17">
        <v>0</v>
      </c>
      <c r="BU4" s="17">
        <v>-5.3581000000000003</v>
      </c>
      <c r="BV4" s="17">
        <v>4.3205</v>
      </c>
      <c r="BW4" s="17">
        <v>-3.73</v>
      </c>
      <c r="BX4" s="17">
        <v>4.5815000000000001</v>
      </c>
      <c r="BY4" s="17">
        <v>-3.73</v>
      </c>
      <c r="BZ4" s="17">
        <v>4.5815000000000001</v>
      </c>
      <c r="CA4" s="17">
        <v>1.9329000000000001</v>
      </c>
      <c r="CB4" s="17">
        <v>-1.2000999999999999</v>
      </c>
      <c r="CC4" s="17">
        <v>1.9329000000000001</v>
      </c>
      <c r="CD4" s="17">
        <v>-1.2000999999999999</v>
      </c>
      <c r="CE4" s="12">
        <v>2.5413000000000001</v>
      </c>
      <c r="CF4" s="12">
        <v>3.194</v>
      </c>
      <c r="CG4" s="12">
        <v>-1.8428</v>
      </c>
      <c r="CH4" s="12">
        <v>-0.71950000000000003</v>
      </c>
      <c r="CI4" s="12">
        <v>4.5739000000000001</v>
      </c>
      <c r="CJ4" s="12">
        <v>-2.4167999999999998</v>
      </c>
      <c r="CK4" s="12">
        <v>0.63690000000000002</v>
      </c>
      <c r="CL4" s="12">
        <v>1.5132000000000001</v>
      </c>
      <c r="CM4" s="12">
        <v>0.43369999999999997</v>
      </c>
      <c r="CN4" s="12">
        <v>1.5132000000000001</v>
      </c>
      <c r="CO4" s="12">
        <v>0.55179999999999996</v>
      </c>
      <c r="CP4" s="12">
        <v>2.5571000000000002</v>
      </c>
      <c r="CQ4" s="12">
        <v>-2.3603000000000001</v>
      </c>
      <c r="CR4" s="12">
        <v>-1.1296999999999999</v>
      </c>
      <c r="CS4" s="12">
        <v>2.4567999999999999</v>
      </c>
      <c r="CT4" s="12">
        <v>-4.0761000000000003</v>
      </c>
      <c r="CU4" s="12">
        <v>-1.0953999999999999</v>
      </c>
      <c r="CV4" s="12">
        <v>0.68520000000000003</v>
      </c>
      <c r="CW4" s="12">
        <v>-1.0953999999999999</v>
      </c>
      <c r="CX4" s="12">
        <v>0.89410000000000001</v>
      </c>
      <c r="CY4" s="12">
        <v>-1.1062000000000001</v>
      </c>
      <c r="CZ4" s="12">
        <v>2.0733000000000001</v>
      </c>
      <c r="DA4" s="12">
        <v>-5.3810000000000002</v>
      </c>
      <c r="DB4" s="12">
        <v>-2.0657000000000001</v>
      </c>
      <c r="DC4" s="12">
        <v>2.0554999999999999</v>
      </c>
      <c r="DD4" s="12">
        <v>-0.25650000000000001</v>
      </c>
      <c r="DE4" s="12">
        <v>-3.1655000000000002</v>
      </c>
      <c r="DF4" s="12">
        <v>0.53090000000000004</v>
      </c>
      <c r="DG4" s="12">
        <v>-3.1655000000000002</v>
      </c>
      <c r="DH4" s="12">
        <v>0.74170000000000003</v>
      </c>
      <c r="DI4" s="12">
        <v>3.1120999999999999</v>
      </c>
      <c r="DJ4" s="12">
        <v>-6.1943999999999999</v>
      </c>
      <c r="DK4" s="12">
        <v>3.8397999999999999</v>
      </c>
      <c r="DL4" s="12">
        <v>-6.8033999999999999</v>
      </c>
      <c r="DM4" s="12">
        <v>4.0194999999999999</v>
      </c>
      <c r="DN4" s="12">
        <v>-8.5020000000000007</v>
      </c>
      <c r="DO4" s="12">
        <v>4.0087999999999999</v>
      </c>
      <c r="DP4" s="12">
        <v>-8.7490000000000006</v>
      </c>
    </row>
    <row r="5" spans="2:120" ht="16.899999999999999" customHeight="1" x14ac:dyDescent="0.2">
      <c r="B5" s="2" t="s">
        <v>611</v>
      </c>
      <c r="C5" s="2"/>
      <c r="D5" s="5">
        <f>((AG5-AW5)^2+(AH5-AX5)^2)^0.5</f>
        <v>12.452299999999999</v>
      </c>
      <c r="E5" s="5">
        <f>((AG5-AU5)^2+(AH5-AV5)^2)^0.5</f>
        <v>12.277100000000001</v>
      </c>
      <c r="F5" s="5">
        <f>((AG5-AM5)^2+(AH5-AN5)^2)^0.5</f>
        <v>2.6511</v>
      </c>
      <c r="G5" s="5">
        <f>((AG5-AI5)^2+(AH5-AJ5)^2)^0.5</f>
        <v>0.84709999999999996</v>
      </c>
      <c r="H5" s="5">
        <f>((AK5-AM5)^2+(AL5-AN5)^2)^0.5</f>
        <v>1.3036000000000001</v>
      </c>
      <c r="I5" s="5">
        <f>((AM5-AO5)^2+(AN5-AP5)^2)^0.5</f>
        <v>0.55819999999999981</v>
      </c>
      <c r="J5" s="5">
        <f>((AO5-AQ5)^2+(AP5-AR5)^2)^0.5</f>
        <v>1.4510000000000005</v>
      </c>
      <c r="K5" s="5">
        <f>((AQ5-AS5)^2+(AR5-AT5)^2)^0.5</f>
        <v>1.1702999999999992</v>
      </c>
      <c r="L5" s="5">
        <f>((BS5-BU5)^2+(BT5-BV5)^2)^0.5</f>
        <v>6.2562129511390516</v>
      </c>
      <c r="M5" s="5">
        <f>((BU5-BW5)^2+(BV5-BX5)^2)^0.5</f>
        <v>1.6779675801397351</v>
      </c>
      <c r="N5" s="5">
        <f>((BW5-BY5)^2+(BX5-BZ5)^2)^0.5 + ((BY5-CA5)^2+(BZ5-CB5)^2)^0.5</f>
        <v>7.0391709915024006</v>
      </c>
      <c r="O5" s="5" t="s">
        <v>566</v>
      </c>
      <c r="P5" s="5">
        <f>((CE5-CG5)^2+(CF5-CH5)^2)^0.5</f>
        <v>5.8194528076100083</v>
      </c>
      <c r="Q5" s="5">
        <f>((CG5-CI5)^2+(CH5-CJ5)^2)^0.5</f>
        <v>6.171592808991857</v>
      </c>
      <c r="R5" s="5">
        <f>((CO5-CQ5)^2+(CP5-CR5)^2)^0.5</f>
        <v>4.5534741417954709</v>
      </c>
      <c r="S5" s="5">
        <f>((CQ5-CS5)^2+(CR5-CT5)^2)^0.5</f>
        <v>5.5049645412118684</v>
      </c>
      <c r="T5" s="5">
        <f>((CY5-DA5)^2+(CZ5-DB5)^2)^0.5</f>
        <v>5.8598154800300666</v>
      </c>
      <c r="U5" s="5">
        <f>((DA5-DC5)^2+(DB5-DD5)^2)^0.5</f>
        <v>7.077650832020467</v>
      </c>
      <c r="V5" s="5">
        <f>((DI5-DK5)^2+(DJ5-DL5)^2)^0.5</f>
        <v>0.79527334923282822</v>
      </c>
      <c r="W5" s="5">
        <f>((DK5-DM5)^2+(DL5-DN5)^2)^0.5</f>
        <v>1.6913752333530248</v>
      </c>
      <c r="X5" s="5">
        <f>((DM5-DO5)^2+(DN5-DP5)^2)^0.5</f>
        <v>0.24502901868962376</v>
      </c>
      <c r="Y5" s="5">
        <f>((BE5-BK5)^2+(BF5-BL5)^2)^0.5</f>
        <v>0.98799999999999999</v>
      </c>
      <c r="Z5" s="5">
        <f>((BG5-BI5)^2+(BH5-BJ5)^2)^0.5</f>
        <v>0.55879999999999996</v>
      </c>
      <c r="AA5" s="5">
        <f>((BC5-BM5)^2+(BD5-BN5)^2)^0.5</f>
        <v>1.2667999999999999</v>
      </c>
      <c r="AB5" s="5">
        <f>((BA5-BO5)^2+(BB5-BP5)^2)^0.5</f>
        <v>2.2199999999999998</v>
      </c>
      <c r="AC5" s="6">
        <f>((AY5-BQ5)^2+(AZ5-BR5)^2)^0.5</f>
        <v>1.8066</v>
      </c>
      <c r="AD5" s="6">
        <f>((CK5-CM5)^2+(CL5-CN5)^2)^0.5</f>
        <v>0.1923999999999999</v>
      </c>
      <c r="AE5" s="6">
        <f>((CU5-CW5)^2+(CV5-CX5)^2)^0.5</f>
        <v>0.21899999999999997</v>
      </c>
      <c r="AF5" s="6">
        <f>((DE5-DG5)^2+(DF5-DH5)^2)^0.5</f>
        <v>0.2044</v>
      </c>
      <c r="AG5" s="9">
        <v>0</v>
      </c>
      <c r="AH5" s="9">
        <v>0</v>
      </c>
      <c r="AI5" s="9">
        <v>0</v>
      </c>
      <c r="AJ5" s="9">
        <v>-0.84709999999999996</v>
      </c>
      <c r="AK5" s="9">
        <v>0</v>
      </c>
      <c r="AL5" s="9">
        <v>-1.3474999999999999</v>
      </c>
      <c r="AM5" s="9">
        <v>0</v>
      </c>
      <c r="AN5" s="9">
        <v>-2.6511</v>
      </c>
      <c r="AO5" s="9">
        <v>0</v>
      </c>
      <c r="AP5" s="9">
        <v>-3.2092999999999998</v>
      </c>
      <c r="AQ5" s="9">
        <v>0</v>
      </c>
      <c r="AR5" s="9">
        <v>-4.6603000000000003</v>
      </c>
      <c r="AS5" s="9">
        <v>0</v>
      </c>
      <c r="AT5" s="9">
        <v>-5.8305999999999996</v>
      </c>
      <c r="AU5" s="9">
        <v>0</v>
      </c>
      <c r="AV5" s="9">
        <v>-12.277100000000001</v>
      </c>
      <c r="AW5" s="9">
        <v>0</v>
      </c>
      <c r="AX5" s="9">
        <v>-12.452299999999999</v>
      </c>
      <c r="AY5" s="18">
        <v>1.0827</v>
      </c>
      <c r="AZ5" s="18">
        <v>-5.0862999999999996</v>
      </c>
      <c r="BA5" s="19">
        <v>1.1830000000000001</v>
      </c>
      <c r="BB5" s="19">
        <v>-5.0862999999999996</v>
      </c>
      <c r="BC5" s="19">
        <v>0.77910000000000001</v>
      </c>
      <c r="BD5" s="19">
        <v>-5.0862999999999996</v>
      </c>
      <c r="BE5" s="19">
        <v>0.62860000000000005</v>
      </c>
      <c r="BF5" s="19">
        <v>-5.0862999999999996</v>
      </c>
      <c r="BG5" s="19">
        <v>0.41970000000000002</v>
      </c>
      <c r="BH5" s="19">
        <v>-5.0862999999999996</v>
      </c>
      <c r="BI5" s="19">
        <v>-0.1391</v>
      </c>
      <c r="BJ5" s="19">
        <v>-5.0862999999999996</v>
      </c>
      <c r="BK5" s="19">
        <v>-0.3594</v>
      </c>
      <c r="BL5" s="19">
        <v>-5.0862999999999996</v>
      </c>
      <c r="BM5" s="19">
        <v>-0.48770000000000002</v>
      </c>
      <c r="BN5" s="19">
        <v>-5.0862999999999996</v>
      </c>
      <c r="BO5" s="19">
        <v>-1.0369999999999999</v>
      </c>
      <c r="BP5" s="19">
        <v>-5.0862999999999996</v>
      </c>
      <c r="BQ5" s="19">
        <v>-0.72389999999999999</v>
      </c>
      <c r="BR5" s="19">
        <v>-5.0862999999999996</v>
      </c>
      <c r="BS5" s="17">
        <v>0</v>
      </c>
      <c r="BT5" s="17">
        <v>0</v>
      </c>
      <c r="BU5" s="17">
        <v>-2.9407000000000001</v>
      </c>
      <c r="BV5" s="17">
        <v>-5.5220000000000002</v>
      </c>
      <c r="BW5" s="17">
        <v>-2.8142999999999998</v>
      </c>
      <c r="BX5" s="17">
        <v>-7.1951999999999998</v>
      </c>
      <c r="BY5" s="17">
        <v>-2.5653999999999999</v>
      </c>
      <c r="BZ5" s="17">
        <v>-8.8804999999999996</v>
      </c>
      <c r="CA5" s="17">
        <v>0.94930000000000003</v>
      </c>
      <c r="CB5" s="17">
        <v>-12.8949</v>
      </c>
      <c r="CC5" s="17">
        <v>1.3640000000000001</v>
      </c>
      <c r="CD5" s="17">
        <v>-13.222</v>
      </c>
      <c r="CE5" s="12">
        <v>1.9971000000000001</v>
      </c>
      <c r="CF5" s="12">
        <v>7.5292000000000003</v>
      </c>
      <c r="CG5" s="12">
        <v>0.76580000000000004</v>
      </c>
      <c r="CH5" s="12">
        <v>1.8414999999999999</v>
      </c>
      <c r="CI5" s="12">
        <v>6.0095999999999998</v>
      </c>
      <c r="CJ5" s="12">
        <v>5.0959000000000003</v>
      </c>
      <c r="CK5" s="12">
        <v>1.5202</v>
      </c>
      <c r="CL5" s="12">
        <v>4.4450000000000003</v>
      </c>
      <c r="CM5" s="12">
        <v>1.3278000000000001</v>
      </c>
      <c r="CN5" s="12">
        <v>4.4450000000000003</v>
      </c>
      <c r="CO5" s="12">
        <v>1.4599</v>
      </c>
      <c r="CP5" s="12">
        <v>4.6106999999999996</v>
      </c>
      <c r="CQ5" s="12">
        <v>-0.4521</v>
      </c>
      <c r="CR5" s="12">
        <v>8.7432999999999996</v>
      </c>
      <c r="CS5" s="12">
        <v>3.3660999999999999</v>
      </c>
      <c r="CT5" s="12">
        <v>4.7777000000000003</v>
      </c>
      <c r="CU5" s="12">
        <v>0.74099999999999999</v>
      </c>
      <c r="CV5" s="12">
        <v>6.3785999999999996</v>
      </c>
      <c r="CW5" s="12">
        <v>0.52200000000000002</v>
      </c>
      <c r="CX5" s="12">
        <v>6.3785999999999996</v>
      </c>
      <c r="CY5" s="12">
        <v>0.35499999999999998</v>
      </c>
      <c r="CZ5" s="12">
        <v>6.3963999999999999</v>
      </c>
      <c r="DA5" s="12">
        <v>-2.5000000000000001E-3</v>
      </c>
      <c r="DB5" s="12">
        <v>12.2453</v>
      </c>
      <c r="DC5" s="12">
        <v>0.89980000000000004</v>
      </c>
      <c r="DD5" s="12">
        <v>5.2253999999999996</v>
      </c>
      <c r="DE5" s="12">
        <v>0.18729999999999999</v>
      </c>
      <c r="DF5" s="12">
        <v>8.4048999999999996</v>
      </c>
      <c r="DG5" s="12">
        <v>-1.7100000000000001E-2</v>
      </c>
      <c r="DH5" s="12">
        <v>8.4048999999999996</v>
      </c>
      <c r="DI5" s="12">
        <v>-0.20449999999999999</v>
      </c>
      <c r="DJ5" s="12">
        <v>8.4093</v>
      </c>
      <c r="DK5" s="12">
        <v>0.25779999999999997</v>
      </c>
      <c r="DL5" s="12">
        <v>7.7622</v>
      </c>
      <c r="DM5" s="12">
        <v>0.19750000000000001</v>
      </c>
      <c r="DN5" s="12">
        <v>6.0719000000000003</v>
      </c>
      <c r="DO5" s="12">
        <v>0.14860000000000001</v>
      </c>
      <c r="DP5" s="12">
        <v>5.8318000000000003</v>
      </c>
    </row>
    <row r="6" spans="2:120" ht="16.149999999999999" customHeight="1" x14ac:dyDescent="0.2">
      <c r="B6" s="2" t="s">
        <v>710</v>
      </c>
      <c r="C6" s="2"/>
      <c r="D6" s="5">
        <f>((AG6-AW6)^2+(AH6-AX6)^2)^0.5</f>
        <v>13.604900000000001</v>
      </c>
      <c r="E6" s="5">
        <f>((AG6-AU6)^2+(AH6-AV6)^2)^0.5</f>
        <v>12.1152</v>
      </c>
      <c r="F6" s="5">
        <f>((AG6-AM6)^2+(AH6-AN6)^2)^0.5</f>
        <v>2.7324000000000002</v>
      </c>
      <c r="G6" s="5">
        <f>((AG6-AI6)^2+(AH6-AJ6)^2)^0.5</f>
        <v>0.84519999999999995</v>
      </c>
      <c r="H6" s="5">
        <f>((AK6-AM6)^2+(AL6-AN6)^2)^0.5</f>
        <v>1.3646000000000003</v>
      </c>
      <c r="I6" s="5">
        <f>((AM6-AO6)^2+(AN6-AP6)^2)^0.5</f>
        <v>0.73219999999999974</v>
      </c>
      <c r="J6" s="5">
        <f>((AO6-AQ6)^2+(AP6-AR6)^2)^0.5</f>
        <v>1.6808000000000005</v>
      </c>
      <c r="K6" s="5">
        <f>((AQ6-AS6)^2+(AR6-AT6)^2)^0.5</f>
        <v>0.81919999999999948</v>
      </c>
      <c r="L6" s="5">
        <f>((BS6-BU6)^2+(BT6-BV6)^2)^0.5</f>
        <v>7.2264045831934984</v>
      </c>
      <c r="M6" s="5">
        <f>((BU6-BW6)^2+(BV6-BX6)^2)^0.5</f>
        <v>1.7758654143825201</v>
      </c>
      <c r="N6" s="5">
        <f>((BW6-BY6)^2+(BX6-BZ6)^2)^0.5 + ((BY6-CA6)^2+(BZ6-CB6)^2)^0.5</f>
        <v>7.2375640494510538</v>
      </c>
      <c r="O6" s="5" t="s">
        <v>566</v>
      </c>
      <c r="P6" s="5">
        <f>((CE6-CG6)^2+(CF6-CH6)^2)^0.5</f>
        <v>6.5376334013158006</v>
      </c>
      <c r="Q6" s="5">
        <f>((CG6-CI6)^2+(CH6-CJ6)^2)^0.5</f>
        <v>7.0875012522044747</v>
      </c>
      <c r="R6" s="5">
        <f>((CO6-CQ6)^2+(CP6-CR6)^2)^0.5</f>
        <v>4.6866224533239293</v>
      </c>
      <c r="S6" s="5">
        <f>((CQ6-CS6)^2+(CR6-CT6)^2)^0.5</f>
        <v>5.9953220764192476</v>
      </c>
      <c r="T6" s="5">
        <f>((CY6-DA6)^2+(CZ6-DB6)^2)^0.5</f>
        <v>6.3187807407758667</v>
      </c>
      <c r="U6" s="5">
        <f>((DA6-DC6)^2+(DB6-DD6)^2)^0.5</f>
        <v>7.658414171354277</v>
      </c>
      <c r="V6" s="5">
        <f>((DI6-DK6)^2+(DJ6-DL6)^2)^0.5</f>
        <v>0.86932466317251123</v>
      </c>
      <c r="W6" s="5">
        <f>((DK6-DM6)^2+(DL6-DN6)^2)^0.5</f>
        <v>1.78476652814871</v>
      </c>
      <c r="X6" s="5">
        <f>((DM6-DO6)^2+(DN6-DP6)^2)^0.5</f>
        <v>0.42664237951708428</v>
      </c>
      <c r="Y6" s="5">
        <f>((BE6-BK6)^2+(BF6-BL6)^2)^0.5</f>
        <v>1.1543999999999999</v>
      </c>
      <c r="Z6" s="5">
        <f>((BG6-BI6)^2+(BH6-BJ6)^2)^0.5</f>
        <v>0.46289999999999998</v>
      </c>
      <c r="AA6" s="5">
        <f>((BC6-BM6)^2+(BD6-BN6)^2)^0.5</f>
        <v>1.4668999999999999</v>
      </c>
      <c r="AB6" s="5">
        <f>((BA6-BO6)^2+(BB6-BP6)^2)^0.5</f>
        <v>2.5945999999999998</v>
      </c>
      <c r="AC6" s="6">
        <f>((AY6-BQ6)^2+(AZ6-BR6)^2)^0.5</f>
        <v>1.8104</v>
      </c>
      <c r="AD6" s="6">
        <f>((CK6-CM6)^2+(CL6-CN6)^2)^0.5</f>
        <v>0.19240000000000013</v>
      </c>
      <c r="AE6" s="6">
        <f>((CU6-CW6)^2+(CV6-CX6)^2)^0.5</f>
        <v>0.20889999999999986</v>
      </c>
      <c r="AF6" s="6">
        <f>((DE6-DG6)^2+(DF6-DH6)^2)^0.5</f>
        <v>0.20129999999999981</v>
      </c>
      <c r="AG6" s="9">
        <v>0</v>
      </c>
      <c r="AH6" s="9">
        <v>0</v>
      </c>
      <c r="AI6" s="9">
        <v>0</v>
      </c>
      <c r="AJ6" s="9">
        <v>-0.84519999999999995</v>
      </c>
      <c r="AK6" s="9">
        <v>0</v>
      </c>
      <c r="AL6" s="9">
        <v>-1.3677999999999999</v>
      </c>
      <c r="AM6" s="9">
        <v>0</v>
      </c>
      <c r="AN6" s="9">
        <v>-2.7324000000000002</v>
      </c>
      <c r="AO6" s="9">
        <v>0</v>
      </c>
      <c r="AP6" s="9">
        <v>-3.4645999999999999</v>
      </c>
      <c r="AQ6" s="9">
        <v>0</v>
      </c>
      <c r="AR6" s="9">
        <v>-5.1454000000000004</v>
      </c>
      <c r="AS6" s="9">
        <v>0</v>
      </c>
      <c r="AT6" s="9">
        <v>-5.9645999999999999</v>
      </c>
      <c r="AU6" s="9">
        <v>0</v>
      </c>
      <c r="AV6" s="9">
        <v>-12.1152</v>
      </c>
      <c r="AW6" s="9">
        <v>0</v>
      </c>
      <c r="AX6" s="9">
        <v>-13.604900000000001</v>
      </c>
      <c r="AY6" s="18">
        <v>0.97919999999999996</v>
      </c>
      <c r="AZ6" s="18">
        <v>-5.9969000000000001</v>
      </c>
      <c r="BA6" s="19">
        <v>1.4154</v>
      </c>
      <c r="BB6" s="19">
        <v>-5.9969000000000001</v>
      </c>
      <c r="BC6" s="19">
        <v>0.72899999999999998</v>
      </c>
      <c r="BD6" s="19">
        <v>-5.9969000000000001</v>
      </c>
      <c r="BE6" s="19">
        <v>0.63880000000000003</v>
      </c>
      <c r="BF6" s="19">
        <v>-5.9969000000000001</v>
      </c>
      <c r="BG6" s="19">
        <v>0.30480000000000002</v>
      </c>
      <c r="BH6" s="19">
        <v>-5.9969000000000001</v>
      </c>
      <c r="BI6" s="19">
        <v>-0.15809999999999999</v>
      </c>
      <c r="BJ6" s="19">
        <v>-5.9969000000000001</v>
      </c>
      <c r="BK6" s="19">
        <v>-0.51559999999999995</v>
      </c>
      <c r="BL6" s="19">
        <v>-5.9969000000000001</v>
      </c>
      <c r="BM6" s="19">
        <v>-0.7379</v>
      </c>
      <c r="BN6" s="19">
        <v>-5.9969000000000001</v>
      </c>
      <c r="BO6" s="19">
        <v>-1.1792</v>
      </c>
      <c r="BP6" s="19">
        <v>-5.9969000000000001</v>
      </c>
      <c r="BQ6" s="19">
        <v>-0.83120000000000005</v>
      </c>
      <c r="BR6" s="19">
        <v>-5.9969000000000001</v>
      </c>
      <c r="BS6" s="17">
        <v>0</v>
      </c>
      <c r="BT6" s="17">
        <v>0</v>
      </c>
      <c r="BU6" s="17">
        <v>3.7235999999999998</v>
      </c>
      <c r="BV6" s="17">
        <v>6.1932</v>
      </c>
      <c r="BW6" s="17">
        <v>5.3949999999999996</v>
      </c>
      <c r="BX6" s="17">
        <v>5.5930999999999997</v>
      </c>
      <c r="BY6" s="17">
        <v>6.6242999999999999</v>
      </c>
      <c r="BZ6" s="17">
        <v>2.0916999999999999</v>
      </c>
      <c r="CA6" s="17">
        <v>3.1082999999999998</v>
      </c>
      <c r="CB6" s="17">
        <v>2.3654000000000002</v>
      </c>
      <c r="CC6" s="17">
        <v>3.8532000000000002</v>
      </c>
      <c r="CD6" s="17">
        <v>3.0969000000000002</v>
      </c>
      <c r="CE6" s="12">
        <v>3.2416999999999998</v>
      </c>
      <c r="CF6" s="12">
        <v>3.0569000000000002</v>
      </c>
      <c r="CG6" s="12">
        <v>2.4060000000000001</v>
      </c>
      <c r="CH6" s="12">
        <v>9.5409000000000006</v>
      </c>
      <c r="CI6" s="12">
        <v>8.9198000000000004</v>
      </c>
      <c r="CJ6" s="12">
        <v>6.7474999999999996</v>
      </c>
      <c r="CK6" s="12">
        <v>2.9807000000000001</v>
      </c>
      <c r="CL6" s="12">
        <v>6.5340999999999996</v>
      </c>
      <c r="CM6" s="12">
        <v>2.7883</v>
      </c>
      <c r="CN6" s="12">
        <v>6.5340999999999996</v>
      </c>
      <c r="CO6" s="12">
        <v>2.7050999999999998</v>
      </c>
      <c r="CP6" s="12">
        <v>6.4732000000000003</v>
      </c>
      <c r="CQ6" s="12">
        <v>1.8180000000000001</v>
      </c>
      <c r="CR6" s="12">
        <v>1.8713</v>
      </c>
      <c r="CS6" s="12">
        <v>4.9097999999999997</v>
      </c>
      <c r="CT6" s="12">
        <v>7.0079000000000002</v>
      </c>
      <c r="CU6" s="12">
        <v>2.4967999999999999</v>
      </c>
      <c r="CV6" s="12">
        <v>4.5617999999999999</v>
      </c>
      <c r="CW6" s="12">
        <v>2.2879</v>
      </c>
      <c r="CX6" s="12">
        <v>4.5617999999999999</v>
      </c>
      <c r="CY6" s="12">
        <v>2.2719999999999998</v>
      </c>
      <c r="CZ6" s="12">
        <v>5.0235000000000003</v>
      </c>
      <c r="DA6" s="12">
        <v>3.0085999999999999</v>
      </c>
      <c r="DB6" s="12">
        <v>-1.2522</v>
      </c>
      <c r="DC6" s="12">
        <v>5.1835000000000004</v>
      </c>
      <c r="DD6" s="12">
        <v>6.0909000000000004</v>
      </c>
      <c r="DE6" s="12">
        <v>2.7507999999999999</v>
      </c>
      <c r="DF6" s="12">
        <v>1.6541999999999999</v>
      </c>
      <c r="DG6" s="12">
        <v>2.5495000000000001</v>
      </c>
      <c r="DH6" s="12">
        <v>1.6541999999999999</v>
      </c>
      <c r="DI6" s="12">
        <v>2.4943</v>
      </c>
      <c r="DJ6" s="12">
        <v>1.7139</v>
      </c>
      <c r="DK6" s="12">
        <v>3.1172</v>
      </c>
      <c r="DL6" s="12">
        <v>2.3203</v>
      </c>
      <c r="DM6" s="12">
        <v>3.3712</v>
      </c>
      <c r="DN6" s="12">
        <v>4.0869</v>
      </c>
      <c r="DO6" s="12">
        <v>3.3058000000000001</v>
      </c>
      <c r="DP6" s="12">
        <v>4.5084999999999997</v>
      </c>
    </row>
    <row r="7" spans="2:120" ht="16.149999999999999" customHeight="1" x14ac:dyDescent="0.2">
      <c r="B7" s="2"/>
      <c r="C7" s="2"/>
      <c r="D7" s="5">
        <f>((AG7-AW7)^2+(AH7-AX7)^2)^0.5</f>
        <v>0</v>
      </c>
      <c r="E7" s="5">
        <f>((AG7-AU7)^2+(AH7-AV7)^2)^0.5</f>
        <v>0</v>
      </c>
      <c r="F7" s="5">
        <f>((AG7-AM7)^2+(AH7-AN7)^2)^0.5</f>
        <v>0</v>
      </c>
      <c r="G7" s="5">
        <f>((AG7-AI7)^2+(AH7-AJ7)^2)^0.5</f>
        <v>0</v>
      </c>
      <c r="H7" s="5">
        <f>((AK7-AM7)^2+(AL7-AN7)^2)^0.5</f>
        <v>0</v>
      </c>
      <c r="I7" s="5">
        <f>((AM7-AO7)^2+(AN7-AP7)^2)^0.5</f>
        <v>0</v>
      </c>
      <c r="J7" s="5">
        <f>((AO7-AQ7)^2+(AP7-AR7)^2)^0.5</f>
        <v>0</v>
      </c>
      <c r="K7" s="5">
        <f>((AQ7-AS7)^2+(AR7-AT7)^2)^0.5</f>
        <v>0</v>
      </c>
      <c r="L7" s="5">
        <f>((BS7-BU7)^2+(BT7-BV7)^2)^0.5</f>
        <v>0</v>
      </c>
      <c r="M7" s="5">
        <f>((BU7-BW7)^2+(BV7-BX7)^2)^0.5</f>
        <v>0</v>
      </c>
      <c r="N7" s="5">
        <f>((BW7-BY7)^2+(BX7-BZ7)^2)^0.5 + ((BY7-CA7)^2+(BZ7-CB7)^2)^0.5</f>
        <v>0</v>
      </c>
      <c r="O7" s="5">
        <f>((CA7-CC7)^2+(CB7-CD7)^2)^0.5</f>
        <v>0</v>
      </c>
      <c r="P7" s="5">
        <f>((CE7-CG7)^2+(CF7-CH7)^2)^0.5</f>
        <v>0</v>
      </c>
      <c r="Q7" s="5">
        <f>((CG7-CI7)^2+(CH7-CJ7)^2)^0.5</f>
        <v>0</v>
      </c>
      <c r="R7" s="5">
        <f>((CO7-CQ7)^2+(CP7-CR7)^2)^0.5</f>
        <v>0</v>
      </c>
      <c r="S7" s="5">
        <f>((CQ7-CS7)^2+(CR7-CT7)^2)^0.5</f>
        <v>0</v>
      </c>
      <c r="T7" s="5">
        <f>((CY7-DA7)^2+(CZ7-DB7)^2)^0.5</f>
        <v>0</v>
      </c>
      <c r="U7" s="5">
        <f>((DA7-DC7)^2+(DB7-DD7)^2)^0.5</f>
        <v>0</v>
      </c>
      <c r="V7" s="5">
        <f>((DI7-DK7)^2+(DJ7-DL7)^2)^0.5</f>
        <v>0</v>
      </c>
      <c r="W7" s="5">
        <f>((DK7-DM7)^2+(DL7-DN7)^2)^0.5</f>
        <v>0</v>
      </c>
      <c r="X7" s="5">
        <f>((DM7-DO7)^2+(DN7-DP7)^2)^0.5</f>
        <v>0</v>
      </c>
      <c r="Y7" s="5">
        <f>((BE7-BK7)^2+(BF7-BL7)^2)^0.5</f>
        <v>0</v>
      </c>
      <c r="Z7" s="5">
        <f>((BG7-BI7)^2+(BH7-BJ7)^2)^0.5</f>
        <v>0</v>
      </c>
      <c r="AA7" s="5">
        <f>((BC7-BM7)^2+(BD7-BN7)^2)^0.5</f>
        <v>0</v>
      </c>
      <c r="AB7" s="5">
        <f>((BA7-BO7)^2+(BB7-BP7)^2)^0.5</f>
        <v>0</v>
      </c>
      <c r="AC7" s="6">
        <f>((AY7-BQ7)^2+(AZ7-BR7)^2)^0.5</f>
        <v>0</v>
      </c>
      <c r="AD7" s="6">
        <f>((CK7-CM7)^2+(CL7-CN7)^2)^0.5</f>
        <v>0</v>
      </c>
      <c r="AE7" s="6">
        <f>((CU7-CW7)^2+(CV7-CX7)^2)^0.5</f>
        <v>0</v>
      </c>
      <c r="AF7" s="6">
        <f>((DE7-DG7)^2+(DF7-DH7)^2)^0.5</f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x14ac:dyDescent="0.2">
      <c r="B8" s="13" t="s">
        <v>3</v>
      </c>
      <c r="C8" s="13"/>
      <c r="D8" s="14">
        <f t="shared" ref="D8:V8" si="0">AVERAGE(D3:D6)</f>
        <v>12.5114</v>
      </c>
      <c r="E8" s="14">
        <f t="shared" si="0"/>
        <v>11.614975000000001</v>
      </c>
      <c r="F8" s="14">
        <f t="shared" si="0"/>
        <v>2.6544500000000002</v>
      </c>
      <c r="G8" s="14">
        <f t="shared" si="0"/>
        <v>0.78550000000000009</v>
      </c>
      <c r="H8" s="14">
        <f t="shared" si="0"/>
        <v>1.3749000000000002</v>
      </c>
      <c r="I8" s="14">
        <f t="shared" si="0"/>
        <v>0.60914999999999975</v>
      </c>
      <c r="J8" s="14">
        <f t="shared" si="0"/>
        <v>1.4905000000000004</v>
      </c>
      <c r="K8" s="14">
        <f t="shared" si="0"/>
        <v>0.93312499999999976</v>
      </c>
      <c r="L8" s="14">
        <f t="shared" si="0"/>
        <v>6.7932866730126467</v>
      </c>
      <c r="M8" s="14">
        <f t="shared" si="0"/>
        <v>1.6657773333858223</v>
      </c>
      <c r="N8" s="14">
        <f t="shared" si="0"/>
        <v>7.6147873237013091</v>
      </c>
      <c r="O8" s="14">
        <f t="shared" si="0"/>
        <v>0</v>
      </c>
      <c r="P8" s="14">
        <f t="shared" si="0"/>
        <v>6.1762327601192384</v>
      </c>
      <c r="Q8" s="14">
        <f t="shared" si="0"/>
        <v>6.6454599777950163</v>
      </c>
      <c r="R8" s="14">
        <f t="shared" si="0"/>
        <v>4.6177129398328116</v>
      </c>
      <c r="S8" s="14">
        <f t="shared" si="0"/>
        <v>5.6777460104764277</v>
      </c>
      <c r="T8" s="14">
        <f t="shared" si="0"/>
        <v>6.079333599850254</v>
      </c>
      <c r="U8" s="14">
        <f t="shared" si="0"/>
        <v>7.4790969028372141</v>
      </c>
      <c r="V8" s="14">
        <f t="shared" si="0"/>
        <v>0.8927740340117013</v>
      </c>
      <c r="W8" s="14">
        <f>AVERAGE(W3:W5,W6)</f>
        <v>1.7084038310594292</v>
      </c>
      <c r="X8" s="14">
        <f t="shared" ref="X8:AF8" si="1">AVERAGE(X3:X6)</f>
        <v>0.30262229894662729</v>
      </c>
      <c r="Y8" s="14">
        <f t="shared" si="1"/>
        <v>1.1091500000000001</v>
      </c>
      <c r="Z8" s="14">
        <f t="shared" si="1"/>
        <v>0.54437500000000005</v>
      </c>
      <c r="AA8" s="14">
        <f t="shared" si="1"/>
        <v>1.4032</v>
      </c>
      <c r="AB8" s="14">
        <f t="shared" si="1"/>
        <v>2.4250499999999997</v>
      </c>
      <c r="AC8" s="14">
        <f t="shared" si="1"/>
        <v>1.6657500000000001</v>
      </c>
      <c r="AD8" s="14">
        <f t="shared" si="1"/>
        <v>0.20272500000000004</v>
      </c>
      <c r="AE8" s="14">
        <f t="shared" si="1"/>
        <v>0.21619999999999989</v>
      </c>
      <c r="AF8" s="14">
        <f t="shared" si="1"/>
        <v>0.20652499999999996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7"/>
      <c r="BT8" s="7"/>
      <c r="BU8" s="7"/>
      <c r="BV8" s="7"/>
      <c r="BW8" s="7"/>
      <c r="BX8" s="7"/>
      <c r="BY8" s="7"/>
      <c r="BZ8" s="7"/>
    </row>
    <row r="9" spans="2:120" x14ac:dyDescent="0.2">
      <c r="B9" s="13" t="s">
        <v>4</v>
      </c>
      <c r="C9" s="13"/>
      <c r="D9" s="14">
        <f t="shared" ref="D9:V9" si="2">STDEV(D3:D6)</f>
        <v>0.76697049921536586</v>
      </c>
      <c r="E9" s="14">
        <f t="shared" si="2"/>
        <v>0.71526408817536302</v>
      </c>
      <c r="F9" s="14">
        <f t="shared" si="2"/>
        <v>5.437600573782525E-2</v>
      </c>
      <c r="G9" s="14">
        <f t="shared" si="2"/>
        <v>7.2154048165481766E-2</v>
      </c>
      <c r="H9" s="14">
        <f t="shared" si="2"/>
        <v>5.4335562326466552E-2</v>
      </c>
      <c r="I9" s="14">
        <f t="shared" si="2"/>
        <v>9.3280562462569244E-2</v>
      </c>
      <c r="J9" s="14">
        <f t="shared" si="2"/>
        <v>0.13800137680472613</v>
      </c>
      <c r="K9" s="14">
        <f t="shared" si="2"/>
        <v>0.18062824391550719</v>
      </c>
      <c r="L9" s="14">
        <f t="shared" si="2"/>
        <v>0.40178500182523252</v>
      </c>
      <c r="M9" s="14">
        <f t="shared" si="2"/>
        <v>8.8806948512069009E-2</v>
      </c>
      <c r="N9" s="14">
        <f t="shared" si="2"/>
        <v>0.55605427735713775</v>
      </c>
      <c r="O9" s="14" t="e">
        <f t="shared" si="2"/>
        <v>#DIV/0!</v>
      </c>
      <c r="P9" s="14">
        <f t="shared" si="2"/>
        <v>0.38060211127440269</v>
      </c>
      <c r="Q9" s="14">
        <f t="shared" si="2"/>
        <v>0.37488129859048674</v>
      </c>
      <c r="R9" s="14">
        <f t="shared" si="2"/>
        <v>8.6786906083130014E-2</v>
      </c>
      <c r="S9" s="14">
        <f t="shared" si="2"/>
        <v>0.21955863459531083</v>
      </c>
      <c r="T9" s="14">
        <f t="shared" si="2"/>
        <v>0.21143163349496494</v>
      </c>
      <c r="U9" s="14">
        <f t="shared" si="2"/>
        <v>0.27446061762613544</v>
      </c>
      <c r="V9" s="14">
        <f t="shared" si="2"/>
        <v>7.6176082812335261E-2</v>
      </c>
      <c r="W9" s="14">
        <f>STDEV(W3:W5,W6)</f>
        <v>5.6578677037271485E-2</v>
      </c>
      <c r="X9" s="14">
        <f t="shared" ref="X9:AF9" si="3">STDEV(X3:X6)</f>
        <v>8.5416404983726268E-2</v>
      </c>
      <c r="Y9" s="14">
        <f t="shared" si="3"/>
        <v>8.4077484104445765E-2</v>
      </c>
      <c r="Z9" s="14">
        <f t="shared" si="3"/>
        <v>5.5254223066356377E-2</v>
      </c>
      <c r="AA9" s="14">
        <f t="shared" si="3"/>
        <v>9.3622326397072617E-2</v>
      </c>
      <c r="AB9" s="14">
        <f t="shared" si="3"/>
        <v>0.1779613722131857</v>
      </c>
      <c r="AC9" s="14">
        <f t="shared" si="3"/>
        <v>0.19084998471749132</v>
      </c>
      <c r="AD9" s="14">
        <f t="shared" si="3"/>
        <v>1.4381324695590498E-2</v>
      </c>
      <c r="AE9" s="14">
        <f t="shared" si="3"/>
        <v>9.195288648722896E-3</v>
      </c>
      <c r="AF9" s="14">
        <f t="shared" si="3"/>
        <v>4.4552403601452644E-3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x14ac:dyDescent="0.2">
      <c r="B10" s="13" t="s">
        <v>5</v>
      </c>
      <c r="C10" s="13"/>
      <c r="D10" s="14">
        <f t="shared" ref="D10:V10" si="4">MAX(D3:D6)-MIN(D3:D6)</f>
        <v>1.7342000000000013</v>
      </c>
      <c r="E10" s="14">
        <f t="shared" si="4"/>
        <v>1.535400000000001</v>
      </c>
      <c r="F10" s="14">
        <f t="shared" si="4"/>
        <v>0.11560000000000015</v>
      </c>
      <c r="G10" s="14">
        <f t="shared" si="4"/>
        <v>0.14349999999999996</v>
      </c>
      <c r="H10" s="14">
        <f t="shared" si="4"/>
        <v>0.12509999999999999</v>
      </c>
      <c r="I10" s="14">
        <f t="shared" si="4"/>
        <v>0.2128000000000001</v>
      </c>
      <c r="J10" s="14">
        <f t="shared" si="4"/>
        <v>0.32889999999999997</v>
      </c>
      <c r="K10" s="14">
        <f t="shared" si="4"/>
        <v>0.40139999999999887</v>
      </c>
      <c r="L10" s="14">
        <f t="shared" si="4"/>
        <v>0.97019163205444681</v>
      </c>
      <c r="M10" s="14">
        <f t="shared" si="4"/>
        <v>0.21547676407773109</v>
      </c>
      <c r="N10" s="14">
        <f t="shared" si="4"/>
        <v>1.0537478249691947</v>
      </c>
      <c r="O10" s="14">
        <f t="shared" si="4"/>
        <v>0</v>
      </c>
      <c r="P10" s="14">
        <f t="shared" si="4"/>
        <v>0.71818059370579235</v>
      </c>
      <c r="Q10" s="14">
        <f t="shared" si="4"/>
        <v>0.91590844321261766</v>
      </c>
      <c r="R10" s="14">
        <f t="shared" si="4"/>
        <v>0.16558894400385693</v>
      </c>
      <c r="S10" s="14">
        <f t="shared" si="4"/>
        <v>0.49035753520737924</v>
      </c>
      <c r="T10" s="14">
        <f t="shared" si="4"/>
        <v>0.45896526074580013</v>
      </c>
      <c r="U10" s="14">
        <f t="shared" si="4"/>
        <v>0.58076333933381008</v>
      </c>
      <c r="V10" s="14">
        <f t="shared" si="4"/>
        <v>0.16231577455670199</v>
      </c>
      <c r="W10" s="14">
        <f>MAX(W3:W5,W6)-MIN(W3:W5,W6)</f>
        <v>0.13537201803295229</v>
      </c>
      <c r="X10" s="14">
        <f t="shared" ref="X10:AF10" si="5">MAX(X3:X6)-MIN(X3:X6)</f>
        <v>0.18161336082746052</v>
      </c>
      <c r="Y10" s="14">
        <f t="shared" si="5"/>
        <v>0.18740000000000001</v>
      </c>
      <c r="Z10" s="14">
        <f t="shared" si="5"/>
        <v>0.12070000000000003</v>
      </c>
      <c r="AA10" s="14">
        <f t="shared" si="5"/>
        <v>0.20009999999999994</v>
      </c>
      <c r="AB10" s="14">
        <f t="shared" si="5"/>
        <v>0.37460000000000004</v>
      </c>
      <c r="AC10" s="14">
        <f t="shared" si="5"/>
        <v>0.4052</v>
      </c>
      <c r="AD10" s="14">
        <f t="shared" si="5"/>
        <v>3.0500000000000194E-2</v>
      </c>
      <c r="AE10" s="14">
        <f t="shared" si="5"/>
        <v>1.9099999999999895E-2</v>
      </c>
      <c r="AF10" s="14">
        <f t="shared" si="5"/>
        <v>9.500000000000175E-3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 t="s">
        <v>55</v>
      </c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x14ac:dyDescent="0.2">
      <c r="B11" s="13" t="s">
        <v>6</v>
      </c>
      <c r="C11" s="13"/>
      <c r="D11" s="14">
        <f t="shared" ref="D11:V11" si="6">MIN(D3:D6)</f>
        <v>11.870699999999999</v>
      </c>
      <c r="E11" s="14">
        <f t="shared" si="6"/>
        <v>10.7417</v>
      </c>
      <c r="F11" s="14">
        <f t="shared" si="6"/>
        <v>2.6168</v>
      </c>
      <c r="G11" s="14">
        <f t="shared" si="6"/>
        <v>0.7036</v>
      </c>
      <c r="H11" s="14">
        <f t="shared" si="6"/>
        <v>1.3036000000000001</v>
      </c>
      <c r="I11" s="14">
        <f t="shared" si="6"/>
        <v>0.51939999999999964</v>
      </c>
      <c r="J11" s="14">
        <f t="shared" si="6"/>
        <v>1.3519000000000005</v>
      </c>
      <c r="K11" s="14">
        <f t="shared" si="6"/>
        <v>0.76890000000000036</v>
      </c>
      <c r="L11" s="14">
        <f t="shared" si="6"/>
        <v>6.2562129511390516</v>
      </c>
      <c r="M11" s="14">
        <f t="shared" si="6"/>
        <v>1.560388650304789</v>
      </c>
      <c r="N11" s="14">
        <f t="shared" si="6"/>
        <v>7.0391709915024006</v>
      </c>
      <c r="O11" s="14">
        <f t="shared" si="6"/>
        <v>0</v>
      </c>
      <c r="P11" s="14">
        <f t="shared" si="6"/>
        <v>5.8194528076100083</v>
      </c>
      <c r="Q11" s="14">
        <f t="shared" si="6"/>
        <v>6.171592808991857</v>
      </c>
      <c r="R11" s="14">
        <f t="shared" si="6"/>
        <v>4.5325831101039951</v>
      </c>
      <c r="S11" s="14">
        <f t="shared" si="6"/>
        <v>5.5049645412118684</v>
      </c>
      <c r="T11" s="14">
        <f t="shared" si="6"/>
        <v>5.8598154800300666</v>
      </c>
      <c r="U11" s="14">
        <f t="shared" si="6"/>
        <v>7.077650832020467</v>
      </c>
      <c r="V11" s="14">
        <f t="shared" si="6"/>
        <v>0.79527334923282822</v>
      </c>
      <c r="W11" s="14">
        <f>MIN(W3:W5,W6)</f>
        <v>1.6493945101157577</v>
      </c>
      <c r="X11" s="14">
        <f t="shared" ref="X11:AF11" si="7">MIN(X3:X6)</f>
        <v>0.24502901868962376</v>
      </c>
      <c r="Y11" s="14">
        <f t="shared" si="7"/>
        <v>0.98799999999999999</v>
      </c>
      <c r="Z11" s="14">
        <f t="shared" si="7"/>
        <v>0.46289999999999998</v>
      </c>
      <c r="AA11" s="14">
        <f t="shared" si="7"/>
        <v>1.2667999999999999</v>
      </c>
      <c r="AB11" s="14">
        <f t="shared" si="7"/>
        <v>2.2199999999999998</v>
      </c>
      <c r="AC11" s="14">
        <f t="shared" si="7"/>
        <v>1.4052</v>
      </c>
      <c r="AD11" s="14">
        <f t="shared" si="7"/>
        <v>0.1923999999999999</v>
      </c>
      <c r="AE11" s="14">
        <f t="shared" si="7"/>
        <v>0.20889999999999986</v>
      </c>
      <c r="AF11" s="14">
        <f t="shared" si="7"/>
        <v>0.20129999999999981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7</v>
      </c>
      <c r="C12" s="13"/>
      <c r="D12" s="14">
        <f t="shared" ref="D12:V12" si="8">MAX(D3:D6)</f>
        <v>13.604900000000001</v>
      </c>
      <c r="E12" s="14">
        <f t="shared" si="8"/>
        <v>12.277100000000001</v>
      </c>
      <c r="F12" s="14">
        <f t="shared" si="8"/>
        <v>2.7324000000000002</v>
      </c>
      <c r="G12" s="14">
        <f t="shared" si="8"/>
        <v>0.84709999999999996</v>
      </c>
      <c r="H12" s="14">
        <f t="shared" si="8"/>
        <v>1.4287000000000001</v>
      </c>
      <c r="I12" s="14">
        <f t="shared" si="8"/>
        <v>0.73219999999999974</v>
      </c>
      <c r="J12" s="14">
        <f t="shared" si="8"/>
        <v>1.6808000000000005</v>
      </c>
      <c r="K12" s="14">
        <f t="shared" si="8"/>
        <v>1.1702999999999992</v>
      </c>
      <c r="L12" s="14">
        <f t="shared" si="8"/>
        <v>7.2264045831934984</v>
      </c>
      <c r="M12" s="14">
        <f t="shared" si="8"/>
        <v>1.7758654143825201</v>
      </c>
      <c r="N12" s="14">
        <f t="shared" si="8"/>
        <v>8.0929188164715953</v>
      </c>
      <c r="O12" s="14">
        <f t="shared" si="8"/>
        <v>0</v>
      </c>
      <c r="P12" s="14">
        <f t="shared" si="8"/>
        <v>6.5376334013158006</v>
      </c>
      <c r="Q12" s="14">
        <f t="shared" si="8"/>
        <v>7.0875012522044747</v>
      </c>
      <c r="R12" s="14">
        <f t="shared" si="8"/>
        <v>4.698172054107852</v>
      </c>
      <c r="S12" s="14">
        <f t="shared" si="8"/>
        <v>5.9953220764192476</v>
      </c>
      <c r="T12" s="14">
        <f t="shared" si="8"/>
        <v>6.3187807407758667</v>
      </c>
      <c r="U12" s="14">
        <f t="shared" si="8"/>
        <v>7.658414171354277</v>
      </c>
      <c r="V12" s="14">
        <f t="shared" si="8"/>
        <v>0.95758912378953021</v>
      </c>
      <c r="W12" s="14">
        <f>MAX(W3:W5,W6)</f>
        <v>1.78476652814871</v>
      </c>
      <c r="X12" s="14">
        <f t="shared" ref="X12:AF12" si="9">MAX(X3:X6)</f>
        <v>0.42664237951708428</v>
      </c>
      <c r="Y12" s="14">
        <f t="shared" si="9"/>
        <v>1.1754</v>
      </c>
      <c r="Z12" s="14">
        <f t="shared" si="9"/>
        <v>0.58360000000000001</v>
      </c>
      <c r="AA12" s="14">
        <f t="shared" si="9"/>
        <v>1.4668999999999999</v>
      </c>
      <c r="AB12" s="14">
        <f t="shared" si="9"/>
        <v>2.5945999999999998</v>
      </c>
      <c r="AC12" s="14">
        <f t="shared" si="9"/>
        <v>1.8104</v>
      </c>
      <c r="AD12" s="14">
        <f t="shared" si="9"/>
        <v>0.2229000000000001</v>
      </c>
      <c r="AE12" s="14">
        <f t="shared" si="9"/>
        <v>0.22799999999999976</v>
      </c>
      <c r="AF12" s="14">
        <f t="shared" si="9"/>
        <v>0.21079999999999999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56</v>
      </c>
      <c r="C13" s="13"/>
      <c r="D13" s="15">
        <f t="shared" ref="D13:V13" si="10">COUNT(D3:D6)</f>
        <v>4</v>
      </c>
      <c r="E13" s="15">
        <f t="shared" si="10"/>
        <v>4</v>
      </c>
      <c r="F13" s="15">
        <f t="shared" si="10"/>
        <v>4</v>
      </c>
      <c r="G13" s="15">
        <f t="shared" si="10"/>
        <v>4</v>
      </c>
      <c r="H13" s="15">
        <f t="shared" si="10"/>
        <v>4</v>
      </c>
      <c r="I13" s="15">
        <f t="shared" si="10"/>
        <v>4</v>
      </c>
      <c r="J13" s="15">
        <f t="shared" si="10"/>
        <v>4</v>
      </c>
      <c r="K13" s="15">
        <f t="shared" si="10"/>
        <v>4</v>
      </c>
      <c r="L13" s="15">
        <f t="shared" si="10"/>
        <v>4</v>
      </c>
      <c r="M13" s="15">
        <f t="shared" si="10"/>
        <v>4</v>
      </c>
      <c r="N13" s="15">
        <f t="shared" si="10"/>
        <v>4</v>
      </c>
      <c r="O13" s="15">
        <f t="shared" si="10"/>
        <v>1</v>
      </c>
      <c r="P13" s="15">
        <f t="shared" si="10"/>
        <v>4</v>
      </c>
      <c r="Q13" s="15">
        <f t="shared" si="10"/>
        <v>4</v>
      </c>
      <c r="R13" s="15">
        <f t="shared" si="10"/>
        <v>4</v>
      </c>
      <c r="S13" s="15">
        <f t="shared" si="10"/>
        <v>4</v>
      </c>
      <c r="T13" s="15">
        <f t="shared" si="10"/>
        <v>4</v>
      </c>
      <c r="U13" s="15">
        <f t="shared" si="10"/>
        <v>4</v>
      </c>
      <c r="V13" s="15">
        <f t="shared" si="10"/>
        <v>4</v>
      </c>
      <c r="W13" s="15">
        <f>COUNT(W3:W5,W6)</f>
        <v>4</v>
      </c>
      <c r="X13" s="15">
        <f t="shared" ref="X13:AF13" si="11">COUNT(X3:X6)</f>
        <v>4</v>
      </c>
      <c r="Y13" s="15">
        <f t="shared" si="11"/>
        <v>4</v>
      </c>
      <c r="Z13" s="15">
        <f t="shared" si="11"/>
        <v>4</v>
      </c>
      <c r="AA13" s="15">
        <f t="shared" si="11"/>
        <v>4</v>
      </c>
      <c r="AB13" s="15">
        <f t="shared" si="11"/>
        <v>4</v>
      </c>
      <c r="AC13" s="15">
        <f t="shared" si="11"/>
        <v>4</v>
      </c>
      <c r="AD13" s="15">
        <f t="shared" si="11"/>
        <v>4</v>
      </c>
      <c r="AE13" s="15">
        <f t="shared" si="11"/>
        <v>4</v>
      </c>
      <c r="AF13" s="15">
        <f t="shared" si="11"/>
        <v>4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"/>
      <c r="C14" s="1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7"/>
      <c r="AH14" s="7"/>
      <c r="AI14" s="8"/>
      <c r="AJ14" s="8"/>
      <c r="AK14" s="8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"/>
      <c r="C15" s="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7"/>
      <c r="AH15" s="7"/>
      <c r="AI15" s="8"/>
      <c r="AJ15" s="8"/>
      <c r="AK15" s="8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s="20" customFormat="1" x14ac:dyDescent="0.2">
      <c r="B16" s="1" t="s">
        <v>57</v>
      </c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86">
        <v>1</v>
      </c>
      <c r="AH16" s="86"/>
      <c r="AI16" s="87">
        <v>2</v>
      </c>
      <c r="AJ16" s="87"/>
      <c r="AK16" s="87">
        <v>3</v>
      </c>
      <c r="AL16" s="87"/>
      <c r="AM16" s="86">
        <v>4</v>
      </c>
      <c r="AN16" s="86"/>
      <c r="AO16" s="86">
        <v>5</v>
      </c>
      <c r="AP16" s="86"/>
      <c r="AQ16" s="86">
        <v>6</v>
      </c>
      <c r="AR16" s="86"/>
      <c r="AS16" s="86">
        <v>7</v>
      </c>
      <c r="AT16" s="86"/>
      <c r="AU16" s="86">
        <v>8</v>
      </c>
      <c r="AV16" s="86"/>
      <c r="AW16" s="86">
        <v>9</v>
      </c>
      <c r="AX16" s="86"/>
      <c r="AY16" s="86">
        <v>10</v>
      </c>
      <c r="AZ16" s="86"/>
      <c r="BA16" s="86">
        <v>11</v>
      </c>
      <c r="BB16" s="86"/>
      <c r="BC16" s="86">
        <v>12</v>
      </c>
      <c r="BD16" s="86"/>
      <c r="BE16" s="86">
        <v>13</v>
      </c>
      <c r="BF16" s="86"/>
      <c r="BG16" s="86">
        <v>14</v>
      </c>
      <c r="BH16" s="86"/>
      <c r="BI16" s="86">
        <v>15</v>
      </c>
      <c r="BJ16" s="86"/>
      <c r="BK16" s="86">
        <v>16</v>
      </c>
      <c r="BL16" s="86"/>
      <c r="BM16" s="86">
        <v>17</v>
      </c>
      <c r="BN16" s="86"/>
      <c r="BO16" s="86">
        <v>18</v>
      </c>
      <c r="BP16" s="86"/>
      <c r="BQ16" s="86">
        <v>19</v>
      </c>
      <c r="BR16" s="86"/>
      <c r="BS16" s="86">
        <v>20</v>
      </c>
      <c r="BT16" s="86"/>
      <c r="BU16" s="86">
        <v>21</v>
      </c>
      <c r="BV16" s="86"/>
      <c r="BW16" s="86">
        <v>22</v>
      </c>
      <c r="BX16" s="86"/>
      <c r="BY16" s="3"/>
      <c r="BZ16" s="3"/>
    </row>
    <row r="17" spans="2:120" s="20" customFormat="1" x14ac:dyDescent="0.2">
      <c r="B17" s="1" t="s">
        <v>9</v>
      </c>
      <c r="C17" s="1"/>
      <c r="D17" s="2" t="s">
        <v>10</v>
      </c>
      <c r="E17" s="2" t="s">
        <v>64</v>
      </c>
      <c r="F17" s="2" t="s">
        <v>11</v>
      </c>
      <c r="G17" s="2" t="s">
        <v>76</v>
      </c>
      <c r="H17" s="2" t="s">
        <v>77</v>
      </c>
      <c r="I17" s="2" t="s">
        <v>68</v>
      </c>
      <c r="J17" s="2" t="s">
        <v>69</v>
      </c>
      <c r="K17" s="2" t="s">
        <v>12</v>
      </c>
      <c r="L17" s="2" t="s">
        <v>74</v>
      </c>
      <c r="M17" s="2" t="s">
        <v>75</v>
      </c>
      <c r="N17" s="2" t="s">
        <v>145</v>
      </c>
      <c r="O17" s="2" t="s">
        <v>144</v>
      </c>
      <c r="P17" s="2" t="s">
        <v>167</v>
      </c>
      <c r="Q17" s="2" t="s">
        <v>168</v>
      </c>
      <c r="R17" s="2" t="s">
        <v>169</v>
      </c>
      <c r="S17" s="2" t="s">
        <v>170</v>
      </c>
      <c r="T17" s="2" t="s">
        <v>171</v>
      </c>
      <c r="U17" s="2" t="s">
        <v>172</v>
      </c>
      <c r="V17" s="2" t="s">
        <v>600</v>
      </c>
      <c r="W17" s="2" t="s">
        <v>601</v>
      </c>
      <c r="X17" s="2" t="s">
        <v>602</v>
      </c>
      <c r="Y17" s="2" t="s">
        <v>13</v>
      </c>
      <c r="Z17" s="2" t="s">
        <v>14</v>
      </c>
      <c r="AA17" s="2" t="s">
        <v>78</v>
      </c>
      <c r="AB17" s="20" t="s">
        <v>79</v>
      </c>
      <c r="AC17" s="1" t="s">
        <v>80</v>
      </c>
      <c r="AD17" s="1" t="s">
        <v>501</v>
      </c>
      <c r="AE17" s="1" t="s">
        <v>502</v>
      </c>
      <c r="AF17" s="1" t="s">
        <v>503</v>
      </c>
      <c r="AG17" s="3" t="s">
        <v>15</v>
      </c>
      <c r="AH17" s="3" t="s">
        <v>16</v>
      </c>
      <c r="AI17" s="4" t="s">
        <v>17</v>
      </c>
      <c r="AJ17" s="4" t="s">
        <v>18</v>
      </c>
      <c r="AK17" s="4" t="s">
        <v>19</v>
      </c>
      <c r="AL17" s="3" t="s">
        <v>20</v>
      </c>
      <c r="AM17" s="3" t="s">
        <v>21</v>
      </c>
      <c r="AN17" s="3" t="s">
        <v>22</v>
      </c>
      <c r="AO17" s="3" t="s">
        <v>23</v>
      </c>
      <c r="AP17" s="3" t="s">
        <v>24</v>
      </c>
      <c r="AQ17" s="3" t="s">
        <v>25</v>
      </c>
      <c r="AR17" s="3" t="s">
        <v>26</v>
      </c>
      <c r="AS17" s="3" t="s">
        <v>27</v>
      </c>
      <c r="AT17" s="3" t="s">
        <v>28</v>
      </c>
      <c r="AU17" s="3" t="s">
        <v>29</v>
      </c>
      <c r="AV17" s="3" t="s">
        <v>30</v>
      </c>
      <c r="AW17" s="3" t="s">
        <v>31</v>
      </c>
      <c r="AX17" s="3" t="s">
        <v>32</v>
      </c>
      <c r="AY17" s="3" t="s">
        <v>43</v>
      </c>
      <c r="AZ17" s="3" t="s">
        <v>44</v>
      </c>
      <c r="BA17" s="3" t="s">
        <v>45</v>
      </c>
      <c r="BB17" s="3" t="s">
        <v>46</v>
      </c>
      <c r="BC17" s="3" t="s">
        <v>47</v>
      </c>
      <c r="BD17" s="3" t="s">
        <v>48</v>
      </c>
      <c r="BE17" s="3" t="s">
        <v>49</v>
      </c>
      <c r="BF17" s="3" t="s">
        <v>50</v>
      </c>
      <c r="BG17" s="3" t="s">
        <v>51</v>
      </c>
      <c r="BH17" s="3" t="s">
        <v>52</v>
      </c>
      <c r="BI17" s="3" t="s">
        <v>53</v>
      </c>
      <c r="BJ17" s="3" t="s">
        <v>54</v>
      </c>
      <c r="BK17" s="3" t="s">
        <v>70</v>
      </c>
      <c r="BL17" s="3" t="s">
        <v>71</v>
      </c>
      <c r="BM17" s="3" t="s">
        <v>72</v>
      </c>
      <c r="BN17" s="3" t="s">
        <v>73</v>
      </c>
      <c r="BO17" s="3" t="s">
        <v>81</v>
      </c>
      <c r="BP17" s="3" t="s">
        <v>82</v>
      </c>
      <c r="BQ17" s="3" t="s">
        <v>83</v>
      </c>
      <c r="BR17" s="3" t="s">
        <v>84</v>
      </c>
      <c r="BS17" s="3" t="s">
        <v>33</v>
      </c>
      <c r="BT17" s="3" t="s">
        <v>34</v>
      </c>
      <c r="BU17" s="3" t="s">
        <v>35</v>
      </c>
      <c r="BV17" s="3" t="s">
        <v>36</v>
      </c>
      <c r="BW17" s="3" t="s">
        <v>37</v>
      </c>
      <c r="BX17" s="3" t="s">
        <v>38</v>
      </c>
      <c r="BY17" s="3" t="s">
        <v>147</v>
      </c>
      <c r="BZ17" s="3" t="s">
        <v>148</v>
      </c>
      <c r="CA17" s="3" t="s">
        <v>39</v>
      </c>
      <c r="CB17" s="3" t="s">
        <v>40</v>
      </c>
      <c r="CC17" s="3" t="s">
        <v>41</v>
      </c>
      <c r="CD17" s="3" t="s">
        <v>42</v>
      </c>
      <c r="CE17" s="20" t="s">
        <v>149</v>
      </c>
      <c r="CF17" s="20" t="s">
        <v>150</v>
      </c>
      <c r="CG17" s="20" t="s">
        <v>151</v>
      </c>
      <c r="CH17" s="20" t="s">
        <v>152</v>
      </c>
      <c r="CI17" s="20" t="s">
        <v>153</v>
      </c>
      <c r="CJ17" s="20" t="s">
        <v>154</v>
      </c>
      <c r="CK17" s="20" t="s">
        <v>500</v>
      </c>
      <c r="CL17" s="20" t="s">
        <v>505</v>
      </c>
      <c r="CM17" s="20" t="s">
        <v>506</v>
      </c>
      <c r="CN17" s="20" t="s">
        <v>507</v>
      </c>
      <c r="CO17" s="20" t="s">
        <v>155</v>
      </c>
      <c r="CP17" s="20" t="s">
        <v>156</v>
      </c>
      <c r="CQ17" s="20" t="s">
        <v>157</v>
      </c>
      <c r="CR17" s="20" t="s">
        <v>158</v>
      </c>
      <c r="CS17" s="20" t="s">
        <v>159</v>
      </c>
      <c r="CT17" s="20" t="s">
        <v>160</v>
      </c>
      <c r="CU17" s="20" t="s">
        <v>504</v>
      </c>
      <c r="CV17" s="20" t="s">
        <v>508</v>
      </c>
      <c r="CW17" s="20" t="s">
        <v>509</v>
      </c>
      <c r="CX17" s="20" t="s">
        <v>510</v>
      </c>
      <c r="CY17" s="20" t="s">
        <v>161</v>
      </c>
      <c r="CZ17" s="20" t="s">
        <v>165</v>
      </c>
      <c r="DA17" s="20" t="s">
        <v>166</v>
      </c>
      <c r="DB17" s="20" t="s">
        <v>162</v>
      </c>
      <c r="DC17" s="20" t="s">
        <v>163</v>
      </c>
      <c r="DD17" s="20" t="s">
        <v>164</v>
      </c>
      <c r="DE17" s="20" t="s">
        <v>511</v>
      </c>
      <c r="DF17" s="20" t="s">
        <v>512</v>
      </c>
      <c r="DG17" s="20" t="s">
        <v>513</v>
      </c>
      <c r="DH17" s="20" t="s">
        <v>514</v>
      </c>
      <c r="DI17" s="20" t="s">
        <v>592</v>
      </c>
      <c r="DJ17" s="20" t="s">
        <v>593</v>
      </c>
      <c r="DK17" s="20" t="s">
        <v>595</v>
      </c>
      <c r="DL17" s="20" t="s">
        <v>594</v>
      </c>
      <c r="DM17" s="20" t="s">
        <v>596</v>
      </c>
      <c r="DN17" s="20" t="s">
        <v>597</v>
      </c>
      <c r="DO17" s="20" t="s">
        <v>598</v>
      </c>
      <c r="DP17" s="20" t="s">
        <v>599</v>
      </c>
    </row>
    <row r="18" spans="2:120" ht="15" customHeight="1" x14ac:dyDescent="0.2">
      <c r="B18" s="2" t="s">
        <v>644</v>
      </c>
      <c r="C18" s="2" t="s">
        <v>583</v>
      </c>
      <c r="D18" s="5">
        <f>((AG18-AW18)^2+(AH18-AX18)^2)^0.5</f>
        <v>15.024100000000001</v>
      </c>
      <c r="E18" s="5">
        <f>((AG18-AU18)^2+(AH18-AV18)^2)^0.5</f>
        <v>13.7973</v>
      </c>
      <c r="F18" s="5">
        <f>((AG18-AM18)^2+(AH18-AN18)^2)^0.5</f>
        <v>3.1044999999999998</v>
      </c>
      <c r="G18" s="5">
        <f>((AG18-AI18)^2+(AH18-AJ18)^2)^0.5</f>
        <v>1.0451999999999999</v>
      </c>
      <c r="H18" s="5">
        <f>((AK18-AM18)^2+(AL18-AN18)^2)^0.5</f>
        <v>1.5620999999999998</v>
      </c>
      <c r="I18" s="5">
        <f>((AM18-AO18)^2+(AN18-AP18)^2)^0.5</f>
        <v>0.77150000000000007</v>
      </c>
      <c r="J18" s="5">
        <f>((AO18-AQ18)^2+(AP18-AR18)^2)^0.5</f>
        <v>2.0497999999999998</v>
      </c>
      <c r="K18" s="5">
        <f>((AQ18-AS18)^2+(AR18-AT18)^2)^0.5</f>
        <v>1.1297000000000006</v>
      </c>
      <c r="L18" s="5">
        <f>((BS18-BU18)^2+(BT18-BV18)^2)^0.5</f>
        <v>6.9966030050303702</v>
      </c>
      <c r="M18" s="5" t="s">
        <v>566</v>
      </c>
      <c r="N18" s="5" t="s">
        <v>566</v>
      </c>
      <c r="O18" s="5" t="s">
        <v>566</v>
      </c>
      <c r="P18" s="5">
        <f>((CE18-CG18)^2+(CF18-CH18)^2)^0.5</f>
        <v>6.738295313356339</v>
      </c>
      <c r="Q18" s="5">
        <f>((CG18-CI18)^2+(CH18-CJ18)^2)^0.5</f>
        <v>6.9070145504407332</v>
      </c>
      <c r="R18" s="5">
        <f>((CO18-CQ18)^2+(CP18-CR18)^2)^0.5</f>
        <v>4.6554049029058682</v>
      </c>
      <c r="S18" s="5">
        <f>((CQ18-CS18)^2+(CR18-CT18)^2)^0.5</f>
        <v>5.704605712054077</v>
      </c>
      <c r="T18" s="5">
        <f>((CY18-DA18)^2+(CZ18-DB18)^2)^0.5</f>
        <v>6.3285981994435385</v>
      </c>
      <c r="U18" s="5">
        <f>((DA18-DC18)^2+(DB18-DD18)^2)^0.5</f>
        <v>7.1223247960199059</v>
      </c>
      <c r="V18" s="5">
        <f>((DI18-DK18)^2+(DJ18-DL18)^2)^0.5</f>
        <v>1.1027501802312256</v>
      </c>
      <c r="W18" s="24">
        <f>((DK18-DM18)^2+(DL18-DN18)^2)^0.5</f>
        <v>2.0334770148688674</v>
      </c>
      <c r="X18" s="5">
        <f>((DM18-DO18)^2+(DN18-DP18)^2)^0.5</f>
        <v>0.56343089194682938</v>
      </c>
      <c r="Y18" s="5">
        <f>((BE18-BK18)^2+(BF18-BL18)^2)^0.5</f>
        <v>1.2281</v>
      </c>
      <c r="Z18" s="5">
        <f>((BG18-BI18)^2+(BH18-BJ18)^2)^0.5</f>
        <v>0.56769999999999998</v>
      </c>
      <c r="AA18" s="5">
        <f>((BC18-BM18)^2+(BD18-BN18)^2)^0.5</f>
        <v>1.5550999999999999</v>
      </c>
      <c r="AB18" s="5">
        <f>((BA18-BO18)^2+(BB18-BP18)^2)^0.5</f>
        <v>3.7496999999999998</v>
      </c>
      <c r="AC18" s="6">
        <f>((AY18-BQ18)^2+(AZ18-BR18)^2)^0.5</f>
        <v>2.6669999999999998</v>
      </c>
      <c r="AD18" s="6">
        <f>((CK18-CM18)^2+(CL18-CN18)^2)^0.5</f>
        <v>0.27369999999999983</v>
      </c>
      <c r="AE18" s="6">
        <f>((CU18-CW18)^2+(CV18-CX18)^2)^0.5</f>
        <v>0.33469999999999978</v>
      </c>
      <c r="AF18" s="6">
        <f>((DE18-DG18)^2+(DF18-DH18)^2)^0.5</f>
        <v>0.25079999999999991</v>
      </c>
      <c r="AG18" s="9">
        <v>0</v>
      </c>
      <c r="AH18" s="9">
        <v>0</v>
      </c>
      <c r="AI18" s="9">
        <v>0</v>
      </c>
      <c r="AJ18" s="9">
        <v>-1.0451999999999999</v>
      </c>
      <c r="AK18" s="9">
        <v>0</v>
      </c>
      <c r="AL18" s="9">
        <v>-1.5424</v>
      </c>
      <c r="AM18" s="9">
        <v>0</v>
      </c>
      <c r="AN18" s="9">
        <v>-3.1044999999999998</v>
      </c>
      <c r="AO18" s="9">
        <v>0</v>
      </c>
      <c r="AP18" s="9">
        <v>-3.8759999999999999</v>
      </c>
      <c r="AQ18" s="9">
        <v>0</v>
      </c>
      <c r="AR18" s="9">
        <v>-5.9257999999999997</v>
      </c>
      <c r="AS18" s="9">
        <v>0</v>
      </c>
      <c r="AT18" s="9">
        <v>-7.0555000000000003</v>
      </c>
      <c r="AU18" s="9">
        <v>0</v>
      </c>
      <c r="AV18" s="9">
        <v>-13.7973</v>
      </c>
      <c r="AW18" s="9">
        <v>0</v>
      </c>
      <c r="AX18" s="9">
        <v>-15.024100000000001</v>
      </c>
      <c r="AY18" s="18">
        <v>0.82299999999999995</v>
      </c>
      <c r="AZ18" s="18">
        <v>-7.4288999999999996</v>
      </c>
      <c r="BA18" s="19">
        <v>1.6198999999999999</v>
      </c>
      <c r="BB18" s="19">
        <v>-7.4288999999999996</v>
      </c>
      <c r="BC18" s="19">
        <v>0.72960000000000003</v>
      </c>
      <c r="BD18" s="19">
        <v>-7.4288999999999996</v>
      </c>
      <c r="BE18" s="19">
        <v>0.61660000000000004</v>
      </c>
      <c r="BF18" s="19">
        <v>-7.4288999999999996</v>
      </c>
      <c r="BG18" s="19">
        <v>0.2089</v>
      </c>
      <c r="BH18" s="19">
        <v>-7.4288999999999996</v>
      </c>
      <c r="BI18" s="19">
        <v>-0.35880000000000001</v>
      </c>
      <c r="BJ18" s="19">
        <v>-7.4288999999999996</v>
      </c>
      <c r="BK18" s="19">
        <v>-0.61150000000000004</v>
      </c>
      <c r="BL18" s="19">
        <v>-7.4288999999999996</v>
      </c>
      <c r="BM18" s="19">
        <v>-0.82550000000000001</v>
      </c>
      <c r="BN18" s="19">
        <v>-7.4288999999999996</v>
      </c>
      <c r="BO18" s="19">
        <v>-2.1297999999999999</v>
      </c>
      <c r="BP18" s="19">
        <v>-7.4288999999999996</v>
      </c>
      <c r="BQ18" s="19">
        <v>-1.8440000000000001</v>
      </c>
      <c r="BR18" s="19">
        <v>-7.4288999999999996</v>
      </c>
      <c r="BS18" s="17">
        <v>0</v>
      </c>
      <c r="BT18" s="17">
        <v>0</v>
      </c>
      <c r="BU18" s="23">
        <v>-5.0095000000000001</v>
      </c>
      <c r="BV18" s="17">
        <v>4.8844000000000003</v>
      </c>
      <c r="BW18" s="17"/>
      <c r="BX18" s="17"/>
      <c r="BY18" s="17"/>
      <c r="BZ18" s="17"/>
      <c r="CA18" s="17"/>
      <c r="CB18" s="17"/>
      <c r="CC18" s="17"/>
      <c r="CD18" s="17"/>
      <c r="CE18" s="12">
        <v>-4.6773999999999996</v>
      </c>
      <c r="CF18" s="12">
        <v>4.9371</v>
      </c>
      <c r="CG18" s="12">
        <v>-9.4901</v>
      </c>
      <c r="CH18" s="12">
        <v>9.6532999999999998</v>
      </c>
      <c r="CI18" s="12">
        <v>-3.0651000000000002</v>
      </c>
      <c r="CJ18" s="12">
        <v>7.1182999999999996</v>
      </c>
      <c r="CK18" s="12">
        <v>-6.6928999999999998</v>
      </c>
      <c r="CL18" s="12">
        <v>6.9798999999999998</v>
      </c>
      <c r="CM18" s="12">
        <v>-6.6928999999999998</v>
      </c>
      <c r="CN18" s="12">
        <v>7.2535999999999996</v>
      </c>
      <c r="CO18" s="12">
        <v>-6.7037000000000004</v>
      </c>
      <c r="CP18" s="12">
        <v>7.5202999999999998</v>
      </c>
      <c r="CQ18" s="12">
        <v>-9.4602000000000004</v>
      </c>
      <c r="CR18" s="12">
        <v>3.7686999999999999</v>
      </c>
      <c r="CS18" s="12">
        <v>-4.1135000000000002</v>
      </c>
      <c r="CT18" s="12">
        <v>5.7575000000000003</v>
      </c>
      <c r="CU18" s="12">
        <v>-7.4733000000000001</v>
      </c>
      <c r="CV18" s="12">
        <v>6.202</v>
      </c>
      <c r="CW18" s="12">
        <v>-7.8079999999999998</v>
      </c>
      <c r="CX18" s="12">
        <v>6.202</v>
      </c>
      <c r="CY18" s="12">
        <v>-7.9667000000000003</v>
      </c>
      <c r="CZ18" s="12">
        <v>6.5354000000000001</v>
      </c>
      <c r="DA18" s="12">
        <v>-10.264799999999999</v>
      </c>
      <c r="DB18" s="12">
        <v>0.63880000000000003</v>
      </c>
      <c r="DC18" s="12">
        <v>-3.2677</v>
      </c>
      <c r="DD18" s="12">
        <v>-0.69089999999999996</v>
      </c>
      <c r="DE18" s="12">
        <v>-8.8849</v>
      </c>
      <c r="DF18" s="12">
        <v>3.6093000000000002</v>
      </c>
      <c r="DG18" s="12">
        <v>-9.1356999999999999</v>
      </c>
      <c r="DH18" s="12">
        <v>3.6093000000000002</v>
      </c>
      <c r="DI18" s="12">
        <v>-8.8398000000000003</v>
      </c>
      <c r="DJ18" s="12">
        <v>3.6785999999999999</v>
      </c>
      <c r="DK18" s="12">
        <v>-7.8708</v>
      </c>
      <c r="DL18" s="12">
        <v>4.2050000000000001</v>
      </c>
      <c r="DM18" s="12">
        <v>-7.4973999999999998</v>
      </c>
      <c r="DN18" s="12">
        <v>6.2039</v>
      </c>
      <c r="DO18" s="12">
        <v>-7.6048</v>
      </c>
      <c r="DP18" s="12">
        <v>6.7569999999999997</v>
      </c>
    </row>
    <row r="19" spans="2:120" x14ac:dyDescent="0.2">
      <c r="B19" s="1"/>
      <c r="C19" s="1"/>
      <c r="D19" s="5">
        <f t="shared" ref="D19:D27" si="12">((AG19-AW19)^2+(AH19-AX19)^2)^0.5</f>
        <v>0</v>
      </c>
      <c r="E19" s="5">
        <f t="shared" ref="E19:E27" si="13">((AG19-AU19)^2+(AH19-AV19)^2)^0.5</f>
        <v>0</v>
      </c>
      <c r="F19" s="5">
        <f t="shared" ref="F19:F27" si="14">((AG19-AM19)^2+(AH19-AN19)^2)^0.5</f>
        <v>0</v>
      </c>
      <c r="G19" s="5">
        <f t="shared" ref="G19:G27" si="15">((AG19-AI19)^2+(AH19-AJ19)^2)^0.5</f>
        <v>0</v>
      </c>
      <c r="H19" s="5">
        <f t="shared" ref="H19:H27" si="16">((AK19-AM19)^2+(AL19-AN19)^2)^0.5</f>
        <v>0</v>
      </c>
      <c r="I19" s="5">
        <f t="shared" ref="I19:I27" si="17">((AM19-AO19)^2+(AN19-AP19)^2)^0.5</f>
        <v>0</v>
      </c>
      <c r="J19" s="5">
        <f t="shared" ref="J19:J27" si="18">((AO19-AQ19)^2+(AP19-AR19)^2)^0.5</f>
        <v>0</v>
      </c>
      <c r="K19" s="5">
        <f t="shared" ref="K19:K27" si="19">((AQ19-AS19)^2+(AR19-AT19)^2)^0.5</f>
        <v>0</v>
      </c>
      <c r="L19" s="5">
        <f t="shared" ref="L19:L27" si="20">((BS19-BU19)^2+(BT19-BV19)^2)^0.5</f>
        <v>0</v>
      </c>
      <c r="M19" s="5">
        <f t="shared" ref="M19:M27" si="21">((BU19-BW19)^2+(BV19-BX19)^2)^0.5</f>
        <v>0</v>
      </c>
      <c r="N19" s="5">
        <f t="shared" ref="N19:N27" si="22">((BW19-BY19)^2+(BX19-BZ19)^2)^0.5 + ((BY19-CA19)^2+(BZ19-CB19)^2)^0.5</f>
        <v>0</v>
      </c>
      <c r="O19" s="5">
        <f t="shared" ref="O19:O27" si="23">((CA19-CC19)^2+(CB19-CD19)^2)^0.5</f>
        <v>0</v>
      </c>
      <c r="P19" s="5">
        <f t="shared" ref="P19:P27" si="24">((CE19-CG19)^2+(CF19-CH19)^2)^0.5</f>
        <v>0</v>
      </c>
      <c r="Q19" s="5">
        <f t="shared" ref="Q19:Q27" si="25">((CG19-CI19)^2+(CH19-CJ19)^2)^0.5</f>
        <v>0</v>
      </c>
      <c r="R19" s="5">
        <f t="shared" ref="R19:R27" si="26">((CO19-CQ19)^2+(CP19-CR19)^2)^0.5</f>
        <v>0</v>
      </c>
      <c r="S19" s="5">
        <f t="shared" ref="S19:S27" si="27">((CQ19-CS19)^2+(CR19-CT19)^2)^0.5</f>
        <v>0</v>
      </c>
      <c r="T19" s="5">
        <f t="shared" ref="T19:T27" si="28">((CY19-DA19)^2+(CZ19-DB19)^2)^0.5</f>
        <v>0</v>
      </c>
      <c r="U19" s="5">
        <f t="shared" ref="U19:U27" si="29">((DA19-DC19)^2+(DB19-DD19)^2)^0.5</f>
        <v>0</v>
      </c>
      <c r="V19" s="5">
        <f t="shared" ref="V19:V27" si="30">((DI19-DK19)^2+(DJ19-DL19)^2)^0.5</f>
        <v>0</v>
      </c>
      <c r="W19" s="5">
        <f t="shared" ref="W19:W27" si="31">((DK19-DM19)^2+(DL19-DN19)^2)^0.5</f>
        <v>0</v>
      </c>
      <c r="X19" s="5">
        <f t="shared" ref="X19:X27" si="32">((DM19-DO19)^2+(DN19-DP19)^2)^0.5</f>
        <v>0</v>
      </c>
      <c r="Y19" s="5">
        <f t="shared" ref="Y19:Y27" si="33">((BE19-BK19)^2+(BF19-BL19)^2)^0.5</f>
        <v>0</v>
      </c>
      <c r="Z19" s="5">
        <f t="shared" ref="Z19:Z27" si="34">((BG19-BI19)^2+(BH19-BJ19)^2)^0.5</f>
        <v>0</v>
      </c>
      <c r="AA19" s="5">
        <f t="shared" ref="AA19:AA27" si="35">((BC19-BM19)^2+(BD19-BN19)^2)^0.5</f>
        <v>0</v>
      </c>
      <c r="AB19" s="5">
        <f t="shared" ref="AB19:AB27" si="36">((BA19-BO19)^2+(BB19-BP19)^2)^0.5</f>
        <v>0</v>
      </c>
      <c r="AC19" s="6">
        <f t="shared" ref="AC19:AC27" si="37">((AY19-BQ19)^2+(AZ19-BR19)^2)^0.5</f>
        <v>0</v>
      </c>
      <c r="AD19" s="6">
        <f t="shared" ref="AD19:AD27" si="38">((CK19-CM19)^2+(CL19-CN19)^2)^0.5</f>
        <v>0</v>
      </c>
      <c r="AE19" s="6">
        <f t="shared" ref="AE19:AE27" si="39">((CU19-CW19)^2+(CV19-CX19)^2)^0.5</f>
        <v>0</v>
      </c>
      <c r="AF19" s="6">
        <f t="shared" ref="AF19:AF27" si="40">((DE19-DG19)^2+(DF19-DH19)^2)^0.5</f>
        <v>0</v>
      </c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18"/>
      <c r="AZ19" s="18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</row>
    <row r="20" spans="2:120" x14ac:dyDescent="0.2">
      <c r="B20" s="1"/>
      <c r="C20" s="1"/>
      <c r="D20" s="5">
        <f t="shared" si="12"/>
        <v>0</v>
      </c>
      <c r="E20" s="5">
        <f t="shared" si="13"/>
        <v>0</v>
      </c>
      <c r="F20" s="5">
        <f t="shared" si="14"/>
        <v>0</v>
      </c>
      <c r="G20" s="5">
        <f t="shared" si="15"/>
        <v>0</v>
      </c>
      <c r="H20" s="5">
        <f t="shared" si="16"/>
        <v>0</v>
      </c>
      <c r="I20" s="5">
        <f t="shared" si="17"/>
        <v>0</v>
      </c>
      <c r="J20" s="5">
        <f t="shared" si="18"/>
        <v>0</v>
      </c>
      <c r="K20" s="5">
        <f t="shared" si="19"/>
        <v>0</v>
      </c>
      <c r="L20" s="5">
        <f t="shared" si="20"/>
        <v>0</v>
      </c>
      <c r="M20" s="5">
        <f t="shared" si="21"/>
        <v>0</v>
      </c>
      <c r="N20" s="5">
        <f t="shared" si="22"/>
        <v>0</v>
      </c>
      <c r="O20" s="5">
        <f>((CA20-CC20)^2+(CB20-CD20)^2)^0.5</f>
        <v>0</v>
      </c>
      <c r="P20" s="5">
        <f t="shared" si="24"/>
        <v>0</v>
      </c>
      <c r="Q20" s="5">
        <f t="shared" si="25"/>
        <v>0</v>
      </c>
      <c r="R20" s="5">
        <f t="shared" si="26"/>
        <v>0</v>
      </c>
      <c r="S20" s="5">
        <f t="shared" si="27"/>
        <v>0</v>
      </c>
      <c r="T20" s="5">
        <f t="shared" si="28"/>
        <v>0</v>
      </c>
      <c r="U20" s="5">
        <f t="shared" si="29"/>
        <v>0</v>
      </c>
      <c r="V20" s="5">
        <f t="shared" si="30"/>
        <v>0</v>
      </c>
      <c r="W20" s="5">
        <f t="shared" si="31"/>
        <v>0</v>
      </c>
      <c r="X20" s="5">
        <f t="shared" si="32"/>
        <v>0</v>
      </c>
      <c r="Y20" s="5">
        <f t="shared" si="33"/>
        <v>0</v>
      </c>
      <c r="Z20" s="5">
        <f t="shared" si="34"/>
        <v>0</v>
      </c>
      <c r="AA20" s="5">
        <f t="shared" si="35"/>
        <v>0</v>
      </c>
      <c r="AB20" s="5">
        <f t="shared" si="36"/>
        <v>0</v>
      </c>
      <c r="AC20" s="6">
        <f t="shared" si="37"/>
        <v>0</v>
      </c>
      <c r="AD20" s="6">
        <f t="shared" si="38"/>
        <v>0</v>
      </c>
      <c r="AE20" s="6">
        <f t="shared" si="39"/>
        <v>0</v>
      </c>
      <c r="AF20" s="6">
        <f t="shared" si="40"/>
        <v>0</v>
      </c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18"/>
      <c r="AZ20" s="18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</row>
    <row r="21" spans="2:120" x14ac:dyDescent="0.2">
      <c r="B21" s="1"/>
      <c r="C21" s="1"/>
      <c r="D21" s="5">
        <f t="shared" si="12"/>
        <v>0</v>
      </c>
      <c r="E21" s="5">
        <f t="shared" si="13"/>
        <v>0</v>
      </c>
      <c r="F21" s="5">
        <f t="shared" si="14"/>
        <v>0</v>
      </c>
      <c r="G21" s="5">
        <f t="shared" si="15"/>
        <v>0</v>
      </c>
      <c r="H21" s="5">
        <f t="shared" si="16"/>
        <v>0</v>
      </c>
      <c r="I21" s="5">
        <f t="shared" si="17"/>
        <v>0</v>
      </c>
      <c r="J21" s="5">
        <f t="shared" si="18"/>
        <v>0</v>
      </c>
      <c r="K21" s="5">
        <f t="shared" si="19"/>
        <v>0</v>
      </c>
      <c r="L21" s="5">
        <f t="shared" si="20"/>
        <v>0</v>
      </c>
      <c r="M21" s="5">
        <f t="shared" si="21"/>
        <v>0</v>
      </c>
      <c r="N21" s="5">
        <f t="shared" si="22"/>
        <v>0</v>
      </c>
      <c r="O21" s="5">
        <f t="shared" si="23"/>
        <v>0</v>
      </c>
      <c r="P21" s="5">
        <f t="shared" si="24"/>
        <v>0</v>
      </c>
      <c r="Q21" s="5">
        <f t="shared" si="25"/>
        <v>0</v>
      </c>
      <c r="R21" s="5">
        <f t="shared" si="26"/>
        <v>0</v>
      </c>
      <c r="S21" s="5">
        <f t="shared" si="27"/>
        <v>0</v>
      </c>
      <c r="T21" s="5">
        <f t="shared" si="28"/>
        <v>0</v>
      </c>
      <c r="U21" s="5">
        <f t="shared" si="29"/>
        <v>0</v>
      </c>
      <c r="V21" s="5">
        <f t="shared" si="30"/>
        <v>0</v>
      </c>
      <c r="W21" s="5">
        <f t="shared" si="31"/>
        <v>0</v>
      </c>
      <c r="X21" s="5">
        <f t="shared" si="32"/>
        <v>0</v>
      </c>
      <c r="Y21" s="5">
        <f t="shared" si="33"/>
        <v>0</v>
      </c>
      <c r="Z21" s="5">
        <f t="shared" si="34"/>
        <v>0</v>
      </c>
      <c r="AA21" s="5">
        <f t="shared" si="35"/>
        <v>0</v>
      </c>
      <c r="AB21" s="5">
        <f t="shared" si="36"/>
        <v>0</v>
      </c>
      <c r="AC21" s="6">
        <f t="shared" si="37"/>
        <v>0</v>
      </c>
      <c r="AD21" s="6">
        <f t="shared" si="38"/>
        <v>0</v>
      </c>
      <c r="AE21" s="6">
        <f t="shared" si="39"/>
        <v>0</v>
      </c>
      <c r="AF21" s="6">
        <f t="shared" si="40"/>
        <v>0</v>
      </c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18"/>
      <c r="AZ21" s="18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</row>
    <row r="22" spans="2:120" x14ac:dyDescent="0.2">
      <c r="B22" s="1"/>
      <c r="C22" s="1"/>
      <c r="D22" s="5">
        <f t="shared" si="12"/>
        <v>0</v>
      </c>
      <c r="E22" s="5">
        <f t="shared" si="13"/>
        <v>0</v>
      </c>
      <c r="F22" s="5">
        <f t="shared" si="14"/>
        <v>0</v>
      </c>
      <c r="G22" s="5">
        <f t="shared" si="15"/>
        <v>0</v>
      </c>
      <c r="H22" s="5">
        <f t="shared" si="16"/>
        <v>0</v>
      </c>
      <c r="I22" s="5">
        <f t="shared" si="17"/>
        <v>0</v>
      </c>
      <c r="J22" s="5">
        <f t="shared" si="18"/>
        <v>0</v>
      </c>
      <c r="K22" s="5">
        <f t="shared" si="19"/>
        <v>0</v>
      </c>
      <c r="L22" s="5">
        <f t="shared" si="20"/>
        <v>0</v>
      </c>
      <c r="M22" s="5">
        <f t="shared" si="21"/>
        <v>0</v>
      </c>
      <c r="N22" s="5">
        <f t="shared" si="22"/>
        <v>0</v>
      </c>
      <c r="O22" s="5">
        <f t="shared" si="23"/>
        <v>0</v>
      </c>
      <c r="P22" s="5">
        <f t="shared" si="24"/>
        <v>0</v>
      </c>
      <c r="Q22" s="5">
        <f t="shared" si="25"/>
        <v>0</v>
      </c>
      <c r="R22" s="5">
        <f t="shared" si="26"/>
        <v>0</v>
      </c>
      <c r="S22" s="5">
        <f t="shared" si="27"/>
        <v>0</v>
      </c>
      <c r="T22" s="5">
        <f t="shared" si="28"/>
        <v>0</v>
      </c>
      <c r="U22" s="5">
        <f t="shared" si="29"/>
        <v>0</v>
      </c>
      <c r="V22" s="5">
        <f t="shared" si="30"/>
        <v>0</v>
      </c>
      <c r="W22" s="5">
        <f t="shared" si="31"/>
        <v>0</v>
      </c>
      <c r="X22" s="5">
        <f t="shared" si="32"/>
        <v>0</v>
      </c>
      <c r="Y22" s="5">
        <f t="shared" si="33"/>
        <v>0</v>
      </c>
      <c r="Z22" s="5">
        <f t="shared" si="34"/>
        <v>0</v>
      </c>
      <c r="AA22" s="5">
        <f t="shared" si="35"/>
        <v>0</v>
      </c>
      <c r="AB22" s="5">
        <f t="shared" si="36"/>
        <v>0</v>
      </c>
      <c r="AC22" s="6">
        <f t="shared" si="37"/>
        <v>0</v>
      </c>
      <c r="AD22" s="6">
        <f t="shared" si="38"/>
        <v>0</v>
      </c>
      <c r="AE22" s="6">
        <f t="shared" si="39"/>
        <v>0</v>
      </c>
      <c r="AF22" s="6">
        <f t="shared" si="40"/>
        <v>0</v>
      </c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18"/>
      <c r="AZ22" s="18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</row>
    <row r="23" spans="2:120" x14ac:dyDescent="0.2">
      <c r="B23" s="1"/>
      <c r="C23" s="1"/>
      <c r="D23" s="5">
        <f t="shared" si="12"/>
        <v>0</v>
      </c>
      <c r="E23" s="5">
        <f t="shared" si="13"/>
        <v>0</v>
      </c>
      <c r="F23" s="5">
        <f t="shared" si="14"/>
        <v>0</v>
      </c>
      <c r="G23" s="5">
        <f t="shared" si="15"/>
        <v>0</v>
      </c>
      <c r="H23" s="5">
        <f t="shared" si="16"/>
        <v>0</v>
      </c>
      <c r="I23" s="5">
        <f t="shared" si="17"/>
        <v>0</v>
      </c>
      <c r="J23" s="5">
        <f t="shared" si="18"/>
        <v>0</v>
      </c>
      <c r="K23" s="5">
        <f t="shared" si="19"/>
        <v>0</v>
      </c>
      <c r="L23" s="5">
        <f t="shared" si="20"/>
        <v>0</v>
      </c>
      <c r="M23" s="5">
        <f t="shared" si="21"/>
        <v>0</v>
      </c>
      <c r="N23" s="5">
        <f t="shared" si="22"/>
        <v>0</v>
      </c>
      <c r="O23" s="5">
        <f t="shared" si="23"/>
        <v>0</v>
      </c>
      <c r="P23" s="5">
        <f t="shared" si="24"/>
        <v>0</v>
      </c>
      <c r="Q23" s="5">
        <f t="shared" si="25"/>
        <v>0</v>
      </c>
      <c r="R23" s="5">
        <f t="shared" si="26"/>
        <v>0</v>
      </c>
      <c r="S23" s="5">
        <f t="shared" si="27"/>
        <v>0</v>
      </c>
      <c r="T23" s="5">
        <f t="shared" si="28"/>
        <v>0</v>
      </c>
      <c r="U23" s="5">
        <f t="shared" si="29"/>
        <v>0</v>
      </c>
      <c r="V23" s="5">
        <f t="shared" si="30"/>
        <v>0</v>
      </c>
      <c r="W23" s="5">
        <f t="shared" si="31"/>
        <v>0</v>
      </c>
      <c r="X23" s="5">
        <f t="shared" si="32"/>
        <v>0</v>
      </c>
      <c r="Y23" s="5">
        <f t="shared" si="33"/>
        <v>0</v>
      </c>
      <c r="Z23" s="5">
        <f t="shared" si="34"/>
        <v>0</v>
      </c>
      <c r="AA23" s="5">
        <f t="shared" si="35"/>
        <v>0</v>
      </c>
      <c r="AB23" s="5">
        <f t="shared" si="36"/>
        <v>0</v>
      </c>
      <c r="AC23" s="6">
        <f t="shared" si="37"/>
        <v>0</v>
      </c>
      <c r="AD23" s="6">
        <f t="shared" si="38"/>
        <v>0</v>
      </c>
      <c r="AE23" s="6">
        <f t="shared" si="39"/>
        <v>0</v>
      </c>
      <c r="AF23" s="6">
        <f t="shared" si="40"/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12"/>
        <v>0</v>
      </c>
      <c r="E24" s="5">
        <f t="shared" si="13"/>
        <v>0</v>
      </c>
      <c r="F24" s="5">
        <f t="shared" si="14"/>
        <v>0</v>
      </c>
      <c r="G24" s="5">
        <f t="shared" si="15"/>
        <v>0</v>
      </c>
      <c r="H24" s="5">
        <f t="shared" si="16"/>
        <v>0</v>
      </c>
      <c r="I24" s="5">
        <f t="shared" si="17"/>
        <v>0</v>
      </c>
      <c r="J24" s="5">
        <f t="shared" si="18"/>
        <v>0</v>
      </c>
      <c r="K24" s="5">
        <f t="shared" si="19"/>
        <v>0</v>
      </c>
      <c r="L24" s="5">
        <f t="shared" si="20"/>
        <v>0</v>
      </c>
      <c r="M24" s="5">
        <f t="shared" si="21"/>
        <v>0</v>
      </c>
      <c r="N24" s="5">
        <f t="shared" si="22"/>
        <v>0</v>
      </c>
      <c r="O24" s="5">
        <f t="shared" si="23"/>
        <v>0</v>
      </c>
      <c r="P24" s="5">
        <f t="shared" si="24"/>
        <v>0</v>
      </c>
      <c r="Q24" s="5">
        <f t="shared" si="25"/>
        <v>0</v>
      </c>
      <c r="R24" s="5">
        <f t="shared" si="26"/>
        <v>0</v>
      </c>
      <c r="S24" s="5">
        <f t="shared" si="27"/>
        <v>0</v>
      </c>
      <c r="T24" s="5">
        <f t="shared" si="28"/>
        <v>0</v>
      </c>
      <c r="U24" s="5">
        <f t="shared" si="29"/>
        <v>0</v>
      </c>
      <c r="V24" s="5">
        <f t="shared" si="30"/>
        <v>0</v>
      </c>
      <c r="W24" s="5">
        <f t="shared" si="31"/>
        <v>0</v>
      </c>
      <c r="X24" s="5">
        <f t="shared" si="32"/>
        <v>0</v>
      </c>
      <c r="Y24" s="5">
        <f t="shared" si="33"/>
        <v>0</v>
      </c>
      <c r="Z24" s="5">
        <f t="shared" si="34"/>
        <v>0</v>
      </c>
      <c r="AA24" s="5">
        <f t="shared" si="35"/>
        <v>0</v>
      </c>
      <c r="AB24" s="5">
        <f t="shared" si="36"/>
        <v>0</v>
      </c>
      <c r="AC24" s="6">
        <f t="shared" si="37"/>
        <v>0</v>
      </c>
      <c r="AD24" s="6">
        <f t="shared" si="38"/>
        <v>0</v>
      </c>
      <c r="AE24" s="6">
        <f t="shared" si="39"/>
        <v>0</v>
      </c>
      <c r="AF24" s="6">
        <f t="shared" si="40"/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12"/>
        <v>0</v>
      </c>
      <c r="E25" s="5">
        <f t="shared" si="13"/>
        <v>0</v>
      </c>
      <c r="F25" s="5">
        <f t="shared" si="14"/>
        <v>0</v>
      </c>
      <c r="G25" s="5">
        <f t="shared" si="15"/>
        <v>0</v>
      </c>
      <c r="H25" s="5">
        <f t="shared" si="16"/>
        <v>0</v>
      </c>
      <c r="I25" s="5">
        <f t="shared" si="17"/>
        <v>0</v>
      </c>
      <c r="J25" s="5">
        <f t="shared" si="18"/>
        <v>0</v>
      </c>
      <c r="K25" s="5">
        <f t="shared" si="19"/>
        <v>0</v>
      </c>
      <c r="L25" s="5">
        <f t="shared" si="20"/>
        <v>0</v>
      </c>
      <c r="M25" s="5">
        <f t="shared" si="21"/>
        <v>0</v>
      </c>
      <c r="N25" s="5">
        <f t="shared" si="22"/>
        <v>0</v>
      </c>
      <c r="O25" s="5">
        <f t="shared" si="23"/>
        <v>0</v>
      </c>
      <c r="P25" s="5">
        <f t="shared" si="24"/>
        <v>0</v>
      </c>
      <c r="Q25" s="5">
        <f t="shared" si="25"/>
        <v>0</v>
      </c>
      <c r="R25" s="5">
        <f t="shared" si="26"/>
        <v>0</v>
      </c>
      <c r="S25" s="5">
        <f t="shared" si="27"/>
        <v>0</v>
      </c>
      <c r="T25" s="5">
        <f t="shared" si="28"/>
        <v>0</v>
      </c>
      <c r="U25" s="5">
        <f t="shared" si="29"/>
        <v>0</v>
      </c>
      <c r="V25" s="5">
        <f t="shared" si="30"/>
        <v>0</v>
      </c>
      <c r="W25" s="5">
        <f t="shared" si="31"/>
        <v>0</v>
      </c>
      <c r="X25" s="5">
        <f t="shared" si="32"/>
        <v>0</v>
      </c>
      <c r="Y25" s="5">
        <f t="shared" si="33"/>
        <v>0</v>
      </c>
      <c r="Z25" s="5">
        <f t="shared" si="34"/>
        <v>0</v>
      </c>
      <c r="AA25" s="5">
        <f t="shared" si="35"/>
        <v>0</v>
      </c>
      <c r="AB25" s="5">
        <f t="shared" si="36"/>
        <v>0</v>
      </c>
      <c r="AC25" s="6">
        <f t="shared" si="37"/>
        <v>0</v>
      </c>
      <c r="AD25" s="6">
        <f t="shared" si="38"/>
        <v>0</v>
      </c>
      <c r="AE25" s="6">
        <f t="shared" si="39"/>
        <v>0</v>
      </c>
      <c r="AF25" s="6">
        <f t="shared" si="40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12"/>
        <v>0</v>
      </c>
      <c r="E26" s="5">
        <f t="shared" si="13"/>
        <v>0</v>
      </c>
      <c r="F26" s="5">
        <f t="shared" si="14"/>
        <v>0</v>
      </c>
      <c r="G26" s="5">
        <f t="shared" si="15"/>
        <v>0</v>
      </c>
      <c r="H26" s="5">
        <f t="shared" si="16"/>
        <v>0</v>
      </c>
      <c r="I26" s="5">
        <f t="shared" si="17"/>
        <v>0</v>
      </c>
      <c r="J26" s="5">
        <f t="shared" si="18"/>
        <v>0</v>
      </c>
      <c r="K26" s="5">
        <f t="shared" si="19"/>
        <v>0</v>
      </c>
      <c r="L26" s="5">
        <f t="shared" si="20"/>
        <v>0</v>
      </c>
      <c r="M26" s="5">
        <f t="shared" si="21"/>
        <v>0</v>
      </c>
      <c r="N26" s="5">
        <f t="shared" si="22"/>
        <v>0</v>
      </c>
      <c r="O26" s="5">
        <f t="shared" si="23"/>
        <v>0</v>
      </c>
      <c r="P26" s="5">
        <f t="shared" si="24"/>
        <v>0</v>
      </c>
      <c r="Q26" s="5">
        <f t="shared" si="25"/>
        <v>0</v>
      </c>
      <c r="R26" s="5">
        <f t="shared" si="26"/>
        <v>0</v>
      </c>
      <c r="S26" s="5">
        <f t="shared" si="27"/>
        <v>0</v>
      </c>
      <c r="T26" s="5">
        <f t="shared" si="28"/>
        <v>0</v>
      </c>
      <c r="U26" s="5">
        <f t="shared" si="29"/>
        <v>0</v>
      </c>
      <c r="V26" s="5">
        <f t="shared" si="30"/>
        <v>0</v>
      </c>
      <c r="W26" s="5">
        <f t="shared" si="31"/>
        <v>0</v>
      </c>
      <c r="X26" s="5">
        <f t="shared" si="32"/>
        <v>0</v>
      </c>
      <c r="Y26" s="5">
        <f t="shared" si="33"/>
        <v>0</v>
      </c>
      <c r="Z26" s="5">
        <f t="shared" si="34"/>
        <v>0</v>
      </c>
      <c r="AA26" s="5">
        <f t="shared" si="35"/>
        <v>0</v>
      </c>
      <c r="AB26" s="5">
        <f t="shared" si="36"/>
        <v>0</v>
      </c>
      <c r="AC26" s="6">
        <f t="shared" si="37"/>
        <v>0</v>
      </c>
      <c r="AD26" s="6">
        <f t="shared" si="38"/>
        <v>0</v>
      </c>
      <c r="AE26" s="6">
        <f t="shared" si="39"/>
        <v>0</v>
      </c>
      <c r="AF26" s="6">
        <f t="shared" si="40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12"/>
        <v>0</v>
      </c>
      <c r="E27" s="5">
        <f t="shared" si="13"/>
        <v>0</v>
      </c>
      <c r="F27" s="5">
        <f t="shared" si="14"/>
        <v>0</v>
      </c>
      <c r="G27" s="5">
        <f t="shared" si="15"/>
        <v>0</v>
      </c>
      <c r="H27" s="5">
        <f t="shared" si="16"/>
        <v>0</v>
      </c>
      <c r="I27" s="5">
        <f t="shared" si="17"/>
        <v>0</v>
      </c>
      <c r="J27" s="5">
        <f t="shared" si="18"/>
        <v>0</v>
      </c>
      <c r="K27" s="5">
        <f t="shared" si="19"/>
        <v>0</v>
      </c>
      <c r="L27" s="5">
        <f t="shared" si="20"/>
        <v>0</v>
      </c>
      <c r="M27" s="5">
        <f t="shared" si="21"/>
        <v>0</v>
      </c>
      <c r="N27" s="5">
        <f t="shared" si="22"/>
        <v>0</v>
      </c>
      <c r="O27" s="5">
        <f t="shared" si="23"/>
        <v>0</v>
      </c>
      <c r="P27" s="5">
        <f t="shared" si="24"/>
        <v>0</v>
      </c>
      <c r="Q27" s="5">
        <f t="shared" si="25"/>
        <v>0</v>
      </c>
      <c r="R27" s="5">
        <f t="shared" si="26"/>
        <v>0</v>
      </c>
      <c r="S27" s="5">
        <f t="shared" si="27"/>
        <v>0</v>
      </c>
      <c r="T27" s="5">
        <f t="shared" si="28"/>
        <v>0</v>
      </c>
      <c r="U27" s="5">
        <f t="shared" si="29"/>
        <v>0</v>
      </c>
      <c r="V27" s="5">
        <f t="shared" si="30"/>
        <v>0</v>
      </c>
      <c r="W27" s="5">
        <f t="shared" si="31"/>
        <v>0</v>
      </c>
      <c r="X27" s="5">
        <f t="shared" si="32"/>
        <v>0</v>
      </c>
      <c r="Y27" s="5">
        <f t="shared" si="33"/>
        <v>0</v>
      </c>
      <c r="Z27" s="5">
        <f t="shared" si="34"/>
        <v>0</v>
      </c>
      <c r="AA27" s="5">
        <f t="shared" si="35"/>
        <v>0</v>
      </c>
      <c r="AB27" s="5">
        <f t="shared" si="36"/>
        <v>0</v>
      </c>
      <c r="AC27" s="6">
        <f t="shared" si="37"/>
        <v>0</v>
      </c>
      <c r="AD27" s="6">
        <f t="shared" si="38"/>
        <v>0</v>
      </c>
      <c r="AE27" s="6">
        <f t="shared" si="39"/>
        <v>0</v>
      </c>
      <c r="AF27" s="6">
        <f t="shared" si="40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3" t="s">
        <v>3</v>
      </c>
      <c r="C28" s="13"/>
      <c r="D28" s="14">
        <f t="shared" ref="D28:AF28" si="41">AVERAGE(D18:D22)</f>
        <v>3.00482</v>
      </c>
      <c r="E28" s="14">
        <f t="shared" si="41"/>
        <v>2.7594599999999998</v>
      </c>
      <c r="F28" s="14">
        <f t="shared" si="41"/>
        <v>0.62090000000000001</v>
      </c>
      <c r="G28" s="14">
        <f t="shared" si="41"/>
        <v>0.20903999999999998</v>
      </c>
      <c r="H28" s="14">
        <f t="shared" si="41"/>
        <v>0.31241999999999998</v>
      </c>
      <c r="I28" s="14">
        <f t="shared" si="41"/>
        <v>0.15430000000000002</v>
      </c>
      <c r="J28" s="14">
        <f t="shared" si="41"/>
        <v>0.40995999999999999</v>
      </c>
      <c r="K28" s="14">
        <f t="shared" si="41"/>
        <v>0.22594000000000011</v>
      </c>
      <c r="L28" s="14">
        <f t="shared" si="41"/>
        <v>1.3993206010060741</v>
      </c>
      <c r="M28" s="14">
        <f t="shared" si="41"/>
        <v>0</v>
      </c>
      <c r="N28" s="14">
        <f t="shared" si="41"/>
        <v>0</v>
      </c>
      <c r="O28" s="14">
        <f t="shared" si="41"/>
        <v>0</v>
      </c>
      <c r="P28" s="14">
        <f t="shared" si="41"/>
        <v>1.3476590626712679</v>
      </c>
      <c r="Q28" s="14">
        <f t="shared" si="41"/>
        <v>1.3814029100881466</v>
      </c>
      <c r="R28" s="14">
        <f t="shared" si="41"/>
        <v>0.93108098058117361</v>
      </c>
      <c r="S28" s="14">
        <f t="shared" si="41"/>
        <v>1.1409211424108154</v>
      </c>
      <c r="T28" s="14">
        <f t="shared" si="41"/>
        <v>1.2657196398887076</v>
      </c>
      <c r="U28" s="14">
        <f t="shared" si="41"/>
        <v>1.4244649592039811</v>
      </c>
      <c r="V28" s="14">
        <f t="shared" si="41"/>
        <v>0.22055003604624512</v>
      </c>
      <c r="W28" s="14">
        <f t="shared" si="41"/>
        <v>0.40669540297377349</v>
      </c>
      <c r="X28" s="14">
        <f t="shared" si="41"/>
        <v>0.11268617838936587</v>
      </c>
      <c r="Y28" s="14">
        <f t="shared" si="41"/>
        <v>0.24562</v>
      </c>
      <c r="Z28" s="14">
        <f t="shared" si="41"/>
        <v>0.11354</v>
      </c>
      <c r="AA28" s="14">
        <f t="shared" si="41"/>
        <v>0.31101999999999996</v>
      </c>
      <c r="AB28" s="14">
        <f t="shared" si="41"/>
        <v>0.74993999999999994</v>
      </c>
      <c r="AC28" s="14">
        <f t="shared" si="41"/>
        <v>0.53339999999999999</v>
      </c>
      <c r="AD28" s="14">
        <f t="shared" si="41"/>
        <v>5.4739999999999969E-2</v>
      </c>
      <c r="AE28" s="14">
        <f t="shared" si="41"/>
        <v>6.6939999999999958E-2</v>
      </c>
      <c r="AF28" s="14">
        <f t="shared" si="41"/>
        <v>5.0159999999999982E-2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7"/>
      <c r="BT28" s="7"/>
      <c r="BU28" s="7"/>
      <c r="BV28" s="7"/>
      <c r="BW28" s="7"/>
      <c r="BX28" s="7"/>
      <c r="BY28" s="7"/>
      <c r="BZ28" s="7"/>
    </row>
    <row r="29" spans="2:120" x14ac:dyDescent="0.2">
      <c r="B29" s="13" t="s">
        <v>4</v>
      </c>
      <c r="C29" s="13"/>
      <c r="D29" s="14">
        <f t="shared" ref="D29:AF29" si="42">STDEV(D18:D22)</f>
        <v>6.7189817801509184</v>
      </c>
      <c r="E29" s="14">
        <f t="shared" si="42"/>
        <v>6.1703401411915699</v>
      </c>
      <c r="F29" s="14">
        <f t="shared" si="42"/>
        <v>1.3883746072296193</v>
      </c>
      <c r="G29" s="14">
        <f t="shared" si="42"/>
        <v>0.46742765001655601</v>
      </c>
      <c r="H29" s="14">
        <f t="shared" si="42"/>
        <v>0.69859235753048421</v>
      </c>
      <c r="I29" s="14">
        <f t="shared" si="42"/>
        <v>0.3450252889282176</v>
      </c>
      <c r="J29" s="14">
        <f t="shared" si="42"/>
        <v>0.9166984280558137</v>
      </c>
      <c r="K29" s="14">
        <f t="shared" si="42"/>
        <v>0.50521719883630278</v>
      </c>
      <c r="L29" s="14">
        <f t="shared" si="42"/>
        <v>3.1289759861654423</v>
      </c>
      <c r="M29" s="14">
        <f t="shared" si="42"/>
        <v>0</v>
      </c>
      <c r="N29" s="14">
        <f t="shared" si="42"/>
        <v>0</v>
      </c>
      <c r="O29" s="14">
        <f t="shared" si="42"/>
        <v>0</v>
      </c>
      <c r="P29" s="14">
        <f t="shared" si="42"/>
        <v>3.013457274626604</v>
      </c>
      <c r="Q29" s="14">
        <f t="shared" si="42"/>
        <v>3.0889108112731258</v>
      </c>
      <c r="R29" s="14">
        <f t="shared" si="42"/>
        <v>2.0819603651366658</v>
      </c>
      <c r="S29" s="14">
        <f t="shared" si="42"/>
        <v>2.5511772313973013</v>
      </c>
      <c r="T29" s="14">
        <f t="shared" si="42"/>
        <v>2.830235155247705</v>
      </c>
      <c r="U29" s="14">
        <f t="shared" si="42"/>
        <v>3.1852004803465666</v>
      </c>
      <c r="V29" s="14">
        <f t="shared" si="42"/>
        <v>0.49316487303943307</v>
      </c>
      <c r="W29" s="14">
        <f t="shared" si="42"/>
        <v>0.90939856718602763</v>
      </c>
      <c r="X29" s="14">
        <f t="shared" si="42"/>
        <v>0.2519739550032899</v>
      </c>
      <c r="Y29" s="14">
        <f t="shared" si="42"/>
        <v>0.54922301663349826</v>
      </c>
      <c r="Z29" s="14">
        <f t="shared" si="42"/>
        <v>0.25388315816532614</v>
      </c>
      <c r="AA29" s="14">
        <f t="shared" si="42"/>
        <v>0.6954618623619846</v>
      </c>
      <c r="AB29" s="14">
        <f t="shared" si="42"/>
        <v>1.6769168190461923</v>
      </c>
      <c r="AC29" s="14">
        <f t="shared" si="42"/>
        <v>1.1927186591983878</v>
      </c>
      <c r="AD29" s="14">
        <f t="shared" si="42"/>
        <v>0.12240236108833841</v>
      </c>
      <c r="AE29" s="14">
        <f t="shared" si="42"/>
        <v>0.14968239041383583</v>
      </c>
      <c r="AF29" s="14">
        <f t="shared" si="42"/>
        <v>0.11216116975138941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7"/>
      <c r="BT29" s="7"/>
      <c r="BU29" s="7"/>
      <c r="BV29" s="7"/>
      <c r="BW29" s="7"/>
      <c r="BX29" s="7"/>
      <c r="BY29" s="7"/>
      <c r="BZ29" s="7"/>
    </row>
    <row r="30" spans="2:120" x14ac:dyDescent="0.2">
      <c r="B30" s="13" t="s">
        <v>5</v>
      </c>
      <c r="C30" s="13"/>
      <c r="D30" s="14">
        <f t="shared" ref="D30:AF30" si="43">MAX(D18:D22)-MIN(D18:D22)</f>
        <v>15.024100000000001</v>
      </c>
      <c r="E30" s="14">
        <f t="shared" si="43"/>
        <v>13.7973</v>
      </c>
      <c r="F30" s="14">
        <f t="shared" si="43"/>
        <v>3.1044999999999998</v>
      </c>
      <c r="G30" s="14">
        <f t="shared" si="43"/>
        <v>1.0451999999999999</v>
      </c>
      <c r="H30" s="14">
        <f t="shared" si="43"/>
        <v>1.5620999999999998</v>
      </c>
      <c r="I30" s="14">
        <f t="shared" si="43"/>
        <v>0.77150000000000007</v>
      </c>
      <c r="J30" s="14">
        <f t="shared" si="43"/>
        <v>2.0497999999999998</v>
      </c>
      <c r="K30" s="14">
        <f t="shared" si="43"/>
        <v>1.1297000000000006</v>
      </c>
      <c r="L30" s="14">
        <f t="shared" si="43"/>
        <v>6.9966030050303702</v>
      </c>
      <c r="M30" s="14">
        <f t="shared" si="43"/>
        <v>0</v>
      </c>
      <c r="N30" s="14">
        <f t="shared" si="43"/>
        <v>0</v>
      </c>
      <c r="O30" s="14">
        <f t="shared" si="43"/>
        <v>0</v>
      </c>
      <c r="P30" s="14">
        <f t="shared" si="43"/>
        <v>6.738295313356339</v>
      </c>
      <c r="Q30" s="14">
        <f t="shared" si="43"/>
        <v>6.9070145504407332</v>
      </c>
      <c r="R30" s="14">
        <f t="shared" si="43"/>
        <v>4.6554049029058682</v>
      </c>
      <c r="S30" s="14">
        <f t="shared" si="43"/>
        <v>5.704605712054077</v>
      </c>
      <c r="T30" s="14">
        <f t="shared" si="43"/>
        <v>6.3285981994435385</v>
      </c>
      <c r="U30" s="14">
        <f t="shared" si="43"/>
        <v>7.1223247960199059</v>
      </c>
      <c r="V30" s="14">
        <f t="shared" si="43"/>
        <v>1.1027501802312256</v>
      </c>
      <c r="W30" s="14">
        <f t="shared" si="43"/>
        <v>2.0334770148688674</v>
      </c>
      <c r="X30" s="14">
        <f t="shared" si="43"/>
        <v>0.56343089194682938</v>
      </c>
      <c r="Y30" s="14">
        <f t="shared" si="43"/>
        <v>1.2281</v>
      </c>
      <c r="Z30" s="14">
        <f t="shared" si="43"/>
        <v>0.56769999999999998</v>
      </c>
      <c r="AA30" s="14">
        <f t="shared" si="43"/>
        <v>1.5550999999999999</v>
      </c>
      <c r="AB30" s="14">
        <f t="shared" si="43"/>
        <v>3.7496999999999998</v>
      </c>
      <c r="AC30" s="14">
        <f t="shared" si="43"/>
        <v>2.6669999999999998</v>
      </c>
      <c r="AD30" s="14">
        <f t="shared" si="43"/>
        <v>0.27369999999999983</v>
      </c>
      <c r="AE30" s="14">
        <f t="shared" si="43"/>
        <v>0.33469999999999978</v>
      </c>
      <c r="AF30" s="14">
        <f t="shared" si="43"/>
        <v>0.25079999999999991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7"/>
      <c r="BT30" s="7"/>
      <c r="BU30" s="7"/>
      <c r="BV30" s="7"/>
      <c r="BW30" s="7"/>
      <c r="BX30" s="7"/>
      <c r="BY30" s="7"/>
      <c r="BZ30" s="7"/>
    </row>
    <row r="31" spans="2:120" x14ac:dyDescent="0.2">
      <c r="B31" s="13" t="s">
        <v>6</v>
      </c>
      <c r="C31" s="13"/>
      <c r="D31" s="14">
        <f t="shared" ref="D31:AF31" si="44">MIN(D18:D22)</f>
        <v>0</v>
      </c>
      <c r="E31" s="14">
        <f t="shared" si="44"/>
        <v>0</v>
      </c>
      <c r="F31" s="14">
        <f t="shared" si="44"/>
        <v>0</v>
      </c>
      <c r="G31" s="14">
        <f t="shared" si="44"/>
        <v>0</v>
      </c>
      <c r="H31" s="14">
        <f t="shared" si="44"/>
        <v>0</v>
      </c>
      <c r="I31" s="14">
        <f t="shared" si="44"/>
        <v>0</v>
      </c>
      <c r="J31" s="14">
        <f t="shared" si="44"/>
        <v>0</v>
      </c>
      <c r="K31" s="14">
        <f t="shared" si="44"/>
        <v>0</v>
      </c>
      <c r="L31" s="14">
        <f t="shared" si="44"/>
        <v>0</v>
      </c>
      <c r="M31" s="14">
        <f t="shared" si="44"/>
        <v>0</v>
      </c>
      <c r="N31" s="14">
        <f t="shared" si="44"/>
        <v>0</v>
      </c>
      <c r="O31" s="14">
        <f t="shared" si="44"/>
        <v>0</v>
      </c>
      <c r="P31" s="14">
        <f t="shared" si="44"/>
        <v>0</v>
      </c>
      <c r="Q31" s="14">
        <f t="shared" si="44"/>
        <v>0</v>
      </c>
      <c r="R31" s="14">
        <f t="shared" si="44"/>
        <v>0</v>
      </c>
      <c r="S31" s="14">
        <f t="shared" si="44"/>
        <v>0</v>
      </c>
      <c r="T31" s="14">
        <f t="shared" si="44"/>
        <v>0</v>
      </c>
      <c r="U31" s="14">
        <f t="shared" si="44"/>
        <v>0</v>
      </c>
      <c r="V31" s="14">
        <f t="shared" si="44"/>
        <v>0</v>
      </c>
      <c r="W31" s="14">
        <f t="shared" si="44"/>
        <v>0</v>
      </c>
      <c r="X31" s="14">
        <f t="shared" si="44"/>
        <v>0</v>
      </c>
      <c r="Y31" s="14">
        <f t="shared" si="44"/>
        <v>0</v>
      </c>
      <c r="Z31" s="14">
        <f t="shared" si="44"/>
        <v>0</v>
      </c>
      <c r="AA31" s="14">
        <f t="shared" si="44"/>
        <v>0</v>
      </c>
      <c r="AB31" s="14">
        <f t="shared" si="44"/>
        <v>0</v>
      </c>
      <c r="AC31" s="14">
        <f t="shared" si="44"/>
        <v>0</v>
      </c>
      <c r="AD31" s="14">
        <f t="shared" si="44"/>
        <v>0</v>
      </c>
      <c r="AE31" s="14">
        <f t="shared" si="44"/>
        <v>0</v>
      </c>
      <c r="AF31" s="14">
        <f t="shared" si="44"/>
        <v>0</v>
      </c>
      <c r="AI31" s="12"/>
      <c r="AJ31" s="12"/>
      <c r="AK31" s="12"/>
    </row>
    <row r="32" spans="2:120" x14ac:dyDescent="0.2">
      <c r="B32" s="13" t="s">
        <v>7</v>
      </c>
      <c r="C32" s="13"/>
      <c r="D32" s="14">
        <f t="shared" ref="D32:AF32" si="45">MAX(D18:D22)</f>
        <v>15.024100000000001</v>
      </c>
      <c r="E32" s="14">
        <f t="shared" si="45"/>
        <v>13.7973</v>
      </c>
      <c r="F32" s="14">
        <f t="shared" si="45"/>
        <v>3.1044999999999998</v>
      </c>
      <c r="G32" s="14">
        <f t="shared" si="45"/>
        <v>1.0451999999999999</v>
      </c>
      <c r="H32" s="14">
        <f t="shared" si="45"/>
        <v>1.5620999999999998</v>
      </c>
      <c r="I32" s="14">
        <f t="shared" si="45"/>
        <v>0.77150000000000007</v>
      </c>
      <c r="J32" s="14">
        <f t="shared" si="45"/>
        <v>2.0497999999999998</v>
      </c>
      <c r="K32" s="14">
        <f t="shared" si="45"/>
        <v>1.1297000000000006</v>
      </c>
      <c r="L32" s="14">
        <f t="shared" si="45"/>
        <v>6.9966030050303702</v>
      </c>
      <c r="M32" s="14">
        <f t="shared" si="45"/>
        <v>0</v>
      </c>
      <c r="N32" s="14">
        <f t="shared" si="45"/>
        <v>0</v>
      </c>
      <c r="O32" s="14">
        <f t="shared" si="45"/>
        <v>0</v>
      </c>
      <c r="P32" s="14">
        <f t="shared" si="45"/>
        <v>6.738295313356339</v>
      </c>
      <c r="Q32" s="14">
        <f t="shared" si="45"/>
        <v>6.9070145504407332</v>
      </c>
      <c r="R32" s="14">
        <f t="shared" si="45"/>
        <v>4.6554049029058682</v>
      </c>
      <c r="S32" s="14">
        <f t="shared" si="45"/>
        <v>5.704605712054077</v>
      </c>
      <c r="T32" s="14">
        <f t="shared" si="45"/>
        <v>6.3285981994435385</v>
      </c>
      <c r="U32" s="14">
        <f t="shared" si="45"/>
        <v>7.1223247960199059</v>
      </c>
      <c r="V32" s="14">
        <f t="shared" si="45"/>
        <v>1.1027501802312256</v>
      </c>
      <c r="W32" s="14">
        <f t="shared" si="45"/>
        <v>2.0334770148688674</v>
      </c>
      <c r="X32" s="14">
        <f t="shared" si="45"/>
        <v>0.56343089194682938</v>
      </c>
      <c r="Y32" s="14">
        <f t="shared" si="45"/>
        <v>1.2281</v>
      </c>
      <c r="Z32" s="14">
        <f t="shared" si="45"/>
        <v>0.56769999999999998</v>
      </c>
      <c r="AA32" s="14">
        <f t="shared" si="45"/>
        <v>1.5550999999999999</v>
      </c>
      <c r="AB32" s="14">
        <f t="shared" si="45"/>
        <v>3.7496999999999998</v>
      </c>
      <c r="AC32" s="14">
        <f t="shared" si="45"/>
        <v>2.6669999999999998</v>
      </c>
      <c r="AD32" s="14">
        <f t="shared" si="45"/>
        <v>0.27369999999999983</v>
      </c>
      <c r="AE32" s="14">
        <f t="shared" si="45"/>
        <v>0.33469999999999978</v>
      </c>
      <c r="AF32" s="14">
        <f t="shared" si="45"/>
        <v>0.25079999999999991</v>
      </c>
      <c r="AI32" s="12"/>
      <c r="AJ32" s="12"/>
      <c r="AK32" s="12"/>
    </row>
    <row r="33" spans="2:37" x14ac:dyDescent="0.2">
      <c r="B33" s="13" t="s">
        <v>56</v>
      </c>
      <c r="C33" s="13"/>
      <c r="D33" s="15">
        <f t="shared" ref="D33:AF33" si="46">COUNT(D18:D22)</f>
        <v>5</v>
      </c>
      <c r="E33" s="15">
        <f t="shared" si="46"/>
        <v>5</v>
      </c>
      <c r="F33" s="15">
        <f t="shared" si="46"/>
        <v>5</v>
      </c>
      <c r="G33" s="15">
        <f t="shared" si="46"/>
        <v>5</v>
      </c>
      <c r="H33" s="15">
        <f t="shared" si="46"/>
        <v>5</v>
      </c>
      <c r="I33" s="15">
        <f t="shared" si="46"/>
        <v>5</v>
      </c>
      <c r="J33" s="15">
        <f t="shared" si="46"/>
        <v>5</v>
      </c>
      <c r="K33" s="15">
        <f t="shared" si="46"/>
        <v>5</v>
      </c>
      <c r="L33" s="15">
        <f t="shared" si="46"/>
        <v>5</v>
      </c>
      <c r="M33" s="15">
        <f t="shared" si="46"/>
        <v>4</v>
      </c>
      <c r="N33" s="15">
        <f t="shared" si="46"/>
        <v>4</v>
      </c>
      <c r="O33" s="15">
        <f t="shared" si="46"/>
        <v>4</v>
      </c>
      <c r="P33" s="15">
        <f t="shared" si="46"/>
        <v>5</v>
      </c>
      <c r="Q33" s="15">
        <f t="shared" si="46"/>
        <v>5</v>
      </c>
      <c r="R33" s="15">
        <f t="shared" si="46"/>
        <v>5</v>
      </c>
      <c r="S33" s="15">
        <f t="shared" si="46"/>
        <v>5</v>
      </c>
      <c r="T33" s="15">
        <f t="shared" si="46"/>
        <v>5</v>
      </c>
      <c r="U33" s="15">
        <f t="shared" si="46"/>
        <v>5</v>
      </c>
      <c r="V33" s="15">
        <f t="shared" si="46"/>
        <v>5</v>
      </c>
      <c r="W33" s="15">
        <f t="shared" si="46"/>
        <v>5</v>
      </c>
      <c r="X33" s="15">
        <f t="shared" si="46"/>
        <v>5</v>
      </c>
      <c r="Y33" s="15">
        <f t="shared" si="46"/>
        <v>5</v>
      </c>
      <c r="Z33" s="15">
        <f t="shared" si="46"/>
        <v>5</v>
      </c>
      <c r="AA33" s="15">
        <f t="shared" si="46"/>
        <v>5</v>
      </c>
      <c r="AB33" s="15">
        <f t="shared" si="46"/>
        <v>5</v>
      </c>
      <c r="AC33" s="15">
        <f t="shared" si="46"/>
        <v>5</v>
      </c>
      <c r="AD33" s="15">
        <f t="shared" si="46"/>
        <v>5</v>
      </c>
      <c r="AE33" s="15">
        <f t="shared" si="46"/>
        <v>5</v>
      </c>
      <c r="AF33" s="15">
        <f t="shared" si="46"/>
        <v>5</v>
      </c>
      <c r="AI33" s="12"/>
      <c r="AJ33" s="12"/>
      <c r="AK33" s="12"/>
    </row>
  </sheetData>
  <mergeCells count="44">
    <mergeCell ref="BE16:BF16"/>
    <mergeCell ref="BG16:BH16"/>
    <mergeCell ref="BI16:BJ16"/>
    <mergeCell ref="BK16:BL16"/>
    <mergeCell ref="BU16:BV16"/>
    <mergeCell ref="BW16:BX16"/>
    <mergeCell ref="BM16:BN16"/>
    <mergeCell ref="BO16:BP16"/>
    <mergeCell ref="BQ16:BR16"/>
    <mergeCell ref="BS16:BT16"/>
    <mergeCell ref="AS16:AT16"/>
    <mergeCell ref="AU16:AV16"/>
    <mergeCell ref="AW16:AX16"/>
    <mergeCell ref="AY16:AZ16"/>
    <mergeCell ref="BA16:BB16"/>
    <mergeCell ref="BC16:BD16"/>
    <mergeCell ref="BQ1:BR1"/>
    <mergeCell ref="BS1:BT1"/>
    <mergeCell ref="BU1:BV1"/>
    <mergeCell ref="BW1:BX1"/>
    <mergeCell ref="AG16:AH16"/>
    <mergeCell ref="AI16:AJ16"/>
    <mergeCell ref="AK16:AL16"/>
    <mergeCell ref="AM16:AN16"/>
    <mergeCell ref="AO16:AP16"/>
    <mergeCell ref="AQ16:AR16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W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739</v>
      </c>
      <c r="C3" s="1"/>
      <c r="D3" s="5">
        <f t="shared" ref="D3:D12" si="0">((AG3-AW3)^2+(AH3-AX3)^2)^0.5</f>
        <v>9.6640999999999995</v>
      </c>
      <c r="E3" s="5">
        <f t="shared" ref="E3:E12" si="1">((AG3-AU3)^2+(AH3-AV3)^2)^0.5</f>
        <v>9.2977000000000007</v>
      </c>
      <c r="F3" s="5">
        <f t="shared" ref="F3:F12" si="2">((AG3-AM3)^2+(AH3-AN3)^2)^0.5</f>
        <v>2.1882000000000001</v>
      </c>
      <c r="G3" s="5">
        <f t="shared" ref="G3:G12" si="3">((AG3-AI3)^2+(AH3-AJ3)^2)^0.5</f>
        <v>0.66420000000000001</v>
      </c>
      <c r="H3" s="5">
        <f t="shared" ref="H3:H12" si="4">((AK3-AM3)^2+(AL3-AN3)^2)^0.5</f>
        <v>1.1093000000000002</v>
      </c>
      <c r="I3" s="5">
        <f t="shared" ref="I3:I12" si="5">((AM3-AO3)^2+(AN3-AP3)^2)^0.5</f>
        <v>0.60899999999999999</v>
      </c>
      <c r="J3" s="5">
        <f t="shared" ref="J3:J12" si="6">((AO3-AQ3)^2+(AP3-AR3)^2)^0.5</f>
        <v>1.2889999999999997</v>
      </c>
      <c r="K3" s="5">
        <f t="shared" ref="K3:K12" si="7">((AQ3-AS3)^2+(AR3-AT3)^2)^0.5</f>
        <v>0.69660000000000011</v>
      </c>
      <c r="L3" s="5">
        <f t="shared" ref="L3:L12" si="8">((BS3-BU3)^2+(BT3-BV3)^2)^0.5</f>
        <v>4.2845812164084371</v>
      </c>
      <c r="M3" s="5">
        <f t="shared" ref="M3:M12" si="9">((BU3-BW3)^2+(BV3-BX3)^2)^0.5</f>
        <v>0.99522488915822427</v>
      </c>
      <c r="N3" s="5">
        <f t="shared" ref="N3:N12" si="10">((BW3-BY3)^2+(BX3-BZ3)^2)^0.5 + ((BY3-CA3)^2+(BZ3-CB3)^2)^0.5</f>
        <v>5.2301109451032266</v>
      </c>
      <c r="O3" s="5">
        <f t="shared" ref="O3:O12" si="11">((CA3-CC3)^2+(CB3-CD3)^2)^0.5</f>
        <v>1.5276791547965825</v>
      </c>
      <c r="P3" s="5">
        <f>((CE3-CG3)^2+(CF3-CH3)^2)^0.5</f>
        <v>3.7796867595079888</v>
      </c>
      <c r="Q3" s="5">
        <f t="shared" ref="Q3:Q12" si="12">((CG3-CI3)^2+(CH3-CJ3)^2)^0.5</f>
        <v>4.2920543531041169</v>
      </c>
      <c r="R3" s="5">
        <f>((CO3-CQ3)^2+(CP3-CR3)^2)^0.5</f>
        <v>3.0431811250729064</v>
      </c>
      <c r="S3" s="5">
        <f>((CQ3-CS3)^2+(CR3-CT3)^2)^0.5</f>
        <v>3.605609697402091</v>
      </c>
      <c r="T3" s="5">
        <f>((CY3-DA3)^2+(CZ3-DB3)^2)^0.5</f>
        <v>4.0309333212049046</v>
      </c>
      <c r="U3" s="5">
        <f>((DA3-DC3)^2+(DB3-DD3)^2)^0.5</f>
        <v>4.4030884399475783</v>
      </c>
      <c r="V3" s="5">
        <f>((DI3-DK3)^2+(DJ3-DL3)^2)^0.5</f>
        <v>0.67874827439927976</v>
      </c>
      <c r="W3" s="5">
        <f>((DK3-DM3)^2+(DL3-DN3)^2)^0.5</f>
        <v>1.4061199095383012</v>
      </c>
      <c r="X3" s="5">
        <f>((DM3-DO3)^2+(DN3-DP3)^2)^0.5</f>
        <v>0.30252411474128804</v>
      </c>
      <c r="Y3" s="5">
        <f>((BE3-BK3)^2+(BF3-BL3)^2)^0.5</f>
        <v>0.89860000000000007</v>
      </c>
      <c r="Z3" s="5">
        <f t="shared" ref="Z3:Z12" si="13">((BG3-BI3)^2+(BH3-BJ3)^2)^0.5</f>
        <v>0.40129999999999999</v>
      </c>
      <c r="AA3" s="5">
        <f t="shared" ref="AA3:AA12" si="14">((BC3-BM3)^2+(BD3-BN3)^2)^0.5</f>
        <v>1.1543999999999999</v>
      </c>
      <c r="AB3" s="5">
        <f t="shared" ref="AB3:AB12" si="15">((BA3-BO3)^2+(BB3-BP3)^2)^0.5</f>
        <v>2.0314000000000001</v>
      </c>
      <c r="AC3" s="6">
        <f t="shared" ref="AC3:AC12" si="16">((AY3-BQ3)^2+(AZ3-BR3)^2)^0.5</f>
        <v>1.2236</v>
      </c>
      <c r="AD3" s="6">
        <f>((CK3-CM3)^2+(CL3-CN3)^2)^0.5</f>
        <v>0.18799999999999994</v>
      </c>
      <c r="AE3" s="6">
        <f>((CU3-CW3)^2+(CV3-CX3)^2)^0.5</f>
        <v>0.18159999999999998</v>
      </c>
      <c r="AF3" s="6">
        <f>((DE3-DG3)^2+(DF3-DH3)^2)^0.5</f>
        <v>0.1804</v>
      </c>
      <c r="AG3" s="9">
        <v>0</v>
      </c>
      <c r="AH3" s="9">
        <v>0</v>
      </c>
      <c r="AI3" s="9">
        <v>0</v>
      </c>
      <c r="AJ3" s="9">
        <v>-0.66420000000000001</v>
      </c>
      <c r="AK3" s="9">
        <v>0</v>
      </c>
      <c r="AL3" s="9">
        <v>-1.0789</v>
      </c>
      <c r="AM3" s="9">
        <v>0</v>
      </c>
      <c r="AN3" s="9">
        <v>-2.1882000000000001</v>
      </c>
      <c r="AO3" s="9">
        <v>0</v>
      </c>
      <c r="AP3" s="9">
        <v>-2.7972000000000001</v>
      </c>
      <c r="AQ3" s="9">
        <v>0</v>
      </c>
      <c r="AR3" s="9">
        <v>-4.0861999999999998</v>
      </c>
      <c r="AS3" s="9">
        <v>0</v>
      </c>
      <c r="AT3" s="9">
        <v>-4.7827999999999999</v>
      </c>
      <c r="AU3" s="9">
        <v>0</v>
      </c>
      <c r="AV3" s="9">
        <v>-9.2977000000000007</v>
      </c>
      <c r="AW3" s="9">
        <v>0</v>
      </c>
      <c r="AX3" s="9">
        <v>-9.6640999999999995</v>
      </c>
      <c r="AY3" s="18">
        <v>0.67310000000000003</v>
      </c>
      <c r="AZ3" s="18">
        <v>-4.4646999999999997</v>
      </c>
      <c r="BA3" s="19">
        <v>1.0281</v>
      </c>
      <c r="BB3" s="19">
        <v>-4.4646999999999997</v>
      </c>
      <c r="BC3" s="19">
        <v>0.60389999999999999</v>
      </c>
      <c r="BD3" s="19">
        <v>-4.4646999999999997</v>
      </c>
      <c r="BE3" s="19">
        <v>0.46550000000000002</v>
      </c>
      <c r="BF3" s="19">
        <v>-4.4646999999999997</v>
      </c>
      <c r="BG3" s="19">
        <v>0.23749999999999999</v>
      </c>
      <c r="BH3" s="19">
        <v>-4.4646999999999997</v>
      </c>
      <c r="BI3" s="19">
        <v>-0.1638</v>
      </c>
      <c r="BJ3" s="19">
        <v>-4.4646999999999997</v>
      </c>
      <c r="BK3" s="19">
        <v>-0.43309999999999998</v>
      </c>
      <c r="BL3" s="19">
        <v>-4.4646999999999997</v>
      </c>
      <c r="BM3" s="19">
        <v>-0.55049999999999999</v>
      </c>
      <c r="BN3" s="19">
        <v>-4.4646999999999997</v>
      </c>
      <c r="BO3" s="19">
        <v>-1.0033000000000001</v>
      </c>
      <c r="BP3" s="19">
        <v>-4.4646999999999997</v>
      </c>
      <c r="BQ3" s="19">
        <v>-0.55049999999999999</v>
      </c>
      <c r="BR3" s="19">
        <v>-4.4646999999999997</v>
      </c>
      <c r="BS3" s="17">
        <v>0</v>
      </c>
      <c r="BT3" s="17">
        <v>0</v>
      </c>
      <c r="BU3" s="17">
        <v>-1.3455999999999999</v>
      </c>
      <c r="BV3" s="17">
        <v>-4.0678000000000001</v>
      </c>
      <c r="BW3" s="17">
        <v>-0.3543</v>
      </c>
      <c r="BX3" s="17">
        <v>-3.9794999999999998</v>
      </c>
      <c r="BY3" s="17">
        <v>2.5737000000000001</v>
      </c>
      <c r="BZ3" s="17">
        <v>-3.1032000000000002</v>
      </c>
      <c r="CA3" s="17">
        <v>4.2512999999999996</v>
      </c>
      <c r="CB3" s="17">
        <v>-1.7208000000000001</v>
      </c>
      <c r="CC3" s="17">
        <v>3.5114999999999998</v>
      </c>
      <c r="CD3" s="17">
        <v>-0.38419999999999999</v>
      </c>
      <c r="CE3" s="12">
        <v>3.6219999999999999</v>
      </c>
      <c r="CF3" s="12">
        <v>-0.27689999999999998</v>
      </c>
      <c r="CG3" s="12">
        <v>0.81720000000000004</v>
      </c>
      <c r="CH3" s="12">
        <v>-2.8105000000000002</v>
      </c>
      <c r="CI3" s="12">
        <v>5.0602999999999998</v>
      </c>
      <c r="CJ3" s="12">
        <v>-3.4569000000000001</v>
      </c>
      <c r="CK3" s="12">
        <v>2.5177999999999998</v>
      </c>
      <c r="CL3" s="12">
        <v>-1.5964</v>
      </c>
      <c r="CM3" s="12">
        <v>2.5177999999999998</v>
      </c>
      <c r="CN3" s="12">
        <v>-1.4084000000000001</v>
      </c>
      <c r="CO3" s="12">
        <v>2.6124000000000001</v>
      </c>
      <c r="CP3" s="12">
        <v>-1.3005</v>
      </c>
      <c r="CQ3" s="12">
        <v>-0.32319999999999999</v>
      </c>
      <c r="CR3" s="12">
        <v>-2.1025</v>
      </c>
      <c r="CS3" s="12">
        <v>2.6168</v>
      </c>
      <c r="CT3" s="12">
        <v>-1.52E-2</v>
      </c>
      <c r="CU3" s="12">
        <v>1.1880999999999999</v>
      </c>
      <c r="CV3" s="12">
        <v>-1.8071999999999999</v>
      </c>
      <c r="CW3" s="12">
        <v>1.1880999999999999</v>
      </c>
      <c r="CX3" s="12">
        <v>-1.6255999999999999</v>
      </c>
      <c r="CY3" s="12">
        <v>1.2166999999999999</v>
      </c>
      <c r="CZ3" s="12">
        <v>-1.3926000000000001</v>
      </c>
      <c r="DA3" s="12">
        <v>-2.3494999999999999</v>
      </c>
      <c r="DB3" s="12">
        <v>0.4864</v>
      </c>
      <c r="DC3" s="12">
        <v>0.84199999999999997</v>
      </c>
      <c r="DD3" s="12">
        <v>3.5198</v>
      </c>
      <c r="DE3" s="12">
        <v>-0.153</v>
      </c>
      <c r="DF3" s="12">
        <v>-0.78169999999999995</v>
      </c>
      <c r="DG3" s="12">
        <v>-0.153</v>
      </c>
      <c r="DH3" s="12">
        <v>-0.60129999999999995</v>
      </c>
      <c r="DI3" s="12">
        <v>-0.153</v>
      </c>
      <c r="DJ3" s="12">
        <v>-0.63880000000000003</v>
      </c>
      <c r="DK3" s="12">
        <v>0.26989999999999997</v>
      </c>
      <c r="DL3" s="12">
        <v>-0.1079</v>
      </c>
      <c r="DM3" s="12">
        <v>0.62170000000000003</v>
      </c>
      <c r="DN3" s="12">
        <v>1.2535000000000001</v>
      </c>
      <c r="DO3" s="12">
        <v>0.60770000000000002</v>
      </c>
      <c r="DP3" s="12">
        <v>1.5557000000000001</v>
      </c>
    </row>
    <row r="4" spans="2:120" ht="14.45" customHeight="1" x14ac:dyDescent="0.2">
      <c r="B4" s="2" t="s">
        <v>740</v>
      </c>
      <c r="C4" s="2"/>
      <c r="D4" s="5">
        <f t="shared" si="0"/>
        <v>9.6252999999999993</v>
      </c>
      <c r="E4" s="5">
        <f t="shared" si="1"/>
        <v>9.3186</v>
      </c>
      <c r="F4" s="5">
        <f t="shared" si="2"/>
        <v>2.3755000000000002</v>
      </c>
      <c r="G4" s="5">
        <f t="shared" si="3"/>
        <v>0.70040000000000002</v>
      </c>
      <c r="H4" s="5">
        <f t="shared" si="4"/>
        <v>1.2681000000000002</v>
      </c>
      <c r="I4" s="5">
        <f t="shared" si="5"/>
        <v>0.55119999999999969</v>
      </c>
      <c r="J4" s="5">
        <f t="shared" si="6"/>
        <v>1.2249000000000003</v>
      </c>
      <c r="K4" s="5">
        <f t="shared" si="7"/>
        <v>0.78620000000000001</v>
      </c>
      <c r="L4" s="5">
        <f t="shared" si="8"/>
        <v>3.5102285110801548</v>
      </c>
      <c r="M4" s="5">
        <f t="shared" si="9"/>
        <v>1.1750578921908486</v>
      </c>
      <c r="N4" s="5">
        <f t="shared" si="10"/>
        <v>5.3488465821755904</v>
      </c>
      <c r="O4" s="24">
        <f t="shared" si="11"/>
        <v>0.73177275161077127</v>
      </c>
      <c r="P4" s="5">
        <f t="shared" ref="P4:P12" si="17">((CE4-CG4)^2+(CF4-CH4)^2)^0.5</f>
        <v>3.8974313207547344</v>
      </c>
      <c r="Q4" s="5">
        <f t="shared" si="12"/>
        <v>4.2898855579141033</v>
      </c>
      <c r="R4" s="5">
        <f t="shared" ref="R4:R12" si="18">((CO4-CQ4)^2+(CP4-CR4)^2)^0.5</f>
        <v>2.9994228261450564</v>
      </c>
      <c r="S4" s="5">
        <f t="shared" ref="S4:S12" si="19">((CQ4-CS4)^2+(CR4-CT4)^2)^0.5</f>
        <v>3.5832538690413767</v>
      </c>
      <c r="T4" s="5">
        <f t="shared" ref="T4:T12" si="20">((CY4-DA4)^2+(CZ4-DB4)^2)^0.5</f>
        <v>3.3967748482935991</v>
      </c>
      <c r="U4" s="5">
        <f t="shared" ref="U4:U12" si="21">((DA4-DC4)^2+(DB4-DD4)^2)^0.5</f>
        <v>4.588991280227062</v>
      </c>
      <c r="V4" s="5">
        <f t="shared" ref="V4:V12" si="22">((DI4-DK4)^2+(DJ4-DL4)^2)^0.5</f>
        <v>0.66077794303381521</v>
      </c>
      <c r="W4" s="5">
        <f t="shared" ref="W4:W12" si="23">((DK4-DM4)^2+(DL4-DN4)^2)^0.5</f>
        <v>1.6057488128595956</v>
      </c>
      <c r="X4" s="5">
        <f t="shared" ref="X4:X12" si="24">((DM4-DO4)^2+(DN4-DP4)^2)^0.5</f>
        <v>0.19312651293905703</v>
      </c>
      <c r="Y4" s="5">
        <f t="shared" ref="Y4:Y12" si="25">((BE4-BK4)^2+(BF4-BL4)^2)^0.5</f>
        <v>0.92130000000000001</v>
      </c>
      <c r="Z4" s="5">
        <f t="shared" si="13"/>
        <v>0.46300000000000002</v>
      </c>
      <c r="AA4" s="5">
        <f t="shared" si="14"/>
        <v>1.2198</v>
      </c>
      <c r="AB4" s="5">
        <f t="shared" si="15"/>
        <v>2.2675999999999998</v>
      </c>
      <c r="AC4" s="6">
        <f t="shared" si="16"/>
        <v>1.2179</v>
      </c>
      <c r="AD4" s="6">
        <f t="shared" ref="AD4:AD11" si="26">((CK4-CM4)^2+(CL4-CN4)^2)^0.5</f>
        <v>0.18480000000000008</v>
      </c>
      <c r="AE4" s="6">
        <f t="shared" ref="AE4:AE11" si="27">((CU4-CW4)^2+(CV4-CX4)^2)^0.5</f>
        <v>0.20319999999999983</v>
      </c>
      <c r="AF4" s="6">
        <f t="shared" ref="AF4:AF11" si="28">((DE4-DG4)^2+(DF4-DH4)^2)^0.5</f>
        <v>0.15810000000000002</v>
      </c>
      <c r="AG4" s="9">
        <v>0</v>
      </c>
      <c r="AH4" s="9">
        <v>0</v>
      </c>
      <c r="AI4" s="9">
        <v>0</v>
      </c>
      <c r="AJ4" s="9">
        <v>-0.70040000000000002</v>
      </c>
      <c r="AK4" s="9">
        <v>0</v>
      </c>
      <c r="AL4" s="9">
        <v>-1.1073999999999999</v>
      </c>
      <c r="AM4" s="9">
        <v>0</v>
      </c>
      <c r="AN4" s="9">
        <v>-2.3755000000000002</v>
      </c>
      <c r="AO4" s="9">
        <v>0</v>
      </c>
      <c r="AP4" s="9">
        <v>-2.9266999999999999</v>
      </c>
      <c r="AQ4" s="9">
        <v>0</v>
      </c>
      <c r="AR4" s="9">
        <v>-4.1516000000000002</v>
      </c>
      <c r="AS4" s="9">
        <v>0</v>
      </c>
      <c r="AT4" s="9">
        <v>-4.9378000000000002</v>
      </c>
      <c r="AU4" s="9">
        <v>0</v>
      </c>
      <c r="AV4" s="9">
        <v>-9.3186</v>
      </c>
      <c r="AW4" s="9">
        <v>0</v>
      </c>
      <c r="AX4" s="9">
        <v>-9.6252999999999993</v>
      </c>
      <c r="AY4" s="18">
        <v>0.84770000000000001</v>
      </c>
      <c r="AZ4" s="18">
        <v>-4.5129000000000001</v>
      </c>
      <c r="BA4" s="19">
        <v>1.1480999999999999</v>
      </c>
      <c r="BB4" s="19">
        <v>-4.5129000000000001</v>
      </c>
      <c r="BC4" s="19">
        <v>0.67749999999999999</v>
      </c>
      <c r="BD4" s="19">
        <v>-4.5129000000000001</v>
      </c>
      <c r="BE4" s="19">
        <v>0.44700000000000001</v>
      </c>
      <c r="BF4" s="19">
        <v>-4.5129000000000001</v>
      </c>
      <c r="BG4" s="19">
        <v>0.23880000000000001</v>
      </c>
      <c r="BH4" s="19">
        <v>-4.5129000000000001</v>
      </c>
      <c r="BI4" s="19">
        <v>-0.22420000000000001</v>
      </c>
      <c r="BJ4" s="19">
        <v>-4.5129000000000001</v>
      </c>
      <c r="BK4" s="19">
        <v>-0.4743</v>
      </c>
      <c r="BL4" s="19">
        <v>-4.5129000000000001</v>
      </c>
      <c r="BM4" s="19">
        <v>-0.5423</v>
      </c>
      <c r="BN4" s="19">
        <v>-4.5129000000000001</v>
      </c>
      <c r="BO4" s="19">
        <v>-1.1194999999999999</v>
      </c>
      <c r="BP4" s="19">
        <v>-4.5129000000000001</v>
      </c>
      <c r="BQ4" s="19">
        <v>-0.37019999999999997</v>
      </c>
      <c r="BR4" s="19">
        <v>-4.5129000000000001</v>
      </c>
      <c r="BS4" s="17">
        <v>0</v>
      </c>
      <c r="BT4" s="17">
        <v>0</v>
      </c>
      <c r="BU4" s="17">
        <v>-2.6821999999999999</v>
      </c>
      <c r="BV4" s="17">
        <v>2.2644000000000002</v>
      </c>
      <c r="BW4" s="17">
        <v>-1.6326000000000001</v>
      </c>
      <c r="BX4" s="17">
        <v>2.7927</v>
      </c>
      <c r="BY4" s="17">
        <v>1.9031</v>
      </c>
      <c r="BZ4" s="17">
        <v>4.1485000000000003</v>
      </c>
      <c r="CA4" s="17">
        <v>3.4651999999999998</v>
      </c>
      <c r="CB4" s="17">
        <v>4.1426999999999996</v>
      </c>
      <c r="CC4" s="17">
        <v>3.9007999999999998</v>
      </c>
      <c r="CD4" s="17">
        <v>3.5547</v>
      </c>
      <c r="CE4" s="12">
        <v>4.0321999999999996</v>
      </c>
      <c r="CF4" s="12">
        <v>3.3992</v>
      </c>
      <c r="CG4" s="12">
        <v>1.8383</v>
      </c>
      <c r="CH4" s="12">
        <v>6.6204999999999998</v>
      </c>
      <c r="CI4" s="12">
        <v>4.3802000000000003</v>
      </c>
      <c r="CJ4" s="12">
        <v>10.0762</v>
      </c>
      <c r="CK4" s="12">
        <v>2.9331</v>
      </c>
      <c r="CL4" s="12">
        <v>5.0768000000000004</v>
      </c>
      <c r="CM4" s="12">
        <v>2.7483</v>
      </c>
      <c r="CN4" s="12">
        <v>5.0768000000000004</v>
      </c>
      <c r="CO4" s="12">
        <v>2.7629000000000001</v>
      </c>
      <c r="CP4" s="12">
        <v>5.4311999999999996</v>
      </c>
      <c r="CQ4" s="12">
        <v>0.67559999999999998</v>
      </c>
      <c r="CR4" s="12">
        <v>3.2772000000000001</v>
      </c>
      <c r="CS4" s="12">
        <v>4.1750999999999996</v>
      </c>
      <c r="CT4" s="12">
        <v>2.5070000000000001</v>
      </c>
      <c r="CU4" s="12">
        <v>1.9424999999999999</v>
      </c>
      <c r="CV4" s="12">
        <v>4.4450000000000003</v>
      </c>
      <c r="CW4" s="12">
        <v>1.7393000000000001</v>
      </c>
      <c r="CX4" s="12">
        <v>4.4450000000000003</v>
      </c>
      <c r="CY4" s="12">
        <v>1.7849999999999999</v>
      </c>
      <c r="CZ4" s="12">
        <v>4.7365000000000004</v>
      </c>
      <c r="DA4" s="12">
        <v>0.24890000000000001</v>
      </c>
      <c r="DB4" s="12">
        <v>1.7069000000000001</v>
      </c>
      <c r="DC4" s="12">
        <v>2.2650000000000001</v>
      </c>
      <c r="DD4" s="12">
        <v>-2.4155000000000002</v>
      </c>
      <c r="DE4" s="12">
        <v>1.03</v>
      </c>
      <c r="DF4" s="12">
        <v>3.0867</v>
      </c>
      <c r="DG4" s="12">
        <v>0.87190000000000001</v>
      </c>
      <c r="DH4" s="12">
        <v>3.0867</v>
      </c>
      <c r="DI4" s="12">
        <v>0.98870000000000002</v>
      </c>
      <c r="DJ4" s="12">
        <v>3.1953</v>
      </c>
      <c r="DK4" s="12">
        <v>1.4097</v>
      </c>
      <c r="DL4" s="12">
        <v>3.7046000000000001</v>
      </c>
      <c r="DM4" s="12">
        <v>1.8542000000000001</v>
      </c>
      <c r="DN4" s="12">
        <v>5.2476000000000003</v>
      </c>
      <c r="DO4" s="12">
        <v>1.851</v>
      </c>
      <c r="DP4" s="12">
        <v>5.4406999999999996</v>
      </c>
    </row>
    <row r="5" spans="2:120" ht="16.899999999999999" customHeight="1" x14ac:dyDescent="0.2">
      <c r="B5" s="2" t="s">
        <v>741</v>
      </c>
      <c r="C5" s="2" t="s">
        <v>742</v>
      </c>
      <c r="D5" s="5">
        <f t="shared" si="0"/>
        <v>10.1829</v>
      </c>
      <c r="E5" s="5">
        <f t="shared" si="1"/>
        <v>10.005699999999999</v>
      </c>
      <c r="F5" s="5">
        <f t="shared" si="2"/>
        <v>2.2364999999999999</v>
      </c>
      <c r="G5" s="5">
        <f t="shared" si="3"/>
        <v>0.60640000000000005</v>
      </c>
      <c r="H5" s="5">
        <f t="shared" si="4"/>
        <v>1.2713000000000001</v>
      </c>
      <c r="I5" s="5">
        <f t="shared" si="5"/>
        <v>0.51750000000000007</v>
      </c>
      <c r="J5" s="5">
        <f t="shared" si="6"/>
        <v>1.2160000000000002</v>
      </c>
      <c r="K5" s="5">
        <f t="shared" si="7"/>
        <v>1.0762999999999994</v>
      </c>
      <c r="L5" s="5">
        <f t="shared" si="8"/>
        <v>4.5657161333135905</v>
      </c>
      <c r="M5" s="5">
        <f t="shared" si="9"/>
        <v>1.1439500557279589</v>
      </c>
      <c r="N5" s="5" t="s">
        <v>566</v>
      </c>
      <c r="O5" s="5" t="s">
        <v>566</v>
      </c>
      <c r="P5" s="5">
        <f t="shared" si="17"/>
        <v>4.4369861054549178</v>
      </c>
      <c r="Q5" s="5">
        <f t="shared" si="12"/>
        <v>4.5095321021143651</v>
      </c>
      <c r="R5" s="5">
        <f t="shared" si="18"/>
        <v>3.2810219444557207</v>
      </c>
      <c r="S5" s="5">
        <f t="shared" si="19"/>
        <v>3.6715238471239706</v>
      </c>
      <c r="T5" s="5" t="s">
        <v>566</v>
      </c>
      <c r="U5" s="5" t="s">
        <v>566</v>
      </c>
      <c r="V5" s="5">
        <f t="shared" si="22"/>
        <v>0.71922661241085917</v>
      </c>
      <c r="W5" s="5">
        <f t="shared" si="23"/>
        <v>1.3635581469083011</v>
      </c>
      <c r="X5" s="5">
        <f t="shared" si="24"/>
        <v>0.28722245733925517</v>
      </c>
      <c r="Y5" s="5">
        <f t="shared" si="25"/>
        <v>0.98619999999999997</v>
      </c>
      <c r="Z5" s="5">
        <f t="shared" si="13"/>
        <v>0.45469999999999999</v>
      </c>
      <c r="AA5" s="5">
        <f t="shared" si="14"/>
        <v>1.2211000000000001</v>
      </c>
      <c r="AB5" s="5">
        <f t="shared" si="15"/>
        <v>2.0688</v>
      </c>
      <c r="AC5" s="6">
        <f t="shared" si="16"/>
        <v>1.3169999999999999</v>
      </c>
      <c r="AD5" s="6">
        <f t="shared" si="26"/>
        <v>0.16830000000000034</v>
      </c>
      <c r="AE5" s="6">
        <f t="shared" si="27"/>
        <v>0.22170000000000001</v>
      </c>
      <c r="AF5" s="6" t="s">
        <v>566</v>
      </c>
      <c r="AG5" s="9">
        <v>0</v>
      </c>
      <c r="AH5" s="9">
        <v>0</v>
      </c>
      <c r="AI5" s="9">
        <v>0</v>
      </c>
      <c r="AJ5" s="9">
        <v>-0.60640000000000005</v>
      </c>
      <c r="AK5" s="9">
        <v>0</v>
      </c>
      <c r="AL5" s="9">
        <v>-0.96519999999999995</v>
      </c>
      <c r="AM5" s="9">
        <v>0</v>
      </c>
      <c r="AN5" s="9">
        <v>-2.2364999999999999</v>
      </c>
      <c r="AO5" s="9">
        <v>0</v>
      </c>
      <c r="AP5" s="9">
        <v>-2.754</v>
      </c>
      <c r="AQ5" s="9">
        <v>0</v>
      </c>
      <c r="AR5" s="9">
        <v>-3.97</v>
      </c>
      <c r="AS5" s="9">
        <v>0</v>
      </c>
      <c r="AT5" s="9">
        <v>-5.0462999999999996</v>
      </c>
      <c r="AU5" s="9">
        <v>0</v>
      </c>
      <c r="AV5" s="9">
        <v>-10.005699999999999</v>
      </c>
      <c r="AW5" s="9">
        <v>0</v>
      </c>
      <c r="AX5" s="9">
        <v>-10.1829</v>
      </c>
      <c r="AY5" s="18">
        <v>0.79879999999999995</v>
      </c>
      <c r="AZ5" s="18">
        <v>-5.0819000000000001</v>
      </c>
      <c r="BA5" s="19">
        <v>1.0146999999999999</v>
      </c>
      <c r="BB5" s="19">
        <v>-5.0819000000000001</v>
      </c>
      <c r="BC5" s="19">
        <v>0.58040000000000003</v>
      </c>
      <c r="BD5" s="19">
        <v>-5.0819000000000001</v>
      </c>
      <c r="BE5" s="19">
        <v>0.48959999999999998</v>
      </c>
      <c r="BF5" s="19">
        <v>-5.0819000000000001</v>
      </c>
      <c r="BG5" s="19">
        <v>0.26479999999999998</v>
      </c>
      <c r="BH5" s="19">
        <v>-5.0819000000000001</v>
      </c>
      <c r="BI5" s="19">
        <v>-0.18990000000000001</v>
      </c>
      <c r="BJ5" s="19">
        <v>-5.0819000000000001</v>
      </c>
      <c r="BK5" s="19">
        <v>-0.49659999999999999</v>
      </c>
      <c r="BL5" s="19">
        <v>-5.0819000000000001</v>
      </c>
      <c r="BM5" s="19">
        <v>-0.64070000000000005</v>
      </c>
      <c r="BN5" s="19">
        <v>-5.0819000000000001</v>
      </c>
      <c r="BO5" s="19">
        <v>-1.0541</v>
      </c>
      <c r="BP5" s="19">
        <v>-5.0819000000000001</v>
      </c>
      <c r="BQ5" s="19">
        <v>-0.51819999999999999</v>
      </c>
      <c r="BR5" s="19">
        <v>-5.0819000000000001</v>
      </c>
      <c r="BS5" s="17">
        <v>0</v>
      </c>
      <c r="BT5" s="17">
        <v>0</v>
      </c>
      <c r="BU5" s="17">
        <v>-2.4790000000000001</v>
      </c>
      <c r="BV5" s="17">
        <v>3.8340999999999998</v>
      </c>
      <c r="BW5" s="17">
        <v>-1.3672</v>
      </c>
      <c r="BX5" s="17">
        <v>4.1033999999999997</v>
      </c>
      <c r="BY5" s="17">
        <v>-1.3672</v>
      </c>
      <c r="BZ5" s="17">
        <v>4.1033999999999997</v>
      </c>
      <c r="CA5" s="17">
        <v>2.1608999999999998</v>
      </c>
      <c r="CB5" s="17">
        <v>4.8837999999999999</v>
      </c>
      <c r="CC5" s="17">
        <v>2.1608999999999998</v>
      </c>
      <c r="CD5" s="17">
        <v>4.8837999999999999</v>
      </c>
      <c r="CE5" s="12">
        <v>1.9710000000000001</v>
      </c>
      <c r="CF5" s="12">
        <v>4.8</v>
      </c>
      <c r="CG5" s="12">
        <v>-0.87629999999999997</v>
      </c>
      <c r="CH5" s="12">
        <v>8.2028999999999996</v>
      </c>
      <c r="CI5" s="12">
        <v>2.9203999999999999</v>
      </c>
      <c r="CJ5" s="12">
        <v>10.636200000000001</v>
      </c>
      <c r="CK5" s="12">
        <v>0.3886</v>
      </c>
      <c r="CL5" s="12">
        <v>6.6769999999999996</v>
      </c>
      <c r="CM5" s="12">
        <v>0.3886</v>
      </c>
      <c r="CN5" s="12">
        <v>6.8452999999999999</v>
      </c>
      <c r="CO5" s="12">
        <v>0.51239999999999997</v>
      </c>
      <c r="CP5" s="12">
        <v>6.9874999999999998</v>
      </c>
      <c r="CQ5" s="12">
        <v>-0.4178</v>
      </c>
      <c r="CR5" s="12">
        <v>3.8411</v>
      </c>
      <c r="CS5" s="12">
        <v>1.4922</v>
      </c>
      <c r="CT5" s="12">
        <v>6.9767000000000001</v>
      </c>
      <c r="CU5" s="12">
        <v>0.3785</v>
      </c>
      <c r="CV5" s="12">
        <v>5.835</v>
      </c>
      <c r="CW5" s="12">
        <v>0.15679999999999999</v>
      </c>
      <c r="CX5" s="12">
        <v>5.835</v>
      </c>
      <c r="DI5" s="12">
        <v>0.3054</v>
      </c>
      <c r="DJ5" s="12">
        <v>5.835</v>
      </c>
      <c r="DK5" s="12">
        <v>0.64200000000000002</v>
      </c>
      <c r="DL5" s="12">
        <v>6.4706000000000001</v>
      </c>
      <c r="DM5" s="12">
        <v>0.55689999999999995</v>
      </c>
      <c r="DN5" s="12">
        <v>7.8315000000000001</v>
      </c>
      <c r="DO5" s="12">
        <v>0.44259999999999999</v>
      </c>
      <c r="DP5" s="12">
        <v>8.0950000000000006</v>
      </c>
    </row>
    <row r="6" spans="2:120" ht="15" customHeight="1" x14ac:dyDescent="0.2">
      <c r="B6" s="2" t="s">
        <v>743</v>
      </c>
      <c r="C6" s="2" t="s">
        <v>479</v>
      </c>
      <c r="D6" s="5">
        <f t="shared" si="0"/>
        <v>11.1493</v>
      </c>
      <c r="E6" s="5">
        <f t="shared" si="1"/>
        <v>10.024699999999999</v>
      </c>
      <c r="F6" s="5">
        <f t="shared" si="2"/>
        <v>2.2942999999999998</v>
      </c>
      <c r="G6" s="5">
        <f t="shared" si="3"/>
        <v>0.72140000000000004</v>
      </c>
      <c r="H6" s="5">
        <f t="shared" si="4"/>
        <v>1.0921999999999998</v>
      </c>
      <c r="I6" s="5">
        <f t="shared" si="5"/>
        <v>0.58920000000000039</v>
      </c>
      <c r="J6" s="5">
        <f t="shared" si="6"/>
        <v>1.3088000000000002</v>
      </c>
      <c r="K6" s="5">
        <f t="shared" si="7"/>
        <v>0.98489999999999966</v>
      </c>
      <c r="L6" s="5">
        <f t="shared" si="8"/>
        <v>4.2586334392619429</v>
      </c>
      <c r="M6" s="5">
        <f t="shared" si="9"/>
        <v>1.1037994836019809</v>
      </c>
      <c r="N6" s="5">
        <f t="shared" si="10"/>
        <v>5.5072475414997957</v>
      </c>
      <c r="O6" s="5" t="s">
        <v>566</v>
      </c>
      <c r="P6" s="5">
        <f t="shared" si="17"/>
        <v>4.1473980963973069</v>
      </c>
      <c r="Q6" s="5">
        <f t="shared" si="12"/>
        <v>4.797541278613453</v>
      </c>
      <c r="R6" s="5">
        <f t="shared" si="18"/>
        <v>3.0836791937554082</v>
      </c>
      <c r="S6" s="5">
        <f t="shared" si="19"/>
        <v>3.961313542248329</v>
      </c>
      <c r="T6" s="5">
        <f t="shared" si="20"/>
        <v>4.1298156665885219</v>
      </c>
      <c r="U6" s="5">
        <f t="shared" si="21"/>
        <v>5.2687015791369323</v>
      </c>
      <c r="V6" s="5">
        <f t="shared" si="22"/>
        <v>0.71362010201507209</v>
      </c>
      <c r="W6" s="5">
        <f t="shared" si="23"/>
        <v>1.4535172582394742</v>
      </c>
      <c r="X6" s="5">
        <f t="shared" si="24"/>
        <v>0.26299403035050062</v>
      </c>
      <c r="Y6" s="5">
        <f t="shared" si="25"/>
        <v>0.97540000000000004</v>
      </c>
      <c r="Z6" s="5">
        <f t="shared" si="13"/>
        <v>0.46989999999999998</v>
      </c>
      <c r="AA6" s="5">
        <f t="shared" si="14"/>
        <v>1.2414000000000001</v>
      </c>
      <c r="AB6" s="5">
        <f t="shared" si="15"/>
        <v>2.1901000000000002</v>
      </c>
      <c r="AC6" s="24">
        <f t="shared" si="16"/>
        <v>1.6985999999999999</v>
      </c>
      <c r="AD6" s="6">
        <f t="shared" si="26"/>
        <v>0.18470000000000031</v>
      </c>
      <c r="AE6" s="6">
        <f t="shared" si="27"/>
        <v>0.18470000000000031</v>
      </c>
      <c r="AF6" s="6">
        <f t="shared" si="28"/>
        <v>0.14160000000000039</v>
      </c>
      <c r="AG6" s="9">
        <v>0</v>
      </c>
      <c r="AH6" s="9">
        <v>0</v>
      </c>
      <c r="AI6" s="9">
        <v>0</v>
      </c>
      <c r="AJ6" s="9">
        <v>-0.72140000000000004</v>
      </c>
      <c r="AK6" s="9">
        <v>0</v>
      </c>
      <c r="AL6" s="9">
        <v>-1.2020999999999999</v>
      </c>
      <c r="AM6" s="9">
        <v>0</v>
      </c>
      <c r="AN6" s="9">
        <v>-2.2942999999999998</v>
      </c>
      <c r="AO6" s="9">
        <v>0</v>
      </c>
      <c r="AP6" s="9">
        <v>-2.8835000000000002</v>
      </c>
      <c r="AQ6" s="9">
        <v>0</v>
      </c>
      <c r="AR6" s="9">
        <v>-4.1923000000000004</v>
      </c>
      <c r="AS6" s="9">
        <v>0</v>
      </c>
      <c r="AT6" s="9">
        <v>-5.1772</v>
      </c>
      <c r="AU6" s="9">
        <v>0</v>
      </c>
      <c r="AV6" s="9">
        <v>-10.024699999999999</v>
      </c>
      <c r="AW6" s="9">
        <v>0</v>
      </c>
      <c r="AX6" s="9">
        <v>-11.1493</v>
      </c>
      <c r="AY6" s="18">
        <v>1.0508999999999999</v>
      </c>
      <c r="AZ6" s="18">
        <v>-5.3086000000000002</v>
      </c>
      <c r="BA6" s="19">
        <v>1.1778999999999999</v>
      </c>
      <c r="BB6" s="19">
        <v>-5.3086000000000002</v>
      </c>
      <c r="BC6" s="19">
        <v>0.72199999999999998</v>
      </c>
      <c r="BD6" s="19">
        <v>-5.3086000000000002</v>
      </c>
      <c r="BE6" s="19">
        <v>0.55820000000000003</v>
      </c>
      <c r="BF6" s="19">
        <v>-5.3086000000000002</v>
      </c>
      <c r="BG6" s="19">
        <v>0.33910000000000001</v>
      </c>
      <c r="BH6" s="19">
        <v>-5.3086000000000002</v>
      </c>
      <c r="BI6" s="19">
        <v>-0.1308</v>
      </c>
      <c r="BJ6" s="19">
        <v>-5.3086000000000002</v>
      </c>
      <c r="BK6" s="19">
        <v>-0.41720000000000002</v>
      </c>
      <c r="BL6" s="19">
        <v>-5.3086000000000002</v>
      </c>
      <c r="BM6" s="19">
        <v>-0.51939999999999997</v>
      </c>
      <c r="BN6" s="19">
        <v>-5.3086000000000002</v>
      </c>
      <c r="BO6" s="19">
        <v>-1.0122</v>
      </c>
      <c r="BP6" s="19">
        <v>-5.3086000000000002</v>
      </c>
      <c r="BQ6" s="19">
        <v>-0.64770000000000005</v>
      </c>
      <c r="BR6" s="19">
        <v>-5.3086000000000002</v>
      </c>
      <c r="BS6" s="17">
        <v>0</v>
      </c>
      <c r="BT6" s="17">
        <v>0</v>
      </c>
      <c r="BU6" s="23">
        <v>-2.2161</v>
      </c>
      <c r="BV6" s="17">
        <v>3.6366000000000001</v>
      </c>
      <c r="BW6" s="17">
        <v>-2.9502000000000002</v>
      </c>
      <c r="BX6" s="17">
        <v>4.4608999999999996</v>
      </c>
      <c r="BY6" s="17">
        <v>-5.3060999999999998</v>
      </c>
      <c r="BZ6" s="17">
        <v>6.4427000000000003</v>
      </c>
      <c r="CA6" s="17">
        <v>-7.6791</v>
      </c>
      <c r="CB6" s="17">
        <v>6.9596</v>
      </c>
      <c r="CC6" s="17">
        <v>-7.6791</v>
      </c>
      <c r="CD6" s="17">
        <v>6.9596</v>
      </c>
      <c r="CE6" s="12">
        <v>-7.6288999999999998</v>
      </c>
      <c r="CF6" s="12">
        <v>6.9317000000000002</v>
      </c>
      <c r="CG6" s="12">
        <v>-11.7278</v>
      </c>
      <c r="CH6" s="12">
        <v>7.5640999999999998</v>
      </c>
      <c r="CI6" s="12">
        <v>-9.8704000000000001</v>
      </c>
      <c r="CJ6" s="12">
        <v>11.987500000000001</v>
      </c>
      <c r="CK6" s="12">
        <v>-9.7301000000000002</v>
      </c>
      <c r="CL6" s="12">
        <v>7.2873000000000001</v>
      </c>
      <c r="CM6" s="12">
        <v>-9.7301000000000002</v>
      </c>
      <c r="CN6" s="12">
        <v>7.4720000000000004</v>
      </c>
      <c r="CO6" s="12">
        <v>-9.7021999999999995</v>
      </c>
      <c r="CP6" s="12">
        <v>7.4720000000000004</v>
      </c>
      <c r="CQ6" s="12">
        <v>-12.7546</v>
      </c>
      <c r="CR6" s="12">
        <v>7.0339</v>
      </c>
      <c r="CS6" s="12">
        <v>-16.5989</v>
      </c>
      <c r="CT6" s="12">
        <v>7.9896000000000003</v>
      </c>
      <c r="CU6" s="12">
        <v>-11.295400000000001</v>
      </c>
      <c r="CV6" s="12">
        <v>7.2130000000000001</v>
      </c>
      <c r="CW6" s="12">
        <v>-11.295400000000001</v>
      </c>
      <c r="CX6" s="12">
        <v>7.3977000000000004</v>
      </c>
      <c r="CY6" s="12">
        <v>-11.192500000000001</v>
      </c>
      <c r="CZ6" s="12">
        <v>7.3723000000000001</v>
      </c>
      <c r="DA6" s="12">
        <v>-15.241300000000001</v>
      </c>
      <c r="DB6" s="12">
        <v>6.5583</v>
      </c>
      <c r="DC6" s="12">
        <v>-11.47</v>
      </c>
      <c r="DD6" s="12">
        <v>2.8791000000000002</v>
      </c>
      <c r="DE6" s="12">
        <v>-12.349500000000001</v>
      </c>
      <c r="DF6" s="12">
        <v>7.1265999999999998</v>
      </c>
      <c r="DG6" s="12">
        <v>-12.349500000000001</v>
      </c>
      <c r="DH6" s="12">
        <v>7.2682000000000002</v>
      </c>
      <c r="DI6" s="12">
        <v>-12.291700000000001</v>
      </c>
      <c r="DJ6" s="12">
        <v>7.2758000000000003</v>
      </c>
      <c r="DK6" s="12">
        <v>-11.607799999999999</v>
      </c>
      <c r="DL6" s="12">
        <v>7.0720000000000001</v>
      </c>
      <c r="DM6" s="12">
        <v>-10.6509</v>
      </c>
      <c r="DN6" s="12">
        <v>5.9779</v>
      </c>
      <c r="DO6" s="12">
        <v>-10.574</v>
      </c>
      <c r="DP6" s="12">
        <v>5.7263999999999999</v>
      </c>
    </row>
    <row r="7" spans="2:120" ht="16.149999999999999" customHeight="1" x14ac:dyDescent="0.2">
      <c r="B7" s="2" t="s">
        <v>744</v>
      </c>
      <c r="C7" s="2"/>
      <c r="D7" s="5">
        <f t="shared" si="0"/>
        <v>11.2554</v>
      </c>
      <c r="E7" s="5">
        <f t="shared" si="1"/>
        <v>11.0541</v>
      </c>
      <c r="F7" s="5">
        <f t="shared" si="2"/>
        <v>2.3603000000000001</v>
      </c>
      <c r="G7" s="5">
        <f t="shared" si="3"/>
        <v>0.63880000000000003</v>
      </c>
      <c r="H7" s="5">
        <f t="shared" si="4"/>
        <v>1.2243000000000002</v>
      </c>
      <c r="I7" s="5">
        <f t="shared" si="5"/>
        <v>0.70929999999999982</v>
      </c>
      <c r="J7" s="5">
        <f t="shared" si="6"/>
        <v>1.3544000000000005</v>
      </c>
      <c r="K7" s="5">
        <f t="shared" si="7"/>
        <v>1.2204999999999995</v>
      </c>
      <c r="L7" s="5">
        <f t="shared" si="8"/>
        <v>5.195654973148236</v>
      </c>
      <c r="M7" s="5">
        <f t="shared" si="9"/>
        <v>1.0688616093770045</v>
      </c>
      <c r="N7" s="5">
        <f t="shared" si="10"/>
        <v>5.4755586873737894</v>
      </c>
      <c r="O7" s="5">
        <f t="shared" si="11"/>
        <v>1.5597579940490764</v>
      </c>
      <c r="P7" s="5">
        <f t="shared" si="17"/>
        <v>4.8299760837917196</v>
      </c>
      <c r="Q7" s="5">
        <f t="shared" si="12"/>
        <v>4.8778527448048283</v>
      </c>
      <c r="R7" s="5">
        <f t="shared" si="18"/>
        <v>3.6712901124808979</v>
      </c>
      <c r="S7" s="5">
        <f t="shared" si="19"/>
        <v>4.5212855959339713</v>
      </c>
      <c r="T7" s="5">
        <f t="shared" si="20"/>
        <v>4.887663934846584</v>
      </c>
      <c r="U7" s="5">
        <f t="shared" si="21"/>
        <v>5.9092501131700281</v>
      </c>
      <c r="V7" s="5">
        <f t="shared" si="22"/>
        <v>0.80196823503178727</v>
      </c>
      <c r="W7" s="5">
        <f t="shared" si="23"/>
        <v>1.5194921520034252</v>
      </c>
      <c r="X7" s="5">
        <f t="shared" si="24"/>
        <v>0.30189117244464098</v>
      </c>
      <c r="Y7" s="5">
        <f t="shared" si="25"/>
        <v>1.0604</v>
      </c>
      <c r="Z7" s="5">
        <f t="shared" si="13"/>
        <v>0.49530000000000002</v>
      </c>
      <c r="AA7" s="5">
        <f t="shared" si="14"/>
        <v>1.3411</v>
      </c>
      <c r="AB7" s="5">
        <f t="shared" si="15"/>
        <v>2.2770999999999999</v>
      </c>
      <c r="AC7" s="6">
        <f t="shared" si="16"/>
        <v>1.2997999999999998</v>
      </c>
      <c r="AD7" s="6">
        <f t="shared" si="26"/>
        <v>0.2145999999999999</v>
      </c>
      <c r="AE7" s="6">
        <f t="shared" si="27"/>
        <v>0.21339999999999915</v>
      </c>
      <c r="AF7" s="6">
        <f t="shared" si="28"/>
        <v>0.21720000000000006</v>
      </c>
      <c r="AG7" s="9">
        <v>0</v>
      </c>
      <c r="AH7" s="9">
        <v>0</v>
      </c>
      <c r="AI7" s="9">
        <v>0</v>
      </c>
      <c r="AJ7" s="9">
        <v>-0.63880000000000003</v>
      </c>
      <c r="AK7" s="9">
        <v>0</v>
      </c>
      <c r="AL7" s="9">
        <v>-1.1359999999999999</v>
      </c>
      <c r="AM7" s="9">
        <v>0</v>
      </c>
      <c r="AN7" s="9">
        <v>-2.3603000000000001</v>
      </c>
      <c r="AO7" s="9">
        <v>0</v>
      </c>
      <c r="AP7" s="9">
        <v>-3.0695999999999999</v>
      </c>
      <c r="AQ7" s="9">
        <v>0</v>
      </c>
      <c r="AR7" s="9">
        <v>-4.4240000000000004</v>
      </c>
      <c r="AS7" s="9">
        <v>0</v>
      </c>
      <c r="AT7" s="9">
        <v>-5.6444999999999999</v>
      </c>
      <c r="AU7" s="9">
        <v>0</v>
      </c>
      <c r="AV7" s="9">
        <v>-11.0541</v>
      </c>
      <c r="AW7" s="9">
        <v>0</v>
      </c>
      <c r="AX7" s="9">
        <v>-11.2554</v>
      </c>
      <c r="AY7" s="18">
        <v>0.51239999999999997</v>
      </c>
      <c r="AZ7" s="18">
        <v>-5.9219999999999997</v>
      </c>
      <c r="BA7" s="19">
        <v>1.07</v>
      </c>
      <c r="BB7" s="19">
        <v>-5.9219999999999997</v>
      </c>
      <c r="BC7" s="19">
        <v>0.61470000000000002</v>
      </c>
      <c r="BD7" s="19">
        <v>-5.9219999999999997</v>
      </c>
      <c r="BE7" s="19">
        <v>0.48449999999999999</v>
      </c>
      <c r="BF7" s="19">
        <v>-5.9219999999999997</v>
      </c>
      <c r="BG7" s="19">
        <v>0.15429999999999999</v>
      </c>
      <c r="BH7" s="19">
        <v>-5.9219999999999997</v>
      </c>
      <c r="BI7" s="19">
        <v>-0.34100000000000003</v>
      </c>
      <c r="BJ7" s="19">
        <v>-5.9219999999999997</v>
      </c>
      <c r="BK7" s="19">
        <v>-0.57589999999999997</v>
      </c>
      <c r="BL7" s="19">
        <v>-5.9219999999999997</v>
      </c>
      <c r="BM7" s="19">
        <v>-0.72640000000000005</v>
      </c>
      <c r="BN7" s="19">
        <v>-5.9219999999999997</v>
      </c>
      <c r="BO7" s="19">
        <v>-1.2071000000000001</v>
      </c>
      <c r="BP7" s="19">
        <v>-5.9219999999999997</v>
      </c>
      <c r="BQ7" s="19">
        <v>-0.78739999999999999</v>
      </c>
      <c r="BR7" s="19">
        <v>-5.9219999999999997</v>
      </c>
      <c r="BS7" s="17">
        <v>0</v>
      </c>
      <c r="BT7" s="17">
        <v>0</v>
      </c>
      <c r="BU7" s="17">
        <v>1.2922</v>
      </c>
      <c r="BV7" s="17">
        <v>-5.0324</v>
      </c>
      <c r="BW7" s="17">
        <v>2.2155</v>
      </c>
      <c r="BX7" s="17">
        <v>-5.5709</v>
      </c>
      <c r="BY7" s="17">
        <v>4.8437999999999999</v>
      </c>
      <c r="BZ7" s="17">
        <v>-6.4604999999999997</v>
      </c>
      <c r="CA7" s="17">
        <v>7.5362</v>
      </c>
      <c r="CB7" s="17">
        <v>-6.2477999999999998</v>
      </c>
      <c r="CC7" s="17">
        <v>7.5140000000000002</v>
      </c>
      <c r="CD7" s="17">
        <v>-4.6882000000000001</v>
      </c>
      <c r="CE7" s="12">
        <v>7.5140000000000002</v>
      </c>
      <c r="CF7" s="12">
        <v>2.0287999999999999</v>
      </c>
      <c r="CG7" s="12">
        <v>7.6555999999999997</v>
      </c>
      <c r="CH7" s="12">
        <v>6.8567</v>
      </c>
      <c r="CI7" s="12">
        <v>12.372999999999999</v>
      </c>
      <c r="CJ7" s="12">
        <v>5.6158999999999999</v>
      </c>
      <c r="CK7" s="12">
        <v>7.5457000000000001</v>
      </c>
      <c r="CL7" s="12">
        <v>4.5529000000000002</v>
      </c>
      <c r="CM7" s="12">
        <v>7.3311000000000002</v>
      </c>
      <c r="CN7" s="12">
        <v>4.5529000000000002</v>
      </c>
      <c r="CO7" s="12">
        <v>7.4402999999999997</v>
      </c>
      <c r="CP7" s="12">
        <v>4.5974000000000004</v>
      </c>
      <c r="CQ7" s="12">
        <v>8.2187999999999999</v>
      </c>
      <c r="CR7" s="12">
        <v>1.0096000000000001</v>
      </c>
      <c r="CS7" s="12">
        <v>8.7997999999999994</v>
      </c>
      <c r="CT7" s="12">
        <v>5.4934000000000003</v>
      </c>
      <c r="CU7" s="12">
        <v>7.8625999999999996</v>
      </c>
      <c r="CV7" s="12">
        <v>3.3673999999999999</v>
      </c>
      <c r="CW7" s="12">
        <v>7.6492000000000004</v>
      </c>
      <c r="CX7" s="12">
        <v>3.3673999999999999</v>
      </c>
      <c r="CY7" s="12">
        <v>7.8517999999999999</v>
      </c>
      <c r="CZ7" s="12">
        <v>3.5928</v>
      </c>
      <c r="DA7" s="12">
        <v>3.3363</v>
      </c>
      <c r="DB7" s="12">
        <v>1.7221</v>
      </c>
      <c r="DC7" s="12">
        <v>9.2411999999999992</v>
      </c>
      <c r="DD7" s="12">
        <v>1.4954000000000001</v>
      </c>
      <c r="DE7" s="12">
        <v>5.7530999999999999</v>
      </c>
      <c r="DF7" s="12">
        <v>2.7113999999999998</v>
      </c>
      <c r="DG7" s="12">
        <v>5.7530999999999999</v>
      </c>
      <c r="DH7" s="12">
        <v>2.9285999999999999</v>
      </c>
      <c r="DI7" s="12">
        <v>5.7073999999999998</v>
      </c>
      <c r="DJ7" s="12">
        <v>2.8854000000000002</v>
      </c>
      <c r="DK7" s="12">
        <v>6.2077999999999998</v>
      </c>
      <c r="DL7" s="12">
        <v>2.2587000000000002</v>
      </c>
      <c r="DM7" s="12">
        <v>6.3391999999999999</v>
      </c>
      <c r="DN7" s="12">
        <v>0.74490000000000001</v>
      </c>
      <c r="DO7" s="12">
        <v>6.2560000000000002</v>
      </c>
      <c r="DP7" s="12">
        <v>0.45469999999999999</v>
      </c>
    </row>
    <row r="8" spans="2:120" ht="16.149999999999999" customHeight="1" x14ac:dyDescent="0.2">
      <c r="B8" s="2" t="s">
        <v>899</v>
      </c>
      <c r="C8" s="2" t="s">
        <v>938</v>
      </c>
      <c r="D8" s="5">
        <f t="shared" si="0"/>
        <v>10.4337</v>
      </c>
      <c r="E8" s="5">
        <f t="shared" si="1"/>
        <v>10.081899999999999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8"/>
        <v>4.7240561067794271</v>
      </c>
      <c r="M8" s="5">
        <f t="shared" si="9"/>
        <v>1.1587530582483914</v>
      </c>
      <c r="N8" s="5">
        <f t="shared" si="10"/>
        <v>5.661945704855369</v>
      </c>
      <c r="O8" s="5">
        <f t="shared" si="11"/>
        <v>1.3983805240348568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-10.081899999999999</v>
      </c>
      <c r="AW8" s="9">
        <v>0</v>
      </c>
      <c r="AX8" s="9">
        <v>-10.4337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-3.5947</v>
      </c>
      <c r="BV8" s="17">
        <v>3.0651000000000002</v>
      </c>
      <c r="BW8" s="17">
        <v>-4.7530000000000001</v>
      </c>
      <c r="BX8" s="17">
        <v>3.0975000000000001</v>
      </c>
      <c r="BY8" s="17">
        <v>-8.5617000000000001</v>
      </c>
      <c r="BZ8" s="17">
        <v>1.8993</v>
      </c>
      <c r="CA8" s="17">
        <v>-9.1097000000000001</v>
      </c>
      <c r="CB8" s="17">
        <v>0.3226</v>
      </c>
      <c r="CC8" s="17">
        <v>-8.0168999999999997</v>
      </c>
      <c r="CD8" s="17">
        <v>-0.54990000000000006</v>
      </c>
    </row>
    <row r="9" spans="2:120" ht="16.149999999999999" customHeight="1" x14ac:dyDescent="0.2">
      <c r="B9" s="2" t="s">
        <v>900</v>
      </c>
      <c r="C9" s="2" t="s">
        <v>938</v>
      </c>
      <c r="D9" s="5">
        <f t="shared" si="0"/>
        <v>11.1004</v>
      </c>
      <c r="E9" s="5">
        <f t="shared" si="1"/>
        <v>10.7569</v>
      </c>
      <c r="F9" s="5" t="s">
        <v>566</v>
      </c>
      <c r="G9" s="5" t="s">
        <v>566</v>
      </c>
      <c r="H9" s="5" t="s">
        <v>566</v>
      </c>
      <c r="I9" s="5" t="s">
        <v>566</v>
      </c>
      <c r="J9" s="5" t="s">
        <v>566</v>
      </c>
      <c r="K9" s="5" t="s">
        <v>566</v>
      </c>
      <c r="L9" s="5">
        <f t="shared" si="8"/>
        <v>4.4970392804599788</v>
      </c>
      <c r="M9" s="5">
        <f t="shared" si="9"/>
        <v>1.1876231136181208</v>
      </c>
      <c r="N9" s="5">
        <f t="shared" si="10"/>
        <v>5.7470539916180563</v>
      </c>
      <c r="O9" s="5">
        <f t="shared" si="11"/>
        <v>1.6611037806229931</v>
      </c>
      <c r="P9" s="5" t="s">
        <v>566</v>
      </c>
      <c r="Q9" s="5" t="s">
        <v>566</v>
      </c>
      <c r="R9" s="5" t="s">
        <v>566</v>
      </c>
      <c r="S9" s="5" t="s">
        <v>566</v>
      </c>
      <c r="T9" s="5" t="s">
        <v>566</v>
      </c>
      <c r="U9" s="5" t="s">
        <v>566</v>
      </c>
      <c r="V9" s="5" t="s">
        <v>566</v>
      </c>
      <c r="W9" s="5" t="s">
        <v>566</v>
      </c>
      <c r="X9" s="5" t="s">
        <v>566</v>
      </c>
      <c r="Y9" s="5" t="s">
        <v>566</v>
      </c>
      <c r="Z9" s="5" t="s">
        <v>566</v>
      </c>
      <c r="AA9" s="5" t="s">
        <v>566</v>
      </c>
      <c r="AB9" s="5" t="s">
        <v>566</v>
      </c>
      <c r="AC9" s="5" t="s">
        <v>566</v>
      </c>
      <c r="AD9" s="5" t="s">
        <v>566</v>
      </c>
      <c r="AE9" s="5" t="s">
        <v>566</v>
      </c>
      <c r="AF9" s="5" t="s">
        <v>566</v>
      </c>
      <c r="AG9" s="9">
        <v>0</v>
      </c>
      <c r="AH9" s="9">
        <v>0</v>
      </c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v>0</v>
      </c>
      <c r="AV9" s="9">
        <v>-10.7569</v>
      </c>
      <c r="AW9" s="9">
        <v>0</v>
      </c>
      <c r="AX9" s="9">
        <v>-11.1004</v>
      </c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>
        <v>0</v>
      </c>
      <c r="BT9" s="17">
        <v>0</v>
      </c>
      <c r="BU9" s="17">
        <v>1.4001999999999999</v>
      </c>
      <c r="BV9" s="17">
        <v>-4.2735000000000003</v>
      </c>
      <c r="BW9" s="17">
        <v>1.4173</v>
      </c>
      <c r="BX9" s="17">
        <v>-5.4610000000000003</v>
      </c>
      <c r="BY9" s="17">
        <v>1.8288</v>
      </c>
      <c r="BZ9" s="17">
        <v>-8.5718999999999994</v>
      </c>
      <c r="CA9" s="17">
        <v>3.7713000000000001</v>
      </c>
      <c r="CB9" s="17">
        <v>-10.313700000000001</v>
      </c>
      <c r="CC9" s="17">
        <v>5.3677000000000001</v>
      </c>
      <c r="CD9" s="17">
        <v>-9.8545999999999996</v>
      </c>
    </row>
    <row r="10" spans="2:120" ht="16.149999999999999" customHeight="1" x14ac:dyDescent="0.2">
      <c r="B10" s="2" t="s">
        <v>901</v>
      </c>
      <c r="C10" s="2" t="s">
        <v>938</v>
      </c>
      <c r="D10" s="5">
        <f t="shared" si="0"/>
        <v>11.397</v>
      </c>
      <c r="E10" s="5">
        <f t="shared" si="1"/>
        <v>10.714399999999999</v>
      </c>
      <c r="F10" s="5" t="s">
        <v>566</v>
      </c>
      <c r="G10" s="5" t="s">
        <v>566</v>
      </c>
      <c r="H10" s="5" t="s">
        <v>566</v>
      </c>
      <c r="I10" s="5" t="s">
        <v>566</v>
      </c>
      <c r="J10" s="5" t="s">
        <v>566</v>
      </c>
      <c r="K10" s="5" t="s">
        <v>566</v>
      </c>
      <c r="L10" s="5">
        <f t="shared" si="8"/>
        <v>4.9049991029560847</v>
      </c>
      <c r="M10" s="5">
        <f t="shared" si="9"/>
        <v>1.2838785378687505</v>
      </c>
      <c r="N10" s="5">
        <f t="shared" si="10"/>
        <v>5.7425230903595565</v>
      </c>
      <c r="O10" s="5">
        <f t="shared" si="11"/>
        <v>1.5932462458766381</v>
      </c>
      <c r="P10" s="5" t="s">
        <v>566</v>
      </c>
      <c r="Q10" s="5" t="s">
        <v>566</v>
      </c>
      <c r="R10" s="5" t="s">
        <v>566</v>
      </c>
      <c r="S10" s="5" t="s">
        <v>566</v>
      </c>
      <c r="T10" s="5" t="s">
        <v>566</v>
      </c>
      <c r="U10" s="5" t="s">
        <v>566</v>
      </c>
      <c r="V10" s="5" t="s">
        <v>566</v>
      </c>
      <c r="W10" s="5" t="s">
        <v>566</v>
      </c>
      <c r="X10" s="5" t="s">
        <v>566</v>
      </c>
      <c r="Y10" s="5" t="s">
        <v>566</v>
      </c>
      <c r="Z10" s="5" t="s">
        <v>566</v>
      </c>
      <c r="AA10" s="5" t="s">
        <v>566</v>
      </c>
      <c r="AB10" s="5" t="s">
        <v>566</v>
      </c>
      <c r="AC10" s="5" t="s">
        <v>566</v>
      </c>
      <c r="AD10" s="5" t="s">
        <v>566</v>
      </c>
      <c r="AE10" s="5" t="s">
        <v>566</v>
      </c>
      <c r="AF10" s="5" t="s">
        <v>566</v>
      </c>
      <c r="AG10" s="9">
        <v>0</v>
      </c>
      <c r="AH10" s="9">
        <v>0</v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v>0</v>
      </c>
      <c r="AV10" s="9">
        <v>-10.714399999999999</v>
      </c>
      <c r="AW10" s="9">
        <v>0</v>
      </c>
      <c r="AX10" s="9">
        <v>-11.397</v>
      </c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>
        <v>0</v>
      </c>
      <c r="BT10" s="17">
        <v>0</v>
      </c>
      <c r="BU10" s="17">
        <v>-0.48259999999999997</v>
      </c>
      <c r="BV10" s="17">
        <v>4.8811999999999998</v>
      </c>
      <c r="BW10" s="17">
        <v>0.52449999999999997</v>
      </c>
      <c r="BX10" s="17">
        <v>5.6775000000000002</v>
      </c>
      <c r="BY10" s="17">
        <v>3.2321</v>
      </c>
      <c r="BZ10" s="17">
        <v>6.4484000000000004</v>
      </c>
      <c r="CA10" s="17">
        <v>5.6477000000000004</v>
      </c>
      <c r="CB10" s="17">
        <v>4.7949000000000002</v>
      </c>
      <c r="CC10" s="17">
        <v>5.1688999999999998</v>
      </c>
      <c r="CD10" s="17">
        <v>3.2753000000000001</v>
      </c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1"/>
        <v>0</v>
      </c>
      <c r="P11" s="5">
        <f t="shared" si="17"/>
        <v>0</v>
      </c>
      <c r="Q11" s="5">
        <f t="shared" si="12"/>
        <v>0</v>
      </c>
      <c r="R11" s="5">
        <f t="shared" si="18"/>
        <v>0</v>
      </c>
      <c r="S11" s="5">
        <f t="shared" si="19"/>
        <v>0</v>
      </c>
      <c r="T11" s="5">
        <f t="shared" si="20"/>
        <v>0</v>
      </c>
      <c r="U11" s="5">
        <f t="shared" si="21"/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25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 t="shared" si="26"/>
        <v>0</v>
      </c>
      <c r="AE11" s="6">
        <f t="shared" si="27"/>
        <v>0</v>
      </c>
      <c r="AF11" s="6">
        <f t="shared" si="28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10"/>
        <v>0</v>
      </c>
      <c r="O12" s="5">
        <f t="shared" si="11"/>
        <v>0</v>
      </c>
      <c r="P12" s="5">
        <f t="shared" si="17"/>
        <v>0</v>
      </c>
      <c r="Q12" s="5">
        <f t="shared" si="12"/>
        <v>0</v>
      </c>
      <c r="R12" s="5">
        <f t="shared" si="18"/>
        <v>0</v>
      </c>
      <c r="S12" s="5">
        <f t="shared" si="19"/>
        <v>0</v>
      </c>
      <c r="T12" s="5">
        <f t="shared" si="20"/>
        <v>0</v>
      </c>
      <c r="U12" s="5">
        <f t="shared" si="21"/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25"/>
        <v>0</v>
      </c>
      <c r="Z12" s="5">
        <f t="shared" si="13"/>
        <v>0</v>
      </c>
      <c r="AA12" s="5">
        <f t="shared" si="14"/>
        <v>0</v>
      </c>
      <c r="AB12" s="5">
        <f t="shared" si="15"/>
        <v>0</v>
      </c>
      <c r="AC12" s="6">
        <f t="shared" si="16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AVERAGE(D3:D10)</f>
        <v>10.601012500000001</v>
      </c>
      <c r="E13" s="14">
        <f t="shared" ref="E13:N13" si="29">AVERAGE(E3:E10)</f>
        <v>10.156749999999999</v>
      </c>
      <c r="F13" s="14">
        <f t="shared" si="29"/>
        <v>2.2909600000000001</v>
      </c>
      <c r="G13" s="14">
        <f t="shared" si="29"/>
        <v>0.66623999999999994</v>
      </c>
      <c r="H13" s="14">
        <f t="shared" si="29"/>
        <v>1.1930400000000003</v>
      </c>
      <c r="I13" s="14">
        <f t="shared" si="29"/>
        <v>0.59523999999999999</v>
      </c>
      <c r="J13" s="14">
        <f t="shared" si="29"/>
        <v>1.2786200000000001</v>
      </c>
      <c r="K13" s="14">
        <f t="shared" si="29"/>
        <v>0.95289999999999964</v>
      </c>
      <c r="L13" s="14">
        <f t="shared" si="29"/>
        <v>4.4926135954259818</v>
      </c>
      <c r="M13" s="14">
        <f t="shared" si="29"/>
        <v>1.13964357997391</v>
      </c>
      <c r="N13" s="14">
        <f t="shared" si="29"/>
        <v>5.5304695061407694</v>
      </c>
      <c r="O13" s="14">
        <f>AVERAGE(O3,O5:O10)</f>
        <v>1.5480335398760294</v>
      </c>
      <c r="P13" s="14">
        <f t="shared" ref="P13:AB13" si="30">AVERAGE(P3:P10)</f>
        <v>4.2182956731813332</v>
      </c>
      <c r="Q13" s="14">
        <f t="shared" si="30"/>
        <v>4.5533732073101731</v>
      </c>
      <c r="R13" s="14">
        <f t="shared" si="30"/>
        <v>3.2157190403819973</v>
      </c>
      <c r="S13" s="14">
        <f t="shared" si="30"/>
        <v>3.8685973103499478</v>
      </c>
      <c r="T13" s="14">
        <f t="shared" si="30"/>
        <v>4.1112969427334018</v>
      </c>
      <c r="U13" s="14">
        <f t="shared" si="30"/>
        <v>5.0425078531203997</v>
      </c>
      <c r="V13" s="14">
        <f t="shared" si="30"/>
        <v>0.71486823337816274</v>
      </c>
      <c r="W13" s="14">
        <f t="shared" si="30"/>
        <v>1.4696872559098195</v>
      </c>
      <c r="X13" s="14">
        <f t="shared" si="30"/>
        <v>0.26955165756294835</v>
      </c>
      <c r="Y13" s="14">
        <f t="shared" si="30"/>
        <v>0.96838000000000002</v>
      </c>
      <c r="Z13" s="14">
        <f t="shared" si="30"/>
        <v>0.45683999999999997</v>
      </c>
      <c r="AA13" s="14">
        <f t="shared" si="30"/>
        <v>1.23556</v>
      </c>
      <c r="AB13" s="14">
        <f t="shared" si="30"/>
        <v>2.1670000000000003</v>
      </c>
      <c r="AC13" s="14">
        <f>AVERAGE(AC3:AC5,AC7)</f>
        <v>1.2645749999999998</v>
      </c>
      <c r="AD13" s="14">
        <f>AVERAGE(AD3:AD10)</f>
        <v>0.18808000000000011</v>
      </c>
      <c r="AE13" s="14">
        <f>AVERAGE(AE3:AE10)</f>
        <v>0.20091999999999985</v>
      </c>
      <c r="AF13" s="14">
        <f>AVERAGE(AF3:AF10)</f>
        <v>0.17432500000000012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STDEV(D3:D10)</f>
        <v>0.72155166221830602</v>
      </c>
      <c r="E14" s="14">
        <f t="shared" ref="E14:N14" si="31">STDEV(E3:E10)</f>
        <v>0.65057213501435995</v>
      </c>
      <c r="F14" s="14">
        <f t="shared" si="31"/>
        <v>7.9830620691561729E-2</v>
      </c>
      <c r="G14" s="14">
        <f t="shared" si="31"/>
        <v>4.6226269587757128E-2</v>
      </c>
      <c r="H14" s="14">
        <f t="shared" si="31"/>
        <v>8.6482530027746154E-2</v>
      </c>
      <c r="I14" s="14">
        <f t="shared" si="31"/>
        <v>7.2832911516703791E-2</v>
      </c>
      <c r="J14" s="14">
        <f t="shared" si="31"/>
        <v>5.824149723350186E-2</v>
      </c>
      <c r="K14" s="14">
        <f t="shared" si="31"/>
        <v>0.21292011412734133</v>
      </c>
      <c r="L14" s="14">
        <f t="shared" si="31"/>
        <v>0.50516798161588694</v>
      </c>
      <c r="M14" s="14">
        <f t="shared" si="31"/>
        <v>8.6102343583503854E-2</v>
      </c>
      <c r="N14" s="14">
        <f t="shared" si="31"/>
        <v>0.19829194054709146</v>
      </c>
      <c r="O14" s="14">
        <f>STDEV(O3,O5:O10)</f>
        <v>9.7181347354379652E-2</v>
      </c>
      <c r="P14" s="14">
        <f t="shared" ref="P14:AB14" si="32">STDEV(P3:P10)</f>
        <v>0.42495194084101939</v>
      </c>
      <c r="Q14" s="14">
        <f t="shared" si="32"/>
        <v>0.27592587081919806</v>
      </c>
      <c r="R14" s="14">
        <f t="shared" si="32"/>
        <v>0.27649474525902679</v>
      </c>
      <c r="S14" s="14">
        <f t="shared" si="32"/>
        <v>0.39497455986612495</v>
      </c>
      <c r="T14" s="14">
        <f t="shared" si="32"/>
        <v>0.61103431018886034</v>
      </c>
      <c r="U14" s="14">
        <f t="shared" si="32"/>
        <v>0.68725061291991019</v>
      </c>
      <c r="V14" s="14">
        <f t="shared" si="32"/>
        <v>5.4399849572231304E-2</v>
      </c>
      <c r="W14" s="14">
        <f t="shared" si="32"/>
        <v>9.5601960075779494E-2</v>
      </c>
      <c r="X14" s="14">
        <f t="shared" si="32"/>
        <v>4.5631922831870453E-2</v>
      </c>
      <c r="Y14" s="14">
        <f t="shared" si="32"/>
        <v>6.3087811818131695E-2</v>
      </c>
      <c r="Z14" s="14">
        <f t="shared" si="32"/>
        <v>3.4557748769270265E-2</v>
      </c>
      <c r="AA14" s="14">
        <f t="shared" si="32"/>
        <v>6.7485576236704106E-2</v>
      </c>
      <c r="AB14" s="14">
        <f t="shared" si="32"/>
        <v>0.11270157496681216</v>
      </c>
      <c r="AC14" s="14">
        <f>STDEV(AC3:AC5,AC7)</f>
        <v>5.1142570330400823E-2</v>
      </c>
      <c r="AD14" s="14">
        <f>STDEV(AD3:AD10)</f>
        <v>1.6708889849418325E-2</v>
      </c>
      <c r="AE14" s="14">
        <f>STDEV(AE3:AE10)</f>
        <v>1.752931829821092E-2</v>
      </c>
      <c r="AF14" s="14">
        <f>STDEV(AF3:AF10)</f>
        <v>3.2707529714119207E-2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MAX(D3:D10)-MIN(D3:D10)</f>
        <v>1.7717000000000009</v>
      </c>
      <c r="E15" s="14">
        <f t="shared" ref="E15:N15" si="33">MAX(E3:E10)-MIN(E3:E10)</f>
        <v>1.7563999999999993</v>
      </c>
      <c r="F15" s="14">
        <f t="shared" si="33"/>
        <v>0.18730000000000002</v>
      </c>
      <c r="G15" s="14">
        <f t="shared" si="33"/>
        <v>0.11499999999999999</v>
      </c>
      <c r="H15" s="14">
        <f t="shared" si="33"/>
        <v>0.17910000000000026</v>
      </c>
      <c r="I15" s="14">
        <f t="shared" si="33"/>
        <v>0.19179999999999975</v>
      </c>
      <c r="J15" s="14">
        <f t="shared" si="33"/>
        <v>0.1384000000000003</v>
      </c>
      <c r="K15" s="14">
        <f t="shared" si="33"/>
        <v>0.52389999999999937</v>
      </c>
      <c r="L15" s="14">
        <f t="shared" si="33"/>
        <v>1.6854264620680812</v>
      </c>
      <c r="M15" s="14">
        <f t="shared" si="33"/>
        <v>0.28865364871052623</v>
      </c>
      <c r="N15" s="14">
        <f t="shared" si="33"/>
        <v>0.5169430465148297</v>
      </c>
      <c r="O15" s="14">
        <f>MAX(O3,O5:O10)-MIN(O3,O5:O10)</f>
        <v>0.26272325658813633</v>
      </c>
      <c r="P15" s="14">
        <f t="shared" ref="P15:AB15" si="34">MAX(P3:P10)-MIN(P3:P10)</f>
        <v>1.0502893242837308</v>
      </c>
      <c r="Q15" s="14">
        <f t="shared" si="34"/>
        <v>0.58796718689072502</v>
      </c>
      <c r="R15" s="14">
        <f t="shared" si="34"/>
        <v>0.67186728633584147</v>
      </c>
      <c r="S15" s="14">
        <f t="shared" si="34"/>
        <v>0.93803172689259462</v>
      </c>
      <c r="T15" s="14">
        <f t="shared" si="34"/>
        <v>1.4908890865529849</v>
      </c>
      <c r="U15" s="14">
        <f t="shared" si="34"/>
        <v>1.5061616732224499</v>
      </c>
      <c r="V15" s="14">
        <f t="shared" si="34"/>
        <v>0.14119029199797206</v>
      </c>
      <c r="W15" s="14">
        <f t="shared" si="34"/>
        <v>0.24219066595129446</v>
      </c>
      <c r="X15" s="14">
        <f t="shared" si="34"/>
        <v>0.10939760180223101</v>
      </c>
      <c r="Y15" s="14">
        <f t="shared" si="34"/>
        <v>0.16179999999999994</v>
      </c>
      <c r="Z15" s="14">
        <f t="shared" si="34"/>
        <v>9.4000000000000028E-2</v>
      </c>
      <c r="AA15" s="14">
        <f t="shared" si="34"/>
        <v>0.18670000000000009</v>
      </c>
      <c r="AB15" s="14">
        <f t="shared" si="34"/>
        <v>0.24569999999999981</v>
      </c>
      <c r="AC15" s="14">
        <f>MAX(AC3:AC5,AC7)-MIN(AC3:AC5,AC7)</f>
        <v>9.9099999999999966E-2</v>
      </c>
      <c r="AD15" s="14">
        <f>MAX(AD3:AD10)-MIN(AD3:AD10)</f>
        <v>4.6299999999999564E-2</v>
      </c>
      <c r="AE15" s="14">
        <f>MAX(AE3:AE10)-MIN(AE3:AE10)</f>
        <v>4.0100000000000025E-2</v>
      </c>
      <c r="AF15" s="14">
        <f>MAX(AF3:AF10)-MIN(AF3:AF10)</f>
        <v>7.5599999999999667E-2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MIN(D3:D10)</f>
        <v>9.6252999999999993</v>
      </c>
      <c r="E16" s="14">
        <f t="shared" ref="E16:N16" si="35">MIN(E3:E10)</f>
        <v>9.2977000000000007</v>
      </c>
      <c r="F16" s="14">
        <f t="shared" si="35"/>
        <v>2.1882000000000001</v>
      </c>
      <c r="G16" s="14">
        <f t="shared" si="35"/>
        <v>0.60640000000000005</v>
      </c>
      <c r="H16" s="14">
        <f t="shared" si="35"/>
        <v>1.0921999999999998</v>
      </c>
      <c r="I16" s="14">
        <f t="shared" si="35"/>
        <v>0.51750000000000007</v>
      </c>
      <c r="J16" s="14">
        <f t="shared" si="35"/>
        <v>1.2160000000000002</v>
      </c>
      <c r="K16" s="14">
        <f t="shared" si="35"/>
        <v>0.69660000000000011</v>
      </c>
      <c r="L16" s="14">
        <f t="shared" si="35"/>
        <v>3.5102285110801548</v>
      </c>
      <c r="M16" s="14">
        <f t="shared" si="35"/>
        <v>0.99522488915822427</v>
      </c>
      <c r="N16" s="14">
        <f t="shared" si="35"/>
        <v>5.2301109451032266</v>
      </c>
      <c r="O16" s="14">
        <f>MIN(O3,O5:O10)</f>
        <v>1.3983805240348568</v>
      </c>
      <c r="P16" s="14">
        <f t="shared" ref="P16:AB16" si="36">MIN(P3:P10)</f>
        <v>3.7796867595079888</v>
      </c>
      <c r="Q16" s="14">
        <f t="shared" si="36"/>
        <v>4.2898855579141033</v>
      </c>
      <c r="R16" s="14">
        <f t="shared" si="36"/>
        <v>2.9994228261450564</v>
      </c>
      <c r="S16" s="14">
        <f t="shared" si="36"/>
        <v>3.5832538690413767</v>
      </c>
      <c r="T16" s="14">
        <f t="shared" si="36"/>
        <v>3.3967748482935991</v>
      </c>
      <c r="U16" s="14">
        <f t="shared" si="36"/>
        <v>4.4030884399475783</v>
      </c>
      <c r="V16" s="14">
        <f t="shared" si="36"/>
        <v>0.66077794303381521</v>
      </c>
      <c r="W16" s="14">
        <f t="shared" si="36"/>
        <v>1.3635581469083011</v>
      </c>
      <c r="X16" s="14">
        <f t="shared" si="36"/>
        <v>0.19312651293905703</v>
      </c>
      <c r="Y16" s="14">
        <f t="shared" si="36"/>
        <v>0.89860000000000007</v>
      </c>
      <c r="Z16" s="14">
        <f t="shared" si="36"/>
        <v>0.40129999999999999</v>
      </c>
      <c r="AA16" s="14">
        <f t="shared" si="36"/>
        <v>1.1543999999999999</v>
      </c>
      <c r="AB16" s="14">
        <f t="shared" si="36"/>
        <v>2.0314000000000001</v>
      </c>
      <c r="AC16" s="14">
        <f>MIN(AC3:AC5,AC7)</f>
        <v>1.2179</v>
      </c>
      <c r="AD16" s="14">
        <f>MIN(AD3:AD10)</f>
        <v>0.16830000000000034</v>
      </c>
      <c r="AE16" s="14">
        <f>MIN(AE3:AE10)</f>
        <v>0.18159999999999998</v>
      </c>
      <c r="AF16" s="14">
        <f>MIN(AF3:AF10)</f>
        <v>0.14160000000000039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MAX(D3:D10)</f>
        <v>11.397</v>
      </c>
      <c r="E17" s="14">
        <f t="shared" ref="E17:N17" si="37">MAX(E3:E10)</f>
        <v>11.0541</v>
      </c>
      <c r="F17" s="14">
        <f t="shared" si="37"/>
        <v>2.3755000000000002</v>
      </c>
      <c r="G17" s="14">
        <f t="shared" si="37"/>
        <v>0.72140000000000004</v>
      </c>
      <c r="H17" s="14">
        <f t="shared" si="37"/>
        <v>1.2713000000000001</v>
      </c>
      <c r="I17" s="14">
        <f t="shared" si="37"/>
        <v>0.70929999999999982</v>
      </c>
      <c r="J17" s="14">
        <f t="shared" si="37"/>
        <v>1.3544000000000005</v>
      </c>
      <c r="K17" s="14">
        <f t="shared" si="37"/>
        <v>1.2204999999999995</v>
      </c>
      <c r="L17" s="14">
        <f t="shared" si="37"/>
        <v>5.195654973148236</v>
      </c>
      <c r="M17" s="14">
        <f t="shared" si="37"/>
        <v>1.2838785378687505</v>
      </c>
      <c r="N17" s="14">
        <f t="shared" si="37"/>
        <v>5.7470539916180563</v>
      </c>
      <c r="O17" s="14">
        <f>MAX(O3,O5:O10)</f>
        <v>1.6611037806229931</v>
      </c>
      <c r="P17" s="14">
        <f t="shared" ref="P17:AB17" si="38">MAX(P3:P10)</f>
        <v>4.8299760837917196</v>
      </c>
      <c r="Q17" s="14">
        <f t="shared" si="38"/>
        <v>4.8778527448048283</v>
      </c>
      <c r="R17" s="14">
        <f t="shared" si="38"/>
        <v>3.6712901124808979</v>
      </c>
      <c r="S17" s="14">
        <f t="shared" si="38"/>
        <v>4.5212855959339713</v>
      </c>
      <c r="T17" s="14">
        <f t="shared" si="38"/>
        <v>4.887663934846584</v>
      </c>
      <c r="U17" s="14">
        <f t="shared" si="38"/>
        <v>5.9092501131700281</v>
      </c>
      <c r="V17" s="14">
        <f t="shared" si="38"/>
        <v>0.80196823503178727</v>
      </c>
      <c r="W17" s="14">
        <f t="shared" si="38"/>
        <v>1.6057488128595956</v>
      </c>
      <c r="X17" s="14">
        <f t="shared" si="38"/>
        <v>0.30252411474128804</v>
      </c>
      <c r="Y17" s="14">
        <f t="shared" si="38"/>
        <v>1.0604</v>
      </c>
      <c r="Z17" s="14">
        <f t="shared" si="38"/>
        <v>0.49530000000000002</v>
      </c>
      <c r="AA17" s="14">
        <f t="shared" si="38"/>
        <v>1.3411</v>
      </c>
      <c r="AB17" s="14">
        <f t="shared" si="38"/>
        <v>2.2770999999999999</v>
      </c>
      <c r="AC17" s="14">
        <f>MAX(AC3:AC5,AC7)</f>
        <v>1.3169999999999999</v>
      </c>
      <c r="AD17" s="14">
        <f>MAX(AD3:AD10)</f>
        <v>0.2145999999999999</v>
      </c>
      <c r="AE17" s="14">
        <f>MAX(AE3:AE10)</f>
        <v>0.22170000000000001</v>
      </c>
      <c r="AF17" s="14">
        <f>MAX(AF3:AF10)</f>
        <v>0.21720000000000006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COUNT(D3:D10)</f>
        <v>8</v>
      </c>
      <c r="E18" s="15">
        <f t="shared" ref="E18:N18" si="39">COUNT(E3:E10)</f>
        <v>8</v>
      </c>
      <c r="F18" s="15">
        <f t="shared" si="39"/>
        <v>5</v>
      </c>
      <c r="G18" s="15">
        <f t="shared" si="39"/>
        <v>5</v>
      </c>
      <c r="H18" s="15">
        <f t="shared" si="39"/>
        <v>5</v>
      </c>
      <c r="I18" s="15">
        <f t="shared" si="39"/>
        <v>5</v>
      </c>
      <c r="J18" s="15">
        <f t="shared" si="39"/>
        <v>5</v>
      </c>
      <c r="K18" s="15">
        <f t="shared" si="39"/>
        <v>5</v>
      </c>
      <c r="L18" s="15">
        <f t="shared" si="39"/>
        <v>8</v>
      </c>
      <c r="M18" s="15">
        <f t="shared" si="39"/>
        <v>8</v>
      </c>
      <c r="N18" s="15">
        <f t="shared" si="39"/>
        <v>7</v>
      </c>
      <c r="O18" s="15">
        <f>COUNT(O3,O5:O10)</f>
        <v>5</v>
      </c>
      <c r="P18" s="15">
        <f t="shared" ref="P18:AB18" si="40">COUNT(P3:P10)</f>
        <v>5</v>
      </c>
      <c r="Q18" s="15">
        <f t="shared" si="40"/>
        <v>5</v>
      </c>
      <c r="R18" s="15">
        <f t="shared" si="40"/>
        <v>5</v>
      </c>
      <c r="S18" s="15">
        <f t="shared" si="40"/>
        <v>5</v>
      </c>
      <c r="T18" s="15">
        <f t="shared" si="40"/>
        <v>4</v>
      </c>
      <c r="U18" s="15">
        <f t="shared" si="40"/>
        <v>4</v>
      </c>
      <c r="V18" s="15">
        <f t="shared" si="40"/>
        <v>5</v>
      </c>
      <c r="W18" s="15">
        <f t="shared" si="40"/>
        <v>5</v>
      </c>
      <c r="X18" s="15">
        <f t="shared" si="40"/>
        <v>5</v>
      </c>
      <c r="Y18" s="15">
        <f t="shared" si="40"/>
        <v>5</v>
      </c>
      <c r="Z18" s="15">
        <f t="shared" si="40"/>
        <v>5</v>
      </c>
      <c r="AA18" s="15">
        <f t="shared" si="40"/>
        <v>5</v>
      </c>
      <c r="AB18" s="15">
        <f t="shared" si="40"/>
        <v>5</v>
      </c>
      <c r="AC18" s="15">
        <f>COUNT(AC3:AC5,AC7)</f>
        <v>4</v>
      </c>
      <c r="AD18" s="15">
        <f>COUNT(AD3:AD10)</f>
        <v>5</v>
      </c>
      <c r="AE18" s="15">
        <f>COUNT(AE3:AE10)</f>
        <v>5</v>
      </c>
      <c r="AF18" s="15">
        <f>COUNT(AF3:AF10)</f>
        <v>4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745</v>
      </c>
      <c r="C23" s="1"/>
      <c r="D23" s="5">
        <f t="shared" ref="D23:D32" si="41">((AG23-AW23)^2+(AH23-AX23)^2)^0.5</f>
        <v>13.6328</v>
      </c>
      <c r="E23" s="5">
        <f t="shared" ref="E23:E32" si="42">((AG23-AU23)^2+(AH23-AV23)^2)^0.5</f>
        <v>12.9489</v>
      </c>
      <c r="F23" s="5">
        <f t="shared" ref="F23:F32" si="43">((AG23-AM23)^2+(AH23-AN23)^2)^0.5</f>
        <v>2.7806999999999999</v>
      </c>
      <c r="G23" s="5">
        <f t="shared" ref="G23:G32" si="44">((AG23-AI23)^2+(AH23-AJ23)^2)^0.5</f>
        <v>0.91690000000000005</v>
      </c>
      <c r="H23" s="5">
        <f t="shared" ref="H23:H32" si="45">((AK23-AM23)^2+(AL23-AN23)^2)^0.5</f>
        <v>1.484</v>
      </c>
      <c r="I23" s="5">
        <f t="shared" ref="I23:I32" si="46">((AM23-AO23)^2+(AN23-AP23)^2)^0.5</f>
        <v>0.73850000000000016</v>
      </c>
      <c r="J23" s="5">
        <f t="shared" ref="J23:J32" si="47">((AO23-AQ23)^2+(AP23-AR23)^2)^0.5</f>
        <v>1.4376000000000002</v>
      </c>
      <c r="K23" s="5">
        <f t="shared" ref="K23:K32" si="48">((AQ23-AS23)^2+(AR23-AT23)^2)^0.5</f>
        <v>1.3442999999999996</v>
      </c>
      <c r="L23" s="5">
        <v>5.0186339276739442</v>
      </c>
      <c r="M23" s="5">
        <v>1.379031406458896</v>
      </c>
      <c r="N23" s="5">
        <v>4.0197914378345327</v>
      </c>
      <c r="O23" s="5">
        <v>0.97760831113488389</v>
      </c>
      <c r="P23" s="5">
        <f>((CE23-CG23)^2+(CF23-CH23)^2)^0.5</f>
        <v>5.1098955615550512</v>
      </c>
      <c r="Q23" s="5">
        <f t="shared" ref="Q23:Q32" si="49">((CG23-CI23)^2+(CH23-CJ23)^2)^0.5</f>
        <v>5.3218371884152944</v>
      </c>
      <c r="R23" s="5">
        <f>((CO23-CQ23)^2+(CP23-CR23)^2)^0.5</f>
        <v>3.6631029537811242</v>
      </c>
      <c r="S23" s="5">
        <f>((CQ23-CS23)^2+(CR23-CT23)^2)^0.5</f>
        <v>4.2800318970774036</v>
      </c>
      <c r="T23" s="5">
        <f>((CY23-DA23)^2+(CZ23-DB23)^2)^0.5</f>
        <v>4.7863993732240946</v>
      </c>
      <c r="U23" s="5">
        <f>((DA23-DC23)^2+(DB23-DD23)^2)^0.5</f>
        <v>5.2135371045001682</v>
      </c>
      <c r="V23" s="5">
        <f>((DI23-DK23)^2+(DJ23-DL23)^2)^0.5</f>
        <v>0.90831435637668956</v>
      </c>
      <c r="W23" s="5">
        <f>((DK23-DM23)^2+(DL23-DN23)^2)^0.5</f>
        <v>1.8477151755614285</v>
      </c>
      <c r="X23" s="5">
        <f>((DM23-DO23)^2+(DN23-DP23)^2)^0.5</f>
        <v>0.41210205046808512</v>
      </c>
      <c r="Y23" s="5">
        <f t="shared" ref="Y23:Y32" si="50">((BE23-BK23)^2+(BF23-BL23)^2)^0.5</f>
        <v>1.002</v>
      </c>
      <c r="Z23" s="5">
        <f t="shared" ref="Z23:Z32" si="51">((BG23-BI23)^2+(BH23-BJ23)^2)^0.5</f>
        <v>0.50290000000000001</v>
      </c>
      <c r="AA23" s="5">
        <f t="shared" ref="AA23:AA32" si="52">((BC23-BM23)^2+(BD23-BN23)^2)^0.5</f>
        <v>1.2610999999999999</v>
      </c>
      <c r="AB23" s="5">
        <f t="shared" ref="AB23:AB32" si="53">((BA23-BO23)^2+(BB23-BP23)^2)^0.5</f>
        <v>2.5190000000000001</v>
      </c>
      <c r="AC23" s="6">
        <f t="shared" ref="AC23:AC32" si="54">((AY23-BQ23)^2+(AZ23-BR23)^2)^0.5</f>
        <v>1.9906999999999999</v>
      </c>
      <c r="AD23" s="6">
        <f>((CK23-CM23)^2+(CL23-CN23)^2)^0.5</f>
        <v>0.24249999999999972</v>
      </c>
      <c r="AE23" s="6">
        <f>((CU23-CW23)^2+(CV23-CX23)^2)^0.5</f>
        <v>0.26610000000000067</v>
      </c>
      <c r="AF23" s="6">
        <f>((DE23-DG23)^2+(DF23-DH23)^2)^0.5</f>
        <v>0.24830000000000041</v>
      </c>
      <c r="AG23" s="9">
        <v>0</v>
      </c>
      <c r="AH23" s="9">
        <v>0</v>
      </c>
      <c r="AI23" s="9">
        <v>0</v>
      </c>
      <c r="AJ23" s="9">
        <v>-0.91690000000000005</v>
      </c>
      <c r="AK23" s="9">
        <v>0</v>
      </c>
      <c r="AL23" s="9">
        <v>-1.2967</v>
      </c>
      <c r="AM23" s="9">
        <v>0</v>
      </c>
      <c r="AN23" s="9">
        <v>-2.7806999999999999</v>
      </c>
      <c r="AO23" s="9">
        <v>0</v>
      </c>
      <c r="AP23" s="9">
        <v>-3.5192000000000001</v>
      </c>
      <c r="AQ23" s="9">
        <v>0</v>
      </c>
      <c r="AR23" s="9">
        <v>-4.9568000000000003</v>
      </c>
      <c r="AS23" s="9">
        <v>0</v>
      </c>
      <c r="AT23" s="9">
        <v>-6.3010999999999999</v>
      </c>
      <c r="AU23" s="9">
        <v>0</v>
      </c>
      <c r="AV23" s="9">
        <v>-12.9489</v>
      </c>
      <c r="AW23" s="9">
        <v>0</v>
      </c>
      <c r="AX23" s="9">
        <v>-13.6328</v>
      </c>
      <c r="AY23" s="18">
        <v>1.0572999999999999</v>
      </c>
      <c r="AZ23" s="18">
        <v>-8.1293000000000006</v>
      </c>
      <c r="BA23" s="19">
        <v>1.2000999999999999</v>
      </c>
      <c r="BB23" s="19">
        <v>-8.1293000000000006</v>
      </c>
      <c r="BC23" s="19">
        <v>0.64770000000000005</v>
      </c>
      <c r="BD23" s="19">
        <v>-8.1293000000000006</v>
      </c>
      <c r="BE23" s="19">
        <v>0.52639999999999998</v>
      </c>
      <c r="BF23" s="19">
        <v>-8.1293000000000006</v>
      </c>
      <c r="BG23" s="19">
        <v>0.27050000000000002</v>
      </c>
      <c r="BH23" s="19">
        <v>-8.1293000000000006</v>
      </c>
      <c r="BI23" s="19">
        <v>-0.2324</v>
      </c>
      <c r="BJ23" s="19">
        <v>-8.1293000000000006</v>
      </c>
      <c r="BK23" s="19">
        <v>-0.47560000000000002</v>
      </c>
      <c r="BL23" s="19">
        <v>-8.1293000000000006</v>
      </c>
      <c r="BM23" s="19">
        <v>-0.61339999999999995</v>
      </c>
      <c r="BN23" s="19">
        <v>-8.1293000000000006</v>
      </c>
      <c r="BO23" s="19">
        <v>-1.3189</v>
      </c>
      <c r="BP23" s="19">
        <v>-8.1293000000000006</v>
      </c>
      <c r="BQ23" s="19">
        <v>-0.93340000000000001</v>
      </c>
      <c r="BR23" s="19">
        <v>-8.1293000000000006</v>
      </c>
      <c r="BS23" s="17">
        <v>0</v>
      </c>
      <c r="BT23" s="17">
        <v>0</v>
      </c>
      <c r="BU23" s="17">
        <v>1.9850000000000001</v>
      </c>
      <c r="BV23" s="17">
        <v>4.4031000000000002</v>
      </c>
      <c r="BW23" s="17">
        <v>3.3496000000000001</v>
      </c>
      <c r="BX23" s="17">
        <v>4.7554999999999996</v>
      </c>
      <c r="BY23" s="17">
        <v>6.5811000000000002</v>
      </c>
      <c r="BZ23" s="17">
        <v>4.2671999999999999</v>
      </c>
      <c r="CA23" s="17">
        <v>6.5811000000000002</v>
      </c>
      <c r="CB23" s="17">
        <v>3.6989000000000001</v>
      </c>
      <c r="CC23" s="17">
        <v>5.9981999999999998</v>
      </c>
      <c r="CD23" s="17">
        <v>2.7311000000000001</v>
      </c>
      <c r="CE23" s="12">
        <v>6.1195000000000004</v>
      </c>
      <c r="CF23" s="12">
        <v>2.653</v>
      </c>
      <c r="CG23" s="12">
        <v>9.2443000000000008</v>
      </c>
      <c r="CH23" s="12">
        <v>6.6961000000000004</v>
      </c>
      <c r="CI23" s="12">
        <v>12.5184</v>
      </c>
      <c r="CJ23" s="12">
        <v>2.5005999999999999</v>
      </c>
      <c r="CK23" s="12">
        <v>7.8091999999999997</v>
      </c>
      <c r="CL23" s="12">
        <v>4.5555000000000003</v>
      </c>
      <c r="CM23" s="12">
        <v>7.5667</v>
      </c>
      <c r="CN23" s="12">
        <v>4.5555000000000003</v>
      </c>
      <c r="CO23" s="12">
        <v>7.5628000000000002</v>
      </c>
      <c r="CP23" s="12">
        <v>4.4088000000000003</v>
      </c>
      <c r="CQ23" s="12">
        <v>7.3018999999999998</v>
      </c>
      <c r="CR23" s="12">
        <v>8.0625999999999998</v>
      </c>
      <c r="CS23" s="12">
        <v>10.1721</v>
      </c>
      <c r="CT23" s="12">
        <v>4.8875999999999999</v>
      </c>
      <c r="CU23" s="12">
        <v>7.6130000000000004</v>
      </c>
      <c r="CV23" s="12">
        <v>5.5785</v>
      </c>
      <c r="CW23" s="12">
        <v>7.3468999999999998</v>
      </c>
      <c r="CX23" s="12">
        <v>5.5785</v>
      </c>
      <c r="CY23" s="12">
        <v>6.8960999999999997</v>
      </c>
      <c r="CZ23" s="12">
        <v>5.7125000000000004</v>
      </c>
      <c r="DA23" s="12">
        <v>9.3674999999999997</v>
      </c>
      <c r="DB23" s="12">
        <v>1.6134999999999999</v>
      </c>
      <c r="DC23" s="12">
        <v>14.33</v>
      </c>
      <c r="DD23" s="12">
        <v>3.2118000000000002</v>
      </c>
      <c r="DE23" s="12">
        <v>7.8994</v>
      </c>
      <c r="DF23" s="12">
        <v>4.3250000000000002</v>
      </c>
      <c r="DG23" s="12">
        <v>7.6510999999999996</v>
      </c>
      <c r="DH23" s="12">
        <v>4.3250000000000002</v>
      </c>
      <c r="DI23" s="12">
        <v>7.5793999999999997</v>
      </c>
      <c r="DJ23" s="12">
        <v>4.3693999999999997</v>
      </c>
      <c r="DK23" s="12">
        <v>7.8777999999999997</v>
      </c>
      <c r="DL23" s="12">
        <v>5.2272999999999996</v>
      </c>
      <c r="DM23" s="12">
        <v>7.3489000000000004</v>
      </c>
      <c r="DN23" s="12">
        <v>6.9977</v>
      </c>
      <c r="DO23" s="12">
        <v>7.1006</v>
      </c>
      <c r="DP23" s="12">
        <v>7.3266</v>
      </c>
    </row>
    <row r="24" spans="2:120" x14ac:dyDescent="0.2">
      <c r="B24" s="1" t="s">
        <v>746</v>
      </c>
      <c r="C24" s="1"/>
      <c r="D24" s="5">
        <f t="shared" si="41"/>
        <v>12.1533</v>
      </c>
      <c r="E24" s="5">
        <f t="shared" si="42"/>
        <v>11.101699999999999</v>
      </c>
      <c r="F24" s="5">
        <f t="shared" si="43"/>
        <v>2.653</v>
      </c>
      <c r="G24" s="5">
        <f t="shared" si="44"/>
        <v>0.89980000000000004</v>
      </c>
      <c r="H24" s="5">
        <f t="shared" si="45"/>
        <v>1.2947</v>
      </c>
      <c r="I24" s="5">
        <f t="shared" si="46"/>
        <v>0.68579999999999997</v>
      </c>
      <c r="J24" s="5">
        <f t="shared" si="47"/>
        <v>1.5614999999999997</v>
      </c>
      <c r="K24" s="5">
        <f t="shared" si="48"/>
        <v>0.84580000000000055</v>
      </c>
      <c r="L24" s="5">
        <f t="shared" ref="L24:L32" si="55">((BS24-BU24)^2+(BT24-BV24)^2)^0.5</f>
        <v>5.0453907014224377</v>
      </c>
      <c r="M24" s="5">
        <f t="shared" ref="M24:M32" si="56">((BU24-BW24)^2+(BV24-BX24)^2)^0.5</f>
        <v>1.2978122899710884</v>
      </c>
      <c r="N24" s="5">
        <f t="shared" ref="N24:N32" si="57">((BW24-BY24)^2+(BX24-BZ24)^2)^0.5 + ((BY24-CA24)^2+(BZ24-CB24)^2)^0.5</f>
        <v>4.8851427889640222</v>
      </c>
      <c r="O24" s="5">
        <f t="shared" ref="O24:O32" si="58">((CA24-CC24)^2+(CB24-CD24)^2)^0.5</f>
        <v>1.6431861732621778</v>
      </c>
      <c r="P24" s="5">
        <f t="shared" ref="P24:P32" si="59">((CE24-CG24)^2+(CF24-CH24)^2)^0.5</f>
        <v>4.6093218785413539</v>
      </c>
      <c r="Q24" s="5">
        <f t="shared" si="49"/>
        <v>5.0986158366756751</v>
      </c>
      <c r="R24" s="5">
        <f t="shared" ref="R24:R32" si="60">((CO24-CQ24)^2+(CP24-CR24)^2)^0.5</f>
        <v>2.9857318566810385</v>
      </c>
      <c r="S24" s="5">
        <f t="shared" ref="S24:S32" si="61">((CQ24-CS24)^2+(CR24-CT24)^2)^0.5</f>
        <v>4.2741739459221826</v>
      </c>
      <c r="T24" s="5">
        <f t="shared" ref="T24:T32" si="62">((CY24-DA24)^2+(CZ24-DB24)^2)^0.5</f>
        <v>4.4129686119436649</v>
      </c>
      <c r="U24" s="5">
        <f t="shared" ref="U24:U32" si="63">((DA24-DC24)^2+(DB24-DD24)^2)^0.5</f>
        <v>5.7656701995518267</v>
      </c>
      <c r="V24" s="5">
        <f t="shared" ref="V24:V32" si="64">((DI24-DK24)^2+(DJ24-DL24)^2)^0.5</f>
        <v>0.91360919982233091</v>
      </c>
      <c r="W24" s="5">
        <f t="shared" ref="W24:W32" si="65">((DK24-DM24)^2+(DL24-DN24)^2)^0.5</f>
        <v>1.6199821789143236</v>
      </c>
      <c r="X24" s="5">
        <f t="shared" ref="X24:X32" si="66">((DM24-DO24)^2+(DN24-DP24)^2)^0.5</f>
        <v>0.33352816972483751</v>
      </c>
      <c r="Y24" s="5">
        <f t="shared" si="50"/>
        <v>0.96710000000000007</v>
      </c>
      <c r="Z24" s="5">
        <f t="shared" si="51"/>
        <v>0.48829999999999996</v>
      </c>
      <c r="AA24" s="5">
        <f t="shared" si="52"/>
        <v>1.3169999999999999</v>
      </c>
      <c r="AB24" s="5">
        <f t="shared" si="53"/>
        <v>2.6549</v>
      </c>
      <c r="AC24" s="6">
        <f t="shared" si="54"/>
        <v>1.5697000000000001</v>
      </c>
      <c r="AD24" s="6">
        <f t="shared" ref="AD24:AD31" si="67">((CK24-CM24)^2+(CL24-CN24)^2)^0.5</f>
        <v>0.25910000000000011</v>
      </c>
      <c r="AE24" s="6">
        <f t="shared" ref="AE24:AE31" si="68">((CU24-CW24)^2+(CV24-CX24)^2)^0.5</f>
        <v>0.27559999999999996</v>
      </c>
      <c r="AF24" s="6">
        <f t="shared" ref="AF24:AF31" si="69">((DE24-DG24)^2+(DF24-DH24)^2)^0.5</f>
        <v>0.20440000000000014</v>
      </c>
      <c r="AG24" s="9">
        <v>0</v>
      </c>
      <c r="AH24" s="9">
        <v>0</v>
      </c>
      <c r="AI24" s="9">
        <v>0</v>
      </c>
      <c r="AJ24" s="9">
        <v>-0.89980000000000004</v>
      </c>
      <c r="AK24" s="9">
        <v>0</v>
      </c>
      <c r="AL24" s="9">
        <v>-1.3583000000000001</v>
      </c>
      <c r="AM24" s="9">
        <v>0</v>
      </c>
      <c r="AN24" s="9">
        <v>-2.653</v>
      </c>
      <c r="AO24" s="9">
        <v>0</v>
      </c>
      <c r="AP24" s="9">
        <v>-3.3388</v>
      </c>
      <c r="AQ24" s="9">
        <v>0</v>
      </c>
      <c r="AR24" s="9">
        <v>-4.9002999999999997</v>
      </c>
      <c r="AS24" s="9">
        <v>0</v>
      </c>
      <c r="AT24" s="9">
        <v>-5.7461000000000002</v>
      </c>
      <c r="AU24" s="9">
        <v>0</v>
      </c>
      <c r="AV24" s="9">
        <v>-11.101699999999999</v>
      </c>
      <c r="AW24" s="9">
        <v>0</v>
      </c>
      <c r="AX24" s="9">
        <v>-12.1533</v>
      </c>
      <c r="AY24" s="18">
        <v>0.95379999999999998</v>
      </c>
      <c r="AZ24" s="18">
        <v>-4.7942</v>
      </c>
      <c r="BA24" s="19">
        <v>1.5176000000000001</v>
      </c>
      <c r="BB24" s="19">
        <v>-4.7942</v>
      </c>
      <c r="BC24" s="19">
        <v>0.90169999999999995</v>
      </c>
      <c r="BD24" s="19">
        <v>-4.7942</v>
      </c>
      <c r="BE24" s="19">
        <v>0.62170000000000003</v>
      </c>
      <c r="BF24" s="19">
        <v>-4.7942</v>
      </c>
      <c r="BG24" s="19">
        <v>0.36449999999999999</v>
      </c>
      <c r="BH24" s="19">
        <v>-4.7942</v>
      </c>
      <c r="BI24" s="19">
        <v>-0.12379999999999999</v>
      </c>
      <c r="BJ24" s="19">
        <v>-4.7942</v>
      </c>
      <c r="BK24" s="19">
        <v>-0.34539999999999998</v>
      </c>
      <c r="BL24" s="19">
        <v>-4.7942</v>
      </c>
      <c r="BM24" s="19">
        <v>-0.4153</v>
      </c>
      <c r="BN24" s="19">
        <v>-4.7942</v>
      </c>
      <c r="BO24" s="19">
        <v>-1.1373</v>
      </c>
      <c r="BP24" s="19">
        <v>-4.7942</v>
      </c>
      <c r="BQ24" s="19">
        <v>-0.6159</v>
      </c>
      <c r="BR24" s="19">
        <v>-4.7942</v>
      </c>
      <c r="BS24" s="17">
        <v>0</v>
      </c>
      <c r="BT24" s="17">
        <v>0</v>
      </c>
      <c r="BU24" s="17">
        <v>-3.6581999999999999</v>
      </c>
      <c r="BV24" s="17">
        <v>3.4746999999999999</v>
      </c>
      <c r="BW24" s="17">
        <v>-2.6067</v>
      </c>
      <c r="BX24" s="17">
        <v>4.2354000000000003</v>
      </c>
      <c r="BY24" s="17">
        <v>-5.1400000000000001E-2</v>
      </c>
      <c r="BZ24" s="17">
        <v>5.508</v>
      </c>
      <c r="CA24" s="17">
        <v>1.5164</v>
      </c>
      <c r="CB24" s="17">
        <v>4.2176999999999998</v>
      </c>
      <c r="CC24" s="17">
        <v>1.0851999999999999</v>
      </c>
      <c r="CD24" s="17">
        <v>2.6320999999999999</v>
      </c>
      <c r="CE24" s="12">
        <v>1.3805000000000001</v>
      </c>
      <c r="CF24" s="12">
        <v>2.6949000000000001</v>
      </c>
      <c r="CG24" s="12">
        <v>-1.7602</v>
      </c>
      <c r="CH24" s="12">
        <v>-0.67879999999999996</v>
      </c>
      <c r="CI24" s="12">
        <v>2.9266999999999999</v>
      </c>
      <c r="CJ24" s="12">
        <v>1.3284</v>
      </c>
      <c r="CK24" s="12">
        <v>0.113</v>
      </c>
      <c r="CL24" s="12">
        <v>1.1740999999999999</v>
      </c>
      <c r="CM24" s="12">
        <v>0.113</v>
      </c>
      <c r="CN24" s="12">
        <v>1.4332</v>
      </c>
      <c r="CO24" s="12">
        <v>0.15429999999999999</v>
      </c>
      <c r="CP24" s="12">
        <v>1.5443</v>
      </c>
      <c r="CQ24" s="12">
        <v>-2.3500999999999999</v>
      </c>
      <c r="CR24" s="12">
        <v>-8.1299999999999997E-2</v>
      </c>
      <c r="CS24" s="12">
        <v>1.8955</v>
      </c>
      <c r="CT24" s="12">
        <v>-0.57469999999999999</v>
      </c>
      <c r="CU24" s="12">
        <v>-0.86929999999999996</v>
      </c>
      <c r="CV24" s="12">
        <v>0.81530000000000002</v>
      </c>
      <c r="CW24" s="12">
        <v>-0.86929999999999996</v>
      </c>
      <c r="CX24" s="12">
        <v>1.0909</v>
      </c>
      <c r="CY24" s="12">
        <v>-0.91</v>
      </c>
      <c r="CZ24" s="12">
        <v>1.1296999999999999</v>
      </c>
      <c r="DA24" s="12">
        <v>-4.5065999999999997</v>
      </c>
      <c r="DB24" s="12">
        <v>3.6867999999999999</v>
      </c>
      <c r="DC24" s="12">
        <v>-0.5524</v>
      </c>
      <c r="DD24" s="12">
        <v>7.8829000000000002</v>
      </c>
      <c r="DE24" s="12">
        <v>-2.3216000000000001</v>
      </c>
      <c r="DF24" s="12">
        <v>2.0206</v>
      </c>
      <c r="DG24" s="12">
        <v>-2.3216000000000001</v>
      </c>
      <c r="DH24" s="12">
        <v>2.2250000000000001</v>
      </c>
      <c r="DI24" s="12">
        <v>-2.2757999999999998</v>
      </c>
      <c r="DJ24" s="12">
        <v>2.1349</v>
      </c>
      <c r="DK24" s="12">
        <v>-1.4414</v>
      </c>
      <c r="DL24" s="12">
        <v>1.7627999999999999</v>
      </c>
      <c r="DM24" s="12">
        <v>-0.53090000000000004</v>
      </c>
      <c r="DN24" s="12">
        <v>0.4229</v>
      </c>
      <c r="DO24" s="12">
        <v>-0.4839</v>
      </c>
      <c r="DP24" s="12">
        <v>9.2700000000000005E-2</v>
      </c>
    </row>
    <row r="25" spans="2:120" x14ac:dyDescent="0.2">
      <c r="B25" s="1" t="s">
        <v>747</v>
      </c>
      <c r="C25" s="1" t="s">
        <v>479</v>
      </c>
      <c r="D25" s="5">
        <f t="shared" si="41"/>
        <v>13.6144</v>
      </c>
      <c r="E25" s="5">
        <f t="shared" si="42"/>
        <v>13.463900000000001</v>
      </c>
      <c r="F25" s="5">
        <f t="shared" si="43"/>
        <v>2.6454</v>
      </c>
      <c r="G25" s="5">
        <f t="shared" si="44"/>
        <v>0.81220000000000003</v>
      </c>
      <c r="H25" s="5">
        <f t="shared" si="45"/>
        <v>1.3518999999999999</v>
      </c>
      <c r="I25" s="5">
        <f t="shared" si="46"/>
        <v>0.62990000000000013</v>
      </c>
      <c r="J25" s="5">
        <f t="shared" si="47"/>
        <v>1.7387000000000001</v>
      </c>
      <c r="K25" s="5">
        <f t="shared" si="48"/>
        <v>1.3811</v>
      </c>
      <c r="L25" s="5">
        <f t="shared" si="55"/>
        <v>5.4749096960589219</v>
      </c>
      <c r="M25" s="5">
        <f t="shared" si="56"/>
        <v>1.2709578317159067</v>
      </c>
      <c r="N25" s="5">
        <f t="shared" si="57"/>
        <v>4.5016157543708681</v>
      </c>
      <c r="O25" s="5" t="s">
        <v>566</v>
      </c>
      <c r="P25" s="5">
        <f t="shared" si="59"/>
        <v>3.571899900613118</v>
      </c>
      <c r="Q25" s="5">
        <f t="shared" si="49"/>
        <v>4.5805841603446167</v>
      </c>
      <c r="R25" s="5">
        <f t="shared" si="60"/>
        <v>4.2908658799827339</v>
      </c>
      <c r="S25" s="5">
        <f t="shared" si="61"/>
        <v>6.2345656440525179</v>
      </c>
      <c r="T25" s="5">
        <f t="shared" si="62"/>
        <v>4.3041279720751797</v>
      </c>
      <c r="U25" s="5">
        <f t="shared" si="63"/>
        <v>5.2999557139659199</v>
      </c>
      <c r="V25" s="5">
        <f t="shared" si="64"/>
        <v>0.8194232422869141</v>
      </c>
      <c r="W25" s="5">
        <f t="shared" si="65"/>
        <v>1.6733494464695655</v>
      </c>
      <c r="X25" s="5">
        <f t="shared" si="66"/>
        <v>0.38584433389645689</v>
      </c>
      <c r="Y25" s="5">
        <f t="shared" si="50"/>
        <v>1.0687</v>
      </c>
      <c r="Z25" s="5">
        <f t="shared" si="51"/>
        <v>0.51500000000000001</v>
      </c>
      <c r="AA25" s="5">
        <f t="shared" si="52"/>
        <v>1.4815</v>
      </c>
      <c r="AB25" s="5">
        <f t="shared" si="53"/>
        <v>3.1901999999999999</v>
      </c>
      <c r="AC25" s="6">
        <f t="shared" si="54"/>
        <v>2.286</v>
      </c>
      <c r="AD25" s="6">
        <f t="shared" si="67"/>
        <v>0.28000000000000025</v>
      </c>
      <c r="AE25" s="6">
        <f t="shared" si="68"/>
        <v>0.21339999999999915</v>
      </c>
      <c r="AF25" s="6">
        <f t="shared" si="69"/>
        <v>0.26159999999999961</v>
      </c>
      <c r="AG25" s="9">
        <v>0</v>
      </c>
      <c r="AH25" s="9">
        <v>0</v>
      </c>
      <c r="AI25" s="9">
        <v>0</v>
      </c>
      <c r="AJ25" s="9">
        <v>-0.81220000000000003</v>
      </c>
      <c r="AK25" s="9">
        <v>0</v>
      </c>
      <c r="AL25" s="9">
        <v>-1.2935000000000001</v>
      </c>
      <c r="AM25" s="9">
        <v>0</v>
      </c>
      <c r="AN25" s="9">
        <v>-2.6454</v>
      </c>
      <c r="AO25" s="9">
        <v>0</v>
      </c>
      <c r="AP25" s="9">
        <v>-3.2753000000000001</v>
      </c>
      <c r="AQ25" s="9">
        <v>0</v>
      </c>
      <c r="AR25" s="9">
        <v>-5.0140000000000002</v>
      </c>
      <c r="AS25" s="9">
        <v>0</v>
      </c>
      <c r="AT25" s="9">
        <v>-6.3951000000000002</v>
      </c>
      <c r="AU25" s="9">
        <v>0</v>
      </c>
      <c r="AV25" s="9">
        <v>-13.463900000000001</v>
      </c>
      <c r="AW25" s="9">
        <v>0</v>
      </c>
      <c r="AX25" s="9">
        <v>-13.6144</v>
      </c>
      <c r="AY25" s="18">
        <v>1.4058999999999999</v>
      </c>
      <c r="AZ25" s="18">
        <v>-6.851</v>
      </c>
      <c r="BA25" s="19">
        <v>1.6763999999999999</v>
      </c>
      <c r="BB25" s="19">
        <v>-6.851</v>
      </c>
      <c r="BC25" s="19">
        <v>0.86360000000000003</v>
      </c>
      <c r="BD25" s="19">
        <v>-6.851</v>
      </c>
      <c r="BE25" s="19">
        <v>0.621</v>
      </c>
      <c r="BF25" s="19">
        <v>-6.851</v>
      </c>
      <c r="BG25" s="19">
        <v>0.37590000000000001</v>
      </c>
      <c r="BH25" s="19">
        <v>-6.851</v>
      </c>
      <c r="BI25" s="19">
        <v>-0.1391</v>
      </c>
      <c r="BJ25" s="19">
        <v>-6.851</v>
      </c>
      <c r="BK25" s="19">
        <v>-0.44769999999999999</v>
      </c>
      <c r="BL25" s="19">
        <v>-6.851</v>
      </c>
      <c r="BM25" s="19">
        <v>-0.6179</v>
      </c>
      <c r="BN25" s="19">
        <v>-6.851</v>
      </c>
      <c r="BO25" s="19">
        <v>-1.5138</v>
      </c>
      <c r="BP25" s="19">
        <v>-6.851</v>
      </c>
      <c r="BQ25" s="19">
        <v>-0.88009999999999999</v>
      </c>
      <c r="BR25" s="19">
        <v>-6.851</v>
      </c>
      <c r="BS25" s="17">
        <v>0</v>
      </c>
      <c r="BT25" s="17">
        <v>0</v>
      </c>
      <c r="BU25" s="17">
        <v>3.0023</v>
      </c>
      <c r="BV25" s="17">
        <v>4.5782999999999996</v>
      </c>
      <c r="BW25" s="17">
        <v>4.2588999999999997</v>
      </c>
      <c r="BX25" s="17">
        <v>4.7687999999999997</v>
      </c>
      <c r="BY25" s="17">
        <v>4.2588999999999997</v>
      </c>
      <c r="BZ25" s="17">
        <v>4.7687999999999997</v>
      </c>
      <c r="CA25" s="17">
        <v>8.6334999999999997</v>
      </c>
      <c r="CB25" s="17">
        <v>5.8305999999999996</v>
      </c>
      <c r="CC25" s="17">
        <v>8.6334999999999997</v>
      </c>
      <c r="CD25" s="17">
        <v>5.8305999999999996</v>
      </c>
      <c r="CE25" s="12">
        <v>8.6836000000000002</v>
      </c>
      <c r="CF25" s="12">
        <v>6.0509000000000004</v>
      </c>
      <c r="CG25" s="12">
        <v>6.1493000000000002</v>
      </c>
      <c r="CH25" s="12">
        <v>3.5337999999999998</v>
      </c>
      <c r="CI25" s="12">
        <v>9.3612000000000002</v>
      </c>
      <c r="CJ25" s="12">
        <v>0.26800000000000002</v>
      </c>
      <c r="CK25" s="12">
        <v>7.5311000000000003</v>
      </c>
      <c r="CL25" s="12">
        <v>4.6773999999999996</v>
      </c>
      <c r="CM25" s="12">
        <v>7.5311000000000003</v>
      </c>
      <c r="CN25" s="12">
        <v>4.9573999999999998</v>
      </c>
      <c r="CO25" s="12">
        <v>7.9051</v>
      </c>
      <c r="CP25" s="12">
        <v>4.9416000000000002</v>
      </c>
      <c r="CQ25" s="12">
        <v>3.7833000000000001</v>
      </c>
      <c r="CR25" s="12">
        <v>3.7490000000000001</v>
      </c>
      <c r="CS25" s="12">
        <v>9.3973999999999993</v>
      </c>
      <c r="CT25" s="12">
        <v>1.0376000000000001</v>
      </c>
      <c r="CU25" s="12">
        <v>6.1029999999999998</v>
      </c>
      <c r="CV25" s="12">
        <v>4.5688000000000004</v>
      </c>
      <c r="CW25" s="12">
        <v>6.1029999999999998</v>
      </c>
      <c r="CX25" s="12">
        <v>4.7821999999999996</v>
      </c>
      <c r="CY25" s="12">
        <v>5.8318000000000003</v>
      </c>
      <c r="CZ25" s="12">
        <v>5.1955999999999998</v>
      </c>
      <c r="DA25" s="12">
        <v>5.3301999999999996</v>
      </c>
      <c r="DB25" s="12">
        <v>9.4703999999999997</v>
      </c>
      <c r="DC25" s="12">
        <v>7.2230999999999996</v>
      </c>
      <c r="DD25" s="12">
        <v>14.4208</v>
      </c>
      <c r="DE25" s="12">
        <v>5.8076999999999996</v>
      </c>
      <c r="DF25" s="12">
        <v>7.1425000000000001</v>
      </c>
      <c r="DG25" s="12">
        <v>5.5461</v>
      </c>
      <c r="DH25" s="12">
        <v>7.1425000000000001</v>
      </c>
      <c r="DI25" s="12">
        <v>5.5975000000000001</v>
      </c>
      <c r="DJ25" s="12">
        <v>7.2784000000000004</v>
      </c>
      <c r="DK25" s="12">
        <v>6.0000999999999998</v>
      </c>
      <c r="DL25" s="12">
        <v>7.9920999999999998</v>
      </c>
      <c r="DM25" s="12">
        <v>5.8852000000000002</v>
      </c>
      <c r="DN25" s="12">
        <v>9.6615000000000002</v>
      </c>
      <c r="DO25" s="12">
        <v>5.7664</v>
      </c>
      <c r="DP25" s="12">
        <v>10.028600000000001</v>
      </c>
    </row>
    <row r="26" spans="2:120" x14ac:dyDescent="0.2">
      <c r="B26" s="1" t="s">
        <v>748</v>
      </c>
      <c r="C26" s="1"/>
      <c r="D26" s="5">
        <f t="shared" si="41"/>
        <v>12.5647</v>
      </c>
      <c r="E26" s="5">
        <f t="shared" si="42"/>
        <v>12.2028</v>
      </c>
      <c r="F26" s="5">
        <f t="shared" si="43"/>
        <v>2.5501999999999998</v>
      </c>
      <c r="G26" s="5">
        <f t="shared" si="44"/>
        <v>0.8407</v>
      </c>
      <c r="H26" s="5">
        <f t="shared" si="45"/>
        <v>1.2712999999999999</v>
      </c>
      <c r="I26" s="5">
        <f t="shared" si="46"/>
        <v>0.63240000000000007</v>
      </c>
      <c r="J26" s="5">
        <f t="shared" si="47"/>
        <v>1.5488</v>
      </c>
      <c r="K26" s="5">
        <f t="shared" si="48"/>
        <v>0.94420000000000037</v>
      </c>
      <c r="L26" s="5">
        <f t="shared" si="55"/>
        <v>4.5879407254235529</v>
      </c>
      <c r="M26" s="5">
        <f t="shared" si="56"/>
        <v>1.3769189518631808</v>
      </c>
      <c r="N26" s="5">
        <f t="shared" si="57"/>
        <v>4.0774787626669502</v>
      </c>
      <c r="O26" s="5">
        <f t="shared" si="58"/>
        <v>0.9626781653283728</v>
      </c>
      <c r="P26" s="5">
        <f t="shared" si="59"/>
        <v>4.7970383905072111</v>
      </c>
      <c r="Q26" s="5">
        <f t="shared" si="49"/>
        <v>4.7433009107582462</v>
      </c>
      <c r="R26" s="5">
        <f t="shared" si="60"/>
        <v>3.6570928467841775</v>
      </c>
      <c r="S26" s="5">
        <f t="shared" si="61"/>
        <v>4.4592177396938135</v>
      </c>
      <c r="T26" s="5">
        <f t="shared" si="62"/>
        <v>4.8301092047695979</v>
      </c>
      <c r="U26" s="5">
        <f t="shared" si="63"/>
        <v>5.6698906241655136</v>
      </c>
      <c r="V26" s="5">
        <f t="shared" si="64"/>
        <v>0.88142233350420596</v>
      </c>
      <c r="W26" s="5">
        <f t="shared" si="65"/>
        <v>1.4762287153419014</v>
      </c>
      <c r="X26" s="5">
        <f t="shared" si="66"/>
        <v>0.26926033870587085</v>
      </c>
      <c r="Y26" s="5">
        <f t="shared" si="50"/>
        <v>1.0871999999999999</v>
      </c>
      <c r="Z26" s="5">
        <f t="shared" si="51"/>
        <v>0.48380000000000001</v>
      </c>
      <c r="AA26" s="5">
        <f t="shared" si="52"/>
        <v>1.3290000000000002</v>
      </c>
      <c r="AB26" s="5">
        <f t="shared" si="53"/>
        <v>2.7210000000000001</v>
      </c>
      <c r="AC26" s="6">
        <f t="shared" si="54"/>
        <v>2.2288999999999999</v>
      </c>
      <c r="AD26" s="6">
        <f t="shared" si="67"/>
        <v>0.27879999999999949</v>
      </c>
      <c r="AE26" s="6">
        <f t="shared" si="68"/>
        <v>0.28570000000000029</v>
      </c>
      <c r="AF26" s="6">
        <f t="shared" si="69"/>
        <v>0.22409999999999997</v>
      </c>
      <c r="AG26" s="9">
        <v>0</v>
      </c>
      <c r="AH26" s="9">
        <v>0</v>
      </c>
      <c r="AI26" s="9">
        <v>0</v>
      </c>
      <c r="AJ26" s="9">
        <v>-0.8407</v>
      </c>
      <c r="AK26" s="9">
        <v>0</v>
      </c>
      <c r="AL26" s="9">
        <v>-1.2788999999999999</v>
      </c>
      <c r="AM26" s="9">
        <v>0</v>
      </c>
      <c r="AN26" s="9">
        <v>-2.5501999999999998</v>
      </c>
      <c r="AO26" s="9">
        <v>0</v>
      </c>
      <c r="AP26" s="9">
        <v>-3.1825999999999999</v>
      </c>
      <c r="AQ26" s="9">
        <v>0</v>
      </c>
      <c r="AR26" s="9">
        <v>-4.7313999999999998</v>
      </c>
      <c r="AS26" s="9">
        <v>0</v>
      </c>
      <c r="AT26" s="9">
        <v>-5.6756000000000002</v>
      </c>
      <c r="AU26" s="9">
        <v>0</v>
      </c>
      <c r="AV26" s="9">
        <v>-12.2028</v>
      </c>
      <c r="AW26" s="9">
        <v>0</v>
      </c>
      <c r="AX26" s="9">
        <v>-12.5647</v>
      </c>
      <c r="AY26" s="18">
        <v>1.2681</v>
      </c>
      <c r="AZ26" s="18">
        <v>-5.6394000000000002</v>
      </c>
      <c r="BA26" s="19">
        <v>1.4345000000000001</v>
      </c>
      <c r="BB26" s="19">
        <v>-5.6394000000000002</v>
      </c>
      <c r="BC26" s="19">
        <v>0.78100000000000003</v>
      </c>
      <c r="BD26" s="19">
        <v>-5.6394000000000002</v>
      </c>
      <c r="BE26" s="19">
        <v>0.70679999999999998</v>
      </c>
      <c r="BF26" s="19">
        <v>-5.6394000000000002</v>
      </c>
      <c r="BG26" s="19">
        <v>0.38350000000000001</v>
      </c>
      <c r="BH26" s="19">
        <v>-5.6394000000000002</v>
      </c>
      <c r="BI26" s="19">
        <v>-0.1003</v>
      </c>
      <c r="BJ26" s="19">
        <v>-5.6394000000000002</v>
      </c>
      <c r="BK26" s="19">
        <v>-0.38040000000000002</v>
      </c>
      <c r="BL26" s="19">
        <v>-5.6394000000000002</v>
      </c>
      <c r="BM26" s="19">
        <v>-0.54800000000000004</v>
      </c>
      <c r="BN26" s="19">
        <v>-5.6394000000000002</v>
      </c>
      <c r="BO26" s="19">
        <v>-1.2865</v>
      </c>
      <c r="BP26" s="19">
        <v>-5.6394000000000002</v>
      </c>
      <c r="BQ26" s="19">
        <v>-0.96079999999999999</v>
      </c>
      <c r="BR26" s="19">
        <v>-5.6394000000000002</v>
      </c>
      <c r="BS26" s="17">
        <v>0</v>
      </c>
      <c r="BT26" s="17">
        <v>0</v>
      </c>
      <c r="BU26" s="17">
        <v>1.2870999999999999</v>
      </c>
      <c r="BV26" s="17">
        <v>4.4036999999999997</v>
      </c>
      <c r="BW26" s="17">
        <v>2.0707</v>
      </c>
      <c r="BX26" s="17">
        <v>5.5358999999999998</v>
      </c>
      <c r="BY26" s="17">
        <v>2.0707</v>
      </c>
      <c r="BZ26" s="17">
        <v>5.5358999999999998</v>
      </c>
      <c r="CA26" s="17">
        <v>6.0965999999999996</v>
      </c>
      <c r="CB26" s="17">
        <v>6.1824000000000003</v>
      </c>
      <c r="CC26" s="17">
        <v>6.9107000000000003</v>
      </c>
      <c r="CD26" s="17">
        <v>5.6685999999999996</v>
      </c>
      <c r="CE26" s="12">
        <v>-9.4957999999999991</v>
      </c>
      <c r="CF26" s="12">
        <v>5.5561999999999996</v>
      </c>
      <c r="CG26" s="12">
        <v>-13.437200000000001</v>
      </c>
      <c r="CH26" s="12">
        <v>8.2905999999999995</v>
      </c>
      <c r="CI26" s="12">
        <v>-13.1</v>
      </c>
      <c r="CJ26" s="12">
        <v>13.0219</v>
      </c>
      <c r="CK26" s="12">
        <v>-11.4681</v>
      </c>
      <c r="CL26" s="12">
        <v>6.8840000000000003</v>
      </c>
      <c r="CM26" s="12">
        <v>-11.4681</v>
      </c>
      <c r="CN26" s="12">
        <v>7.1627999999999998</v>
      </c>
      <c r="CO26" s="12">
        <v>-11.3055</v>
      </c>
      <c r="CP26" s="12">
        <v>7.2027999999999999</v>
      </c>
      <c r="CQ26" s="12">
        <v>-14.658300000000001</v>
      </c>
      <c r="CR26" s="12">
        <v>5.7423000000000002</v>
      </c>
      <c r="CS26" s="12">
        <v>-11.1652</v>
      </c>
      <c r="CT26" s="12">
        <v>2.9704999999999999</v>
      </c>
      <c r="CU26" s="12">
        <v>-12.747</v>
      </c>
      <c r="CV26" s="12">
        <v>6.3880999999999997</v>
      </c>
      <c r="CW26" s="12">
        <v>-12.747</v>
      </c>
      <c r="CX26" s="12">
        <v>6.6738</v>
      </c>
      <c r="CY26" s="12">
        <v>-12.703200000000001</v>
      </c>
      <c r="CZ26" s="12">
        <v>6.6871999999999998</v>
      </c>
      <c r="DA26" s="12">
        <v>-15.4489</v>
      </c>
      <c r="DB26" s="12">
        <v>2.7134</v>
      </c>
      <c r="DC26" s="12">
        <v>-10.3994</v>
      </c>
      <c r="DD26" s="12">
        <v>0.1346</v>
      </c>
      <c r="DE26" s="12">
        <v>-13.7103</v>
      </c>
      <c r="DF26" s="12">
        <v>4.899</v>
      </c>
      <c r="DG26" s="12">
        <v>-13.9344</v>
      </c>
      <c r="DH26" s="12">
        <v>4.899</v>
      </c>
      <c r="DI26" s="12">
        <v>-13.893800000000001</v>
      </c>
      <c r="DJ26" s="12">
        <v>5.0387000000000004</v>
      </c>
      <c r="DK26" s="12">
        <v>-13.208</v>
      </c>
      <c r="DL26" s="12">
        <v>5.5923999999999996</v>
      </c>
      <c r="DM26" s="12">
        <v>-12.8041</v>
      </c>
      <c r="DN26" s="12">
        <v>7.0122999999999998</v>
      </c>
      <c r="DO26" s="12">
        <v>-12.798400000000001</v>
      </c>
      <c r="DP26" s="12">
        <v>7.2815000000000003</v>
      </c>
    </row>
    <row r="27" spans="2:120" x14ac:dyDescent="0.2">
      <c r="B27" s="1" t="s">
        <v>749</v>
      </c>
      <c r="C27" s="1" t="s">
        <v>479</v>
      </c>
      <c r="D27" s="5">
        <f t="shared" si="41"/>
        <v>13.467700000000001</v>
      </c>
      <c r="E27" s="5">
        <f t="shared" si="42"/>
        <v>12.856199999999999</v>
      </c>
      <c r="F27" s="5">
        <f t="shared" si="43"/>
        <v>2.6034999999999999</v>
      </c>
      <c r="G27" s="5">
        <f t="shared" si="44"/>
        <v>0.81279999999999997</v>
      </c>
      <c r="H27" s="5">
        <f t="shared" si="45"/>
        <v>1.3913</v>
      </c>
      <c r="I27" s="5">
        <f t="shared" si="46"/>
        <v>0.69910000000000005</v>
      </c>
      <c r="J27" s="5">
        <f t="shared" si="47"/>
        <v>1.8041</v>
      </c>
      <c r="K27" s="5">
        <f t="shared" si="48"/>
        <v>0.9200999999999997</v>
      </c>
      <c r="L27" s="5">
        <f t="shared" si="55"/>
        <v>5.2780002444107552</v>
      </c>
      <c r="M27" s="5">
        <f t="shared" si="56"/>
        <v>1.4324691864050698</v>
      </c>
      <c r="N27" s="5">
        <f t="shared" si="57"/>
        <v>4.5351737838808344</v>
      </c>
      <c r="O27" s="5" t="s">
        <v>566</v>
      </c>
      <c r="P27" s="5">
        <f t="shared" si="59"/>
        <v>4.8770156622672438</v>
      </c>
      <c r="Q27" s="5">
        <f t="shared" si="49"/>
        <v>4.8233670863827065</v>
      </c>
      <c r="R27" s="5">
        <f t="shared" si="60"/>
        <v>3.9167008668010372</v>
      </c>
      <c r="S27" s="5">
        <f t="shared" si="61"/>
        <v>4.5582956200755564</v>
      </c>
      <c r="T27" s="5">
        <f t="shared" si="62"/>
        <v>5.1646261868599934</v>
      </c>
      <c r="U27" s="5">
        <f t="shared" si="63"/>
        <v>5.9774421770519872</v>
      </c>
      <c r="V27" s="5">
        <f t="shared" si="64"/>
        <v>0.87667422113348337</v>
      </c>
      <c r="W27" s="5">
        <f t="shared" si="65"/>
        <v>1.4936683032052331</v>
      </c>
      <c r="X27" s="5">
        <f t="shared" si="66"/>
        <v>0.20992810674133114</v>
      </c>
      <c r="Y27" s="5">
        <f t="shared" si="50"/>
        <v>0.99570000000000003</v>
      </c>
      <c r="Z27" s="5">
        <f t="shared" si="51"/>
        <v>0.49270000000000003</v>
      </c>
      <c r="AA27" s="5">
        <f t="shared" si="52"/>
        <v>1.385</v>
      </c>
      <c r="AB27" s="5">
        <f t="shared" si="53"/>
        <v>2.9241999999999999</v>
      </c>
      <c r="AC27" s="6">
        <f t="shared" si="54"/>
        <v>2.1616</v>
      </c>
      <c r="AD27" s="6">
        <f t="shared" si="67"/>
        <v>0.2616000000000005</v>
      </c>
      <c r="AE27" s="6">
        <f t="shared" si="68"/>
        <v>0.28440000000000065</v>
      </c>
      <c r="AF27" s="6">
        <f t="shared" si="69"/>
        <v>0.20959999999999979</v>
      </c>
      <c r="AG27" s="9">
        <v>0</v>
      </c>
      <c r="AH27" s="9">
        <v>0</v>
      </c>
      <c r="AI27" s="9">
        <v>0</v>
      </c>
      <c r="AJ27" s="9">
        <v>-0.81279999999999997</v>
      </c>
      <c r="AK27" s="9">
        <v>0</v>
      </c>
      <c r="AL27" s="9">
        <v>-1.2121999999999999</v>
      </c>
      <c r="AM27" s="9">
        <v>0</v>
      </c>
      <c r="AN27" s="9">
        <v>-2.6034999999999999</v>
      </c>
      <c r="AO27" s="9">
        <v>0</v>
      </c>
      <c r="AP27" s="9">
        <v>-3.3026</v>
      </c>
      <c r="AQ27" s="9">
        <v>0</v>
      </c>
      <c r="AR27" s="9">
        <v>-5.1067</v>
      </c>
      <c r="AS27" s="9">
        <v>0</v>
      </c>
      <c r="AT27" s="9">
        <v>-6.0267999999999997</v>
      </c>
      <c r="AU27" s="9">
        <v>0</v>
      </c>
      <c r="AV27" s="9">
        <v>-12.856199999999999</v>
      </c>
      <c r="AW27" s="9">
        <v>0</v>
      </c>
      <c r="AX27" s="9">
        <v>-13.467700000000001</v>
      </c>
      <c r="AY27" s="18">
        <v>1.284</v>
      </c>
      <c r="AZ27" s="18">
        <v>-7.0872000000000002</v>
      </c>
      <c r="BA27" s="19">
        <v>1.5386</v>
      </c>
      <c r="BB27" s="19">
        <v>-7.0872000000000002</v>
      </c>
      <c r="BC27" s="19">
        <v>0.91190000000000004</v>
      </c>
      <c r="BD27" s="19">
        <v>-7.0872000000000002</v>
      </c>
      <c r="BE27" s="19">
        <v>0.60709999999999997</v>
      </c>
      <c r="BF27" s="19">
        <v>-7.0872000000000002</v>
      </c>
      <c r="BG27" s="19">
        <v>0.31240000000000001</v>
      </c>
      <c r="BH27" s="19">
        <v>-7.0872000000000002</v>
      </c>
      <c r="BI27" s="19">
        <v>-0.18029999999999999</v>
      </c>
      <c r="BJ27" s="19">
        <v>-7.0872000000000002</v>
      </c>
      <c r="BK27" s="19">
        <v>-0.3886</v>
      </c>
      <c r="BL27" s="19">
        <v>-7.0872000000000002</v>
      </c>
      <c r="BM27" s="19">
        <v>-0.47310000000000002</v>
      </c>
      <c r="BN27" s="19">
        <v>-7.0872000000000002</v>
      </c>
      <c r="BO27" s="19">
        <v>-1.3855999999999999</v>
      </c>
      <c r="BP27" s="19">
        <v>-7.0872000000000002</v>
      </c>
      <c r="BQ27" s="19">
        <v>-0.87760000000000005</v>
      </c>
      <c r="BR27" s="19">
        <v>-7.0872000000000002</v>
      </c>
      <c r="BS27" s="17">
        <v>0</v>
      </c>
      <c r="BT27" s="17">
        <v>0</v>
      </c>
      <c r="BU27" s="17">
        <v>-4.9326999999999996</v>
      </c>
      <c r="BV27" s="17">
        <v>1.8776999999999999</v>
      </c>
      <c r="BW27" s="17">
        <v>-6.3348000000000004</v>
      </c>
      <c r="BX27" s="17">
        <v>2.1711</v>
      </c>
      <c r="BY27" s="17">
        <v>-6.3348000000000004</v>
      </c>
      <c r="BZ27" s="17">
        <v>2.1711</v>
      </c>
      <c r="CA27" s="17">
        <v>-10.515000000000001</v>
      </c>
      <c r="CB27" s="17">
        <v>3.93</v>
      </c>
      <c r="CC27" s="17">
        <v>-10.515000000000001</v>
      </c>
      <c r="CD27" s="17">
        <v>3.93</v>
      </c>
      <c r="CE27" s="12">
        <v>7.0174000000000003</v>
      </c>
      <c r="CF27" s="12">
        <v>3.85</v>
      </c>
      <c r="CG27" s="12">
        <v>3.3197999999999999</v>
      </c>
      <c r="CH27" s="12">
        <v>0.66990000000000005</v>
      </c>
      <c r="CI27" s="12">
        <v>8.1419999999999995</v>
      </c>
      <c r="CJ27" s="12">
        <v>0.77600000000000002</v>
      </c>
      <c r="CK27" s="12">
        <v>5.6191000000000004</v>
      </c>
      <c r="CL27" s="12">
        <v>2.3647</v>
      </c>
      <c r="CM27" s="12">
        <v>5.3574999999999999</v>
      </c>
      <c r="CN27" s="12">
        <v>2.3647</v>
      </c>
      <c r="CO27" s="12">
        <v>5.4603999999999999</v>
      </c>
      <c r="CP27" s="12">
        <v>2.4632000000000001</v>
      </c>
      <c r="CQ27" s="12">
        <v>2.4422000000000001</v>
      </c>
      <c r="CR27" s="12">
        <v>-3.3000000000000002E-2</v>
      </c>
      <c r="CS27" s="12">
        <v>6.6807999999999996</v>
      </c>
      <c r="CT27" s="12">
        <v>1.6439999999999999</v>
      </c>
      <c r="CU27" s="12">
        <v>4.3859000000000004</v>
      </c>
      <c r="CV27" s="12">
        <v>1.3894</v>
      </c>
      <c r="CW27" s="12">
        <v>4.1014999999999997</v>
      </c>
      <c r="CX27" s="12">
        <v>1.3894</v>
      </c>
      <c r="CY27" s="12">
        <v>4.0461999999999998</v>
      </c>
      <c r="CZ27" s="12">
        <v>1.3786</v>
      </c>
      <c r="DA27" s="12">
        <v>-0.95250000000000001</v>
      </c>
      <c r="DB27" s="12">
        <v>2.6772</v>
      </c>
      <c r="DC27" s="12">
        <v>5.0038</v>
      </c>
      <c r="DD27" s="12">
        <v>2.1749000000000001</v>
      </c>
      <c r="DE27" s="12">
        <v>2.2326999999999999</v>
      </c>
      <c r="DF27" s="12">
        <v>1.8345</v>
      </c>
      <c r="DG27" s="12">
        <v>2.2326999999999999</v>
      </c>
      <c r="DH27" s="12">
        <v>2.0440999999999998</v>
      </c>
      <c r="DI27" s="12">
        <v>2.2993000000000001</v>
      </c>
      <c r="DJ27" s="12">
        <v>3.9516</v>
      </c>
      <c r="DK27" s="12">
        <v>3.0352999999999999</v>
      </c>
      <c r="DL27" s="12">
        <v>4.4279000000000002</v>
      </c>
      <c r="DM27" s="12">
        <v>3.4893000000000001</v>
      </c>
      <c r="DN27" s="12">
        <v>5.8509000000000002</v>
      </c>
      <c r="DO27" s="12">
        <v>3.5026999999999999</v>
      </c>
      <c r="DP27" s="12">
        <v>6.0603999999999996</v>
      </c>
    </row>
    <row r="28" spans="2:120" x14ac:dyDescent="0.2">
      <c r="B28" s="1"/>
      <c r="C28" s="1"/>
      <c r="D28" s="5">
        <f t="shared" si="41"/>
        <v>0</v>
      </c>
      <c r="E28" s="5">
        <f t="shared" si="42"/>
        <v>0</v>
      </c>
      <c r="F28" s="5">
        <f t="shared" si="43"/>
        <v>0</v>
      </c>
      <c r="G28" s="5">
        <f t="shared" si="44"/>
        <v>0</v>
      </c>
      <c r="H28" s="5">
        <f t="shared" si="45"/>
        <v>0</v>
      </c>
      <c r="I28" s="5">
        <f t="shared" si="46"/>
        <v>0</v>
      </c>
      <c r="J28" s="5">
        <f t="shared" si="47"/>
        <v>0</v>
      </c>
      <c r="K28" s="5">
        <f t="shared" si="48"/>
        <v>0</v>
      </c>
      <c r="L28" s="5">
        <f t="shared" si="55"/>
        <v>0</v>
      </c>
      <c r="M28" s="5">
        <f t="shared" si="56"/>
        <v>0</v>
      </c>
      <c r="N28" s="5">
        <f t="shared" si="57"/>
        <v>0</v>
      </c>
      <c r="O28" s="5">
        <f t="shared" si="58"/>
        <v>0</v>
      </c>
      <c r="P28" s="5">
        <f t="shared" si="59"/>
        <v>0</v>
      </c>
      <c r="Q28" s="5">
        <f t="shared" si="49"/>
        <v>0</v>
      </c>
      <c r="R28" s="5">
        <f t="shared" si="60"/>
        <v>0</v>
      </c>
      <c r="S28" s="5">
        <f t="shared" si="61"/>
        <v>0</v>
      </c>
      <c r="T28" s="5">
        <f t="shared" si="62"/>
        <v>0</v>
      </c>
      <c r="U28" s="5">
        <f t="shared" si="63"/>
        <v>0</v>
      </c>
      <c r="V28" s="5">
        <f t="shared" si="64"/>
        <v>0</v>
      </c>
      <c r="W28" s="5">
        <f t="shared" si="65"/>
        <v>0</v>
      </c>
      <c r="X28" s="5">
        <f t="shared" si="66"/>
        <v>0</v>
      </c>
      <c r="Y28" s="5">
        <f t="shared" si="50"/>
        <v>0</v>
      </c>
      <c r="Z28" s="5">
        <f t="shared" si="51"/>
        <v>0</v>
      </c>
      <c r="AA28" s="5">
        <f t="shared" si="52"/>
        <v>0</v>
      </c>
      <c r="AB28" s="5">
        <f t="shared" si="53"/>
        <v>0</v>
      </c>
      <c r="AC28" s="6">
        <f t="shared" si="54"/>
        <v>0</v>
      </c>
      <c r="AD28" s="6">
        <f t="shared" si="67"/>
        <v>0</v>
      </c>
      <c r="AE28" s="6">
        <f t="shared" si="68"/>
        <v>0</v>
      </c>
      <c r="AF28" s="6">
        <f t="shared" si="69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41"/>
        <v>0</v>
      </c>
      <c r="E29" s="5">
        <f t="shared" si="42"/>
        <v>0</v>
      </c>
      <c r="F29" s="5">
        <f t="shared" si="43"/>
        <v>0</v>
      </c>
      <c r="G29" s="5">
        <f t="shared" si="44"/>
        <v>0</v>
      </c>
      <c r="H29" s="5">
        <f t="shared" si="45"/>
        <v>0</v>
      </c>
      <c r="I29" s="5">
        <f t="shared" si="46"/>
        <v>0</v>
      </c>
      <c r="J29" s="5">
        <f t="shared" si="47"/>
        <v>0</v>
      </c>
      <c r="K29" s="5">
        <f t="shared" si="48"/>
        <v>0</v>
      </c>
      <c r="L29" s="5">
        <f t="shared" si="55"/>
        <v>0</v>
      </c>
      <c r="M29" s="5">
        <f t="shared" si="56"/>
        <v>0</v>
      </c>
      <c r="N29" s="5">
        <f t="shared" si="57"/>
        <v>0</v>
      </c>
      <c r="O29" s="5">
        <f t="shared" si="58"/>
        <v>0</v>
      </c>
      <c r="P29" s="5">
        <f t="shared" si="59"/>
        <v>0</v>
      </c>
      <c r="Q29" s="5">
        <f t="shared" si="49"/>
        <v>0</v>
      </c>
      <c r="R29" s="5">
        <f t="shared" si="60"/>
        <v>0</v>
      </c>
      <c r="S29" s="5">
        <f t="shared" si="61"/>
        <v>0</v>
      </c>
      <c r="T29" s="5">
        <f t="shared" si="62"/>
        <v>0</v>
      </c>
      <c r="U29" s="5">
        <f t="shared" si="63"/>
        <v>0</v>
      </c>
      <c r="V29" s="5">
        <f t="shared" si="64"/>
        <v>0</v>
      </c>
      <c r="W29" s="5">
        <f t="shared" si="65"/>
        <v>0</v>
      </c>
      <c r="X29" s="5">
        <f t="shared" si="66"/>
        <v>0</v>
      </c>
      <c r="Y29" s="5">
        <f t="shared" si="50"/>
        <v>0</v>
      </c>
      <c r="Z29" s="5">
        <f t="shared" si="51"/>
        <v>0</v>
      </c>
      <c r="AA29" s="5">
        <f t="shared" si="52"/>
        <v>0</v>
      </c>
      <c r="AB29" s="5">
        <f t="shared" si="53"/>
        <v>0</v>
      </c>
      <c r="AC29" s="6">
        <f t="shared" si="54"/>
        <v>0</v>
      </c>
      <c r="AD29" s="6">
        <f t="shared" si="67"/>
        <v>0</v>
      </c>
      <c r="AE29" s="6">
        <f t="shared" si="68"/>
        <v>0</v>
      </c>
      <c r="AF29" s="6">
        <f t="shared" si="69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41"/>
        <v>0</v>
      </c>
      <c r="E30" s="5">
        <f t="shared" si="42"/>
        <v>0</v>
      </c>
      <c r="F30" s="5">
        <f t="shared" si="43"/>
        <v>0</v>
      </c>
      <c r="G30" s="5">
        <f t="shared" si="44"/>
        <v>0</v>
      </c>
      <c r="H30" s="5">
        <f t="shared" si="45"/>
        <v>0</v>
      </c>
      <c r="I30" s="5">
        <f t="shared" si="46"/>
        <v>0</v>
      </c>
      <c r="J30" s="5">
        <f t="shared" si="47"/>
        <v>0</v>
      </c>
      <c r="K30" s="5">
        <f t="shared" si="48"/>
        <v>0</v>
      </c>
      <c r="L30" s="5">
        <f t="shared" si="55"/>
        <v>0</v>
      </c>
      <c r="M30" s="5">
        <f t="shared" si="56"/>
        <v>0</v>
      </c>
      <c r="N30" s="5">
        <f t="shared" si="57"/>
        <v>0</v>
      </c>
      <c r="O30" s="5">
        <f t="shared" si="58"/>
        <v>0</v>
      </c>
      <c r="P30" s="5">
        <f t="shared" si="59"/>
        <v>0</v>
      </c>
      <c r="Q30" s="5">
        <f t="shared" si="49"/>
        <v>0</v>
      </c>
      <c r="R30" s="5">
        <f t="shared" si="60"/>
        <v>0</v>
      </c>
      <c r="S30" s="5">
        <f t="shared" si="61"/>
        <v>0</v>
      </c>
      <c r="T30" s="5">
        <f t="shared" si="62"/>
        <v>0</v>
      </c>
      <c r="U30" s="5">
        <f t="shared" si="63"/>
        <v>0</v>
      </c>
      <c r="V30" s="5">
        <f t="shared" si="64"/>
        <v>0</v>
      </c>
      <c r="W30" s="5">
        <f t="shared" si="65"/>
        <v>0</v>
      </c>
      <c r="X30" s="5">
        <f t="shared" si="66"/>
        <v>0</v>
      </c>
      <c r="Y30" s="5">
        <f t="shared" si="50"/>
        <v>0</v>
      </c>
      <c r="Z30" s="5">
        <f t="shared" si="51"/>
        <v>0</v>
      </c>
      <c r="AA30" s="5">
        <f t="shared" si="52"/>
        <v>0</v>
      </c>
      <c r="AB30" s="5">
        <f t="shared" si="53"/>
        <v>0</v>
      </c>
      <c r="AC30" s="6">
        <f t="shared" si="54"/>
        <v>0</v>
      </c>
      <c r="AD30" s="6">
        <f t="shared" si="67"/>
        <v>0</v>
      </c>
      <c r="AE30" s="6">
        <f t="shared" si="68"/>
        <v>0</v>
      </c>
      <c r="AF30" s="6">
        <f t="shared" si="69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41"/>
        <v>0</v>
      </c>
      <c r="E31" s="5">
        <f t="shared" si="42"/>
        <v>0</v>
      </c>
      <c r="F31" s="5">
        <f t="shared" si="43"/>
        <v>0</v>
      </c>
      <c r="G31" s="5">
        <f t="shared" si="44"/>
        <v>0</v>
      </c>
      <c r="H31" s="5">
        <f t="shared" si="45"/>
        <v>0</v>
      </c>
      <c r="I31" s="5">
        <f t="shared" si="46"/>
        <v>0</v>
      </c>
      <c r="J31" s="5">
        <f t="shared" si="47"/>
        <v>0</v>
      </c>
      <c r="K31" s="5">
        <f t="shared" si="48"/>
        <v>0</v>
      </c>
      <c r="L31" s="5">
        <f t="shared" si="55"/>
        <v>0</v>
      </c>
      <c r="M31" s="5">
        <f t="shared" si="56"/>
        <v>0</v>
      </c>
      <c r="N31" s="5">
        <f t="shared" si="57"/>
        <v>0</v>
      </c>
      <c r="O31" s="5">
        <f t="shared" si="58"/>
        <v>0</v>
      </c>
      <c r="P31" s="5">
        <f t="shared" si="59"/>
        <v>0</v>
      </c>
      <c r="Q31" s="5">
        <f t="shared" si="49"/>
        <v>0</v>
      </c>
      <c r="R31" s="5">
        <f t="shared" si="60"/>
        <v>0</v>
      </c>
      <c r="S31" s="5">
        <f t="shared" si="61"/>
        <v>0</v>
      </c>
      <c r="T31" s="5">
        <f t="shared" si="62"/>
        <v>0</v>
      </c>
      <c r="U31" s="5">
        <f t="shared" si="63"/>
        <v>0</v>
      </c>
      <c r="V31" s="5">
        <f t="shared" si="64"/>
        <v>0</v>
      </c>
      <c r="W31" s="5">
        <f t="shared" si="65"/>
        <v>0</v>
      </c>
      <c r="X31" s="5">
        <f t="shared" si="66"/>
        <v>0</v>
      </c>
      <c r="Y31" s="5">
        <f t="shared" si="50"/>
        <v>0</v>
      </c>
      <c r="Z31" s="5">
        <f t="shared" si="51"/>
        <v>0</v>
      </c>
      <c r="AA31" s="5">
        <f t="shared" si="52"/>
        <v>0</v>
      </c>
      <c r="AB31" s="5">
        <f t="shared" si="53"/>
        <v>0</v>
      </c>
      <c r="AC31" s="6">
        <f t="shared" si="54"/>
        <v>0</v>
      </c>
      <c r="AD31" s="6">
        <f t="shared" si="67"/>
        <v>0</v>
      </c>
      <c r="AE31" s="6">
        <f t="shared" si="68"/>
        <v>0</v>
      </c>
      <c r="AF31" s="6">
        <f t="shared" si="69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41"/>
        <v>0</v>
      </c>
      <c r="E32" s="5">
        <f t="shared" si="42"/>
        <v>0</v>
      </c>
      <c r="F32" s="5">
        <f t="shared" si="43"/>
        <v>0</v>
      </c>
      <c r="G32" s="5">
        <f t="shared" si="44"/>
        <v>0</v>
      </c>
      <c r="H32" s="5">
        <f t="shared" si="45"/>
        <v>0</v>
      </c>
      <c r="I32" s="5">
        <f t="shared" si="46"/>
        <v>0</v>
      </c>
      <c r="J32" s="5">
        <f t="shared" si="47"/>
        <v>0</v>
      </c>
      <c r="K32" s="5">
        <f t="shared" si="48"/>
        <v>0</v>
      </c>
      <c r="L32" s="5">
        <f t="shared" si="55"/>
        <v>0</v>
      </c>
      <c r="M32" s="5">
        <f t="shared" si="56"/>
        <v>0</v>
      </c>
      <c r="N32" s="5">
        <f t="shared" si="57"/>
        <v>0</v>
      </c>
      <c r="O32" s="5">
        <f t="shared" si="58"/>
        <v>0</v>
      </c>
      <c r="P32" s="5">
        <f t="shared" si="59"/>
        <v>0</v>
      </c>
      <c r="Q32" s="5">
        <f t="shared" si="49"/>
        <v>0</v>
      </c>
      <c r="R32" s="5">
        <f t="shared" si="60"/>
        <v>0</v>
      </c>
      <c r="S32" s="5">
        <f t="shared" si="61"/>
        <v>0</v>
      </c>
      <c r="T32" s="5">
        <f t="shared" si="62"/>
        <v>0</v>
      </c>
      <c r="U32" s="5">
        <f t="shared" si="63"/>
        <v>0</v>
      </c>
      <c r="V32" s="5">
        <f t="shared" si="64"/>
        <v>0</v>
      </c>
      <c r="W32" s="5">
        <f t="shared" si="65"/>
        <v>0</v>
      </c>
      <c r="X32" s="5">
        <f t="shared" si="66"/>
        <v>0</v>
      </c>
      <c r="Y32" s="5">
        <f t="shared" si="50"/>
        <v>0</v>
      </c>
      <c r="Z32" s="5">
        <f t="shared" si="51"/>
        <v>0</v>
      </c>
      <c r="AA32" s="5">
        <f t="shared" si="52"/>
        <v>0</v>
      </c>
      <c r="AB32" s="5">
        <f t="shared" si="53"/>
        <v>0</v>
      </c>
      <c r="AC32" s="6">
        <f t="shared" si="54"/>
        <v>0</v>
      </c>
      <c r="AD32" s="6">
        <f>((CK32-CM32)^2+(CL32-CN32)^2)^0.5</f>
        <v>0</v>
      </c>
      <c r="AE32" s="6">
        <f>((CU32-CW32)^2+(CV32-CX32)^2)^0.5</f>
        <v>0</v>
      </c>
      <c r="AF32" s="6">
        <f>((DE32-DG32)^2+(DF32-DH32)^2)^0.5</f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>AVERAGE(D23:D27)</f>
        <v>13.086579999999998</v>
      </c>
      <c r="E33" s="14">
        <f t="shared" ref="E33:AF33" si="70">AVERAGE(E23:E27)</f>
        <v>12.514699999999999</v>
      </c>
      <c r="F33" s="14">
        <f t="shared" si="70"/>
        <v>2.64656</v>
      </c>
      <c r="G33" s="14">
        <f t="shared" si="70"/>
        <v>0.85648000000000002</v>
      </c>
      <c r="H33" s="14">
        <f t="shared" si="70"/>
        <v>1.3586399999999998</v>
      </c>
      <c r="I33" s="14">
        <f t="shared" si="70"/>
        <v>0.67714000000000008</v>
      </c>
      <c r="J33" s="14">
        <f t="shared" si="70"/>
        <v>1.6181399999999999</v>
      </c>
      <c r="K33" s="14">
        <f t="shared" si="70"/>
        <v>1.0871</v>
      </c>
      <c r="L33" s="14">
        <f t="shared" si="70"/>
        <v>5.0809750589979226</v>
      </c>
      <c r="M33" s="14">
        <f t="shared" si="70"/>
        <v>1.3514379332828284</v>
      </c>
      <c r="N33" s="14">
        <f t="shared" si="70"/>
        <v>4.4038405055434406</v>
      </c>
      <c r="O33" s="14">
        <f t="shared" si="70"/>
        <v>1.1944908832418115</v>
      </c>
      <c r="P33" s="14">
        <f t="shared" si="70"/>
        <v>4.5930342786967957</v>
      </c>
      <c r="Q33" s="14">
        <f t="shared" si="70"/>
        <v>4.9135410365153076</v>
      </c>
      <c r="R33" s="14">
        <f t="shared" si="70"/>
        <v>3.7026988808060226</v>
      </c>
      <c r="S33" s="14">
        <f t="shared" si="70"/>
        <v>4.761256969364295</v>
      </c>
      <c r="T33" s="14">
        <f t="shared" si="70"/>
        <v>4.6996462697745063</v>
      </c>
      <c r="U33" s="14">
        <f t="shared" si="70"/>
        <v>5.5852991638470835</v>
      </c>
      <c r="V33" s="14">
        <f t="shared" si="70"/>
        <v>0.87988867062472487</v>
      </c>
      <c r="W33" s="14">
        <f t="shared" si="70"/>
        <v>1.6221887638984902</v>
      </c>
      <c r="X33" s="14">
        <f t="shared" si="70"/>
        <v>0.32213259990731635</v>
      </c>
      <c r="Y33" s="14">
        <f t="shared" si="70"/>
        <v>1.0241400000000001</v>
      </c>
      <c r="Z33" s="14">
        <f t="shared" si="70"/>
        <v>0.49653999999999998</v>
      </c>
      <c r="AA33" s="14">
        <f t="shared" si="70"/>
        <v>1.3547199999999999</v>
      </c>
      <c r="AB33" s="14">
        <f t="shared" si="70"/>
        <v>2.80186</v>
      </c>
      <c r="AC33" s="14">
        <f t="shared" si="70"/>
        <v>2.04738</v>
      </c>
      <c r="AD33" s="14">
        <f t="shared" si="70"/>
        <v>0.26440000000000002</v>
      </c>
      <c r="AE33" s="14">
        <f t="shared" si="70"/>
        <v>0.26504000000000011</v>
      </c>
      <c r="AF33" s="14">
        <f t="shared" si="70"/>
        <v>0.22959999999999997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STDEV(D23:D27)</f>
        <v>0.68292989903796131</v>
      </c>
      <c r="E34" s="14">
        <f t="shared" ref="E34:AF34" si="71">STDEV(E23:E27)</f>
        <v>0.90829278594514928</v>
      </c>
      <c r="F34" s="14">
        <f t="shared" si="71"/>
        <v>8.5404584186096283E-2</v>
      </c>
      <c r="G34" s="14">
        <f t="shared" si="71"/>
        <v>4.9104144427940116E-2</v>
      </c>
      <c r="H34" s="14">
        <f t="shared" si="71"/>
        <v>8.4474599732700745E-2</v>
      </c>
      <c r="I34" s="14">
        <f t="shared" si="71"/>
        <v>4.6248167531265504E-2</v>
      </c>
      <c r="J34" s="14">
        <f t="shared" si="71"/>
        <v>0.14977203677589487</v>
      </c>
      <c r="K34" s="14">
        <f t="shared" si="71"/>
        <v>0.25452059838056251</v>
      </c>
      <c r="L34" s="14">
        <f t="shared" si="71"/>
        <v>0.33250524026144257</v>
      </c>
      <c r="M34" s="14">
        <f t="shared" si="71"/>
        <v>6.582078399182012E-2</v>
      </c>
      <c r="N34" s="14">
        <f t="shared" si="71"/>
        <v>0.357933649902269</v>
      </c>
      <c r="O34" s="14">
        <f t="shared" si="71"/>
        <v>0.38865321917912443</v>
      </c>
      <c r="P34" s="14">
        <f t="shared" si="71"/>
        <v>0.59841235648611812</v>
      </c>
      <c r="Q34" s="14">
        <f t="shared" si="71"/>
        <v>0.29535222717984488</v>
      </c>
      <c r="R34" s="14">
        <f t="shared" si="71"/>
        <v>0.47681933957976758</v>
      </c>
      <c r="S34" s="14">
        <f t="shared" si="71"/>
        <v>0.83244923244598146</v>
      </c>
      <c r="T34" s="14">
        <f t="shared" si="71"/>
        <v>0.34618340694379224</v>
      </c>
      <c r="U34" s="14">
        <f t="shared" si="71"/>
        <v>0.32136174385160216</v>
      </c>
      <c r="V34" s="14">
        <f t="shared" si="71"/>
        <v>3.7462803322998332E-2</v>
      </c>
      <c r="W34" s="14">
        <f t="shared" si="71"/>
        <v>0.15108465458761902</v>
      </c>
      <c r="X34" s="14">
        <f t="shared" si="71"/>
        <v>8.3169811808078767E-2</v>
      </c>
      <c r="Y34" s="14">
        <f t="shared" si="71"/>
        <v>5.1270683631096589E-2</v>
      </c>
      <c r="Z34" s="14">
        <f t="shared" si="71"/>
        <v>1.2511714510809471E-2</v>
      </c>
      <c r="AA34" s="14">
        <f t="shared" si="71"/>
        <v>8.3425218009903976E-2</v>
      </c>
      <c r="AB34" s="14">
        <f t="shared" si="71"/>
        <v>0.26168702298738461</v>
      </c>
      <c r="AC34" s="14">
        <f t="shared" si="71"/>
        <v>0.28910466443833088</v>
      </c>
      <c r="AD34" s="14">
        <f t="shared" si="71"/>
        <v>1.5542361467936602E-2</v>
      </c>
      <c r="AE34" s="14">
        <f t="shared" si="71"/>
        <v>2.9920611624765153E-2</v>
      </c>
      <c r="AF34" s="14">
        <f t="shared" si="71"/>
        <v>2.4693015206734028E-2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MAX(D23:D27)-MIN(D23:D27)</f>
        <v>1.4794999999999998</v>
      </c>
      <c r="E35" s="14">
        <f t="shared" ref="E35:AF35" si="72">MAX(E23:E27)-MIN(E23:E27)</f>
        <v>2.3622000000000014</v>
      </c>
      <c r="F35" s="14">
        <f t="shared" si="72"/>
        <v>0.23050000000000015</v>
      </c>
      <c r="G35" s="14">
        <f t="shared" si="72"/>
        <v>0.10470000000000002</v>
      </c>
      <c r="H35" s="14">
        <f t="shared" si="72"/>
        <v>0.21270000000000011</v>
      </c>
      <c r="I35" s="14">
        <f t="shared" si="72"/>
        <v>0.10860000000000003</v>
      </c>
      <c r="J35" s="14">
        <f t="shared" si="72"/>
        <v>0.36649999999999983</v>
      </c>
      <c r="K35" s="14">
        <f t="shared" si="72"/>
        <v>0.53529999999999944</v>
      </c>
      <c r="L35" s="14">
        <f t="shared" si="72"/>
        <v>0.88696897063536895</v>
      </c>
      <c r="M35" s="14">
        <f t="shared" si="72"/>
        <v>0.16151135468916311</v>
      </c>
      <c r="N35" s="14">
        <f t="shared" si="72"/>
        <v>0.86535135112948947</v>
      </c>
      <c r="O35" s="14">
        <f t="shared" si="72"/>
        <v>0.68050800793380495</v>
      </c>
      <c r="P35" s="14">
        <f t="shared" si="72"/>
        <v>1.5379956609419332</v>
      </c>
      <c r="Q35" s="14">
        <f t="shared" si="72"/>
        <v>0.74125302807067772</v>
      </c>
      <c r="R35" s="14">
        <f t="shared" si="72"/>
        <v>1.3051340233016955</v>
      </c>
      <c r="S35" s="14">
        <f t="shared" si="72"/>
        <v>1.9603916981303353</v>
      </c>
      <c r="T35" s="14">
        <f t="shared" si="72"/>
        <v>0.8604982147848137</v>
      </c>
      <c r="U35" s="14">
        <f t="shared" si="72"/>
        <v>0.76390507255181905</v>
      </c>
      <c r="V35" s="14">
        <f t="shared" si="72"/>
        <v>9.4185957535416809E-2</v>
      </c>
      <c r="W35" s="14">
        <f t="shared" si="72"/>
        <v>0.37148646021952714</v>
      </c>
      <c r="X35" s="14">
        <f t="shared" si="72"/>
        <v>0.20217394372675399</v>
      </c>
      <c r="Y35" s="14">
        <f t="shared" si="72"/>
        <v>0.12009999999999987</v>
      </c>
      <c r="Z35" s="14">
        <f t="shared" si="72"/>
        <v>3.1200000000000006E-2</v>
      </c>
      <c r="AA35" s="14">
        <f t="shared" si="72"/>
        <v>0.22040000000000015</v>
      </c>
      <c r="AB35" s="14">
        <f t="shared" si="72"/>
        <v>0.6711999999999998</v>
      </c>
      <c r="AC35" s="14">
        <f t="shared" si="72"/>
        <v>0.71629999999999994</v>
      </c>
      <c r="AD35" s="14">
        <f t="shared" si="72"/>
        <v>3.7500000000000533E-2</v>
      </c>
      <c r="AE35" s="14">
        <f t="shared" si="72"/>
        <v>7.2300000000001141E-2</v>
      </c>
      <c r="AF35" s="14">
        <f t="shared" si="72"/>
        <v>5.7199999999999473E-2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>MIN(D23:D27)</f>
        <v>12.1533</v>
      </c>
      <c r="E36" s="14">
        <f t="shared" ref="E36:AF36" si="73">MIN(E23:E27)</f>
        <v>11.101699999999999</v>
      </c>
      <c r="F36" s="14">
        <f t="shared" si="73"/>
        <v>2.5501999999999998</v>
      </c>
      <c r="G36" s="14">
        <f t="shared" si="73"/>
        <v>0.81220000000000003</v>
      </c>
      <c r="H36" s="14">
        <f t="shared" si="73"/>
        <v>1.2712999999999999</v>
      </c>
      <c r="I36" s="14">
        <f t="shared" si="73"/>
        <v>0.62990000000000013</v>
      </c>
      <c r="J36" s="14">
        <f t="shared" si="73"/>
        <v>1.4376000000000002</v>
      </c>
      <c r="K36" s="14">
        <f t="shared" si="73"/>
        <v>0.84580000000000055</v>
      </c>
      <c r="L36" s="14">
        <f t="shared" si="73"/>
        <v>4.5879407254235529</v>
      </c>
      <c r="M36" s="14">
        <f t="shared" si="73"/>
        <v>1.2709578317159067</v>
      </c>
      <c r="N36" s="14">
        <f t="shared" si="73"/>
        <v>4.0197914378345327</v>
      </c>
      <c r="O36" s="14">
        <f t="shared" si="73"/>
        <v>0.9626781653283728</v>
      </c>
      <c r="P36" s="14">
        <f t="shared" si="73"/>
        <v>3.571899900613118</v>
      </c>
      <c r="Q36" s="14">
        <f t="shared" si="73"/>
        <v>4.5805841603446167</v>
      </c>
      <c r="R36" s="14">
        <f t="shared" si="73"/>
        <v>2.9857318566810385</v>
      </c>
      <c r="S36" s="14">
        <f t="shared" si="73"/>
        <v>4.2741739459221826</v>
      </c>
      <c r="T36" s="14">
        <f t="shared" si="73"/>
        <v>4.3041279720751797</v>
      </c>
      <c r="U36" s="14">
        <f t="shared" si="73"/>
        <v>5.2135371045001682</v>
      </c>
      <c r="V36" s="14">
        <f t="shared" si="73"/>
        <v>0.8194232422869141</v>
      </c>
      <c r="W36" s="14">
        <f t="shared" si="73"/>
        <v>1.4762287153419014</v>
      </c>
      <c r="X36" s="14">
        <f t="shared" si="73"/>
        <v>0.20992810674133114</v>
      </c>
      <c r="Y36" s="14">
        <f t="shared" si="73"/>
        <v>0.96710000000000007</v>
      </c>
      <c r="Z36" s="14">
        <f t="shared" si="73"/>
        <v>0.48380000000000001</v>
      </c>
      <c r="AA36" s="14">
        <f t="shared" si="73"/>
        <v>1.2610999999999999</v>
      </c>
      <c r="AB36" s="14">
        <f t="shared" si="73"/>
        <v>2.5190000000000001</v>
      </c>
      <c r="AC36" s="14">
        <f t="shared" si="73"/>
        <v>1.5697000000000001</v>
      </c>
      <c r="AD36" s="14">
        <f t="shared" si="73"/>
        <v>0.24249999999999972</v>
      </c>
      <c r="AE36" s="14">
        <f t="shared" si="73"/>
        <v>0.21339999999999915</v>
      </c>
      <c r="AF36" s="14">
        <f t="shared" si="73"/>
        <v>0.20440000000000014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MAX(D23:D27)</f>
        <v>13.6328</v>
      </c>
      <c r="E37" s="14">
        <f t="shared" ref="E37:AF37" si="74">MAX(E23:E27)</f>
        <v>13.463900000000001</v>
      </c>
      <c r="F37" s="14">
        <f t="shared" si="74"/>
        <v>2.7806999999999999</v>
      </c>
      <c r="G37" s="14">
        <f t="shared" si="74"/>
        <v>0.91690000000000005</v>
      </c>
      <c r="H37" s="14">
        <f t="shared" si="74"/>
        <v>1.484</v>
      </c>
      <c r="I37" s="14">
        <f t="shared" si="74"/>
        <v>0.73850000000000016</v>
      </c>
      <c r="J37" s="14">
        <f t="shared" si="74"/>
        <v>1.8041</v>
      </c>
      <c r="K37" s="14">
        <f t="shared" si="74"/>
        <v>1.3811</v>
      </c>
      <c r="L37" s="14">
        <f t="shared" si="74"/>
        <v>5.4749096960589219</v>
      </c>
      <c r="M37" s="14">
        <f t="shared" si="74"/>
        <v>1.4324691864050698</v>
      </c>
      <c r="N37" s="14">
        <f t="shared" si="74"/>
        <v>4.8851427889640222</v>
      </c>
      <c r="O37" s="14">
        <f t="shared" si="74"/>
        <v>1.6431861732621778</v>
      </c>
      <c r="P37" s="14">
        <f t="shared" si="74"/>
        <v>5.1098955615550512</v>
      </c>
      <c r="Q37" s="14">
        <f t="shared" si="74"/>
        <v>5.3218371884152944</v>
      </c>
      <c r="R37" s="14">
        <f t="shared" si="74"/>
        <v>4.2908658799827339</v>
      </c>
      <c r="S37" s="14">
        <f t="shared" si="74"/>
        <v>6.2345656440525179</v>
      </c>
      <c r="T37" s="14">
        <f t="shared" si="74"/>
        <v>5.1646261868599934</v>
      </c>
      <c r="U37" s="14">
        <f t="shared" si="74"/>
        <v>5.9774421770519872</v>
      </c>
      <c r="V37" s="14">
        <f t="shared" si="74"/>
        <v>0.91360919982233091</v>
      </c>
      <c r="W37" s="14">
        <f t="shared" si="74"/>
        <v>1.8477151755614285</v>
      </c>
      <c r="X37" s="14">
        <f t="shared" si="74"/>
        <v>0.41210205046808512</v>
      </c>
      <c r="Y37" s="14">
        <f t="shared" si="74"/>
        <v>1.0871999999999999</v>
      </c>
      <c r="Z37" s="14">
        <f t="shared" si="74"/>
        <v>0.51500000000000001</v>
      </c>
      <c r="AA37" s="14">
        <f t="shared" si="74"/>
        <v>1.4815</v>
      </c>
      <c r="AB37" s="14">
        <f t="shared" si="74"/>
        <v>3.1901999999999999</v>
      </c>
      <c r="AC37" s="14">
        <f t="shared" si="74"/>
        <v>2.286</v>
      </c>
      <c r="AD37" s="14">
        <f t="shared" si="74"/>
        <v>0.28000000000000025</v>
      </c>
      <c r="AE37" s="14">
        <f t="shared" si="74"/>
        <v>0.28570000000000029</v>
      </c>
      <c r="AF37" s="14">
        <f t="shared" si="74"/>
        <v>0.26159999999999961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COUNT(D23:D27)</f>
        <v>5</v>
      </c>
      <c r="E38" s="15">
        <f t="shared" ref="E38:AF38" si="75">COUNT(E23:E27)</f>
        <v>5</v>
      </c>
      <c r="F38" s="15">
        <f t="shared" si="75"/>
        <v>5</v>
      </c>
      <c r="G38" s="15">
        <f t="shared" si="75"/>
        <v>5</v>
      </c>
      <c r="H38" s="15">
        <f t="shared" si="75"/>
        <v>5</v>
      </c>
      <c r="I38" s="15">
        <f t="shared" si="75"/>
        <v>5</v>
      </c>
      <c r="J38" s="15">
        <f t="shared" si="75"/>
        <v>5</v>
      </c>
      <c r="K38" s="15">
        <f t="shared" si="75"/>
        <v>5</v>
      </c>
      <c r="L38" s="15">
        <f t="shared" si="75"/>
        <v>5</v>
      </c>
      <c r="M38" s="15">
        <f t="shared" si="75"/>
        <v>5</v>
      </c>
      <c r="N38" s="15">
        <f t="shared" si="75"/>
        <v>5</v>
      </c>
      <c r="O38" s="15">
        <f t="shared" si="75"/>
        <v>3</v>
      </c>
      <c r="P38" s="15">
        <f t="shared" si="75"/>
        <v>5</v>
      </c>
      <c r="Q38" s="15">
        <f t="shared" si="75"/>
        <v>5</v>
      </c>
      <c r="R38" s="15">
        <f t="shared" si="75"/>
        <v>5</v>
      </c>
      <c r="S38" s="15">
        <f t="shared" si="75"/>
        <v>5</v>
      </c>
      <c r="T38" s="15">
        <f t="shared" si="75"/>
        <v>5</v>
      </c>
      <c r="U38" s="15">
        <f t="shared" si="75"/>
        <v>5</v>
      </c>
      <c r="V38" s="15">
        <f t="shared" si="75"/>
        <v>5</v>
      </c>
      <c r="W38" s="15">
        <f t="shared" si="75"/>
        <v>5</v>
      </c>
      <c r="X38" s="15">
        <f t="shared" si="75"/>
        <v>5</v>
      </c>
      <c r="Y38" s="15">
        <f t="shared" si="75"/>
        <v>5</v>
      </c>
      <c r="Z38" s="15">
        <f t="shared" si="75"/>
        <v>5</v>
      </c>
      <c r="AA38" s="15">
        <f t="shared" si="75"/>
        <v>5</v>
      </c>
      <c r="AB38" s="15">
        <f t="shared" si="75"/>
        <v>5</v>
      </c>
      <c r="AC38" s="15">
        <f t="shared" si="75"/>
        <v>5</v>
      </c>
      <c r="AD38" s="15">
        <f t="shared" si="75"/>
        <v>5</v>
      </c>
      <c r="AE38" s="15">
        <f t="shared" si="75"/>
        <v>5</v>
      </c>
      <c r="AF38" s="15">
        <f t="shared" si="75"/>
        <v>5</v>
      </c>
      <c r="AI38" s="12"/>
      <c r="AJ38" s="12"/>
      <c r="AK38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4"/>
  <sheetViews>
    <sheetView workbookViewId="0">
      <pane xSplit="3" topLeftCell="X1" activePane="topRight" state="frozen"/>
      <selection pane="topRight" activeCell="B29" sqref="B29:AF34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/>
      <c r="C3" s="1"/>
      <c r="D3" s="5">
        <f t="shared" ref="D3:D12" si="0">((AG3-AW3)^2+(AH3-AX3)^2)^0.5</f>
        <v>0</v>
      </c>
      <c r="E3" s="5">
        <f t="shared" ref="E3:E12" si="1">((AG3-AU3)^2+(AH3-AV3)^2)^0.5</f>
        <v>0</v>
      </c>
      <c r="F3" s="5">
        <f t="shared" ref="F3:F12" si="2">((AG3-AM3)^2+(AH3-AN3)^2)^0.5</f>
        <v>0</v>
      </c>
      <c r="G3" s="5">
        <f t="shared" ref="G3:G12" si="3">((AG3-AI3)^2+(AH3-AJ3)^2)^0.5</f>
        <v>0</v>
      </c>
      <c r="H3" s="5">
        <f t="shared" ref="H3:H12" si="4">((AK3-AM3)^2+(AL3-AN3)^2)^0.5</f>
        <v>0</v>
      </c>
      <c r="I3" s="5">
        <f t="shared" ref="I3:I12" si="5">((AM3-AO3)^2+(AN3-AP3)^2)^0.5</f>
        <v>0</v>
      </c>
      <c r="J3" s="5">
        <f t="shared" ref="J3:J12" si="6">((AO3-AQ3)^2+(AP3-AR3)^2)^0.5</f>
        <v>0</v>
      </c>
      <c r="K3" s="5">
        <f t="shared" ref="K3:K12" si="7">((AQ3-AS3)^2+(AR3-AT3)^2)^0.5</f>
        <v>0</v>
      </c>
      <c r="L3" s="5">
        <f t="shared" ref="L3:L12" si="8">((BS3-BU3)^2+(BT3-BV3)^2)^0.5</f>
        <v>0</v>
      </c>
      <c r="M3" s="5">
        <f t="shared" ref="M3:M12" si="9">((BU3-BW3)^2+(BV3-BX3)^2)^0.5</f>
        <v>0</v>
      </c>
      <c r="N3" s="5">
        <f t="shared" ref="N3:N12" si="10">((BW3-BY3)^2+(BX3-BZ3)^2)^0.5 + ((BY3-CA3)^2+(BZ3-CB3)^2)^0.5</f>
        <v>0</v>
      </c>
      <c r="O3" s="5">
        <f t="shared" ref="O3:O12" si="11">((CA3-CC3)^2+(CB3-CD3)^2)^0.5</f>
        <v>0</v>
      </c>
      <c r="P3" s="5">
        <f>((CE3-CG3)^2+(CF3-CH3)^2)^0.5</f>
        <v>0</v>
      </c>
      <c r="Q3" s="5">
        <f t="shared" ref="Q3:Q12" si="12">((CG3-CI3)^2+(CH3-CJ3)^2)^0.5</f>
        <v>0</v>
      </c>
      <c r="R3" s="5">
        <f>((CO3-CQ3)^2+(CP3-CR3)^2)^0.5</f>
        <v>0</v>
      </c>
      <c r="S3" s="5">
        <f>((CQ3-CS3)^2+(CR3-CT3)^2)^0.5</f>
        <v>0</v>
      </c>
      <c r="T3" s="5">
        <f>((CY3-DA3)^2+(CZ3-DB3)^2)^0.5</f>
        <v>0</v>
      </c>
      <c r="U3" s="5">
        <f>((DA3-DC3)^2+(DB3-DD3)^2)^0.5</f>
        <v>0</v>
      </c>
      <c r="V3" s="5">
        <f>((DI3-DK3)^2+(DJ3-DL3)^2)^0.5</f>
        <v>0</v>
      </c>
      <c r="W3" s="5">
        <f>((DK3-DM3)^2+(DL3-DN3)^2)^0.5</f>
        <v>0</v>
      </c>
      <c r="X3" s="5">
        <f>((DM3-DO3)^2+(DN3-DP3)^2)^0.5</f>
        <v>0</v>
      </c>
      <c r="Y3" s="5">
        <f>((BE3-BK3)^2+(BF3-BL3)^2)^0.5</f>
        <v>0</v>
      </c>
      <c r="Z3" s="5">
        <f t="shared" ref="Z3:Z12" si="13">((BG3-BI3)^2+(BH3-BJ3)^2)^0.5</f>
        <v>0</v>
      </c>
      <c r="AA3" s="5">
        <f t="shared" ref="AA3:AA12" si="14">((BC3-BM3)^2+(BD3-BN3)^2)^0.5</f>
        <v>0</v>
      </c>
      <c r="AB3" s="5">
        <f t="shared" ref="AB3:AB12" si="15">((BA3-BO3)^2+(BB3-BP3)^2)^0.5</f>
        <v>0</v>
      </c>
      <c r="AC3" s="6">
        <f t="shared" ref="AC3:AC12" si="16">((AY3-BQ3)^2+(AZ3-BR3)^2)^0.5</f>
        <v>0</v>
      </c>
      <c r="AD3" s="6">
        <f>((CK3-CM3)^2+(CL3-CN3)^2)^0.5</f>
        <v>0</v>
      </c>
      <c r="AE3" s="6">
        <f>((CU3-CW3)^2+(CV3-CX3)^2)^0.5</f>
        <v>0</v>
      </c>
      <c r="AF3" s="6">
        <f>((DE3-DG3)^2+(DF3-DH3)^2)^0.5</f>
        <v>0</v>
      </c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18"/>
      <c r="AZ3" s="18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</row>
    <row r="4" spans="2:120" ht="14.45" customHeight="1" x14ac:dyDescent="0.2">
      <c r="B4" s="2"/>
      <c r="C4" s="2"/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 s="5">
        <f t="shared" si="4"/>
        <v>0</v>
      </c>
      <c r="I4" s="5">
        <f t="shared" si="5"/>
        <v>0</v>
      </c>
      <c r="J4" s="5">
        <f t="shared" si="6"/>
        <v>0</v>
      </c>
      <c r="K4" s="5">
        <f t="shared" si="7"/>
        <v>0</v>
      </c>
      <c r="L4" s="5">
        <f t="shared" si="8"/>
        <v>0</v>
      </c>
      <c r="M4" s="5">
        <f t="shared" si="9"/>
        <v>0</v>
      </c>
      <c r="N4" s="5">
        <f t="shared" si="10"/>
        <v>0</v>
      </c>
      <c r="O4" s="5">
        <f t="shared" si="11"/>
        <v>0</v>
      </c>
      <c r="P4" s="5">
        <f t="shared" ref="P4:P12" si="17">((CE4-CG4)^2+(CF4-CH4)^2)^0.5</f>
        <v>0</v>
      </c>
      <c r="Q4" s="5">
        <f t="shared" si="12"/>
        <v>0</v>
      </c>
      <c r="R4" s="5">
        <f t="shared" ref="R4:R12" si="18">((CO4-CQ4)^2+(CP4-CR4)^2)^0.5</f>
        <v>0</v>
      </c>
      <c r="S4" s="5">
        <f t="shared" ref="S4:S12" si="19">((CQ4-CS4)^2+(CR4-CT4)^2)^0.5</f>
        <v>0</v>
      </c>
      <c r="T4" s="5">
        <f t="shared" ref="T4:T12" si="20">((CY4-DA4)^2+(CZ4-DB4)^2)^0.5</f>
        <v>0</v>
      </c>
      <c r="U4" s="5">
        <f t="shared" ref="U4:U12" si="21">((DA4-DC4)^2+(DB4-DD4)^2)^0.5</f>
        <v>0</v>
      </c>
      <c r="V4" s="5">
        <f t="shared" ref="V4:V12" si="22">((DI4-DK4)^2+(DJ4-DL4)^2)^0.5</f>
        <v>0</v>
      </c>
      <c r="W4" s="5">
        <f t="shared" ref="W4:W12" si="23">((DK4-DM4)^2+(DL4-DN4)^2)^0.5</f>
        <v>0</v>
      </c>
      <c r="X4" s="5">
        <f t="shared" ref="X4:X12" si="24">((DM4-DO4)^2+(DN4-DP4)^2)^0.5</f>
        <v>0</v>
      </c>
      <c r="Y4" s="5">
        <f t="shared" ref="Y4:Y12" si="25">((BE4-BK4)^2+(BF4-BL4)^2)^0.5</f>
        <v>0</v>
      </c>
      <c r="Z4" s="5">
        <f t="shared" si="13"/>
        <v>0</v>
      </c>
      <c r="AA4" s="5">
        <f t="shared" si="14"/>
        <v>0</v>
      </c>
      <c r="AB4" s="5">
        <f t="shared" si="15"/>
        <v>0</v>
      </c>
      <c r="AC4" s="6">
        <f t="shared" si="16"/>
        <v>0</v>
      </c>
      <c r="AD4" s="6">
        <f t="shared" ref="AD4:AD11" si="26">((CK4-CM4)^2+(CL4-CN4)^2)^0.5</f>
        <v>0</v>
      </c>
      <c r="AE4" s="6">
        <f t="shared" ref="AE4:AE11" si="27">((CU4-CW4)^2+(CV4-CX4)^2)^0.5</f>
        <v>0</v>
      </c>
      <c r="AF4" s="6">
        <f t="shared" ref="AF4:AF11" si="28">((DE4-DG4)^2+(DF4-DH4)^2)^0.5</f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si="10"/>
        <v>0</v>
      </c>
      <c r="O5" s="5">
        <f>((CA5-CC5)^2+(CB5-CD5)^2)^0.5</f>
        <v>0</v>
      </c>
      <c r="P5" s="5">
        <f t="shared" si="17"/>
        <v>0</v>
      </c>
      <c r="Q5" s="5">
        <f t="shared" si="12"/>
        <v>0</v>
      </c>
      <c r="R5" s="5">
        <f t="shared" si="18"/>
        <v>0</v>
      </c>
      <c r="S5" s="5">
        <f t="shared" si="19"/>
        <v>0</v>
      </c>
      <c r="T5" s="5">
        <f t="shared" si="20"/>
        <v>0</v>
      </c>
      <c r="U5" s="5">
        <f t="shared" si="21"/>
        <v>0</v>
      </c>
      <c r="V5" s="5">
        <f t="shared" si="22"/>
        <v>0</v>
      </c>
      <c r="W5" s="5">
        <f t="shared" si="23"/>
        <v>0</v>
      </c>
      <c r="X5" s="5">
        <f t="shared" si="24"/>
        <v>0</v>
      </c>
      <c r="Y5" s="5">
        <f t="shared" si="25"/>
        <v>0</v>
      </c>
      <c r="Z5" s="5">
        <f t="shared" si="13"/>
        <v>0</v>
      </c>
      <c r="AA5" s="5">
        <f t="shared" si="14"/>
        <v>0</v>
      </c>
      <c r="AB5" s="5">
        <f t="shared" si="15"/>
        <v>0</v>
      </c>
      <c r="AC5" s="6">
        <f t="shared" si="16"/>
        <v>0</v>
      </c>
      <c r="AD5" s="6">
        <f t="shared" si="26"/>
        <v>0</v>
      </c>
      <c r="AE5" s="6">
        <f t="shared" si="27"/>
        <v>0</v>
      </c>
      <c r="AF5" s="6">
        <f t="shared" si="28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0"/>
        <v>0</v>
      </c>
      <c r="O6" s="5">
        <f t="shared" si="11"/>
        <v>0</v>
      </c>
      <c r="P6" s="5">
        <f t="shared" si="17"/>
        <v>0</v>
      </c>
      <c r="Q6" s="5">
        <f t="shared" si="12"/>
        <v>0</v>
      </c>
      <c r="R6" s="5">
        <f t="shared" si="18"/>
        <v>0</v>
      </c>
      <c r="S6" s="5">
        <f t="shared" si="19"/>
        <v>0</v>
      </c>
      <c r="T6" s="5">
        <f t="shared" si="20"/>
        <v>0</v>
      </c>
      <c r="U6" s="5">
        <f t="shared" si="21"/>
        <v>0</v>
      </c>
      <c r="V6" s="5">
        <f t="shared" si="22"/>
        <v>0</v>
      </c>
      <c r="W6" s="5">
        <f t="shared" si="23"/>
        <v>0</v>
      </c>
      <c r="X6" s="5">
        <f t="shared" si="24"/>
        <v>0</v>
      </c>
      <c r="Y6" s="5">
        <f t="shared" si="25"/>
        <v>0</v>
      </c>
      <c r="Z6" s="5">
        <f t="shared" si="13"/>
        <v>0</v>
      </c>
      <c r="AA6" s="5">
        <f t="shared" si="14"/>
        <v>0</v>
      </c>
      <c r="AB6" s="5">
        <f t="shared" si="15"/>
        <v>0</v>
      </c>
      <c r="AC6" s="6">
        <f t="shared" si="16"/>
        <v>0</v>
      </c>
      <c r="AD6" s="6">
        <f t="shared" si="26"/>
        <v>0</v>
      </c>
      <c r="AE6" s="6">
        <f t="shared" si="27"/>
        <v>0</v>
      </c>
      <c r="AF6" s="6">
        <f t="shared" si="28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23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11"/>
        <v>0</v>
      </c>
      <c r="P7" s="5">
        <f t="shared" si="17"/>
        <v>0</v>
      </c>
      <c r="Q7" s="5">
        <f t="shared" si="12"/>
        <v>0</v>
      </c>
      <c r="R7" s="5">
        <f t="shared" si="18"/>
        <v>0</v>
      </c>
      <c r="S7" s="5">
        <f t="shared" si="19"/>
        <v>0</v>
      </c>
      <c r="T7" s="5">
        <f t="shared" si="20"/>
        <v>0</v>
      </c>
      <c r="U7" s="5">
        <f t="shared" si="21"/>
        <v>0</v>
      </c>
      <c r="V7" s="5">
        <f t="shared" si="22"/>
        <v>0</v>
      </c>
      <c r="W7" s="5">
        <f t="shared" si="23"/>
        <v>0</v>
      </c>
      <c r="X7" s="5">
        <f t="shared" si="24"/>
        <v>0</v>
      </c>
      <c r="Y7" s="5">
        <f t="shared" si="25"/>
        <v>0</v>
      </c>
      <c r="Z7" s="5">
        <f t="shared" si="13"/>
        <v>0</v>
      </c>
      <c r="AA7" s="5">
        <f t="shared" si="14"/>
        <v>0</v>
      </c>
      <c r="AB7" s="5">
        <f t="shared" si="15"/>
        <v>0</v>
      </c>
      <c r="AC7" s="6">
        <f t="shared" si="16"/>
        <v>0</v>
      </c>
      <c r="AD7" s="6">
        <f t="shared" si="26"/>
        <v>0</v>
      </c>
      <c r="AE7" s="6">
        <f t="shared" si="27"/>
        <v>0</v>
      </c>
      <c r="AF7" s="6">
        <f t="shared" si="28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11"/>
        <v>0</v>
      </c>
      <c r="P8" s="5">
        <f t="shared" si="17"/>
        <v>0</v>
      </c>
      <c r="Q8" s="5">
        <f t="shared" si="12"/>
        <v>0</v>
      </c>
      <c r="R8" s="5">
        <f t="shared" si="18"/>
        <v>0</v>
      </c>
      <c r="S8" s="5">
        <f t="shared" si="19"/>
        <v>0</v>
      </c>
      <c r="T8" s="5">
        <f t="shared" si="20"/>
        <v>0</v>
      </c>
      <c r="U8" s="5">
        <f t="shared" si="21"/>
        <v>0</v>
      </c>
      <c r="V8" s="5">
        <f t="shared" si="22"/>
        <v>0</v>
      </c>
      <c r="W8" s="5">
        <f t="shared" si="23"/>
        <v>0</v>
      </c>
      <c r="X8" s="5">
        <f t="shared" si="24"/>
        <v>0</v>
      </c>
      <c r="Y8" s="5">
        <f t="shared" si="25"/>
        <v>0</v>
      </c>
      <c r="Z8" s="5">
        <f t="shared" si="13"/>
        <v>0</v>
      </c>
      <c r="AA8" s="5">
        <f t="shared" si="14"/>
        <v>0</v>
      </c>
      <c r="AB8" s="5">
        <f t="shared" si="15"/>
        <v>0</v>
      </c>
      <c r="AC8" s="6">
        <f t="shared" si="16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11"/>
        <v>0</v>
      </c>
      <c r="P9" s="5">
        <f t="shared" si="17"/>
        <v>0</v>
      </c>
      <c r="Q9" s="5">
        <f t="shared" si="12"/>
        <v>0</v>
      </c>
      <c r="R9" s="5">
        <f t="shared" si="18"/>
        <v>0</v>
      </c>
      <c r="S9" s="5">
        <f t="shared" si="19"/>
        <v>0</v>
      </c>
      <c r="T9" s="5">
        <f t="shared" si="20"/>
        <v>0</v>
      </c>
      <c r="U9" s="5">
        <f t="shared" si="21"/>
        <v>0</v>
      </c>
      <c r="V9" s="5">
        <f t="shared" si="22"/>
        <v>0</v>
      </c>
      <c r="W9" s="5">
        <f t="shared" si="23"/>
        <v>0</v>
      </c>
      <c r="X9" s="5">
        <f t="shared" si="24"/>
        <v>0</v>
      </c>
      <c r="Y9" s="5">
        <f t="shared" si="25"/>
        <v>0</v>
      </c>
      <c r="Z9" s="5">
        <f t="shared" si="13"/>
        <v>0</v>
      </c>
      <c r="AA9" s="5">
        <f t="shared" si="14"/>
        <v>0</v>
      </c>
      <c r="AB9" s="5">
        <f t="shared" si="15"/>
        <v>0</v>
      </c>
      <c r="AC9" s="6">
        <f t="shared" si="16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1"/>
        <v>0</v>
      </c>
      <c r="P10" s="5">
        <f t="shared" si="17"/>
        <v>0</v>
      </c>
      <c r="Q10" s="5">
        <f t="shared" si="12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25"/>
        <v>0</v>
      </c>
      <c r="Z10" s="5">
        <f t="shared" si="13"/>
        <v>0</v>
      </c>
      <c r="AA10" s="5">
        <f t="shared" si="14"/>
        <v>0</v>
      </c>
      <c r="AB10" s="5">
        <f t="shared" si="15"/>
        <v>0</v>
      </c>
      <c r="AC10" s="6">
        <f t="shared" si="16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1"/>
        <v>0</v>
      </c>
      <c r="P11" s="5">
        <f t="shared" si="17"/>
        <v>0</v>
      </c>
      <c r="Q11" s="5">
        <f t="shared" si="12"/>
        <v>0</v>
      </c>
      <c r="R11" s="5">
        <f t="shared" si="18"/>
        <v>0</v>
      </c>
      <c r="S11" s="5">
        <f t="shared" si="19"/>
        <v>0</v>
      </c>
      <c r="T11" s="5">
        <f t="shared" si="20"/>
        <v>0</v>
      </c>
      <c r="U11" s="5">
        <f t="shared" si="21"/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25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 t="shared" si="26"/>
        <v>0</v>
      </c>
      <c r="AE11" s="6">
        <f t="shared" si="27"/>
        <v>0</v>
      </c>
      <c r="AF11" s="6">
        <f t="shared" si="28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10"/>
        <v>0</v>
      </c>
      <c r="O12" s="5">
        <f t="shared" si="11"/>
        <v>0</v>
      </c>
      <c r="P12" s="5">
        <f t="shared" si="17"/>
        <v>0</v>
      </c>
      <c r="Q12" s="5">
        <f t="shared" si="12"/>
        <v>0</v>
      </c>
      <c r="R12" s="5">
        <f t="shared" si="18"/>
        <v>0</v>
      </c>
      <c r="S12" s="5">
        <f t="shared" si="19"/>
        <v>0</v>
      </c>
      <c r="T12" s="5">
        <f t="shared" si="20"/>
        <v>0</v>
      </c>
      <c r="U12" s="5">
        <f t="shared" si="21"/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25"/>
        <v>0</v>
      </c>
      <c r="Z12" s="5">
        <f t="shared" si="13"/>
        <v>0</v>
      </c>
      <c r="AA12" s="5">
        <f t="shared" si="14"/>
        <v>0</v>
      </c>
      <c r="AB12" s="5">
        <f t="shared" si="15"/>
        <v>0</v>
      </c>
      <c r="AC12" s="6">
        <f t="shared" si="16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AVERAGE(D3:D7)</f>
        <v>0</v>
      </c>
      <c r="E13" s="14">
        <f t="shared" ref="E13:AF13" si="29">AVERAGE(E3:E7)</f>
        <v>0</v>
      </c>
      <c r="F13" s="14">
        <f t="shared" si="29"/>
        <v>0</v>
      </c>
      <c r="G13" s="14">
        <f t="shared" si="29"/>
        <v>0</v>
      </c>
      <c r="H13" s="14">
        <f t="shared" si="29"/>
        <v>0</v>
      </c>
      <c r="I13" s="14">
        <f t="shared" si="29"/>
        <v>0</v>
      </c>
      <c r="J13" s="14">
        <f t="shared" si="29"/>
        <v>0</v>
      </c>
      <c r="K13" s="14">
        <f t="shared" si="29"/>
        <v>0</v>
      </c>
      <c r="L13" s="14">
        <f t="shared" si="29"/>
        <v>0</v>
      </c>
      <c r="M13" s="14">
        <f t="shared" si="29"/>
        <v>0</v>
      </c>
      <c r="N13" s="14">
        <f t="shared" si="29"/>
        <v>0</v>
      </c>
      <c r="O13" s="14">
        <f t="shared" si="29"/>
        <v>0</v>
      </c>
      <c r="P13" s="14">
        <f t="shared" si="29"/>
        <v>0</v>
      </c>
      <c r="Q13" s="14">
        <f t="shared" si="29"/>
        <v>0</v>
      </c>
      <c r="R13" s="14">
        <f t="shared" si="29"/>
        <v>0</v>
      </c>
      <c r="S13" s="14">
        <f t="shared" si="29"/>
        <v>0</v>
      </c>
      <c r="T13" s="14">
        <f t="shared" si="29"/>
        <v>0</v>
      </c>
      <c r="U13" s="14">
        <f t="shared" si="29"/>
        <v>0</v>
      </c>
      <c r="V13" s="14">
        <f t="shared" si="29"/>
        <v>0</v>
      </c>
      <c r="W13" s="14">
        <f t="shared" si="29"/>
        <v>0</v>
      </c>
      <c r="X13" s="14">
        <f t="shared" si="29"/>
        <v>0</v>
      </c>
      <c r="Y13" s="14">
        <f t="shared" si="29"/>
        <v>0</v>
      </c>
      <c r="Z13" s="14">
        <f t="shared" si="29"/>
        <v>0</v>
      </c>
      <c r="AA13" s="14">
        <f t="shared" si="29"/>
        <v>0</v>
      </c>
      <c r="AB13" s="14">
        <f t="shared" si="29"/>
        <v>0</v>
      </c>
      <c r="AC13" s="14">
        <f t="shared" si="29"/>
        <v>0</v>
      </c>
      <c r="AD13" s="14">
        <f t="shared" si="29"/>
        <v>0</v>
      </c>
      <c r="AE13" s="14">
        <f t="shared" si="29"/>
        <v>0</v>
      </c>
      <c r="AF13" s="14">
        <f t="shared" si="29"/>
        <v>0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STDEV(D3:D7)</f>
        <v>0</v>
      </c>
      <c r="E14" s="14">
        <f t="shared" ref="E14:AF14" si="30">STDEV(E3:E7)</f>
        <v>0</v>
      </c>
      <c r="F14" s="14">
        <f t="shared" si="30"/>
        <v>0</v>
      </c>
      <c r="G14" s="14">
        <f t="shared" si="30"/>
        <v>0</v>
      </c>
      <c r="H14" s="14">
        <f t="shared" si="30"/>
        <v>0</v>
      </c>
      <c r="I14" s="14">
        <f t="shared" si="30"/>
        <v>0</v>
      </c>
      <c r="J14" s="14">
        <f t="shared" si="30"/>
        <v>0</v>
      </c>
      <c r="K14" s="14">
        <f t="shared" si="30"/>
        <v>0</v>
      </c>
      <c r="L14" s="14">
        <f t="shared" si="30"/>
        <v>0</v>
      </c>
      <c r="M14" s="14">
        <f t="shared" si="30"/>
        <v>0</v>
      </c>
      <c r="N14" s="14">
        <f t="shared" si="30"/>
        <v>0</v>
      </c>
      <c r="O14" s="14">
        <f t="shared" si="30"/>
        <v>0</v>
      </c>
      <c r="P14" s="14">
        <f t="shared" si="30"/>
        <v>0</v>
      </c>
      <c r="Q14" s="14">
        <f t="shared" si="30"/>
        <v>0</v>
      </c>
      <c r="R14" s="14">
        <f t="shared" si="30"/>
        <v>0</v>
      </c>
      <c r="S14" s="14">
        <f t="shared" si="30"/>
        <v>0</v>
      </c>
      <c r="T14" s="14">
        <f t="shared" si="30"/>
        <v>0</v>
      </c>
      <c r="U14" s="14">
        <f t="shared" si="30"/>
        <v>0</v>
      </c>
      <c r="V14" s="14">
        <f t="shared" si="30"/>
        <v>0</v>
      </c>
      <c r="W14" s="14">
        <f t="shared" si="30"/>
        <v>0</v>
      </c>
      <c r="X14" s="14">
        <f t="shared" si="30"/>
        <v>0</v>
      </c>
      <c r="Y14" s="14">
        <f t="shared" si="30"/>
        <v>0</v>
      </c>
      <c r="Z14" s="14">
        <f t="shared" si="30"/>
        <v>0</v>
      </c>
      <c r="AA14" s="14">
        <f t="shared" si="30"/>
        <v>0</v>
      </c>
      <c r="AB14" s="14">
        <f t="shared" si="30"/>
        <v>0</v>
      </c>
      <c r="AC14" s="14">
        <f t="shared" si="30"/>
        <v>0</v>
      </c>
      <c r="AD14" s="14">
        <f t="shared" si="30"/>
        <v>0</v>
      </c>
      <c r="AE14" s="14">
        <f t="shared" si="30"/>
        <v>0</v>
      </c>
      <c r="AF14" s="14">
        <f t="shared" si="30"/>
        <v>0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MAX(D3:D7)-MIN(D3:D7)</f>
        <v>0</v>
      </c>
      <c r="E15" s="14">
        <f t="shared" ref="E15:AF15" si="31">MAX(E3:E7)-MIN(E3:E7)</f>
        <v>0</v>
      </c>
      <c r="F15" s="14">
        <f t="shared" si="31"/>
        <v>0</v>
      </c>
      <c r="G15" s="14">
        <f t="shared" si="31"/>
        <v>0</v>
      </c>
      <c r="H15" s="14">
        <f t="shared" si="31"/>
        <v>0</v>
      </c>
      <c r="I15" s="14">
        <f t="shared" si="31"/>
        <v>0</v>
      </c>
      <c r="J15" s="14">
        <f t="shared" si="31"/>
        <v>0</v>
      </c>
      <c r="K15" s="14">
        <f t="shared" si="31"/>
        <v>0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</v>
      </c>
      <c r="S15" s="14">
        <f t="shared" si="31"/>
        <v>0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0</v>
      </c>
      <c r="Z15" s="14">
        <f t="shared" si="31"/>
        <v>0</v>
      </c>
      <c r="AA15" s="14">
        <f t="shared" si="31"/>
        <v>0</v>
      </c>
      <c r="AB15" s="14">
        <f t="shared" si="31"/>
        <v>0</v>
      </c>
      <c r="AC15" s="14">
        <f t="shared" si="31"/>
        <v>0</v>
      </c>
      <c r="AD15" s="14">
        <f t="shared" si="31"/>
        <v>0</v>
      </c>
      <c r="AE15" s="14">
        <f t="shared" si="31"/>
        <v>0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MIN(D3:D7)</f>
        <v>0</v>
      </c>
      <c r="E16" s="14">
        <f t="shared" ref="E16:AF16" si="32">MIN(E3:E7)</f>
        <v>0</v>
      </c>
      <c r="F16" s="14">
        <f t="shared" si="32"/>
        <v>0</v>
      </c>
      <c r="G16" s="14">
        <f t="shared" si="32"/>
        <v>0</v>
      </c>
      <c r="H16" s="14">
        <f t="shared" si="32"/>
        <v>0</v>
      </c>
      <c r="I16" s="14">
        <f t="shared" si="32"/>
        <v>0</v>
      </c>
      <c r="J16" s="14">
        <f t="shared" si="32"/>
        <v>0</v>
      </c>
      <c r="K16" s="14">
        <f t="shared" si="32"/>
        <v>0</v>
      </c>
      <c r="L16" s="14">
        <f t="shared" si="32"/>
        <v>0</v>
      </c>
      <c r="M16" s="14">
        <f t="shared" si="32"/>
        <v>0</v>
      </c>
      <c r="N16" s="14">
        <f t="shared" si="32"/>
        <v>0</v>
      </c>
      <c r="O16" s="14">
        <f t="shared" si="32"/>
        <v>0</v>
      </c>
      <c r="P16" s="14">
        <f t="shared" si="32"/>
        <v>0</v>
      </c>
      <c r="Q16" s="14">
        <f t="shared" si="32"/>
        <v>0</v>
      </c>
      <c r="R16" s="14">
        <f t="shared" si="32"/>
        <v>0</v>
      </c>
      <c r="S16" s="14">
        <f t="shared" si="32"/>
        <v>0</v>
      </c>
      <c r="T16" s="14">
        <f t="shared" si="32"/>
        <v>0</v>
      </c>
      <c r="U16" s="14">
        <f t="shared" si="32"/>
        <v>0</v>
      </c>
      <c r="V16" s="14">
        <f t="shared" si="32"/>
        <v>0</v>
      </c>
      <c r="W16" s="14">
        <f t="shared" si="32"/>
        <v>0</v>
      </c>
      <c r="X16" s="14">
        <f t="shared" si="32"/>
        <v>0</v>
      </c>
      <c r="Y16" s="14">
        <f t="shared" si="32"/>
        <v>0</v>
      </c>
      <c r="Z16" s="14">
        <f t="shared" si="32"/>
        <v>0</v>
      </c>
      <c r="AA16" s="14">
        <f t="shared" si="32"/>
        <v>0</v>
      </c>
      <c r="AB16" s="14">
        <f t="shared" si="32"/>
        <v>0</v>
      </c>
      <c r="AC16" s="14">
        <f t="shared" si="32"/>
        <v>0</v>
      </c>
      <c r="AD16" s="14">
        <f t="shared" si="32"/>
        <v>0</v>
      </c>
      <c r="AE16" s="14">
        <f t="shared" si="32"/>
        <v>0</v>
      </c>
      <c r="AF16" s="14">
        <f t="shared" si="32"/>
        <v>0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MAX(D3:D7)</f>
        <v>0</v>
      </c>
      <c r="E17" s="14">
        <f t="shared" ref="E17:AF17" si="33">MAX(E3:E7)</f>
        <v>0</v>
      </c>
      <c r="F17" s="14">
        <f t="shared" si="33"/>
        <v>0</v>
      </c>
      <c r="G17" s="14">
        <f t="shared" si="33"/>
        <v>0</v>
      </c>
      <c r="H17" s="14">
        <f t="shared" si="33"/>
        <v>0</v>
      </c>
      <c r="I17" s="14">
        <f t="shared" si="33"/>
        <v>0</v>
      </c>
      <c r="J17" s="14">
        <f t="shared" si="33"/>
        <v>0</v>
      </c>
      <c r="K17" s="14">
        <f t="shared" si="33"/>
        <v>0</v>
      </c>
      <c r="L17" s="14">
        <f t="shared" si="33"/>
        <v>0</v>
      </c>
      <c r="M17" s="14">
        <f t="shared" si="33"/>
        <v>0</v>
      </c>
      <c r="N17" s="14">
        <f t="shared" si="33"/>
        <v>0</v>
      </c>
      <c r="O17" s="14">
        <f t="shared" si="33"/>
        <v>0</v>
      </c>
      <c r="P17" s="14">
        <f t="shared" si="33"/>
        <v>0</v>
      </c>
      <c r="Q17" s="14">
        <f t="shared" si="33"/>
        <v>0</v>
      </c>
      <c r="R17" s="14">
        <f t="shared" si="33"/>
        <v>0</v>
      </c>
      <c r="S17" s="14">
        <f t="shared" si="33"/>
        <v>0</v>
      </c>
      <c r="T17" s="14">
        <f t="shared" si="33"/>
        <v>0</v>
      </c>
      <c r="U17" s="14">
        <f t="shared" si="33"/>
        <v>0</v>
      </c>
      <c r="V17" s="14">
        <f t="shared" si="33"/>
        <v>0</v>
      </c>
      <c r="W17" s="14">
        <f t="shared" si="33"/>
        <v>0</v>
      </c>
      <c r="X17" s="14">
        <f t="shared" si="33"/>
        <v>0</v>
      </c>
      <c r="Y17" s="14">
        <f t="shared" si="33"/>
        <v>0</v>
      </c>
      <c r="Z17" s="14">
        <f t="shared" si="33"/>
        <v>0</v>
      </c>
      <c r="AA17" s="14">
        <f t="shared" si="33"/>
        <v>0</v>
      </c>
      <c r="AB17" s="14">
        <f t="shared" si="33"/>
        <v>0</v>
      </c>
      <c r="AC17" s="14">
        <f t="shared" si="33"/>
        <v>0</v>
      </c>
      <c r="AD17" s="14">
        <f t="shared" si="33"/>
        <v>0</v>
      </c>
      <c r="AE17" s="14">
        <f t="shared" si="33"/>
        <v>0</v>
      </c>
      <c r="AF17" s="14">
        <f t="shared" si="33"/>
        <v>0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COUNT(D3:D7)</f>
        <v>5</v>
      </c>
      <c r="E18" s="15">
        <f t="shared" ref="E18:AF18" si="34">COUNT(E3:E7)</f>
        <v>5</v>
      </c>
      <c r="F18" s="15">
        <f t="shared" si="34"/>
        <v>5</v>
      </c>
      <c r="G18" s="15">
        <f t="shared" si="34"/>
        <v>5</v>
      </c>
      <c r="H18" s="15">
        <f t="shared" si="34"/>
        <v>5</v>
      </c>
      <c r="I18" s="15">
        <f t="shared" si="34"/>
        <v>5</v>
      </c>
      <c r="J18" s="15">
        <f t="shared" si="34"/>
        <v>5</v>
      </c>
      <c r="K18" s="15">
        <f t="shared" si="34"/>
        <v>5</v>
      </c>
      <c r="L18" s="15">
        <f t="shared" si="34"/>
        <v>5</v>
      </c>
      <c r="M18" s="15">
        <f t="shared" si="34"/>
        <v>5</v>
      </c>
      <c r="N18" s="15">
        <f t="shared" si="34"/>
        <v>5</v>
      </c>
      <c r="O18" s="15">
        <f t="shared" si="34"/>
        <v>5</v>
      </c>
      <c r="P18" s="15">
        <f t="shared" si="34"/>
        <v>5</v>
      </c>
      <c r="Q18" s="15">
        <f t="shared" si="34"/>
        <v>5</v>
      </c>
      <c r="R18" s="15">
        <f t="shared" si="34"/>
        <v>5</v>
      </c>
      <c r="S18" s="15">
        <f t="shared" si="34"/>
        <v>5</v>
      </c>
      <c r="T18" s="15">
        <f t="shared" si="34"/>
        <v>5</v>
      </c>
      <c r="U18" s="15">
        <f t="shared" si="34"/>
        <v>5</v>
      </c>
      <c r="V18" s="15">
        <f t="shared" si="34"/>
        <v>5</v>
      </c>
      <c r="W18" s="15">
        <f t="shared" si="34"/>
        <v>5</v>
      </c>
      <c r="X18" s="15">
        <f t="shared" si="34"/>
        <v>5</v>
      </c>
      <c r="Y18" s="15">
        <f t="shared" si="34"/>
        <v>5</v>
      </c>
      <c r="Z18" s="15">
        <f t="shared" si="34"/>
        <v>5</v>
      </c>
      <c r="AA18" s="15">
        <f t="shared" si="34"/>
        <v>5</v>
      </c>
      <c r="AB18" s="15">
        <f t="shared" si="34"/>
        <v>5</v>
      </c>
      <c r="AC18" s="15">
        <f t="shared" si="34"/>
        <v>5</v>
      </c>
      <c r="AD18" s="15">
        <f t="shared" si="34"/>
        <v>5</v>
      </c>
      <c r="AE18" s="15">
        <f t="shared" si="34"/>
        <v>5</v>
      </c>
      <c r="AF18" s="15">
        <f t="shared" si="34"/>
        <v>5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458</v>
      </c>
      <c r="C23" s="1"/>
      <c r="D23" s="5">
        <f t="shared" ref="D23:D28" si="35">((AG23-AW23)^2+(AH23-AX23)^2)^0.5</f>
        <v>14.670400000000001</v>
      </c>
      <c r="E23" s="5">
        <f t="shared" ref="E23:E28" si="36">((AG23-AU23)^2+(AH23-AV23)^2)^0.5</f>
        <v>14.544700000000001</v>
      </c>
      <c r="F23" s="5">
        <f>((AG23-AM23)^2+(AH23-AN23)^2)^0.5</f>
        <v>3.1337000000000002</v>
      </c>
      <c r="G23" s="5">
        <f>((AG23-AI23)^2+(AH23-AJ23)^2)^0.5</f>
        <v>0.92769999999999997</v>
      </c>
      <c r="H23" s="5">
        <f>((AK23-AM23)^2+(AL23-AN23)^2)^0.5</f>
        <v>1.6846000000000001</v>
      </c>
      <c r="I23" s="5">
        <f>((AM23-AO23)^2+(AN23-AP23)^2)^0.5</f>
        <v>0.85539999999999994</v>
      </c>
      <c r="J23" s="5">
        <f>((AO23-AQ23)^2+(AP23-AR23)^2)^0.5</f>
        <v>1.8866000000000001</v>
      </c>
      <c r="K23" s="5">
        <f>((AQ23-AS23)^2+(AR23-AT23)^2)^0.5</f>
        <v>1.1105999999999998</v>
      </c>
      <c r="L23" s="5">
        <f t="shared" ref="L23:L28" si="37">((BS23-BU23)^2+(BT23-BV23)^2)^0.5</f>
        <v>6.8910990270057795</v>
      </c>
      <c r="M23" s="5">
        <f t="shared" ref="M23:M28" si="38">((BU23-BW23)^2+(BV23-BX23)^2)^0.5</f>
        <v>2.0299608370606563</v>
      </c>
      <c r="N23" s="5">
        <f t="shared" ref="N23:N28" si="39">((BW23-BY23)^2+(BX23-BZ23)^2)^0.5 + ((BY23-CA23)^2+(BZ23-CB23)^2)^0.5</f>
        <v>7.5086614443794657</v>
      </c>
      <c r="O23" s="5">
        <f t="shared" ref="O23:O28" si="40">((CA23-CC23)^2+(CB23-CD23)^2)^0.5</f>
        <v>1.9872925124399772</v>
      </c>
      <c r="P23" s="5">
        <f>((CE23-CG23)^2+(CF23-CH23)^2)^0.5</f>
        <v>6.9108584994919413</v>
      </c>
      <c r="Q23" s="5">
        <f>((CG23-CI23)^2+(CH23-CJ23)^2)^0.5</f>
        <v>7.4632302289290262</v>
      </c>
      <c r="R23" s="5">
        <f>((CO23-CQ23)^2+(CP23-CR23)^2)^0.5</f>
        <v>4.562761630854717</v>
      </c>
      <c r="S23" s="5">
        <f>((CQ23-CS23)^2+(CR23-CT23)^2)^0.5</f>
        <v>5.6960793928806863</v>
      </c>
      <c r="T23" s="5">
        <f>((CY23-DA23)^2+(CZ23-DB23)^2)^0.5</f>
        <v>5.6427089682173044</v>
      </c>
      <c r="U23" s="5">
        <f>((DA23-DC23)^2+(DB23-DD23)^2)^0.5</f>
        <v>7.1423203407576183</v>
      </c>
      <c r="V23" s="5">
        <f>((DI23-DK23)^2+(DJ23-DL23)^2)^0.5</f>
        <v>1.0613758853488233</v>
      </c>
      <c r="W23" s="5">
        <f>((DK23-DM23)^2+(DL23-DN23)^2)^0.5</f>
        <v>2.1836153553224533</v>
      </c>
      <c r="X23" s="5">
        <f>((DM23-DO23)^2+(DN23-DP23)^2)^0.5</f>
        <v>0.43943232698562229</v>
      </c>
      <c r="Y23" s="5">
        <f>((BE23-BK23)^2+(BF23-BL23)^2)^0.5</f>
        <v>1.244</v>
      </c>
      <c r="Z23" s="5">
        <f>((BG23-BI23)^2+(BH23-BJ23)^2)^0.5</f>
        <v>0.64070000000000005</v>
      </c>
      <c r="AA23" s="5">
        <f>((BC23-BM23)^2+(BD23-BN23)^2)^0.5</f>
        <v>1.6148</v>
      </c>
      <c r="AB23" s="5">
        <f>((BA23-BO23)^2+(BB23-BP23)^2)^0.5</f>
        <v>3.2791000000000001</v>
      </c>
      <c r="AC23" s="6">
        <f>((AY23-BQ23)^2+(AZ23-BR23)^2)^0.5</f>
        <v>3.0580999999999996</v>
      </c>
      <c r="AD23" s="6">
        <f>((CK23-CM23)^2+(CL23-CN23)^2)^0.5</f>
        <v>0.24760000000000026</v>
      </c>
      <c r="AE23" s="6">
        <f>((CU23-CW23)^2+(CV23-CX23)^2)^0.5</f>
        <v>0.31559999999999988</v>
      </c>
      <c r="AF23" s="6">
        <f>((DE23-DG23)^2+(DF23-DH23)^2)^0.5</f>
        <v>0.22860000000000014</v>
      </c>
      <c r="AG23" s="9">
        <v>0</v>
      </c>
      <c r="AH23" s="9">
        <v>0</v>
      </c>
      <c r="AI23" s="9">
        <v>0</v>
      </c>
      <c r="AJ23" s="9">
        <v>-0.92769999999999997</v>
      </c>
      <c r="AK23" s="9">
        <v>0</v>
      </c>
      <c r="AL23" s="9">
        <v>-1.4491000000000001</v>
      </c>
      <c r="AM23" s="9">
        <v>0</v>
      </c>
      <c r="AN23" s="9">
        <v>-3.1337000000000002</v>
      </c>
      <c r="AO23" s="9">
        <v>0</v>
      </c>
      <c r="AP23" s="9">
        <v>-3.9891000000000001</v>
      </c>
      <c r="AQ23" s="9">
        <v>0</v>
      </c>
      <c r="AR23" s="9">
        <v>-5.8757000000000001</v>
      </c>
      <c r="AS23" s="9">
        <v>0</v>
      </c>
      <c r="AT23" s="9">
        <v>-6.9863</v>
      </c>
      <c r="AU23" s="9">
        <v>0</v>
      </c>
      <c r="AV23" s="9">
        <v>-14.544700000000001</v>
      </c>
      <c r="AW23" s="9">
        <v>0</v>
      </c>
      <c r="AX23" s="9">
        <v>-14.670400000000001</v>
      </c>
      <c r="AY23" s="18">
        <v>1.5169999999999999</v>
      </c>
      <c r="AZ23" s="18">
        <v>-6.8560999999999996</v>
      </c>
      <c r="BA23" s="19">
        <v>1.5475000000000001</v>
      </c>
      <c r="BB23" s="19">
        <v>-6.8560999999999996</v>
      </c>
      <c r="BC23" s="19">
        <v>0.66990000000000005</v>
      </c>
      <c r="BD23" s="19">
        <v>-6.8560999999999996</v>
      </c>
      <c r="BE23" s="19">
        <v>0.51690000000000003</v>
      </c>
      <c r="BF23" s="19">
        <v>-6.8560999999999996</v>
      </c>
      <c r="BG23" s="19">
        <v>0.28129999999999999</v>
      </c>
      <c r="BH23" s="19">
        <v>-6.8560999999999996</v>
      </c>
      <c r="BI23" s="19">
        <v>-0.3594</v>
      </c>
      <c r="BJ23" s="19">
        <v>-6.8560999999999996</v>
      </c>
      <c r="BK23" s="19">
        <v>-0.72709999999999997</v>
      </c>
      <c r="BL23" s="19">
        <v>-6.8560999999999996</v>
      </c>
      <c r="BM23" s="19">
        <v>-0.94489999999999996</v>
      </c>
      <c r="BN23" s="19">
        <v>-6.8560999999999996</v>
      </c>
      <c r="BO23" s="19">
        <v>-1.7316</v>
      </c>
      <c r="BP23" s="19">
        <v>-6.8560999999999996</v>
      </c>
      <c r="BQ23" s="19">
        <v>-1.5410999999999999</v>
      </c>
      <c r="BR23" s="19">
        <v>-6.8560999999999996</v>
      </c>
      <c r="BS23" s="17">
        <v>0</v>
      </c>
      <c r="BT23" s="17">
        <v>0</v>
      </c>
      <c r="BU23" s="17">
        <v>1.5855999999999999</v>
      </c>
      <c r="BV23" s="17">
        <v>-6.7061999999999999</v>
      </c>
      <c r="BW23" s="17">
        <v>3.3452000000000002</v>
      </c>
      <c r="BX23" s="17">
        <v>-7.7183999999999999</v>
      </c>
      <c r="BY23" s="17">
        <v>8.2104999999999997</v>
      </c>
      <c r="BZ23" s="17">
        <v>-9.6106999999999996</v>
      </c>
      <c r="CA23" s="17">
        <v>10.446400000000001</v>
      </c>
      <c r="CB23" s="17">
        <v>-9.1236999999999995</v>
      </c>
      <c r="CC23" s="17">
        <v>11.0312</v>
      </c>
      <c r="CD23" s="17">
        <v>-7.2244000000000002</v>
      </c>
      <c r="CE23" s="12">
        <v>10.6775</v>
      </c>
      <c r="CF23" s="12">
        <v>-7.1882000000000001</v>
      </c>
      <c r="CG23" s="12">
        <v>4.9192999999999998</v>
      </c>
      <c r="CH23" s="12">
        <v>-3.3668</v>
      </c>
      <c r="CI23" s="12">
        <v>12.2517</v>
      </c>
      <c r="CJ23" s="12">
        <v>-1.9755</v>
      </c>
      <c r="CK23" s="12">
        <v>8.3953000000000007</v>
      </c>
      <c r="CL23" s="12">
        <v>-5.3257000000000003</v>
      </c>
      <c r="CM23" s="12">
        <v>8.3953000000000007</v>
      </c>
      <c r="CN23" s="12">
        <v>-5.0781000000000001</v>
      </c>
      <c r="CO23" s="12">
        <v>8.6219999999999999</v>
      </c>
      <c r="CP23" s="12">
        <v>-4.7954999999999997</v>
      </c>
      <c r="CQ23" s="12">
        <v>4.8926999999999996</v>
      </c>
      <c r="CR23" s="12">
        <v>-2.1665999999999999</v>
      </c>
      <c r="CS23" s="12">
        <v>9.4779999999999998</v>
      </c>
      <c r="CT23" s="12">
        <v>1.2128000000000001</v>
      </c>
      <c r="CU23" s="12">
        <v>7.3513999999999999</v>
      </c>
      <c r="CV23" s="12">
        <v>-3.6747000000000001</v>
      </c>
      <c r="CW23" s="12">
        <v>7.3513999999999999</v>
      </c>
      <c r="CX23" s="12">
        <v>-3.3591000000000002</v>
      </c>
      <c r="CY23" s="12">
        <v>7.2122999999999999</v>
      </c>
      <c r="CZ23" s="12">
        <v>-0.20760000000000001</v>
      </c>
      <c r="DA23" s="12">
        <v>3.77</v>
      </c>
      <c r="DB23" s="12">
        <v>-4.6787000000000001</v>
      </c>
      <c r="DC23" s="12">
        <v>10.598800000000001</v>
      </c>
      <c r="DD23" s="12">
        <v>-6.7716000000000003</v>
      </c>
      <c r="DE23" s="12">
        <v>4.7415000000000003</v>
      </c>
      <c r="DF23" s="12">
        <v>-2.3647</v>
      </c>
      <c r="DG23" s="12">
        <v>4.7415000000000003</v>
      </c>
      <c r="DH23" s="12">
        <v>-2.1360999999999999</v>
      </c>
      <c r="DI23" s="12">
        <v>7.9191000000000003</v>
      </c>
      <c r="DJ23" s="12">
        <v>14.1059</v>
      </c>
      <c r="DK23" s="12">
        <v>8.7204999999999995</v>
      </c>
      <c r="DL23" s="12">
        <v>14.8018</v>
      </c>
      <c r="DM23" s="12">
        <v>8.9154</v>
      </c>
      <c r="DN23" s="12">
        <v>16.976700000000001</v>
      </c>
      <c r="DO23" s="12">
        <v>8.7959999999999994</v>
      </c>
      <c r="DP23" s="12">
        <v>17.3996</v>
      </c>
    </row>
    <row r="24" spans="2:120" x14ac:dyDescent="0.2">
      <c r="B24" s="1" t="s">
        <v>459</v>
      </c>
      <c r="C24" s="1"/>
      <c r="D24" s="5">
        <f t="shared" si="35"/>
        <v>15.164400000000001</v>
      </c>
      <c r="E24" s="5">
        <f t="shared" si="36"/>
        <v>13.9725</v>
      </c>
      <c r="F24" s="5">
        <f>((AG24-AM24)^2+(AH24-AN24)^2)^0.5</f>
        <v>3.2652000000000001</v>
      </c>
      <c r="G24" s="5">
        <f>((AG24-AI24)^2+(AH24-AJ24)^2)^0.5</f>
        <v>1.1073999999999999</v>
      </c>
      <c r="H24" s="5">
        <f>((AK24-AM24)^2+(AL24-AN24)^2)^0.5</f>
        <v>1.6472</v>
      </c>
      <c r="I24" s="5">
        <f>((AM24-AO24)^2+(AN24-AP24)^2)^0.5</f>
        <v>0.84199999999999964</v>
      </c>
      <c r="J24" s="5">
        <f>((AO24-AQ24)^2+(AP24-AR24)^2)^0.5</f>
        <v>1.8561000000000005</v>
      </c>
      <c r="K24" s="5">
        <f>((AQ24-AS24)^2+(AR24-AT24)^2)^0.5</f>
        <v>1.1638999999999999</v>
      </c>
      <c r="L24" s="5">
        <v>7.5957040707231345</v>
      </c>
      <c r="M24" s="5">
        <v>2.1230494695131346</v>
      </c>
      <c r="N24" s="5">
        <v>5.3576887157436861</v>
      </c>
      <c r="O24" s="5">
        <v>2.1273364990052701</v>
      </c>
      <c r="P24" s="5">
        <f>((CE24-CG24)^2+(CF24-CH24)^2)^0.5</f>
        <v>6.9239469509810654</v>
      </c>
      <c r="Q24" s="5">
        <f>((CG24-CI24)^2+(CH24-CJ24)^2)^0.5</f>
        <v>7.317413177482873</v>
      </c>
      <c r="R24" s="5">
        <f>((CO24-CQ24)^2+(CP24-CR24)^2)^0.5</f>
        <v>4.835327854447927</v>
      </c>
      <c r="S24" s="5">
        <f>((CQ24-CS24)^2+(CR24-CT24)^2)^0.5</f>
        <v>5.6178725653044133</v>
      </c>
      <c r="T24" s="5">
        <f>((CY24-DA24)^2+(CZ24-DB24)^2)^0.5</f>
        <v>6.0813999999999995</v>
      </c>
      <c r="U24" s="5">
        <f>((DA24-DC24)^2+(DB24-DD24)^2)^0.5</f>
        <v>7.081326387054899</v>
      </c>
      <c r="V24" s="5">
        <f>((DI24-DK24)^2+(DJ24-DL24)^2)^0.5</f>
        <v>1.104266208846401</v>
      </c>
      <c r="W24" s="5">
        <f>((DK24-DM24)^2+(DL24-DN24)^2)^0.5</f>
        <v>2.2291252207985091</v>
      </c>
      <c r="X24" s="5">
        <f>((DM24-DO24)^2+(DN24-DP24)^2)^0.5</f>
        <v>0.46084467014385505</v>
      </c>
      <c r="Y24" s="5">
        <f>((BE24-BK24)^2+(BF24-BL24)^2)^0.5</f>
        <v>1.1798</v>
      </c>
      <c r="Z24" s="5">
        <f>((BG24-BI24)^2+(BH24-BJ24)^2)^0.5</f>
        <v>0.66930000000000001</v>
      </c>
      <c r="AA24" s="5">
        <f>((BC24-BM24)^2+(BD24-BN24)^2)^0.5</f>
        <v>1.7283999999999999</v>
      </c>
      <c r="AB24" s="5">
        <f>((BA24-BO24)^2+(BB24-BP24)^2)^0.5</f>
        <v>3.6086999999999998</v>
      </c>
      <c r="AC24" s="6">
        <f>((AY24-BQ24)^2+(AZ24-BR24)^2)^0.5</f>
        <v>3.2923999999999998</v>
      </c>
      <c r="AD24" s="6">
        <f>((CK24-CM24)^2+(CL24-CN24)^2)^0.5</f>
        <v>0.31239999999999979</v>
      </c>
      <c r="AE24" s="6">
        <f>((CU24-CW24)^2+(CV24-CX24)^2)^0.5</f>
        <v>0.36509999999999954</v>
      </c>
      <c r="AF24" s="6">
        <f>((DE24-DG24)^2+(DF24-DH24)^2)^0.5</f>
        <v>0.25590000000000002</v>
      </c>
      <c r="AG24" s="9">
        <v>0</v>
      </c>
      <c r="AH24" s="9">
        <v>0</v>
      </c>
      <c r="AI24" s="9">
        <v>0</v>
      </c>
      <c r="AJ24" s="9">
        <v>-1.1073999999999999</v>
      </c>
      <c r="AK24" s="9">
        <v>0</v>
      </c>
      <c r="AL24" s="9">
        <v>-1.6180000000000001</v>
      </c>
      <c r="AM24" s="9">
        <v>0</v>
      </c>
      <c r="AN24" s="9">
        <v>-3.2652000000000001</v>
      </c>
      <c r="AO24" s="9">
        <v>0</v>
      </c>
      <c r="AP24" s="9">
        <v>-4.1071999999999997</v>
      </c>
      <c r="AQ24" s="9">
        <v>0</v>
      </c>
      <c r="AR24" s="9">
        <v>-5.9633000000000003</v>
      </c>
      <c r="AS24" s="9">
        <v>0</v>
      </c>
      <c r="AT24" s="9">
        <v>-7.1272000000000002</v>
      </c>
      <c r="AU24" s="9">
        <v>0</v>
      </c>
      <c r="AV24" s="9">
        <v>-13.9725</v>
      </c>
      <c r="AW24" s="9">
        <v>0</v>
      </c>
      <c r="AX24" s="9">
        <v>-15.164400000000001</v>
      </c>
      <c r="AY24" s="18">
        <v>1.7875000000000001</v>
      </c>
      <c r="AZ24" s="18">
        <v>-7.1787000000000001</v>
      </c>
      <c r="BA24" s="19">
        <v>1.7646999999999999</v>
      </c>
      <c r="BB24" s="19">
        <v>-7.1787000000000001</v>
      </c>
      <c r="BC24" s="19">
        <v>0.96579999999999999</v>
      </c>
      <c r="BD24" s="19">
        <v>-7.1787000000000001</v>
      </c>
      <c r="BE24" s="19">
        <v>0.56769999999999998</v>
      </c>
      <c r="BF24" s="19">
        <v>-7.1787000000000001</v>
      </c>
      <c r="BG24" s="19">
        <v>0.31180000000000002</v>
      </c>
      <c r="BH24" s="19">
        <v>-7.1787000000000001</v>
      </c>
      <c r="BI24" s="19">
        <v>-0.35749999999999998</v>
      </c>
      <c r="BJ24" s="19">
        <v>-7.1787000000000001</v>
      </c>
      <c r="BK24" s="19">
        <v>-0.61209999999999998</v>
      </c>
      <c r="BL24" s="19">
        <v>-7.1787000000000001</v>
      </c>
      <c r="BM24" s="19">
        <v>-0.76259999999999994</v>
      </c>
      <c r="BN24" s="19">
        <v>-7.1787000000000001</v>
      </c>
      <c r="BO24" s="19">
        <v>-1.8440000000000001</v>
      </c>
      <c r="BP24" s="19">
        <v>-7.1787000000000001</v>
      </c>
      <c r="BQ24" s="19">
        <v>-1.5048999999999999</v>
      </c>
      <c r="BR24" s="19">
        <v>-7.1787000000000001</v>
      </c>
      <c r="BS24" s="17">
        <v>0</v>
      </c>
      <c r="BT24" s="17">
        <v>0</v>
      </c>
      <c r="BU24" s="17">
        <v>-5.8197999999999999</v>
      </c>
      <c r="BV24" s="17">
        <v>4.9726999999999997</v>
      </c>
      <c r="BW24" s="17">
        <v>-5.1167999999999996</v>
      </c>
      <c r="BX24" s="17">
        <v>6.9355000000000002</v>
      </c>
      <c r="BY24" s="17">
        <v>-3.0651000000000002</v>
      </c>
      <c r="BZ24" s="17">
        <v>9.6393000000000004</v>
      </c>
      <c r="CA24" s="17">
        <v>0.12509999999999999</v>
      </c>
      <c r="CB24" s="17">
        <v>10.927099999999999</v>
      </c>
      <c r="CC24" s="17">
        <v>-1.3696999999999999</v>
      </c>
      <c r="CD24" s="17">
        <v>12.3241</v>
      </c>
      <c r="CE24" s="12">
        <v>6.1074000000000002</v>
      </c>
      <c r="CF24" s="12">
        <v>5.0031999999999996</v>
      </c>
      <c r="CG24" s="12">
        <v>1.7081</v>
      </c>
      <c r="CH24" s="12">
        <v>-0.34350000000000003</v>
      </c>
      <c r="CI24" s="12">
        <v>9.0245999999999995</v>
      </c>
      <c r="CJ24" s="12">
        <v>-0.45910000000000001</v>
      </c>
      <c r="CK24" s="12">
        <v>4.6806000000000001</v>
      </c>
      <c r="CL24" s="12">
        <v>2.7648000000000001</v>
      </c>
      <c r="CM24" s="12">
        <v>4.6806000000000001</v>
      </c>
      <c r="CN24" s="12">
        <v>3.0771999999999999</v>
      </c>
      <c r="CO24" s="12">
        <v>6.8109999999999999</v>
      </c>
      <c r="CP24" s="12">
        <v>3.3559999999999999</v>
      </c>
      <c r="CQ24" s="12">
        <v>2.2765</v>
      </c>
      <c r="CR24" s="12">
        <v>5.0349000000000004</v>
      </c>
      <c r="CS24" s="12">
        <v>7.2668999999999997</v>
      </c>
      <c r="CT24" s="12">
        <v>7.6148999999999996</v>
      </c>
      <c r="CU24" s="12">
        <v>5.4463999999999997</v>
      </c>
      <c r="CV24" s="12">
        <v>3.7033</v>
      </c>
      <c r="CW24" s="12">
        <v>5.4463999999999997</v>
      </c>
      <c r="CX24" s="12">
        <v>4.0683999999999996</v>
      </c>
      <c r="CY24" s="12">
        <v>8.0688999999999993</v>
      </c>
      <c r="CZ24" s="12">
        <v>2.9115000000000002</v>
      </c>
      <c r="DA24" s="12">
        <v>1.9875</v>
      </c>
      <c r="DB24" s="12">
        <v>2.9115000000000002</v>
      </c>
      <c r="DC24" s="12">
        <v>4.9040999999999997</v>
      </c>
      <c r="DD24" s="12">
        <v>9.3643000000000001</v>
      </c>
      <c r="DE24" s="12">
        <v>4.9409000000000001</v>
      </c>
      <c r="DF24" s="12">
        <v>3.1579000000000002</v>
      </c>
      <c r="DG24" s="12">
        <v>4.9409000000000001</v>
      </c>
      <c r="DH24" s="12">
        <v>3.4138000000000002</v>
      </c>
      <c r="DI24" s="12">
        <v>8.7959999999999994</v>
      </c>
      <c r="DJ24" s="12">
        <v>17.297999999999998</v>
      </c>
      <c r="DK24" s="12">
        <v>9.5840999999999994</v>
      </c>
      <c r="DL24" s="12">
        <v>18.0715</v>
      </c>
      <c r="DM24" s="12">
        <v>10.0647</v>
      </c>
      <c r="DN24" s="12">
        <v>20.248200000000001</v>
      </c>
      <c r="DO24" s="12">
        <v>9.9822000000000006</v>
      </c>
      <c r="DP24" s="12">
        <v>20.701599999999999</v>
      </c>
    </row>
    <row r="25" spans="2:120" x14ac:dyDescent="0.2">
      <c r="B25" s="1" t="s">
        <v>460</v>
      </c>
      <c r="C25" s="1"/>
      <c r="D25" s="5">
        <f t="shared" si="35"/>
        <v>13.681100000000001</v>
      </c>
      <c r="E25" s="5">
        <f t="shared" si="36"/>
        <v>13.1959</v>
      </c>
      <c r="F25" s="5">
        <f>((AG25-AM25)^2+(AH25-AN25)^2)^0.5</f>
        <v>3.1444999999999999</v>
      </c>
      <c r="G25" s="5">
        <f>((AG25-AI25)^2+(AH25-AJ25)^2)^0.5</f>
        <v>0.98170000000000002</v>
      </c>
      <c r="H25" s="5">
        <f>((AK25-AM25)^2+(AL25-AN25)^2)^0.5</f>
        <v>1.6776999999999997</v>
      </c>
      <c r="I25" s="5">
        <f>((AM25-AO25)^2+(AN25-AP25)^2)^0.5</f>
        <v>0.63250000000000028</v>
      </c>
      <c r="J25" s="5">
        <f>((AO25-AQ25)^2+(AP25-AR25)^2)^0.5</f>
        <v>2.1113999999999997</v>
      </c>
      <c r="K25" s="5">
        <f>((AQ25-AS25)^2+(AR25-AT25)^2)^0.5</f>
        <v>0.96070000000000011</v>
      </c>
      <c r="L25" s="5">
        <v>4.8503128692899802</v>
      </c>
      <c r="M25" s="5">
        <v>1.5253035140587592</v>
      </c>
      <c r="N25" s="5">
        <v>5.8673575190918408</v>
      </c>
      <c r="O25" s="5">
        <v>1.8779574542571511</v>
      </c>
      <c r="P25" s="5">
        <f>((CE25-CG25)^2+(CF25-CH25)^2)^0.5</f>
        <v>5.9650173059262794</v>
      </c>
      <c r="Q25" s="5">
        <f>((CG25-CI25)^2+(CH25-CJ25)^2)^0.5</f>
        <v>6.4763205024149322</v>
      </c>
      <c r="R25" s="5">
        <f>((CO25-CQ25)^2+(CP25-CR25)^2)^0.5</f>
        <v>4.2713844652524555</v>
      </c>
      <c r="S25" s="5">
        <f>((CQ25-CS25)^2+(CR25-CT25)^2)^0.5</f>
        <v>5.2893492463629208</v>
      </c>
      <c r="T25" s="5">
        <f>((CY25-DA25)^2+(CZ25-DB25)^2)^0.5</f>
        <v>5.6591817942172522</v>
      </c>
      <c r="U25" s="5">
        <f>((DA25-DC25)^2+(DB25-DD25)^2)^0.5</f>
        <v>6.434305584909688</v>
      </c>
      <c r="V25" s="5">
        <f>((DI25-DK25)^2+(DJ25-DL25)^2)^0.5</f>
        <v>0.90539982880493253</v>
      </c>
      <c r="W25" s="5">
        <f>((DK25-DM25)^2+(DL25-DN25)^2)^0.5</f>
        <v>1.8300205053495986</v>
      </c>
      <c r="X25" s="5">
        <f>((DM25-DO25)^2+(DN25-DP25)^2)^0.5</f>
        <v>0.46586206112968725</v>
      </c>
      <c r="Y25" s="5">
        <f>((BE25-BK25)^2+(BF25-BL25)^2)^0.5</f>
        <v>1.1938</v>
      </c>
      <c r="Z25" s="5">
        <f>((BG25-BI25)^2+(BH25-BJ25)^2)^0.5</f>
        <v>0.53029999999999999</v>
      </c>
      <c r="AA25" s="5">
        <f>((BC25-BM25)^2+(BD25-BN25)^2)^0.5</f>
        <v>1.6281000000000001</v>
      </c>
      <c r="AB25" s="5">
        <f>((BA25-BO25)^2+(BB25-BP25)^2)^0.5</f>
        <v>3.1699000000000002</v>
      </c>
      <c r="AC25" s="6">
        <f>((AY25-BQ25)^2+(AZ25-BR25)^2)^0.5</f>
        <v>3.2137000000000002</v>
      </c>
      <c r="AD25" s="6">
        <f>((CK25-CM25)^2+(CL25-CN25)^2)^0.5</f>
        <v>0.29459999999999997</v>
      </c>
      <c r="AE25" s="6">
        <f>((CU25-CW25)^2+(CV25-CX25)^2)^0.5</f>
        <v>0.31370000000000009</v>
      </c>
      <c r="AF25" s="6">
        <f>((DE25-DG25)^2+(DF25-DH25)^2)^0.5</f>
        <v>0.22930000000000006</v>
      </c>
      <c r="AG25" s="9">
        <v>0</v>
      </c>
      <c r="AH25" s="9">
        <v>0</v>
      </c>
      <c r="AI25" s="9">
        <v>0</v>
      </c>
      <c r="AJ25" s="9">
        <v>-0.98170000000000002</v>
      </c>
      <c r="AK25" s="9">
        <v>0</v>
      </c>
      <c r="AL25" s="9">
        <v>-1.4668000000000001</v>
      </c>
      <c r="AM25" s="9">
        <v>0</v>
      </c>
      <c r="AN25" s="9">
        <v>-3.1444999999999999</v>
      </c>
      <c r="AO25" s="9">
        <v>0</v>
      </c>
      <c r="AP25" s="9">
        <v>-3.7770000000000001</v>
      </c>
      <c r="AQ25" s="9">
        <v>0</v>
      </c>
      <c r="AR25" s="9">
        <v>-5.8883999999999999</v>
      </c>
      <c r="AS25" s="9">
        <v>0</v>
      </c>
      <c r="AT25" s="9">
        <v>-6.8491</v>
      </c>
      <c r="AU25" s="9">
        <v>0</v>
      </c>
      <c r="AV25" s="9">
        <v>-13.1959</v>
      </c>
      <c r="AW25" s="9">
        <v>0</v>
      </c>
      <c r="AX25" s="9">
        <v>-13.681100000000001</v>
      </c>
      <c r="AY25" s="18">
        <v>1.9983</v>
      </c>
      <c r="AZ25" s="18">
        <v>-5.4749999999999996</v>
      </c>
      <c r="BA25" s="19">
        <v>1.63</v>
      </c>
      <c r="BB25" s="19">
        <v>-5.4749999999999996</v>
      </c>
      <c r="BC25" s="19">
        <v>0.86040000000000005</v>
      </c>
      <c r="BD25" s="19">
        <v>-5.4749999999999996</v>
      </c>
      <c r="BE25" s="19">
        <v>0.62549999999999994</v>
      </c>
      <c r="BF25" s="19">
        <v>-5.4749999999999996</v>
      </c>
      <c r="BG25" s="19">
        <v>0.188</v>
      </c>
      <c r="BH25" s="19">
        <v>-5.4749999999999996</v>
      </c>
      <c r="BI25" s="19">
        <v>-0.34229999999999999</v>
      </c>
      <c r="BJ25" s="19">
        <v>-5.4749999999999996</v>
      </c>
      <c r="BK25" s="19">
        <v>-0.56830000000000003</v>
      </c>
      <c r="BL25" s="19">
        <v>-5.4749999999999996</v>
      </c>
      <c r="BM25" s="19">
        <v>-0.76770000000000005</v>
      </c>
      <c r="BN25" s="19">
        <v>-5.4749999999999996</v>
      </c>
      <c r="BO25" s="19">
        <v>-1.5399</v>
      </c>
      <c r="BP25" s="19">
        <v>-5.4749999999999996</v>
      </c>
      <c r="BQ25" s="19">
        <v>-1.2154</v>
      </c>
      <c r="BR25" s="19">
        <v>-5.4749999999999996</v>
      </c>
      <c r="BS25" s="17">
        <v>0</v>
      </c>
      <c r="BT25" s="17">
        <v>0</v>
      </c>
      <c r="BU25" s="17">
        <v>-4.9104999999999999</v>
      </c>
      <c r="BV25" s="17">
        <v>-3.4182000000000001</v>
      </c>
      <c r="BW25" s="17">
        <v>-4.2018000000000004</v>
      </c>
      <c r="BX25" s="17">
        <v>-5.1269999999999998</v>
      </c>
      <c r="BY25" s="17">
        <v>-4.2018000000000004</v>
      </c>
      <c r="BZ25" s="17">
        <v>-5.1269999999999998</v>
      </c>
      <c r="CA25" s="17">
        <v>-1.1989000000000001</v>
      </c>
      <c r="CB25" s="17">
        <v>-9.7987000000000002</v>
      </c>
      <c r="CC25" s="17">
        <v>-1.4434</v>
      </c>
      <c r="CD25" s="17">
        <v>-7.9691999999999998</v>
      </c>
      <c r="CE25" s="12">
        <v>-0.29020000000000001</v>
      </c>
      <c r="CF25" s="12">
        <v>1.6777</v>
      </c>
      <c r="CG25" s="12">
        <v>-5.8547000000000002</v>
      </c>
      <c r="CH25" s="12">
        <v>-0.47120000000000001</v>
      </c>
      <c r="CI25" s="12">
        <v>0.55630000000000002</v>
      </c>
      <c r="CJ25" s="12">
        <v>-1.3887</v>
      </c>
      <c r="CK25" s="12">
        <v>0.79949999999999999</v>
      </c>
      <c r="CL25" s="12">
        <v>-1.3303</v>
      </c>
      <c r="CM25" s="12">
        <v>0.79949999999999999</v>
      </c>
      <c r="CN25" s="12">
        <v>-1.0357000000000001</v>
      </c>
      <c r="CO25" s="12">
        <v>0.57210000000000005</v>
      </c>
      <c r="CP25" s="12">
        <v>-0.1429</v>
      </c>
      <c r="CQ25" s="12">
        <v>-1.698</v>
      </c>
      <c r="CR25" s="12">
        <v>-3.7610999999999999</v>
      </c>
      <c r="CS25" s="12">
        <v>1.6224000000000001</v>
      </c>
      <c r="CT25" s="12">
        <v>0.35620000000000002</v>
      </c>
      <c r="CU25" s="12">
        <v>-0.27300000000000002</v>
      </c>
      <c r="CV25" s="12">
        <v>-1.6129</v>
      </c>
      <c r="CW25" s="12">
        <v>-0.27300000000000002</v>
      </c>
      <c r="CX25" s="12">
        <v>-1.2991999999999999</v>
      </c>
      <c r="CY25" s="12">
        <v>-0.39119999999999999</v>
      </c>
      <c r="CZ25" s="12">
        <v>-2.7768999999999999</v>
      </c>
      <c r="DA25" s="12">
        <v>-4.6398999999999999</v>
      </c>
      <c r="DB25" s="12">
        <v>0.96140000000000003</v>
      </c>
      <c r="DC25" s="12">
        <v>1.7291000000000001</v>
      </c>
      <c r="DD25" s="12">
        <v>1.8757999999999999</v>
      </c>
      <c r="DE25" s="12">
        <v>-2.4441000000000002</v>
      </c>
      <c r="DF25" s="12">
        <v>-0.78490000000000004</v>
      </c>
      <c r="DG25" s="12">
        <v>-2.4441000000000002</v>
      </c>
      <c r="DH25" s="12">
        <v>-0.55559999999999998</v>
      </c>
      <c r="DI25" s="12">
        <v>-1.7125999999999999</v>
      </c>
      <c r="DJ25" s="12">
        <v>5.1224999999999996</v>
      </c>
      <c r="DK25" s="12">
        <v>-1.3125</v>
      </c>
      <c r="DL25" s="12">
        <v>5.9347000000000003</v>
      </c>
      <c r="DM25" s="12">
        <v>-1.5328999999999999</v>
      </c>
      <c r="DN25" s="12">
        <v>7.7514000000000003</v>
      </c>
      <c r="DO25" s="12">
        <v>-1.764</v>
      </c>
      <c r="DP25" s="12">
        <v>8.1559000000000008</v>
      </c>
    </row>
    <row r="26" spans="2:120" x14ac:dyDescent="0.2">
      <c r="B26" s="1" t="s">
        <v>461</v>
      </c>
      <c r="C26" s="1"/>
      <c r="D26" s="5">
        <f t="shared" si="35"/>
        <v>15.433</v>
      </c>
      <c r="E26" s="5">
        <f t="shared" si="36"/>
        <v>15.203799999999999</v>
      </c>
      <c r="F26" s="5">
        <f>((AG26-AM26)^2+(AH26-AN26)^2)^0.5</f>
        <v>3.4746999999999999</v>
      </c>
      <c r="G26" s="5">
        <f>((AG26-AI26)^2+(AH26-AJ26)^2)^0.5</f>
        <v>1.0871</v>
      </c>
      <c r="H26" s="5">
        <f>((AK26-AM26)^2+(AL26-AN26)^2)^0.5</f>
        <v>1.7259</v>
      </c>
      <c r="I26" s="5">
        <f>((AM26-AO26)^2+(AN26-AP26)^2)^0.5</f>
        <v>0.74419999999999975</v>
      </c>
      <c r="J26" s="5">
        <f>((AO26-AQ26)^2+(AP26-AR26)^2)^0.5</f>
        <v>2.2390000000000008</v>
      </c>
      <c r="K26" s="5">
        <f>((AQ26-AS26)^2+(AR26-AT26)^2)^0.5</f>
        <v>0.91889999999999983</v>
      </c>
      <c r="L26" s="5">
        <f t="shared" si="37"/>
        <v>7.395343835143839</v>
      </c>
      <c r="M26" s="5">
        <f t="shared" si="38"/>
        <v>1.9410837591407542</v>
      </c>
      <c r="N26" s="5">
        <f t="shared" si="39"/>
        <v>6.6344449075613454</v>
      </c>
      <c r="O26" s="5">
        <f t="shared" si="40"/>
        <v>1.0699940186748709</v>
      </c>
      <c r="P26" s="5">
        <f>((CE26-CG26)^2+(CF26-CH26)^2)^0.5</f>
        <v>7.0854105237452547</v>
      </c>
      <c r="Q26" s="5">
        <f>((CG26-CI26)^2+(CH26-CJ26)^2)^0.5</f>
        <v>7.4337442154004743</v>
      </c>
      <c r="R26" s="5">
        <f>((CO26-CQ26)^2+(CP26-CR26)^2)^0.5</f>
        <v>4.7564078220859072</v>
      </c>
      <c r="S26" s="5">
        <f>((CQ26-CS26)^2+(CR26-CT26)^2)^0.5</f>
        <v>5.7740947662815509</v>
      </c>
      <c r="T26" s="5">
        <f>((CY26-DA26)^2+(CZ26-DB26)^2)^0.5</f>
        <v>6.1104210534135861</v>
      </c>
      <c r="U26" s="5">
        <f>((DA26-DC26)^2+(DB26-DD26)^2)^0.5</f>
        <v>7.6030845720667868</v>
      </c>
      <c r="V26" s="5">
        <f>((DI26-DK26)^2+(DJ26-DL26)^2)^0.5</f>
        <v>1.0162976581691014</v>
      </c>
      <c r="W26" s="5">
        <f>((DK26-DM26)^2+(DL26-DN26)^2)^0.5</f>
        <v>2.1857550754830712</v>
      </c>
      <c r="X26" s="5">
        <f>((DM26-DO26)^2+(DN26-DP26)^2)^0.5</f>
        <v>0.48632570361846877</v>
      </c>
      <c r="Y26" s="5">
        <f>((BE26-BK26)^2+(BF26-BL26)^2)^0.5</f>
        <v>1.143</v>
      </c>
      <c r="Z26" s="5">
        <f>((BG26-BI26)^2+(BH26-BJ26)^2)^0.5</f>
        <v>0.3861</v>
      </c>
      <c r="AA26" s="5">
        <f>((BC26-BM26)^2+(BD26-BN26)^2)^0.5</f>
        <v>1.6332</v>
      </c>
      <c r="AB26" s="5">
        <f>((BA26-BO26)^2+(BB26-BP26)^2)^0.5</f>
        <v>3.4093</v>
      </c>
      <c r="AC26" s="6">
        <f>((AY26-BQ26)^2+(AZ26-BR26)^2)^0.5</f>
        <v>2.6429</v>
      </c>
      <c r="AD26" s="6">
        <f>((CK26-CM26)^2+(CL26-CN26)^2)^0.5</f>
        <v>0.26869999999999994</v>
      </c>
      <c r="AE26" s="6">
        <f>((CU26-CW26)^2+(CV26-CX26)^2)^0.5</f>
        <v>0.33269999999999955</v>
      </c>
      <c r="AF26" s="6">
        <f>((DE26-DG26)^2+(DF26-DH26)^2)^0.5</f>
        <v>0.25530000000000008</v>
      </c>
      <c r="AG26" s="9">
        <v>0</v>
      </c>
      <c r="AH26" s="9">
        <v>0</v>
      </c>
      <c r="AI26" s="9">
        <v>0</v>
      </c>
      <c r="AJ26" s="9">
        <v>-1.0871</v>
      </c>
      <c r="AK26" s="9">
        <v>0</v>
      </c>
      <c r="AL26" s="9">
        <v>-1.7487999999999999</v>
      </c>
      <c r="AM26" s="9">
        <v>0</v>
      </c>
      <c r="AN26" s="9">
        <v>-3.4746999999999999</v>
      </c>
      <c r="AO26" s="9">
        <v>0</v>
      </c>
      <c r="AP26" s="9">
        <v>-4.2188999999999997</v>
      </c>
      <c r="AQ26" s="9">
        <v>0</v>
      </c>
      <c r="AR26" s="9">
        <v>-6.4579000000000004</v>
      </c>
      <c r="AS26" s="9">
        <v>0</v>
      </c>
      <c r="AT26" s="9">
        <v>-7.3768000000000002</v>
      </c>
      <c r="AU26" s="9">
        <v>0</v>
      </c>
      <c r="AV26" s="9">
        <v>-15.203799999999999</v>
      </c>
      <c r="AW26" s="9">
        <v>0</v>
      </c>
      <c r="AX26" s="9">
        <v>-15.433</v>
      </c>
      <c r="AY26" s="18">
        <v>0.99950000000000006</v>
      </c>
      <c r="AZ26" s="18">
        <v>-7.0517000000000003</v>
      </c>
      <c r="BA26" s="19">
        <v>1.63</v>
      </c>
      <c r="BB26" s="19">
        <v>-7.0517000000000003</v>
      </c>
      <c r="BC26" s="19">
        <v>0.93089999999999995</v>
      </c>
      <c r="BD26" s="19">
        <v>-7.0517000000000003</v>
      </c>
      <c r="BE26" s="19">
        <v>0.59689999999999999</v>
      </c>
      <c r="BF26" s="19">
        <v>-7.0517000000000003</v>
      </c>
      <c r="BG26" s="19">
        <v>0.13969999999999999</v>
      </c>
      <c r="BH26" s="19">
        <v>-7.0517000000000003</v>
      </c>
      <c r="BI26" s="19">
        <v>-0.24640000000000001</v>
      </c>
      <c r="BJ26" s="19">
        <v>-7.0517000000000003</v>
      </c>
      <c r="BK26" s="19">
        <v>-0.54610000000000003</v>
      </c>
      <c r="BL26" s="19">
        <v>-7.0517000000000003</v>
      </c>
      <c r="BM26" s="19">
        <v>-0.70230000000000004</v>
      </c>
      <c r="BN26" s="19">
        <v>-7.0517000000000003</v>
      </c>
      <c r="BO26" s="19">
        <v>-1.7793000000000001</v>
      </c>
      <c r="BP26" s="19">
        <v>-7.0517000000000003</v>
      </c>
      <c r="BQ26" s="19">
        <v>-1.6434</v>
      </c>
      <c r="BR26" s="19">
        <v>-7.0517000000000003</v>
      </c>
      <c r="BS26" s="17">
        <v>0</v>
      </c>
      <c r="BT26" s="17">
        <v>0</v>
      </c>
      <c r="BU26" s="17">
        <v>-7.3869999999999996</v>
      </c>
      <c r="BV26" s="17">
        <v>0.35120000000000001</v>
      </c>
      <c r="BW26" s="17">
        <v>-8.1020000000000003</v>
      </c>
      <c r="BX26" s="17">
        <v>2.1558000000000002</v>
      </c>
      <c r="BY26" s="17">
        <v>-9.3979999999999997</v>
      </c>
      <c r="BZ26" s="17">
        <v>6.3182</v>
      </c>
      <c r="CA26" s="17">
        <v>-7.8962000000000003</v>
      </c>
      <c r="CB26" s="17">
        <v>8.0269999999999992</v>
      </c>
      <c r="CC26" s="17">
        <v>-6.8326000000000002</v>
      </c>
      <c r="CD26" s="17">
        <v>7.9101999999999997</v>
      </c>
      <c r="CE26" s="12">
        <v>4.6565000000000003</v>
      </c>
      <c r="CF26" s="12">
        <v>0.67179999999999995</v>
      </c>
      <c r="CG26" s="12">
        <v>0.30919999999999997</v>
      </c>
      <c r="CH26" s="12">
        <v>6.2667999999999999</v>
      </c>
      <c r="CI26" s="12">
        <v>6.7037000000000004</v>
      </c>
      <c r="CJ26" s="12">
        <v>2.4759000000000002</v>
      </c>
      <c r="CK26" s="12">
        <v>3.2664</v>
      </c>
      <c r="CL26" s="12">
        <v>2.7368000000000001</v>
      </c>
      <c r="CM26" s="12">
        <v>3.2664</v>
      </c>
      <c r="CN26" s="12">
        <v>3.0055000000000001</v>
      </c>
      <c r="CO26" s="12">
        <v>4.0404999999999998</v>
      </c>
      <c r="CP26" s="12">
        <v>4.2507000000000001</v>
      </c>
      <c r="CQ26" s="12">
        <v>-0.5524</v>
      </c>
      <c r="CR26" s="12">
        <v>3.0143</v>
      </c>
      <c r="CS26" s="12">
        <v>5.1726999999999999</v>
      </c>
      <c r="CT26" s="12">
        <v>3.7648999999999999</v>
      </c>
      <c r="CU26" s="12">
        <v>1.8974</v>
      </c>
      <c r="CV26" s="12">
        <v>3.81</v>
      </c>
      <c r="CW26" s="12">
        <v>1.8974</v>
      </c>
      <c r="CX26" s="12">
        <v>4.1426999999999996</v>
      </c>
      <c r="CY26" s="12">
        <v>1.8504</v>
      </c>
      <c r="CZ26" s="12">
        <v>4.6075999999999997</v>
      </c>
      <c r="DA26" s="12">
        <v>-3.5604</v>
      </c>
      <c r="DB26" s="12">
        <v>1.7685</v>
      </c>
      <c r="DC26" s="12">
        <v>-0.82740000000000002</v>
      </c>
      <c r="DD26" s="12">
        <v>-5.3263999999999996</v>
      </c>
      <c r="DE26" s="12">
        <v>-0.79879999999999995</v>
      </c>
      <c r="DF26" s="12">
        <v>3.3654999999999999</v>
      </c>
      <c r="DG26" s="12">
        <v>-0.79879999999999995</v>
      </c>
      <c r="DH26" s="12">
        <v>3.6208</v>
      </c>
      <c r="DI26" s="12">
        <v>-1.6294</v>
      </c>
      <c r="DJ26" s="12">
        <v>8.2632999999999992</v>
      </c>
      <c r="DK26" s="12">
        <v>-0.85470000000000002</v>
      </c>
      <c r="DL26" s="12">
        <v>8.9210999999999991</v>
      </c>
      <c r="DM26" s="12">
        <v>-0.2</v>
      </c>
      <c r="DN26" s="12">
        <v>11.006500000000001</v>
      </c>
      <c r="DO26" s="12">
        <v>-0.15049999999999999</v>
      </c>
      <c r="DP26" s="12">
        <v>11.4903</v>
      </c>
    </row>
    <row r="27" spans="2:120" x14ac:dyDescent="0.2">
      <c r="B27" s="1" t="s">
        <v>462</v>
      </c>
      <c r="C27" s="1" t="s">
        <v>479</v>
      </c>
      <c r="D27" s="5">
        <f t="shared" si="35"/>
        <v>13.7712</v>
      </c>
      <c r="E27" s="5">
        <f t="shared" si="36"/>
        <v>12.984500000000001</v>
      </c>
      <c r="F27" s="5">
        <f>((AG27-AM27)^2+(AH27-AN27)^2)^0.5</f>
        <v>2.9737</v>
      </c>
      <c r="G27" s="5">
        <f>((AG27-AI27)^2+(AH27-AJ27)^2)^0.5</f>
        <v>1.0388999999999999</v>
      </c>
      <c r="H27" s="5">
        <f>((AK27-AM27)^2+(AL27-AN27)^2)^0.5</f>
        <v>1.4751000000000001</v>
      </c>
      <c r="I27" s="5">
        <f>((AM27-AO27)^2+(AN27-AP27)^2)^0.5</f>
        <v>0.64009999999999989</v>
      </c>
      <c r="J27" s="5">
        <f>((AO27-AQ27)^2+(AP27-AR27)^2)^0.5</f>
        <v>1.7323</v>
      </c>
      <c r="K27" s="5">
        <f>((AQ27-AS27)^2+(AR27-AT27)^2)^0.5</f>
        <v>1.0350000000000001</v>
      </c>
      <c r="L27" s="5">
        <f t="shared" si="37"/>
        <v>6.5282535160638488</v>
      </c>
      <c r="M27" s="5">
        <f t="shared" si="38"/>
        <v>1.9663267785391112</v>
      </c>
      <c r="N27" s="24">
        <f t="shared" si="39"/>
        <v>4.2367650985156118</v>
      </c>
      <c r="O27" s="5" t="s">
        <v>566</v>
      </c>
      <c r="P27" s="5">
        <f>((CE27-CG27)^2+(CF27-CH27)^2)^0.5</f>
        <v>5.7332011171770345</v>
      </c>
      <c r="Q27" s="5">
        <f>((CG27-CI27)^2+(CH27-CJ27)^2)^0.5</f>
        <v>6.6376979932805016</v>
      </c>
      <c r="R27" s="5">
        <f>((CO27-CQ27)^2+(CP27-CR27)^2)^0.5</f>
        <v>3.7509594519269331</v>
      </c>
      <c r="S27" s="5">
        <f>((CQ27-CS27)^2+(CR27-CT27)^2)^0.5</f>
        <v>5.0408095103862038</v>
      </c>
      <c r="T27" s="5">
        <f>((CY27-DA27)^2+(CZ27-DB27)^2)^0.5</f>
        <v>5.4556256332340096</v>
      </c>
      <c r="U27" s="24">
        <f>((DA27-DC27)^2+(DB27-DD27)^2)^0.5</f>
        <v>5.1071902647150322</v>
      </c>
      <c r="V27" s="5">
        <f>((DI27-DK27)^2+(DJ27-DL27)^2)^0.5</f>
        <v>1.0043785192844379</v>
      </c>
      <c r="W27" s="5">
        <f>((DK27-DM27)^2+(DL27-DN27)^2)^0.5</f>
        <v>2.0440264626467055</v>
      </c>
      <c r="X27" s="5">
        <f>((DM27-DO27)^2+(DN27-DP27)^2)^0.5</f>
        <v>0.49243238114486254</v>
      </c>
      <c r="Y27" s="5">
        <f>((BE27-BK27)^2+(BF27-BL27)^2)^0.5</f>
        <v>1.1817</v>
      </c>
      <c r="Z27" s="5">
        <f>((BG27-BI27)^2+(BH27-BJ27)^2)^0.5</f>
        <v>0.64959999999999996</v>
      </c>
      <c r="AA27" s="5">
        <f>((BC27-BM27)^2+(BD27-BN27)^2)^0.5</f>
        <v>1.4802</v>
      </c>
      <c r="AB27" s="5">
        <f>((BA27-BO27)^2+(BB27-BP27)^2)^0.5</f>
        <v>3.0829</v>
      </c>
      <c r="AC27" s="6">
        <f>((AY27-BQ27)^2+(AZ27-BR27)^2)^0.5</f>
        <v>2.5305</v>
      </c>
      <c r="AD27" s="6">
        <f>((CK27-CM27)^2+(CL27-CN27)^2)^0.5</f>
        <v>0.32069999999999999</v>
      </c>
      <c r="AE27" s="6">
        <f>((CU27-CW27)^2+(CV27-CX27)^2)^0.5</f>
        <v>0.30729999999999991</v>
      </c>
      <c r="AF27" s="6">
        <f>((DE27-DG27)^2+(DF27-DH27)^2)^0.5</f>
        <v>0.23939999999999895</v>
      </c>
      <c r="AG27" s="9">
        <v>0</v>
      </c>
      <c r="AH27" s="9">
        <v>0</v>
      </c>
      <c r="AI27" s="9">
        <v>0</v>
      </c>
      <c r="AJ27" s="9">
        <v>-1.0388999999999999</v>
      </c>
      <c r="AK27" s="9">
        <v>0</v>
      </c>
      <c r="AL27" s="9">
        <v>-1.4985999999999999</v>
      </c>
      <c r="AM27" s="9">
        <v>0</v>
      </c>
      <c r="AN27" s="9">
        <v>-2.9737</v>
      </c>
      <c r="AO27" s="9">
        <v>0</v>
      </c>
      <c r="AP27" s="9">
        <v>-3.6137999999999999</v>
      </c>
      <c r="AQ27" s="9">
        <v>0</v>
      </c>
      <c r="AR27" s="9">
        <v>-5.3460999999999999</v>
      </c>
      <c r="AS27" s="9">
        <v>0</v>
      </c>
      <c r="AT27" s="9">
        <v>-6.3811</v>
      </c>
      <c r="AU27" s="9">
        <v>0</v>
      </c>
      <c r="AV27" s="9">
        <v>-12.984500000000001</v>
      </c>
      <c r="AW27" s="9">
        <v>0</v>
      </c>
      <c r="AX27" s="9">
        <v>-13.7712</v>
      </c>
      <c r="AY27" s="18">
        <v>1.3297000000000001</v>
      </c>
      <c r="AZ27" s="18">
        <v>-5.5880000000000001</v>
      </c>
      <c r="BA27" s="19">
        <v>1.4681</v>
      </c>
      <c r="BB27" s="19">
        <v>-5.5880000000000001</v>
      </c>
      <c r="BC27" s="19">
        <v>0.64200000000000002</v>
      </c>
      <c r="BD27" s="19">
        <v>-5.5880000000000001</v>
      </c>
      <c r="BE27" s="19">
        <v>0.56579999999999997</v>
      </c>
      <c r="BF27" s="19">
        <v>-5.5880000000000001</v>
      </c>
      <c r="BG27" s="19">
        <v>0.33650000000000002</v>
      </c>
      <c r="BH27" s="19">
        <v>-5.5880000000000001</v>
      </c>
      <c r="BI27" s="19">
        <v>-0.31309999999999999</v>
      </c>
      <c r="BJ27" s="19">
        <v>-5.5880000000000001</v>
      </c>
      <c r="BK27" s="19">
        <v>-0.6159</v>
      </c>
      <c r="BL27" s="19">
        <v>-5.5880000000000001</v>
      </c>
      <c r="BM27" s="19">
        <v>-0.83819999999999995</v>
      </c>
      <c r="BN27" s="19">
        <v>-5.5880000000000001</v>
      </c>
      <c r="BO27" s="19">
        <v>-1.6148</v>
      </c>
      <c r="BP27" s="19">
        <v>-5.5880000000000001</v>
      </c>
      <c r="BQ27" s="19">
        <v>-1.2008000000000001</v>
      </c>
      <c r="BR27" s="19">
        <v>-5.5880000000000001</v>
      </c>
      <c r="BS27" s="17">
        <v>0</v>
      </c>
      <c r="BT27" s="17">
        <v>0</v>
      </c>
      <c r="BU27" s="17">
        <v>-5.1721000000000004</v>
      </c>
      <c r="BV27" s="17">
        <v>-3.9834000000000001</v>
      </c>
      <c r="BW27" s="17">
        <v>-5.3936999999999999</v>
      </c>
      <c r="BX27" s="17">
        <v>-5.9371999999999998</v>
      </c>
      <c r="BY27" s="17">
        <v>-5.3936999999999999</v>
      </c>
      <c r="BZ27" s="17">
        <v>-5.9371999999999998</v>
      </c>
      <c r="CA27" s="17">
        <v>-5.2679999999999998</v>
      </c>
      <c r="CB27" s="17">
        <v>-10.1721</v>
      </c>
      <c r="CC27" s="17">
        <v>-5.2679999999999998</v>
      </c>
      <c r="CD27" s="17">
        <v>-10.1721</v>
      </c>
      <c r="CE27" s="12">
        <v>-4.6031000000000004</v>
      </c>
      <c r="CF27" s="12">
        <v>0.5544</v>
      </c>
      <c r="CG27" s="12">
        <v>-10.1943</v>
      </c>
      <c r="CH27" s="12">
        <v>-0.7137</v>
      </c>
      <c r="CI27" s="12">
        <v>-3.9516</v>
      </c>
      <c r="CJ27" s="12">
        <v>-2.9693000000000001</v>
      </c>
      <c r="CK27" s="12">
        <v>-6.7385999999999999</v>
      </c>
      <c r="CL27" s="12">
        <v>0.18859999999999999</v>
      </c>
      <c r="CM27" s="12">
        <v>-6.7385999999999999</v>
      </c>
      <c r="CN27" s="12">
        <v>0.50929999999999997</v>
      </c>
      <c r="CO27" s="12">
        <v>0.85470000000000002</v>
      </c>
      <c r="CP27" s="12">
        <v>0.82930000000000004</v>
      </c>
      <c r="CQ27" s="12">
        <v>-2.8873000000000002</v>
      </c>
      <c r="CR27" s="12">
        <v>1.0884</v>
      </c>
      <c r="CS27" s="12">
        <v>1.1633</v>
      </c>
      <c r="CT27" s="12">
        <v>4.0888</v>
      </c>
      <c r="CU27" s="12">
        <v>-0.72899999999999998</v>
      </c>
      <c r="CV27" s="12">
        <v>1.0192000000000001</v>
      </c>
      <c r="CW27" s="12">
        <v>-0.72899999999999998</v>
      </c>
      <c r="CX27" s="12">
        <v>1.3265</v>
      </c>
      <c r="CY27" s="12">
        <v>0.15870000000000001</v>
      </c>
      <c r="CZ27" s="12">
        <v>6.0338000000000003</v>
      </c>
      <c r="DA27" s="12">
        <v>-4.2564000000000002</v>
      </c>
      <c r="DB27" s="12">
        <v>9.2385999999999999</v>
      </c>
      <c r="DC27" s="12">
        <v>-0.45779999999999998</v>
      </c>
      <c r="DD27" s="12">
        <v>12.6524</v>
      </c>
      <c r="DE27" s="12">
        <v>-2.3780999999999999</v>
      </c>
      <c r="DF27" s="12">
        <v>7.8181000000000003</v>
      </c>
      <c r="DG27" s="12">
        <v>-2.3780999999999999</v>
      </c>
      <c r="DH27" s="12">
        <v>8.0574999999999992</v>
      </c>
      <c r="DI27" s="12">
        <v>-0.25340000000000001</v>
      </c>
      <c r="DJ27" s="12">
        <v>11.4903</v>
      </c>
      <c r="DK27" s="12">
        <v>0.68520000000000003</v>
      </c>
      <c r="DL27" s="12">
        <v>11.847799999999999</v>
      </c>
      <c r="DM27" s="12">
        <v>1.9075</v>
      </c>
      <c r="DN27" s="12">
        <v>13.4861</v>
      </c>
      <c r="DO27" s="12">
        <v>2.1297999999999999</v>
      </c>
      <c r="DP27" s="12">
        <v>13.9255</v>
      </c>
    </row>
    <row r="28" spans="2:120" x14ac:dyDescent="0.2">
      <c r="B28" s="1" t="s">
        <v>902</v>
      </c>
      <c r="C28" s="1" t="s">
        <v>938</v>
      </c>
      <c r="D28" s="5">
        <f t="shared" si="35"/>
        <v>13.1997</v>
      </c>
      <c r="E28" s="5">
        <f t="shared" si="36"/>
        <v>12.9153</v>
      </c>
      <c r="F28" s="5" t="s">
        <v>566</v>
      </c>
      <c r="G28" s="5" t="s">
        <v>566</v>
      </c>
      <c r="H28" s="5" t="s">
        <v>566</v>
      </c>
      <c r="I28" s="5" t="s">
        <v>566</v>
      </c>
      <c r="J28" s="5" t="s">
        <v>566</v>
      </c>
      <c r="K28" s="5" t="s">
        <v>566</v>
      </c>
      <c r="L28" s="5">
        <f t="shared" si="37"/>
        <v>6.0230078083960672</v>
      </c>
      <c r="M28" s="5">
        <f t="shared" si="38"/>
        <v>1.8546975198128668</v>
      </c>
      <c r="N28" s="5">
        <f t="shared" si="39"/>
        <v>5.9842511594291761</v>
      </c>
      <c r="O28" s="5">
        <f t="shared" si="40"/>
        <v>1.7993922585139677</v>
      </c>
      <c r="P28" s="5" t="s">
        <v>566</v>
      </c>
      <c r="Q28" s="5" t="s">
        <v>566</v>
      </c>
      <c r="R28" s="5" t="s">
        <v>566</v>
      </c>
      <c r="S28" s="5" t="s">
        <v>566</v>
      </c>
      <c r="T28" s="5" t="s">
        <v>566</v>
      </c>
      <c r="U28" s="5" t="s">
        <v>566</v>
      </c>
      <c r="V28" s="5" t="s">
        <v>566</v>
      </c>
      <c r="W28" s="5" t="s">
        <v>566</v>
      </c>
      <c r="X28" s="5" t="s">
        <v>566</v>
      </c>
      <c r="Y28" s="5" t="s">
        <v>566</v>
      </c>
      <c r="Z28" s="5" t="s">
        <v>566</v>
      </c>
      <c r="AA28" s="5" t="s">
        <v>566</v>
      </c>
      <c r="AB28" s="5" t="s">
        <v>566</v>
      </c>
      <c r="AC28" s="5" t="s">
        <v>566</v>
      </c>
      <c r="AD28" s="5" t="s">
        <v>566</v>
      </c>
      <c r="AE28" s="5" t="s">
        <v>566</v>
      </c>
      <c r="AF28" s="5" t="s">
        <v>566</v>
      </c>
      <c r="AG28" s="9">
        <v>0</v>
      </c>
      <c r="AH28" s="9">
        <v>0</v>
      </c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>
        <v>0</v>
      </c>
      <c r="AV28" s="9">
        <v>-12.9153</v>
      </c>
      <c r="AW28" s="9">
        <v>0</v>
      </c>
      <c r="AX28" s="9">
        <v>-13.1997</v>
      </c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>
        <v>0</v>
      </c>
      <c r="BT28" s="17">
        <v>0</v>
      </c>
      <c r="BU28" s="17">
        <v>-3.5909</v>
      </c>
      <c r="BV28" s="17">
        <v>-4.8354999999999997</v>
      </c>
      <c r="BW28" s="17">
        <v>-4.7916999999999996</v>
      </c>
      <c r="BX28" s="17">
        <v>-6.2489999999999997</v>
      </c>
      <c r="BY28" s="17">
        <v>-6.9417999999999997</v>
      </c>
      <c r="BZ28" s="17">
        <v>-8.8613999999999997</v>
      </c>
      <c r="CA28" s="17">
        <v>-9.4577000000000009</v>
      </c>
      <c r="CB28" s="17">
        <v>-9.5206</v>
      </c>
      <c r="CC28" s="17">
        <v>-10.6502</v>
      </c>
      <c r="CD28" s="17">
        <v>-8.1730999999999998</v>
      </c>
    </row>
    <row r="29" spans="2:120" x14ac:dyDescent="0.2">
      <c r="B29" s="13" t="s">
        <v>3</v>
      </c>
      <c r="C29" s="13"/>
      <c r="D29" s="14">
        <f>AVERAGE(D23:D28)</f>
        <v>14.319966666666668</v>
      </c>
      <c r="E29" s="14">
        <f t="shared" ref="E29:M29" si="41">AVERAGE(E23:E28)</f>
        <v>13.802783333333336</v>
      </c>
      <c r="F29" s="14">
        <f t="shared" si="41"/>
        <v>3.1983600000000001</v>
      </c>
      <c r="G29" s="14">
        <f t="shared" si="41"/>
        <v>1.0285599999999999</v>
      </c>
      <c r="H29" s="14">
        <f t="shared" si="41"/>
        <v>1.6420999999999999</v>
      </c>
      <c r="I29" s="14">
        <f t="shared" si="41"/>
        <v>0.74283999999999994</v>
      </c>
      <c r="J29" s="14">
        <f t="shared" si="41"/>
        <v>1.9650800000000004</v>
      </c>
      <c r="K29" s="14">
        <f t="shared" si="41"/>
        <v>1.03782</v>
      </c>
      <c r="L29" s="14">
        <f t="shared" si="41"/>
        <v>6.5472868544371075</v>
      </c>
      <c r="M29" s="14">
        <f t="shared" si="41"/>
        <v>1.9067369796875469</v>
      </c>
      <c r="N29" s="14">
        <f>AVERAGE(N23:N26,N28)</f>
        <v>6.2704807492411021</v>
      </c>
      <c r="O29" s="14">
        <f t="shared" ref="O29:T29" si="42">AVERAGE(O23:O28)</f>
        <v>1.7723945485782473</v>
      </c>
      <c r="P29" s="14">
        <f t="shared" si="42"/>
        <v>6.5236868794643144</v>
      </c>
      <c r="Q29" s="14">
        <f t="shared" si="42"/>
        <v>7.0656812235015618</v>
      </c>
      <c r="R29" s="14">
        <f t="shared" si="42"/>
        <v>4.4353682449135885</v>
      </c>
      <c r="S29" s="14">
        <f t="shared" si="42"/>
        <v>5.4836410962431552</v>
      </c>
      <c r="T29" s="14">
        <f t="shared" si="42"/>
        <v>5.7898674898164302</v>
      </c>
      <c r="U29" s="14">
        <f>AVERAGE(U23:U26)</f>
        <v>7.0652592211972483</v>
      </c>
      <c r="V29" s="14">
        <f t="shared" ref="V29:AF29" si="43">AVERAGE(V23:V28)</f>
        <v>1.018343620090739</v>
      </c>
      <c r="W29" s="14">
        <f t="shared" si="43"/>
        <v>2.0945085239200676</v>
      </c>
      <c r="X29" s="14">
        <f t="shared" si="43"/>
        <v>0.46897942860449915</v>
      </c>
      <c r="Y29" s="14">
        <f t="shared" si="43"/>
        <v>1.1884600000000001</v>
      </c>
      <c r="Z29" s="14">
        <f t="shared" si="43"/>
        <v>0.57519999999999993</v>
      </c>
      <c r="AA29" s="14">
        <f t="shared" si="43"/>
        <v>1.61694</v>
      </c>
      <c r="AB29" s="14">
        <f t="shared" si="43"/>
        <v>3.3099800000000004</v>
      </c>
      <c r="AC29" s="14">
        <f t="shared" si="43"/>
        <v>2.9475199999999999</v>
      </c>
      <c r="AD29" s="14">
        <f t="shared" si="43"/>
        <v>0.2888</v>
      </c>
      <c r="AE29" s="14">
        <f t="shared" si="43"/>
        <v>0.32687999999999978</v>
      </c>
      <c r="AF29" s="14">
        <f t="shared" si="43"/>
        <v>0.24169999999999986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7"/>
      <c r="BT29" s="7"/>
      <c r="BU29" s="7"/>
      <c r="BV29" s="7"/>
      <c r="BW29" s="7"/>
      <c r="BX29" s="7"/>
      <c r="BY29" s="7"/>
      <c r="BZ29" s="7"/>
    </row>
    <row r="30" spans="2:120" x14ac:dyDescent="0.2">
      <c r="B30" s="13" t="s">
        <v>4</v>
      </c>
      <c r="C30" s="13"/>
      <c r="D30" s="14">
        <f>STDEV(D23:D28)</f>
        <v>0.89877775376711833</v>
      </c>
      <c r="E30" s="14">
        <f t="shared" ref="E30:M30" si="44">STDEV(E23:E28)</f>
        <v>0.93462435751839168</v>
      </c>
      <c r="F30" s="14">
        <f t="shared" si="44"/>
        <v>0.18600088171834023</v>
      </c>
      <c r="G30" s="14">
        <f t="shared" si="44"/>
        <v>7.4360930602030514E-2</v>
      </c>
      <c r="H30" s="14">
        <f t="shared" si="44"/>
        <v>9.7482126566873731E-2</v>
      </c>
      <c r="I30" s="14">
        <f t="shared" si="44"/>
        <v>0.10634229168115565</v>
      </c>
      <c r="J30" s="14">
        <f t="shared" si="44"/>
        <v>0.20534360715639544</v>
      </c>
      <c r="K30" s="14">
        <f t="shared" si="44"/>
        <v>0.10160032972387439</v>
      </c>
      <c r="L30" s="14">
        <f t="shared" si="44"/>
        <v>1.0091122439342706</v>
      </c>
      <c r="M30" s="14">
        <f t="shared" si="44"/>
        <v>0.20731881330553026</v>
      </c>
      <c r="N30" s="14">
        <f>STDEV(N23:N26,N28)</f>
        <v>0.82812836498053766</v>
      </c>
      <c r="O30" s="14">
        <f t="shared" ref="O30:T30" si="45">STDEV(O23:O28)</f>
        <v>0.41152273049327037</v>
      </c>
      <c r="P30" s="14">
        <f t="shared" si="45"/>
        <v>0.62502457422203483</v>
      </c>
      <c r="Q30" s="14">
        <f t="shared" si="45"/>
        <v>0.47100962285483061</v>
      </c>
      <c r="R30" s="14">
        <f t="shared" si="45"/>
        <v>0.4400480797767411</v>
      </c>
      <c r="S30" s="14">
        <f t="shared" si="45"/>
        <v>0.30877199839276165</v>
      </c>
      <c r="T30" s="14">
        <f t="shared" si="45"/>
        <v>0.29077387770994562</v>
      </c>
      <c r="U30" s="14">
        <f>STDEV(U23:U26)</f>
        <v>0.48081707164264736</v>
      </c>
      <c r="V30" s="14">
        <f t="shared" ref="V30:AF30" si="46">STDEV(V23:V28)</f>
        <v>7.4481502909184608E-2</v>
      </c>
      <c r="W30" s="14">
        <f t="shared" si="46"/>
        <v>0.16347015486849234</v>
      </c>
      <c r="X30" s="14">
        <f t="shared" si="46"/>
        <v>2.1212365079023344E-2</v>
      </c>
      <c r="Y30" s="14">
        <f t="shared" si="46"/>
        <v>3.6402307619160627E-2</v>
      </c>
      <c r="Z30" s="14">
        <f t="shared" si="46"/>
        <v>0.11880155722885095</v>
      </c>
      <c r="AA30" s="14">
        <f t="shared" si="46"/>
        <v>8.8761861179224938E-2</v>
      </c>
      <c r="AB30" s="14">
        <f t="shared" si="46"/>
        <v>0.20690541800542575</v>
      </c>
      <c r="AC30" s="14">
        <f t="shared" si="46"/>
        <v>0.34231599728905177</v>
      </c>
      <c r="AD30" s="14">
        <f t="shared" si="46"/>
        <v>3.0453489126863478E-2</v>
      </c>
      <c r="AE30" s="14">
        <f t="shared" si="46"/>
        <v>2.3339708652851492E-2</v>
      </c>
      <c r="AF30" s="14">
        <f t="shared" si="46"/>
        <v>1.339085508845498E-2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7"/>
      <c r="BT30" s="7"/>
      <c r="BU30" s="7"/>
      <c r="BV30" s="7"/>
      <c r="BW30" s="7"/>
      <c r="BX30" s="7"/>
      <c r="BY30" s="7"/>
      <c r="BZ30" s="7"/>
    </row>
    <row r="31" spans="2:120" x14ac:dyDescent="0.2">
      <c r="B31" s="13" t="s">
        <v>5</v>
      </c>
      <c r="C31" s="13"/>
      <c r="D31" s="14">
        <f>MAX(D23:D28)-MIN(D23:D28)</f>
        <v>2.2332999999999998</v>
      </c>
      <c r="E31" s="14">
        <f t="shared" ref="E31:M31" si="47">MAX(E23:E28)-MIN(E23:E28)</f>
        <v>2.2884999999999991</v>
      </c>
      <c r="F31" s="14">
        <f t="shared" si="47"/>
        <v>0.50099999999999989</v>
      </c>
      <c r="G31" s="14">
        <f t="shared" si="47"/>
        <v>0.17969999999999997</v>
      </c>
      <c r="H31" s="14">
        <f t="shared" si="47"/>
        <v>0.25079999999999991</v>
      </c>
      <c r="I31" s="14">
        <f t="shared" si="47"/>
        <v>0.22289999999999965</v>
      </c>
      <c r="J31" s="14">
        <f t="shared" si="47"/>
        <v>0.50670000000000082</v>
      </c>
      <c r="K31" s="14">
        <f t="shared" si="47"/>
        <v>0.24500000000000011</v>
      </c>
      <c r="L31" s="14">
        <f t="shared" si="47"/>
        <v>2.7453912014331543</v>
      </c>
      <c r="M31" s="14">
        <f t="shared" si="47"/>
        <v>0.59774595545437537</v>
      </c>
      <c r="N31" s="14">
        <f>MAX(N23:N26,N28)-MIN(N23:N26,N28)</f>
        <v>2.1509727286357796</v>
      </c>
      <c r="O31" s="14">
        <f t="shared" ref="O31:T31" si="48">MAX(O23:O28)-MIN(O23:O28)</f>
        <v>1.0573424803303992</v>
      </c>
      <c r="P31" s="14">
        <f t="shared" si="48"/>
        <v>1.3522094065682202</v>
      </c>
      <c r="Q31" s="14">
        <f t="shared" si="48"/>
        <v>0.98690972651409403</v>
      </c>
      <c r="R31" s="14">
        <f t="shared" si="48"/>
        <v>1.0843684025209939</v>
      </c>
      <c r="S31" s="14">
        <f t="shared" si="48"/>
        <v>0.7332852558953471</v>
      </c>
      <c r="T31" s="14">
        <f t="shared" si="48"/>
        <v>0.65479542017957648</v>
      </c>
      <c r="U31" s="14">
        <f>MAX(U23:U26)-MIN(U23:U26)</f>
        <v>1.1687789871570988</v>
      </c>
      <c r="V31" s="14">
        <f t="shared" ref="V31:AF31" si="49">MAX(V23:V28)-MIN(V23:V28)</f>
        <v>0.1988663800414685</v>
      </c>
      <c r="W31" s="14">
        <f t="shared" si="49"/>
        <v>0.39910471544891046</v>
      </c>
      <c r="X31" s="14">
        <f t="shared" si="49"/>
        <v>5.3000054159240251E-2</v>
      </c>
      <c r="Y31" s="14">
        <f t="shared" si="49"/>
        <v>0.10099999999999998</v>
      </c>
      <c r="Z31" s="14">
        <f t="shared" si="49"/>
        <v>0.28320000000000001</v>
      </c>
      <c r="AA31" s="14">
        <f t="shared" si="49"/>
        <v>0.24819999999999998</v>
      </c>
      <c r="AB31" s="14">
        <f t="shared" si="49"/>
        <v>0.52579999999999982</v>
      </c>
      <c r="AC31" s="14">
        <f t="shared" si="49"/>
        <v>0.7618999999999998</v>
      </c>
      <c r="AD31" s="14">
        <f t="shared" si="49"/>
        <v>7.3099999999999721E-2</v>
      </c>
      <c r="AE31" s="14">
        <f t="shared" si="49"/>
        <v>5.7799999999999629E-2</v>
      </c>
      <c r="AF31" s="14">
        <f t="shared" si="49"/>
        <v>2.729999999999988E-2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7"/>
      <c r="BT31" s="7"/>
      <c r="BU31" s="7"/>
      <c r="BV31" s="7"/>
      <c r="BW31" s="7"/>
      <c r="BX31" s="7"/>
      <c r="BY31" s="7"/>
      <c r="BZ31" s="7"/>
    </row>
    <row r="32" spans="2:120" x14ac:dyDescent="0.2">
      <c r="B32" s="13" t="s">
        <v>6</v>
      </c>
      <c r="C32" s="13"/>
      <c r="D32" s="14">
        <f>MIN(D23:D28)</f>
        <v>13.1997</v>
      </c>
      <c r="E32" s="14">
        <f t="shared" ref="E32:M32" si="50">MIN(E23:E28)</f>
        <v>12.9153</v>
      </c>
      <c r="F32" s="14">
        <f t="shared" si="50"/>
        <v>2.9737</v>
      </c>
      <c r="G32" s="14">
        <f t="shared" si="50"/>
        <v>0.92769999999999997</v>
      </c>
      <c r="H32" s="14">
        <f t="shared" si="50"/>
        <v>1.4751000000000001</v>
      </c>
      <c r="I32" s="14">
        <f t="shared" si="50"/>
        <v>0.63250000000000028</v>
      </c>
      <c r="J32" s="14">
        <f t="shared" si="50"/>
        <v>1.7323</v>
      </c>
      <c r="K32" s="14">
        <f t="shared" si="50"/>
        <v>0.91889999999999983</v>
      </c>
      <c r="L32" s="14">
        <f t="shared" si="50"/>
        <v>4.8503128692899802</v>
      </c>
      <c r="M32" s="14">
        <f t="shared" si="50"/>
        <v>1.5253035140587592</v>
      </c>
      <c r="N32" s="14">
        <f>MIN(N23:N26,N28)</f>
        <v>5.3576887157436861</v>
      </c>
      <c r="O32" s="14">
        <f t="shared" ref="O32:T32" si="51">MIN(O23:O28)</f>
        <v>1.0699940186748709</v>
      </c>
      <c r="P32" s="14">
        <f t="shared" si="51"/>
        <v>5.7332011171770345</v>
      </c>
      <c r="Q32" s="14">
        <f t="shared" si="51"/>
        <v>6.4763205024149322</v>
      </c>
      <c r="R32" s="14">
        <f t="shared" si="51"/>
        <v>3.7509594519269331</v>
      </c>
      <c r="S32" s="14">
        <f t="shared" si="51"/>
        <v>5.0408095103862038</v>
      </c>
      <c r="T32" s="14">
        <f t="shared" si="51"/>
        <v>5.4556256332340096</v>
      </c>
      <c r="U32" s="14">
        <f>MIN(U23:U26)</f>
        <v>6.434305584909688</v>
      </c>
      <c r="V32" s="14">
        <f t="shared" ref="V32:AF32" si="52">MIN(V23:V28)</f>
        <v>0.90539982880493253</v>
      </c>
      <c r="W32" s="14">
        <f t="shared" si="52"/>
        <v>1.8300205053495986</v>
      </c>
      <c r="X32" s="14">
        <f t="shared" si="52"/>
        <v>0.43943232698562229</v>
      </c>
      <c r="Y32" s="14">
        <f t="shared" si="52"/>
        <v>1.143</v>
      </c>
      <c r="Z32" s="14">
        <f t="shared" si="52"/>
        <v>0.3861</v>
      </c>
      <c r="AA32" s="14">
        <f t="shared" si="52"/>
        <v>1.4802</v>
      </c>
      <c r="AB32" s="14">
        <f t="shared" si="52"/>
        <v>3.0829</v>
      </c>
      <c r="AC32" s="14">
        <f t="shared" si="52"/>
        <v>2.5305</v>
      </c>
      <c r="AD32" s="14">
        <f t="shared" si="52"/>
        <v>0.24760000000000026</v>
      </c>
      <c r="AE32" s="14">
        <f t="shared" si="52"/>
        <v>0.30729999999999991</v>
      </c>
      <c r="AF32" s="14">
        <f t="shared" si="52"/>
        <v>0.22860000000000014</v>
      </c>
      <c r="AI32" s="12"/>
      <c r="AJ32" s="12"/>
      <c r="AK32" s="12"/>
    </row>
    <row r="33" spans="2:37" x14ac:dyDescent="0.2">
      <c r="B33" s="13" t="s">
        <v>7</v>
      </c>
      <c r="C33" s="13"/>
      <c r="D33" s="14">
        <f>MAX(D23:D28)</f>
        <v>15.433</v>
      </c>
      <c r="E33" s="14">
        <f t="shared" ref="E33:M33" si="53">MAX(E23:E28)</f>
        <v>15.203799999999999</v>
      </c>
      <c r="F33" s="14">
        <f t="shared" si="53"/>
        <v>3.4746999999999999</v>
      </c>
      <c r="G33" s="14">
        <f t="shared" si="53"/>
        <v>1.1073999999999999</v>
      </c>
      <c r="H33" s="14">
        <f t="shared" si="53"/>
        <v>1.7259</v>
      </c>
      <c r="I33" s="14">
        <f t="shared" si="53"/>
        <v>0.85539999999999994</v>
      </c>
      <c r="J33" s="14">
        <f t="shared" si="53"/>
        <v>2.2390000000000008</v>
      </c>
      <c r="K33" s="14">
        <f t="shared" si="53"/>
        <v>1.1638999999999999</v>
      </c>
      <c r="L33" s="14">
        <f t="shared" si="53"/>
        <v>7.5957040707231345</v>
      </c>
      <c r="M33" s="14">
        <f t="shared" si="53"/>
        <v>2.1230494695131346</v>
      </c>
      <c r="N33" s="14">
        <f>MAX(N23:N26,N28)</f>
        <v>7.5086614443794657</v>
      </c>
      <c r="O33" s="14">
        <f t="shared" ref="O33:T33" si="54">MAX(O23:O28)</f>
        <v>2.1273364990052701</v>
      </c>
      <c r="P33" s="14">
        <f t="shared" si="54"/>
        <v>7.0854105237452547</v>
      </c>
      <c r="Q33" s="14">
        <f t="shared" si="54"/>
        <v>7.4632302289290262</v>
      </c>
      <c r="R33" s="14">
        <f t="shared" si="54"/>
        <v>4.835327854447927</v>
      </c>
      <c r="S33" s="14">
        <f t="shared" si="54"/>
        <v>5.7740947662815509</v>
      </c>
      <c r="T33" s="14">
        <f t="shared" si="54"/>
        <v>6.1104210534135861</v>
      </c>
      <c r="U33" s="14">
        <f>MAX(U23:U26)</f>
        <v>7.6030845720667868</v>
      </c>
      <c r="V33" s="14">
        <f t="shared" ref="V33:AF33" si="55">MAX(V23:V28)</f>
        <v>1.104266208846401</v>
      </c>
      <c r="W33" s="14">
        <f t="shared" si="55"/>
        <v>2.2291252207985091</v>
      </c>
      <c r="X33" s="14">
        <f t="shared" si="55"/>
        <v>0.49243238114486254</v>
      </c>
      <c r="Y33" s="14">
        <f t="shared" si="55"/>
        <v>1.244</v>
      </c>
      <c r="Z33" s="14">
        <f t="shared" si="55"/>
        <v>0.66930000000000001</v>
      </c>
      <c r="AA33" s="14">
        <f t="shared" si="55"/>
        <v>1.7283999999999999</v>
      </c>
      <c r="AB33" s="14">
        <f t="shared" si="55"/>
        <v>3.6086999999999998</v>
      </c>
      <c r="AC33" s="14">
        <f t="shared" si="55"/>
        <v>3.2923999999999998</v>
      </c>
      <c r="AD33" s="14">
        <f t="shared" si="55"/>
        <v>0.32069999999999999</v>
      </c>
      <c r="AE33" s="14">
        <f t="shared" si="55"/>
        <v>0.36509999999999954</v>
      </c>
      <c r="AF33" s="14">
        <f t="shared" si="55"/>
        <v>0.25590000000000002</v>
      </c>
      <c r="AI33" s="12"/>
      <c r="AJ33" s="12"/>
      <c r="AK33" s="12"/>
    </row>
    <row r="34" spans="2:37" x14ac:dyDescent="0.2">
      <c r="B34" s="13" t="s">
        <v>56</v>
      </c>
      <c r="C34" s="13"/>
      <c r="D34" s="15">
        <f>COUNT(D23:D28)</f>
        <v>6</v>
      </c>
      <c r="E34" s="15">
        <f t="shared" ref="E34:M34" si="56">COUNT(E23:E28)</f>
        <v>6</v>
      </c>
      <c r="F34" s="15">
        <f t="shared" si="56"/>
        <v>5</v>
      </c>
      <c r="G34" s="15">
        <f t="shared" si="56"/>
        <v>5</v>
      </c>
      <c r="H34" s="15">
        <f t="shared" si="56"/>
        <v>5</v>
      </c>
      <c r="I34" s="15">
        <f t="shared" si="56"/>
        <v>5</v>
      </c>
      <c r="J34" s="15">
        <f t="shared" si="56"/>
        <v>5</v>
      </c>
      <c r="K34" s="15">
        <f t="shared" si="56"/>
        <v>5</v>
      </c>
      <c r="L34" s="15">
        <f t="shared" si="56"/>
        <v>6</v>
      </c>
      <c r="M34" s="15">
        <f t="shared" si="56"/>
        <v>6</v>
      </c>
      <c r="N34" s="15">
        <f>COUNT(N23:N26,N28)</f>
        <v>5</v>
      </c>
      <c r="O34" s="15">
        <f t="shared" ref="O34:T34" si="57">COUNT(O23:O28)</f>
        <v>5</v>
      </c>
      <c r="P34" s="15">
        <f t="shared" si="57"/>
        <v>5</v>
      </c>
      <c r="Q34" s="15">
        <f t="shared" si="57"/>
        <v>5</v>
      </c>
      <c r="R34" s="15">
        <f t="shared" si="57"/>
        <v>5</v>
      </c>
      <c r="S34" s="15">
        <f t="shared" si="57"/>
        <v>5</v>
      </c>
      <c r="T34" s="15">
        <f t="shared" si="57"/>
        <v>5</v>
      </c>
      <c r="U34" s="15">
        <f>COUNT(U23:U26)</f>
        <v>4</v>
      </c>
      <c r="V34" s="15">
        <f t="shared" ref="V34:AF34" si="58">COUNT(V23:V28)</f>
        <v>5</v>
      </c>
      <c r="W34" s="15">
        <f t="shared" si="58"/>
        <v>5</v>
      </c>
      <c r="X34" s="15">
        <f t="shared" si="58"/>
        <v>5</v>
      </c>
      <c r="Y34" s="15">
        <f t="shared" si="58"/>
        <v>5</v>
      </c>
      <c r="Z34" s="15">
        <f t="shared" si="58"/>
        <v>5</v>
      </c>
      <c r="AA34" s="15">
        <f t="shared" si="58"/>
        <v>5</v>
      </c>
      <c r="AB34" s="15">
        <f t="shared" si="58"/>
        <v>5</v>
      </c>
      <c r="AC34" s="15">
        <f t="shared" si="58"/>
        <v>5</v>
      </c>
      <c r="AD34" s="15">
        <f t="shared" si="58"/>
        <v>5</v>
      </c>
      <c r="AE34" s="15">
        <f t="shared" si="58"/>
        <v>5</v>
      </c>
      <c r="AF34" s="15">
        <f t="shared" si="58"/>
        <v>5</v>
      </c>
      <c r="AI34" s="12"/>
      <c r="AJ34" s="12"/>
      <c r="AK34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zoomScaleNormal="100" workbookViewId="0">
      <pane xSplit="3" topLeftCell="D1" activePane="topRight" state="frozen"/>
      <selection activeCell="G29" sqref="G29"/>
      <selection pane="topRight" activeCell="B24" sqref="B24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277</v>
      </c>
      <c r="C3" s="1"/>
      <c r="D3" s="5">
        <f t="shared" ref="D3:D12" si="0">((AG3-AW3)^2+(AH3-AX3)^2)^0.5</f>
        <v>13.385199999999999</v>
      </c>
      <c r="E3" s="5">
        <f t="shared" ref="E3:E12" si="1">((AG3-AU3)^2+(AH3-AV3)^2)^0.5</f>
        <v>11.8523</v>
      </c>
      <c r="F3" s="5">
        <f t="shared" ref="F3:F12" si="2">((AG3-AM3)^2+(AH3-AN3)^2)^0.5</f>
        <v>2.3443999999999998</v>
      </c>
      <c r="G3" s="5">
        <f t="shared" ref="G3:G12" si="3">((AG3-AI3)^2+(AH3-AJ3)^2)^0.5</f>
        <v>0.79569999999999996</v>
      </c>
      <c r="H3" s="5">
        <f t="shared" ref="H3:H12" si="4">((AK3-AM3)^2+(AL3-AN3)^2)^0.5</f>
        <v>1.0807999999999998</v>
      </c>
      <c r="I3" s="5">
        <f t="shared" ref="I3:I12" si="5">((AM3-AO3)^2+(AN3-AP3)^2)^0.5</f>
        <v>0.69030000000000014</v>
      </c>
      <c r="J3" s="5">
        <f>((AO3-AQ3)^2+(AP3-AR3)^2)^0.5</f>
        <v>1.7531999999999996</v>
      </c>
      <c r="K3" s="5">
        <f t="shared" ref="K3:K12" si="6">((AQ3-AS3)^2+(AR3-AT3)^2)^0.5</f>
        <v>0.98420000000000041</v>
      </c>
      <c r="L3" s="5">
        <f t="shared" ref="L3:L12" si="7">((BS3-BU3)^2+(BT3-BV3)^2)^0.5</f>
        <v>4.9374790662847374</v>
      </c>
      <c r="M3" s="5">
        <f t="shared" ref="M3:M12" si="8">((BU3-BW3)^2+(BV3-BX3)^2)^0.5</f>
        <v>1.4599774861277823</v>
      </c>
      <c r="N3" s="5">
        <f t="shared" ref="N3:N12" si="9">((BW3-BY3)^2+(BX3-BZ3)^2)^0.5 + ((BY3-CA3)^2+(BZ3-CB3)^2)^0.5</f>
        <v>5.0107808983745361</v>
      </c>
      <c r="O3" s="5">
        <f t="shared" ref="O3:O12" si="10">((CA3-CC3)^2+(CB3-CD3)^2)^0.5</f>
        <v>1.3287831162383119</v>
      </c>
      <c r="P3" s="5">
        <f>((CE3-CG3)^2+(CF3-CH3)^2)^0.5</f>
        <v>4.9047944870300118</v>
      </c>
      <c r="Q3" s="5">
        <f t="shared" ref="Q3:Q12" si="11">((CG3-CI3)^2+(CH3-CJ3)^2)^0.5</f>
        <v>5.3813618220669763</v>
      </c>
      <c r="R3" s="5">
        <f>((CO3-CQ3)^2+(CP3-CR3)^2)^0.5</f>
        <v>3.8550100868869328</v>
      </c>
      <c r="S3" s="5">
        <f>((CQ3-CS3)^2+(CR3-CT3)^2)^0.5</f>
        <v>4.5707682209886773</v>
      </c>
      <c r="T3" s="5">
        <f>((CY3-DA3)^2+(CZ3-DB3)^2)^0.5</f>
        <v>4.7931033496055564</v>
      </c>
      <c r="U3" s="5">
        <f>((DA3-DC3)^2+(DB3-DD3)^2)^0.5</f>
        <v>5.8774873151713392</v>
      </c>
      <c r="V3" s="5">
        <f>((DI3-DK3)^2+(DJ3-DL3)^2)^0.5</f>
        <v>0</v>
      </c>
      <c r="W3" s="5">
        <f>((DK3-DM3)^2+(DL3-DN3)^2)^0.5</f>
        <v>0</v>
      </c>
      <c r="X3" s="5">
        <f>((DM3-DO3)^2+(DN3-DP3)^2)^0.5</f>
        <v>0</v>
      </c>
      <c r="Y3" s="5">
        <f>((BE3-BK3)^2+(BF3-BL3)^2)^0.5</f>
        <v>1.0528</v>
      </c>
      <c r="Z3" s="5">
        <f t="shared" ref="Z3:Z12" si="12">((BG3-BI3)^2+(BH3-BJ3)^2)^0.5</f>
        <v>0.57979999999999998</v>
      </c>
      <c r="AA3" s="5">
        <f t="shared" ref="AA3:AA12" si="13">((BC3-BM3)^2+(BD3-BN3)^2)^0.5</f>
        <v>1.4497</v>
      </c>
      <c r="AB3" s="5">
        <f t="shared" ref="AB3:AB12" si="14">((BA3-BO3)^2+(BB3-BP3)^2)^0.5</f>
        <v>3.3197999999999999</v>
      </c>
      <c r="AC3" s="6">
        <f t="shared" ref="AC3:AC12" si="15">((AY3-BQ3)^2+(AZ3-BR3)^2)^0.5</f>
        <v>1.7779000000000003</v>
      </c>
      <c r="AD3" s="6">
        <f>((CK3-CM3)^2+(CL3-CN3)^2)^0.5</f>
        <v>0.27179999999999982</v>
      </c>
      <c r="AE3" s="6">
        <f>((CU3-CW3)^2+(CV3-CX3)^2)^0.5</f>
        <v>0.24070000000000036</v>
      </c>
      <c r="AF3" s="6">
        <f>((DE3-DG3)^2+(DF3-DH3)^2)^0.5</f>
        <v>0.22030000000000005</v>
      </c>
      <c r="AG3" s="9">
        <v>0</v>
      </c>
      <c r="AH3" s="9">
        <v>0</v>
      </c>
      <c r="AI3" s="9">
        <v>0</v>
      </c>
      <c r="AJ3" s="9">
        <v>-0.79569999999999996</v>
      </c>
      <c r="AK3" s="9">
        <v>0</v>
      </c>
      <c r="AL3" s="9">
        <v>-1.2636000000000001</v>
      </c>
      <c r="AM3" s="9">
        <v>0</v>
      </c>
      <c r="AN3" s="9">
        <v>-2.3443999999999998</v>
      </c>
      <c r="AO3" s="9">
        <v>0</v>
      </c>
      <c r="AP3" s="9">
        <v>-3.0347</v>
      </c>
      <c r="AQ3" s="9">
        <v>0</v>
      </c>
      <c r="AR3" s="9">
        <v>-4.7878999999999996</v>
      </c>
      <c r="AS3" s="9">
        <v>0</v>
      </c>
      <c r="AT3" s="9">
        <v>-5.7721</v>
      </c>
      <c r="AU3" s="9">
        <v>0</v>
      </c>
      <c r="AV3" s="9">
        <v>-11.8523</v>
      </c>
      <c r="AW3" s="9">
        <v>0</v>
      </c>
      <c r="AX3" s="9">
        <v>-13.385199999999999</v>
      </c>
      <c r="AY3" s="18">
        <v>0.69210000000000005</v>
      </c>
      <c r="AZ3" s="18">
        <v>-5.6323999999999996</v>
      </c>
      <c r="BA3" s="19">
        <v>1.3418000000000001</v>
      </c>
      <c r="BB3" s="19">
        <v>-5.6323999999999996</v>
      </c>
      <c r="BC3" s="19">
        <v>0.61980000000000002</v>
      </c>
      <c r="BD3" s="19">
        <v>-5.6323999999999996</v>
      </c>
      <c r="BE3" s="19">
        <v>0.54479999999999995</v>
      </c>
      <c r="BF3" s="19">
        <v>-5.6323999999999996</v>
      </c>
      <c r="BG3" s="19">
        <v>0.29530000000000001</v>
      </c>
      <c r="BH3" s="19">
        <v>-5.6323999999999996</v>
      </c>
      <c r="BI3" s="19">
        <v>-0.28449999999999998</v>
      </c>
      <c r="BJ3" s="19">
        <v>-5.6323999999999996</v>
      </c>
      <c r="BK3" s="19">
        <v>-0.50800000000000001</v>
      </c>
      <c r="BL3" s="19">
        <v>-5.6323999999999996</v>
      </c>
      <c r="BM3" s="19">
        <v>-0.82989999999999997</v>
      </c>
      <c r="BN3" s="19">
        <v>-5.6323999999999996</v>
      </c>
      <c r="BO3" s="19">
        <v>-1.978</v>
      </c>
      <c r="BP3" s="19">
        <v>-5.6323999999999996</v>
      </c>
      <c r="BQ3" s="19">
        <v>-1.0858000000000001</v>
      </c>
      <c r="BR3" s="19">
        <v>-5.6323999999999996</v>
      </c>
      <c r="BS3" s="17">
        <v>0</v>
      </c>
      <c r="BT3" s="17">
        <v>0</v>
      </c>
      <c r="BU3" s="17">
        <v>0.97030000000000005</v>
      </c>
      <c r="BV3" s="17">
        <v>4.8411999999999997</v>
      </c>
      <c r="BW3" s="17">
        <v>2.2054</v>
      </c>
      <c r="BX3" s="17">
        <v>4.0627000000000004</v>
      </c>
      <c r="BY3" s="17">
        <v>4.2112999999999996</v>
      </c>
      <c r="BZ3" s="17">
        <v>2.2149000000000001</v>
      </c>
      <c r="CA3" s="17">
        <v>5.1669999999999998</v>
      </c>
      <c r="CB3" s="17">
        <v>0.14099999999999999</v>
      </c>
      <c r="CC3" s="17">
        <v>3.8786</v>
      </c>
      <c r="CD3" s="17">
        <v>-0.18410000000000001</v>
      </c>
      <c r="CE3" s="12">
        <v>3.6823999999999999</v>
      </c>
      <c r="CF3" s="12">
        <v>0.2261</v>
      </c>
      <c r="CG3" s="12">
        <v>1.3164</v>
      </c>
      <c r="CH3" s="12">
        <v>4.5225</v>
      </c>
      <c r="CI3" s="12">
        <v>6.6973000000000003</v>
      </c>
      <c r="CJ3" s="12">
        <v>4.593</v>
      </c>
      <c r="CK3" s="12">
        <v>3.3712</v>
      </c>
      <c r="CL3" s="12">
        <v>2.7418999999999998</v>
      </c>
      <c r="CM3" s="12">
        <v>3.0994000000000002</v>
      </c>
      <c r="CN3" s="12">
        <v>2.7418999999999998</v>
      </c>
      <c r="CO3" s="12">
        <v>-3.5623</v>
      </c>
      <c r="CP3" s="12">
        <v>2.246</v>
      </c>
      <c r="CQ3" s="12">
        <v>-5.8311999999999999</v>
      </c>
      <c r="CR3" s="12">
        <v>5.3625999999999996</v>
      </c>
      <c r="CS3" s="12">
        <v>-1.4719</v>
      </c>
      <c r="CT3" s="12">
        <v>3.9883999999999999</v>
      </c>
      <c r="CU3" s="12">
        <v>-4.1007999999999996</v>
      </c>
      <c r="CV3" s="12">
        <v>3.8519000000000001</v>
      </c>
      <c r="CW3" s="12">
        <v>-4.3414999999999999</v>
      </c>
      <c r="CX3" s="12">
        <v>3.8519000000000001</v>
      </c>
      <c r="CY3" s="12">
        <v>-4.5910000000000002</v>
      </c>
      <c r="CZ3" s="12">
        <v>4.8411999999999997</v>
      </c>
      <c r="DA3" s="12">
        <v>-6.6623999999999999</v>
      </c>
      <c r="DB3" s="12">
        <v>0.51880000000000004</v>
      </c>
      <c r="DC3" s="12">
        <v>-0.80069999999999997</v>
      </c>
      <c r="DD3" s="12">
        <v>0.94930000000000003</v>
      </c>
      <c r="DE3" s="12">
        <v>-0.93410000000000004</v>
      </c>
      <c r="DF3" s="12">
        <v>0.94930000000000003</v>
      </c>
      <c r="DG3" s="12">
        <v>-1.1544000000000001</v>
      </c>
      <c r="DH3" s="12">
        <v>0.94930000000000003</v>
      </c>
    </row>
    <row r="4" spans="2:120" ht="14.45" customHeight="1" x14ac:dyDescent="0.2">
      <c r="B4" s="2" t="s">
        <v>278</v>
      </c>
      <c r="C4" s="2" t="s">
        <v>479</v>
      </c>
      <c r="D4" s="5">
        <f t="shared" si="0"/>
        <v>15.1378</v>
      </c>
      <c r="E4" s="5">
        <f t="shared" si="1"/>
        <v>12.896800000000001</v>
      </c>
      <c r="F4" s="5">
        <f t="shared" si="2"/>
        <v>2.7603</v>
      </c>
      <c r="G4" s="5">
        <f t="shared" si="3"/>
        <v>0.90739999999999998</v>
      </c>
      <c r="H4" s="5">
        <f t="shared" si="4"/>
        <v>1.2655000000000001</v>
      </c>
      <c r="I4" s="5">
        <f t="shared" si="5"/>
        <v>0.6655000000000002</v>
      </c>
      <c r="J4" s="5">
        <f>((AO4-AQ4)^2+(AP4-AR4)^2)^0.5</f>
        <v>1.7120000000000002</v>
      </c>
      <c r="K4" s="5">
        <f t="shared" si="6"/>
        <v>1.2940999999999994</v>
      </c>
      <c r="L4" s="5">
        <f t="shared" si="7"/>
        <v>6.2710912072780438</v>
      </c>
      <c r="M4" s="5">
        <f t="shared" si="8"/>
        <v>1.7430066551794923</v>
      </c>
      <c r="N4" s="5">
        <f t="shared" si="9"/>
        <v>5.5481607262007007</v>
      </c>
      <c r="O4" s="5" t="s">
        <v>566</v>
      </c>
      <c r="P4" s="5">
        <f t="shared" ref="P4:P12" si="16">((CE4-CG4)^2+(CF4-CH4)^2)^0.5</f>
        <v>6.009488102159783</v>
      </c>
      <c r="Q4" s="5">
        <f t="shared" si="11"/>
        <v>6.2505154107481413</v>
      </c>
      <c r="R4" s="24">
        <f t="shared" ref="R4:R12" si="17">((CO4-CQ4)^2+(CP4-CR4)^2)^0.5</f>
        <v>8.1840953226364608</v>
      </c>
      <c r="S4" s="5">
        <f t="shared" ref="S4:S12" si="18">((CQ4-CS4)^2+(CR4-CT4)^2)^0.5</f>
        <v>5.1744329641034108</v>
      </c>
      <c r="T4" s="5">
        <f t="shared" ref="T4:T12" si="19">((CY4-DA4)^2+(CZ4-DB4)^2)^0.5</f>
        <v>5.7899113404265528</v>
      </c>
      <c r="U4" s="5">
        <f t="shared" ref="U4:U12" si="20">((DA4-DC4)^2+(DB4-DD4)^2)^0.5</f>
        <v>5.9590987540063471</v>
      </c>
      <c r="V4" s="5">
        <f t="shared" ref="V4:V12" si="21">((DI4-DK4)^2+(DJ4-DL4)^2)^0.5</f>
        <v>0.93893472616577567</v>
      </c>
      <c r="W4" s="5">
        <f t="shared" ref="W4:W12" si="22">((DK4-DM4)^2+(DL4-DN4)^2)^0.5</f>
        <v>1.613146977184658</v>
      </c>
      <c r="X4" s="5">
        <f t="shared" ref="X4:X12" si="23">((DM4-DO4)^2+(DN4-DP4)^2)^0.5</f>
        <v>0.41370565623399463</v>
      </c>
      <c r="Y4" s="5">
        <f t="shared" ref="Y4:Y12" si="24">((BE4-BK4)^2+(BF4-BL4)^2)^0.5</f>
        <v>1.2415</v>
      </c>
      <c r="Z4" s="5">
        <f t="shared" si="12"/>
        <v>0.59820000000000007</v>
      </c>
      <c r="AA4" s="5">
        <f t="shared" si="13"/>
        <v>1.5303</v>
      </c>
      <c r="AB4" s="5">
        <f t="shared" si="14"/>
        <v>3.3997999999999999</v>
      </c>
      <c r="AC4" s="6">
        <f t="shared" si="15"/>
        <v>2.2720000000000002</v>
      </c>
      <c r="AD4" s="6">
        <f t="shared" ref="AD4:AD12" si="25">((CK4-CM4)^2+(CL4-CN4)^2)^0.5</f>
        <v>0.25139999999999985</v>
      </c>
      <c r="AE4" s="6">
        <f t="shared" ref="AE4:AE12" si="26">((CU4-CW4)^2+(CV4-CX4)^2)^0.5</f>
        <v>0.23939999999999995</v>
      </c>
      <c r="AF4" s="6">
        <f t="shared" ref="AF4:AF12" si="27">((DE4-DG4)^2+(DF4-DH4)^2)^0.5</f>
        <v>0.23429999999999973</v>
      </c>
      <c r="AG4" s="9">
        <v>0</v>
      </c>
      <c r="AH4" s="9">
        <v>0</v>
      </c>
      <c r="AI4" s="9">
        <v>0</v>
      </c>
      <c r="AJ4" s="9">
        <v>-0.90739999999999998</v>
      </c>
      <c r="AK4" s="9">
        <v>0</v>
      </c>
      <c r="AL4" s="9">
        <v>-1.4947999999999999</v>
      </c>
      <c r="AM4" s="9">
        <v>0</v>
      </c>
      <c r="AN4" s="9">
        <v>-2.7603</v>
      </c>
      <c r="AO4" s="9">
        <v>0</v>
      </c>
      <c r="AP4" s="9">
        <v>-3.4258000000000002</v>
      </c>
      <c r="AQ4" s="9">
        <v>0</v>
      </c>
      <c r="AR4" s="9">
        <v>-5.1378000000000004</v>
      </c>
      <c r="AS4" s="9">
        <v>0</v>
      </c>
      <c r="AT4" s="9">
        <v>-6.4318999999999997</v>
      </c>
      <c r="AU4" s="9">
        <v>0</v>
      </c>
      <c r="AV4" s="9">
        <v>-12.896800000000001</v>
      </c>
      <c r="AW4" s="9">
        <v>0</v>
      </c>
      <c r="AX4" s="9">
        <v>-15.1378</v>
      </c>
      <c r="AY4" s="18">
        <v>1.3138000000000001</v>
      </c>
      <c r="AZ4" s="18">
        <v>-5.8528000000000002</v>
      </c>
      <c r="BA4" s="19">
        <v>1.597</v>
      </c>
      <c r="BB4" s="19">
        <v>-5.8528000000000002</v>
      </c>
      <c r="BC4" s="19">
        <v>0.82989999999999997</v>
      </c>
      <c r="BD4" s="19">
        <v>-5.8528000000000002</v>
      </c>
      <c r="BE4" s="19">
        <v>0.58550000000000002</v>
      </c>
      <c r="BF4" s="19">
        <v>-5.8528000000000002</v>
      </c>
      <c r="BG4" s="19">
        <v>0.27879999999999999</v>
      </c>
      <c r="BH4" s="19">
        <v>-5.8528000000000002</v>
      </c>
      <c r="BI4" s="19">
        <v>-0.31940000000000002</v>
      </c>
      <c r="BJ4" s="19">
        <v>-5.8528000000000002</v>
      </c>
      <c r="BK4" s="19">
        <v>-0.65600000000000003</v>
      </c>
      <c r="BL4" s="19">
        <v>-5.8528000000000002</v>
      </c>
      <c r="BM4" s="19">
        <v>-0.70040000000000002</v>
      </c>
      <c r="BN4" s="19">
        <v>-5.8528000000000002</v>
      </c>
      <c r="BO4" s="19">
        <v>-1.8028</v>
      </c>
      <c r="BP4" s="19">
        <v>-5.8528000000000002</v>
      </c>
      <c r="BQ4" s="19">
        <v>-0.95820000000000005</v>
      </c>
      <c r="BR4" s="19">
        <v>-5.8528000000000002</v>
      </c>
      <c r="BS4" s="17">
        <v>0</v>
      </c>
      <c r="BT4" s="17">
        <v>0</v>
      </c>
      <c r="BU4" s="17">
        <v>-3.5922000000000001</v>
      </c>
      <c r="BV4" s="17">
        <v>5.1402999999999999</v>
      </c>
      <c r="BW4" s="17">
        <v>-4.9454000000000002</v>
      </c>
      <c r="BX4" s="17">
        <v>6.2389000000000001</v>
      </c>
      <c r="BY4" s="17">
        <v>-6.8693999999999997</v>
      </c>
      <c r="BZ4" s="17">
        <v>7.6821999999999999</v>
      </c>
      <c r="CA4" s="17">
        <v>-9.8157999999999994</v>
      </c>
      <c r="CB4" s="17">
        <v>8.7763000000000009</v>
      </c>
      <c r="CC4" s="17">
        <v>-9.8157999999999994</v>
      </c>
      <c r="CD4" s="17">
        <v>8.7763000000000009</v>
      </c>
      <c r="CE4" s="12">
        <v>-4.6970999999999998</v>
      </c>
      <c r="CF4" s="12">
        <v>1.6192</v>
      </c>
      <c r="CG4" s="12">
        <v>0.78549999999999998</v>
      </c>
      <c r="CH4" s="12">
        <v>4.0799000000000003</v>
      </c>
      <c r="CI4" s="12">
        <v>-3.2841999999999998</v>
      </c>
      <c r="CJ4" s="12">
        <v>-0.66420000000000001</v>
      </c>
      <c r="CK4" s="12">
        <v>0.93279999999999996</v>
      </c>
      <c r="CL4" s="12">
        <v>-1.7366999999999999</v>
      </c>
      <c r="CM4" s="12">
        <v>0.93279999999999996</v>
      </c>
      <c r="CN4" s="12">
        <v>-1.4853000000000001</v>
      </c>
      <c r="CO4" s="12">
        <v>2.2383999999999999</v>
      </c>
      <c r="CP4" s="12">
        <v>0.20569999999999999</v>
      </c>
      <c r="CQ4" s="12">
        <v>-5.6292999999999997</v>
      </c>
      <c r="CR4" s="12">
        <v>-2.0478999999999998</v>
      </c>
      <c r="CS4" s="12">
        <v>-1.4548000000000001</v>
      </c>
      <c r="CT4" s="12">
        <v>-5.1054000000000004</v>
      </c>
      <c r="CU4" s="12">
        <v>0.53849999999999998</v>
      </c>
      <c r="CV4" s="12">
        <v>-0.83499999999999996</v>
      </c>
      <c r="CW4" s="12">
        <v>0.53849999999999998</v>
      </c>
      <c r="CX4" s="12">
        <v>-0.59560000000000002</v>
      </c>
      <c r="CY4" s="12">
        <v>-1.9209000000000001</v>
      </c>
      <c r="CZ4" s="12">
        <v>-0.86680000000000001</v>
      </c>
      <c r="DA4" s="12">
        <v>-5.8007</v>
      </c>
      <c r="DB4" s="12">
        <v>-5.1645000000000003</v>
      </c>
      <c r="DC4" s="12">
        <v>-0.15429999999999999</v>
      </c>
      <c r="DD4" s="12">
        <v>-3.2595000000000001</v>
      </c>
      <c r="DE4" s="12">
        <v>0.54990000000000006</v>
      </c>
      <c r="DF4" s="12">
        <v>-2.5577999999999999</v>
      </c>
      <c r="DG4" s="12">
        <v>0.54990000000000006</v>
      </c>
      <c r="DH4" s="12">
        <v>-2.3235000000000001</v>
      </c>
      <c r="DI4" s="12">
        <v>-0.90110000000000001</v>
      </c>
      <c r="DJ4" s="12">
        <v>8.9649000000000001</v>
      </c>
      <c r="DK4" s="12">
        <v>-0.2432</v>
      </c>
      <c r="DL4" s="12">
        <v>8.2949999999999999</v>
      </c>
      <c r="DM4" s="12">
        <v>0.15939999999999999</v>
      </c>
      <c r="DN4" s="12">
        <v>6.7328999999999999</v>
      </c>
      <c r="DO4" s="12">
        <v>0.14349999999999999</v>
      </c>
      <c r="DP4" s="12">
        <v>6.3194999999999997</v>
      </c>
    </row>
    <row r="5" spans="2:120" ht="16.899999999999999" customHeight="1" x14ac:dyDescent="0.2">
      <c r="B5" s="2" t="s">
        <v>279</v>
      </c>
      <c r="C5" s="2" t="s">
        <v>517</v>
      </c>
      <c r="D5" s="5">
        <f t="shared" si="0"/>
        <v>14.2951</v>
      </c>
      <c r="E5" s="5">
        <f t="shared" si="1"/>
        <v>12.635199999999999</v>
      </c>
      <c r="F5" s="5">
        <f t="shared" si="2"/>
        <v>2.5082</v>
      </c>
      <c r="G5" s="5">
        <f t="shared" si="3"/>
        <v>0.89280000000000004</v>
      </c>
      <c r="H5" s="5">
        <f t="shared" si="4"/>
        <v>1.1455</v>
      </c>
      <c r="I5" s="5">
        <f t="shared" si="5"/>
        <v>0.72840000000000016</v>
      </c>
      <c r="J5" s="5">
        <f>((AO5-AQ5)^2+(AP5-AR5)^2)^0.5</f>
        <v>1.8421000000000003</v>
      </c>
      <c r="K5" s="5">
        <f t="shared" si="6"/>
        <v>1.1772999999999998</v>
      </c>
      <c r="L5" s="5">
        <f t="shared" si="7"/>
        <v>5.5704470314329351</v>
      </c>
      <c r="M5" s="5">
        <f t="shared" si="8"/>
        <v>1.6636939171614471</v>
      </c>
      <c r="N5" s="5">
        <f t="shared" si="9"/>
        <v>5.8304668509477011</v>
      </c>
      <c r="O5" s="5" t="s">
        <v>566</v>
      </c>
      <c r="P5" s="5">
        <f t="shared" si="16"/>
        <v>5.3660251974809059</v>
      </c>
      <c r="Q5" s="5">
        <f t="shared" si="11"/>
        <v>5.7146546746063329</v>
      </c>
      <c r="R5" s="5">
        <f t="shared" si="17"/>
        <v>3.880038208574756</v>
      </c>
      <c r="S5" s="5">
        <f t="shared" si="18"/>
        <v>4.7505778364321118</v>
      </c>
      <c r="T5" s="5">
        <f t="shared" si="19"/>
        <v>3.8706796832081047</v>
      </c>
      <c r="U5" s="5">
        <f t="shared" si="20"/>
        <v>5.2336075703094123</v>
      </c>
      <c r="V5" s="5">
        <f t="shared" si="21"/>
        <v>0.86756354234142363</v>
      </c>
      <c r="W5" s="5">
        <f t="shared" si="22"/>
        <v>1.5598096839037769</v>
      </c>
      <c r="X5" s="5">
        <f t="shared" si="23"/>
        <v>0.27899148732533013</v>
      </c>
      <c r="Y5" s="5">
        <f t="shared" si="24"/>
        <v>1.1023000000000001</v>
      </c>
      <c r="Z5" s="5">
        <f t="shared" si="12"/>
        <v>0.62860000000000005</v>
      </c>
      <c r="AA5" s="5">
        <f t="shared" si="13"/>
        <v>1.3868</v>
      </c>
      <c r="AB5" s="5">
        <f t="shared" si="14"/>
        <v>3.6029999999999998</v>
      </c>
      <c r="AC5" s="6">
        <f t="shared" si="15"/>
        <v>2.7330000000000001</v>
      </c>
      <c r="AD5" s="6">
        <f t="shared" si="25"/>
        <v>0.29139999999999944</v>
      </c>
      <c r="AE5" s="6">
        <f t="shared" si="26"/>
        <v>0.27749999999999986</v>
      </c>
      <c r="AF5" s="6">
        <f t="shared" si="27"/>
        <v>0.24949999999999939</v>
      </c>
      <c r="AG5" s="9">
        <v>0</v>
      </c>
      <c r="AH5" s="9">
        <v>0</v>
      </c>
      <c r="AI5" s="9">
        <v>0</v>
      </c>
      <c r="AJ5" s="9">
        <v>-0.89280000000000004</v>
      </c>
      <c r="AK5" s="9">
        <v>0</v>
      </c>
      <c r="AL5" s="9">
        <v>-1.3627</v>
      </c>
      <c r="AM5" s="9">
        <v>0</v>
      </c>
      <c r="AN5" s="9">
        <v>-2.5082</v>
      </c>
      <c r="AO5" s="9">
        <v>0</v>
      </c>
      <c r="AP5" s="9">
        <v>-3.2366000000000001</v>
      </c>
      <c r="AQ5" s="9">
        <v>0</v>
      </c>
      <c r="AR5" s="9">
        <v>-5.0787000000000004</v>
      </c>
      <c r="AS5" s="9">
        <v>0</v>
      </c>
      <c r="AT5" s="9">
        <v>-6.2560000000000002</v>
      </c>
      <c r="AU5" s="9">
        <v>0</v>
      </c>
      <c r="AV5" s="9">
        <v>-12.635199999999999</v>
      </c>
      <c r="AW5" s="9">
        <v>0</v>
      </c>
      <c r="AX5" s="9">
        <v>-14.2951</v>
      </c>
      <c r="AY5" s="18">
        <v>1.4351</v>
      </c>
      <c r="AZ5" s="18">
        <v>-5.3257000000000003</v>
      </c>
      <c r="BA5" s="19">
        <v>2.0459999999999998</v>
      </c>
      <c r="BB5" s="19">
        <v>-5.3257000000000003</v>
      </c>
      <c r="BC5" s="19">
        <v>0.73909999999999998</v>
      </c>
      <c r="BD5" s="19">
        <v>-5.3257000000000003</v>
      </c>
      <c r="BE5" s="19">
        <v>0.60260000000000002</v>
      </c>
      <c r="BF5" s="19">
        <v>-5.3257000000000003</v>
      </c>
      <c r="BG5" s="19">
        <v>0.37019999999999997</v>
      </c>
      <c r="BH5" s="19">
        <v>-5.3257000000000003</v>
      </c>
      <c r="BI5" s="19">
        <v>-0.25840000000000002</v>
      </c>
      <c r="BJ5" s="19">
        <v>-5.3257000000000003</v>
      </c>
      <c r="BK5" s="19">
        <v>-0.49969999999999998</v>
      </c>
      <c r="BL5" s="19">
        <v>-5.3257000000000003</v>
      </c>
      <c r="BM5" s="19">
        <v>-0.64770000000000005</v>
      </c>
      <c r="BN5" s="19">
        <v>-5.3257000000000003</v>
      </c>
      <c r="BO5" s="19">
        <v>-1.5569999999999999</v>
      </c>
      <c r="BP5" s="19">
        <v>-5.3257000000000003</v>
      </c>
      <c r="BQ5" s="19">
        <v>-1.2979000000000001</v>
      </c>
      <c r="BR5" s="19">
        <v>-5.3257000000000003</v>
      </c>
      <c r="BS5" s="17">
        <v>0</v>
      </c>
      <c r="BT5" s="17">
        <v>0</v>
      </c>
      <c r="BU5" s="17">
        <v>-5.3162000000000003</v>
      </c>
      <c r="BV5" s="17">
        <v>-1.6637</v>
      </c>
      <c r="BW5" s="17">
        <v>-5.8299000000000003</v>
      </c>
      <c r="BX5" s="17">
        <v>-8.1299999999999997E-2</v>
      </c>
      <c r="BY5" s="17"/>
      <c r="BZ5" s="17"/>
      <c r="CA5" s="17"/>
      <c r="CB5" s="17"/>
      <c r="CC5" s="17"/>
      <c r="CD5" s="17"/>
      <c r="CE5" s="12">
        <v>-6.2801</v>
      </c>
      <c r="CF5" s="12">
        <v>2.6238000000000001</v>
      </c>
      <c r="CG5" s="12">
        <v>-6.5321999999999996</v>
      </c>
      <c r="CH5" s="12">
        <v>7.9839000000000002</v>
      </c>
      <c r="CI5" s="12">
        <v>-5.7423000000000002</v>
      </c>
      <c r="CJ5" s="12">
        <v>2.3241000000000001</v>
      </c>
      <c r="CK5" s="12">
        <v>-6.3513000000000002</v>
      </c>
      <c r="CL5" s="12">
        <v>4.6158000000000001</v>
      </c>
      <c r="CM5" s="12">
        <v>-6.6426999999999996</v>
      </c>
      <c r="CN5" s="12">
        <v>4.6158000000000001</v>
      </c>
      <c r="CO5" s="12">
        <v>-6.7107000000000001</v>
      </c>
      <c r="CP5" s="12">
        <v>5.2888999999999999</v>
      </c>
      <c r="CQ5" s="12">
        <v>-6.1581999999999999</v>
      </c>
      <c r="CR5" s="12">
        <v>1.4483999999999999</v>
      </c>
      <c r="CS5" s="12">
        <v>-6.4794999999999998</v>
      </c>
      <c r="CT5" s="12">
        <v>6.1881000000000004</v>
      </c>
      <c r="CU5" s="12">
        <v>-6.4351000000000003</v>
      </c>
      <c r="CV5" s="12">
        <v>3.8321999999999998</v>
      </c>
      <c r="CW5" s="12">
        <v>-6.7126000000000001</v>
      </c>
      <c r="CX5" s="12">
        <v>3.8321999999999998</v>
      </c>
      <c r="CY5" s="12">
        <v>-7.2072000000000003</v>
      </c>
      <c r="CZ5" s="12">
        <v>6.9939</v>
      </c>
      <c r="DA5" s="12">
        <v>-10.6877</v>
      </c>
      <c r="DB5" s="12">
        <v>5.3003</v>
      </c>
      <c r="DC5" s="12">
        <v>-5.4889000000000001</v>
      </c>
      <c r="DD5" s="12">
        <v>4.6977000000000002</v>
      </c>
      <c r="DE5" s="12">
        <v>-8.3871000000000002</v>
      </c>
      <c r="DF5" s="12">
        <v>5.8826000000000001</v>
      </c>
      <c r="DG5" s="12">
        <v>-8.6365999999999996</v>
      </c>
      <c r="DH5" s="12">
        <v>5.8826000000000001</v>
      </c>
      <c r="DI5" s="12">
        <v>-2.6073</v>
      </c>
      <c r="DJ5" s="12">
        <v>10.6153</v>
      </c>
      <c r="DK5" s="12">
        <v>-1.8180000000000001</v>
      </c>
      <c r="DL5" s="12">
        <v>10.2552</v>
      </c>
      <c r="DM5" s="12">
        <v>-0.93600000000000005</v>
      </c>
      <c r="DN5" s="12">
        <v>8.9687000000000001</v>
      </c>
      <c r="DO5" s="12">
        <v>-0.90110000000000001</v>
      </c>
      <c r="DP5" s="12">
        <v>8.6919000000000004</v>
      </c>
    </row>
    <row r="6" spans="2:120" ht="15" customHeight="1" x14ac:dyDescent="0.2">
      <c r="B6" s="2" t="s">
        <v>280</v>
      </c>
      <c r="C6" s="2" t="s">
        <v>479</v>
      </c>
      <c r="D6" s="5">
        <f t="shared" si="0"/>
        <v>12.886100000000001</v>
      </c>
      <c r="E6" s="5">
        <f t="shared" si="1"/>
        <v>11.5646</v>
      </c>
      <c r="F6" s="5">
        <f t="shared" si="2"/>
        <v>2.4651000000000001</v>
      </c>
      <c r="G6" s="5">
        <f t="shared" si="3"/>
        <v>0.73599999999999999</v>
      </c>
      <c r="H6" s="5">
        <f t="shared" si="4"/>
        <v>1.2650000000000001</v>
      </c>
      <c r="I6" s="5">
        <f t="shared" si="5"/>
        <v>0.64259999999999984</v>
      </c>
      <c r="J6" s="5">
        <f>((AO6-AQ6)^2+(AP6-AR6)^2)^0.5</f>
        <v>1.6548000000000003</v>
      </c>
      <c r="K6" s="5">
        <f t="shared" si="6"/>
        <v>0.96269999999999989</v>
      </c>
      <c r="L6" s="5">
        <f t="shared" si="7"/>
        <v>4.1400400541540661</v>
      </c>
      <c r="M6" s="5">
        <f t="shared" si="8"/>
        <v>1.560945047078852</v>
      </c>
      <c r="N6" s="5">
        <f t="shared" si="9"/>
        <v>3.3225834000066876</v>
      </c>
      <c r="O6" s="24">
        <f t="shared" si="10"/>
        <v>8.5626476290923001</v>
      </c>
      <c r="P6" s="5">
        <f t="shared" si="16"/>
        <v>4.7348868138531044</v>
      </c>
      <c r="Q6" s="5">
        <f t="shared" si="11"/>
        <v>5.1289636945488315</v>
      </c>
      <c r="R6" s="5">
        <f t="shared" si="17"/>
        <v>3.6613888471453016</v>
      </c>
      <c r="S6" s="5">
        <f t="shared" si="18"/>
        <v>4.0352279402779718</v>
      </c>
      <c r="T6" s="5">
        <f t="shared" si="19"/>
        <v>4.7017057043162538</v>
      </c>
      <c r="U6" s="5">
        <f t="shared" si="20"/>
        <v>5.4178987070634683</v>
      </c>
      <c r="V6" s="5">
        <f t="shared" si="21"/>
        <v>0.76293337192706401</v>
      </c>
      <c r="W6" s="5">
        <f t="shared" si="22"/>
        <v>1.4673182953946973</v>
      </c>
      <c r="X6" s="5">
        <f t="shared" si="23"/>
        <v>0.32384775744167171</v>
      </c>
      <c r="Y6" s="5">
        <f t="shared" si="24"/>
        <v>1.044</v>
      </c>
      <c r="Z6" s="5">
        <f t="shared" si="12"/>
        <v>0.60319999999999996</v>
      </c>
      <c r="AA6" s="5">
        <f t="shared" si="13"/>
        <v>1.4396</v>
      </c>
      <c r="AB6" s="5">
        <f t="shared" si="14"/>
        <v>3.1108000000000002</v>
      </c>
      <c r="AC6" s="6">
        <f t="shared" si="15"/>
        <v>2.5629</v>
      </c>
      <c r="AD6" s="6">
        <f t="shared" si="25"/>
        <v>0.2737</v>
      </c>
      <c r="AE6" s="6">
        <f t="shared" si="26"/>
        <v>0.24070000000000003</v>
      </c>
      <c r="AF6" s="6">
        <f t="shared" si="27"/>
        <v>0.24770000000000003</v>
      </c>
      <c r="AG6" s="9">
        <v>0</v>
      </c>
      <c r="AH6" s="9">
        <v>0</v>
      </c>
      <c r="AI6" s="9">
        <v>0</v>
      </c>
      <c r="AJ6" s="9">
        <v>-0.73599999999999999</v>
      </c>
      <c r="AK6" s="9">
        <v>0</v>
      </c>
      <c r="AL6" s="9">
        <v>-1.2000999999999999</v>
      </c>
      <c r="AM6" s="9">
        <v>0</v>
      </c>
      <c r="AN6" s="9">
        <v>-2.4651000000000001</v>
      </c>
      <c r="AO6" s="9">
        <v>0</v>
      </c>
      <c r="AP6" s="9">
        <v>-3.1076999999999999</v>
      </c>
      <c r="AQ6" s="9">
        <v>0</v>
      </c>
      <c r="AR6" s="9">
        <v>-4.7625000000000002</v>
      </c>
      <c r="AS6" s="9">
        <v>0</v>
      </c>
      <c r="AT6" s="9">
        <v>-5.7252000000000001</v>
      </c>
      <c r="AU6" s="9">
        <v>0</v>
      </c>
      <c r="AV6" s="9">
        <v>-11.5646</v>
      </c>
      <c r="AW6" s="9">
        <v>0</v>
      </c>
      <c r="AX6" s="9">
        <v>-12.886100000000001</v>
      </c>
      <c r="AY6" s="18">
        <v>1.2464999999999999</v>
      </c>
      <c r="AZ6" s="18">
        <v>-4.3383000000000003</v>
      </c>
      <c r="BA6" s="19">
        <v>1.5176000000000001</v>
      </c>
      <c r="BB6" s="19">
        <v>-4.3383000000000003</v>
      </c>
      <c r="BC6" s="19">
        <v>0.78490000000000004</v>
      </c>
      <c r="BD6" s="19">
        <v>-4.3383000000000003</v>
      </c>
      <c r="BE6" s="19">
        <v>0.69410000000000005</v>
      </c>
      <c r="BF6" s="19">
        <v>-4.3383000000000003</v>
      </c>
      <c r="BG6" s="19">
        <v>0.47939999999999999</v>
      </c>
      <c r="BH6" s="19">
        <v>-4.3383000000000003</v>
      </c>
      <c r="BI6" s="19">
        <v>-0.12379999999999999</v>
      </c>
      <c r="BJ6" s="19">
        <v>-4.3383000000000003</v>
      </c>
      <c r="BK6" s="19">
        <v>-0.34989999999999999</v>
      </c>
      <c r="BL6" s="19">
        <v>-4.3383000000000003</v>
      </c>
      <c r="BM6" s="19">
        <v>-0.65469999999999995</v>
      </c>
      <c r="BN6" s="19">
        <v>-4.3383000000000003</v>
      </c>
      <c r="BO6" s="19">
        <v>-1.5931999999999999</v>
      </c>
      <c r="BP6" s="19">
        <v>-4.3383000000000003</v>
      </c>
      <c r="BQ6" s="19">
        <v>-1.3164</v>
      </c>
      <c r="BR6" s="19">
        <v>-4.3383000000000003</v>
      </c>
      <c r="BS6" s="17">
        <v>0</v>
      </c>
      <c r="BT6" s="17">
        <v>0</v>
      </c>
      <c r="BU6" s="23">
        <v>-1.2846</v>
      </c>
      <c r="BV6" s="17">
        <v>-3.9357000000000002</v>
      </c>
      <c r="BW6" s="17">
        <v>-0.8458</v>
      </c>
      <c r="BX6" s="17">
        <v>-5.4337</v>
      </c>
      <c r="BY6" s="17">
        <v>-0.8458</v>
      </c>
      <c r="BZ6" s="17">
        <v>-5.4337</v>
      </c>
      <c r="CA6" s="17">
        <v>0.28510000000000002</v>
      </c>
      <c r="CB6" s="17">
        <v>-8.5579000000000001</v>
      </c>
      <c r="CC6" s="17"/>
      <c r="CD6" s="17"/>
      <c r="CE6" s="12">
        <v>-0.32319999999999999</v>
      </c>
      <c r="CF6" s="12">
        <v>-7.5540000000000003</v>
      </c>
      <c r="CG6" s="12">
        <v>-1.9317</v>
      </c>
      <c r="CH6" s="12">
        <v>-3.1006999999999998</v>
      </c>
      <c r="CI6" s="12">
        <v>2.9356</v>
      </c>
      <c r="CJ6" s="12">
        <v>-4.718</v>
      </c>
      <c r="CK6" s="12">
        <v>-0.14729999999999999</v>
      </c>
      <c r="CL6" s="12">
        <v>-5.5377999999999998</v>
      </c>
      <c r="CM6" s="12">
        <v>-0.42099999999999999</v>
      </c>
      <c r="CN6" s="12">
        <v>-5.5377999999999998</v>
      </c>
      <c r="CO6" s="12">
        <v>-5.7000000000000002E-3</v>
      </c>
      <c r="CP6" s="12">
        <v>0.49659999999999999</v>
      </c>
      <c r="CQ6" s="12">
        <v>-2.8302</v>
      </c>
      <c r="CR6" s="12">
        <v>2.8264</v>
      </c>
      <c r="CS6" s="12">
        <v>1.1836</v>
      </c>
      <c r="CT6" s="12">
        <v>2.4110999999999998</v>
      </c>
      <c r="CU6" s="12">
        <v>-0.49719999999999998</v>
      </c>
      <c r="CV6" s="12">
        <v>1.9665999999999999</v>
      </c>
      <c r="CW6" s="12">
        <v>-0.7379</v>
      </c>
      <c r="CX6" s="12">
        <v>1.9665999999999999</v>
      </c>
      <c r="CY6" s="12">
        <v>-0.35049999999999998</v>
      </c>
      <c r="CZ6" s="12">
        <v>3.0124</v>
      </c>
      <c r="DA6" s="12">
        <v>-4.7847</v>
      </c>
      <c r="DB6" s="12">
        <v>1.4491000000000001</v>
      </c>
      <c r="DC6" s="12">
        <v>-0.59309999999999996</v>
      </c>
      <c r="DD6" s="12">
        <v>-1.9837</v>
      </c>
      <c r="DE6" s="25">
        <v>-2.1177000000000001</v>
      </c>
      <c r="DF6" s="12">
        <v>2.0771000000000002</v>
      </c>
      <c r="DG6" s="12">
        <v>-2.3654000000000002</v>
      </c>
      <c r="DH6" s="12">
        <v>2.0771000000000002</v>
      </c>
      <c r="DI6" s="12">
        <v>0.16320000000000001</v>
      </c>
      <c r="DJ6" s="12">
        <v>6.4344999999999999</v>
      </c>
      <c r="DK6" s="12">
        <v>0.65149999999999997</v>
      </c>
      <c r="DL6" s="12">
        <v>5.8483000000000001</v>
      </c>
      <c r="DM6" s="12">
        <v>0.87819999999999998</v>
      </c>
      <c r="DN6" s="12">
        <v>4.3986000000000001</v>
      </c>
      <c r="DO6" s="12">
        <v>0.80259999999999998</v>
      </c>
      <c r="DP6" s="12">
        <v>4.0837000000000003</v>
      </c>
    </row>
    <row r="7" spans="2:120" ht="16.149999999999999" customHeight="1" x14ac:dyDescent="0.2">
      <c r="B7" s="2" t="s">
        <v>281</v>
      </c>
      <c r="C7" s="2" t="s">
        <v>516</v>
      </c>
      <c r="D7" s="5">
        <f t="shared" si="0"/>
        <v>15.1892</v>
      </c>
      <c r="E7" s="5">
        <f t="shared" si="1"/>
        <v>13.9535</v>
      </c>
      <c r="F7" s="5">
        <f t="shared" si="2"/>
        <v>2.8193999999999999</v>
      </c>
      <c r="G7" s="5">
        <f t="shared" si="3"/>
        <v>0.89849999999999997</v>
      </c>
      <c r="H7" s="5">
        <f t="shared" si="4"/>
        <v>1.4516</v>
      </c>
      <c r="I7" s="5">
        <f t="shared" si="5"/>
        <v>0.78550000000000031</v>
      </c>
      <c r="J7" s="5">
        <f>((AO7-AQ7)^2+(AP7-AR7)^2)^0.5</f>
        <v>1.8649999999999998</v>
      </c>
      <c r="K7" s="5">
        <f t="shared" si="6"/>
        <v>1.1886999999999999</v>
      </c>
      <c r="L7" s="5" t="s">
        <v>566</v>
      </c>
      <c r="M7" s="5" t="s">
        <v>566</v>
      </c>
      <c r="N7" s="5" t="s">
        <v>566</v>
      </c>
      <c r="O7" s="5" t="s">
        <v>566</v>
      </c>
      <c r="P7" s="5">
        <f t="shared" si="16"/>
        <v>5.9602023732420362</v>
      </c>
      <c r="Q7" s="5">
        <f t="shared" si="11"/>
        <v>6.2874074347062958</v>
      </c>
      <c r="R7" s="5">
        <f t="shared" si="17"/>
        <v>4.4403225299520761</v>
      </c>
      <c r="S7" s="5">
        <f t="shared" si="18"/>
        <v>5.1224589290691238</v>
      </c>
      <c r="T7" s="5">
        <f t="shared" si="19"/>
        <v>5.6913789796498353</v>
      </c>
      <c r="U7" s="5">
        <f t="shared" si="20"/>
        <v>6.8616538130395357</v>
      </c>
      <c r="V7" s="5">
        <f t="shared" si="21"/>
        <v>0.67367245750438731</v>
      </c>
      <c r="W7" s="5">
        <f t="shared" si="22"/>
        <v>1.1132867420390846</v>
      </c>
      <c r="X7" s="5">
        <f t="shared" si="23"/>
        <v>0.2534096485929459</v>
      </c>
      <c r="Y7" s="5">
        <f t="shared" si="24"/>
        <v>1.1729000000000001</v>
      </c>
      <c r="Z7" s="5">
        <f t="shared" si="12"/>
        <v>0.63500000000000001</v>
      </c>
      <c r="AA7" s="5">
        <f t="shared" si="13"/>
        <v>1.6345000000000001</v>
      </c>
      <c r="AB7" s="5">
        <f t="shared" si="14"/>
        <v>3.6665000000000001</v>
      </c>
      <c r="AC7" s="6">
        <f t="shared" si="15"/>
        <v>2.8956</v>
      </c>
      <c r="AD7" s="6">
        <f t="shared" si="25"/>
        <v>0.29269999999999996</v>
      </c>
      <c r="AE7" s="6">
        <f t="shared" si="26"/>
        <v>0.27490000000000003</v>
      </c>
      <c r="AF7" s="6">
        <f t="shared" si="27"/>
        <v>0.27369999999999983</v>
      </c>
      <c r="AG7" s="9">
        <v>0</v>
      </c>
      <c r="AH7" s="9">
        <v>0</v>
      </c>
      <c r="AI7" s="9">
        <v>0</v>
      </c>
      <c r="AJ7" s="9">
        <v>-0.89849999999999997</v>
      </c>
      <c r="AK7" s="9">
        <v>0</v>
      </c>
      <c r="AL7" s="9">
        <v>-1.3677999999999999</v>
      </c>
      <c r="AM7" s="9">
        <v>0</v>
      </c>
      <c r="AN7" s="9">
        <v>-2.8193999999999999</v>
      </c>
      <c r="AO7" s="9">
        <v>0</v>
      </c>
      <c r="AP7" s="9">
        <v>-3.6049000000000002</v>
      </c>
      <c r="AQ7" s="9">
        <v>0</v>
      </c>
      <c r="AR7" s="9">
        <v>-5.4699</v>
      </c>
      <c r="AS7" s="9">
        <v>0</v>
      </c>
      <c r="AT7" s="9">
        <v>-6.6585999999999999</v>
      </c>
      <c r="AU7" s="9">
        <v>0</v>
      </c>
      <c r="AV7" s="9">
        <v>-13.9535</v>
      </c>
      <c r="AW7" s="9">
        <v>0</v>
      </c>
      <c r="AX7" s="9">
        <v>-15.1892</v>
      </c>
      <c r="AY7" s="18">
        <v>1.3715999999999999</v>
      </c>
      <c r="AZ7" s="18">
        <v>-6.8555000000000001</v>
      </c>
      <c r="BA7" s="19">
        <v>1.8180000000000001</v>
      </c>
      <c r="BB7" s="19">
        <v>-6.8555000000000001</v>
      </c>
      <c r="BC7" s="19">
        <v>0.8579</v>
      </c>
      <c r="BD7" s="19">
        <v>-6.8555000000000001</v>
      </c>
      <c r="BE7" s="19">
        <v>0.7671</v>
      </c>
      <c r="BF7" s="19">
        <v>-6.8555000000000001</v>
      </c>
      <c r="BG7" s="19">
        <v>0.53090000000000004</v>
      </c>
      <c r="BH7" s="19">
        <v>-6.8555000000000001</v>
      </c>
      <c r="BI7" s="19">
        <v>-0.1041</v>
      </c>
      <c r="BJ7" s="19">
        <v>-6.8555000000000001</v>
      </c>
      <c r="BK7" s="19">
        <v>-0.40579999999999999</v>
      </c>
      <c r="BL7" s="19">
        <v>-6.8555000000000001</v>
      </c>
      <c r="BM7" s="19">
        <v>-0.77659999999999996</v>
      </c>
      <c r="BN7" s="19">
        <v>-6.8555000000000001</v>
      </c>
      <c r="BO7" s="19">
        <v>-1.8485</v>
      </c>
      <c r="BP7" s="19">
        <v>-6.8555000000000001</v>
      </c>
      <c r="BQ7" s="19">
        <v>-1.524</v>
      </c>
      <c r="BR7" s="19">
        <v>-6.8555000000000001</v>
      </c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2">
        <v>0</v>
      </c>
      <c r="CF7" s="12">
        <v>0</v>
      </c>
      <c r="CG7" s="12">
        <v>-5.3353000000000002</v>
      </c>
      <c r="CH7" s="12">
        <v>-2.6568000000000001</v>
      </c>
      <c r="CI7" s="12">
        <v>0.84709999999999996</v>
      </c>
      <c r="CJ7" s="12">
        <v>-3.8010999999999999</v>
      </c>
      <c r="CK7" s="12">
        <v>-1.1938</v>
      </c>
      <c r="CL7" s="12">
        <v>-0.72389999999999999</v>
      </c>
      <c r="CM7" s="12">
        <v>-1.4864999999999999</v>
      </c>
      <c r="CN7" s="12">
        <v>-0.72389999999999999</v>
      </c>
      <c r="CO7" s="12">
        <v>-1.2192000000000001</v>
      </c>
      <c r="CP7" s="12">
        <v>-0.63560000000000005</v>
      </c>
      <c r="CQ7" s="12">
        <v>-5.6553000000000004</v>
      </c>
      <c r="CR7" s="12">
        <v>-0.442</v>
      </c>
      <c r="CS7" s="12">
        <v>-1.4091</v>
      </c>
      <c r="CT7" s="12">
        <v>2.4232</v>
      </c>
      <c r="CU7" s="12">
        <v>-3.5535000000000001</v>
      </c>
      <c r="CV7" s="12">
        <v>-0.49399999999999999</v>
      </c>
      <c r="CW7" s="12">
        <v>-3.5535000000000001</v>
      </c>
      <c r="CX7" s="12">
        <v>-0.21909999999999999</v>
      </c>
      <c r="CY7" s="12">
        <v>-0.97350000000000003</v>
      </c>
      <c r="CZ7" s="12">
        <v>1.4694</v>
      </c>
      <c r="DA7" s="12">
        <v>-5.4672999999999998</v>
      </c>
      <c r="DB7" s="12">
        <v>4.9619</v>
      </c>
      <c r="DC7" s="12">
        <v>-1.0629999999999999</v>
      </c>
      <c r="DD7" s="12">
        <v>10.2235</v>
      </c>
      <c r="DE7" s="12">
        <v>-3.0415999999999999</v>
      </c>
      <c r="DF7" s="12">
        <v>3.6741000000000001</v>
      </c>
      <c r="DG7" s="12">
        <v>-3.0415999999999999</v>
      </c>
      <c r="DH7" s="12">
        <v>3.9478</v>
      </c>
      <c r="DI7" s="12">
        <v>0.78610000000000002</v>
      </c>
      <c r="DJ7" s="12">
        <v>4.3484999999999996</v>
      </c>
      <c r="DK7" s="12">
        <v>1.0604</v>
      </c>
      <c r="DL7" s="12">
        <v>4.9638</v>
      </c>
      <c r="DM7" s="12">
        <v>0.89149999999999996</v>
      </c>
      <c r="DN7" s="12">
        <v>6.0641999999999996</v>
      </c>
      <c r="DO7" s="12">
        <v>0.81410000000000005</v>
      </c>
      <c r="DP7" s="12">
        <v>6.3055000000000003</v>
      </c>
    </row>
    <row r="8" spans="2:120" ht="16.149999999999999" customHeight="1" x14ac:dyDescent="0.2">
      <c r="B8" s="2" t="s">
        <v>871</v>
      </c>
      <c r="C8" s="2" t="s">
        <v>873</v>
      </c>
      <c r="D8" s="5" t="s">
        <v>566</v>
      </c>
      <c r="E8" s="5">
        <f t="shared" si="1"/>
        <v>13.3667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v>6.3796890120130465</v>
      </c>
      <c r="M8" s="5">
        <v>2.0611012420548391</v>
      </c>
      <c r="N8" s="5">
        <v>5.6360148087076665</v>
      </c>
      <c r="O8" s="5">
        <v>1.6667644854627786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-13.3667</v>
      </c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-4.1928999999999998</v>
      </c>
      <c r="BV8" s="17">
        <v>4.0335000000000001</v>
      </c>
      <c r="BW8" s="17">
        <v>-2.3679000000000001</v>
      </c>
      <c r="BX8" s="17">
        <v>4.7708000000000004</v>
      </c>
      <c r="BY8" s="17">
        <v>0.53149999999999997</v>
      </c>
      <c r="BZ8" s="17">
        <v>4.7301000000000002</v>
      </c>
      <c r="CA8" s="17">
        <v>0.94930000000000003</v>
      </c>
      <c r="CB8" s="17">
        <v>2.0688</v>
      </c>
      <c r="CC8" s="17">
        <v>-0.55630000000000002</v>
      </c>
      <c r="CD8" s="17">
        <v>0.62739999999999996</v>
      </c>
    </row>
    <row r="9" spans="2:120" ht="16.149999999999999" customHeight="1" x14ac:dyDescent="0.2">
      <c r="B9" s="2" t="s">
        <v>874</v>
      </c>
      <c r="C9" s="2" t="s">
        <v>872</v>
      </c>
      <c r="D9" s="5">
        <f t="shared" si="0"/>
        <v>14.3224</v>
      </c>
      <c r="E9" s="5">
        <f t="shared" si="1"/>
        <v>13.179399999999999</v>
      </c>
      <c r="F9" s="5" t="s">
        <v>566</v>
      </c>
      <c r="G9" s="5" t="s">
        <v>566</v>
      </c>
      <c r="H9" s="5" t="s">
        <v>566</v>
      </c>
      <c r="I9" s="5" t="s">
        <v>566</v>
      </c>
      <c r="J9" s="5" t="s">
        <v>566</v>
      </c>
      <c r="K9" s="5" t="s">
        <v>566</v>
      </c>
      <c r="L9" s="5">
        <f t="shared" si="7"/>
        <v>6.1111318264295367</v>
      </c>
      <c r="M9" s="5">
        <f t="shared" si="8"/>
        <v>1.7165638729741461</v>
      </c>
      <c r="N9" s="5">
        <f t="shared" si="9"/>
        <v>5.5268860061001552</v>
      </c>
      <c r="O9" s="5">
        <f t="shared" si="10"/>
        <v>1.6743192646565355</v>
      </c>
      <c r="P9" s="5" t="s">
        <v>566</v>
      </c>
      <c r="Q9" s="5" t="s">
        <v>566</v>
      </c>
      <c r="R9" s="5" t="s">
        <v>566</v>
      </c>
      <c r="S9" s="5" t="s">
        <v>566</v>
      </c>
      <c r="T9" s="5" t="s">
        <v>566</v>
      </c>
      <c r="U9" s="5" t="s">
        <v>566</v>
      </c>
      <c r="V9" s="5" t="s">
        <v>566</v>
      </c>
      <c r="W9" s="5" t="s">
        <v>566</v>
      </c>
      <c r="X9" s="5" t="s">
        <v>566</v>
      </c>
      <c r="Y9" s="5" t="s">
        <v>566</v>
      </c>
      <c r="Z9" s="5" t="s">
        <v>566</v>
      </c>
      <c r="AA9" s="5" t="s">
        <v>566</v>
      </c>
      <c r="AB9" s="5" t="s">
        <v>566</v>
      </c>
      <c r="AC9" s="5" t="s">
        <v>566</v>
      </c>
      <c r="AD9" s="5" t="s">
        <v>566</v>
      </c>
      <c r="AE9" s="5" t="s">
        <v>566</v>
      </c>
      <c r="AF9" s="5" t="s">
        <v>566</v>
      </c>
      <c r="AG9" s="9">
        <v>0</v>
      </c>
      <c r="AH9" s="9">
        <v>0</v>
      </c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v>0</v>
      </c>
      <c r="AV9" s="9">
        <v>-13.179399999999999</v>
      </c>
      <c r="AW9" s="9">
        <v>0</v>
      </c>
      <c r="AX9" s="9">
        <v>-14.3224</v>
      </c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>
        <v>0</v>
      </c>
      <c r="BT9" s="17">
        <v>0</v>
      </c>
      <c r="BU9" s="17">
        <v>-2.9902000000000002</v>
      </c>
      <c r="BV9" s="17">
        <v>5.3296000000000001</v>
      </c>
      <c r="BW9" s="17">
        <v>-4.6679000000000004</v>
      </c>
      <c r="BX9" s="17">
        <v>5.6928000000000001</v>
      </c>
      <c r="BY9" s="17">
        <v>-8.4379000000000008</v>
      </c>
      <c r="BZ9" s="17">
        <v>5.7804000000000002</v>
      </c>
      <c r="CA9" s="17">
        <v>-9.9751999999999992</v>
      </c>
      <c r="CB9" s="17">
        <v>4.9320000000000004</v>
      </c>
      <c r="CC9" s="17">
        <v>-9.7281999999999993</v>
      </c>
      <c r="CD9" s="17">
        <v>3.2759999999999998</v>
      </c>
    </row>
    <row r="10" spans="2:120" ht="16.149999999999999" customHeight="1" x14ac:dyDescent="0.2">
      <c r="B10" s="2" t="s">
        <v>875</v>
      </c>
      <c r="C10" s="2" t="s">
        <v>872</v>
      </c>
      <c r="D10" s="5">
        <f t="shared" si="0"/>
        <v>14.674799999999999</v>
      </c>
      <c r="E10" s="5">
        <f t="shared" si="1"/>
        <v>13.3071</v>
      </c>
      <c r="F10" s="5" t="s">
        <v>566</v>
      </c>
      <c r="G10" s="5" t="s">
        <v>566</v>
      </c>
      <c r="H10" s="5" t="s">
        <v>566</v>
      </c>
      <c r="I10" s="5" t="s">
        <v>566</v>
      </c>
      <c r="J10" s="5" t="s">
        <v>566</v>
      </c>
      <c r="K10" s="5" t="s">
        <v>566</v>
      </c>
      <c r="L10" s="5">
        <f t="shared" si="7"/>
        <v>6.1533874004486337</v>
      </c>
      <c r="M10" s="5">
        <f t="shared" si="8"/>
        <v>1.8222821406137963</v>
      </c>
      <c r="N10" s="5">
        <f t="shared" si="9"/>
        <v>5.7310247625502093</v>
      </c>
      <c r="O10" s="5">
        <f t="shared" si="10"/>
        <v>1.8714633979856519</v>
      </c>
      <c r="P10" s="5" t="s">
        <v>566</v>
      </c>
      <c r="Q10" s="5" t="s">
        <v>566</v>
      </c>
      <c r="R10" s="5" t="s">
        <v>566</v>
      </c>
      <c r="S10" s="5" t="s">
        <v>566</v>
      </c>
      <c r="T10" s="5" t="s">
        <v>566</v>
      </c>
      <c r="U10" s="5" t="s">
        <v>566</v>
      </c>
      <c r="V10" s="5" t="s">
        <v>566</v>
      </c>
      <c r="W10" s="5" t="s">
        <v>566</v>
      </c>
      <c r="X10" s="5" t="s">
        <v>566</v>
      </c>
      <c r="Y10" s="5" t="s">
        <v>566</v>
      </c>
      <c r="Z10" s="5" t="s">
        <v>566</v>
      </c>
      <c r="AA10" s="5" t="s">
        <v>566</v>
      </c>
      <c r="AB10" s="5" t="s">
        <v>566</v>
      </c>
      <c r="AC10" s="5" t="s">
        <v>566</v>
      </c>
      <c r="AD10" s="5" t="s">
        <v>566</v>
      </c>
      <c r="AE10" s="5" t="s">
        <v>566</v>
      </c>
      <c r="AF10" s="5" t="s">
        <v>566</v>
      </c>
      <c r="AG10" s="9">
        <v>0</v>
      </c>
      <c r="AH10" s="9">
        <v>0</v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v>0</v>
      </c>
      <c r="AV10" s="9">
        <v>-13.3071</v>
      </c>
      <c r="AW10" s="9">
        <v>0</v>
      </c>
      <c r="AX10" s="9">
        <v>-14.674799999999999</v>
      </c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>
        <v>0</v>
      </c>
      <c r="BT10" s="17">
        <v>0</v>
      </c>
      <c r="BU10" s="17">
        <v>-6.0319000000000003</v>
      </c>
      <c r="BV10" s="17">
        <v>-1.2166999999999999</v>
      </c>
      <c r="BW10" s="17">
        <v>-6.6275000000000004</v>
      </c>
      <c r="BX10" s="17">
        <v>0.50549999999999995</v>
      </c>
      <c r="BY10" s="17">
        <v>-7.0663</v>
      </c>
      <c r="BZ10" s="17">
        <v>4.0475000000000003</v>
      </c>
      <c r="CA10" s="17">
        <v>-5.9461000000000004</v>
      </c>
      <c r="CB10" s="17">
        <v>5.8966000000000003</v>
      </c>
      <c r="CC10" s="17">
        <v>-4.1090999999999998</v>
      </c>
      <c r="CD10" s="17">
        <v>6.2541000000000002</v>
      </c>
    </row>
    <row r="11" spans="2:120" ht="16.149999999999999" customHeight="1" x14ac:dyDescent="0.2">
      <c r="B11" s="2" t="s">
        <v>876</v>
      </c>
      <c r="C11" s="2" t="s">
        <v>873</v>
      </c>
      <c r="D11" s="5" t="s">
        <v>566</v>
      </c>
      <c r="E11" s="5">
        <f t="shared" si="1"/>
        <v>12.863799999999999</v>
      </c>
      <c r="F11" s="5" t="s">
        <v>566</v>
      </c>
      <c r="G11" s="5" t="s">
        <v>566</v>
      </c>
      <c r="H11" s="5" t="s">
        <v>566</v>
      </c>
      <c r="I11" s="5" t="s">
        <v>566</v>
      </c>
      <c r="J11" s="5" t="s">
        <v>566</v>
      </c>
      <c r="K11" s="5" t="s">
        <v>566</v>
      </c>
      <c r="L11" s="5">
        <f t="shared" si="7"/>
        <v>5.6271224991108904</v>
      </c>
      <c r="M11" s="5">
        <f t="shared" si="8"/>
        <v>1.5629583039863857</v>
      </c>
      <c r="N11" s="5">
        <f t="shared" si="9"/>
        <v>4.7540274354482648</v>
      </c>
      <c r="O11" s="5">
        <f t="shared" si="10"/>
        <v>1.7079563606837265</v>
      </c>
      <c r="P11" s="5" t="s">
        <v>566</v>
      </c>
      <c r="Q11" s="5" t="s">
        <v>566</v>
      </c>
      <c r="R11" s="5" t="s">
        <v>566</v>
      </c>
      <c r="S11" s="5" t="s">
        <v>566</v>
      </c>
      <c r="T11" s="5" t="s">
        <v>566</v>
      </c>
      <c r="U11" s="5" t="s">
        <v>566</v>
      </c>
      <c r="V11" s="5" t="s">
        <v>566</v>
      </c>
      <c r="W11" s="5" t="s">
        <v>566</v>
      </c>
      <c r="X11" s="5" t="s">
        <v>566</v>
      </c>
      <c r="Y11" s="5" t="s">
        <v>566</v>
      </c>
      <c r="Z11" s="5" t="s">
        <v>566</v>
      </c>
      <c r="AA11" s="5" t="s">
        <v>566</v>
      </c>
      <c r="AB11" s="5" t="s">
        <v>566</v>
      </c>
      <c r="AC11" s="5" t="s">
        <v>566</v>
      </c>
      <c r="AD11" s="5" t="s">
        <v>566</v>
      </c>
      <c r="AE11" s="5" t="s">
        <v>566</v>
      </c>
      <c r="AF11" s="5" t="s">
        <v>566</v>
      </c>
      <c r="AG11" s="9">
        <v>0</v>
      </c>
      <c r="AH11" s="9">
        <v>0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v>0</v>
      </c>
      <c r="AV11" s="9">
        <v>-12.863799999999999</v>
      </c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>
        <v>0</v>
      </c>
      <c r="BT11" s="17">
        <v>0</v>
      </c>
      <c r="BU11" s="17">
        <v>1.4649000000000001</v>
      </c>
      <c r="BV11" s="17">
        <v>-5.4330999999999996</v>
      </c>
      <c r="BW11" s="17">
        <v>2.2313999999999998</v>
      </c>
      <c r="BX11" s="17">
        <v>-4.0709999999999997</v>
      </c>
      <c r="BY11" s="17">
        <v>3.9275000000000002</v>
      </c>
      <c r="BZ11" s="17">
        <v>-1.0223</v>
      </c>
      <c r="CA11" s="17">
        <v>4.0804999999999998</v>
      </c>
      <c r="CB11" s="17">
        <v>0.23369999999999999</v>
      </c>
      <c r="CC11" s="17">
        <v>3.2086999999999999</v>
      </c>
      <c r="CD11" s="17">
        <v>1.7023999999999999</v>
      </c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>((AO12-AQ12)^2+(AP12-AR12)^2)^0.5</f>
        <v>0</v>
      </c>
      <c r="K12" s="5">
        <f t="shared" si="6"/>
        <v>0</v>
      </c>
      <c r="L12" s="5">
        <f t="shared" si="7"/>
        <v>0</v>
      </c>
      <c r="M12" s="5">
        <f t="shared" si="8"/>
        <v>0</v>
      </c>
      <c r="N12" s="5">
        <f t="shared" si="9"/>
        <v>0</v>
      </c>
      <c r="O12" s="5">
        <f t="shared" si="10"/>
        <v>0</v>
      </c>
      <c r="P12" s="5">
        <f t="shared" si="16"/>
        <v>0</v>
      </c>
      <c r="Q12" s="5">
        <f t="shared" si="11"/>
        <v>0</v>
      </c>
      <c r="R12" s="5">
        <f t="shared" si="17"/>
        <v>0</v>
      </c>
      <c r="S12" s="5">
        <f t="shared" si="18"/>
        <v>0</v>
      </c>
      <c r="T12" s="5">
        <f t="shared" si="19"/>
        <v>0</v>
      </c>
      <c r="U12" s="5">
        <f t="shared" si="20"/>
        <v>0</v>
      </c>
      <c r="V12" s="5">
        <f t="shared" si="21"/>
        <v>0</v>
      </c>
      <c r="W12" s="5">
        <f t="shared" si="22"/>
        <v>0</v>
      </c>
      <c r="X12" s="5">
        <f t="shared" si="23"/>
        <v>0</v>
      </c>
      <c r="Y12" s="5">
        <f t="shared" si="24"/>
        <v>0</v>
      </c>
      <c r="Z12" s="5">
        <f t="shared" si="12"/>
        <v>0</v>
      </c>
      <c r="AA12" s="5">
        <f t="shared" si="13"/>
        <v>0</v>
      </c>
      <c r="AB12" s="5">
        <f t="shared" si="14"/>
        <v>0</v>
      </c>
      <c r="AC12" s="6">
        <f t="shared" si="15"/>
        <v>0</v>
      </c>
      <c r="AD12" s="6">
        <f t="shared" si="25"/>
        <v>0</v>
      </c>
      <c r="AE12" s="6">
        <f t="shared" si="26"/>
        <v>0</v>
      </c>
      <c r="AF12" s="6">
        <f t="shared" si="27"/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AVERAGE(D3:D11)</f>
        <v>14.270085714285715</v>
      </c>
      <c r="E13" s="14">
        <f t="shared" ref="E13:N13" si="28">AVERAGE(E3:E11)</f>
        <v>12.8466</v>
      </c>
      <c r="F13" s="14">
        <f t="shared" si="28"/>
        <v>2.5794799999999998</v>
      </c>
      <c r="G13" s="14">
        <f t="shared" si="28"/>
        <v>0.84608000000000005</v>
      </c>
      <c r="H13" s="14">
        <f t="shared" si="28"/>
        <v>1.2416800000000001</v>
      </c>
      <c r="I13" s="14">
        <f t="shared" si="28"/>
        <v>0.70246000000000008</v>
      </c>
      <c r="J13" s="14">
        <f t="shared" si="28"/>
        <v>1.76542</v>
      </c>
      <c r="K13" s="14">
        <f t="shared" si="28"/>
        <v>1.1214</v>
      </c>
      <c r="L13" s="14">
        <f t="shared" si="28"/>
        <v>5.6487985121439861</v>
      </c>
      <c r="M13" s="14">
        <f t="shared" si="28"/>
        <v>1.6988160831470926</v>
      </c>
      <c r="N13" s="14">
        <f t="shared" si="28"/>
        <v>5.1699931110419906</v>
      </c>
      <c r="O13" s="14">
        <f>AVERAGE(O3:O5,O7:O11)</f>
        <v>1.6498573250054007</v>
      </c>
      <c r="P13" s="14">
        <f>AVERAGE(P3:P11)</f>
        <v>5.3950793947531688</v>
      </c>
      <c r="Q13" s="14">
        <f>AVERAGE(Q3:Q11)</f>
        <v>5.7525806073353154</v>
      </c>
      <c r="R13" s="14">
        <f>AVERAGE(R3, R5:R11)</f>
        <v>3.9591899181397663</v>
      </c>
      <c r="S13" s="14">
        <f t="shared" ref="S13:AF13" si="29">AVERAGE(S3:S11)</f>
        <v>4.7306931781742589</v>
      </c>
      <c r="T13" s="14">
        <f t="shared" si="29"/>
        <v>4.9693558114412593</v>
      </c>
      <c r="U13" s="14">
        <f t="shared" si="29"/>
        <v>5.86994923191802</v>
      </c>
      <c r="V13" s="14">
        <f t="shared" si="29"/>
        <v>0.6486208195877301</v>
      </c>
      <c r="W13" s="14">
        <f t="shared" si="29"/>
        <v>1.1507123397044434</v>
      </c>
      <c r="X13" s="14">
        <f t="shared" si="29"/>
        <v>0.25399090991878853</v>
      </c>
      <c r="Y13" s="14">
        <f t="shared" si="29"/>
        <v>1.1227</v>
      </c>
      <c r="Z13" s="14">
        <f t="shared" si="29"/>
        <v>0.60895999999999995</v>
      </c>
      <c r="AA13" s="14">
        <f t="shared" si="29"/>
        <v>1.4881800000000001</v>
      </c>
      <c r="AB13" s="14">
        <f t="shared" si="29"/>
        <v>3.4199799999999998</v>
      </c>
      <c r="AC13" s="14">
        <f t="shared" si="29"/>
        <v>2.44828</v>
      </c>
      <c r="AD13" s="14">
        <f t="shared" si="29"/>
        <v>0.27619999999999983</v>
      </c>
      <c r="AE13" s="14">
        <f t="shared" si="29"/>
        <v>0.25464000000000003</v>
      </c>
      <c r="AF13" s="14">
        <f t="shared" si="29"/>
        <v>0.24509999999999979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STDEV(D3:D11)</f>
        <v>0.86248618235998686</v>
      </c>
      <c r="E14" s="14">
        <f t="shared" ref="E14:N14" si="30">STDEV(E3:E11)</f>
        <v>0.74985082183058249</v>
      </c>
      <c r="F14" s="14">
        <f t="shared" si="30"/>
        <v>0.20228921622271417</v>
      </c>
      <c r="G14" s="14">
        <f t="shared" si="30"/>
        <v>7.6397820649544715E-2</v>
      </c>
      <c r="H14" s="14">
        <f t="shared" si="30"/>
        <v>0.14169561390529947</v>
      </c>
      <c r="I14" s="14">
        <f t="shared" si="30"/>
        <v>5.6270889454495168E-2</v>
      </c>
      <c r="J14" s="14">
        <f t="shared" si="30"/>
        <v>8.8084913577751681E-2</v>
      </c>
      <c r="K14" s="14">
        <f t="shared" si="30"/>
        <v>0.14273132101959959</v>
      </c>
      <c r="L14" s="14">
        <f t="shared" si="30"/>
        <v>0.77263439918234933</v>
      </c>
      <c r="M14" s="14">
        <f t="shared" si="30"/>
        <v>0.18689393291618694</v>
      </c>
      <c r="N14" s="14">
        <f t="shared" si="30"/>
        <v>0.83236669407644226</v>
      </c>
      <c r="O14" s="14">
        <f>STDEV(O3:O5,O7:O11)</f>
        <v>0.19777363046556573</v>
      </c>
      <c r="P14" s="14">
        <f>STDEV(P3:P11)</f>
        <v>0.58607587425795893</v>
      </c>
      <c r="Q14" s="14">
        <f>STDEV(Q3:Q11)</f>
        <v>0.51529569679657905</v>
      </c>
      <c r="R14" s="14">
        <f>STDEV(R3, R5:R11)</f>
        <v>0.33530707239867841</v>
      </c>
      <c r="S14" s="14">
        <f t="shared" ref="S14:AF14" si="31">STDEV(S3:S11)</f>
        <v>0.46368865898295586</v>
      </c>
      <c r="T14" s="14">
        <f t="shared" si="31"/>
        <v>0.79126790287406801</v>
      </c>
      <c r="U14" s="14">
        <f t="shared" si="31"/>
        <v>0.63260628030497601</v>
      </c>
      <c r="V14" s="14">
        <f t="shared" si="31"/>
        <v>0.37637148935151349</v>
      </c>
      <c r="W14" s="14">
        <f t="shared" si="31"/>
        <v>0.67212077156185768</v>
      </c>
      <c r="X14" s="14">
        <f t="shared" si="31"/>
        <v>0.15453602200872896</v>
      </c>
      <c r="Y14" s="14">
        <f t="shared" si="31"/>
        <v>8.3859018596690024E-2</v>
      </c>
      <c r="Z14" s="14">
        <f t="shared" si="31"/>
        <v>2.2710526193815955E-2</v>
      </c>
      <c r="AA14" s="14">
        <f t="shared" si="31"/>
        <v>9.6568975349229022E-2</v>
      </c>
      <c r="AB14" s="14">
        <f t="shared" si="31"/>
        <v>0.22377665651269338</v>
      </c>
      <c r="AC14" s="14">
        <f t="shared" si="31"/>
        <v>0.44010861954749364</v>
      </c>
      <c r="AD14" s="14">
        <f t="shared" si="31"/>
        <v>1.6911091035175636E-2</v>
      </c>
      <c r="AE14" s="14">
        <f t="shared" si="31"/>
        <v>1.9710098934302599E-2</v>
      </c>
      <c r="AF14" s="14">
        <f t="shared" si="31"/>
        <v>1.9847921805569397E-2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MAX(D3:D11)-MIN(D3:D11)</f>
        <v>2.3030999999999988</v>
      </c>
      <c r="E15" s="14">
        <f t="shared" ref="E15:N15" si="32">MAX(E3:E11)-MIN(E3:E11)</f>
        <v>2.3888999999999996</v>
      </c>
      <c r="F15" s="14">
        <f t="shared" si="32"/>
        <v>0.47500000000000009</v>
      </c>
      <c r="G15" s="14">
        <f t="shared" si="32"/>
        <v>0.1714</v>
      </c>
      <c r="H15" s="14">
        <f t="shared" si="32"/>
        <v>0.37080000000000024</v>
      </c>
      <c r="I15" s="14">
        <f t="shared" si="32"/>
        <v>0.14290000000000047</v>
      </c>
      <c r="J15" s="14">
        <f t="shared" si="32"/>
        <v>0.2101999999999995</v>
      </c>
      <c r="K15" s="14">
        <f t="shared" si="32"/>
        <v>0.33139999999999947</v>
      </c>
      <c r="L15" s="14">
        <f t="shared" si="32"/>
        <v>2.2396489578589804</v>
      </c>
      <c r="M15" s="14">
        <f t="shared" si="32"/>
        <v>0.6011237559270568</v>
      </c>
      <c r="N15" s="14">
        <f t="shared" si="32"/>
        <v>2.5078834509410135</v>
      </c>
      <c r="O15" s="14">
        <f>MAX(O3:O5,O7:O11)-MIN(O3:O5,O7:O11)</f>
        <v>0.54268028174733995</v>
      </c>
      <c r="P15" s="14">
        <f>MAX(P3:P11)-MIN(P3:P11)</f>
        <v>1.2746012883066786</v>
      </c>
      <c r="Q15" s="14">
        <f>MAX(Q3:Q11)-MIN(Q3:Q11)</f>
        <v>1.1584437401574643</v>
      </c>
      <c r="R15" s="14">
        <f>MAX(R3, R5:R11)-MIN(R3, R5:R11)</f>
        <v>0.77893368280677455</v>
      </c>
      <c r="S15" s="14">
        <f t="shared" ref="S15:AF15" si="33">MAX(S3:S11)-MIN(S3:S11)</f>
        <v>1.139205023825439</v>
      </c>
      <c r="T15" s="14">
        <f t="shared" si="33"/>
        <v>1.919231657218448</v>
      </c>
      <c r="U15" s="14">
        <f t="shared" si="33"/>
        <v>1.6280462427301234</v>
      </c>
      <c r="V15" s="14">
        <f t="shared" si="33"/>
        <v>0.93893472616577567</v>
      </c>
      <c r="W15" s="14">
        <f t="shared" si="33"/>
        <v>1.613146977184658</v>
      </c>
      <c r="X15" s="14">
        <f t="shared" si="33"/>
        <v>0.41370565623399463</v>
      </c>
      <c r="Y15" s="14">
        <f t="shared" si="33"/>
        <v>0.19750000000000001</v>
      </c>
      <c r="Z15" s="14">
        <f t="shared" si="33"/>
        <v>5.5200000000000027E-2</v>
      </c>
      <c r="AA15" s="14">
        <f t="shared" si="33"/>
        <v>0.24770000000000003</v>
      </c>
      <c r="AB15" s="14">
        <f t="shared" si="33"/>
        <v>0.55569999999999986</v>
      </c>
      <c r="AC15" s="14">
        <f t="shared" si="33"/>
        <v>1.1176999999999997</v>
      </c>
      <c r="AD15" s="14">
        <f t="shared" si="33"/>
        <v>4.1300000000000114E-2</v>
      </c>
      <c r="AE15" s="14">
        <f t="shared" si="33"/>
        <v>3.8099999999999912E-2</v>
      </c>
      <c r="AF15" s="14">
        <f t="shared" si="33"/>
        <v>5.3399999999999781E-2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MIN(D3:D11)</f>
        <v>12.886100000000001</v>
      </c>
      <c r="E16" s="14">
        <f t="shared" ref="E16:N16" si="34">MIN(E3:E11)</f>
        <v>11.5646</v>
      </c>
      <c r="F16" s="14">
        <f t="shared" si="34"/>
        <v>2.3443999999999998</v>
      </c>
      <c r="G16" s="14">
        <f t="shared" si="34"/>
        <v>0.73599999999999999</v>
      </c>
      <c r="H16" s="14">
        <f t="shared" si="34"/>
        <v>1.0807999999999998</v>
      </c>
      <c r="I16" s="14">
        <f t="shared" si="34"/>
        <v>0.64259999999999984</v>
      </c>
      <c r="J16" s="14">
        <f t="shared" si="34"/>
        <v>1.6548000000000003</v>
      </c>
      <c r="K16" s="14">
        <f t="shared" si="34"/>
        <v>0.96269999999999989</v>
      </c>
      <c r="L16" s="14">
        <f t="shared" si="34"/>
        <v>4.1400400541540661</v>
      </c>
      <c r="M16" s="14">
        <f t="shared" si="34"/>
        <v>1.4599774861277823</v>
      </c>
      <c r="N16" s="14">
        <f t="shared" si="34"/>
        <v>3.3225834000066876</v>
      </c>
      <c r="O16" s="14">
        <f>MIN(O3:O5,O7:O11)</f>
        <v>1.3287831162383119</v>
      </c>
      <c r="P16" s="14">
        <f>MIN(P3:P11)</f>
        <v>4.7348868138531044</v>
      </c>
      <c r="Q16" s="14">
        <f>MIN(Q3:Q11)</f>
        <v>5.1289636945488315</v>
      </c>
      <c r="R16" s="14">
        <f>MIN(R3, R5:R11)</f>
        <v>3.6613888471453016</v>
      </c>
      <c r="S16" s="14">
        <f t="shared" ref="S16:AF16" si="35">MIN(S3:S11)</f>
        <v>4.0352279402779718</v>
      </c>
      <c r="T16" s="14">
        <f t="shared" si="35"/>
        <v>3.8706796832081047</v>
      </c>
      <c r="U16" s="14">
        <f t="shared" si="35"/>
        <v>5.2336075703094123</v>
      </c>
      <c r="V16" s="14">
        <f t="shared" si="35"/>
        <v>0</v>
      </c>
      <c r="W16" s="14">
        <f t="shared" si="35"/>
        <v>0</v>
      </c>
      <c r="X16" s="14">
        <f t="shared" si="35"/>
        <v>0</v>
      </c>
      <c r="Y16" s="14">
        <f t="shared" si="35"/>
        <v>1.044</v>
      </c>
      <c r="Z16" s="14">
        <f t="shared" si="35"/>
        <v>0.57979999999999998</v>
      </c>
      <c r="AA16" s="14">
        <f t="shared" si="35"/>
        <v>1.3868</v>
      </c>
      <c r="AB16" s="14">
        <f t="shared" si="35"/>
        <v>3.1108000000000002</v>
      </c>
      <c r="AC16" s="14">
        <f t="shared" si="35"/>
        <v>1.7779000000000003</v>
      </c>
      <c r="AD16" s="14">
        <f t="shared" si="35"/>
        <v>0.25139999999999985</v>
      </c>
      <c r="AE16" s="14">
        <f t="shared" si="35"/>
        <v>0.23939999999999995</v>
      </c>
      <c r="AF16" s="14">
        <f t="shared" si="35"/>
        <v>0.22030000000000005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MAX(D3:D11)</f>
        <v>15.1892</v>
      </c>
      <c r="E17" s="14">
        <f t="shared" ref="E17:N17" si="36">MAX(E3:E11)</f>
        <v>13.9535</v>
      </c>
      <c r="F17" s="14">
        <f t="shared" si="36"/>
        <v>2.8193999999999999</v>
      </c>
      <c r="G17" s="14">
        <f t="shared" si="36"/>
        <v>0.90739999999999998</v>
      </c>
      <c r="H17" s="14">
        <f t="shared" si="36"/>
        <v>1.4516</v>
      </c>
      <c r="I17" s="14">
        <f t="shared" si="36"/>
        <v>0.78550000000000031</v>
      </c>
      <c r="J17" s="14">
        <f t="shared" si="36"/>
        <v>1.8649999999999998</v>
      </c>
      <c r="K17" s="14">
        <f t="shared" si="36"/>
        <v>1.2940999999999994</v>
      </c>
      <c r="L17" s="14">
        <f t="shared" si="36"/>
        <v>6.3796890120130465</v>
      </c>
      <c r="M17" s="14">
        <f t="shared" si="36"/>
        <v>2.0611012420548391</v>
      </c>
      <c r="N17" s="14">
        <f t="shared" si="36"/>
        <v>5.8304668509477011</v>
      </c>
      <c r="O17" s="14">
        <f>MAX(O3:O5,O7:O11)</f>
        <v>1.8714633979856519</v>
      </c>
      <c r="P17" s="14">
        <f>MAX(P3:P11)</f>
        <v>6.009488102159783</v>
      </c>
      <c r="Q17" s="14">
        <f>MAX(Q3:Q11)</f>
        <v>6.2874074347062958</v>
      </c>
      <c r="R17" s="14">
        <f>MAX(R3, R5:R11)</f>
        <v>4.4403225299520761</v>
      </c>
      <c r="S17" s="14">
        <f t="shared" ref="S17:AF17" si="37">MAX(S3:S11)</f>
        <v>5.1744329641034108</v>
      </c>
      <c r="T17" s="14">
        <f t="shared" si="37"/>
        <v>5.7899113404265528</v>
      </c>
      <c r="U17" s="14">
        <f t="shared" si="37"/>
        <v>6.8616538130395357</v>
      </c>
      <c r="V17" s="14">
        <f t="shared" si="37"/>
        <v>0.93893472616577567</v>
      </c>
      <c r="W17" s="14">
        <f t="shared" si="37"/>
        <v>1.613146977184658</v>
      </c>
      <c r="X17" s="14">
        <f t="shared" si="37"/>
        <v>0.41370565623399463</v>
      </c>
      <c r="Y17" s="14">
        <f t="shared" si="37"/>
        <v>1.2415</v>
      </c>
      <c r="Z17" s="14">
        <f t="shared" si="37"/>
        <v>0.63500000000000001</v>
      </c>
      <c r="AA17" s="14">
        <f t="shared" si="37"/>
        <v>1.6345000000000001</v>
      </c>
      <c r="AB17" s="14">
        <f t="shared" si="37"/>
        <v>3.6665000000000001</v>
      </c>
      <c r="AC17" s="14">
        <f t="shared" si="37"/>
        <v>2.8956</v>
      </c>
      <c r="AD17" s="14">
        <f t="shared" si="37"/>
        <v>0.29269999999999996</v>
      </c>
      <c r="AE17" s="14">
        <f t="shared" si="37"/>
        <v>0.27749999999999986</v>
      </c>
      <c r="AF17" s="14">
        <f t="shared" si="37"/>
        <v>0.27369999999999983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COUNT(D3:D11)</f>
        <v>7</v>
      </c>
      <c r="E18" s="15">
        <f t="shared" ref="E18:N18" si="38">COUNT(E3:E11)</f>
        <v>9</v>
      </c>
      <c r="F18" s="15">
        <f t="shared" si="38"/>
        <v>5</v>
      </c>
      <c r="G18" s="15">
        <f t="shared" si="38"/>
        <v>5</v>
      </c>
      <c r="H18" s="15">
        <f t="shared" si="38"/>
        <v>5</v>
      </c>
      <c r="I18" s="15">
        <f t="shared" si="38"/>
        <v>5</v>
      </c>
      <c r="J18" s="15">
        <f t="shared" si="38"/>
        <v>5</v>
      </c>
      <c r="K18" s="15">
        <f t="shared" si="38"/>
        <v>5</v>
      </c>
      <c r="L18" s="15">
        <f t="shared" si="38"/>
        <v>8</v>
      </c>
      <c r="M18" s="15">
        <f t="shared" si="38"/>
        <v>8</v>
      </c>
      <c r="N18" s="15">
        <f t="shared" si="38"/>
        <v>8</v>
      </c>
      <c r="O18" s="15">
        <f>COUNT(O3:O5,O7:O11)</f>
        <v>5</v>
      </c>
      <c r="P18" s="15">
        <f>COUNT(P3:P11)</f>
        <v>5</v>
      </c>
      <c r="Q18" s="15">
        <f>COUNT(Q3:Q11)</f>
        <v>5</v>
      </c>
      <c r="R18" s="15">
        <f>COUNT(R3, R5:R11)</f>
        <v>4</v>
      </c>
      <c r="S18" s="15">
        <f t="shared" ref="S18:AF18" si="39">COUNT(S3:S11)</f>
        <v>5</v>
      </c>
      <c r="T18" s="15">
        <f t="shared" si="39"/>
        <v>5</v>
      </c>
      <c r="U18" s="15">
        <f t="shared" si="39"/>
        <v>5</v>
      </c>
      <c r="V18" s="15">
        <f t="shared" si="39"/>
        <v>5</v>
      </c>
      <c r="W18" s="15">
        <f t="shared" si="39"/>
        <v>5</v>
      </c>
      <c r="X18" s="15">
        <f t="shared" si="39"/>
        <v>5</v>
      </c>
      <c r="Y18" s="15">
        <f t="shared" si="39"/>
        <v>5</v>
      </c>
      <c r="Z18" s="15">
        <f t="shared" si="39"/>
        <v>5</v>
      </c>
      <c r="AA18" s="15">
        <f t="shared" si="39"/>
        <v>5</v>
      </c>
      <c r="AB18" s="15">
        <f t="shared" si="39"/>
        <v>5</v>
      </c>
      <c r="AC18" s="15">
        <f t="shared" si="39"/>
        <v>5</v>
      </c>
      <c r="AD18" s="15">
        <f t="shared" si="39"/>
        <v>5</v>
      </c>
      <c r="AE18" s="15">
        <f t="shared" si="39"/>
        <v>5</v>
      </c>
      <c r="AF18" s="15">
        <f t="shared" si="39"/>
        <v>5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282</v>
      </c>
      <c r="C23" s="1" t="s">
        <v>479</v>
      </c>
      <c r="D23" s="5">
        <f t="shared" ref="D23:D32" si="40">((AG23-AW23)^2+(AH23-AX23)^2)^0.5</f>
        <v>18.590299999999999</v>
      </c>
      <c r="E23" s="5">
        <f t="shared" ref="E23:E32" si="41">((AG23-AU23)^2+(AH23-AV23)^2)^0.5</f>
        <v>17.786300000000001</v>
      </c>
      <c r="F23" s="5">
        <f t="shared" ref="F23:F32" si="42">((AG23-AM23)^2+(AH23-AN23)^2)^0.5</f>
        <v>3.4714999999999998</v>
      </c>
      <c r="G23" s="5">
        <f t="shared" ref="G23:G32" si="43">((AG23-AI23)^2+(AH23-AJ23)^2)^0.5</f>
        <v>1.1868000000000001</v>
      </c>
      <c r="H23" s="5">
        <f t="shared" ref="H23:H32" si="44">((AK23-AM23)^2+(AL23-AN23)^2)^0.5</f>
        <v>1.7512999999999999</v>
      </c>
      <c r="I23" s="5">
        <f t="shared" ref="I23:I32" si="45">((AM23-AO23)^2+(AN23-AP23)^2)^0.5</f>
        <v>0.89219999999999988</v>
      </c>
      <c r="J23" s="5">
        <f t="shared" ref="J23:J32" si="46">((AO23-AQ23)^2+(AP23-AR23)^2)^0.5</f>
        <v>2.3654000000000002</v>
      </c>
      <c r="K23" s="5">
        <f t="shared" ref="K23:K32" si="47">((AQ23-AS23)^2+(AR23-AT23)^2)^0.5</f>
        <v>1.4078000000000008</v>
      </c>
      <c r="L23" s="5">
        <f t="shared" ref="L23:L32" si="48">((BS23-BU23)^2+(BT23-BV23)^2)^0.5</f>
        <v>5.9753536213348912</v>
      </c>
      <c r="M23" s="5">
        <f t="shared" ref="M23:M32" si="49">((BU23-BW23)^2+(BV23-BX23)^2)^0.5</f>
        <v>2.0652238837472319</v>
      </c>
      <c r="N23" s="5">
        <f t="shared" ref="N23:N32" si="50">((BW23-BY23)^2+(BX23-BZ23)^2)^0.5 + ((BY23-CA23)^2+(BZ23-CB23)^2)^0.5</f>
        <v>5.4940810303739509</v>
      </c>
      <c r="O23" s="5" t="s">
        <v>566</v>
      </c>
      <c r="P23" s="5">
        <f>((CE23-CG23)^2+(CF23-CH23)^2)^0.5</f>
        <v>7.5639282419917224</v>
      </c>
      <c r="Q23" s="5">
        <f t="shared" ref="Q23:Q32" si="51">((CG23-CI23)^2+(CH23-CJ23)^2)^0.5</f>
        <v>8.1128287625217386</v>
      </c>
      <c r="R23" s="5">
        <f>((CO23-CQ23)^2+(CP23-CR23)^2)^0.5</f>
        <v>6.757276230109289</v>
      </c>
      <c r="S23" s="5">
        <f>((CQ23-CS23)^2+(CR23-CT23)^2)^0.5</f>
        <v>6.6198212037788453</v>
      </c>
      <c r="T23" s="5">
        <f>((CY23-DA23)^2+(CZ23-DB23)^2)^0.5</f>
        <v>7.5136970640291318</v>
      </c>
      <c r="U23" s="5">
        <f>((DA23-DC23)^2+(DB23-DD23)^2)^0.5</f>
        <v>8.9334723646519443</v>
      </c>
      <c r="V23" s="5">
        <f>((DI23-DK23)^2+(DJ23-DL23)^2)^0.5</f>
        <v>1.1536733549839835</v>
      </c>
      <c r="W23" s="5">
        <f>((DK23-DM23)^2+(DL23-DN23)^2)^0.5</f>
        <v>2.1192003444695837</v>
      </c>
      <c r="X23" s="5">
        <f>((DM23-DO23)^2+(DN23-DP23)^2)^0.5</f>
        <v>0.43120466138482205</v>
      </c>
      <c r="Y23" s="5">
        <f t="shared" ref="Y23:Y32" si="52">((BE23-BK23)^2+(BF23-BL23)^2)^0.5</f>
        <v>1.3010999999999999</v>
      </c>
      <c r="Z23" s="5">
        <f t="shared" ref="Z23:Z32" si="53">((BG23-BI23)^2+(BH23-BJ23)^2)^0.5</f>
        <v>0.748</v>
      </c>
      <c r="AA23" s="5">
        <f t="shared" ref="AA23:AA32" si="54">((BC23-BM23)^2+(BD23-BN23)^2)^0.5</f>
        <v>1.7088000000000001</v>
      </c>
      <c r="AB23" s="5">
        <f t="shared" ref="AB23:AB32" si="55">((BA23-BO23)^2+(BB23-BP23)^2)^0.5</f>
        <v>4.4412000000000003</v>
      </c>
      <c r="AC23" s="6">
        <f t="shared" ref="AC23:AC32" si="56">((AY23-BQ23)^2+(AZ23-BR23)^2)^0.5</f>
        <v>3.2499000000000002</v>
      </c>
      <c r="AD23" s="6">
        <f>((CK23-CM23)^2+(CL23-CN23)^2)^0.5</f>
        <v>0.41910000000000003</v>
      </c>
      <c r="AE23" s="6">
        <f>((CU23-CW23)^2+(CV23-CX23)^2)^0.5</f>
        <v>0.45409999999999995</v>
      </c>
      <c r="AF23" s="6">
        <f>((DE23-DG23)^2+(DF23-DH23)^2)^0.5</f>
        <v>0.34609999999999941</v>
      </c>
      <c r="AG23" s="9">
        <v>0</v>
      </c>
      <c r="AH23" s="9">
        <v>0</v>
      </c>
      <c r="AI23" s="9">
        <v>0</v>
      </c>
      <c r="AJ23" s="9">
        <v>-1.1868000000000001</v>
      </c>
      <c r="AK23" s="9">
        <v>0</v>
      </c>
      <c r="AL23" s="9">
        <v>-1.7202</v>
      </c>
      <c r="AM23" s="9">
        <v>0</v>
      </c>
      <c r="AN23" s="9">
        <v>-3.4714999999999998</v>
      </c>
      <c r="AO23" s="9">
        <v>0</v>
      </c>
      <c r="AP23" s="9">
        <v>-4.3636999999999997</v>
      </c>
      <c r="AQ23" s="9">
        <v>0</v>
      </c>
      <c r="AR23" s="9">
        <v>-6.7290999999999999</v>
      </c>
      <c r="AS23" s="9">
        <v>0</v>
      </c>
      <c r="AT23" s="9">
        <v>-8.1369000000000007</v>
      </c>
      <c r="AU23" s="9">
        <v>0</v>
      </c>
      <c r="AV23" s="9">
        <v>-17.786300000000001</v>
      </c>
      <c r="AW23" s="9">
        <v>0</v>
      </c>
      <c r="AX23" s="9">
        <v>-18.590299999999999</v>
      </c>
      <c r="AY23" s="18">
        <v>1.8732</v>
      </c>
      <c r="AZ23" s="18">
        <v>-8.3109000000000002</v>
      </c>
      <c r="BA23" s="19">
        <v>2.2408999999999999</v>
      </c>
      <c r="BB23" s="19">
        <v>-8.3109000000000002</v>
      </c>
      <c r="BC23" s="19">
        <v>0.90169999999999995</v>
      </c>
      <c r="BD23" s="19">
        <v>-8.3109000000000002</v>
      </c>
      <c r="BE23" s="19">
        <v>0.75180000000000002</v>
      </c>
      <c r="BF23" s="19">
        <v>-8.3109000000000002</v>
      </c>
      <c r="BG23" s="19">
        <v>0.44829999999999998</v>
      </c>
      <c r="BH23" s="19">
        <v>-8.3109000000000002</v>
      </c>
      <c r="BI23" s="19">
        <v>-0.29970000000000002</v>
      </c>
      <c r="BJ23" s="19">
        <v>-8.3109000000000002</v>
      </c>
      <c r="BK23" s="19">
        <v>-0.54930000000000001</v>
      </c>
      <c r="BL23" s="19">
        <v>-8.3109000000000002</v>
      </c>
      <c r="BM23" s="19">
        <v>-0.80710000000000004</v>
      </c>
      <c r="BN23" s="19">
        <v>-8.3109000000000002</v>
      </c>
      <c r="BO23" s="19">
        <v>-2.2002999999999999</v>
      </c>
      <c r="BP23" s="19">
        <v>-8.3109000000000002</v>
      </c>
      <c r="BQ23" s="19">
        <v>-1.3767</v>
      </c>
      <c r="BR23" s="19">
        <v>-8.3109000000000002</v>
      </c>
      <c r="BS23" s="17">
        <v>0</v>
      </c>
      <c r="BT23" s="17">
        <v>0</v>
      </c>
      <c r="BU23" s="17">
        <v>-1.5043</v>
      </c>
      <c r="BV23" s="17">
        <v>-5.7828999999999997</v>
      </c>
      <c r="BW23" s="17">
        <v>0.32450000000000001</v>
      </c>
      <c r="BX23" s="17">
        <v>-6.7423999999999999</v>
      </c>
      <c r="BY23" s="17">
        <v>3.8544</v>
      </c>
      <c r="BZ23" s="17">
        <v>-7.9858000000000002</v>
      </c>
      <c r="CA23" s="17">
        <v>5.5747</v>
      </c>
      <c r="CB23" s="17">
        <v>-7.6562000000000001</v>
      </c>
      <c r="CC23" s="17">
        <v>5.5747</v>
      </c>
      <c r="CD23" s="17">
        <v>-7.6562000000000001</v>
      </c>
      <c r="CE23" s="12">
        <v>-1.8498000000000001</v>
      </c>
      <c r="CF23" s="12">
        <v>0.94550000000000001</v>
      </c>
      <c r="CG23" s="12">
        <v>0.72389999999999999</v>
      </c>
      <c r="CH23" s="12">
        <v>8.0580999999999996</v>
      </c>
      <c r="CI23" s="12">
        <v>7.9661</v>
      </c>
      <c r="CJ23" s="12">
        <v>4.4017999999999997</v>
      </c>
      <c r="CK23" s="12">
        <v>-0.56259999999999999</v>
      </c>
      <c r="CL23" s="12">
        <v>3.9186000000000001</v>
      </c>
      <c r="CM23" s="12">
        <v>-0.98170000000000002</v>
      </c>
      <c r="CN23" s="12">
        <v>3.9186000000000001</v>
      </c>
      <c r="CO23" s="12">
        <v>-3.6716000000000002</v>
      </c>
      <c r="CP23" s="12">
        <v>3.5446</v>
      </c>
      <c r="CQ23" s="12">
        <v>2.9742999999999999</v>
      </c>
      <c r="CR23" s="12">
        <v>2.3228</v>
      </c>
      <c r="CS23" s="12">
        <v>6.9069000000000003</v>
      </c>
      <c r="CT23" s="12">
        <v>-3.0023</v>
      </c>
      <c r="CU23" s="12">
        <v>0.60519999999999996</v>
      </c>
      <c r="CV23" s="12">
        <v>-3.1375000000000002</v>
      </c>
      <c r="CW23" s="12">
        <v>0.15110000000000001</v>
      </c>
      <c r="CX23" s="12">
        <v>-3.1375000000000002</v>
      </c>
      <c r="CY23" s="12">
        <v>-6.7671999999999999</v>
      </c>
      <c r="CZ23" s="12">
        <v>-2.8308</v>
      </c>
      <c r="DA23" s="12">
        <v>-0.3543</v>
      </c>
      <c r="DB23" s="12">
        <v>1.0846</v>
      </c>
      <c r="DC23" s="12">
        <v>4.3681999999999999</v>
      </c>
      <c r="DD23" s="12">
        <v>-6.4985999999999997</v>
      </c>
      <c r="DE23" s="12">
        <v>4.3103999999999996</v>
      </c>
      <c r="DF23" s="12">
        <v>-6.4985999999999997</v>
      </c>
      <c r="DG23" s="12">
        <v>3.9643000000000002</v>
      </c>
      <c r="DH23" s="12">
        <v>-6.4985999999999997</v>
      </c>
      <c r="DI23" s="12">
        <v>0.65529999999999999</v>
      </c>
      <c r="DJ23" s="12">
        <v>6.4344999999999999</v>
      </c>
      <c r="DK23" s="12">
        <v>1.6243000000000001</v>
      </c>
      <c r="DL23" s="12">
        <v>7.0606</v>
      </c>
      <c r="DM23" s="12">
        <v>2.4860000000000002</v>
      </c>
      <c r="DN23" s="12">
        <v>8.9967000000000006</v>
      </c>
      <c r="DO23" s="12">
        <v>2.4954999999999998</v>
      </c>
      <c r="DP23" s="12">
        <v>9.4277999999999995</v>
      </c>
    </row>
    <row r="24" spans="2:120" x14ac:dyDescent="0.2">
      <c r="B24" s="1" t="s">
        <v>283</v>
      </c>
      <c r="C24" s="1" t="s">
        <v>516</v>
      </c>
      <c r="D24" s="5">
        <f t="shared" si="40"/>
        <v>15.428599999999999</v>
      </c>
      <c r="E24" s="5">
        <f t="shared" si="41"/>
        <v>14.636100000000001</v>
      </c>
      <c r="F24" s="5">
        <f t="shared" si="42"/>
        <v>2.8473000000000002</v>
      </c>
      <c r="G24" s="5">
        <f t="shared" si="43"/>
        <v>0.92520000000000002</v>
      </c>
      <c r="H24" s="5">
        <f t="shared" si="44"/>
        <v>1.4757000000000002</v>
      </c>
      <c r="I24" s="5">
        <f t="shared" si="45"/>
        <v>0.66929999999999978</v>
      </c>
      <c r="J24" s="5">
        <f t="shared" si="46"/>
        <v>1.9552</v>
      </c>
      <c r="K24" s="24">
        <f t="shared" si="47"/>
        <v>1.1195000000000004</v>
      </c>
      <c r="L24" s="5" t="s">
        <v>566</v>
      </c>
      <c r="M24" s="5" t="s">
        <v>566</v>
      </c>
      <c r="N24" s="5" t="s">
        <v>566</v>
      </c>
      <c r="O24" s="5" t="s">
        <v>566</v>
      </c>
      <c r="P24" s="5">
        <f t="shared" ref="P24:P32" si="57">((CE24-CG24)^2+(CF24-CH24)^2)^0.5</f>
        <v>4.9751572125913768</v>
      </c>
      <c r="Q24" s="5">
        <f t="shared" si="51"/>
        <v>5.4532926604025205</v>
      </c>
      <c r="R24" s="5">
        <f t="shared" ref="R24:R32" si="58">((CO24-CQ24)^2+(CP24-CR24)^2)^0.5</f>
        <v>3.6716165989928746</v>
      </c>
      <c r="S24" s="5">
        <f t="shared" ref="S24:S32" si="59">((CQ24-CS24)^2+(CR24-CT24)^2)^0.5</f>
        <v>4.6247998010724745</v>
      </c>
      <c r="T24" s="5">
        <f t="shared" ref="T24:T32" si="60">((CY24-DA24)^2+(CZ24-DB24)^2)^0.5</f>
        <v>4.9155659409675305</v>
      </c>
      <c r="U24" s="5">
        <f t="shared" ref="U24:U32" si="61">((DA24-DC24)^2+(DB24-DD24)^2)^0.5</f>
        <v>5.8566833455463509</v>
      </c>
      <c r="V24" s="5">
        <f t="shared" ref="V24:V32" si="62">((DI24-DK24)^2+(DJ24-DL24)^2)^0.5</f>
        <v>0.91349803502799043</v>
      </c>
      <c r="W24" s="5">
        <f t="shared" ref="W24:W32" si="63">((DK24-DM24)^2+(DL24-DN24)^2)^0.5</f>
        <v>1.7058626820468297</v>
      </c>
      <c r="X24" s="5">
        <f t="shared" ref="X24:X32" si="64">((DM24-DO24)^2+(DN24-DP24)^2)^0.5</f>
        <v>0.46148790883402302</v>
      </c>
      <c r="Y24" s="5">
        <f t="shared" si="52"/>
        <v>1.0851999999999999</v>
      </c>
      <c r="Z24" s="5">
        <f t="shared" si="53"/>
        <v>0.50360000000000005</v>
      </c>
      <c r="AA24" s="5">
        <f t="shared" si="54"/>
        <v>1.5101</v>
      </c>
      <c r="AB24" s="5">
        <f t="shared" si="55"/>
        <v>3.8327999999999998</v>
      </c>
      <c r="AC24" s="6">
        <f t="shared" si="56"/>
        <v>2.6207000000000003</v>
      </c>
      <c r="AD24" s="6">
        <f t="shared" ref="AD24:AD32" si="65">((CK24-CM24)^2+(CL24-CN24)^2)^0.5</f>
        <v>0.35870000000000002</v>
      </c>
      <c r="AE24" s="6">
        <f t="shared" ref="AE24:AE32" si="66">((CU24-CW24)^2+(CV24-CX24)^2)^0.5</f>
        <v>0.41400000000000015</v>
      </c>
      <c r="AF24" s="6">
        <f t="shared" ref="AF24:AF32" si="67">((DE24-DG24)^2+(DF24-DH24)^2)^0.5</f>
        <v>0.29269999999999996</v>
      </c>
      <c r="AG24" s="9">
        <v>0</v>
      </c>
      <c r="AH24" s="9">
        <v>0</v>
      </c>
      <c r="AI24" s="9">
        <v>0</v>
      </c>
      <c r="AJ24" s="9">
        <v>-0.92520000000000002</v>
      </c>
      <c r="AK24" s="9">
        <v>0</v>
      </c>
      <c r="AL24" s="9">
        <v>-1.3715999999999999</v>
      </c>
      <c r="AM24" s="9">
        <v>0</v>
      </c>
      <c r="AN24" s="9">
        <v>-2.8473000000000002</v>
      </c>
      <c r="AO24" s="9">
        <v>0</v>
      </c>
      <c r="AP24" s="9">
        <v>-3.5165999999999999</v>
      </c>
      <c r="AQ24" s="9">
        <v>0</v>
      </c>
      <c r="AR24" s="9">
        <v>-5.4718</v>
      </c>
      <c r="AS24" s="9">
        <v>0</v>
      </c>
      <c r="AT24" s="9">
        <v>-6.5913000000000004</v>
      </c>
      <c r="AU24" s="9">
        <v>0</v>
      </c>
      <c r="AV24" s="9">
        <v>-14.636100000000001</v>
      </c>
      <c r="AW24" s="9">
        <v>0</v>
      </c>
      <c r="AX24" s="9">
        <v>-15.428599999999999</v>
      </c>
      <c r="AY24" s="18">
        <v>1.4782999999999999</v>
      </c>
      <c r="AZ24" s="18">
        <v>-5.99</v>
      </c>
      <c r="BA24" s="19">
        <v>1.9056</v>
      </c>
      <c r="BB24" s="19">
        <v>-5.99</v>
      </c>
      <c r="BC24" s="19">
        <v>0.85029999999999994</v>
      </c>
      <c r="BD24" s="19">
        <v>-5.99</v>
      </c>
      <c r="BE24" s="19">
        <v>0.76900000000000002</v>
      </c>
      <c r="BF24" s="19">
        <v>-5.99</v>
      </c>
      <c r="BG24" s="19">
        <v>0.38990000000000002</v>
      </c>
      <c r="BH24" s="19">
        <v>-5.99</v>
      </c>
      <c r="BI24" s="19">
        <v>-0.1137</v>
      </c>
      <c r="BJ24" s="19">
        <v>-5.99</v>
      </c>
      <c r="BK24" s="19">
        <v>-0.31619999999999998</v>
      </c>
      <c r="BL24" s="19">
        <v>-5.99</v>
      </c>
      <c r="BM24" s="19">
        <v>-0.65980000000000005</v>
      </c>
      <c r="BN24" s="19">
        <v>-5.99</v>
      </c>
      <c r="BO24" s="19">
        <v>-1.9272</v>
      </c>
      <c r="BP24" s="19">
        <v>-5.99</v>
      </c>
      <c r="BQ24" s="19">
        <v>-1.1424000000000001</v>
      </c>
      <c r="BR24" s="19">
        <v>-5.99</v>
      </c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2">
        <v>0</v>
      </c>
      <c r="CF24" s="12">
        <v>0</v>
      </c>
      <c r="CG24" s="12">
        <v>0.10730000000000001</v>
      </c>
      <c r="CH24" s="12">
        <v>-4.9740000000000002</v>
      </c>
      <c r="CI24" s="12">
        <v>5.2895000000000003</v>
      </c>
      <c r="CJ24" s="12">
        <v>-3.2759999999999998</v>
      </c>
      <c r="CK24" s="12">
        <v>0.44890000000000002</v>
      </c>
      <c r="CL24" s="12">
        <v>-2.7038000000000002</v>
      </c>
      <c r="CM24" s="12">
        <v>9.0200000000000002E-2</v>
      </c>
      <c r="CN24" s="12">
        <v>-2.7038000000000002</v>
      </c>
      <c r="CO24" s="12">
        <v>-0.32129999999999997</v>
      </c>
      <c r="CP24" s="12">
        <v>-1.5424</v>
      </c>
      <c r="CQ24" s="12">
        <v>-1.752</v>
      </c>
      <c r="CR24" s="12">
        <v>1.839</v>
      </c>
      <c r="CS24" s="12">
        <v>2.1482000000000001</v>
      </c>
      <c r="CT24" s="12">
        <v>-0.64639999999999997</v>
      </c>
      <c r="CU24" s="12">
        <v>-0.95</v>
      </c>
      <c r="CV24" s="12">
        <v>0.14349999999999999</v>
      </c>
      <c r="CW24" s="12">
        <v>-1.3640000000000001</v>
      </c>
      <c r="CX24" s="12">
        <v>0.14349999999999999</v>
      </c>
      <c r="CY24" s="12">
        <v>-0.99629999999999996</v>
      </c>
      <c r="CZ24" s="12">
        <v>-0.21149999999999999</v>
      </c>
      <c r="DA24" s="12">
        <v>-0.73470000000000002</v>
      </c>
      <c r="DB24" s="12">
        <v>4.6970999999999998</v>
      </c>
      <c r="DC24" s="12">
        <v>2.3418999999999999</v>
      </c>
      <c r="DD24" s="12">
        <v>-0.28639999999999999</v>
      </c>
      <c r="DE24" s="12">
        <v>-0.54990000000000006</v>
      </c>
      <c r="DF24" s="12">
        <v>2.0998999999999999</v>
      </c>
      <c r="DG24" s="12">
        <v>-0.84260000000000002</v>
      </c>
      <c r="DH24" s="12">
        <v>2.0998999999999999</v>
      </c>
      <c r="DI24" s="12">
        <v>2.5291999999999999</v>
      </c>
      <c r="DJ24" s="12">
        <v>9.3504000000000005</v>
      </c>
      <c r="DK24" s="12">
        <v>3.0676999999999999</v>
      </c>
      <c r="DL24" s="12">
        <v>8.6125000000000007</v>
      </c>
      <c r="DM24" s="12">
        <v>3.1406999999999998</v>
      </c>
      <c r="DN24" s="12">
        <v>6.9081999999999999</v>
      </c>
      <c r="DO24" s="12">
        <v>3.0396999999999998</v>
      </c>
      <c r="DP24" s="12">
        <v>6.4579000000000004</v>
      </c>
    </row>
    <row r="25" spans="2:120" x14ac:dyDescent="0.2">
      <c r="B25" s="1" t="s">
        <v>284</v>
      </c>
      <c r="C25" s="1"/>
      <c r="D25" s="5">
        <f>((AG25-AW25)^2+(AH25-AX25)^2)^0.5</f>
        <v>16.439499999999999</v>
      </c>
      <c r="E25" s="5">
        <f t="shared" si="41"/>
        <v>15.6267</v>
      </c>
      <c r="F25" s="5">
        <f t="shared" si="42"/>
        <v>3.0377999999999998</v>
      </c>
      <c r="G25" s="5">
        <f t="shared" si="43"/>
        <v>0.96899999999999997</v>
      </c>
      <c r="H25" s="5">
        <f t="shared" si="44"/>
        <v>1.6420999999999999</v>
      </c>
      <c r="I25" s="5">
        <f t="shared" si="45"/>
        <v>0.80200000000000005</v>
      </c>
      <c r="J25" s="5">
        <f t="shared" si="46"/>
        <v>2.1297999999999999</v>
      </c>
      <c r="K25" s="5">
        <f t="shared" si="47"/>
        <v>1.2453000000000003</v>
      </c>
      <c r="L25" s="5">
        <f t="shared" si="48"/>
        <v>6.023142167506923</v>
      </c>
      <c r="M25" s="5">
        <f t="shared" si="49"/>
        <v>1.7656869541342823</v>
      </c>
      <c r="N25" s="5">
        <f t="shared" si="50"/>
        <v>4.4864497066165798</v>
      </c>
      <c r="O25" s="5">
        <f>((CA25-CC25)^2+(CB25-CD25)^2)^0.5</f>
        <v>1.2829536897331872</v>
      </c>
      <c r="P25" s="5">
        <f t="shared" si="57"/>
        <v>6.3299738585558165</v>
      </c>
      <c r="Q25" s="5">
        <f t="shared" si="51"/>
        <v>6.6803676500623821</v>
      </c>
      <c r="R25" s="5">
        <f t="shared" si="58"/>
        <v>4.7765388577923238</v>
      </c>
      <c r="S25" s="5">
        <f t="shared" si="59"/>
        <v>5.5891125252583711</v>
      </c>
      <c r="T25" s="5">
        <f t="shared" si="60"/>
        <v>5.7473690015519283</v>
      </c>
      <c r="U25" s="5">
        <f t="shared" si="61"/>
        <v>6.9399787730222915</v>
      </c>
      <c r="V25" s="5">
        <f t="shared" si="62"/>
        <v>1.0484773340420859</v>
      </c>
      <c r="W25" s="5">
        <f t="shared" si="63"/>
        <v>1.8455710119093218</v>
      </c>
      <c r="X25" s="5">
        <f t="shared" si="64"/>
        <v>0.43493100602279433</v>
      </c>
      <c r="Y25" s="5">
        <f t="shared" si="52"/>
        <v>1.2787999999999999</v>
      </c>
      <c r="Z25" s="5">
        <f t="shared" si="53"/>
        <v>0.7258</v>
      </c>
      <c r="AA25" s="5">
        <f t="shared" si="54"/>
        <v>1.9247000000000001</v>
      </c>
      <c r="AB25" s="5">
        <f t="shared" si="55"/>
        <v>4.1617999999999995</v>
      </c>
      <c r="AC25" s="6">
        <f t="shared" si="56"/>
        <v>3.9794999999999998</v>
      </c>
      <c r="AD25" s="6">
        <f t="shared" si="65"/>
        <v>0.41599999999999993</v>
      </c>
      <c r="AE25" s="6">
        <f t="shared" si="66"/>
        <v>0.38230000000000003</v>
      </c>
      <c r="AF25" s="6">
        <f t="shared" si="67"/>
        <v>0.31620000000000004</v>
      </c>
      <c r="AG25" s="9">
        <v>0</v>
      </c>
      <c r="AH25" s="9">
        <v>0</v>
      </c>
      <c r="AI25" s="9">
        <v>0</v>
      </c>
      <c r="AJ25" s="9">
        <v>-0.96899999999999997</v>
      </c>
      <c r="AK25" s="9">
        <v>0</v>
      </c>
      <c r="AL25" s="9">
        <v>-1.3956999999999999</v>
      </c>
      <c r="AM25" s="9">
        <v>0</v>
      </c>
      <c r="AN25" s="9">
        <v>-3.0377999999999998</v>
      </c>
      <c r="AO25" s="9">
        <v>0</v>
      </c>
      <c r="AP25" s="9">
        <v>-3.8397999999999999</v>
      </c>
      <c r="AQ25" s="9">
        <v>0</v>
      </c>
      <c r="AR25" s="9">
        <v>-5.9695999999999998</v>
      </c>
      <c r="AS25" s="9">
        <v>0</v>
      </c>
      <c r="AT25" s="9">
        <v>-7.2149000000000001</v>
      </c>
      <c r="AU25" s="9">
        <v>0</v>
      </c>
      <c r="AV25" s="9">
        <v>-15.6267</v>
      </c>
      <c r="AW25" s="9">
        <v>0</v>
      </c>
      <c r="AX25" s="9">
        <v>-16.439499999999999</v>
      </c>
      <c r="AY25" s="18">
        <v>2.1284999999999998</v>
      </c>
      <c r="AZ25" s="18">
        <v>-6.8643000000000001</v>
      </c>
      <c r="BA25" s="19">
        <v>2.0884999999999998</v>
      </c>
      <c r="BB25" s="19">
        <v>-6.8643000000000001</v>
      </c>
      <c r="BC25" s="19">
        <v>0.98170000000000002</v>
      </c>
      <c r="BD25" s="19">
        <v>-6.8643000000000001</v>
      </c>
      <c r="BE25" s="19">
        <v>0.49780000000000002</v>
      </c>
      <c r="BF25" s="19">
        <v>-6.8643000000000001</v>
      </c>
      <c r="BG25" s="19">
        <v>0.21529999999999999</v>
      </c>
      <c r="BH25" s="19">
        <v>-6.8643000000000001</v>
      </c>
      <c r="BI25" s="19">
        <v>-0.51049999999999995</v>
      </c>
      <c r="BJ25" s="19">
        <v>-6.8643000000000001</v>
      </c>
      <c r="BK25" s="19">
        <v>-0.78100000000000003</v>
      </c>
      <c r="BL25" s="19">
        <v>-6.8643000000000001</v>
      </c>
      <c r="BM25" s="19">
        <v>-0.94299999999999995</v>
      </c>
      <c r="BN25" s="19">
        <v>-6.8643000000000001</v>
      </c>
      <c r="BO25" s="19">
        <v>-2.0733000000000001</v>
      </c>
      <c r="BP25" s="19">
        <v>-6.8643000000000001</v>
      </c>
      <c r="BQ25" s="19">
        <v>-1.851</v>
      </c>
      <c r="BR25" s="19">
        <v>-6.8643000000000001</v>
      </c>
      <c r="BS25" s="17">
        <v>0</v>
      </c>
      <c r="BT25" s="17">
        <v>0</v>
      </c>
      <c r="BU25" s="17">
        <v>1.1589</v>
      </c>
      <c r="BV25" s="17">
        <v>5.9105999999999996</v>
      </c>
      <c r="BW25" s="17">
        <v>2.8809999999999998</v>
      </c>
      <c r="BX25" s="17">
        <v>6.3005000000000004</v>
      </c>
      <c r="BY25" s="17">
        <v>2.8809999999999998</v>
      </c>
      <c r="BZ25" s="17">
        <v>6.3005000000000004</v>
      </c>
      <c r="CA25" s="17">
        <v>7.3278999999999996</v>
      </c>
      <c r="CB25" s="17">
        <v>5.7061000000000002</v>
      </c>
      <c r="CC25" s="17">
        <v>7.0460000000000003</v>
      </c>
      <c r="CD25" s="17">
        <v>4.4545000000000003</v>
      </c>
      <c r="CE25" s="12">
        <v>-9.2100000000000001E-2</v>
      </c>
      <c r="CF25" s="12">
        <v>-6.1081000000000003</v>
      </c>
      <c r="CG25" s="12">
        <v>0.99629999999999996</v>
      </c>
      <c r="CH25" s="12">
        <v>0.12759999999999999</v>
      </c>
      <c r="CI25" s="12">
        <v>6.8650000000000002</v>
      </c>
      <c r="CJ25" s="12">
        <v>-3.0638999999999998</v>
      </c>
      <c r="CK25" s="12">
        <v>1.331</v>
      </c>
      <c r="CL25" s="12">
        <v>-3.0034999999999998</v>
      </c>
      <c r="CM25" s="12">
        <v>0.91500000000000004</v>
      </c>
      <c r="CN25" s="12">
        <v>-3.0034999999999998</v>
      </c>
      <c r="CO25" s="12">
        <v>0.72640000000000005</v>
      </c>
      <c r="CP25" s="12">
        <v>-2.0192999999999999</v>
      </c>
      <c r="CQ25" s="12">
        <v>-2.3380999999999998</v>
      </c>
      <c r="CR25" s="12">
        <v>1.6446000000000001</v>
      </c>
      <c r="CS25" s="12">
        <v>3.0657999999999999</v>
      </c>
      <c r="CT25" s="12">
        <v>3.0714999999999999</v>
      </c>
      <c r="CU25" s="12">
        <v>0.41210000000000002</v>
      </c>
      <c r="CV25" s="12">
        <v>0.4108</v>
      </c>
      <c r="CW25" s="12">
        <v>2.98E-2</v>
      </c>
      <c r="CX25" s="12">
        <v>0.4108</v>
      </c>
      <c r="CY25" s="12">
        <v>-0.53339999999999999</v>
      </c>
      <c r="CZ25" s="12">
        <v>0.86419999999999997</v>
      </c>
      <c r="DA25" s="12">
        <v>-4.0754000000000001</v>
      </c>
      <c r="DB25" s="12">
        <v>-3.6619999999999999</v>
      </c>
      <c r="DC25" s="12">
        <v>1.3029999999999999</v>
      </c>
      <c r="DD25" s="12">
        <v>0.72389999999999999</v>
      </c>
      <c r="DE25" s="12">
        <v>1.2414000000000001</v>
      </c>
      <c r="DF25" s="12">
        <v>-4.7015000000000002</v>
      </c>
      <c r="DG25" s="12">
        <v>0.92520000000000002</v>
      </c>
      <c r="DH25" s="12">
        <v>-4.7015000000000002</v>
      </c>
      <c r="DI25" s="12">
        <v>2.9597000000000002</v>
      </c>
      <c r="DJ25" s="12">
        <v>6.5880999999999998</v>
      </c>
      <c r="DK25" s="12">
        <v>3.5642999999999998</v>
      </c>
      <c r="DL25" s="12">
        <v>5.7314999999999996</v>
      </c>
      <c r="DM25" s="12">
        <v>3.4087000000000001</v>
      </c>
      <c r="DN25" s="12">
        <v>3.8925000000000001</v>
      </c>
      <c r="DO25" s="12">
        <v>3.2410000000000001</v>
      </c>
      <c r="DP25" s="12">
        <v>3.4912000000000001</v>
      </c>
    </row>
    <row r="26" spans="2:120" x14ac:dyDescent="0.2">
      <c r="B26" s="1" t="s">
        <v>285</v>
      </c>
      <c r="C26" s="1" t="s">
        <v>633</v>
      </c>
      <c r="D26" s="5">
        <f t="shared" si="40"/>
        <v>15.888999999999999</v>
      </c>
      <c r="E26" s="5">
        <f t="shared" si="41"/>
        <v>15.0558</v>
      </c>
      <c r="F26" s="5">
        <f t="shared" si="42"/>
        <v>2.8588</v>
      </c>
      <c r="G26" s="5">
        <f t="shared" si="43"/>
        <v>1.1093</v>
      </c>
      <c r="H26" s="5">
        <f t="shared" si="44"/>
        <v>1.2542</v>
      </c>
      <c r="I26" s="5">
        <f t="shared" si="45"/>
        <v>0.71430000000000016</v>
      </c>
      <c r="J26" s="5">
        <f t="shared" si="46"/>
        <v>2.0973999999999995</v>
      </c>
      <c r="K26" s="5">
        <f t="shared" si="47"/>
        <v>1.2961</v>
      </c>
      <c r="L26" s="5">
        <f t="shared" si="48"/>
        <v>5.5448862540182011</v>
      </c>
      <c r="M26" s="5">
        <f t="shared" si="49"/>
        <v>1.7191889744876798</v>
      </c>
      <c r="N26" s="5">
        <f t="shared" si="50"/>
        <v>4.4023171525647884</v>
      </c>
      <c r="O26" s="5" t="s">
        <v>566</v>
      </c>
      <c r="P26" s="5">
        <f t="shared" si="57"/>
        <v>5.9186276737095067</v>
      </c>
      <c r="Q26" s="5">
        <f t="shared" si="51"/>
        <v>6.287770607297948</v>
      </c>
      <c r="R26" s="5">
        <f t="shared" si="58"/>
        <v>4.9039704505635022</v>
      </c>
      <c r="S26" s="5">
        <f t="shared" si="59"/>
        <v>5.3745636567073971</v>
      </c>
      <c r="T26" s="5">
        <f t="shared" si="60"/>
        <v>5.7659633132721195</v>
      </c>
      <c r="U26" s="5">
        <f t="shared" si="61"/>
        <v>6.702165575394269</v>
      </c>
      <c r="V26" s="5" t="s">
        <v>566</v>
      </c>
      <c r="W26" s="5" t="s">
        <v>566</v>
      </c>
      <c r="X26" s="5" t="s">
        <v>566</v>
      </c>
      <c r="Y26" s="5">
        <f t="shared" si="52"/>
        <v>1.1366000000000001</v>
      </c>
      <c r="Z26" s="5">
        <f t="shared" si="53"/>
        <v>0.65660000000000007</v>
      </c>
      <c r="AA26" s="5">
        <f t="shared" si="54"/>
        <v>1.851</v>
      </c>
      <c r="AB26" s="5">
        <f t="shared" si="55"/>
        <v>3.9548000000000001</v>
      </c>
      <c r="AC26" s="6">
        <f t="shared" si="56"/>
        <v>2.7502</v>
      </c>
      <c r="AD26" s="6">
        <f t="shared" si="65"/>
        <v>0.37460000000000004</v>
      </c>
      <c r="AE26" s="6">
        <f t="shared" si="66"/>
        <v>0.38599999999999923</v>
      </c>
      <c r="AF26" s="6">
        <f t="shared" si="67"/>
        <v>0.25280000000000058</v>
      </c>
      <c r="AG26" s="9">
        <v>0</v>
      </c>
      <c r="AH26" s="9">
        <v>0</v>
      </c>
      <c r="AI26" s="9">
        <v>0</v>
      </c>
      <c r="AJ26" s="9">
        <v>-1.1093</v>
      </c>
      <c r="AK26" s="9">
        <v>0</v>
      </c>
      <c r="AL26" s="9">
        <v>-1.6046</v>
      </c>
      <c r="AM26" s="9">
        <v>0</v>
      </c>
      <c r="AN26" s="9">
        <v>-2.8588</v>
      </c>
      <c r="AO26" s="9">
        <v>0</v>
      </c>
      <c r="AP26" s="9">
        <v>-3.5731000000000002</v>
      </c>
      <c r="AQ26" s="9">
        <v>0</v>
      </c>
      <c r="AR26" s="9">
        <v>-5.6704999999999997</v>
      </c>
      <c r="AS26" s="9">
        <v>0</v>
      </c>
      <c r="AT26" s="9">
        <v>-6.9665999999999997</v>
      </c>
      <c r="AU26" s="9">
        <v>0</v>
      </c>
      <c r="AV26" s="9">
        <v>-15.0558</v>
      </c>
      <c r="AW26" s="9">
        <v>0</v>
      </c>
      <c r="AX26" s="9">
        <v>-15.888999999999999</v>
      </c>
      <c r="AY26" s="18">
        <v>1.4529000000000001</v>
      </c>
      <c r="AZ26" s="18">
        <v>-6.8693999999999997</v>
      </c>
      <c r="BA26" s="19">
        <v>1.8891</v>
      </c>
      <c r="BB26" s="19">
        <v>-6.8693999999999997</v>
      </c>
      <c r="BC26" s="19">
        <v>1.1735</v>
      </c>
      <c r="BD26" s="19">
        <v>-6.8693999999999997</v>
      </c>
      <c r="BE26" s="19">
        <v>0.95309999999999995</v>
      </c>
      <c r="BF26" s="19">
        <v>-6.8693999999999997</v>
      </c>
      <c r="BG26" s="19">
        <v>0.65910000000000002</v>
      </c>
      <c r="BH26" s="19">
        <v>-6.8693999999999997</v>
      </c>
      <c r="BI26" s="19">
        <v>2.5000000000000001E-3</v>
      </c>
      <c r="BJ26" s="19">
        <v>-6.8693999999999997</v>
      </c>
      <c r="BK26" s="19">
        <v>-0.1835</v>
      </c>
      <c r="BL26" s="19">
        <v>-6.8693999999999997</v>
      </c>
      <c r="BM26" s="19">
        <v>-0.67749999999999999</v>
      </c>
      <c r="BN26" s="19">
        <v>-6.8693999999999997</v>
      </c>
      <c r="BO26" s="19">
        <v>-2.0657000000000001</v>
      </c>
      <c r="BP26" s="19">
        <v>-6.8693999999999997</v>
      </c>
      <c r="BQ26" s="19">
        <v>-1.2972999999999999</v>
      </c>
      <c r="BR26" s="19">
        <v>-6.8693999999999997</v>
      </c>
      <c r="BS26" s="17">
        <v>0</v>
      </c>
      <c r="BT26" s="17">
        <v>0</v>
      </c>
      <c r="BU26" s="17">
        <v>2.9089</v>
      </c>
      <c r="BV26" s="17">
        <v>4.7206000000000001</v>
      </c>
      <c r="BW26" s="17">
        <v>3.8792</v>
      </c>
      <c r="BX26" s="17">
        <v>6.1398000000000001</v>
      </c>
      <c r="BY26" s="17">
        <v>6.6542000000000003</v>
      </c>
      <c r="BZ26" s="17">
        <v>8.1260999999999992</v>
      </c>
      <c r="CA26" s="17">
        <v>7.641</v>
      </c>
      <c r="CB26" s="17">
        <v>8.0504999999999995</v>
      </c>
      <c r="CC26" s="17">
        <v>7.641</v>
      </c>
      <c r="CD26" s="17">
        <v>8.0504999999999995</v>
      </c>
      <c r="CE26" s="12">
        <v>0</v>
      </c>
      <c r="CF26" s="12">
        <v>7.2400000000000006E-2</v>
      </c>
      <c r="CG26" s="12">
        <v>5.8985000000000003</v>
      </c>
      <c r="CH26" s="12">
        <v>-0.4153</v>
      </c>
      <c r="CI26" s="12">
        <v>-0.38800000000000001</v>
      </c>
      <c r="CJ26" s="12">
        <v>-0.54169999999999996</v>
      </c>
      <c r="CK26" s="12">
        <v>2.3069999999999999</v>
      </c>
      <c r="CL26" s="12">
        <v>-0.16700000000000001</v>
      </c>
      <c r="CM26" s="12">
        <v>2.3069999999999999</v>
      </c>
      <c r="CN26" s="12">
        <v>0.20760000000000001</v>
      </c>
      <c r="CO26" s="12">
        <v>5.5118</v>
      </c>
      <c r="CP26" s="12">
        <v>11.7202</v>
      </c>
      <c r="CQ26" s="12">
        <v>6.6680999999999999</v>
      </c>
      <c r="CR26" s="12">
        <v>6.9545000000000003</v>
      </c>
      <c r="CS26" s="12">
        <v>6.1538000000000004</v>
      </c>
      <c r="CT26" s="12">
        <v>12.304399999999999</v>
      </c>
      <c r="CU26" s="12">
        <v>6.1684000000000001</v>
      </c>
      <c r="CV26" s="12">
        <v>9.6349</v>
      </c>
      <c r="CW26" s="12">
        <v>6.1684000000000001</v>
      </c>
      <c r="CX26" s="12">
        <v>10.020899999999999</v>
      </c>
      <c r="CY26" s="12">
        <v>5.8547000000000002</v>
      </c>
      <c r="CZ26" s="12">
        <v>5.7949999999999999</v>
      </c>
      <c r="DA26" s="12">
        <v>0.33339999999999997</v>
      </c>
      <c r="DB26" s="12">
        <v>7.4568000000000003</v>
      </c>
      <c r="DC26" s="12">
        <v>6.0915999999999997</v>
      </c>
      <c r="DD26" s="12">
        <v>10.8864</v>
      </c>
      <c r="DE26" s="12">
        <v>-0.29909999999999998</v>
      </c>
      <c r="DF26" s="12">
        <v>9.6615000000000002</v>
      </c>
      <c r="DG26" s="12">
        <v>-0.29909999999999998</v>
      </c>
      <c r="DH26" s="12">
        <v>9.9143000000000008</v>
      </c>
    </row>
    <row r="27" spans="2:120" x14ac:dyDescent="0.2">
      <c r="B27" s="1" t="s">
        <v>286</v>
      </c>
      <c r="C27" s="1" t="s">
        <v>515</v>
      </c>
      <c r="D27" s="5">
        <f t="shared" si="40"/>
        <v>16.410900000000002</v>
      </c>
      <c r="E27" s="5">
        <f t="shared" si="41"/>
        <v>15.567</v>
      </c>
      <c r="F27" s="5">
        <f t="shared" si="42"/>
        <v>2.7667000000000002</v>
      </c>
      <c r="G27" s="5">
        <f t="shared" si="43"/>
        <v>0.8458</v>
      </c>
      <c r="H27" s="5">
        <f t="shared" si="44"/>
        <v>1.3576000000000001</v>
      </c>
      <c r="I27" s="5">
        <f t="shared" si="45"/>
        <v>0.85789999999999988</v>
      </c>
      <c r="J27" s="5">
        <f t="shared" si="46"/>
        <v>1.8929</v>
      </c>
      <c r="K27" s="5">
        <f t="shared" si="47"/>
        <v>1.5366999999999997</v>
      </c>
      <c r="L27" s="5">
        <f t="shared" si="48"/>
        <v>0</v>
      </c>
      <c r="M27" s="5">
        <f t="shared" si="49"/>
        <v>0</v>
      </c>
      <c r="N27" s="5">
        <f t="shared" si="50"/>
        <v>0</v>
      </c>
      <c r="O27" s="5">
        <f t="shared" ref="O27:O32" si="68">((CA27-CC27)^2+(CB27-CD27)^2)^0.5</f>
        <v>0</v>
      </c>
      <c r="P27" s="5">
        <f t="shared" si="57"/>
        <v>0</v>
      </c>
      <c r="Q27" s="5">
        <f t="shared" si="51"/>
        <v>0</v>
      </c>
      <c r="R27" s="5">
        <f t="shared" si="58"/>
        <v>0</v>
      </c>
      <c r="S27" s="5">
        <f t="shared" si="59"/>
        <v>0</v>
      </c>
      <c r="T27" s="5">
        <f t="shared" si="60"/>
        <v>0</v>
      </c>
      <c r="U27" s="5">
        <f t="shared" si="61"/>
        <v>0</v>
      </c>
      <c r="V27" s="5">
        <f t="shared" si="62"/>
        <v>0</v>
      </c>
      <c r="W27" s="5">
        <f t="shared" si="63"/>
        <v>0</v>
      </c>
      <c r="X27" s="5">
        <f t="shared" si="64"/>
        <v>0</v>
      </c>
      <c r="Y27" s="5">
        <f t="shared" si="52"/>
        <v>1.2275</v>
      </c>
      <c r="Z27" s="5">
        <f t="shared" si="53"/>
        <v>0.74229999999999996</v>
      </c>
      <c r="AA27" s="5">
        <f t="shared" si="54"/>
        <v>1.8764000000000001</v>
      </c>
      <c r="AB27" s="5">
        <f t="shared" si="55"/>
        <v>4.7561</v>
      </c>
      <c r="AC27" s="6">
        <f t="shared" si="56"/>
        <v>2.6568000000000001</v>
      </c>
      <c r="AD27" s="6" t="s">
        <v>566</v>
      </c>
      <c r="AE27" s="6" t="s">
        <v>566</v>
      </c>
      <c r="AF27" s="6" t="s">
        <v>566</v>
      </c>
      <c r="AG27" s="9">
        <v>0</v>
      </c>
      <c r="AH27" s="9">
        <v>0</v>
      </c>
      <c r="AI27" s="9">
        <v>0</v>
      </c>
      <c r="AJ27" s="9">
        <v>-0.8458</v>
      </c>
      <c r="AK27" s="9">
        <v>0</v>
      </c>
      <c r="AL27" s="9">
        <v>-1.4091</v>
      </c>
      <c r="AM27" s="9">
        <v>0</v>
      </c>
      <c r="AN27" s="9">
        <v>-2.7667000000000002</v>
      </c>
      <c r="AO27" s="9">
        <v>0</v>
      </c>
      <c r="AP27" s="9">
        <v>-3.6246</v>
      </c>
      <c r="AQ27" s="9">
        <v>0</v>
      </c>
      <c r="AR27" s="9">
        <v>-5.5175000000000001</v>
      </c>
      <c r="AS27" s="9">
        <v>0</v>
      </c>
      <c r="AT27" s="9">
        <v>-7.0541999999999998</v>
      </c>
      <c r="AU27" s="9">
        <v>0</v>
      </c>
      <c r="AV27" s="9">
        <v>-15.567</v>
      </c>
      <c r="AW27" s="9">
        <v>0</v>
      </c>
      <c r="AX27" s="9">
        <v>-16.410900000000002</v>
      </c>
      <c r="AY27" s="18">
        <v>1.1112</v>
      </c>
      <c r="AZ27" s="18">
        <v>-6.9679000000000002</v>
      </c>
      <c r="BA27" s="19">
        <v>2.4243999999999999</v>
      </c>
      <c r="BB27" s="19">
        <v>-6.9679000000000002</v>
      </c>
      <c r="BC27" s="19">
        <v>0.87690000000000001</v>
      </c>
      <c r="BD27" s="19">
        <v>-6.9679000000000002</v>
      </c>
      <c r="BE27" s="19">
        <v>0.70169999999999999</v>
      </c>
      <c r="BF27" s="19">
        <v>-6.9679000000000002</v>
      </c>
      <c r="BG27" s="19">
        <v>0.47239999999999999</v>
      </c>
      <c r="BH27" s="19">
        <v>-6.9679000000000002</v>
      </c>
      <c r="BI27" s="19">
        <v>-0.26989999999999997</v>
      </c>
      <c r="BJ27" s="19">
        <v>-6.9679000000000002</v>
      </c>
      <c r="BK27" s="19">
        <v>-0.52580000000000005</v>
      </c>
      <c r="BL27" s="19">
        <v>-6.9679000000000002</v>
      </c>
      <c r="BM27" s="19">
        <v>-0.99950000000000006</v>
      </c>
      <c r="BN27" s="19">
        <v>-6.9679000000000002</v>
      </c>
      <c r="BO27" s="19">
        <v>-2.3317000000000001</v>
      </c>
      <c r="BP27" s="19">
        <v>-6.9679000000000002</v>
      </c>
      <c r="BQ27" s="19">
        <v>-1.5456000000000001</v>
      </c>
      <c r="BR27" s="19">
        <v>-6.9679000000000002</v>
      </c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40"/>
        <v>0</v>
      </c>
      <c r="E28" s="5">
        <f t="shared" si="41"/>
        <v>0</v>
      </c>
      <c r="F28" s="5">
        <f t="shared" si="42"/>
        <v>0</v>
      </c>
      <c r="G28" s="5">
        <f t="shared" si="43"/>
        <v>0</v>
      </c>
      <c r="H28" s="5">
        <f t="shared" si="44"/>
        <v>0</v>
      </c>
      <c r="I28" s="5">
        <f t="shared" si="45"/>
        <v>0</v>
      </c>
      <c r="J28" s="5">
        <f t="shared" si="46"/>
        <v>0</v>
      </c>
      <c r="K28" s="5">
        <f t="shared" si="47"/>
        <v>0</v>
      </c>
      <c r="L28" s="5">
        <f t="shared" si="48"/>
        <v>0</v>
      </c>
      <c r="M28" s="5">
        <f t="shared" si="49"/>
        <v>0</v>
      </c>
      <c r="N28" s="5">
        <f t="shared" si="50"/>
        <v>0</v>
      </c>
      <c r="O28" s="5">
        <f t="shared" si="68"/>
        <v>0</v>
      </c>
      <c r="P28" s="5">
        <f t="shared" si="57"/>
        <v>0</v>
      </c>
      <c r="Q28" s="5">
        <f t="shared" si="51"/>
        <v>0</v>
      </c>
      <c r="R28" s="5">
        <f t="shared" si="58"/>
        <v>0</v>
      </c>
      <c r="S28" s="5">
        <f t="shared" si="59"/>
        <v>0</v>
      </c>
      <c r="T28" s="5">
        <f t="shared" si="60"/>
        <v>0</v>
      </c>
      <c r="U28" s="5">
        <f t="shared" si="61"/>
        <v>0</v>
      </c>
      <c r="V28" s="5">
        <f t="shared" si="62"/>
        <v>0</v>
      </c>
      <c r="W28" s="5">
        <f t="shared" si="63"/>
        <v>0</v>
      </c>
      <c r="X28" s="5">
        <f t="shared" si="64"/>
        <v>0</v>
      </c>
      <c r="Y28" s="5">
        <f t="shared" si="52"/>
        <v>0</v>
      </c>
      <c r="Z28" s="5">
        <f t="shared" si="53"/>
        <v>0</v>
      </c>
      <c r="AA28" s="5">
        <f t="shared" si="54"/>
        <v>0</v>
      </c>
      <c r="AB28" s="5">
        <f t="shared" si="55"/>
        <v>0</v>
      </c>
      <c r="AC28" s="6">
        <f t="shared" si="56"/>
        <v>0</v>
      </c>
      <c r="AD28" s="6">
        <f t="shared" si="65"/>
        <v>0</v>
      </c>
      <c r="AE28" s="6">
        <f t="shared" si="66"/>
        <v>0</v>
      </c>
      <c r="AF28" s="6">
        <f t="shared" si="67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40"/>
        <v>0</v>
      </c>
      <c r="E29" s="5">
        <f t="shared" si="41"/>
        <v>0</v>
      </c>
      <c r="F29" s="5">
        <f t="shared" si="42"/>
        <v>0</v>
      </c>
      <c r="G29" s="5">
        <f t="shared" si="43"/>
        <v>0</v>
      </c>
      <c r="H29" s="5">
        <f t="shared" si="44"/>
        <v>0</v>
      </c>
      <c r="I29" s="5">
        <f t="shared" si="45"/>
        <v>0</v>
      </c>
      <c r="J29" s="5">
        <f t="shared" si="46"/>
        <v>0</v>
      </c>
      <c r="K29" s="5">
        <f t="shared" si="47"/>
        <v>0</v>
      </c>
      <c r="L29" s="5">
        <f t="shared" si="48"/>
        <v>0</v>
      </c>
      <c r="M29" s="5">
        <f t="shared" si="49"/>
        <v>0</v>
      </c>
      <c r="N29" s="5">
        <f t="shared" si="50"/>
        <v>0</v>
      </c>
      <c r="O29" s="5">
        <f t="shared" si="68"/>
        <v>0</v>
      </c>
      <c r="P29" s="5">
        <f t="shared" si="57"/>
        <v>0</v>
      </c>
      <c r="Q29" s="5">
        <f t="shared" si="51"/>
        <v>0</v>
      </c>
      <c r="R29" s="5">
        <f t="shared" si="58"/>
        <v>0</v>
      </c>
      <c r="S29" s="5">
        <f t="shared" si="59"/>
        <v>0</v>
      </c>
      <c r="T29" s="5">
        <f t="shared" si="60"/>
        <v>0</v>
      </c>
      <c r="U29" s="5">
        <f t="shared" si="61"/>
        <v>0</v>
      </c>
      <c r="V29" s="5">
        <f t="shared" si="62"/>
        <v>0</v>
      </c>
      <c r="W29" s="5">
        <f t="shared" si="63"/>
        <v>0</v>
      </c>
      <c r="X29" s="5">
        <f t="shared" si="64"/>
        <v>0</v>
      </c>
      <c r="Y29" s="5">
        <f t="shared" si="52"/>
        <v>0</v>
      </c>
      <c r="Z29" s="5">
        <f t="shared" si="53"/>
        <v>0</v>
      </c>
      <c r="AA29" s="5">
        <f t="shared" si="54"/>
        <v>0</v>
      </c>
      <c r="AB29" s="5">
        <f t="shared" si="55"/>
        <v>0</v>
      </c>
      <c r="AC29" s="6">
        <f t="shared" si="56"/>
        <v>0</v>
      </c>
      <c r="AD29" s="6">
        <f t="shared" si="65"/>
        <v>0</v>
      </c>
      <c r="AE29" s="6">
        <f t="shared" si="66"/>
        <v>0</v>
      </c>
      <c r="AF29" s="6">
        <f t="shared" si="67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40"/>
        <v>0</v>
      </c>
      <c r="E30" s="5">
        <f t="shared" si="41"/>
        <v>0</v>
      </c>
      <c r="F30" s="5">
        <f t="shared" si="42"/>
        <v>0</v>
      </c>
      <c r="G30" s="5">
        <f t="shared" si="43"/>
        <v>0</v>
      </c>
      <c r="H30" s="5">
        <f t="shared" si="44"/>
        <v>0</v>
      </c>
      <c r="I30" s="5">
        <f t="shared" si="45"/>
        <v>0</v>
      </c>
      <c r="J30" s="5">
        <f t="shared" si="46"/>
        <v>0</v>
      </c>
      <c r="K30" s="5">
        <f t="shared" si="47"/>
        <v>0</v>
      </c>
      <c r="L30" s="5">
        <f t="shared" si="48"/>
        <v>0</v>
      </c>
      <c r="M30" s="5">
        <f t="shared" si="49"/>
        <v>0</v>
      </c>
      <c r="N30" s="5">
        <f t="shared" si="50"/>
        <v>0</v>
      </c>
      <c r="O30" s="5">
        <f t="shared" si="68"/>
        <v>0</v>
      </c>
      <c r="P30" s="5">
        <f t="shared" si="57"/>
        <v>0</v>
      </c>
      <c r="Q30" s="5">
        <f t="shared" si="51"/>
        <v>0</v>
      </c>
      <c r="R30" s="5">
        <f t="shared" si="58"/>
        <v>0</v>
      </c>
      <c r="S30" s="5">
        <f t="shared" si="59"/>
        <v>0</v>
      </c>
      <c r="T30" s="5">
        <f t="shared" si="60"/>
        <v>0</v>
      </c>
      <c r="U30" s="5">
        <f t="shared" si="61"/>
        <v>0</v>
      </c>
      <c r="V30" s="5">
        <f t="shared" si="62"/>
        <v>0</v>
      </c>
      <c r="W30" s="5">
        <f t="shared" si="63"/>
        <v>0</v>
      </c>
      <c r="X30" s="5">
        <f t="shared" si="64"/>
        <v>0</v>
      </c>
      <c r="Y30" s="5">
        <f t="shared" si="52"/>
        <v>0</v>
      </c>
      <c r="Z30" s="5">
        <f t="shared" si="53"/>
        <v>0</v>
      </c>
      <c r="AA30" s="5">
        <f t="shared" si="54"/>
        <v>0</v>
      </c>
      <c r="AB30" s="5">
        <f t="shared" si="55"/>
        <v>0</v>
      </c>
      <c r="AC30" s="6">
        <f t="shared" si="56"/>
        <v>0</v>
      </c>
      <c r="AD30" s="6">
        <f t="shared" si="65"/>
        <v>0</v>
      </c>
      <c r="AE30" s="6">
        <f t="shared" si="66"/>
        <v>0</v>
      </c>
      <c r="AF30" s="6">
        <f t="shared" si="67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40"/>
        <v>0</v>
      </c>
      <c r="E31" s="5">
        <f t="shared" si="41"/>
        <v>0</v>
      </c>
      <c r="F31" s="5">
        <f t="shared" si="42"/>
        <v>0</v>
      </c>
      <c r="G31" s="5">
        <f t="shared" si="43"/>
        <v>0</v>
      </c>
      <c r="H31" s="5">
        <f t="shared" si="44"/>
        <v>0</v>
      </c>
      <c r="I31" s="5">
        <f t="shared" si="45"/>
        <v>0</v>
      </c>
      <c r="J31" s="5">
        <f t="shared" si="46"/>
        <v>0</v>
      </c>
      <c r="K31" s="5">
        <f t="shared" si="47"/>
        <v>0</v>
      </c>
      <c r="L31" s="5">
        <f t="shared" si="48"/>
        <v>0</v>
      </c>
      <c r="M31" s="5">
        <f t="shared" si="49"/>
        <v>0</v>
      </c>
      <c r="N31" s="5">
        <f t="shared" si="50"/>
        <v>0</v>
      </c>
      <c r="O31" s="5">
        <f t="shared" si="68"/>
        <v>0</v>
      </c>
      <c r="P31" s="5">
        <f t="shared" si="57"/>
        <v>0</v>
      </c>
      <c r="Q31" s="5">
        <f t="shared" si="51"/>
        <v>0</v>
      </c>
      <c r="R31" s="5">
        <f t="shared" si="58"/>
        <v>0</v>
      </c>
      <c r="S31" s="5">
        <f t="shared" si="59"/>
        <v>0</v>
      </c>
      <c r="T31" s="5">
        <f t="shared" si="60"/>
        <v>0</v>
      </c>
      <c r="U31" s="5">
        <f t="shared" si="61"/>
        <v>0</v>
      </c>
      <c r="V31" s="5">
        <f t="shared" si="62"/>
        <v>0</v>
      </c>
      <c r="W31" s="5">
        <f t="shared" si="63"/>
        <v>0</v>
      </c>
      <c r="X31" s="5">
        <f t="shared" si="64"/>
        <v>0</v>
      </c>
      <c r="Y31" s="5">
        <f t="shared" si="52"/>
        <v>0</v>
      </c>
      <c r="Z31" s="5">
        <f t="shared" si="53"/>
        <v>0</v>
      </c>
      <c r="AA31" s="5">
        <f t="shared" si="54"/>
        <v>0</v>
      </c>
      <c r="AB31" s="5">
        <f t="shared" si="55"/>
        <v>0</v>
      </c>
      <c r="AC31" s="6">
        <f t="shared" si="56"/>
        <v>0</v>
      </c>
      <c r="AD31" s="6">
        <f t="shared" si="65"/>
        <v>0</v>
      </c>
      <c r="AE31" s="6">
        <f t="shared" si="66"/>
        <v>0</v>
      </c>
      <c r="AF31" s="6">
        <f t="shared" si="67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40"/>
        <v>0</v>
      </c>
      <c r="E32" s="5">
        <f t="shared" si="41"/>
        <v>0</v>
      </c>
      <c r="F32" s="5">
        <f t="shared" si="42"/>
        <v>0</v>
      </c>
      <c r="G32" s="5">
        <f t="shared" si="43"/>
        <v>0</v>
      </c>
      <c r="H32" s="5">
        <f t="shared" si="44"/>
        <v>0</v>
      </c>
      <c r="I32" s="5">
        <f t="shared" si="45"/>
        <v>0</v>
      </c>
      <c r="J32" s="5">
        <f t="shared" si="46"/>
        <v>0</v>
      </c>
      <c r="K32" s="5">
        <f t="shared" si="47"/>
        <v>0</v>
      </c>
      <c r="L32" s="5">
        <f t="shared" si="48"/>
        <v>0</v>
      </c>
      <c r="M32" s="5">
        <f t="shared" si="49"/>
        <v>0</v>
      </c>
      <c r="N32" s="5">
        <f t="shared" si="50"/>
        <v>0</v>
      </c>
      <c r="O32" s="5">
        <f t="shared" si="68"/>
        <v>0</v>
      </c>
      <c r="P32" s="5">
        <f t="shared" si="57"/>
        <v>0</v>
      </c>
      <c r="Q32" s="5">
        <f t="shared" si="51"/>
        <v>0</v>
      </c>
      <c r="R32" s="5">
        <f t="shared" si="58"/>
        <v>0</v>
      </c>
      <c r="S32" s="5">
        <f t="shared" si="59"/>
        <v>0</v>
      </c>
      <c r="T32" s="5">
        <f t="shared" si="60"/>
        <v>0</v>
      </c>
      <c r="U32" s="5">
        <f t="shared" si="61"/>
        <v>0</v>
      </c>
      <c r="V32" s="5">
        <f t="shared" si="62"/>
        <v>0</v>
      </c>
      <c r="W32" s="5">
        <f t="shared" si="63"/>
        <v>0</v>
      </c>
      <c r="X32" s="5">
        <f t="shared" si="64"/>
        <v>0</v>
      </c>
      <c r="Y32" s="5">
        <f t="shared" si="52"/>
        <v>0</v>
      </c>
      <c r="Z32" s="5">
        <f t="shared" si="53"/>
        <v>0</v>
      </c>
      <c r="AA32" s="5">
        <f t="shared" si="54"/>
        <v>0</v>
      </c>
      <c r="AB32" s="5">
        <f t="shared" si="55"/>
        <v>0</v>
      </c>
      <c r="AC32" s="6">
        <f t="shared" si="56"/>
        <v>0</v>
      </c>
      <c r="AD32" s="6">
        <f t="shared" si="65"/>
        <v>0</v>
      </c>
      <c r="AE32" s="6">
        <f t="shared" si="66"/>
        <v>0</v>
      </c>
      <c r="AF32" s="6">
        <f t="shared" si="67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 t="shared" ref="D33:AF33" si="69">AVERAGE(D23:D27)</f>
        <v>16.551659999999998</v>
      </c>
      <c r="E33" s="14">
        <f t="shared" si="69"/>
        <v>15.734379999999998</v>
      </c>
      <c r="F33" s="14">
        <f t="shared" si="69"/>
        <v>2.9964200000000001</v>
      </c>
      <c r="G33" s="14">
        <f t="shared" si="69"/>
        <v>1.0072199999999998</v>
      </c>
      <c r="H33" s="14">
        <f t="shared" si="69"/>
        <v>1.4961800000000001</v>
      </c>
      <c r="I33" s="14">
        <f t="shared" si="69"/>
        <v>0.78713999999999995</v>
      </c>
      <c r="J33" s="14">
        <f t="shared" si="69"/>
        <v>2.0881400000000001</v>
      </c>
      <c r="K33" s="14">
        <f>AVERAGE(K23, K25:K27)</f>
        <v>1.3714750000000002</v>
      </c>
      <c r="L33" s="14">
        <f t="shared" si="69"/>
        <v>4.3858455107150043</v>
      </c>
      <c r="M33" s="14">
        <f t="shared" si="69"/>
        <v>1.3875249530922984</v>
      </c>
      <c r="N33" s="14">
        <f t="shared" si="69"/>
        <v>3.5957119723888296</v>
      </c>
      <c r="O33" s="14">
        <f t="shared" si="69"/>
        <v>0.64147684486659362</v>
      </c>
      <c r="P33" s="14">
        <f t="shared" si="69"/>
        <v>4.9575373973696841</v>
      </c>
      <c r="Q33" s="14">
        <f t="shared" si="69"/>
        <v>5.3068519360569173</v>
      </c>
      <c r="R33" s="14">
        <f t="shared" si="69"/>
        <v>4.021880427491598</v>
      </c>
      <c r="S33" s="14">
        <f t="shared" si="69"/>
        <v>4.441659437363418</v>
      </c>
      <c r="T33" s="14">
        <f t="shared" si="69"/>
        <v>4.7885190639641424</v>
      </c>
      <c r="U33" s="14">
        <f t="shared" si="69"/>
        <v>5.6864600117229713</v>
      </c>
      <c r="V33" s="14">
        <f t="shared" si="69"/>
        <v>0.77891218101351489</v>
      </c>
      <c r="W33" s="14">
        <f t="shared" si="69"/>
        <v>1.4176585096064338</v>
      </c>
      <c r="X33" s="14">
        <f t="shared" si="69"/>
        <v>0.33190589406040982</v>
      </c>
      <c r="Y33" s="14">
        <f t="shared" si="69"/>
        <v>1.20584</v>
      </c>
      <c r="Z33" s="14">
        <f t="shared" si="69"/>
        <v>0.67526000000000008</v>
      </c>
      <c r="AA33" s="14">
        <f t="shared" si="69"/>
        <v>1.7742</v>
      </c>
      <c r="AB33" s="14">
        <f t="shared" si="69"/>
        <v>4.2293399999999997</v>
      </c>
      <c r="AC33" s="14">
        <f t="shared" si="69"/>
        <v>3.0514200000000002</v>
      </c>
      <c r="AD33" s="14">
        <f t="shared" si="69"/>
        <v>0.3921</v>
      </c>
      <c r="AE33" s="14">
        <f t="shared" si="69"/>
        <v>0.40909999999999985</v>
      </c>
      <c r="AF33" s="14">
        <f t="shared" si="69"/>
        <v>0.30195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 t="shared" ref="D34:AF34" si="70">STDEV(D23:D27)</f>
        <v>1.2133454096010747</v>
      </c>
      <c r="E34" s="14">
        <f t="shared" si="70"/>
        <v>1.2162109714190217</v>
      </c>
      <c r="F34" s="14">
        <f t="shared" si="70"/>
        <v>0.28344339293763737</v>
      </c>
      <c r="G34" s="14">
        <f t="shared" si="70"/>
        <v>0.13866665785256527</v>
      </c>
      <c r="H34" s="14">
        <f t="shared" si="70"/>
        <v>0.20282814646887587</v>
      </c>
      <c r="I34" s="14">
        <f t="shared" si="70"/>
        <v>9.4150586827698543E-2</v>
      </c>
      <c r="J34" s="14">
        <f t="shared" si="70"/>
        <v>0.1833617408294326</v>
      </c>
      <c r="K34" s="14">
        <f>STDEV(K23, K25:K27)</f>
        <v>0.12938357378997781</v>
      </c>
      <c r="L34" s="14">
        <f t="shared" si="70"/>
        <v>2.931796529124771</v>
      </c>
      <c r="M34" s="14">
        <f t="shared" si="70"/>
        <v>0.93764045315619438</v>
      </c>
      <c r="N34" s="14">
        <f t="shared" si="70"/>
        <v>2.4479226088365591</v>
      </c>
      <c r="O34" s="14">
        <f t="shared" si="70"/>
        <v>0.90718525395863858</v>
      </c>
      <c r="P34" s="14">
        <f t="shared" si="70"/>
        <v>2.9230992584244007</v>
      </c>
      <c r="Q34" s="14">
        <f t="shared" si="70"/>
        <v>3.1187487540616652</v>
      </c>
      <c r="R34" s="14">
        <f t="shared" si="70"/>
        <v>2.5064012684923376</v>
      </c>
      <c r="S34" s="14">
        <f t="shared" si="70"/>
        <v>2.5832743999816601</v>
      </c>
      <c r="T34" s="14">
        <f t="shared" si="70"/>
        <v>2.8393415315113062</v>
      </c>
      <c r="U34" s="14">
        <f t="shared" si="70"/>
        <v>3.3730868557368154</v>
      </c>
      <c r="V34" s="14">
        <f t="shared" si="70"/>
        <v>0.52849750774406923</v>
      </c>
      <c r="W34" s="14">
        <f t="shared" si="70"/>
        <v>0.96057055103757016</v>
      </c>
      <c r="X34" s="14">
        <f t="shared" si="70"/>
        <v>0.22168103207975684</v>
      </c>
      <c r="Y34" s="14">
        <f t="shared" si="70"/>
        <v>9.2486447655859269E-2</v>
      </c>
      <c r="Z34" s="14">
        <f t="shared" si="70"/>
        <v>0.10265855054499803</v>
      </c>
      <c r="AA34" s="14">
        <f t="shared" si="70"/>
        <v>0.16809171603621639</v>
      </c>
      <c r="AB34" s="14">
        <f t="shared" si="70"/>
        <v>0.374011561318631</v>
      </c>
      <c r="AC34" s="14">
        <f t="shared" si="70"/>
        <v>0.57721420374068799</v>
      </c>
      <c r="AD34" s="14">
        <f t="shared" si="70"/>
        <v>3.0122084921200231E-2</v>
      </c>
      <c r="AE34" s="14">
        <f t="shared" si="70"/>
        <v>3.3170569284633578E-2</v>
      </c>
      <c r="AF34" s="14">
        <f t="shared" si="70"/>
        <v>3.9385149485560454E-2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 t="shared" ref="D35:AF35" si="71">MAX(D23:D27)-MIN(D23:D27)</f>
        <v>3.1616999999999997</v>
      </c>
      <c r="E35" s="14">
        <f t="shared" si="71"/>
        <v>3.1501999999999999</v>
      </c>
      <c r="F35" s="14">
        <f t="shared" si="71"/>
        <v>0.70479999999999965</v>
      </c>
      <c r="G35" s="14">
        <f t="shared" si="71"/>
        <v>0.34100000000000008</v>
      </c>
      <c r="H35" s="14">
        <f t="shared" si="71"/>
        <v>0.49709999999999988</v>
      </c>
      <c r="I35" s="14">
        <f t="shared" si="71"/>
        <v>0.2229000000000001</v>
      </c>
      <c r="J35" s="14">
        <f t="shared" si="71"/>
        <v>0.47250000000000014</v>
      </c>
      <c r="K35" s="14">
        <f>MAX(K23, K25:K27)-MIN(K23, K25:K27)</f>
        <v>0.29139999999999944</v>
      </c>
      <c r="L35" s="14">
        <f t="shared" si="71"/>
        <v>6.023142167506923</v>
      </c>
      <c r="M35" s="14">
        <f t="shared" si="71"/>
        <v>2.0652238837472319</v>
      </c>
      <c r="N35" s="14">
        <f t="shared" si="71"/>
        <v>5.4940810303739509</v>
      </c>
      <c r="O35" s="14">
        <f t="shared" si="71"/>
        <v>1.2829536897331872</v>
      </c>
      <c r="P35" s="14">
        <f t="shared" si="71"/>
        <v>7.5639282419917224</v>
      </c>
      <c r="Q35" s="14">
        <f t="shared" si="71"/>
        <v>8.1128287625217386</v>
      </c>
      <c r="R35" s="14">
        <f t="shared" si="71"/>
        <v>6.757276230109289</v>
      </c>
      <c r="S35" s="14">
        <f t="shared" si="71"/>
        <v>6.6198212037788453</v>
      </c>
      <c r="T35" s="14">
        <f t="shared" si="71"/>
        <v>7.5136970640291318</v>
      </c>
      <c r="U35" s="14">
        <f t="shared" si="71"/>
        <v>8.9334723646519443</v>
      </c>
      <c r="V35" s="14">
        <f t="shared" si="71"/>
        <v>1.1536733549839835</v>
      </c>
      <c r="W35" s="14">
        <f t="shared" si="71"/>
        <v>2.1192003444695837</v>
      </c>
      <c r="X35" s="14">
        <f t="shared" si="71"/>
        <v>0.46148790883402302</v>
      </c>
      <c r="Y35" s="14">
        <f t="shared" si="71"/>
        <v>0.21589999999999998</v>
      </c>
      <c r="Z35" s="14">
        <f t="shared" si="71"/>
        <v>0.24439999999999995</v>
      </c>
      <c r="AA35" s="14">
        <f t="shared" si="71"/>
        <v>0.41460000000000008</v>
      </c>
      <c r="AB35" s="14">
        <f t="shared" si="71"/>
        <v>0.92330000000000023</v>
      </c>
      <c r="AC35" s="14">
        <f t="shared" si="71"/>
        <v>1.3587999999999996</v>
      </c>
      <c r="AD35" s="14">
        <f t="shared" si="71"/>
        <v>6.0400000000000009E-2</v>
      </c>
      <c r="AE35" s="14">
        <f t="shared" si="71"/>
        <v>7.1799999999999919E-2</v>
      </c>
      <c r="AF35" s="14">
        <f t="shared" si="71"/>
        <v>9.3299999999998828E-2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 t="shared" ref="D36:AF36" si="72">MIN(D23:D27)</f>
        <v>15.428599999999999</v>
      </c>
      <c r="E36" s="14">
        <f t="shared" si="72"/>
        <v>14.636100000000001</v>
      </c>
      <c r="F36" s="14">
        <f t="shared" si="72"/>
        <v>2.7667000000000002</v>
      </c>
      <c r="G36" s="14">
        <f t="shared" si="72"/>
        <v>0.8458</v>
      </c>
      <c r="H36" s="14">
        <f t="shared" si="72"/>
        <v>1.2542</v>
      </c>
      <c r="I36" s="14">
        <f t="shared" si="72"/>
        <v>0.66929999999999978</v>
      </c>
      <c r="J36" s="14">
        <f t="shared" si="72"/>
        <v>1.8929</v>
      </c>
      <c r="K36" s="14">
        <f>MIN(K23, K25:K27)</f>
        <v>1.2453000000000003</v>
      </c>
      <c r="L36" s="14">
        <f t="shared" si="72"/>
        <v>0</v>
      </c>
      <c r="M36" s="14">
        <f t="shared" si="72"/>
        <v>0</v>
      </c>
      <c r="N36" s="14">
        <f t="shared" si="72"/>
        <v>0</v>
      </c>
      <c r="O36" s="14">
        <f t="shared" si="72"/>
        <v>0</v>
      </c>
      <c r="P36" s="14">
        <f t="shared" si="72"/>
        <v>0</v>
      </c>
      <c r="Q36" s="14">
        <f t="shared" si="72"/>
        <v>0</v>
      </c>
      <c r="R36" s="14">
        <f t="shared" si="72"/>
        <v>0</v>
      </c>
      <c r="S36" s="14">
        <f t="shared" si="72"/>
        <v>0</v>
      </c>
      <c r="T36" s="14">
        <f t="shared" si="72"/>
        <v>0</v>
      </c>
      <c r="U36" s="14">
        <f t="shared" si="72"/>
        <v>0</v>
      </c>
      <c r="V36" s="14">
        <f t="shared" si="72"/>
        <v>0</v>
      </c>
      <c r="W36" s="14">
        <f t="shared" si="72"/>
        <v>0</v>
      </c>
      <c r="X36" s="14">
        <f t="shared" si="72"/>
        <v>0</v>
      </c>
      <c r="Y36" s="14">
        <f t="shared" si="72"/>
        <v>1.0851999999999999</v>
      </c>
      <c r="Z36" s="14">
        <f t="shared" si="72"/>
        <v>0.50360000000000005</v>
      </c>
      <c r="AA36" s="14">
        <f t="shared" si="72"/>
        <v>1.5101</v>
      </c>
      <c r="AB36" s="14">
        <f t="shared" si="72"/>
        <v>3.8327999999999998</v>
      </c>
      <c r="AC36" s="14">
        <f t="shared" si="72"/>
        <v>2.6207000000000003</v>
      </c>
      <c r="AD36" s="14">
        <f t="shared" si="72"/>
        <v>0.35870000000000002</v>
      </c>
      <c r="AE36" s="14">
        <f t="shared" si="72"/>
        <v>0.38230000000000003</v>
      </c>
      <c r="AF36" s="14">
        <f t="shared" si="72"/>
        <v>0.25280000000000058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 t="shared" ref="D37:AF37" si="73">MAX(D23:D27)</f>
        <v>18.590299999999999</v>
      </c>
      <c r="E37" s="14">
        <f t="shared" si="73"/>
        <v>17.786300000000001</v>
      </c>
      <c r="F37" s="14">
        <f t="shared" si="73"/>
        <v>3.4714999999999998</v>
      </c>
      <c r="G37" s="14">
        <f t="shared" si="73"/>
        <v>1.1868000000000001</v>
      </c>
      <c r="H37" s="14">
        <f t="shared" si="73"/>
        <v>1.7512999999999999</v>
      </c>
      <c r="I37" s="14">
        <f t="shared" si="73"/>
        <v>0.89219999999999988</v>
      </c>
      <c r="J37" s="14">
        <f t="shared" si="73"/>
        <v>2.3654000000000002</v>
      </c>
      <c r="K37" s="14">
        <f>MAX(K23, K25:K27)</f>
        <v>1.5366999999999997</v>
      </c>
      <c r="L37" s="14">
        <f t="shared" si="73"/>
        <v>6.023142167506923</v>
      </c>
      <c r="M37" s="14">
        <f t="shared" si="73"/>
        <v>2.0652238837472319</v>
      </c>
      <c r="N37" s="14">
        <f t="shared" si="73"/>
        <v>5.4940810303739509</v>
      </c>
      <c r="O37" s="14">
        <f t="shared" si="73"/>
        <v>1.2829536897331872</v>
      </c>
      <c r="P37" s="14">
        <f t="shared" si="73"/>
        <v>7.5639282419917224</v>
      </c>
      <c r="Q37" s="14">
        <f t="shared" si="73"/>
        <v>8.1128287625217386</v>
      </c>
      <c r="R37" s="14">
        <f t="shared" si="73"/>
        <v>6.757276230109289</v>
      </c>
      <c r="S37" s="14">
        <f t="shared" si="73"/>
        <v>6.6198212037788453</v>
      </c>
      <c r="T37" s="14">
        <f t="shared" si="73"/>
        <v>7.5136970640291318</v>
      </c>
      <c r="U37" s="14">
        <f t="shared" si="73"/>
        <v>8.9334723646519443</v>
      </c>
      <c r="V37" s="14">
        <f t="shared" si="73"/>
        <v>1.1536733549839835</v>
      </c>
      <c r="W37" s="14">
        <f t="shared" si="73"/>
        <v>2.1192003444695837</v>
      </c>
      <c r="X37" s="14">
        <f t="shared" si="73"/>
        <v>0.46148790883402302</v>
      </c>
      <c r="Y37" s="14">
        <f t="shared" si="73"/>
        <v>1.3010999999999999</v>
      </c>
      <c r="Z37" s="14">
        <f t="shared" si="73"/>
        <v>0.748</v>
      </c>
      <c r="AA37" s="14">
        <f t="shared" si="73"/>
        <v>1.9247000000000001</v>
      </c>
      <c r="AB37" s="14">
        <f t="shared" si="73"/>
        <v>4.7561</v>
      </c>
      <c r="AC37" s="14">
        <f t="shared" si="73"/>
        <v>3.9794999999999998</v>
      </c>
      <c r="AD37" s="14">
        <f t="shared" si="73"/>
        <v>0.41910000000000003</v>
      </c>
      <c r="AE37" s="14">
        <f t="shared" si="73"/>
        <v>0.45409999999999995</v>
      </c>
      <c r="AF37" s="14">
        <f t="shared" si="73"/>
        <v>0.34609999999999941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 t="shared" ref="D38:AF38" si="74">COUNT(D23:D27)</f>
        <v>5</v>
      </c>
      <c r="E38" s="15">
        <f t="shared" si="74"/>
        <v>5</v>
      </c>
      <c r="F38" s="15">
        <f t="shared" si="74"/>
        <v>5</v>
      </c>
      <c r="G38" s="15">
        <f t="shared" si="74"/>
        <v>5</v>
      </c>
      <c r="H38" s="15">
        <f t="shared" si="74"/>
        <v>5</v>
      </c>
      <c r="I38" s="15">
        <f t="shared" si="74"/>
        <v>5</v>
      </c>
      <c r="J38" s="15">
        <f t="shared" si="74"/>
        <v>5</v>
      </c>
      <c r="K38" s="15">
        <f>COUNT(K23, K25:K27)</f>
        <v>4</v>
      </c>
      <c r="L38" s="15">
        <f t="shared" si="74"/>
        <v>4</v>
      </c>
      <c r="M38" s="15">
        <f t="shared" si="74"/>
        <v>4</v>
      </c>
      <c r="N38" s="15">
        <f t="shared" si="74"/>
        <v>4</v>
      </c>
      <c r="O38" s="15">
        <f t="shared" si="74"/>
        <v>2</v>
      </c>
      <c r="P38" s="15">
        <f t="shared" si="74"/>
        <v>5</v>
      </c>
      <c r="Q38" s="15">
        <f t="shared" si="74"/>
        <v>5</v>
      </c>
      <c r="R38" s="15">
        <f t="shared" si="74"/>
        <v>5</v>
      </c>
      <c r="S38" s="15">
        <f t="shared" si="74"/>
        <v>5</v>
      </c>
      <c r="T38" s="15">
        <f t="shared" si="74"/>
        <v>5</v>
      </c>
      <c r="U38" s="15">
        <f t="shared" si="74"/>
        <v>5</v>
      </c>
      <c r="V38" s="15">
        <f t="shared" si="74"/>
        <v>4</v>
      </c>
      <c r="W38" s="15">
        <f t="shared" si="74"/>
        <v>4</v>
      </c>
      <c r="X38" s="15">
        <f t="shared" si="74"/>
        <v>4</v>
      </c>
      <c r="Y38" s="15">
        <f t="shared" si="74"/>
        <v>5</v>
      </c>
      <c r="Z38" s="15">
        <f t="shared" si="74"/>
        <v>5</v>
      </c>
      <c r="AA38" s="15">
        <f t="shared" si="74"/>
        <v>5</v>
      </c>
      <c r="AB38" s="15">
        <f t="shared" si="74"/>
        <v>5</v>
      </c>
      <c r="AC38" s="15">
        <f t="shared" si="74"/>
        <v>5</v>
      </c>
      <c r="AD38" s="15">
        <f t="shared" si="74"/>
        <v>4</v>
      </c>
      <c r="AE38" s="15">
        <f t="shared" si="74"/>
        <v>4</v>
      </c>
      <c r="AF38" s="15">
        <f t="shared" si="74"/>
        <v>4</v>
      </c>
      <c r="AI38" s="12"/>
      <c r="AJ38" s="12"/>
      <c r="AK38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pageSetup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29"/>
  <sheetViews>
    <sheetView workbookViewId="0">
      <pane xSplit="3" topLeftCell="AD1" activePane="topRight" state="frozen"/>
      <selection pane="topRight" activeCell="B9" sqref="B9:AF14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302</v>
      </c>
      <c r="C3" s="1"/>
      <c r="D3" s="5">
        <f t="shared" ref="D3:D8" si="0">((AG3-AW3)^2+(AH3-AX3)^2)^0.5</f>
        <v>9.7225000000000001</v>
      </c>
      <c r="E3" s="5">
        <f t="shared" ref="E3:E8" si="1">((AG3-AU3)^2+(AH3-AV3)^2)^0.5</f>
        <v>8.6854999999999993</v>
      </c>
      <c r="F3" s="5">
        <f>((AG3-AM3)^2+(AH3-AN3)^2)^0.5</f>
        <v>1.8376999999999999</v>
      </c>
      <c r="G3" s="5">
        <f>((AG3-AI3)^2+(AH3-AJ3)^2)^0.5</f>
        <v>0.56710000000000005</v>
      </c>
      <c r="H3" s="5">
        <f>((AK3-AM3)^2+(AL3-AN3)^2)^0.5</f>
        <v>1.0286999999999997</v>
      </c>
      <c r="I3" s="5">
        <f>((AM3-AO3)^2+(AN3-AP3)^2)^0.5</f>
        <v>0.51560000000000006</v>
      </c>
      <c r="J3" s="5">
        <f>((AO3-AQ3)^2+(AP3-AR3)^2)^0.5</f>
        <v>1.0026999999999999</v>
      </c>
      <c r="K3" s="5">
        <f>((AQ3-AS3)^2+(AR3-AT3)^2)^0.5</f>
        <v>0.54990000000000006</v>
      </c>
      <c r="L3" s="5">
        <f t="shared" ref="L3:L8" si="2">((BS3-BU3)^2+(BT3-BV3)^2)^0.5</f>
        <v>3.6550719391005151</v>
      </c>
      <c r="M3" s="5">
        <f t="shared" ref="M3:M8" si="3">((BU3-BW3)^2+(BV3-BX3)^2)^0.5</f>
        <v>0.9432610084170765</v>
      </c>
      <c r="N3" s="5">
        <f t="shared" ref="N3:N8" si="4">((BW3-BY3)^2+(BX3-BZ3)^2)^0.5 + ((BY3-CA3)^2+(BZ3-CB3)^2)^0.5</f>
        <v>2.9770122690375334</v>
      </c>
      <c r="O3" s="5">
        <f t="shared" ref="O3:O8" si="5">((CA3-CC3)^2+(CB3-CD3)^2)^0.5</f>
        <v>0.62885349645207478</v>
      </c>
      <c r="P3" s="5">
        <f>((CE3-CG3)^2+(CF3-CH3)^2)^0.5</f>
        <v>3.9369084127015195</v>
      </c>
      <c r="Q3" s="5">
        <f>((CG3-CI3)^2+(CH3-CJ3)^2)^0.5</f>
        <v>4.4044577702595813</v>
      </c>
      <c r="R3" s="5">
        <f>((CO3-CQ3)^2+(CP3-CR3)^2)^0.5</f>
        <v>2.4009107542763846</v>
      </c>
      <c r="S3" s="5">
        <f>((CQ3-CS3)^2+(CR3-CT3)^2)^0.5</f>
        <v>3.2150714222237742</v>
      </c>
      <c r="T3" s="5">
        <f>((CY3-DA3)^2+(CZ3-DB3)^2)^0.5</f>
        <v>3.9838690390122005</v>
      </c>
      <c r="U3" s="5">
        <f>((DA3-DC3)^2+(DB3-DD3)^2)^0.5</f>
        <v>4.9057785111030023</v>
      </c>
      <c r="V3" s="5">
        <f>((DI3-DK3)^2+(DJ3-DL3)^2)^0.5</f>
        <v>0.4276184514260345</v>
      </c>
      <c r="W3" s="5">
        <f>((DK3-DM3)^2+(DL3-DN3)^2)^0.5</f>
        <v>1.0216874375267615</v>
      </c>
      <c r="X3" s="5">
        <f>((DM3-DO3)^2+(DN3-DP3)^2)^0.5</f>
        <v>0.31964758719564879</v>
      </c>
      <c r="Y3" s="5">
        <f>((BE3-BK3)^2+(BF3-BL3)^2)^0.5</f>
        <v>0.82479999999999998</v>
      </c>
      <c r="Z3" s="5">
        <f>((BG3-BI3)^2+(BH3-BJ3)^2)^0.5</f>
        <v>0.51560000000000006</v>
      </c>
      <c r="AA3" s="5">
        <f>((BC3-BM3)^2+(BD3-BN3)^2)^0.5</f>
        <v>0.99570000000000003</v>
      </c>
      <c r="AB3" s="5">
        <f>((BA3-BO3)^2+(BB3-BP3)^2)^0.5</f>
        <v>1.383</v>
      </c>
      <c r="AC3" s="6">
        <f>((AY3-BQ3)^2+(AZ3-BR3)^2)^0.5</f>
        <v>1.3106</v>
      </c>
      <c r="AD3" s="6">
        <f>((CK3-CM3)^2+(CL3-CN3)^2)^0.5</f>
        <v>0.16570000000000018</v>
      </c>
      <c r="AE3" s="6">
        <f>((CU3-CW3)^2+(CV3-CX3)^2)^0.5</f>
        <v>0.1543000000000001</v>
      </c>
      <c r="AF3" s="6">
        <f>((DE3-DG3)^2+(DF3-DH3)^2)^0.5</f>
        <v>0.13709999999999989</v>
      </c>
      <c r="AG3" s="9">
        <v>0</v>
      </c>
      <c r="AH3" s="9">
        <v>0</v>
      </c>
      <c r="AI3" s="9">
        <v>0</v>
      </c>
      <c r="AJ3" s="9">
        <v>-0.56710000000000005</v>
      </c>
      <c r="AK3" s="9">
        <v>0</v>
      </c>
      <c r="AL3" s="9">
        <v>-0.80900000000000005</v>
      </c>
      <c r="AM3" s="9">
        <v>0</v>
      </c>
      <c r="AN3" s="9">
        <v>-1.8376999999999999</v>
      </c>
      <c r="AO3" s="9">
        <v>0</v>
      </c>
      <c r="AP3" s="9">
        <v>-2.3532999999999999</v>
      </c>
      <c r="AQ3" s="9">
        <v>0</v>
      </c>
      <c r="AR3" s="9">
        <v>-3.3559999999999999</v>
      </c>
      <c r="AS3" s="9">
        <v>0</v>
      </c>
      <c r="AT3" s="9">
        <v>-3.9058999999999999</v>
      </c>
      <c r="AU3" s="9">
        <v>0</v>
      </c>
      <c r="AV3" s="9">
        <v>-8.6854999999999993</v>
      </c>
      <c r="AW3" s="9">
        <v>0</v>
      </c>
      <c r="AX3" s="9">
        <v>-9.7225000000000001</v>
      </c>
      <c r="AY3" s="18">
        <v>0.93979999999999997</v>
      </c>
      <c r="AZ3" s="18">
        <v>-3.1248</v>
      </c>
      <c r="BA3" s="19">
        <v>0.83689999999999998</v>
      </c>
      <c r="BB3" s="19">
        <v>-3.1248</v>
      </c>
      <c r="BC3" s="19">
        <v>0.61719999999999997</v>
      </c>
      <c r="BD3" s="19">
        <v>-3.1248</v>
      </c>
      <c r="BE3" s="19">
        <v>0.49209999999999998</v>
      </c>
      <c r="BF3" s="19">
        <v>-3.1248</v>
      </c>
      <c r="BG3" s="19">
        <v>0.33779999999999999</v>
      </c>
      <c r="BH3" s="19">
        <v>-3.1248</v>
      </c>
      <c r="BI3" s="19">
        <v>-0.17780000000000001</v>
      </c>
      <c r="BJ3" s="19">
        <v>-3.1248</v>
      </c>
      <c r="BK3" s="19">
        <v>-0.3327</v>
      </c>
      <c r="BL3" s="19">
        <v>-3.1248</v>
      </c>
      <c r="BM3" s="19">
        <v>-0.3785</v>
      </c>
      <c r="BN3" s="19">
        <v>-3.1248</v>
      </c>
      <c r="BO3" s="19">
        <v>-0.54610000000000003</v>
      </c>
      <c r="BP3" s="19">
        <v>-3.1248</v>
      </c>
      <c r="BQ3" s="19">
        <v>-0.37080000000000002</v>
      </c>
      <c r="BR3" s="19">
        <v>-3.1248</v>
      </c>
      <c r="BS3" s="17">
        <v>0</v>
      </c>
      <c r="BT3" s="17">
        <v>0</v>
      </c>
      <c r="BU3" s="17">
        <v>-0.90680000000000005</v>
      </c>
      <c r="BV3" s="17">
        <v>-3.5407999999999999</v>
      </c>
      <c r="BW3" s="17">
        <v>-1.2445999999999999</v>
      </c>
      <c r="BX3" s="17">
        <v>-4.4215</v>
      </c>
      <c r="BY3" s="17">
        <v>-1.2445999999999999</v>
      </c>
      <c r="BZ3" s="17">
        <v>-4.4215</v>
      </c>
      <c r="CA3" s="17">
        <v>-1.7793000000000001</v>
      </c>
      <c r="CB3" s="17">
        <v>-7.3501000000000003</v>
      </c>
      <c r="CC3" s="17">
        <v>-2.3279000000000001</v>
      </c>
      <c r="CD3" s="17">
        <v>-7.6574999999999998</v>
      </c>
      <c r="CE3" s="12">
        <v>-2.6562000000000001</v>
      </c>
      <c r="CF3" s="12">
        <v>-3.6652</v>
      </c>
      <c r="CG3" s="12">
        <v>-3.9344999999999999</v>
      </c>
      <c r="CH3" s="12">
        <v>5.8400000000000001E-2</v>
      </c>
      <c r="CI3" s="12">
        <v>0.4274</v>
      </c>
      <c r="CJ3" s="12">
        <v>-0.5524</v>
      </c>
      <c r="CK3" s="12">
        <v>1.3138000000000001</v>
      </c>
      <c r="CL3" s="12">
        <v>-0.27500000000000002</v>
      </c>
      <c r="CM3" s="12">
        <v>1.1480999999999999</v>
      </c>
      <c r="CN3" s="12">
        <v>-0.27500000000000002</v>
      </c>
      <c r="CO3" s="12">
        <v>-5.0368000000000004</v>
      </c>
      <c r="CP3" s="12">
        <v>-6.6776999999999997</v>
      </c>
      <c r="CQ3" s="12">
        <v>-7.1749000000000001</v>
      </c>
      <c r="CR3" s="12">
        <v>-5.5854999999999997</v>
      </c>
      <c r="CS3" s="12">
        <v>-4.1154000000000002</v>
      </c>
      <c r="CT3" s="12">
        <v>-6.5735000000000001</v>
      </c>
      <c r="CU3" s="12">
        <v>1.1811</v>
      </c>
      <c r="CV3" s="12">
        <v>-0.27500000000000002</v>
      </c>
      <c r="CW3" s="12">
        <v>1.0267999999999999</v>
      </c>
      <c r="CX3" s="12">
        <v>-0.27500000000000002</v>
      </c>
      <c r="CY3" s="12">
        <v>-4.5682</v>
      </c>
      <c r="CZ3" s="12">
        <v>-6.6369999999999996</v>
      </c>
      <c r="DA3" s="12">
        <v>-5.1345999999999998</v>
      </c>
      <c r="DB3" s="12">
        <v>-10.580399999999999</v>
      </c>
      <c r="DC3" s="12">
        <v>-3.7839999999999998</v>
      </c>
      <c r="DD3" s="12">
        <v>-5.8642000000000003</v>
      </c>
      <c r="DE3" s="12">
        <v>1.1073999999999999</v>
      </c>
      <c r="DF3" s="12">
        <v>-0.27500000000000002</v>
      </c>
      <c r="DG3" s="12">
        <v>0.97030000000000005</v>
      </c>
      <c r="DH3" s="12">
        <v>-0.27500000000000002</v>
      </c>
      <c r="DI3" s="12">
        <v>-3.2587999999999999</v>
      </c>
      <c r="DJ3" s="12">
        <v>9.9834999999999994</v>
      </c>
      <c r="DK3" s="12">
        <v>-2.8315000000000001</v>
      </c>
      <c r="DL3" s="12">
        <v>10</v>
      </c>
      <c r="DM3" s="12">
        <v>-1.8535999999999999</v>
      </c>
      <c r="DN3" s="12">
        <v>10.2959</v>
      </c>
      <c r="DO3" s="12">
        <v>-1.6052999999999999</v>
      </c>
      <c r="DP3" s="12">
        <v>10.497199999999999</v>
      </c>
    </row>
    <row r="4" spans="2:120" ht="14.45" customHeight="1" x14ac:dyDescent="0.2">
      <c r="B4" s="2" t="s">
        <v>303</v>
      </c>
      <c r="C4" s="2" t="s">
        <v>490</v>
      </c>
      <c r="D4" s="5">
        <f t="shared" si="0"/>
        <v>10.097799999999999</v>
      </c>
      <c r="E4" s="5">
        <f t="shared" si="1"/>
        <v>9.2018000000000004</v>
      </c>
      <c r="F4" s="5">
        <f>((AG4-AM4)^2+(AH4-AN4)^2)^0.5</f>
        <v>1.8878999999999999</v>
      </c>
      <c r="G4" s="5">
        <f>((AG4-AI4)^2+(AH4-AJ4)^2)^0.5</f>
        <v>0.52900000000000003</v>
      </c>
      <c r="H4" s="5">
        <f>((AK4-AM4)^2+(AL4-AN4)^2)^0.5</f>
        <v>1.0185999999999999</v>
      </c>
      <c r="I4" s="5">
        <f>((AM4-AO4)^2+(AN4-AP4)^2)^0.5</f>
        <v>0.52259999999999995</v>
      </c>
      <c r="J4" s="5">
        <f>((AO4-AQ4)^2+(AP4-AR4)^2)^0.5</f>
        <v>1.1423000000000001</v>
      </c>
      <c r="K4" s="5">
        <f>((AQ4-AS4)^2+(AR4-AT4)^2)^0.5</f>
        <v>0.48330000000000028</v>
      </c>
      <c r="L4" s="5">
        <f t="shared" si="2"/>
        <v>4.2747075923389195</v>
      </c>
      <c r="M4" s="5">
        <f t="shared" si="3"/>
        <v>1.1378515896196657</v>
      </c>
      <c r="N4" s="5">
        <f t="shared" si="4"/>
        <v>3.9768397479242905</v>
      </c>
      <c r="O4" s="5" t="s">
        <v>566</v>
      </c>
      <c r="P4" s="5">
        <f>((CE4-CG4)^2+(CF4-CH4)^2)^0.5</f>
        <v>4.3759865676210659</v>
      </c>
      <c r="Q4" s="5">
        <f>((CG4-CI4)^2+(CH4-CJ4)^2)^0.5</f>
        <v>4.9001579780656055</v>
      </c>
      <c r="R4" s="5" t="s">
        <v>566</v>
      </c>
      <c r="S4" s="5" t="s">
        <v>566</v>
      </c>
      <c r="T4" s="5" t="s">
        <v>566</v>
      </c>
      <c r="U4" s="5" t="s">
        <v>566</v>
      </c>
      <c r="V4" s="5">
        <f>((DI4-DK4)^2+(DJ4-DL4)^2)^0.5</f>
        <v>0.55542509846062982</v>
      </c>
      <c r="W4" s="5">
        <f>((DK4-DM4)^2+(DL4-DN4)^2)^0.5</f>
        <v>1.1273051982493474</v>
      </c>
      <c r="X4" s="5">
        <f>((DM4-DO4)^2+(DN4-DP4)^2)^0.5</f>
        <v>0.27149401466699002</v>
      </c>
      <c r="Y4" s="5">
        <f>((BE4-BK4)^2+(BF4-BL4)^2)^0.5</f>
        <v>0.88009999999999999</v>
      </c>
      <c r="Z4" s="5">
        <f>((BG4-BI4)^2+(BH4-BJ4)^2)^0.5</f>
        <v>0.43940000000000001</v>
      </c>
      <c r="AA4" s="5">
        <f>((BC4-BM4)^2+(BD4-BN4)^2)^0.5</f>
        <v>0.90809999999999991</v>
      </c>
      <c r="AB4" s="5">
        <f>((BA4-BO4)^2+(BB4-BP4)^2)^0.5</f>
        <v>1.5150999999999999</v>
      </c>
      <c r="AC4" s="6">
        <f>((AY4-BQ4)^2+(AZ4-BR4)^2)^0.5</f>
        <v>1.1416999999999999</v>
      </c>
      <c r="AD4" s="5" t="s">
        <v>566</v>
      </c>
      <c r="AE4" s="5" t="s">
        <v>566</v>
      </c>
      <c r="AF4" s="5" t="s">
        <v>566</v>
      </c>
      <c r="AG4" s="9">
        <v>0</v>
      </c>
      <c r="AH4" s="9">
        <v>0</v>
      </c>
      <c r="AI4" s="9">
        <v>0</v>
      </c>
      <c r="AJ4" s="9">
        <v>-0.52900000000000003</v>
      </c>
      <c r="AK4" s="9">
        <v>0</v>
      </c>
      <c r="AL4" s="9">
        <v>-0.86929999999999996</v>
      </c>
      <c r="AM4" s="9">
        <v>0</v>
      </c>
      <c r="AN4" s="9">
        <v>-1.8878999999999999</v>
      </c>
      <c r="AO4" s="9">
        <v>0</v>
      </c>
      <c r="AP4" s="9">
        <v>-2.4104999999999999</v>
      </c>
      <c r="AQ4" s="9">
        <v>0</v>
      </c>
      <c r="AR4" s="9">
        <v>-3.5528</v>
      </c>
      <c r="AS4" s="9">
        <v>0</v>
      </c>
      <c r="AT4" s="9">
        <v>-4.0361000000000002</v>
      </c>
      <c r="AU4" s="9">
        <v>0</v>
      </c>
      <c r="AV4" s="9">
        <v>-9.2018000000000004</v>
      </c>
      <c r="AW4" s="9">
        <v>0</v>
      </c>
      <c r="AX4" s="9">
        <v>-10.097799999999999</v>
      </c>
      <c r="AY4" s="18">
        <v>0.75629999999999997</v>
      </c>
      <c r="AZ4" s="18">
        <v>-4.5606</v>
      </c>
      <c r="BA4" s="19">
        <v>0.68389999999999995</v>
      </c>
      <c r="BB4" s="19">
        <v>-4.5606</v>
      </c>
      <c r="BC4" s="19">
        <v>0.39179999999999998</v>
      </c>
      <c r="BD4" s="19">
        <v>-4.5606</v>
      </c>
      <c r="BE4" s="19">
        <v>0.43940000000000001</v>
      </c>
      <c r="BF4" s="19">
        <v>-4.5606</v>
      </c>
      <c r="BG4" s="19">
        <v>0.20949999999999999</v>
      </c>
      <c r="BH4" s="19">
        <v>-4.5606</v>
      </c>
      <c r="BI4" s="19">
        <v>-0.22989999999999999</v>
      </c>
      <c r="BJ4" s="19">
        <v>-4.5606</v>
      </c>
      <c r="BK4" s="19">
        <v>-0.44069999999999998</v>
      </c>
      <c r="BL4" s="19">
        <v>-4.5606</v>
      </c>
      <c r="BM4" s="19">
        <v>-0.51629999999999998</v>
      </c>
      <c r="BN4" s="19">
        <v>-4.5606</v>
      </c>
      <c r="BO4" s="19">
        <v>-0.83120000000000005</v>
      </c>
      <c r="BP4" s="19">
        <v>-4.5606</v>
      </c>
      <c r="BQ4" s="19">
        <v>-0.38540000000000002</v>
      </c>
      <c r="BR4" s="19">
        <v>-4.5606</v>
      </c>
      <c r="BS4" s="17">
        <v>0</v>
      </c>
      <c r="BT4" s="17">
        <v>0</v>
      </c>
      <c r="BU4" s="17">
        <v>-2.2250000000000001</v>
      </c>
      <c r="BV4" s="17">
        <v>3.65</v>
      </c>
      <c r="BW4" s="17">
        <v>-2.8917999999999999</v>
      </c>
      <c r="BX4" s="17">
        <v>4.5720000000000001</v>
      </c>
      <c r="BY4" s="17">
        <v>-4.2259000000000002</v>
      </c>
      <c r="BZ4" s="17">
        <v>6.4579000000000004</v>
      </c>
      <c r="CA4" s="17">
        <v>-4.5255999999999998</v>
      </c>
      <c r="CB4" s="17">
        <v>8.0975000000000001</v>
      </c>
      <c r="CC4" s="17">
        <v>-4.5255999999999998</v>
      </c>
      <c r="CD4" s="17">
        <v>8.0975000000000001</v>
      </c>
      <c r="CE4" s="12">
        <v>-4.2607999999999997</v>
      </c>
      <c r="CF4" s="12">
        <v>-0.89410000000000001</v>
      </c>
      <c r="CG4" s="12">
        <v>-5.4546000000000001</v>
      </c>
      <c r="CH4" s="12">
        <v>-5.1040999999999999</v>
      </c>
      <c r="CI4" s="12">
        <v>-0.73599999999999999</v>
      </c>
      <c r="CJ4" s="12">
        <v>-6.4256000000000002</v>
      </c>
      <c r="DI4" s="12">
        <v>-1.8224</v>
      </c>
      <c r="DJ4" s="12">
        <v>10.409599999999999</v>
      </c>
      <c r="DK4" s="12">
        <v>-1.5125999999999999</v>
      </c>
      <c r="DL4" s="12">
        <v>10.8706</v>
      </c>
      <c r="DM4" s="12">
        <v>-1.47</v>
      </c>
      <c r="DN4" s="12">
        <v>11.9971</v>
      </c>
      <c r="DO4" s="12">
        <v>-1.5271999999999999</v>
      </c>
      <c r="DP4" s="12">
        <v>12.262499999999999</v>
      </c>
    </row>
    <row r="5" spans="2:120" ht="16.899999999999999" customHeight="1" x14ac:dyDescent="0.2">
      <c r="B5" s="2" t="s">
        <v>304</v>
      </c>
      <c r="C5" s="2" t="s">
        <v>479</v>
      </c>
      <c r="D5" s="5">
        <f t="shared" si="0"/>
        <v>9.8939000000000004</v>
      </c>
      <c r="E5" s="5">
        <f t="shared" si="1"/>
        <v>8.7865000000000002</v>
      </c>
      <c r="F5" s="5">
        <f>((AG5-AM5)^2+(AH5-AN5)^2)^0.5</f>
        <v>1.8307</v>
      </c>
      <c r="G5" s="5">
        <f>((AG5-AI5)^2+(AH5-AJ5)^2)^0.5</f>
        <v>0.47620000000000001</v>
      </c>
      <c r="H5" s="5">
        <f>((AK5-AM5)^2+(AL5-AN5)^2)^0.5</f>
        <v>0.96579999999999999</v>
      </c>
      <c r="I5" s="5">
        <f>((AM5-AO5)^2+(AN5-AP5)^2)^0.5</f>
        <v>0.53910000000000013</v>
      </c>
      <c r="J5" s="5">
        <f>((AO5-AQ5)^2+(AP5-AR5)^2)^0.5</f>
        <v>1.0909</v>
      </c>
      <c r="K5" s="5">
        <f>((AQ5-AS5)^2+(AR5-AT5)^2)^0.5</f>
        <v>0.52269999999999994</v>
      </c>
      <c r="L5" s="5">
        <f t="shared" si="2"/>
        <v>3.4447968909646907</v>
      </c>
      <c r="M5" s="5">
        <f t="shared" si="3"/>
        <v>0.96292318489067441</v>
      </c>
      <c r="N5" s="5">
        <f t="shared" si="4"/>
        <v>2.9572476651614283</v>
      </c>
      <c r="O5" s="5" t="s">
        <v>566</v>
      </c>
      <c r="P5" s="5">
        <f>((CE5-CG5)^2+(CF5-CH5)^2)^0.5</f>
        <v>3.6707127713837817</v>
      </c>
      <c r="Q5" s="5">
        <f>((CG5-CI5)^2+(CH5-CJ5)^2)^0.5</f>
        <v>4.4820911280338782</v>
      </c>
      <c r="R5" s="5">
        <f>((CO5-CQ5)^2+(CP5-CR5)^2)^0.5</f>
        <v>2.8436342257751788</v>
      </c>
      <c r="S5" s="5">
        <f>((CQ5-CS5)^2+(CR5-CT5)^2)^0.5</f>
        <v>3.7373456489867234</v>
      </c>
      <c r="T5" s="5">
        <f>((CY5-DA5)^2+(CZ5-DB5)^2)^0.5</f>
        <v>3.1695370150859579</v>
      </c>
      <c r="U5" s="5">
        <f>((DA5-DC5)^2+(DB5-DD5)^2)^0.5</f>
        <v>4.5227814992546351</v>
      </c>
      <c r="V5" s="5">
        <f>((DI5-DK5)^2+(DJ5-DL5)^2)^0.5</f>
        <v>0.46228697796931251</v>
      </c>
      <c r="W5" s="5">
        <f>((DK5-DM5)^2+(DL5-DN5)^2)^0.5</f>
        <v>1.1250848945746268</v>
      </c>
      <c r="X5" s="5">
        <f>((DM5-DO5)^2+(DN5-DP5)^2)^0.5</f>
        <v>0.17782879406890165</v>
      </c>
      <c r="Y5" s="5">
        <f>((BE5-BK5)^2+(BF5-BL5)^2)^0.5</f>
        <v>0.79499999999999993</v>
      </c>
      <c r="Z5" s="5">
        <f>((BG5-BI5)^2+(BH5-BJ5)^2)^0.5</f>
        <v>0.38669999999999999</v>
      </c>
      <c r="AA5" s="5">
        <f>((BC5-BM5)^2+(BD5-BN5)^2)^0.5</f>
        <v>0.88260000000000005</v>
      </c>
      <c r="AB5" s="5">
        <f>((BA5-BO5)^2+(BB5-BP5)^2)^0.5</f>
        <v>1.5018</v>
      </c>
      <c r="AC5" s="6">
        <f>((AY5-BQ5)^2+(AZ5-BR5)^2)^0.5</f>
        <v>1.2331000000000001</v>
      </c>
      <c r="AD5" s="6">
        <f>((CK5-CM5)^2+(CL5-CN5)^2)^0.5</f>
        <v>0.14739999999999998</v>
      </c>
      <c r="AE5" s="6">
        <f>((CU5-CW5)^2+(CV5-CX5)^2)^0.5</f>
        <v>0.15299999999999997</v>
      </c>
      <c r="AF5" s="6">
        <f>((DE5-DG5)^2+(DF5-DH5)^2)^0.5</f>
        <v>0.1416</v>
      </c>
      <c r="AG5" s="9">
        <v>0</v>
      </c>
      <c r="AH5" s="9">
        <v>0</v>
      </c>
      <c r="AI5" s="9">
        <v>0</v>
      </c>
      <c r="AJ5" s="9">
        <v>-0.47620000000000001</v>
      </c>
      <c r="AK5" s="9">
        <v>0</v>
      </c>
      <c r="AL5" s="9">
        <v>-0.8649</v>
      </c>
      <c r="AM5" s="9">
        <v>0</v>
      </c>
      <c r="AN5" s="9">
        <v>-1.8307</v>
      </c>
      <c r="AO5" s="9">
        <v>0</v>
      </c>
      <c r="AP5" s="9">
        <v>-2.3698000000000001</v>
      </c>
      <c r="AQ5" s="9">
        <v>0</v>
      </c>
      <c r="AR5" s="9">
        <v>-3.4607000000000001</v>
      </c>
      <c r="AS5" s="9">
        <v>0</v>
      </c>
      <c r="AT5" s="9">
        <v>-3.9834000000000001</v>
      </c>
      <c r="AU5" s="9">
        <v>0</v>
      </c>
      <c r="AV5" s="9">
        <v>-8.7865000000000002</v>
      </c>
      <c r="AW5" s="9">
        <v>0</v>
      </c>
      <c r="AX5" s="9">
        <v>-9.8939000000000004</v>
      </c>
      <c r="AY5" s="18">
        <v>0.49969999999999998</v>
      </c>
      <c r="AZ5" s="18">
        <v>-3.5287000000000002</v>
      </c>
      <c r="BA5" s="19">
        <v>0.64329999999999998</v>
      </c>
      <c r="BB5" s="19">
        <v>-3.5287000000000002</v>
      </c>
      <c r="BC5" s="19">
        <v>0.39939999999999998</v>
      </c>
      <c r="BD5" s="19">
        <v>-3.5287000000000002</v>
      </c>
      <c r="BE5" s="19">
        <v>0.37269999999999998</v>
      </c>
      <c r="BF5" s="19">
        <v>-3.5287000000000002</v>
      </c>
      <c r="BG5" s="19">
        <v>0.1759</v>
      </c>
      <c r="BH5" s="19">
        <v>-3.5287000000000002</v>
      </c>
      <c r="BI5" s="19">
        <v>-0.21079999999999999</v>
      </c>
      <c r="BJ5" s="19">
        <v>-3.5287000000000002</v>
      </c>
      <c r="BK5" s="19">
        <v>-0.42230000000000001</v>
      </c>
      <c r="BL5" s="19">
        <v>-3.5287000000000002</v>
      </c>
      <c r="BM5" s="19">
        <v>-0.48320000000000002</v>
      </c>
      <c r="BN5" s="19">
        <v>-3.5287000000000002</v>
      </c>
      <c r="BO5" s="19">
        <v>-0.85850000000000004</v>
      </c>
      <c r="BP5" s="19">
        <v>-3.5287000000000002</v>
      </c>
      <c r="BQ5" s="19">
        <v>-0.73340000000000005</v>
      </c>
      <c r="BR5" s="19">
        <v>-3.5287000000000002</v>
      </c>
      <c r="BS5" s="17">
        <v>0</v>
      </c>
      <c r="BT5" s="17">
        <v>0</v>
      </c>
      <c r="BU5" s="17">
        <v>2.9451000000000001</v>
      </c>
      <c r="BV5" s="17">
        <v>1.7868999999999999</v>
      </c>
      <c r="BW5" s="17">
        <v>3.8391999999999999</v>
      </c>
      <c r="BX5" s="17">
        <v>2.1444000000000001</v>
      </c>
      <c r="BY5" s="17">
        <v>5.8166000000000002</v>
      </c>
      <c r="BZ5" s="17">
        <v>3.0893000000000002</v>
      </c>
      <c r="CA5" s="17">
        <v>6.0019999999999998</v>
      </c>
      <c r="CB5" s="17">
        <v>3.8321999999999998</v>
      </c>
      <c r="CC5" s="17">
        <v>6.0019999999999998</v>
      </c>
      <c r="CD5" s="17">
        <v>3.8321999999999998</v>
      </c>
      <c r="CE5" s="12">
        <v>2.0973999999999999</v>
      </c>
      <c r="CF5" s="12">
        <v>5.1740000000000004</v>
      </c>
      <c r="CG5" s="12">
        <v>4.7065999999999999</v>
      </c>
      <c r="CH5" s="12">
        <v>2.5920999999999998</v>
      </c>
      <c r="CI5" s="12">
        <v>6.9748000000000001</v>
      </c>
      <c r="CJ5" s="12">
        <v>6.4579000000000004</v>
      </c>
      <c r="CK5" s="12">
        <v>0.97030000000000005</v>
      </c>
      <c r="CL5" s="12">
        <v>-0.34039999999999998</v>
      </c>
      <c r="CM5" s="12">
        <v>0.97030000000000005</v>
      </c>
      <c r="CN5" s="12">
        <v>-0.193</v>
      </c>
      <c r="CO5" s="12">
        <v>0.79059999999999997</v>
      </c>
      <c r="CP5" s="12">
        <v>6.0236000000000001</v>
      </c>
      <c r="CQ5" s="12">
        <v>3.5871</v>
      </c>
      <c r="CR5" s="12">
        <v>5.508</v>
      </c>
      <c r="CS5" s="12">
        <v>3.3420000000000001</v>
      </c>
      <c r="CT5" s="12">
        <v>9.2372999999999994</v>
      </c>
      <c r="CU5" s="12">
        <v>0.97030000000000005</v>
      </c>
      <c r="CV5" s="12">
        <v>-0.25269999999999998</v>
      </c>
      <c r="CW5" s="12">
        <v>0.97030000000000005</v>
      </c>
      <c r="CX5" s="12">
        <v>-9.9699999999999997E-2</v>
      </c>
      <c r="CY5" s="12">
        <v>3.3757000000000001</v>
      </c>
      <c r="CZ5" s="12">
        <v>7.3323</v>
      </c>
      <c r="DA5" s="12">
        <v>6.0090000000000003</v>
      </c>
      <c r="DB5" s="12">
        <v>5.5682999999999998</v>
      </c>
      <c r="DC5" s="12">
        <v>2.347</v>
      </c>
      <c r="DD5" s="12">
        <v>2.9140000000000001</v>
      </c>
      <c r="DE5" s="12">
        <v>0.97030000000000005</v>
      </c>
      <c r="DF5" s="12">
        <v>-7.1099999999999997E-2</v>
      </c>
      <c r="DG5" s="12">
        <v>0.97030000000000005</v>
      </c>
      <c r="DH5" s="12">
        <v>7.0499999999999993E-2</v>
      </c>
      <c r="DI5" s="12">
        <v>-1.4242999999999999</v>
      </c>
      <c r="DJ5" s="12">
        <v>12.262499999999999</v>
      </c>
      <c r="DK5" s="12">
        <v>-1.1449</v>
      </c>
      <c r="DL5" s="12">
        <v>11.8942</v>
      </c>
      <c r="DM5" s="12">
        <v>-1.0629999999999999</v>
      </c>
      <c r="DN5" s="12">
        <v>10.7721</v>
      </c>
      <c r="DO5" s="12">
        <v>-1.0662</v>
      </c>
      <c r="DP5" s="12">
        <v>10.5943</v>
      </c>
    </row>
    <row r="6" spans="2:120" ht="15" customHeight="1" x14ac:dyDescent="0.2">
      <c r="B6" s="2" t="s">
        <v>305</v>
      </c>
      <c r="C6" s="2" t="s">
        <v>632</v>
      </c>
      <c r="D6" s="5">
        <f t="shared" si="0"/>
        <v>9.6310000000000002</v>
      </c>
      <c r="E6" s="5">
        <f t="shared" si="1"/>
        <v>8.9275000000000002</v>
      </c>
      <c r="F6" s="5">
        <f>((AG6-AM6)^2+(AH6-AN6)^2)^0.5</f>
        <v>1.7366999999999999</v>
      </c>
      <c r="G6" s="5">
        <f>((AG6-AI6)^2+(AH6-AJ6)^2)^0.5</f>
        <v>0.42159999999999997</v>
      </c>
      <c r="H6" s="5">
        <f>((AK6-AM6)^2+(AL6-AN6)^2)^0.5</f>
        <v>0.95119999999999993</v>
      </c>
      <c r="I6" s="5">
        <f>((AM6-AO6)^2+(AN6-AP6)^2)^0.5</f>
        <v>0.5613999999999999</v>
      </c>
      <c r="J6" s="5">
        <f>((AO6-AQ6)^2+(AP6-AR6)^2)^0.5</f>
        <v>1.1341000000000001</v>
      </c>
      <c r="K6" s="5">
        <f>((AQ6-AS6)^2+(AR6-AT6)^2)^0.5</f>
        <v>0.78669999999999973</v>
      </c>
      <c r="L6" s="5" t="s">
        <v>566</v>
      </c>
      <c r="M6" s="5" t="s">
        <v>566</v>
      </c>
      <c r="N6" s="5" t="s">
        <v>566</v>
      </c>
      <c r="O6" s="5" t="s">
        <v>566</v>
      </c>
      <c r="P6" s="5" t="s">
        <v>566</v>
      </c>
      <c r="Q6" s="5" t="s">
        <v>566</v>
      </c>
      <c r="R6" s="5" t="s">
        <v>566</v>
      </c>
      <c r="S6" s="5" t="s">
        <v>566</v>
      </c>
      <c r="T6" s="5" t="s">
        <v>566</v>
      </c>
      <c r="U6" s="5" t="s">
        <v>566</v>
      </c>
      <c r="V6" s="5" t="s">
        <v>566</v>
      </c>
      <c r="W6" s="5" t="s">
        <v>566</v>
      </c>
      <c r="X6" s="5" t="s">
        <v>566</v>
      </c>
      <c r="Y6" s="5">
        <f>((BE6-BK6)^2+(BF6-BL6)^2)^0.5</f>
        <v>0.77849999999999997</v>
      </c>
      <c r="Z6" s="5">
        <f>((BG6-BI6)^2+(BH6-BJ6)^2)^0.5</f>
        <v>0.41210000000000002</v>
      </c>
      <c r="AA6" s="5">
        <f>((BC6-BM6)^2+(BD6-BN6)^2)^0.5</f>
        <v>0.9282999999999999</v>
      </c>
      <c r="AB6" s="5">
        <f>((BA6-BO6)^2+(BB6-BP6)^2)^0.5</f>
        <v>1.5310000000000001</v>
      </c>
      <c r="AC6" s="6">
        <f>((AY6-BQ6)^2+(AZ6-BR6)^2)^0.5</f>
        <v>1.2008000000000001</v>
      </c>
      <c r="AD6" s="5" t="s">
        <v>566</v>
      </c>
      <c r="AE6" s="5" t="s">
        <v>566</v>
      </c>
      <c r="AF6" s="5" t="s">
        <v>566</v>
      </c>
      <c r="AG6" s="9">
        <v>0</v>
      </c>
      <c r="AH6" s="9">
        <v>0</v>
      </c>
      <c r="AI6" s="9">
        <v>0</v>
      </c>
      <c r="AJ6" s="9">
        <v>-0.42159999999999997</v>
      </c>
      <c r="AK6" s="9">
        <v>0</v>
      </c>
      <c r="AL6" s="9">
        <v>-0.78549999999999998</v>
      </c>
      <c r="AM6" s="9">
        <v>0</v>
      </c>
      <c r="AN6" s="9">
        <v>-1.7366999999999999</v>
      </c>
      <c r="AO6" s="9">
        <v>0</v>
      </c>
      <c r="AP6" s="9">
        <v>-2.2980999999999998</v>
      </c>
      <c r="AQ6" s="9">
        <v>0</v>
      </c>
      <c r="AR6" s="9">
        <v>-3.4321999999999999</v>
      </c>
      <c r="AS6" s="9">
        <v>0</v>
      </c>
      <c r="AT6" s="9">
        <v>-4.2188999999999997</v>
      </c>
      <c r="AU6" s="9">
        <v>0</v>
      </c>
      <c r="AV6" s="9">
        <v>-8.9275000000000002</v>
      </c>
      <c r="AW6" s="9">
        <v>0</v>
      </c>
      <c r="AX6" s="9">
        <v>-9.6310000000000002</v>
      </c>
      <c r="AY6" s="18">
        <v>0.54169999999999996</v>
      </c>
      <c r="AZ6" s="18">
        <v>-4.0671999999999997</v>
      </c>
      <c r="BA6" s="19">
        <v>0.72140000000000004</v>
      </c>
      <c r="BB6" s="19">
        <v>-4.0671999999999997</v>
      </c>
      <c r="BC6" s="19">
        <v>0.38159999999999999</v>
      </c>
      <c r="BD6" s="19">
        <v>-4.0671999999999997</v>
      </c>
      <c r="BE6" s="19">
        <v>0.4375</v>
      </c>
      <c r="BF6" s="19">
        <v>-4.0671999999999997</v>
      </c>
      <c r="BG6" s="19">
        <v>0.27810000000000001</v>
      </c>
      <c r="BH6" s="19">
        <v>-4.0671999999999997</v>
      </c>
      <c r="BI6" s="19">
        <v>-0.13400000000000001</v>
      </c>
      <c r="BJ6" s="19">
        <v>-4.0671999999999997</v>
      </c>
      <c r="BK6" s="19">
        <v>-0.34100000000000003</v>
      </c>
      <c r="BL6" s="19">
        <v>-4.0671999999999997</v>
      </c>
      <c r="BM6" s="19">
        <v>-0.54669999999999996</v>
      </c>
      <c r="BN6" s="19">
        <v>-4.0671999999999997</v>
      </c>
      <c r="BO6" s="19">
        <v>-0.80959999999999999</v>
      </c>
      <c r="BP6" s="19">
        <v>-4.0671999999999997</v>
      </c>
      <c r="BQ6" s="19">
        <v>-0.65910000000000002</v>
      </c>
      <c r="BR6" s="19">
        <v>-4.0671999999999997</v>
      </c>
      <c r="BS6" s="17"/>
      <c r="BT6" s="17"/>
      <c r="BU6" s="23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 t="s">
        <v>454</v>
      </c>
      <c r="C7" s="2"/>
      <c r="D7" s="5">
        <f t="shared" si="0"/>
        <v>8.6397999999999993</v>
      </c>
      <c r="E7" s="5">
        <f t="shared" si="1"/>
        <v>8.5991999999999997</v>
      </c>
      <c r="F7" s="5">
        <f>((AG7-AM7)^2+(AH7-AN7)^2)^0.5</f>
        <v>1.7596000000000001</v>
      </c>
      <c r="G7" s="5">
        <f>((AG7-AI7)^2+(AH7-AJ7)^2)^0.5</f>
        <v>0.51749999999999996</v>
      </c>
      <c r="H7" s="5">
        <f>((AK7-AM7)^2+(AL7-AN7)^2)^0.5</f>
        <v>0.9144000000000001</v>
      </c>
      <c r="I7" s="5">
        <f>((AM7-AO7)^2+(AN7-AP7)^2)^0.5</f>
        <v>0.56830000000000003</v>
      </c>
      <c r="J7" s="5">
        <f>((AO7-AQ7)^2+(AP7-AR7)^2)^0.5</f>
        <v>0.77469999999999972</v>
      </c>
      <c r="K7" s="5">
        <f>((AQ7-AS7)^2+(AR7-AT7)^2)^0.5</f>
        <v>0.36010000000000009</v>
      </c>
      <c r="L7" s="5">
        <f t="shared" si="2"/>
        <v>3.5732478895257183</v>
      </c>
      <c r="M7" s="5">
        <f t="shared" si="3"/>
        <v>1.0949101972308051</v>
      </c>
      <c r="N7" s="5">
        <f t="shared" si="4"/>
        <v>2.5239868722434178</v>
      </c>
      <c r="O7" s="5">
        <f t="shared" si="5"/>
        <v>0.59305646442813553</v>
      </c>
      <c r="P7" s="5">
        <f>((CE7-CG7)^2+(CF7-CH7)^2)^0.5</f>
        <v>3.749326520856779</v>
      </c>
      <c r="Q7" s="5">
        <f>((CG7-CI7)^2+(CH7-CJ7)^2)^0.5</f>
        <v>4.5045042979222476</v>
      </c>
      <c r="R7" s="5">
        <f>((CO7-CQ7)^2+(CP7-CR7)^2)^0.5</f>
        <v>2.7241613480115308</v>
      </c>
      <c r="S7" s="5">
        <f>((CQ7-CS7)^2+(CR7-CT7)^2)^0.5</f>
        <v>3.7411303639408238</v>
      </c>
      <c r="T7" s="5">
        <f>((CY7-DA7)^2+(CZ7-DB7)^2)^0.5</f>
        <v>3.534311057334937</v>
      </c>
      <c r="U7" s="5">
        <f>((DA7-DC7)^2+(DB7-DD7)^2)^0.5</f>
        <v>4.1490705320589569</v>
      </c>
      <c r="V7" s="5">
        <f>((DI7-DK7)^2+(DJ7-DL7)^2)^0.5</f>
        <v>0.43616300851860423</v>
      </c>
      <c r="W7" s="5">
        <f>((DK7-DM7)^2+(DL7-DN7)^2)^0.5</f>
        <v>1.1231554879000503</v>
      </c>
      <c r="X7" s="5">
        <f>((DM7-DO7)^2+(DN7-DP7)^2)^0.5</f>
        <v>0.25453536100117835</v>
      </c>
      <c r="Y7" s="5">
        <f>((BE7-BK7)^2+(BF7-BL7)^2)^0.5</f>
        <v>0.75</v>
      </c>
      <c r="Z7" s="5">
        <f>((BG7-BI7)^2+(BH7-BJ7)^2)^0.5</f>
        <v>0.31180000000000002</v>
      </c>
      <c r="AA7" s="5">
        <f>((BC7-BM7)^2+(BD7-BN7)^2)^0.5</f>
        <v>0.69599999999999995</v>
      </c>
      <c r="AB7" s="5">
        <f>((BA7-BO7)^2+(BB7-BP7)^2)^0.5</f>
        <v>1.1964000000000001</v>
      </c>
      <c r="AC7" s="6">
        <f>((AY7-BQ7)^2+(AZ7-BR7)^2)^0.5</f>
        <v>0.97660000000000002</v>
      </c>
      <c r="AD7" s="6">
        <f>((CK7-CM7)^2+(CL7-CN7)^2)^0.5</f>
        <v>0.16450000000000001</v>
      </c>
      <c r="AE7" s="6">
        <f>((CU7-CW7)^2+(CV7-CX7)^2)^0.5</f>
        <v>0.16700000000000004</v>
      </c>
      <c r="AF7" s="6">
        <f>((DE7-DG7)^2+(DF7-DH7)^2)^0.5</f>
        <v>0.1512</v>
      </c>
      <c r="AG7" s="9">
        <v>0</v>
      </c>
      <c r="AH7" s="9">
        <v>0</v>
      </c>
      <c r="AI7" s="9">
        <v>0</v>
      </c>
      <c r="AJ7" s="9">
        <v>-0.51749999999999996</v>
      </c>
      <c r="AK7" s="9">
        <v>0</v>
      </c>
      <c r="AL7" s="9">
        <v>-0.84519999999999995</v>
      </c>
      <c r="AM7" s="9">
        <v>0</v>
      </c>
      <c r="AN7" s="9">
        <v>-1.7596000000000001</v>
      </c>
      <c r="AO7" s="9">
        <v>0</v>
      </c>
      <c r="AP7" s="9">
        <v>-2.3279000000000001</v>
      </c>
      <c r="AQ7" s="9">
        <v>0</v>
      </c>
      <c r="AR7" s="9">
        <v>-3.1025999999999998</v>
      </c>
      <c r="AS7" s="9">
        <v>0</v>
      </c>
      <c r="AT7" s="9">
        <v>-3.4626999999999999</v>
      </c>
      <c r="AU7" s="9">
        <v>0</v>
      </c>
      <c r="AV7" s="9">
        <v>-8.5991999999999997</v>
      </c>
      <c r="AW7" s="9">
        <v>0</v>
      </c>
      <c r="AX7" s="9">
        <v>-8.6397999999999993</v>
      </c>
      <c r="AY7" s="18">
        <v>0.33079999999999998</v>
      </c>
      <c r="AZ7" s="18">
        <v>-3.3616999999999999</v>
      </c>
      <c r="BA7" s="19">
        <v>0.56200000000000006</v>
      </c>
      <c r="BB7" s="19">
        <v>-3.3616999999999999</v>
      </c>
      <c r="BC7" s="19">
        <v>0.30669999999999997</v>
      </c>
      <c r="BD7" s="19">
        <v>-3.3616999999999999</v>
      </c>
      <c r="BE7" s="19">
        <v>0.28449999999999998</v>
      </c>
      <c r="BF7" s="19">
        <v>-3.3616999999999999</v>
      </c>
      <c r="BG7" s="19">
        <v>6.2899999999999998E-2</v>
      </c>
      <c r="BH7" s="19">
        <v>-3.3616999999999999</v>
      </c>
      <c r="BI7" s="19">
        <v>-0.24890000000000001</v>
      </c>
      <c r="BJ7" s="19">
        <v>-3.3616999999999999</v>
      </c>
      <c r="BK7" s="19">
        <v>-0.46550000000000002</v>
      </c>
      <c r="BL7" s="19">
        <v>-3.3616999999999999</v>
      </c>
      <c r="BM7" s="19">
        <v>-0.38929999999999998</v>
      </c>
      <c r="BN7" s="19">
        <v>-3.3616999999999999</v>
      </c>
      <c r="BO7" s="19">
        <v>-0.63439999999999996</v>
      </c>
      <c r="BP7" s="19">
        <v>-3.3616999999999999</v>
      </c>
      <c r="BQ7" s="19">
        <v>-0.64580000000000004</v>
      </c>
      <c r="BR7" s="19">
        <v>-3.3616999999999999</v>
      </c>
      <c r="BS7" s="17">
        <v>0</v>
      </c>
      <c r="BT7" s="17">
        <v>0</v>
      </c>
      <c r="BU7" s="17">
        <v>1.3391999999999999</v>
      </c>
      <c r="BV7" s="17">
        <v>3.3128000000000002</v>
      </c>
      <c r="BW7" s="17">
        <v>2.0707</v>
      </c>
      <c r="BX7" s="17">
        <v>4.1275000000000004</v>
      </c>
      <c r="BY7" s="17">
        <v>3.4620000000000002</v>
      </c>
      <c r="BZ7" s="17">
        <v>5.2215999999999996</v>
      </c>
      <c r="CA7" s="17">
        <v>4.1223999999999998</v>
      </c>
      <c r="CB7" s="17">
        <v>4.8577000000000004</v>
      </c>
      <c r="CC7" s="17">
        <v>3.9218000000000002</v>
      </c>
      <c r="CD7" s="17">
        <v>4.2995999999999999</v>
      </c>
      <c r="CE7" s="12">
        <v>2.5470000000000002</v>
      </c>
      <c r="CF7" s="12">
        <v>-0.47620000000000001</v>
      </c>
      <c r="CG7" s="12">
        <v>-1.1435999999999999</v>
      </c>
      <c r="CH7" s="12">
        <v>0.18479999999999999</v>
      </c>
      <c r="CI7" s="12">
        <v>1.7945</v>
      </c>
      <c r="CJ7" s="12">
        <v>3.5992000000000002</v>
      </c>
      <c r="CK7" s="12">
        <v>0.66930000000000001</v>
      </c>
      <c r="CL7" s="12">
        <v>-7.6200000000000004E-2</v>
      </c>
      <c r="CM7" s="12">
        <v>0.66930000000000001</v>
      </c>
      <c r="CN7" s="12">
        <v>8.8300000000000003E-2</v>
      </c>
      <c r="CO7" s="12">
        <v>0.73529999999999995</v>
      </c>
      <c r="CP7" s="12">
        <v>1.7202</v>
      </c>
      <c r="CQ7" s="12">
        <v>-1.2750999999999999</v>
      </c>
      <c r="CR7" s="12">
        <v>-0.1181</v>
      </c>
      <c r="CS7" s="12">
        <v>2.2847</v>
      </c>
      <c r="CT7" s="12">
        <v>-1.2686999999999999</v>
      </c>
      <c r="CU7" s="12">
        <v>-0.38990000000000002</v>
      </c>
      <c r="CV7" s="12">
        <v>0.81279999999999997</v>
      </c>
      <c r="CW7" s="12">
        <v>-0.38990000000000002</v>
      </c>
      <c r="CX7" s="12">
        <v>0.9798</v>
      </c>
      <c r="CY7" s="12">
        <v>0.53720000000000001</v>
      </c>
      <c r="CZ7" s="12">
        <v>2.1888000000000001</v>
      </c>
      <c r="DA7" s="12">
        <v>-1.9824999999999999</v>
      </c>
      <c r="DB7" s="12">
        <v>-0.28960000000000002</v>
      </c>
      <c r="DC7" s="12">
        <v>1.1487000000000001</v>
      </c>
      <c r="DD7" s="12">
        <v>-3.0118</v>
      </c>
      <c r="DE7" s="12">
        <v>-0.63749999999999996</v>
      </c>
      <c r="DF7" s="12">
        <v>1.2217</v>
      </c>
      <c r="DG7" s="12">
        <v>-0.63749999999999996</v>
      </c>
      <c r="DH7" s="12">
        <v>1.3729</v>
      </c>
      <c r="DI7" s="12">
        <v>7.9558999999999997</v>
      </c>
      <c r="DJ7" s="12">
        <v>3.6886999999999999</v>
      </c>
      <c r="DK7" s="12">
        <v>8.3057999999999996</v>
      </c>
      <c r="DL7" s="12">
        <v>3.9491000000000001</v>
      </c>
      <c r="DM7" s="12">
        <v>8.7681000000000004</v>
      </c>
      <c r="DN7" s="12">
        <v>4.9726999999999997</v>
      </c>
      <c r="DO7" s="12">
        <v>8.7845999999999993</v>
      </c>
      <c r="DP7" s="12">
        <v>5.2267000000000001</v>
      </c>
    </row>
    <row r="8" spans="2:120" ht="16.149999999999999" customHeight="1" x14ac:dyDescent="0.2">
      <c r="B8" s="2" t="s">
        <v>936</v>
      </c>
      <c r="C8" s="2" t="s">
        <v>938</v>
      </c>
      <c r="D8" s="5">
        <f t="shared" si="0"/>
        <v>8.1419999999999995</v>
      </c>
      <c r="E8" s="5">
        <f t="shared" si="1"/>
        <v>7.5648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2"/>
        <v>3.5923635743059195</v>
      </c>
      <c r="M8" s="5">
        <f t="shared" si="3"/>
        <v>0.94131928695846867</v>
      </c>
      <c r="N8" s="5">
        <f t="shared" si="4"/>
        <v>3.0831520463292481</v>
      </c>
      <c r="O8" s="5">
        <f t="shared" si="5"/>
        <v>0.64144995907708979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-7.5648</v>
      </c>
      <c r="AW8" s="9">
        <v>0</v>
      </c>
      <c r="AX8" s="9">
        <v>-8.1419999999999995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-0.98809999999999998</v>
      </c>
      <c r="BV8" s="17">
        <v>-3.4538000000000002</v>
      </c>
      <c r="BW8" s="17">
        <v>-5.7099999999999998E-2</v>
      </c>
      <c r="BX8" s="17">
        <v>-3.5928</v>
      </c>
      <c r="BY8" s="17">
        <v>2.2841</v>
      </c>
      <c r="BZ8" s="17">
        <v>-4.2507000000000001</v>
      </c>
      <c r="CA8" s="17">
        <v>2.9108000000000001</v>
      </c>
      <c r="CB8" s="17">
        <v>-4.0735000000000001</v>
      </c>
      <c r="CC8" s="17">
        <v>2.8289</v>
      </c>
      <c r="CD8" s="17">
        <v>-3.4373</v>
      </c>
    </row>
    <row r="9" spans="2:120" x14ac:dyDescent="0.2">
      <c r="B9" s="13" t="s">
        <v>3</v>
      </c>
      <c r="C9" s="13"/>
      <c r="D9" s="14">
        <f>AVERAGE(D3:D8)</f>
        <v>9.3544999999999998</v>
      </c>
      <c r="E9" s="14">
        <f t="shared" ref="E9:AF9" si="6">AVERAGE(E3:E8)</f>
        <v>8.6275500000000012</v>
      </c>
      <c r="F9" s="14">
        <f t="shared" si="6"/>
        <v>1.8105199999999999</v>
      </c>
      <c r="G9" s="14">
        <f t="shared" si="6"/>
        <v>0.50228000000000006</v>
      </c>
      <c r="H9" s="14">
        <f t="shared" si="6"/>
        <v>0.97574000000000005</v>
      </c>
      <c r="I9" s="14">
        <f t="shared" si="6"/>
        <v>0.54139999999999999</v>
      </c>
      <c r="J9" s="14">
        <f t="shared" si="6"/>
        <v>1.02894</v>
      </c>
      <c r="K9" s="14">
        <f t="shared" si="6"/>
        <v>0.54054000000000002</v>
      </c>
      <c r="L9" s="14">
        <f t="shared" si="6"/>
        <v>3.7080375772471528</v>
      </c>
      <c r="M9" s="14">
        <f t="shared" si="6"/>
        <v>1.0160530534233378</v>
      </c>
      <c r="N9" s="14">
        <f t="shared" si="6"/>
        <v>3.1036477201391834</v>
      </c>
      <c r="O9" s="14">
        <f t="shared" si="6"/>
        <v>0.62111997331910007</v>
      </c>
      <c r="P9" s="14">
        <f t="shared" si="6"/>
        <v>3.9332335681407864</v>
      </c>
      <c r="Q9" s="14">
        <f t="shared" si="6"/>
        <v>4.5728027935703288</v>
      </c>
      <c r="R9" s="14">
        <f t="shared" si="6"/>
        <v>2.6562354426876982</v>
      </c>
      <c r="S9" s="14">
        <f t="shared" si="6"/>
        <v>3.5645158117171074</v>
      </c>
      <c r="T9" s="14">
        <f t="shared" si="6"/>
        <v>3.5625723704776981</v>
      </c>
      <c r="U9" s="14">
        <f t="shared" si="6"/>
        <v>4.5258768474721984</v>
      </c>
      <c r="V9" s="14">
        <f t="shared" si="6"/>
        <v>0.47037338409364526</v>
      </c>
      <c r="W9" s="14">
        <f t="shared" si="6"/>
        <v>1.0993082545626964</v>
      </c>
      <c r="X9" s="14">
        <f t="shared" si="6"/>
        <v>0.25587643923317971</v>
      </c>
      <c r="Y9" s="14">
        <f t="shared" si="6"/>
        <v>0.80567999999999995</v>
      </c>
      <c r="Z9" s="14">
        <f t="shared" si="6"/>
        <v>0.41311999999999999</v>
      </c>
      <c r="AA9" s="14">
        <f t="shared" si="6"/>
        <v>0.88213999999999992</v>
      </c>
      <c r="AB9" s="14">
        <f t="shared" si="6"/>
        <v>1.4254599999999999</v>
      </c>
      <c r="AC9" s="14">
        <f t="shared" si="6"/>
        <v>1.1725600000000003</v>
      </c>
      <c r="AD9" s="14">
        <f t="shared" si="6"/>
        <v>0.15920000000000004</v>
      </c>
      <c r="AE9" s="14">
        <f t="shared" si="6"/>
        <v>0.15810000000000005</v>
      </c>
      <c r="AF9" s="14">
        <f t="shared" si="6"/>
        <v>0.14329999999999996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x14ac:dyDescent="0.2">
      <c r="B10" s="13" t="s">
        <v>4</v>
      </c>
      <c r="C10" s="13"/>
      <c r="D10" s="14">
        <f>STDEV(D3:D8)</f>
        <v>0.77926578777718736</v>
      </c>
      <c r="E10" s="14">
        <f t="shared" ref="E10:AF10" si="7">STDEV(E3:E8)</f>
        <v>0.56188925154339819</v>
      </c>
      <c r="F10" s="14">
        <f t="shared" si="7"/>
        <v>6.1595227087819039E-2</v>
      </c>
      <c r="G10" s="14">
        <f t="shared" si="7"/>
        <v>5.5535277076827504E-2</v>
      </c>
      <c r="H10" s="14">
        <f t="shared" si="7"/>
        <v>4.7710984060276823E-2</v>
      </c>
      <c r="I10" s="14">
        <f t="shared" si="7"/>
        <v>2.3173152569298784E-2</v>
      </c>
      <c r="J10" s="14">
        <f t="shared" si="7"/>
        <v>0.15254070932049452</v>
      </c>
      <c r="K10" s="14">
        <f t="shared" si="7"/>
        <v>0.15559212062312128</v>
      </c>
      <c r="L10" s="14">
        <f t="shared" si="7"/>
        <v>0.32586985846167776</v>
      </c>
      <c r="M10" s="14">
        <f t="shared" si="7"/>
        <v>9.3220079845434914E-2</v>
      </c>
      <c r="N10" s="14">
        <f t="shared" si="7"/>
        <v>0.53300107931148466</v>
      </c>
      <c r="O10" s="14">
        <f t="shared" si="7"/>
        <v>2.5106535326898112E-2</v>
      </c>
      <c r="P10" s="14">
        <f t="shared" si="7"/>
        <v>0.31558553716437671</v>
      </c>
      <c r="Q10" s="14">
        <f t="shared" si="7"/>
        <v>0.22240710005274908</v>
      </c>
      <c r="R10" s="14">
        <f t="shared" si="7"/>
        <v>0.22904467798779482</v>
      </c>
      <c r="S10" s="14">
        <f t="shared" si="7"/>
        <v>0.30263363499138207</v>
      </c>
      <c r="T10" s="14">
        <f t="shared" si="7"/>
        <v>0.40790095325135922</v>
      </c>
      <c r="U10" s="14">
        <f t="shared" si="7"/>
        <v>0.37836348564927857</v>
      </c>
      <c r="V10" s="14">
        <f t="shared" si="7"/>
        <v>5.8587592956097528E-2</v>
      </c>
      <c r="W10" s="14">
        <f t="shared" si="7"/>
        <v>5.1774980448315772E-2</v>
      </c>
      <c r="X10" s="14">
        <f t="shared" si="7"/>
        <v>5.8889448351396242E-2</v>
      </c>
      <c r="Y10" s="14">
        <f t="shared" si="7"/>
        <v>4.9641182500017061E-2</v>
      </c>
      <c r="Z10" s="14">
        <f t="shared" si="7"/>
        <v>7.4427125431525687E-2</v>
      </c>
      <c r="AA10" s="14">
        <f t="shared" si="7"/>
        <v>0.11219274932008845</v>
      </c>
      <c r="AB10" s="14">
        <f t="shared" si="7"/>
        <v>0.14077744137467477</v>
      </c>
      <c r="AC10" s="14">
        <f t="shared" si="7"/>
        <v>0.12536974515408414</v>
      </c>
      <c r="AD10" s="14">
        <f t="shared" si="7"/>
        <v>1.0236698686588441E-2</v>
      </c>
      <c r="AE10" s="14">
        <f t="shared" si="7"/>
        <v>7.7349854557070821E-3</v>
      </c>
      <c r="AF10" s="14">
        <f t="shared" si="7"/>
        <v>7.2020830320123838E-3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x14ac:dyDescent="0.2">
      <c r="B11" s="13" t="s">
        <v>5</v>
      </c>
      <c r="C11" s="13"/>
      <c r="D11" s="14">
        <f>MAX(D3:D8)-MIN(D3:D8)</f>
        <v>1.9558</v>
      </c>
      <c r="E11" s="14">
        <f t="shared" ref="E11:AF11" si="8">MAX(E3:E8)-MIN(E3:E8)</f>
        <v>1.6370000000000005</v>
      </c>
      <c r="F11" s="14">
        <f t="shared" si="8"/>
        <v>0.1512</v>
      </c>
      <c r="G11" s="14">
        <f t="shared" si="8"/>
        <v>0.14550000000000007</v>
      </c>
      <c r="H11" s="14">
        <f t="shared" si="8"/>
        <v>0.11429999999999962</v>
      </c>
      <c r="I11" s="14">
        <f t="shared" si="8"/>
        <v>5.2699999999999969E-2</v>
      </c>
      <c r="J11" s="14">
        <f t="shared" si="8"/>
        <v>0.36760000000000037</v>
      </c>
      <c r="K11" s="14">
        <f t="shared" si="8"/>
        <v>0.42659999999999965</v>
      </c>
      <c r="L11" s="14">
        <f t="shared" si="8"/>
        <v>0.82991070137422884</v>
      </c>
      <c r="M11" s="14">
        <f t="shared" si="8"/>
        <v>0.19653230266119703</v>
      </c>
      <c r="N11" s="14">
        <f t="shared" si="8"/>
        <v>1.4528528756808727</v>
      </c>
      <c r="O11" s="14">
        <f t="shared" si="8"/>
        <v>4.8393494648954261E-2</v>
      </c>
      <c r="P11" s="14">
        <f t="shared" si="8"/>
        <v>0.70527379623728415</v>
      </c>
      <c r="Q11" s="14">
        <f t="shared" si="8"/>
        <v>0.4957002078060242</v>
      </c>
      <c r="R11" s="14">
        <f t="shared" si="8"/>
        <v>0.44272347149879421</v>
      </c>
      <c r="S11" s="14">
        <f t="shared" si="8"/>
        <v>0.52605894171704959</v>
      </c>
      <c r="T11" s="14">
        <f t="shared" si="8"/>
        <v>0.8143320239262426</v>
      </c>
      <c r="U11" s="14">
        <f t="shared" si="8"/>
        <v>0.75670797904404541</v>
      </c>
      <c r="V11" s="14">
        <f t="shared" si="8"/>
        <v>0.12780664703459532</v>
      </c>
      <c r="W11" s="14">
        <f t="shared" si="8"/>
        <v>0.10561776072258588</v>
      </c>
      <c r="X11" s="14">
        <f t="shared" si="8"/>
        <v>0.14181879312674714</v>
      </c>
      <c r="Y11" s="14">
        <f t="shared" si="8"/>
        <v>0.13009999999999999</v>
      </c>
      <c r="Z11" s="14">
        <f t="shared" si="8"/>
        <v>0.20380000000000004</v>
      </c>
      <c r="AA11" s="14">
        <f t="shared" si="8"/>
        <v>0.29970000000000008</v>
      </c>
      <c r="AB11" s="14">
        <f t="shared" si="8"/>
        <v>0.33460000000000001</v>
      </c>
      <c r="AC11" s="14">
        <f t="shared" si="8"/>
        <v>0.33399999999999996</v>
      </c>
      <c r="AD11" s="14">
        <f t="shared" si="8"/>
        <v>1.8300000000000205E-2</v>
      </c>
      <c r="AE11" s="14">
        <f t="shared" si="8"/>
        <v>1.4000000000000068E-2</v>
      </c>
      <c r="AF11" s="14">
        <f t="shared" si="8"/>
        <v>1.4100000000000112E-2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 t="s">
        <v>55</v>
      </c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6</v>
      </c>
      <c r="C12" s="13"/>
      <c r="D12" s="14">
        <f>MIN(D3:D8)</f>
        <v>8.1419999999999995</v>
      </c>
      <c r="E12" s="14">
        <f t="shared" ref="E12:AF12" si="9">MIN(E3:E8)</f>
        <v>7.5648</v>
      </c>
      <c r="F12" s="14">
        <f t="shared" si="9"/>
        <v>1.7366999999999999</v>
      </c>
      <c r="G12" s="14">
        <f t="shared" si="9"/>
        <v>0.42159999999999997</v>
      </c>
      <c r="H12" s="14">
        <f t="shared" si="9"/>
        <v>0.9144000000000001</v>
      </c>
      <c r="I12" s="14">
        <f t="shared" si="9"/>
        <v>0.51560000000000006</v>
      </c>
      <c r="J12" s="14">
        <f t="shared" si="9"/>
        <v>0.77469999999999972</v>
      </c>
      <c r="K12" s="14">
        <f t="shared" si="9"/>
        <v>0.36010000000000009</v>
      </c>
      <c r="L12" s="14">
        <f t="shared" si="9"/>
        <v>3.4447968909646907</v>
      </c>
      <c r="M12" s="14">
        <f t="shared" si="9"/>
        <v>0.94131928695846867</v>
      </c>
      <c r="N12" s="14">
        <f t="shared" si="9"/>
        <v>2.5239868722434178</v>
      </c>
      <c r="O12" s="14">
        <f t="shared" si="9"/>
        <v>0.59305646442813553</v>
      </c>
      <c r="P12" s="14">
        <f t="shared" si="9"/>
        <v>3.6707127713837817</v>
      </c>
      <c r="Q12" s="14">
        <f t="shared" si="9"/>
        <v>4.4044577702595813</v>
      </c>
      <c r="R12" s="14">
        <f t="shared" si="9"/>
        <v>2.4009107542763846</v>
      </c>
      <c r="S12" s="14">
        <f t="shared" si="9"/>
        <v>3.2150714222237742</v>
      </c>
      <c r="T12" s="14">
        <f t="shared" si="9"/>
        <v>3.1695370150859579</v>
      </c>
      <c r="U12" s="14">
        <f t="shared" si="9"/>
        <v>4.1490705320589569</v>
      </c>
      <c r="V12" s="14">
        <f t="shared" si="9"/>
        <v>0.4276184514260345</v>
      </c>
      <c r="W12" s="14">
        <f t="shared" si="9"/>
        <v>1.0216874375267615</v>
      </c>
      <c r="X12" s="14">
        <f t="shared" si="9"/>
        <v>0.17782879406890165</v>
      </c>
      <c r="Y12" s="14">
        <f t="shared" si="9"/>
        <v>0.75</v>
      </c>
      <c r="Z12" s="14">
        <f t="shared" si="9"/>
        <v>0.31180000000000002</v>
      </c>
      <c r="AA12" s="14">
        <f t="shared" si="9"/>
        <v>0.69599999999999995</v>
      </c>
      <c r="AB12" s="14">
        <f t="shared" si="9"/>
        <v>1.1964000000000001</v>
      </c>
      <c r="AC12" s="14">
        <f t="shared" si="9"/>
        <v>0.97660000000000002</v>
      </c>
      <c r="AD12" s="14">
        <f t="shared" si="9"/>
        <v>0.14739999999999998</v>
      </c>
      <c r="AE12" s="14">
        <f t="shared" si="9"/>
        <v>0.15299999999999997</v>
      </c>
      <c r="AF12" s="14">
        <f t="shared" si="9"/>
        <v>0.13709999999999989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7</v>
      </c>
      <c r="C13" s="13"/>
      <c r="D13" s="14">
        <f>MAX(D3:D8)</f>
        <v>10.097799999999999</v>
      </c>
      <c r="E13" s="14">
        <f t="shared" ref="E13:AF13" si="10">MAX(E3:E8)</f>
        <v>9.2018000000000004</v>
      </c>
      <c r="F13" s="14">
        <f t="shared" si="10"/>
        <v>1.8878999999999999</v>
      </c>
      <c r="G13" s="14">
        <f t="shared" si="10"/>
        <v>0.56710000000000005</v>
      </c>
      <c r="H13" s="14">
        <f t="shared" si="10"/>
        <v>1.0286999999999997</v>
      </c>
      <c r="I13" s="14">
        <f t="shared" si="10"/>
        <v>0.56830000000000003</v>
      </c>
      <c r="J13" s="14">
        <f t="shared" si="10"/>
        <v>1.1423000000000001</v>
      </c>
      <c r="K13" s="14">
        <f t="shared" si="10"/>
        <v>0.78669999999999973</v>
      </c>
      <c r="L13" s="14">
        <f t="shared" si="10"/>
        <v>4.2747075923389195</v>
      </c>
      <c r="M13" s="14">
        <f t="shared" si="10"/>
        <v>1.1378515896196657</v>
      </c>
      <c r="N13" s="14">
        <f t="shared" si="10"/>
        <v>3.9768397479242905</v>
      </c>
      <c r="O13" s="14">
        <f t="shared" si="10"/>
        <v>0.64144995907708979</v>
      </c>
      <c r="P13" s="14">
        <f t="shared" si="10"/>
        <v>4.3759865676210659</v>
      </c>
      <c r="Q13" s="14">
        <f t="shared" si="10"/>
        <v>4.9001579780656055</v>
      </c>
      <c r="R13" s="14">
        <f t="shared" si="10"/>
        <v>2.8436342257751788</v>
      </c>
      <c r="S13" s="14">
        <f t="shared" si="10"/>
        <v>3.7411303639408238</v>
      </c>
      <c r="T13" s="14">
        <f t="shared" si="10"/>
        <v>3.9838690390122005</v>
      </c>
      <c r="U13" s="14">
        <f t="shared" si="10"/>
        <v>4.9057785111030023</v>
      </c>
      <c r="V13" s="14">
        <f t="shared" si="10"/>
        <v>0.55542509846062982</v>
      </c>
      <c r="W13" s="14">
        <f t="shared" si="10"/>
        <v>1.1273051982493474</v>
      </c>
      <c r="X13" s="14">
        <f t="shared" si="10"/>
        <v>0.31964758719564879</v>
      </c>
      <c r="Y13" s="14">
        <f t="shared" si="10"/>
        <v>0.88009999999999999</v>
      </c>
      <c r="Z13" s="14">
        <f t="shared" si="10"/>
        <v>0.51560000000000006</v>
      </c>
      <c r="AA13" s="14">
        <f t="shared" si="10"/>
        <v>0.99570000000000003</v>
      </c>
      <c r="AB13" s="14">
        <f t="shared" si="10"/>
        <v>1.5310000000000001</v>
      </c>
      <c r="AC13" s="14">
        <f t="shared" si="10"/>
        <v>1.3106</v>
      </c>
      <c r="AD13" s="14">
        <f t="shared" si="10"/>
        <v>0.16570000000000018</v>
      </c>
      <c r="AE13" s="14">
        <f t="shared" si="10"/>
        <v>0.16700000000000004</v>
      </c>
      <c r="AF13" s="14">
        <f t="shared" si="10"/>
        <v>0.1512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56</v>
      </c>
      <c r="C14" s="13"/>
      <c r="D14" s="15">
        <f>COUNT(D3:D8)</f>
        <v>6</v>
      </c>
      <c r="E14" s="15">
        <f t="shared" ref="E14:AF14" si="11">COUNT(E3:E8)</f>
        <v>6</v>
      </c>
      <c r="F14" s="15">
        <f t="shared" si="11"/>
        <v>5</v>
      </c>
      <c r="G14" s="15">
        <f t="shared" si="11"/>
        <v>5</v>
      </c>
      <c r="H14" s="15">
        <f t="shared" si="11"/>
        <v>5</v>
      </c>
      <c r="I14" s="15">
        <f t="shared" si="11"/>
        <v>5</v>
      </c>
      <c r="J14" s="15">
        <f t="shared" si="11"/>
        <v>5</v>
      </c>
      <c r="K14" s="15">
        <f t="shared" si="11"/>
        <v>5</v>
      </c>
      <c r="L14" s="15">
        <f t="shared" si="11"/>
        <v>5</v>
      </c>
      <c r="M14" s="15">
        <f t="shared" si="11"/>
        <v>5</v>
      </c>
      <c r="N14" s="15">
        <f t="shared" si="11"/>
        <v>5</v>
      </c>
      <c r="O14" s="15">
        <f t="shared" si="11"/>
        <v>3</v>
      </c>
      <c r="P14" s="15">
        <f t="shared" si="11"/>
        <v>4</v>
      </c>
      <c r="Q14" s="15">
        <f t="shared" si="11"/>
        <v>4</v>
      </c>
      <c r="R14" s="15">
        <f t="shared" si="11"/>
        <v>3</v>
      </c>
      <c r="S14" s="15">
        <f t="shared" si="11"/>
        <v>3</v>
      </c>
      <c r="T14" s="15">
        <f t="shared" si="11"/>
        <v>3</v>
      </c>
      <c r="U14" s="15">
        <f t="shared" si="11"/>
        <v>3</v>
      </c>
      <c r="V14" s="15">
        <f t="shared" si="11"/>
        <v>4</v>
      </c>
      <c r="W14" s="15">
        <f t="shared" si="11"/>
        <v>4</v>
      </c>
      <c r="X14" s="15">
        <f t="shared" si="11"/>
        <v>4</v>
      </c>
      <c r="Y14" s="15">
        <f t="shared" si="11"/>
        <v>5</v>
      </c>
      <c r="Z14" s="15">
        <f t="shared" si="11"/>
        <v>5</v>
      </c>
      <c r="AA14" s="15">
        <f t="shared" si="11"/>
        <v>5</v>
      </c>
      <c r="AB14" s="15">
        <f t="shared" si="11"/>
        <v>5</v>
      </c>
      <c r="AC14" s="15">
        <f t="shared" si="11"/>
        <v>5</v>
      </c>
      <c r="AD14" s="15">
        <f t="shared" si="11"/>
        <v>3</v>
      </c>
      <c r="AE14" s="15">
        <f t="shared" si="11"/>
        <v>3</v>
      </c>
      <c r="AF14" s="15">
        <f t="shared" si="11"/>
        <v>3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"/>
      <c r="C15" s="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7"/>
      <c r="AH15" s="7"/>
      <c r="AI15" s="8"/>
      <c r="AJ15" s="8"/>
      <c r="AK15" s="8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"/>
      <c r="C16" s="1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7"/>
      <c r="AH16" s="7"/>
      <c r="AI16" s="8"/>
      <c r="AJ16" s="8"/>
      <c r="AK16" s="8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s="20" customFormat="1" x14ac:dyDescent="0.2">
      <c r="B17" s="1" t="s">
        <v>57</v>
      </c>
      <c r="C17" s="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86">
        <v>1</v>
      </c>
      <c r="AH17" s="86"/>
      <c r="AI17" s="87">
        <v>2</v>
      </c>
      <c r="AJ17" s="87"/>
      <c r="AK17" s="87">
        <v>3</v>
      </c>
      <c r="AL17" s="87"/>
      <c r="AM17" s="86">
        <v>4</v>
      </c>
      <c r="AN17" s="86"/>
      <c r="AO17" s="86">
        <v>5</v>
      </c>
      <c r="AP17" s="86"/>
      <c r="AQ17" s="86">
        <v>6</v>
      </c>
      <c r="AR17" s="86"/>
      <c r="AS17" s="86">
        <v>7</v>
      </c>
      <c r="AT17" s="86"/>
      <c r="AU17" s="86">
        <v>8</v>
      </c>
      <c r="AV17" s="86"/>
      <c r="AW17" s="86">
        <v>9</v>
      </c>
      <c r="AX17" s="86"/>
      <c r="AY17" s="86">
        <v>10</v>
      </c>
      <c r="AZ17" s="86"/>
      <c r="BA17" s="86">
        <v>11</v>
      </c>
      <c r="BB17" s="86"/>
      <c r="BC17" s="86">
        <v>12</v>
      </c>
      <c r="BD17" s="86"/>
      <c r="BE17" s="86">
        <v>13</v>
      </c>
      <c r="BF17" s="86"/>
      <c r="BG17" s="86">
        <v>14</v>
      </c>
      <c r="BH17" s="86"/>
      <c r="BI17" s="86">
        <v>15</v>
      </c>
      <c r="BJ17" s="86"/>
      <c r="BK17" s="86">
        <v>16</v>
      </c>
      <c r="BL17" s="86"/>
      <c r="BM17" s="86">
        <v>17</v>
      </c>
      <c r="BN17" s="86"/>
      <c r="BO17" s="86">
        <v>18</v>
      </c>
      <c r="BP17" s="86"/>
      <c r="BQ17" s="86">
        <v>19</v>
      </c>
      <c r="BR17" s="86"/>
      <c r="BS17" s="86">
        <v>20</v>
      </c>
      <c r="BT17" s="86"/>
      <c r="BU17" s="86">
        <v>21</v>
      </c>
      <c r="BV17" s="86"/>
      <c r="BW17" s="86">
        <v>22</v>
      </c>
      <c r="BX17" s="86"/>
      <c r="BY17" s="3"/>
      <c r="BZ17" s="3"/>
    </row>
    <row r="18" spans="2:120" s="20" customFormat="1" x14ac:dyDescent="0.2">
      <c r="B18" s="1" t="s">
        <v>9</v>
      </c>
      <c r="C18" s="1"/>
      <c r="D18" s="2" t="s">
        <v>10</v>
      </c>
      <c r="E18" s="2" t="s">
        <v>64</v>
      </c>
      <c r="F18" s="2" t="s">
        <v>11</v>
      </c>
      <c r="G18" s="2" t="s">
        <v>76</v>
      </c>
      <c r="H18" s="2" t="s">
        <v>77</v>
      </c>
      <c r="I18" s="2" t="s">
        <v>68</v>
      </c>
      <c r="J18" s="2" t="s">
        <v>69</v>
      </c>
      <c r="K18" s="2" t="s">
        <v>12</v>
      </c>
      <c r="L18" s="2" t="s">
        <v>74</v>
      </c>
      <c r="M18" s="2" t="s">
        <v>75</v>
      </c>
      <c r="N18" s="2" t="s">
        <v>145</v>
      </c>
      <c r="O18" s="2" t="s">
        <v>144</v>
      </c>
      <c r="P18" s="2" t="s">
        <v>167</v>
      </c>
      <c r="Q18" s="2" t="s">
        <v>168</v>
      </c>
      <c r="R18" s="2" t="s">
        <v>169</v>
      </c>
      <c r="S18" s="2" t="s">
        <v>170</v>
      </c>
      <c r="T18" s="2" t="s">
        <v>171</v>
      </c>
      <c r="U18" s="2" t="s">
        <v>172</v>
      </c>
      <c r="V18" s="2" t="s">
        <v>600</v>
      </c>
      <c r="W18" s="2" t="s">
        <v>601</v>
      </c>
      <c r="X18" s="2" t="s">
        <v>602</v>
      </c>
      <c r="Y18" s="2" t="s">
        <v>13</v>
      </c>
      <c r="Z18" s="2" t="s">
        <v>14</v>
      </c>
      <c r="AA18" s="2" t="s">
        <v>78</v>
      </c>
      <c r="AB18" s="20" t="s">
        <v>79</v>
      </c>
      <c r="AC18" s="1" t="s">
        <v>80</v>
      </c>
      <c r="AD18" s="1" t="s">
        <v>501</v>
      </c>
      <c r="AE18" s="1" t="s">
        <v>502</v>
      </c>
      <c r="AF18" s="1" t="s">
        <v>503</v>
      </c>
      <c r="AG18" s="3" t="s">
        <v>15</v>
      </c>
      <c r="AH18" s="3" t="s">
        <v>16</v>
      </c>
      <c r="AI18" s="4" t="s">
        <v>17</v>
      </c>
      <c r="AJ18" s="4" t="s">
        <v>18</v>
      </c>
      <c r="AK18" s="4" t="s">
        <v>19</v>
      </c>
      <c r="AL18" s="3" t="s">
        <v>20</v>
      </c>
      <c r="AM18" s="3" t="s">
        <v>21</v>
      </c>
      <c r="AN18" s="3" t="s">
        <v>22</v>
      </c>
      <c r="AO18" s="3" t="s">
        <v>23</v>
      </c>
      <c r="AP18" s="3" t="s">
        <v>24</v>
      </c>
      <c r="AQ18" s="3" t="s">
        <v>25</v>
      </c>
      <c r="AR18" s="3" t="s">
        <v>26</v>
      </c>
      <c r="AS18" s="3" t="s">
        <v>27</v>
      </c>
      <c r="AT18" s="3" t="s">
        <v>28</v>
      </c>
      <c r="AU18" s="3" t="s">
        <v>29</v>
      </c>
      <c r="AV18" s="3" t="s">
        <v>30</v>
      </c>
      <c r="AW18" s="3" t="s">
        <v>31</v>
      </c>
      <c r="AX18" s="3" t="s">
        <v>32</v>
      </c>
      <c r="AY18" s="3" t="s">
        <v>43</v>
      </c>
      <c r="AZ18" s="3" t="s">
        <v>44</v>
      </c>
      <c r="BA18" s="3" t="s">
        <v>45</v>
      </c>
      <c r="BB18" s="3" t="s">
        <v>46</v>
      </c>
      <c r="BC18" s="3" t="s">
        <v>47</v>
      </c>
      <c r="BD18" s="3" t="s">
        <v>48</v>
      </c>
      <c r="BE18" s="3" t="s">
        <v>49</v>
      </c>
      <c r="BF18" s="3" t="s">
        <v>50</v>
      </c>
      <c r="BG18" s="3" t="s">
        <v>51</v>
      </c>
      <c r="BH18" s="3" t="s">
        <v>52</v>
      </c>
      <c r="BI18" s="3" t="s">
        <v>53</v>
      </c>
      <c r="BJ18" s="3" t="s">
        <v>54</v>
      </c>
      <c r="BK18" s="3" t="s">
        <v>70</v>
      </c>
      <c r="BL18" s="3" t="s">
        <v>71</v>
      </c>
      <c r="BM18" s="3" t="s">
        <v>72</v>
      </c>
      <c r="BN18" s="3" t="s">
        <v>73</v>
      </c>
      <c r="BO18" s="3" t="s">
        <v>81</v>
      </c>
      <c r="BP18" s="3" t="s">
        <v>82</v>
      </c>
      <c r="BQ18" s="3" t="s">
        <v>83</v>
      </c>
      <c r="BR18" s="3" t="s">
        <v>84</v>
      </c>
      <c r="BS18" s="3" t="s">
        <v>33</v>
      </c>
      <c r="BT18" s="3" t="s">
        <v>34</v>
      </c>
      <c r="BU18" s="3" t="s">
        <v>35</v>
      </c>
      <c r="BV18" s="3" t="s">
        <v>36</v>
      </c>
      <c r="BW18" s="3" t="s">
        <v>37</v>
      </c>
      <c r="BX18" s="3" t="s">
        <v>38</v>
      </c>
      <c r="BY18" s="3" t="s">
        <v>147</v>
      </c>
      <c r="BZ18" s="3" t="s">
        <v>148</v>
      </c>
      <c r="CA18" s="3" t="s">
        <v>39</v>
      </c>
      <c r="CB18" s="3" t="s">
        <v>40</v>
      </c>
      <c r="CC18" s="3" t="s">
        <v>41</v>
      </c>
      <c r="CD18" s="3" t="s">
        <v>42</v>
      </c>
      <c r="CE18" s="20" t="s">
        <v>149</v>
      </c>
      <c r="CF18" s="20" t="s">
        <v>150</v>
      </c>
      <c r="CG18" s="20" t="s">
        <v>151</v>
      </c>
      <c r="CH18" s="20" t="s">
        <v>152</v>
      </c>
      <c r="CI18" s="20" t="s">
        <v>153</v>
      </c>
      <c r="CJ18" s="20" t="s">
        <v>154</v>
      </c>
      <c r="CK18" s="20" t="s">
        <v>500</v>
      </c>
      <c r="CL18" s="20" t="s">
        <v>505</v>
      </c>
      <c r="CM18" s="20" t="s">
        <v>506</v>
      </c>
      <c r="CN18" s="20" t="s">
        <v>507</v>
      </c>
      <c r="CO18" s="20" t="s">
        <v>155</v>
      </c>
      <c r="CP18" s="20" t="s">
        <v>156</v>
      </c>
      <c r="CQ18" s="20" t="s">
        <v>157</v>
      </c>
      <c r="CR18" s="20" t="s">
        <v>158</v>
      </c>
      <c r="CS18" s="20" t="s">
        <v>159</v>
      </c>
      <c r="CT18" s="20" t="s">
        <v>160</v>
      </c>
      <c r="CU18" s="20" t="s">
        <v>504</v>
      </c>
      <c r="CV18" s="20" t="s">
        <v>508</v>
      </c>
      <c r="CW18" s="20" t="s">
        <v>509</v>
      </c>
      <c r="CX18" s="20" t="s">
        <v>510</v>
      </c>
      <c r="CY18" s="20" t="s">
        <v>161</v>
      </c>
      <c r="CZ18" s="20" t="s">
        <v>165</v>
      </c>
      <c r="DA18" s="20" t="s">
        <v>166</v>
      </c>
      <c r="DB18" s="20" t="s">
        <v>162</v>
      </c>
      <c r="DC18" s="20" t="s">
        <v>163</v>
      </c>
      <c r="DD18" s="20" t="s">
        <v>164</v>
      </c>
      <c r="DE18" s="20" t="s">
        <v>511</v>
      </c>
      <c r="DF18" s="20" t="s">
        <v>512</v>
      </c>
      <c r="DG18" s="20" t="s">
        <v>513</v>
      </c>
      <c r="DH18" s="20" t="s">
        <v>514</v>
      </c>
      <c r="DI18" s="20" t="s">
        <v>592</v>
      </c>
      <c r="DJ18" s="20" t="s">
        <v>593</v>
      </c>
      <c r="DK18" s="20" t="s">
        <v>595</v>
      </c>
      <c r="DL18" s="20" t="s">
        <v>594</v>
      </c>
      <c r="DM18" s="20" t="s">
        <v>596</v>
      </c>
      <c r="DN18" s="20" t="s">
        <v>597</v>
      </c>
      <c r="DO18" s="20" t="s">
        <v>598</v>
      </c>
      <c r="DP18" s="20" t="s">
        <v>599</v>
      </c>
    </row>
    <row r="19" spans="2:120" x14ac:dyDescent="0.2">
      <c r="B19" s="1" t="s">
        <v>306</v>
      </c>
      <c r="C19" s="1"/>
      <c r="D19" s="5">
        <f>((AG19-AW19)^2+(AH19-AX19)^2)^0.5</f>
        <v>10.7956</v>
      </c>
      <c r="E19" s="5">
        <f>((AG19-AU19)^2+(AH19-AV19)^2)^0.5</f>
        <v>10.671799999999999</v>
      </c>
      <c r="F19" s="5">
        <f>((AG19-AM19)^2+(AH19-AN19)^2)^0.5</f>
        <v>2.1393</v>
      </c>
      <c r="G19" s="5">
        <f>((AG19-AI19)^2+(AH19-AJ19)^2)^0.5</f>
        <v>0.65090000000000003</v>
      </c>
      <c r="H19" s="5">
        <f>((AK19-AM19)^2+(AL19-AN19)^2)^0.5</f>
        <v>1.0687</v>
      </c>
      <c r="I19" s="5">
        <f>((AM19-AO19)^2+(AN19-AP19)^2)^0.5</f>
        <v>0.52519999999999989</v>
      </c>
      <c r="J19" s="5">
        <f>((AO19-AQ19)^2+(AP19-AR19)^2)^0.5</f>
        <v>1.2534000000000001</v>
      </c>
      <c r="K19" s="5">
        <f>((AQ19-AS19)^2+(AR19-AT19)^2)^0.5</f>
        <v>0.62229999999999963</v>
      </c>
      <c r="L19" s="5">
        <f>((BS19-BU19)^2+(BT19-BV19)^2)^0.5</f>
        <v>4.0386077427747304</v>
      </c>
      <c r="M19" s="5">
        <f>((BU19-BW19)^2+(BV19-BX19)^2)^0.5</f>
        <v>1.2382191445782125</v>
      </c>
      <c r="N19" s="5">
        <f>((BW19-BY19)^2+(BX19-BZ19)^2)^0.5 + ((BY19-CA19)^2+(BZ19-CB19)^2)^0.5</f>
        <v>2.8423488371017416</v>
      </c>
      <c r="O19" s="5">
        <f>((CA19-CC19)^2+(CB19-CD19)^2)^0.5</f>
        <v>0.66572842060407766</v>
      </c>
      <c r="P19" s="5">
        <f>((CE19-CG19)^2+(CF19-CH19)^2)^0.5</f>
        <v>4.5730699415163114</v>
      </c>
      <c r="Q19" s="5">
        <f>((CG19-CI19)^2+(CH19-CJ19)^2)^0.5</f>
        <v>4.8979295972890418</v>
      </c>
      <c r="R19" s="5">
        <f>((CO19-CQ19)^2+(CP19-CR19)^2)^0.5</f>
        <v>2.6206606380834589</v>
      </c>
      <c r="S19" s="5">
        <f>((CQ19-CS19)^2+(CR19-CT19)^2)^0.5</f>
        <v>4.0230805820912909</v>
      </c>
      <c r="T19" s="5">
        <f>((CY19-DA19)^2+(CZ19-DB19)^2)^0.5</f>
        <v>4.2093983323035609</v>
      </c>
      <c r="U19" s="5">
        <f>((DA19-DC19)^2+(DB19-DD19)^2)^0.5</f>
        <v>4.7221517319967594</v>
      </c>
      <c r="V19" s="5">
        <f>((DI19-DK19)^2+(DJ19-DL19)^2)^0.5</f>
        <v>0.48050308011499776</v>
      </c>
      <c r="W19" s="5">
        <f>((DK19-DM19)^2+(DL19-DN19)^2)^0.5</f>
        <v>1.282004095157266</v>
      </c>
      <c r="X19" s="5">
        <f>((DM19-DO19)^2+(DN19-DP19)^2)^0.5</f>
        <v>0.29330615404385768</v>
      </c>
      <c r="Y19" s="5">
        <f>((BE19-BK19)^2+(BF19-BL19)^2)^0.5</f>
        <v>0.84770000000000001</v>
      </c>
      <c r="Z19" s="5">
        <f>((BG19-BI19)^2+(BH19-BJ19)^2)^0.5</f>
        <v>0.44320000000000004</v>
      </c>
      <c r="AA19" s="5">
        <f>((BC19-BM19)^2+(BD19-BN19)^2)^0.5</f>
        <v>1.0838999999999999</v>
      </c>
      <c r="AB19" s="5">
        <f>((BA19-BO19)^2+(BB19-BP19)^2)^0.5</f>
        <v>1.5964</v>
      </c>
      <c r="AC19" s="6">
        <f>((AY19-BQ19)^2+(AZ19-BR19)^2)^0.5</f>
        <v>1.3183</v>
      </c>
      <c r="AD19" s="6">
        <f>((CK19-CM19)^2+(CL19-CN19)^2)^0.5</f>
        <v>0.20889999999999997</v>
      </c>
      <c r="AE19" s="6">
        <f>((CU19-CW19)^2+(CV19-CX19)^2)^0.5</f>
        <v>0.14349999999999996</v>
      </c>
      <c r="AF19" s="6">
        <f>((DE19-DG19)^2+(DF19-DH19)^2)^0.5</f>
        <v>0.14980000000000004</v>
      </c>
      <c r="AG19" s="9">
        <v>0</v>
      </c>
      <c r="AH19" s="9">
        <v>0</v>
      </c>
      <c r="AI19" s="9">
        <v>0</v>
      </c>
      <c r="AJ19" s="9">
        <v>-0.65090000000000003</v>
      </c>
      <c r="AK19" s="9">
        <v>0</v>
      </c>
      <c r="AL19" s="9">
        <v>-1.0706</v>
      </c>
      <c r="AM19" s="9">
        <v>0</v>
      </c>
      <c r="AN19" s="9">
        <v>-2.1393</v>
      </c>
      <c r="AO19" s="9">
        <v>0</v>
      </c>
      <c r="AP19" s="9">
        <v>-2.6644999999999999</v>
      </c>
      <c r="AQ19" s="9">
        <v>0</v>
      </c>
      <c r="AR19" s="9">
        <v>-3.9178999999999999</v>
      </c>
      <c r="AS19" s="9">
        <v>0</v>
      </c>
      <c r="AT19" s="9">
        <v>-4.5401999999999996</v>
      </c>
      <c r="AU19" s="9">
        <v>0</v>
      </c>
      <c r="AV19" s="9">
        <v>-10.671799999999999</v>
      </c>
      <c r="AW19" s="9">
        <v>0</v>
      </c>
      <c r="AX19" s="9">
        <v>-10.7956</v>
      </c>
      <c r="AY19" s="18">
        <v>0.52010000000000001</v>
      </c>
      <c r="AZ19" s="18">
        <v>-3.3191000000000002</v>
      </c>
      <c r="BA19" s="19">
        <v>0.84960000000000002</v>
      </c>
      <c r="BB19" s="19">
        <v>-3.3191000000000002</v>
      </c>
      <c r="BC19" s="19">
        <v>0.59179999999999999</v>
      </c>
      <c r="BD19" s="19">
        <v>-3.3191000000000002</v>
      </c>
      <c r="BE19" s="19">
        <v>0.54100000000000004</v>
      </c>
      <c r="BF19" s="19">
        <v>-3.3191000000000002</v>
      </c>
      <c r="BG19" s="19">
        <v>0.31940000000000002</v>
      </c>
      <c r="BH19" s="19">
        <v>-3.3191000000000002</v>
      </c>
      <c r="BI19" s="19">
        <v>-0.12379999999999999</v>
      </c>
      <c r="BJ19" s="19">
        <v>-3.3191000000000002</v>
      </c>
      <c r="BK19" s="19">
        <v>-0.30669999999999997</v>
      </c>
      <c r="BL19" s="19">
        <v>-3.3191000000000002</v>
      </c>
      <c r="BM19" s="19">
        <v>-0.49209999999999998</v>
      </c>
      <c r="BN19" s="19">
        <v>-3.3191000000000002</v>
      </c>
      <c r="BO19" s="19">
        <v>-0.74680000000000002</v>
      </c>
      <c r="BP19" s="19">
        <v>-3.3191000000000002</v>
      </c>
      <c r="BQ19" s="19">
        <v>-0.79820000000000002</v>
      </c>
      <c r="BR19" s="19">
        <v>-3.3191000000000002</v>
      </c>
      <c r="BS19" s="17">
        <v>0</v>
      </c>
      <c r="BT19" s="17">
        <v>0</v>
      </c>
      <c r="BU19" s="17">
        <v>-2.4466999999999999</v>
      </c>
      <c r="BV19" s="17">
        <v>3.2130999999999998</v>
      </c>
      <c r="BW19" s="17">
        <v>-3.2595000000000001</v>
      </c>
      <c r="BX19" s="17">
        <v>4.1471999999999998</v>
      </c>
      <c r="BY19" s="17">
        <v>-4.9040999999999997</v>
      </c>
      <c r="BZ19" s="17">
        <v>5.6871</v>
      </c>
      <c r="CA19" s="17">
        <v>-5.0431999999999997</v>
      </c>
      <c r="CB19" s="17">
        <v>6.2598000000000003</v>
      </c>
      <c r="CC19" s="17">
        <v>-4.8259999999999996</v>
      </c>
      <c r="CD19" s="17">
        <v>6.8891</v>
      </c>
      <c r="CE19" s="12">
        <v>0.37719999999999998</v>
      </c>
      <c r="CF19" s="12">
        <v>-1.1544000000000001</v>
      </c>
      <c r="CG19" s="12">
        <v>-4.0373000000000001</v>
      </c>
      <c r="CH19" s="12">
        <v>3.9399999999999998E-2</v>
      </c>
      <c r="CI19" s="12">
        <v>-0.92200000000000004</v>
      </c>
      <c r="CJ19" s="12">
        <v>3.8189000000000002</v>
      </c>
      <c r="CK19" s="12">
        <v>0.97030000000000005</v>
      </c>
      <c r="CL19" s="12">
        <v>5.5899999999999998E-2</v>
      </c>
      <c r="CM19" s="12">
        <v>0.97030000000000005</v>
      </c>
      <c r="CN19" s="12">
        <v>0.26479999999999998</v>
      </c>
      <c r="CO19" s="12">
        <v>1.0311999999999999</v>
      </c>
      <c r="CP19" s="12">
        <v>-9.4600000000000004E-2</v>
      </c>
      <c r="CQ19" s="12">
        <v>3.0714999999999999</v>
      </c>
      <c r="CR19" s="12">
        <v>-1.7393000000000001</v>
      </c>
      <c r="CS19" s="12">
        <v>5.0850999999999997</v>
      </c>
      <c r="CT19" s="12">
        <v>-5.2222</v>
      </c>
      <c r="CU19" s="12">
        <v>1.1073999999999999</v>
      </c>
      <c r="CV19" s="12">
        <v>0.26479999999999998</v>
      </c>
      <c r="CW19" s="12">
        <v>0.96389999999999998</v>
      </c>
      <c r="CX19" s="12">
        <v>0.26479999999999998</v>
      </c>
      <c r="CY19" s="12">
        <v>0.89090000000000003</v>
      </c>
      <c r="CZ19" s="12">
        <v>1.2179</v>
      </c>
      <c r="DA19" s="12">
        <v>1.7755000000000001</v>
      </c>
      <c r="DB19" s="12">
        <v>-2.8975</v>
      </c>
      <c r="DC19" s="12">
        <v>-9.0800000000000006E-2</v>
      </c>
      <c r="DD19" s="12">
        <v>-7.2351999999999999</v>
      </c>
      <c r="DE19" s="12">
        <v>0.97470000000000001</v>
      </c>
      <c r="DF19" s="12">
        <v>0.26479999999999998</v>
      </c>
      <c r="DG19" s="12">
        <v>0.82489999999999997</v>
      </c>
      <c r="DH19" s="12">
        <v>0.26479999999999998</v>
      </c>
      <c r="DI19" s="12">
        <v>-1.2388999999999999</v>
      </c>
      <c r="DJ19" s="12">
        <v>10.537800000000001</v>
      </c>
      <c r="DK19" s="12">
        <v>-0.82489999999999997</v>
      </c>
      <c r="DL19" s="12">
        <v>10.781700000000001</v>
      </c>
      <c r="DM19" s="12">
        <v>-0.38100000000000001</v>
      </c>
      <c r="DN19" s="12">
        <v>11.984400000000001</v>
      </c>
      <c r="DO19" s="12">
        <v>-0.38290000000000002</v>
      </c>
      <c r="DP19" s="12">
        <v>12.277699999999999</v>
      </c>
    </row>
    <row r="20" spans="2:120" x14ac:dyDescent="0.2">
      <c r="B20" s="1" t="s">
        <v>307</v>
      </c>
      <c r="C20" s="1"/>
      <c r="D20" s="5">
        <f>((AG20-AW20)^2+(AH20-AX20)^2)^0.5</f>
        <v>10.294600000000001</v>
      </c>
      <c r="E20" s="5">
        <f>((AG20-AU20)^2+(AH20-AV20)^2)^0.5</f>
        <v>10.1143</v>
      </c>
      <c r="F20" s="5">
        <f>((AG20-AM20)^2+(AH20-AN20)^2)^0.5</f>
        <v>1.9824999999999999</v>
      </c>
      <c r="G20" s="5">
        <f>((AG20-AI20)^2+(AH20-AJ20)^2)^0.5</f>
        <v>0.51370000000000005</v>
      </c>
      <c r="H20" s="5">
        <f>((AK20-AM20)^2+(AL20-AN20)^2)^0.5</f>
        <v>1.0687</v>
      </c>
      <c r="I20" s="5">
        <f>((AM20-AO20)^2+(AN20-AP20)^2)^0.5</f>
        <v>0.58729999999999993</v>
      </c>
      <c r="J20" s="5">
        <f>((AO20-AQ20)^2+(AP20-AR20)^2)^0.5</f>
        <v>1.0941000000000001</v>
      </c>
      <c r="K20" s="5">
        <f>((AQ20-AS20)^2+(AR20-AT20)^2)^0.5</f>
        <v>0.53730000000000011</v>
      </c>
      <c r="L20" s="5">
        <f>((BS20-BU20)^2+(BT20-BV20)^2)^0.5</f>
        <v>4.3965144432834515</v>
      </c>
      <c r="M20" s="5">
        <f>((BU20-BW20)^2+(BV20-BX20)^2)^0.5</f>
        <v>1.1757459589554202</v>
      </c>
      <c r="N20" s="5">
        <f>((BW20-BY20)^2+(BX20-BZ20)^2)^0.5 + ((BY20-CA20)^2+(BZ20-CB20)^2)^0.5</f>
        <v>2.8556688638565926</v>
      </c>
      <c r="O20" s="5">
        <f>((CA20-CC20)^2+(CB20-CD20)^2)^0.5</f>
        <v>0.84107533550806235</v>
      </c>
      <c r="P20" s="5">
        <f>((CE20-CG20)^2+(CF20-CH20)^2)^0.5</f>
        <v>4.8058500070226922</v>
      </c>
      <c r="Q20" s="5">
        <f>((CG20-CI20)^2+(CH20-CJ20)^2)^0.5</f>
        <v>4.9574574208963211</v>
      </c>
      <c r="R20" s="5">
        <f>((CO20-CQ20)^2+(CP20-CR20)^2)^0.5</f>
        <v>2.9535861880094165</v>
      </c>
      <c r="S20" s="5">
        <f>((CQ20-CS20)^2+(CR20-CT20)^2)^0.5</f>
        <v>3.9949144534019743</v>
      </c>
      <c r="T20" s="5">
        <f>((CY20-DA20)^2+(CZ20-DB20)^2)^0.5</f>
        <v>3.7074652149413354</v>
      </c>
      <c r="U20" s="5">
        <f>((DA20-DC20)^2+(DB20-DD20)^2)^0.5</f>
        <v>5.150246605746176</v>
      </c>
      <c r="V20" s="5">
        <f>((DI20-DK20)^2+(DJ20-DL20)^2)^0.5</f>
        <v>0.5154815418615879</v>
      </c>
      <c r="W20" s="5">
        <f>((DK20-DM20)^2+(DL20-DN20)^2)^0.5</f>
        <v>1.2043144979613918</v>
      </c>
      <c r="X20" s="5">
        <f>((DM20-DO20)^2+(DN20-DP20)^2)^0.5</f>
        <v>0.21186139336840037</v>
      </c>
      <c r="Y20" s="5">
        <f>((BE20-BK20)^2+(BF20-BL20)^2)^0.5</f>
        <v>0.84330000000000005</v>
      </c>
      <c r="Z20" s="5">
        <f>((BG20-BI20)^2+(BH20-BJ20)^2)^0.5</f>
        <v>0.49590000000000001</v>
      </c>
      <c r="AA20" s="5">
        <f>((BC20-BM20)^2+(BD20-BN20)^2)^0.5</f>
        <v>1.0033000000000001</v>
      </c>
      <c r="AB20" s="5">
        <f>((BA20-BO20)^2+(BB20-BP20)^2)^0.5</f>
        <v>1.4883999999999999</v>
      </c>
      <c r="AC20" s="6">
        <f>((AY20-BQ20)^2+(AZ20-BR20)^2)^0.5</f>
        <v>1.8618000000000001</v>
      </c>
      <c r="AD20" s="6">
        <f>((CK20-CM20)^2+(CL20-CN20)^2)^0.5</f>
        <v>0.18860000000000005</v>
      </c>
      <c r="AE20" s="6">
        <f>((CU20-CW20)^2+(CV20-CX20)^2)^0.5</f>
        <v>0.17970000000000003</v>
      </c>
      <c r="AF20" s="6">
        <f>((DE20-DG20)^2+(DF20-DH20)^2)^0.5</f>
        <v>0.17399999999999993</v>
      </c>
      <c r="AG20" s="9">
        <v>0</v>
      </c>
      <c r="AH20" s="9">
        <v>0</v>
      </c>
      <c r="AI20" s="9">
        <v>0</v>
      </c>
      <c r="AJ20" s="9">
        <v>-0.51370000000000005</v>
      </c>
      <c r="AK20" s="9">
        <v>0</v>
      </c>
      <c r="AL20" s="9">
        <v>-0.91379999999999995</v>
      </c>
      <c r="AM20" s="9">
        <v>0</v>
      </c>
      <c r="AN20" s="9">
        <v>-1.9824999999999999</v>
      </c>
      <c r="AO20" s="9">
        <v>0</v>
      </c>
      <c r="AP20" s="9">
        <v>-2.5697999999999999</v>
      </c>
      <c r="AQ20" s="9">
        <v>0</v>
      </c>
      <c r="AR20" s="9">
        <v>-3.6638999999999999</v>
      </c>
      <c r="AS20" s="9">
        <v>0</v>
      </c>
      <c r="AT20" s="9">
        <v>-4.2012</v>
      </c>
      <c r="AU20" s="9">
        <v>0</v>
      </c>
      <c r="AV20" s="9">
        <v>-10.1143</v>
      </c>
      <c r="AW20" s="9">
        <v>0</v>
      </c>
      <c r="AX20" s="9">
        <v>-10.294600000000001</v>
      </c>
      <c r="AY20" s="18">
        <v>0.97599999999999998</v>
      </c>
      <c r="AZ20" s="18">
        <v>-4.0583</v>
      </c>
      <c r="BA20" s="19">
        <v>0.70799999999999996</v>
      </c>
      <c r="BB20" s="19">
        <v>-4.0583</v>
      </c>
      <c r="BC20" s="19">
        <v>0.42480000000000001</v>
      </c>
      <c r="BD20" s="19">
        <v>-4.0583</v>
      </c>
      <c r="BE20" s="19">
        <v>0.48010000000000003</v>
      </c>
      <c r="BF20" s="19">
        <v>-4.0583</v>
      </c>
      <c r="BG20" s="19">
        <v>0.33079999999999998</v>
      </c>
      <c r="BH20" s="19">
        <v>-4.0583</v>
      </c>
      <c r="BI20" s="19">
        <v>-0.1651</v>
      </c>
      <c r="BJ20" s="19">
        <v>-4.0583</v>
      </c>
      <c r="BK20" s="19">
        <v>-0.36320000000000002</v>
      </c>
      <c r="BL20" s="19">
        <v>-4.0583</v>
      </c>
      <c r="BM20" s="19">
        <v>-0.57850000000000001</v>
      </c>
      <c r="BN20" s="19">
        <v>-4.0583</v>
      </c>
      <c r="BO20" s="19">
        <v>-0.78039999999999998</v>
      </c>
      <c r="BP20" s="19">
        <v>-4.0583</v>
      </c>
      <c r="BQ20" s="19">
        <v>-0.88580000000000003</v>
      </c>
      <c r="BR20" s="19">
        <v>-4.0583</v>
      </c>
      <c r="BS20" s="17">
        <v>0</v>
      </c>
      <c r="BT20" s="17">
        <v>0</v>
      </c>
      <c r="BU20" s="17">
        <v>-2.1760999999999999</v>
      </c>
      <c r="BV20" s="17">
        <v>3.8201999999999998</v>
      </c>
      <c r="BW20" s="17">
        <v>-3.0245000000000002</v>
      </c>
      <c r="BX20" s="17">
        <v>4.6341999999999999</v>
      </c>
      <c r="BY20" s="17">
        <v>-3.0245000000000002</v>
      </c>
      <c r="BZ20" s="17">
        <v>4.6341999999999999</v>
      </c>
      <c r="CA20" s="17">
        <v>-4.9416000000000002</v>
      </c>
      <c r="CB20" s="17">
        <v>6.7507000000000001</v>
      </c>
      <c r="CC20" s="17">
        <v>-5.5949999999999998</v>
      </c>
      <c r="CD20" s="17">
        <v>7.2803000000000004</v>
      </c>
      <c r="CE20" s="12">
        <v>0.61150000000000004</v>
      </c>
      <c r="CF20" s="12">
        <v>-2.9331</v>
      </c>
      <c r="CG20" s="12">
        <v>-4.1675000000000004</v>
      </c>
      <c r="CH20" s="12">
        <v>-3.4403999999999999</v>
      </c>
      <c r="CI20" s="12">
        <v>-3.6297000000000001</v>
      </c>
      <c r="CJ20" s="12">
        <v>1.4878</v>
      </c>
      <c r="CK20" s="12">
        <v>0.82489999999999997</v>
      </c>
      <c r="CL20" s="12">
        <v>0.35749999999999998</v>
      </c>
      <c r="CM20" s="12">
        <v>0.82489999999999997</v>
      </c>
      <c r="CN20" s="12">
        <v>0.54610000000000003</v>
      </c>
      <c r="CO20" s="12">
        <v>4.1300000000000003E-2</v>
      </c>
      <c r="CP20" s="12">
        <v>-1.9336</v>
      </c>
      <c r="CQ20" s="12">
        <v>-1.4585999999999999</v>
      </c>
      <c r="CR20" s="12">
        <v>-4.4779999999999998</v>
      </c>
      <c r="CS20" s="12">
        <v>-3.6011000000000002</v>
      </c>
      <c r="CT20" s="12">
        <v>-1.1062000000000001</v>
      </c>
      <c r="CU20" s="12">
        <v>0.82489999999999997</v>
      </c>
      <c r="CV20" s="12">
        <v>0.46610000000000001</v>
      </c>
      <c r="CW20" s="12">
        <v>0.82489999999999997</v>
      </c>
      <c r="CX20" s="12">
        <v>0.64580000000000004</v>
      </c>
      <c r="CY20" s="12">
        <v>-1.9E-3</v>
      </c>
      <c r="CZ20" s="12">
        <v>-4.1300000000000003E-2</v>
      </c>
      <c r="DA20" s="12">
        <v>-2.1533000000000002</v>
      </c>
      <c r="DB20" s="12">
        <v>-3.0607000000000002</v>
      </c>
      <c r="DC20" s="12">
        <v>2.9134000000000002</v>
      </c>
      <c r="DD20" s="12">
        <v>-2.1368</v>
      </c>
      <c r="DE20" s="12">
        <v>0.87119999999999997</v>
      </c>
      <c r="DF20" s="12">
        <v>0.53590000000000004</v>
      </c>
      <c r="DG20" s="12">
        <v>0.87119999999999997</v>
      </c>
      <c r="DH20" s="12">
        <v>0.70989999999999998</v>
      </c>
      <c r="DI20" s="12">
        <v>-0.27939999999999998</v>
      </c>
      <c r="DJ20" s="12">
        <v>12.3901</v>
      </c>
      <c r="DK20" s="12">
        <v>8.4500000000000006E-2</v>
      </c>
      <c r="DL20" s="12">
        <v>12.7552</v>
      </c>
      <c r="DM20" s="12">
        <v>0.1575</v>
      </c>
      <c r="DN20" s="12">
        <v>13.9573</v>
      </c>
      <c r="DO20" s="12">
        <v>9.3299999999999994E-2</v>
      </c>
      <c r="DP20" s="12">
        <v>14.1592</v>
      </c>
    </row>
    <row r="21" spans="2:120" x14ac:dyDescent="0.2">
      <c r="B21" s="1" t="s">
        <v>455</v>
      </c>
      <c r="C21" s="1"/>
      <c r="D21" s="5">
        <f>((AG21-AW21)^2+(AH21-AX21)^2)^0.5</f>
        <v>11.793200000000001</v>
      </c>
      <c r="E21" s="5">
        <f>((AG21-AU21)^2+(AH21-AV21)^2)^0.5</f>
        <v>11.4071</v>
      </c>
      <c r="F21" s="5">
        <f>((AG21-AM21)^2+(AH21-AN21)^2)^0.5</f>
        <v>2.3412000000000002</v>
      </c>
      <c r="G21" s="5">
        <f>((AG21-AI21)^2+(AH21-AJ21)^2)^0.5</f>
        <v>0.75439999999999996</v>
      </c>
      <c r="H21" s="5">
        <f>((AK21-AM21)^2+(AL21-AN21)^2)^0.5</f>
        <v>1.2585000000000002</v>
      </c>
      <c r="I21" s="5">
        <f>((AM21-AO21)^2+(AN21-AP21)^2)^0.5</f>
        <v>0.59879999999999978</v>
      </c>
      <c r="J21" s="5">
        <f>((AO21-AQ21)^2+(AP21-AR21)^2)^0.5</f>
        <v>1.2916000000000003</v>
      </c>
      <c r="K21" s="5">
        <f>((AQ21-AS21)^2+(AR21-AT21)^2)^0.5</f>
        <v>0.8705999999999996</v>
      </c>
      <c r="L21" s="5">
        <f>((BS21-BU21)^2+(BT21-BV21)^2)^0.5</f>
        <v>5.4500246283847193</v>
      </c>
      <c r="M21" s="5">
        <f>((BU21-BW21)^2+(BV21-BX21)^2)^0.5</f>
        <v>1.5466983222335242</v>
      </c>
      <c r="N21" s="5">
        <f>((BW21-BY21)^2+(BX21-BZ21)^2)^0.5 + ((BY21-CA21)^2+(BZ21-CB21)^2)^0.5</f>
        <v>3.6025666799754124</v>
      </c>
      <c r="O21" s="24">
        <f>((CA21-CC21)^2+(CB21-CD21)^2)^0.5</f>
        <v>1.1132397630340019</v>
      </c>
      <c r="P21" s="5">
        <f>((CE21-CG21)^2+(CF21-CH21)^2)^0.5</f>
        <v>5.1575240232111375</v>
      </c>
      <c r="Q21" s="5">
        <f>((CG21-CI21)^2+(CH21-CJ21)^2)^0.5</f>
        <v>5.4487331096320002</v>
      </c>
      <c r="R21" s="5">
        <f>((CO21-CQ21)^2+(CP21-CR21)^2)^0.5</f>
        <v>4.0728391632864653</v>
      </c>
      <c r="S21" s="24">
        <f>((CQ21-CS21)^2+(CR21-CT21)^2)^0.5</f>
        <v>2.6527784849097373</v>
      </c>
      <c r="T21" s="5">
        <f>((CY21-DA21)^2+(CZ21-DB21)^2)^0.5</f>
        <v>5.359022507883318</v>
      </c>
      <c r="U21" s="5">
        <f>((DA21-DC21)^2+(DB21-DD21)^2)^0.5</f>
        <v>5.6034038887090762</v>
      </c>
      <c r="V21" s="5">
        <f>((DI21-DK21)^2+(DJ21-DL21)^2)^0.5</f>
        <v>0.69488601943052586</v>
      </c>
      <c r="W21" s="5">
        <f>((DK21-DM21)^2+(DL21-DN21)^2)^0.5</f>
        <v>1.3296575950221163</v>
      </c>
      <c r="X21" s="5">
        <f>((DM21-DO21)^2+(DN21-DP21)^2)^0.5</f>
        <v>0.33214853604976186</v>
      </c>
      <c r="Y21" s="5">
        <f>((BE21-BK21)^2+(BF21-BL21)^2)^0.5</f>
        <v>0.97719999999999996</v>
      </c>
      <c r="Z21" s="5">
        <f>((BG21-BI21)^2+(BH21-BJ21)^2)^0.5</f>
        <v>0.45779999999999998</v>
      </c>
      <c r="AA21" s="5">
        <f>((BC21-BM21)^2+(BD21-BN21)^2)^0.5</f>
        <v>1.0465</v>
      </c>
      <c r="AB21" s="5">
        <f>((BA21-BO21)^2+(BB21-BP21)^2)^0.5</f>
        <v>1.8782999999999999</v>
      </c>
      <c r="AC21" s="6">
        <f>((AY21-BQ21)^2+(AZ21-BR21)^2)^0.5</f>
        <v>1.8891</v>
      </c>
      <c r="AD21" s="6">
        <f>((CK21-CM21)^2+(CL21-CN21)^2)^0.5</f>
        <v>0.18730000000000002</v>
      </c>
      <c r="AE21" s="6">
        <f>((CU21-CW21)^2+(CV21-CX21)^2)^0.5</f>
        <v>0.14349999999999996</v>
      </c>
      <c r="AF21" s="6">
        <f>((DE21-DG21)^2+(DF21-DH21)^2)^0.5</f>
        <v>0.15300000000000002</v>
      </c>
      <c r="AG21" s="9">
        <v>0</v>
      </c>
      <c r="AH21" s="9">
        <v>0</v>
      </c>
      <c r="AI21" s="9">
        <v>0</v>
      </c>
      <c r="AJ21" s="9">
        <v>-0.75439999999999996</v>
      </c>
      <c r="AK21" s="9">
        <v>0</v>
      </c>
      <c r="AL21" s="9">
        <v>-1.0827</v>
      </c>
      <c r="AM21" s="9">
        <v>0</v>
      </c>
      <c r="AN21" s="9">
        <v>-2.3412000000000002</v>
      </c>
      <c r="AO21" s="9">
        <v>0</v>
      </c>
      <c r="AP21" s="9">
        <v>-2.94</v>
      </c>
      <c r="AQ21" s="9">
        <v>0</v>
      </c>
      <c r="AR21" s="9">
        <v>-4.2316000000000003</v>
      </c>
      <c r="AS21" s="9">
        <v>0</v>
      </c>
      <c r="AT21" s="9">
        <v>-5.1021999999999998</v>
      </c>
      <c r="AU21" s="9">
        <v>0</v>
      </c>
      <c r="AV21" s="9">
        <v>-11.4071</v>
      </c>
      <c r="AW21" s="9">
        <v>0</v>
      </c>
      <c r="AX21" s="9">
        <v>-11.793200000000001</v>
      </c>
      <c r="AY21" s="18">
        <v>1.016</v>
      </c>
      <c r="AZ21" s="18">
        <v>-4.6906999999999996</v>
      </c>
      <c r="BA21" s="19">
        <v>1.0547</v>
      </c>
      <c r="BB21" s="19">
        <v>-4.6906999999999996</v>
      </c>
      <c r="BC21" s="19">
        <v>0.57340000000000002</v>
      </c>
      <c r="BD21" s="19">
        <v>-4.6906999999999996</v>
      </c>
      <c r="BE21" s="19">
        <v>-0.34989999999999999</v>
      </c>
      <c r="BF21" s="19">
        <v>-4.6906999999999996</v>
      </c>
      <c r="BG21" s="19">
        <v>-0.6109</v>
      </c>
      <c r="BH21" s="19">
        <v>-4.6906999999999996</v>
      </c>
      <c r="BI21" s="19">
        <v>-1.0687</v>
      </c>
      <c r="BJ21" s="19">
        <v>-4.6906999999999996</v>
      </c>
      <c r="BK21" s="19">
        <v>-1.3270999999999999</v>
      </c>
      <c r="BL21" s="19">
        <v>-4.6906999999999996</v>
      </c>
      <c r="BM21" s="19">
        <v>-0.47310000000000002</v>
      </c>
      <c r="BN21" s="19">
        <v>-4.6906999999999996</v>
      </c>
      <c r="BO21" s="19">
        <v>-0.8236</v>
      </c>
      <c r="BP21" s="19">
        <v>-4.6906999999999996</v>
      </c>
      <c r="BQ21" s="19">
        <v>-0.87309999999999999</v>
      </c>
      <c r="BR21" s="19">
        <v>-4.6906999999999996</v>
      </c>
      <c r="BS21" s="17">
        <v>0</v>
      </c>
      <c r="BT21" s="17">
        <v>0</v>
      </c>
      <c r="BU21" s="17">
        <v>4.1185999999999998</v>
      </c>
      <c r="BV21" s="17">
        <v>3.5693000000000001</v>
      </c>
      <c r="BW21" s="17">
        <v>2.7965</v>
      </c>
      <c r="BX21" s="17">
        <v>4.3719999999999999</v>
      </c>
      <c r="BY21" s="17">
        <v>0.49469999999999997</v>
      </c>
      <c r="BZ21" s="17">
        <v>5.2991000000000001</v>
      </c>
      <c r="CA21" s="17">
        <v>-0.43049999999999999</v>
      </c>
      <c r="CB21" s="17">
        <v>4.6660000000000004</v>
      </c>
      <c r="CC21" s="17">
        <v>-0.48509999999999998</v>
      </c>
      <c r="CD21" s="17">
        <v>3.5541</v>
      </c>
      <c r="CE21" s="12">
        <v>-0.66479999999999995</v>
      </c>
      <c r="CF21" s="12">
        <v>4.1935000000000002</v>
      </c>
      <c r="CG21" s="12">
        <v>-5.7073999999999998</v>
      </c>
      <c r="CH21" s="12">
        <v>5.2762000000000002</v>
      </c>
      <c r="CI21" s="12">
        <v>-0.25969999999999999</v>
      </c>
      <c r="CJ21" s="12">
        <v>5.3822999999999999</v>
      </c>
      <c r="CK21" s="12">
        <v>-0.66869999999999996</v>
      </c>
      <c r="CL21" s="12">
        <v>1.6612</v>
      </c>
      <c r="CM21" s="12">
        <v>-0.85599999999999998</v>
      </c>
      <c r="CN21" s="12">
        <v>1.6612</v>
      </c>
      <c r="CO21" s="12">
        <v>-0.24829999999999999</v>
      </c>
      <c r="CP21" s="12">
        <v>2.7254</v>
      </c>
      <c r="CQ21" s="12">
        <v>-4.2588999999999997</v>
      </c>
      <c r="CR21" s="12">
        <v>2.0160999999999998</v>
      </c>
      <c r="CS21" s="12">
        <v>-6.9100999999999999</v>
      </c>
      <c r="CT21" s="12">
        <v>2.1076000000000001</v>
      </c>
      <c r="CU21" s="12">
        <v>-0.62990000000000002</v>
      </c>
      <c r="CV21" s="12">
        <v>-0.63819999999999999</v>
      </c>
      <c r="CW21" s="12">
        <v>-0.77339999999999998</v>
      </c>
      <c r="CX21" s="12">
        <v>-0.63819999999999999</v>
      </c>
      <c r="CY21" s="12">
        <v>7.0499999999999993E-2</v>
      </c>
      <c r="CZ21" s="12">
        <v>1.256</v>
      </c>
      <c r="DA21" s="12">
        <v>-3.2995000000000001</v>
      </c>
      <c r="DB21" s="12">
        <v>-2.9108000000000001</v>
      </c>
      <c r="DC21" s="12">
        <v>1.284</v>
      </c>
      <c r="DD21" s="12">
        <v>-6.1341000000000001</v>
      </c>
      <c r="DE21" s="12">
        <v>-0.72519999999999996</v>
      </c>
      <c r="DF21" s="12">
        <v>-0.63819999999999999</v>
      </c>
      <c r="DG21" s="12">
        <v>-0.87819999999999998</v>
      </c>
      <c r="DH21" s="12">
        <v>-0.63819999999999999</v>
      </c>
      <c r="DI21" s="12">
        <v>8.7560000000000002</v>
      </c>
      <c r="DJ21" s="12">
        <v>5.2121000000000004</v>
      </c>
      <c r="DK21" s="12">
        <v>9.3853000000000009</v>
      </c>
      <c r="DL21" s="12">
        <v>4.9173999999999998</v>
      </c>
      <c r="DM21" s="12">
        <v>9.8888999999999996</v>
      </c>
      <c r="DN21" s="12">
        <v>3.6867999999999999</v>
      </c>
      <c r="DO21" s="12">
        <v>9.859</v>
      </c>
      <c r="DP21" s="12">
        <v>3.3559999999999999</v>
      </c>
    </row>
    <row r="22" spans="2:120" x14ac:dyDescent="0.2">
      <c r="B22" s="1" t="s">
        <v>456</v>
      </c>
      <c r="C22" s="1"/>
      <c r="D22" s="5">
        <f>((AG22-AW22)^2+(AH22-AX22)^2)^0.5</f>
        <v>10.8369</v>
      </c>
      <c r="E22" s="5">
        <f>((AG22-AU22)^2+(AH22-AV22)^2)^0.5</f>
        <v>10.470499999999999</v>
      </c>
      <c r="F22" s="5">
        <f>((AG22-AM22)^2+(AH22-AN22)^2)^0.5</f>
        <v>2.032</v>
      </c>
      <c r="G22" s="5">
        <f>((AG22-AI22)^2+(AH22-AJ22)^2)^0.5</f>
        <v>0.64259999999999995</v>
      </c>
      <c r="H22" s="5">
        <f>((AK22-AM22)^2+(AL22-AN22)^2)^0.5</f>
        <v>1.0097</v>
      </c>
      <c r="I22" s="5">
        <f>((AM22-AO22)^2+(AN22-AP22)^2)^0.5</f>
        <v>0.56709999999999994</v>
      </c>
      <c r="J22" s="5">
        <f>((AO22-AQ22)^2+(AP22-AR22)^2)^0.5</f>
        <v>1.1987999999999999</v>
      </c>
      <c r="K22" s="24">
        <f>((AQ22-AS22)^2+(AR22-AT22)^2)^0.5</f>
        <v>1.0268000000000002</v>
      </c>
      <c r="L22" s="5">
        <f>((BS22-BU22)^2+(BT22-BV22)^2)^0.5</f>
        <v>4.7687112609173568</v>
      </c>
      <c r="M22" s="5">
        <f>((BU22-BW22)^2+(BV22-BX22)^2)^0.5</f>
        <v>1.4744395884538639</v>
      </c>
      <c r="N22" s="5">
        <f>((BW22-BY22)^2+(BX22-BZ22)^2)^0.5 + ((BY22-CA22)^2+(BZ22-CB22)^2)^0.5</f>
        <v>3.5692711543565614</v>
      </c>
      <c r="O22" s="5">
        <f>((CA22-CC22)^2+(CB22-CD22)^2)^0.5</f>
        <v>0.77550366214480249</v>
      </c>
      <c r="P22" s="5">
        <f>((CE22-CG22)^2+(CF22-CH22)^2)^0.5</f>
        <v>3.7797540025774166</v>
      </c>
      <c r="Q22" s="5">
        <f>((CG22-CI22)^2+(CH22-CJ22)^2)^0.5</f>
        <v>4.0369869878413036</v>
      </c>
      <c r="R22" s="5">
        <f>((CO22-CQ22)^2+(CP22-CR22)^2)^0.5</f>
        <v>3.5264513338482355</v>
      </c>
      <c r="S22" s="5">
        <f>((CQ22-CS22)^2+(CR22-CT22)^2)^0.5</f>
        <v>4.5337158457494882</v>
      </c>
      <c r="T22" s="5">
        <f>((CY22-DA22)^2+(CZ22-DB22)^2)^0.5</f>
        <v>4.1201713289619395</v>
      </c>
      <c r="U22" s="5">
        <f>((DA22-DC22)^2+(DB22-DD22)^2)^0.5</f>
        <v>5.3769967426064156</v>
      </c>
      <c r="V22" s="5">
        <f>((DI22-DK22)^2+(DJ22-DL22)^2)^0.5</f>
        <v>0.68246954510805802</v>
      </c>
      <c r="W22" s="5">
        <f>((DK22-DM22)^2+(DL22-DN22)^2)^0.5</f>
        <v>1.2569022237230709</v>
      </c>
      <c r="X22" s="5">
        <f>((DM22-DO22)^2+(DN22-DP22)^2)^0.5</f>
        <v>0.37520880853199556</v>
      </c>
      <c r="Y22" s="5">
        <f>((BE22-BK22)^2+(BF22-BL22)^2)^0.5</f>
        <v>0.86109999999999998</v>
      </c>
      <c r="Z22" s="5">
        <f>((BG22-BI22)^2+(BH22-BJ22)^2)^0.5</f>
        <v>0.38480000000000003</v>
      </c>
      <c r="AA22" s="5">
        <f>((BC22-BM22)^2+(BD22-BN22)^2)^0.5</f>
        <v>1.0007000000000001</v>
      </c>
      <c r="AB22" s="5">
        <f>((BA22-BO22)^2+(BB22-BP22)^2)^0.5</f>
        <v>1.7391999999999999</v>
      </c>
      <c r="AC22" s="6">
        <f>((AY22-BQ22)^2+(AZ22-BR22)^2)^0.5</f>
        <v>1.6745000000000001</v>
      </c>
      <c r="AD22" s="6">
        <f>((CK22-CM22)^2+(CL22-CN22)^2)^0.5</f>
        <v>0.18800000000000006</v>
      </c>
      <c r="AE22" s="6">
        <f>((CU22-CW22)^2+(CV22-CX22)^2)^0.5</f>
        <v>0.20950000000000002</v>
      </c>
      <c r="AF22" s="6">
        <f>((DE22-DG22)^2+(DF22-DH22)^2)^0.5</f>
        <v>0.20509999999999995</v>
      </c>
      <c r="AG22" s="9">
        <v>0</v>
      </c>
      <c r="AH22" s="9">
        <v>0</v>
      </c>
      <c r="AI22" s="9">
        <v>0</v>
      </c>
      <c r="AJ22" s="9">
        <v>-0.64259999999999995</v>
      </c>
      <c r="AK22" s="9">
        <v>0</v>
      </c>
      <c r="AL22" s="9">
        <v>-1.0223</v>
      </c>
      <c r="AM22" s="9">
        <v>0</v>
      </c>
      <c r="AN22" s="9">
        <v>-2.032</v>
      </c>
      <c r="AO22" s="9">
        <v>0</v>
      </c>
      <c r="AP22" s="9">
        <v>-2.5991</v>
      </c>
      <c r="AQ22" s="9">
        <v>0</v>
      </c>
      <c r="AR22" s="9">
        <v>-3.7978999999999998</v>
      </c>
      <c r="AS22" s="9">
        <v>0</v>
      </c>
      <c r="AT22" s="9">
        <v>-4.8247</v>
      </c>
      <c r="AU22" s="9">
        <v>0</v>
      </c>
      <c r="AV22" s="9">
        <v>-10.470499999999999</v>
      </c>
      <c r="AW22" s="9">
        <v>0</v>
      </c>
      <c r="AX22" s="9">
        <v>-10.8369</v>
      </c>
      <c r="AY22" s="18">
        <v>0.85219999999999996</v>
      </c>
      <c r="AZ22" s="18">
        <v>-3.4112</v>
      </c>
      <c r="BA22" s="19">
        <v>0.7772</v>
      </c>
      <c r="BB22" s="19">
        <v>-3.4112</v>
      </c>
      <c r="BC22" s="19">
        <v>0.42859999999999998</v>
      </c>
      <c r="BD22" s="19">
        <v>-3.4112</v>
      </c>
      <c r="BE22" s="19">
        <v>0.3639</v>
      </c>
      <c r="BF22" s="19">
        <v>-3.4112</v>
      </c>
      <c r="BG22" s="19">
        <v>0.13020000000000001</v>
      </c>
      <c r="BH22" s="19">
        <v>-3.4112</v>
      </c>
      <c r="BI22" s="19">
        <v>-0.25459999999999999</v>
      </c>
      <c r="BJ22" s="19">
        <v>-3.4112</v>
      </c>
      <c r="BK22" s="19">
        <v>-0.49719999999999998</v>
      </c>
      <c r="BL22" s="19">
        <v>-3.4112</v>
      </c>
      <c r="BM22" s="19">
        <v>-0.57210000000000005</v>
      </c>
      <c r="BN22" s="19">
        <v>-3.4112</v>
      </c>
      <c r="BO22" s="19">
        <v>-0.96199999999999997</v>
      </c>
      <c r="BP22" s="19">
        <v>-3.4112</v>
      </c>
      <c r="BQ22" s="19">
        <v>-0.82230000000000003</v>
      </c>
      <c r="BR22" s="19">
        <v>-3.4112</v>
      </c>
      <c r="BS22" s="17">
        <v>0</v>
      </c>
      <c r="BT22" s="17">
        <v>0</v>
      </c>
      <c r="BU22" s="17">
        <v>4.5910000000000002</v>
      </c>
      <c r="BV22" s="17">
        <v>-1.2897000000000001</v>
      </c>
      <c r="BW22" s="17">
        <v>4.0437000000000003</v>
      </c>
      <c r="BX22" s="17">
        <v>7.9399999999999998E-2</v>
      </c>
      <c r="BY22" s="17">
        <v>2.3031000000000001</v>
      </c>
      <c r="BZ22" s="17">
        <v>2.4447000000000001</v>
      </c>
      <c r="CA22" s="17">
        <v>1.677</v>
      </c>
      <c r="CB22" s="17">
        <v>2.3546</v>
      </c>
      <c r="CC22" s="17">
        <v>1.6123000000000001</v>
      </c>
      <c r="CD22" s="17">
        <v>1.5818000000000001</v>
      </c>
      <c r="CE22" s="12">
        <v>1.0858000000000001</v>
      </c>
      <c r="CF22" s="12">
        <v>3.1896</v>
      </c>
      <c r="CG22" s="12">
        <v>-2.3146</v>
      </c>
      <c r="CH22" s="12">
        <v>4.84</v>
      </c>
      <c r="CI22" s="12">
        <v>0.93410000000000004</v>
      </c>
      <c r="CJ22" s="12">
        <v>7.2365000000000004</v>
      </c>
      <c r="CK22" s="12">
        <v>-0.81530000000000002</v>
      </c>
      <c r="CL22" s="12">
        <v>-0.63819999999999999</v>
      </c>
      <c r="CM22" s="12">
        <v>-1.0033000000000001</v>
      </c>
      <c r="CN22" s="12">
        <v>-0.63819999999999999</v>
      </c>
      <c r="CO22" s="12">
        <v>1.4097</v>
      </c>
      <c r="CP22" s="12">
        <v>4.1083999999999996</v>
      </c>
      <c r="CQ22" s="12">
        <v>-1.4401999999999999</v>
      </c>
      <c r="CR22" s="12">
        <v>2.0314000000000001</v>
      </c>
      <c r="CS22" s="12">
        <v>2.5749</v>
      </c>
      <c r="CT22" s="12">
        <v>4.1369999999999996</v>
      </c>
      <c r="CU22" s="12">
        <v>-0.70740000000000003</v>
      </c>
      <c r="CV22" s="12">
        <v>-0.90549999999999997</v>
      </c>
      <c r="CW22" s="12">
        <v>-0.91690000000000005</v>
      </c>
      <c r="CX22" s="12">
        <v>-0.90549999999999997</v>
      </c>
      <c r="CY22" s="12">
        <v>-0.96579999999999999</v>
      </c>
      <c r="CZ22" s="12">
        <v>4.7173999999999996</v>
      </c>
      <c r="DA22" s="12">
        <v>-2.8784999999999998</v>
      </c>
      <c r="DB22" s="12">
        <v>1.0681</v>
      </c>
      <c r="DC22" s="12">
        <v>2.1526000000000001</v>
      </c>
      <c r="DD22" s="12">
        <v>-0.82930000000000004</v>
      </c>
      <c r="DE22" s="12">
        <v>-0.69910000000000005</v>
      </c>
      <c r="DF22" s="12">
        <v>-0.90549999999999997</v>
      </c>
      <c r="DG22" s="12">
        <v>-0.9042</v>
      </c>
      <c r="DH22" s="12">
        <v>-0.90549999999999997</v>
      </c>
      <c r="DI22" s="12">
        <v>10.0076</v>
      </c>
      <c r="DJ22" s="12">
        <v>3.335</v>
      </c>
      <c r="DK22" s="12">
        <v>10.5664</v>
      </c>
      <c r="DL22" s="12">
        <v>3.7267999999999999</v>
      </c>
      <c r="DM22" s="12">
        <v>11.1068</v>
      </c>
      <c r="DN22" s="12">
        <v>4.8616000000000001</v>
      </c>
      <c r="DO22" s="12">
        <v>11.154999999999999</v>
      </c>
      <c r="DP22" s="12">
        <v>5.2336999999999998</v>
      </c>
    </row>
    <row r="23" spans="2:120" x14ac:dyDescent="0.2">
      <c r="B23" s="1" t="s">
        <v>457</v>
      </c>
      <c r="C23" s="1"/>
      <c r="D23" s="5">
        <f>((AG23-AW23)^2+(AH23-AX23)^2)^0.5</f>
        <v>11.775399999999999</v>
      </c>
      <c r="E23" s="5">
        <f>((AG23-AU23)^2+(AH23-AV23)^2)^0.5</f>
        <v>11.6942</v>
      </c>
      <c r="F23" s="5">
        <f>((AG23-AM23)^2+(AH23-AN23)^2)^0.5</f>
        <v>2.1831</v>
      </c>
      <c r="G23" s="5">
        <f>((AG23-AI23)^2+(AH23-AJ23)^2)^0.5</f>
        <v>0.65339999999999998</v>
      </c>
      <c r="H23" s="5">
        <f>((AK23-AM23)^2+(AL23-AN23)^2)^0.5</f>
        <v>1.1182000000000001</v>
      </c>
      <c r="I23" s="5">
        <f>((AM23-AO23)^2+(AN23-AP23)^2)^0.5</f>
        <v>0.70040000000000013</v>
      </c>
      <c r="J23" s="5">
        <f>((AO23-AQ23)^2+(AP23-AR23)^2)^0.5</f>
        <v>1.2097000000000002</v>
      </c>
      <c r="K23" s="5">
        <f>((AQ23-AS23)^2+(AR23-AT23)^2)^0.5</f>
        <v>0.80579999999999963</v>
      </c>
      <c r="L23" s="5">
        <f>((BS23-BU23)^2+(BT23-BV23)^2)^0.5</f>
        <v>3.8678884950318824</v>
      </c>
      <c r="M23" s="5">
        <f>((BU23-BW23)^2+(BV23-BX23)^2)^0.5</f>
        <v>1.4249506728304668</v>
      </c>
      <c r="N23" s="5">
        <f>((BW23-BY23)^2+(BX23-BZ23)^2)^0.5 + ((BY23-CA23)^2+(BZ23-CB23)^2)^0.5</f>
        <v>2.9103333039361661</v>
      </c>
      <c r="O23" s="5">
        <f>((CA23-CC23)^2+(CB23-CD23)^2)^0.5</f>
        <v>0.76374360226452975</v>
      </c>
      <c r="P23" s="5">
        <f>((CE23-CG23)^2+(CF23-CH23)^2)^0.5</f>
        <v>4.733133968101896</v>
      </c>
      <c r="Q23" s="5">
        <f>((CG23-CI23)^2+(CH23-CJ23)^2)^0.5</f>
        <v>4.7778223083325324</v>
      </c>
      <c r="R23" s="5">
        <f>((CO23-CQ23)^2+(CP23-CR23)^2)^0.5</f>
        <v>3.3621023556697374</v>
      </c>
      <c r="S23" s="5">
        <f>((CQ23-CS23)^2+(CR23-CT23)^2)^0.5</f>
        <v>4.3500071999940406</v>
      </c>
      <c r="T23" s="5">
        <f>((CY23-DA23)^2+(CZ23-DB23)^2)^0.5</f>
        <v>4.0855786885091323</v>
      </c>
      <c r="U23" s="5">
        <f>((DA23-DC23)^2+(DB23-DD23)^2)^0.5</f>
        <v>4.7733500028805773</v>
      </c>
      <c r="V23" s="5">
        <f>((DI23-DK23)^2+(DJ23-DL23)^2)^0.5</f>
        <v>0.61859332359798491</v>
      </c>
      <c r="W23" s="5">
        <f>((DK23-DM23)^2+(DL23-DN23)^2)^0.5</f>
        <v>1.4797277587448308</v>
      </c>
      <c r="X23" s="5">
        <f>((DM23-DO23)^2+(DN23-DP23)^2)^0.5</f>
        <v>0.24742857555262338</v>
      </c>
      <c r="Y23" s="5">
        <f>((BE23-BK23)^2+(BF23-BL23)^2)^0.5</f>
        <v>0.83499999999999996</v>
      </c>
      <c r="Z23" s="5">
        <f>((BG23-BI23)^2+(BH23-BJ23)^2)^0.5</f>
        <v>0.45150000000000001</v>
      </c>
      <c r="AA23" s="5">
        <f>((BC23-BM23)^2+(BD23-BN23)^2)^0.5</f>
        <v>1.0522</v>
      </c>
      <c r="AB23" s="5">
        <f>((BA23-BO23)^2+(BB23-BP23)^2)^0.5</f>
        <v>1.6922999999999999</v>
      </c>
      <c r="AC23" s="6">
        <f>((AY23-BQ23)^2+(AZ23-BR23)^2)^0.5</f>
        <v>1.665</v>
      </c>
      <c r="AD23" s="6">
        <f>((CK23-CM23)^2+(CL23-CN23)^2)^0.5</f>
        <v>0.24509999999999987</v>
      </c>
      <c r="AE23" s="6">
        <f>((CU23-CW23)^2+(CV23-CX23)^2)^0.5</f>
        <v>0.19179999999999975</v>
      </c>
      <c r="AF23" s="6">
        <f>((DE23-DG23)^2+(DF23-DH23)^2)^0.5</f>
        <v>0.17079999999999984</v>
      </c>
      <c r="AG23" s="9">
        <v>0</v>
      </c>
      <c r="AH23" s="9">
        <v>0</v>
      </c>
      <c r="AI23" s="9">
        <v>0</v>
      </c>
      <c r="AJ23" s="9">
        <v>-0.65339999999999998</v>
      </c>
      <c r="AK23" s="9">
        <v>0</v>
      </c>
      <c r="AL23" s="9">
        <v>-1.0649</v>
      </c>
      <c r="AM23" s="9">
        <v>0</v>
      </c>
      <c r="AN23" s="9">
        <v>-2.1831</v>
      </c>
      <c r="AO23" s="9">
        <v>0</v>
      </c>
      <c r="AP23" s="9">
        <v>-2.8835000000000002</v>
      </c>
      <c r="AQ23" s="9">
        <v>0</v>
      </c>
      <c r="AR23" s="9">
        <v>-4.0932000000000004</v>
      </c>
      <c r="AS23" s="9">
        <v>0</v>
      </c>
      <c r="AT23" s="9">
        <v>-4.899</v>
      </c>
      <c r="AU23" s="9">
        <v>0</v>
      </c>
      <c r="AV23" s="9">
        <v>-11.6942</v>
      </c>
      <c r="AW23" s="9">
        <v>0</v>
      </c>
      <c r="AX23" s="9">
        <v>-11.775399999999999</v>
      </c>
      <c r="AY23" s="18">
        <v>0.81659999999999999</v>
      </c>
      <c r="AZ23" s="18">
        <v>-4.7573999999999996</v>
      </c>
      <c r="BA23" s="19">
        <v>0.65790000000000004</v>
      </c>
      <c r="BB23" s="19">
        <v>-4.7573999999999996</v>
      </c>
      <c r="BC23" s="19">
        <v>0.36509999999999998</v>
      </c>
      <c r="BD23" s="19">
        <v>-4.7573999999999996</v>
      </c>
      <c r="BE23" s="19">
        <v>0.33589999999999998</v>
      </c>
      <c r="BF23" s="19">
        <v>-4.7573999999999996</v>
      </c>
      <c r="BG23" s="19">
        <v>0.15620000000000001</v>
      </c>
      <c r="BH23" s="19">
        <v>-4.7573999999999996</v>
      </c>
      <c r="BI23" s="19">
        <v>-0.29530000000000001</v>
      </c>
      <c r="BJ23" s="19">
        <v>-4.7573999999999996</v>
      </c>
      <c r="BK23" s="19">
        <v>-0.49909999999999999</v>
      </c>
      <c r="BL23" s="19">
        <v>-4.7573999999999996</v>
      </c>
      <c r="BM23" s="19">
        <v>-0.68710000000000004</v>
      </c>
      <c r="BN23" s="19">
        <v>-4.7573999999999996</v>
      </c>
      <c r="BO23" s="19">
        <v>-1.0344</v>
      </c>
      <c r="BP23" s="19">
        <v>-4.7573999999999996</v>
      </c>
      <c r="BQ23" s="19">
        <v>-0.84840000000000004</v>
      </c>
      <c r="BR23" s="19">
        <v>-4.7573999999999996</v>
      </c>
      <c r="BS23" s="17">
        <v>0</v>
      </c>
      <c r="BT23" s="17">
        <v>0</v>
      </c>
      <c r="BU23" s="17">
        <v>-3.8595000000000002</v>
      </c>
      <c r="BV23" s="17">
        <v>-0.25459999999999999</v>
      </c>
      <c r="BW23" s="17">
        <v>-3.0804</v>
      </c>
      <c r="BX23" s="17">
        <v>0.9385</v>
      </c>
      <c r="BY23" s="17">
        <v>-3.0804</v>
      </c>
      <c r="BZ23" s="17">
        <v>0.9385</v>
      </c>
      <c r="CA23" s="17">
        <v>-1.5799000000000001</v>
      </c>
      <c r="CB23" s="17">
        <v>3.4321999999999999</v>
      </c>
      <c r="CC23" s="17">
        <v>-0.85719999999999996</v>
      </c>
      <c r="CD23" s="17">
        <v>3.1852</v>
      </c>
      <c r="CE23" s="12">
        <v>-8.5191999999999997</v>
      </c>
      <c r="CF23" s="12">
        <v>7.2339000000000002</v>
      </c>
      <c r="CG23" s="12">
        <v>-11.7088</v>
      </c>
      <c r="CH23" s="12">
        <v>10.7309</v>
      </c>
      <c r="CI23" s="12">
        <v>-6.9322999999999997</v>
      </c>
      <c r="CJ23" s="12">
        <v>10.618499999999999</v>
      </c>
      <c r="CK23" s="12">
        <v>11.920199999999999</v>
      </c>
      <c r="CL23" s="12">
        <v>7.0174000000000003</v>
      </c>
      <c r="CM23" s="12">
        <v>11.920199999999999</v>
      </c>
      <c r="CN23" s="12">
        <v>7.2625000000000002</v>
      </c>
      <c r="CO23" s="12">
        <v>-6.5849000000000002</v>
      </c>
      <c r="CP23" s="12">
        <v>5.3510999999999997</v>
      </c>
      <c r="CQ23" s="12">
        <v>-9.9148999999999994</v>
      </c>
      <c r="CR23" s="12">
        <v>4.8875999999999999</v>
      </c>
      <c r="CS23" s="12">
        <v>-5.6158999999999999</v>
      </c>
      <c r="CT23" s="12">
        <v>4.2233999999999998</v>
      </c>
      <c r="CU23" s="12">
        <v>11.920199999999999</v>
      </c>
      <c r="CV23" s="12">
        <v>7.1798999999999999</v>
      </c>
      <c r="CW23" s="12">
        <v>11.920199999999999</v>
      </c>
      <c r="CX23" s="12">
        <v>7.3716999999999997</v>
      </c>
      <c r="CY23" s="12">
        <v>-6.4897</v>
      </c>
      <c r="CZ23" s="12">
        <v>4.5212000000000003</v>
      </c>
      <c r="DA23" s="12">
        <v>-8.9268000000000001</v>
      </c>
      <c r="DB23" s="12">
        <v>1.2421</v>
      </c>
      <c r="DC23" s="12">
        <v>-4.2347999999999999</v>
      </c>
      <c r="DD23" s="12">
        <v>2.1196000000000002</v>
      </c>
      <c r="DE23" s="12">
        <v>11.920199999999999</v>
      </c>
      <c r="DF23" s="12">
        <v>7.2484999999999999</v>
      </c>
      <c r="DG23" s="12">
        <v>11.920199999999999</v>
      </c>
      <c r="DH23" s="12">
        <v>7.4192999999999998</v>
      </c>
      <c r="DI23" s="12">
        <v>11.154999999999999</v>
      </c>
      <c r="DJ23" s="12">
        <v>5.1391</v>
      </c>
      <c r="DK23" s="12">
        <v>11.664300000000001</v>
      </c>
      <c r="DL23" s="12">
        <v>5.4901999999999997</v>
      </c>
      <c r="DM23" s="12">
        <v>11.987500000000001</v>
      </c>
      <c r="DN23" s="12">
        <v>6.9341999999999997</v>
      </c>
      <c r="DO23" s="12">
        <v>11.920199999999999</v>
      </c>
      <c r="DP23" s="12">
        <v>7.1722999999999999</v>
      </c>
    </row>
    <row r="24" spans="2:120" x14ac:dyDescent="0.2">
      <c r="B24" s="13" t="s">
        <v>3</v>
      </c>
      <c r="C24" s="13"/>
      <c r="D24" s="14">
        <f>AVERAGE(D19:D23)</f>
        <v>11.09914</v>
      </c>
      <c r="E24" s="14">
        <f t="shared" ref="E24:AF24" si="12">AVERAGE(E19:E23)</f>
        <v>10.87158</v>
      </c>
      <c r="F24" s="14">
        <f t="shared" si="12"/>
        <v>2.1356200000000003</v>
      </c>
      <c r="G24" s="14">
        <f t="shared" si="12"/>
        <v>0.64300000000000002</v>
      </c>
      <c r="H24" s="14">
        <f t="shared" si="12"/>
        <v>1.10476</v>
      </c>
      <c r="I24" s="14">
        <f t="shared" si="12"/>
        <v>0.59575999999999996</v>
      </c>
      <c r="J24" s="14">
        <f t="shared" si="12"/>
        <v>1.2095200000000002</v>
      </c>
      <c r="K24" s="14">
        <f>AVERAGE(K19:K21,K23)</f>
        <v>0.70899999999999974</v>
      </c>
      <c r="L24" s="14">
        <f t="shared" si="12"/>
        <v>4.5043493140784276</v>
      </c>
      <c r="M24" s="14">
        <f t="shared" si="12"/>
        <v>1.3720107374102974</v>
      </c>
      <c r="N24" s="14">
        <f t="shared" si="12"/>
        <v>3.1560377678452949</v>
      </c>
      <c r="O24" s="14">
        <f>AVERAGE(O19:O20,O22:O23)</f>
        <v>0.76151275513036809</v>
      </c>
      <c r="P24" s="14">
        <f t="shared" si="12"/>
        <v>4.6098663884858908</v>
      </c>
      <c r="Q24" s="14">
        <f t="shared" si="12"/>
        <v>4.8237858847982391</v>
      </c>
      <c r="R24" s="14">
        <f t="shared" si="12"/>
        <v>3.3071279357794632</v>
      </c>
      <c r="S24" s="14">
        <f>AVERAGE(S19:S20,S22:S23)</f>
        <v>4.2254295203091985</v>
      </c>
      <c r="T24" s="14">
        <f t="shared" si="12"/>
        <v>4.2963272145198577</v>
      </c>
      <c r="U24" s="14">
        <f t="shared" si="12"/>
        <v>5.1252297943878009</v>
      </c>
      <c r="V24" s="14">
        <f t="shared" si="12"/>
        <v>0.59838670202263089</v>
      </c>
      <c r="W24" s="14">
        <f t="shared" si="12"/>
        <v>1.3105212341217354</v>
      </c>
      <c r="X24" s="14">
        <f t="shared" si="12"/>
        <v>0.29199069350932777</v>
      </c>
      <c r="Y24" s="14">
        <f t="shared" si="12"/>
        <v>0.87285999999999997</v>
      </c>
      <c r="Z24" s="14">
        <f t="shared" si="12"/>
        <v>0.44664000000000004</v>
      </c>
      <c r="AA24" s="14">
        <f t="shared" si="12"/>
        <v>1.03732</v>
      </c>
      <c r="AB24" s="14">
        <f t="shared" si="12"/>
        <v>1.6789199999999997</v>
      </c>
      <c r="AC24" s="14">
        <f t="shared" si="12"/>
        <v>1.68174</v>
      </c>
      <c r="AD24" s="14">
        <f t="shared" si="12"/>
        <v>0.20358000000000001</v>
      </c>
      <c r="AE24" s="14">
        <f t="shared" si="12"/>
        <v>0.17359999999999992</v>
      </c>
      <c r="AF24" s="14">
        <f t="shared" si="12"/>
        <v>0.17053999999999997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7"/>
      <c r="BT24" s="7"/>
      <c r="BU24" s="7"/>
      <c r="BV24" s="7"/>
      <c r="BW24" s="7"/>
      <c r="BX24" s="7"/>
      <c r="BY24" s="7"/>
      <c r="BZ24" s="7"/>
    </row>
    <row r="25" spans="2:120" x14ac:dyDescent="0.2">
      <c r="B25" s="13" t="s">
        <v>4</v>
      </c>
      <c r="C25" s="13"/>
      <c r="D25" s="14">
        <f>STDEV(D19:D23)</f>
        <v>0.66091562093810408</v>
      </c>
      <c r="E25" s="14">
        <f t="shared" ref="E25:AF25" si="13">STDEV(E19:E23)</f>
        <v>0.65911598903379687</v>
      </c>
      <c r="F25" s="14">
        <f t="shared" si="13"/>
        <v>0.14027995936697452</v>
      </c>
      <c r="G25" s="14">
        <f t="shared" si="13"/>
        <v>8.5585016211951789E-2</v>
      </c>
      <c r="H25" s="14">
        <f t="shared" si="13"/>
        <v>9.4145727465456505E-2</v>
      </c>
      <c r="I25" s="14">
        <f t="shared" si="13"/>
        <v>6.4866115962033774E-2</v>
      </c>
      <c r="J25" s="14">
        <f t="shared" si="13"/>
        <v>7.4329180003549156E-2</v>
      </c>
      <c r="K25" s="14">
        <f>STDEV(K19:K21,K23)</f>
        <v>0.15543764022912851</v>
      </c>
      <c r="L25" s="14">
        <f t="shared" si="13"/>
        <v>0.63202353275135037</v>
      </c>
      <c r="M25" s="14">
        <f t="shared" si="13"/>
        <v>0.15829569810504743</v>
      </c>
      <c r="N25" s="14">
        <f t="shared" si="13"/>
        <v>0.39342814097206846</v>
      </c>
      <c r="O25" s="14">
        <f>STDEV(O19:O20,O22:O23)</f>
        <v>7.2354601546881406E-2</v>
      </c>
      <c r="P25" s="14">
        <f t="shared" si="13"/>
        <v>0.51087520774164186</v>
      </c>
      <c r="Q25" s="14">
        <f t="shared" si="13"/>
        <v>0.50869675596231412</v>
      </c>
      <c r="R25" s="14">
        <f t="shared" si="13"/>
        <v>0.55535298278107048</v>
      </c>
      <c r="S25" s="14">
        <f>STDEV(S19:S20,S22:S23)</f>
        <v>0.26117832069188029</v>
      </c>
      <c r="T25" s="14">
        <f t="shared" si="13"/>
        <v>0.62431606756518787</v>
      </c>
      <c r="U25" s="14">
        <f t="shared" si="13"/>
        <v>0.38044520420091726</v>
      </c>
      <c r="V25" s="14">
        <f t="shared" si="13"/>
        <v>9.6902224190673167E-2</v>
      </c>
      <c r="W25" s="14">
        <f t="shared" si="13"/>
        <v>0.10483933491326096</v>
      </c>
      <c r="X25" s="14">
        <f t="shared" si="13"/>
        <v>6.5088640559832489E-2</v>
      </c>
      <c r="Y25" s="14">
        <f t="shared" si="13"/>
        <v>5.9087502908821567E-2</v>
      </c>
      <c r="Z25" s="14">
        <f t="shared" si="13"/>
        <v>4.0033523452226875E-2</v>
      </c>
      <c r="AA25" s="14">
        <f t="shared" si="13"/>
        <v>3.5262472970567352E-2</v>
      </c>
      <c r="AB25" s="14">
        <f t="shared" si="13"/>
        <v>0.14720097486090228</v>
      </c>
      <c r="AC25" s="14">
        <f t="shared" si="13"/>
        <v>0.227947939231747</v>
      </c>
      <c r="AD25" s="14">
        <f t="shared" si="13"/>
        <v>2.4921817750717546E-2</v>
      </c>
      <c r="AE25" s="14">
        <f t="shared" si="13"/>
        <v>2.9450297112253464E-2</v>
      </c>
      <c r="AF25" s="14">
        <f t="shared" si="13"/>
        <v>2.2046723112517142E-2</v>
      </c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7"/>
      <c r="BT25" s="7"/>
      <c r="BU25" s="7"/>
      <c r="BV25" s="7"/>
      <c r="BW25" s="7"/>
      <c r="BX25" s="7"/>
      <c r="BY25" s="7"/>
      <c r="BZ25" s="7"/>
    </row>
    <row r="26" spans="2:120" x14ac:dyDescent="0.2">
      <c r="B26" s="13" t="s">
        <v>5</v>
      </c>
      <c r="C26" s="13"/>
      <c r="D26" s="14">
        <f>MAX(D19:D23)-MIN(D19:D23)</f>
        <v>1.4985999999999997</v>
      </c>
      <c r="E26" s="14">
        <f t="shared" ref="E26:AF26" si="14">MAX(E19:E23)-MIN(E19:E23)</f>
        <v>1.5799000000000003</v>
      </c>
      <c r="F26" s="14">
        <f t="shared" si="14"/>
        <v>0.35870000000000024</v>
      </c>
      <c r="G26" s="14">
        <f t="shared" si="14"/>
        <v>0.24069999999999991</v>
      </c>
      <c r="H26" s="14">
        <f t="shared" si="14"/>
        <v>0.24880000000000013</v>
      </c>
      <c r="I26" s="14">
        <f t="shared" si="14"/>
        <v>0.17520000000000024</v>
      </c>
      <c r="J26" s="14">
        <f t="shared" si="14"/>
        <v>0.19750000000000023</v>
      </c>
      <c r="K26" s="14">
        <f>MAX(K19:K21,K23)-MIN(K19:K21,K23)</f>
        <v>0.33329999999999949</v>
      </c>
      <c r="L26" s="14">
        <f t="shared" si="14"/>
        <v>1.582136133352837</v>
      </c>
      <c r="M26" s="14">
        <f t="shared" si="14"/>
        <v>0.37095236327810399</v>
      </c>
      <c r="N26" s="14">
        <f t="shared" si="14"/>
        <v>0.76021784287367078</v>
      </c>
      <c r="O26" s="14">
        <f>MAX(O19:O20,O22:O23)-MIN(O19:O20,O22:O23)</f>
        <v>0.17534691490398469</v>
      </c>
      <c r="P26" s="14">
        <f t="shared" si="14"/>
        <v>1.3777700206337209</v>
      </c>
      <c r="Q26" s="14">
        <f t="shared" si="14"/>
        <v>1.4117461217906966</v>
      </c>
      <c r="R26" s="14">
        <f t="shared" si="14"/>
        <v>1.4521785252030064</v>
      </c>
      <c r="S26" s="14">
        <f>MAX(S19:S20,S22:S23)-MIN(S19:S20,S22:S23)</f>
        <v>0.5388013923475139</v>
      </c>
      <c r="T26" s="14">
        <f t="shared" si="14"/>
        <v>1.6515572929419826</v>
      </c>
      <c r="U26" s="14">
        <f t="shared" si="14"/>
        <v>0.88125215671231683</v>
      </c>
      <c r="V26" s="14">
        <f t="shared" si="14"/>
        <v>0.2143829393155281</v>
      </c>
      <c r="W26" s="14">
        <f t="shared" si="14"/>
        <v>0.27541326078343897</v>
      </c>
      <c r="X26" s="14">
        <f t="shared" si="14"/>
        <v>0.16334741516359519</v>
      </c>
      <c r="Y26" s="14">
        <f t="shared" si="14"/>
        <v>0.14219999999999999</v>
      </c>
      <c r="Z26" s="14">
        <f t="shared" si="14"/>
        <v>0.11109999999999998</v>
      </c>
      <c r="AA26" s="14">
        <f t="shared" si="14"/>
        <v>8.3199999999999719E-2</v>
      </c>
      <c r="AB26" s="14">
        <f t="shared" si="14"/>
        <v>0.38989999999999991</v>
      </c>
      <c r="AC26" s="14">
        <f t="shared" si="14"/>
        <v>0.57079999999999997</v>
      </c>
      <c r="AD26" s="14">
        <f t="shared" si="14"/>
        <v>5.7799999999999851E-2</v>
      </c>
      <c r="AE26" s="14">
        <f t="shared" si="14"/>
        <v>6.6000000000000059E-2</v>
      </c>
      <c r="AF26" s="14">
        <f t="shared" si="14"/>
        <v>5.5299999999999905E-2</v>
      </c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7"/>
      <c r="BT26" s="7"/>
      <c r="BU26" s="7"/>
      <c r="BV26" s="7"/>
      <c r="BW26" s="7"/>
      <c r="BX26" s="7"/>
      <c r="BY26" s="7"/>
      <c r="BZ26" s="7"/>
    </row>
    <row r="27" spans="2:120" x14ac:dyDescent="0.2">
      <c r="B27" s="13" t="s">
        <v>6</v>
      </c>
      <c r="C27" s="13"/>
      <c r="D27" s="14">
        <f>MIN(D19:D23)</f>
        <v>10.294600000000001</v>
      </c>
      <c r="E27" s="14">
        <f t="shared" ref="E27:AF27" si="15">MIN(E19:E23)</f>
        <v>10.1143</v>
      </c>
      <c r="F27" s="14">
        <f t="shared" si="15"/>
        <v>1.9824999999999999</v>
      </c>
      <c r="G27" s="14">
        <f t="shared" si="15"/>
        <v>0.51370000000000005</v>
      </c>
      <c r="H27" s="14">
        <f t="shared" si="15"/>
        <v>1.0097</v>
      </c>
      <c r="I27" s="14">
        <f t="shared" si="15"/>
        <v>0.52519999999999989</v>
      </c>
      <c r="J27" s="14">
        <f t="shared" si="15"/>
        <v>1.0941000000000001</v>
      </c>
      <c r="K27" s="14">
        <f>MIN(K19:K21,K23)</f>
        <v>0.53730000000000011</v>
      </c>
      <c r="L27" s="14">
        <f t="shared" si="15"/>
        <v>3.8678884950318824</v>
      </c>
      <c r="M27" s="14">
        <f t="shared" si="15"/>
        <v>1.1757459589554202</v>
      </c>
      <c r="N27" s="14">
        <f t="shared" si="15"/>
        <v>2.8423488371017416</v>
      </c>
      <c r="O27" s="14">
        <f>MIN(O19:O20,O22:O23)</f>
        <v>0.66572842060407766</v>
      </c>
      <c r="P27" s="14">
        <f t="shared" si="15"/>
        <v>3.7797540025774166</v>
      </c>
      <c r="Q27" s="14">
        <f t="shared" si="15"/>
        <v>4.0369869878413036</v>
      </c>
      <c r="R27" s="14">
        <f t="shared" si="15"/>
        <v>2.6206606380834589</v>
      </c>
      <c r="S27" s="14">
        <f>MIN(S19:S20,S22:S23)</f>
        <v>3.9949144534019743</v>
      </c>
      <c r="T27" s="14">
        <f t="shared" si="15"/>
        <v>3.7074652149413354</v>
      </c>
      <c r="U27" s="14">
        <f t="shared" si="15"/>
        <v>4.7221517319967594</v>
      </c>
      <c r="V27" s="14">
        <f t="shared" si="15"/>
        <v>0.48050308011499776</v>
      </c>
      <c r="W27" s="14">
        <f t="shared" si="15"/>
        <v>1.2043144979613918</v>
      </c>
      <c r="X27" s="14">
        <f t="shared" si="15"/>
        <v>0.21186139336840037</v>
      </c>
      <c r="Y27" s="14">
        <f t="shared" si="15"/>
        <v>0.83499999999999996</v>
      </c>
      <c r="Z27" s="14">
        <f t="shared" si="15"/>
        <v>0.38480000000000003</v>
      </c>
      <c r="AA27" s="14">
        <f t="shared" si="15"/>
        <v>1.0007000000000001</v>
      </c>
      <c r="AB27" s="14">
        <f t="shared" si="15"/>
        <v>1.4883999999999999</v>
      </c>
      <c r="AC27" s="14">
        <f t="shared" si="15"/>
        <v>1.3183</v>
      </c>
      <c r="AD27" s="14">
        <f t="shared" si="15"/>
        <v>0.18730000000000002</v>
      </c>
      <c r="AE27" s="14">
        <f t="shared" si="15"/>
        <v>0.14349999999999996</v>
      </c>
      <c r="AF27" s="14">
        <f t="shared" si="15"/>
        <v>0.14980000000000004</v>
      </c>
      <c r="AI27" s="12"/>
      <c r="AJ27" s="12"/>
      <c r="AK27" s="12"/>
    </row>
    <row r="28" spans="2:120" x14ac:dyDescent="0.2">
      <c r="B28" s="13" t="s">
        <v>7</v>
      </c>
      <c r="C28" s="13"/>
      <c r="D28" s="14">
        <f>MAX(D19:D23)</f>
        <v>11.793200000000001</v>
      </c>
      <c r="E28" s="14">
        <f t="shared" ref="E28:AF28" si="16">MAX(E19:E23)</f>
        <v>11.6942</v>
      </c>
      <c r="F28" s="14">
        <f t="shared" si="16"/>
        <v>2.3412000000000002</v>
      </c>
      <c r="G28" s="14">
        <f t="shared" si="16"/>
        <v>0.75439999999999996</v>
      </c>
      <c r="H28" s="14">
        <f t="shared" si="16"/>
        <v>1.2585000000000002</v>
      </c>
      <c r="I28" s="14">
        <f t="shared" si="16"/>
        <v>0.70040000000000013</v>
      </c>
      <c r="J28" s="14">
        <f t="shared" si="16"/>
        <v>1.2916000000000003</v>
      </c>
      <c r="K28" s="14">
        <f>MAX(K19:K21,K23)</f>
        <v>0.8705999999999996</v>
      </c>
      <c r="L28" s="14">
        <f t="shared" si="16"/>
        <v>5.4500246283847193</v>
      </c>
      <c r="M28" s="14">
        <f t="shared" si="16"/>
        <v>1.5466983222335242</v>
      </c>
      <c r="N28" s="14">
        <f t="shared" si="16"/>
        <v>3.6025666799754124</v>
      </c>
      <c r="O28" s="14">
        <f>MAX(O19:O20,O22:O23)</f>
        <v>0.84107533550806235</v>
      </c>
      <c r="P28" s="14">
        <f t="shared" si="16"/>
        <v>5.1575240232111375</v>
      </c>
      <c r="Q28" s="14">
        <f t="shared" si="16"/>
        <v>5.4487331096320002</v>
      </c>
      <c r="R28" s="14">
        <f t="shared" si="16"/>
        <v>4.0728391632864653</v>
      </c>
      <c r="S28" s="14">
        <f>MAX(S19:S20,S22:S23)</f>
        <v>4.5337158457494882</v>
      </c>
      <c r="T28" s="14">
        <f t="shared" si="16"/>
        <v>5.359022507883318</v>
      </c>
      <c r="U28" s="14">
        <f t="shared" si="16"/>
        <v>5.6034038887090762</v>
      </c>
      <c r="V28" s="14">
        <f t="shared" si="16"/>
        <v>0.69488601943052586</v>
      </c>
      <c r="W28" s="14">
        <f t="shared" si="16"/>
        <v>1.4797277587448308</v>
      </c>
      <c r="X28" s="14">
        <f t="shared" si="16"/>
        <v>0.37520880853199556</v>
      </c>
      <c r="Y28" s="14">
        <f t="shared" si="16"/>
        <v>0.97719999999999996</v>
      </c>
      <c r="Z28" s="14">
        <f t="shared" si="16"/>
        <v>0.49590000000000001</v>
      </c>
      <c r="AA28" s="14">
        <f t="shared" si="16"/>
        <v>1.0838999999999999</v>
      </c>
      <c r="AB28" s="14">
        <f t="shared" si="16"/>
        <v>1.8782999999999999</v>
      </c>
      <c r="AC28" s="14">
        <f t="shared" si="16"/>
        <v>1.8891</v>
      </c>
      <c r="AD28" s="14">
        <f t="shared" si="16"/>
        <v>0.24509999999999987</v>
      </c>
      <c r="AE28" s="14">
        <f t="shared" si="16"/>
        <v>0.20950000000000002</v>
      </c>
      <c r="AF28" s="14">
        <f t="shared" si="16"/>
        <v>0.20509999999999995</v>
      </c>
      <c r="AI28" s="12"/>
      <c r="AJ28" s="12"/>
      <c r="AK28" s="12"/>
    </row>
    <row r="29" spans="2:120" x14ac:dyDescent="0.2">
      <c r="B29" s="13" t="s">
        <v>56</v>
      </c>
      <c r="C29" s="13"/>
      <c r="D29" s="15">
        <f>COUNT(D19:D23)</f>
        <v>5</v>
      </c>
      <c r="E29" s="15">
        <f t="shared" ref="E29:AF29" si="17">COUNT(E19:E23)</f>
        <v>5</v>
      </c>
      <c r="F29" s="15">
        <f t="shared" si="17"/>
        <v>5</v>
      </c>
      <c r="G29" s="15">
        <f t="shared" si="17"/>
        <v>5</v>
      </c>
      <c r="H29" s="15">
        <f t="shared" si="17"/>
        <v>5</v>
      </c>
      <c r="I29" s="15">
        <f t="shared" si="17"/>
        <v>5</v>
      </c>
      <c r="J29" s="15">
        <f t="shared" si="17"/>
        <v>5</v>
      </c>
      <c r="K29" s="15">
        <f>COUNT(K19:K21,K23)</f>
        <v>4</v>
      </c>
      <c r="L29" s="15">
        <f t="shared" si="17"/>
        <v>5</v>
      </c>
      <c r="M29" s="15">
        <f t="shared" si="17"/>
        <v>5</v>
      </c>
      <c r="N29" s="15">
        <f t="shared" si="17"/>
        <v>5</v>
      </c>
      <c r="O29" s="15">
        <f>COUNT(O19:O20,O22:O23)</f>
        <v>4</v>
      </c>
      <c r="P29" s="15">
        <f t="shared" si="17"/>
        <v>5</v>
      </c>
      <c r="Q29" s="15">
        <f t="shared" si="17"/>
        <v>5</v>
      </c>
      <c r="R29" s="15">
        <f t="shared" si="17"/>
        <v>5</v>
      </c>
      <c r="S29" s="15">
        <f>COUNT(S19:S20,S22:S23)</f>
        <v>4</v>
      </c>
      <c r="T29" s="15">
        <f t="shared" si="17"/>
        <v>5</v>
      </c>
      <c r="U29" s="15">
        <f t="shared" si="17"/>
        <v>5</v>
      </c>
      <c r="V29" s="15">
        <f t="shared" si="17"/>
        <v>5</v>
      </c>
      <c r="W29" s="15">
        <f t="shared" si="17"/>
        <v>5</v>
      </c>
      <c r="X29" s="15">
        <f t="shared" si="17"/>
        <v>5</v>
      </c>
      <c r="Y29" s="15">
        <f t="shared" si="17"/>
        <v>5</v>
      </c>
      <c r="Z29" s="15">
        <f t="shared" si="17"/>
        <v>5</v>
      </c>
      <c r="AA29" s="15">
        <f t="shared" si="17"/>
        <v>5</v>
      </c>
      <c r="AB29" s="15">
        <f t="shared" si="17"/>
        <v>5</v>
      </c>
      <c r="AC29" s="15">
        <f t="shared" si="17"/>
        <v>5</v>
      </c>
      <c r="AD29" s="15">
        <f t="shared" si="17"/>
        <v>5</v>
      </c>
      <c r="AE29" s="15">
        <f t="shared" si="17"/>
        <v>5</v>
      </c>
      <c r="AF29" s="15">
        <f t="shared" si="17"/>
        <v>5</v>
      </c>
      <c r="AI29" s="12"/>
      <c r="AJ29" s="12"/>
      <c r="AK29" s="12"/>
    </row>
  </sheetData>
  <mergeCells count="44">
    <mergeCell ref="BE17:BF17"/>
    <mergeCell ref="BG17:BH17"/>
    <mergeCell ref="BI17:BJ17"/>
    <mergeCell ref="BK17:BL17"/>
    <mergeCell ref="BU17:BV17"/>
    <mergeCell ref="BW17:BX17"/>
    <mergeCell ref="BM17:BN17"/>
    <mergeCell ref="BO17:BP17"/>
    <mergeCell ref="BQ17:BR17"/>
    <mergeCell ref="BS17:BT17"/>
    <mergeCell ref="AS17:AT17"/>
    <mergeCell ref="AU17:AV17"/>
    <mergeCell ref="AW17:AX17"/>
    <mergeCell ref="AY17:AZ17"/>
    <mergeCell ref="BA17:BB17"/>
    <mergeCell ref="BC17:BD17"/>
    <mergeCell ref="BQ1:BR1"/>
    <mergeCell ref="BS1:BT1"/>
    <mergeCell ref="BU1:BV1"/>
    <mergeCell ref="BW1:BX1"/>
    <mergeCell ref="AG17:AH17"/>
    <mergeCell ref="AI17:AJ17"/>
    <mergeCell ref="AK17:AL17"/>
    <mergeCell ref="AM17:AN17"/>
    <mergeCell ref="AO17:AP17"/>
    <mergeCell ref="AQ17:AR17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3"/>
  <sheetViews>
    <sheetView workbookViewId="0">
      <pane xSplit="3" topLeftCell="Z1" activePane="topRight" state="frozen"/>
      <selection pane="topRight" activeCell="B11" sqref="B11:AF16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463</v>
      </c>
      <c r="C3" s="1" t="s">
        <v>518</v>
      </c>
      <c r="D3" s="5">
        <f t="shared" ref="D3:D10" si="0">((AG3-AW3)^2+(AH3-AX3)^2)^0.5</f>
        <v>11.607200000000001</v>
      </c>
      <c r="E3" s="5">
        <f t="shared" ref="E3:E10" si="1">((AG3-AU3)^2+(AH3-AV3)^2)^0.5</f>
        <v>11.162699999999999</v>
      </c>
      <c r="F3" s="5">
        <f t="shared" ref="F3:F10" si="2">((AG3-AM3)^2+(AH3-AN3)^2)^0.5</f>
        <v>2.1551999999999998</v>
      </c>
      <c r="G3" s="5">
        <f t="shared" ref="G3:G10" si="3">((AG3-AI3)^2+(AH3-AJ3)^2)^0.5</f>
        <v>0.72009999999999996</v>
      </c>
      <c r="H3" s="5">
        <f t="shared" ref="H3:H10" si="4">((AK3-AM3)^2+(AL3-AN3)^2)^0.5</f>
        <v>1.1277999999999997</v>
      </c>
      <c r="I3" s="5">
        <f t="shared" ref="I3:I10" si="5">((AM3-AO3)^2+(AN3-AP3)^2)^0.5</f>
        <v>0.6153000000000004</v>
      </c>
      <c r="J3" s="5">
        <f t="shared" ref="J3:J10" si="6">((AO3-AQ3)^2+(AP3-AR3)^2)^0.5</f>
        <v>1.2077999999999998</v>
      </c>
      <c r="K3" s="5">
        <f t="shared" ref="K3:K10" si="7">((AQ3-AS3)^2+(AR3-AT3)^2)^0.5</f>
        <v>0.89409999999999989</v>
      </c>
      <c r="L3" s="5">
        <f>((BS3-BU3)^2+(BT3-BV3)^2)^0.5</f>
        <v>4.6780349827678718</v>
      </c>
      <c r="M3" s="5">
        <f>((BU3-BW3)^2+(BV3-BX3)^2)^0.5</f>
        <v>1.2328383673458581</v>
      </c>
      <c r="N3" s="5">
        <f>((BW3-BY3)^2+(BX3-BZ3)^2)^0.5 + ((BY3-CA3)^2+(BZ3-CB3)^2)^0.5</f>
        <v>3.3008722918995872</v>
      </c>
      <c r="O3" s="5" t="s">
        <v>566</v>
      </c>
      <c r="P3" s="5">
        <f>((CE3-CG3)^2+(CF3-CH3)^2)^0.5</f>
        <v>4.6679654165385589</v>
      </c>
      <c r="Q3" s="5">
        <f t="shared" ref="Q3:Q10" si="8">((CG3-CI3)^2+(CH3-CJ3)^2)^0.5</f>
        <v>4.8711498847807997</v>
      </c>
      <c r="R3" s="5">
        <f>((CO3-CQ3)^2+(CP3-CR3)^2)^0.5</f>
        <v>3.5115088323966948</v>
      </c>
      <c r="S3" s="5">
        <f>((CQ3-CS3)^2+(CR3-CT3)^2)^0.5</f>
        <v>3.9031051945854593</v>
      </c>
      <c r="T3" s="5" t="s">
        <v>566</v>
      </c>
      <c r="U3" s="5" t="s">
        <v>566</v>
      </c>
      <c r="V3" s="5">
        <f>((DI3-DK3)^2+(DJ3-DL3)^2)^0.5</f>
        <v>0.65151277807883445</v>
      </c>
      <c r="W3" s="5">
        <f>((DK3-DM3)^2+(DL3-DN3)^2)^0.5</f>
        <v>1.2479616660779289</v>
      </c>
      <c r="X3" s="5">
        <f>((DM3-DO3)^2+(DN3-DP3)^2)^0.5</f>
        <v>0.32513434146518444</v>
      </c>
      <c r="Y3" s="5">
        <f>((BE3-BK3)^2+(BF3-BL3)^2)^0.5</f>
        <v>0.90299999999999991</v>
      </c>
      <c r="Z3" s="5">
        <f t="shared" ref="Z3:Z10" si="9">((BG3-BI3)^2+(BH3-BJ3)^2)^0.5</f>
        <v>0.48570000000000002</v>
      </c>
      <c r="AA3" s="5">
        <f t="shared" ref="AA3:AA10" si="10">((BC3-BM3)^2+(BD3-BN3)^2)^0.5</f>
        <v>1.0179</v>
      </c>
      <c r="AB3" s="5">
        <f t="shared" ref="AB3:AB10" si="11">((BA3-BO3)^2+(BB3-BP3)^2)^0.5</f>
        <v>1.6522000000000001</v>
      </c>
      <c r="AC3" s="6">
        <f t="shared" ref="AC3:AC10" si="12">((AY3-BQ3)^2+(AZ3-BR3)^2)^0.5</f>
        <v>0.98619999999999997</v>
      </c>
      <c r="AD3" s="6">
        <f>((CK3-CM3)^2+(CL3-CN3)^2)^0.5</f>
        <v>0.23050000000000001</v>
      </c>
      <c r="AE3" s="6">
        <f>((CU3-CW3)^2+(CV3-CX3)^2)^0.5</f>
        <v>0.20760000000000023</v>
      </c>
      <c r="AF3" s="5" t="s">
        <v>566</v>
      </c>
      <c r="AG3" s="9">
        <v>0</v>
      </c>
      <c r="AH3" s="9">
        <v>0</v>
      </c>
      <c r="AI3" s="9">
        <v>0</v>
      </c>
      <c r="AJ3" s="9">
        <v>-0.72009999999999996</v>
      </c>
      <c r="AK3" s="9">
        <v>0</v>
      </c>
      <c r="AL3" s="9">
        <v>-1.0274000000000001</v>
      </c>
      <c r="AM3" s="9">
        <v>0</v>
      </c>
      <c r="AN3" s="9">
        <v>-2.1551999999999998</v>
      </c>
      <c r="AO3" s="9">
        <v>0</v>
      </c>
      <c r="AP3" s="9">
        <v>-2.7705000000000002</v>
      </c>
      <c r="AQ3" s="9">
        <v>0</v>
      </c>
      <c r="AR3" s="9">
        <v>-3.9782999999999999</v>
      </c>
      <c r="AS3" s="9">
        <v>0</v>
      </c>
      <c r="AT3" s="9">
        <v>-4.8723999999999998</v>
      </c>
      <c r="AU3" s="9">
        <v>0</v>
      </c>
      <c r="AV3" s="9">
        <v>-11.162699999999999</v>
      </c>
      <c r="AW3" s="9">
        <v>0</v>
      </c>
      <c r="AX3" s="9">
        <v>-11.607200000000001</v>
      </c>
      <c r="AY3" s="18">
        <v>0.4909</v>
      </c>
      <c r="AZ3" s="18">
        <v>-4.8311000000000002</v>
      </c>
      <c r="BA3" s="19">
        <v>0.61399999999999999</v>
      </c>
      <c r="BB3" s="19">
        <v>-4.8311000000000002</v>
      </c>
      <c r="BC3" s="19">
        <v>0.37909999999999999</v>
      </c>
      <c r="BD3" s="19">
        <v>-4.8311000000000002</v>
      </c>
      <c r="BE3" s="19">
        <v>-4.7E-2</v>
      </c>
      <c r="BF3" s="19">
        <v>-4.8311000000000002</v>
      </c>
      <c r="BG3" s="19">
        <v>-0.25719999999999998</v>
      </c>
      <c r="BH3" s="19">
        <v>-4.8311000000000002</v>
      </c>
      <c r="BI3" s="19">
        <v>-0.7429</v>
      </c>
      <c r="BJ3" s="19">
        <v>-4.8311000000000002</v>
      </c>
      <c r="BK3" s="19">
        <v>-0.95</v>
      </c>
      <c r="BL3" s="19">
        <v>-4.8311000000000002</v>
      </c>
      <c r="BM3" s="19">
        <v>-0.63880000000000003</v>
      </c>
      <c r="BN3" s="19">
        <v>-4.8311000000000002</v>
      </c>
      <c r="BO3" s="19">
        <v>-1.0382</v>
      </c>
      <c r="BP3" s="19">
        <v>-4.8311000000000002</v>
      </c>
      <c r="BQ3" s="19">
        <v>-0.49530000000000002</v>
      </c>
      <c r="BR3" s="19">
        <v>-4.8311000000000002</v>
      </c>
      <c r="BS3" s="17">
        <v>0</v>
      </c>
      <c r="BT3" s="17">
        <v>0</v>
      </c>
      <c r="BU3" s="17">
        <v>-2.2808999999999999</v>
      </c>
      <c r="BV3" s="17">
        <v>-4.0842999999999998</v>
      </c>
      <c r="BW3" s="17">
        <v>-1.8269</v>
      </c>
      <c r="BX3" s="17">
        <v>-5.2305000000000001</v>
      </c>
      <c r="BY3" s="17">
        <v>-1.0477000000000001</v>
      </c>
      <c r="BZ3" s="17">
        <v>-6.7526000000000002</v>
      </c>
      <c r="CA3" s="17">
        <v>0.40960000000000002</v>
      </c>
      <c r="CB3" s="17">
        <v>-7.3907999999999996</v>
      </c>
      <c r="CC3" s="17">
        <v>0.40960000000000002</v>
      </c>
      <c r="CD3" s="17">
        <v>-7.3907999999999996</v>
      </c>
      <c r="CE3" s="12">
        <v>0.2203</v>
      </c>
      <c r="CF3" s="12">
        <v>3.1038999999999999</v>
      </c>
      <c r="CG3" s="12">
        <v>-0.9849</v>
      </c>
      <c r="CH3" s="12">
        <v>7.6135999999999999</v>
      </c>
      <c r="CI3" s="12">
        <v>2.2765</v>
      </c>
      <c r="CJ3" s="12">
        <v>3.9954000000000001</v>
      </c>
      <c r="CK3" s="12">
        <v>-8.9499999999999996E-2</v>
      </c>
      <c r="CL3" s="12">
        <v>4.9771000000000001</v>
      </c>
      <c r="CM3" s="12">
        <v>-0.32</v>
      </c>
      <c r="CN3" s="12">
        <v>4.9771000000000001</v>
      </c>
      <c r="CO3" s="12">
        <v>-0.19750000000000001</v>
      </c>
      <c r="CP3" s="12">
        <v>3.8734999999999999</v>
      </c>
      <c r="CQ3" s="12">
        <v>-2.1932999999999998</v>
      </c>
      <c r="CR3" s="12">
        <v>6.7626999999999997</v>
      </c>
      <c r="CS3" s="12">
        <v>1.5512999999999999</v>
      </c>
      <c r="CT3" s="12">
        <v>5.6616999999999997</v>
      </c>
      <c r="CU3" s="12">
        <v>-1.0992</v>
      </c>
      <c r="CV3" s="12">
        <v>5.3244999999999996</v>
      </c>
      <c r="CW3" s="12">
        <v>-1.0992</v>
      </c>
      <c r="CX3" s="12">
        <v>5.5320999999999998</v>
      </c>
      <c r="DI3" s="12">
        <v>4.1826999999999996</v>
      </c>
      <c r="DJ3" s="12">
        <v>12.106299999999999</v>
      </c>
      <c r="DK3" s="12">
        <v>4.7973999999999997</v>
      </c>
      <c r="DL3" s="12">
        <v>12.3222</v>
      </c>
      <c r="DM3" s="12">
        <v>5.1929999999999996</v>
      </c>
      <c r="DN3" s="12">
        <v>13.505800000000001</v>
      </c>
      <c r="DO3" s="12">
        <v>5.2133000000000003</v>
      </c>
      <c r="DP3" s="12">
        <v>13.830299999999999</v>
      </c>
    </row>
    <row r="4" spans="2:120" ht="14.45" customHeight="1" x14ac:dyDescent="0.2">
      <c r="B4" s="2" t="s">
        <v>640</v>
      </c>
      <c r="C4" s="2"/>
      <c r="D4" s="5">
        <f t="shared" si="0"/>
        <v>11.7386</v>
      </c>
      <c r="E4" s="5">
        <f t="shared" si="1"/>
        <v>11.5862</v>
      </c>
      <c r="F4" s="5">
        <f t="shared" si="2"/>
        <v>2.0548999999999999</v>
      </c>
      <c r="G4" s="5">
        <f t="shared" si="3"/>
        <v>0.70289999999999997</v>
      </c>
      <c r="H4" s="5">
        <f t="shared" si="4"/>
        <v>0.94110000000000005</v>
      </c>
      <c r="I4" s="5">
        <f t="shared" si="5"/>
        <v>0.85470000000000024</v>
      </c>
      <c r="J4" s="5">
        <f t="shared" si="6"/>
        <v>1.282</v>
      </c>
      <c r="K4" s="5">
        <f t="shared" si="7"/>
        <v>0.97670000000000012</v>
      </c>
      <c r="L4" s="5">
        <f t="shared" ref="L4:L10" si="13">((BS4-BU4)^2+(BT4-BV4)^2)^0.5</f>
        <v>4.8908115574002649</v>
      </c>
      <c r="M4" s="5">
        <f t="shared" ref="M4:M10" si="14">((BU4-BW4)^2+(BV4-BX4)^2)^0.5</f>
        <v>1.4362450069538972</v>
      </c>
      <c r="N4" s="5">
        <f t="shared" ref="N4:N10" si="15">((BW4-BY4)^2+(BX4-BZ4)^2)^0.5 + ((BY4-CA4)^2+(BZ4-CB4)^2)^0.5</f>
        <v>4.1379521075238905</v>
      </c>
      <c r="O4" s="5">
        <f t="shared" ref="O4:O10" si="16">((CA4-CC4)^2+(CB4-CD4)^2)^0.5</f>
        <v>1.3069809065170002</v>
      </c>
      <c r="P4" s="5">
        <f t="shared" ref="P4:P10" si="17">((CE4-CG4)^2+(CF4-CH4)^2)^0.5</f>
        <v>4.5039535743610859</v>
      </c>
      <c r="Q4" s="5">
        <f t="shared" si="8"/>
        <v>5.2285941753018088</v>
      </c>
      <c r="R4" s="5">
        <f t="shared" ref="R4:R10" si="18">((CO4-CQ4)^2+(CP4-CR4)^2)^0.5</f>
        <v>3.3077000000000001</v>
      </c>
      <c r="S4" s="5">
        <f t="shared" ref="S4:S10" si="19">((CQ4-CS4)^2+(CR4-CT4)^2)^0.5</f>
        <v>4.0817333205392048</v>
      </c>
      <c r="T4" s="5">
        <f t="shared" ref="T4:T10" si="20">((CY4-DA4)^2+(CZ4-DB4)^2)^0.5</f>
        <v>4.3840414459719694</v>
      </c>
      <c r="U4" s="5">
        <f t="shared" ref="U4:U10" si="21">((DA4-DC4)^2+(DB4-DD4)^2)^0.5</f>
        <v>5.5224574620362636</v>
      </c>
      <c r="V4" s="5">
        <f t="shared" ref="V4:V10" si="22">((DI4-DK4)^2+(DJ4-DL4)^2)^0.5</f>
        <v>0.78164048641303119</v>
      </c>
      <c r="W4" s="5">
        <f t="shared" ref="W4:W10" si="23">((DK4-DM4)^2+(DL4-DN4)^2)^0.5</f>
        <v>1.2824476129651456</v>
      </c>
      <c r="X4" s="5">
        <f t="shared" ref="X4:X10" si="24">((DM4-DO4)^2+(DN4-DP4)^2)^0.5</f>
        <v>0.39950849803226968</v>
      </c>
      <c r="Y4" s="5">
        <f t="shared" ref="Y4:Y10" si="25">((BE4-BK4)^2+(BF4-BL4)^2)^0.5</f>
        <v>0.96899999999999997</v>
      </c>
      <c r="Z4" s="5">
        <f t="shared" si="9"/>
        <v>0.50290000000000012</v>
      </c>
      <c r="AA4" s="5">
        <f t="shared" si="10"/>
        <v>1.1576</v>
      </c>
      <c r="AB4" s="5">
        <f t="shared" si="11"/>
        <v>1.8580000000000001</v>
      </c>
      <c r="AC4" s="6">
        <f t="shared" si="12"/>
        <v>1.5780000000000001</v>
      </c>
      <c r="AD4" s="6">
        <f t="shared" ref="AD4:AD10" si="26">((CK4-CM4)^2+(CL4-CN4)^2)^0.5</f>
        <v>0.22040000000000001</v>
      </c>
      <c r="AE4" s="6">
        <f t="shared" ref="AE4:AE10" si="27">((CU4-CW4)^2+(CV4-CX4)^2)^0.5</f>
        <v>0.21210000000000001</v>
      </c>
      <c r="AF4" s="6">
        <f t="shared" ref="AF4:AF10" si="28">((DE4-DG4)^2+(DF4-DH4)^2)^0.5</f>
        <v>0.20760000000000001</v>
      </c>
      <c r="AG4" s="9">
        <v>0</v>
      </c>
      <c r="AH4" s="9">
        <v>0</v>
      </c>
      <c r="AI4" s="9">
        <v>0</v>
      </c>
      <c r="AJ4" s="9">
        <v>-0.70289999999999997</v>
      </c>
      <c r="AK4" s="9">
        <v>0</v>
      </c>
      <c r="AL4" s="9">
        <v>-1.1137999999999999</v>
      </c>
      <c r="AM4" s="9">
        <v>0</v>
      </c>
      <c r="AN4" s="9">
        <v>-2.0548999999999999</v>
      </c>
      <c r="AO4" s="9">
        <v>0</v>
      </c>
      <c r="AP4" s="9">
        <v>-2.9096000000000002</v>
      </c>
      <c r="AQ4" s="9">
        <v>0</v>
      </c>
      <c r="AR4" s="9">
        <v>-4.1916000000000002</v>
      </c>
      <c r="AS4" s="9">
        <v>0</v>
      </c>
      <c r="AT4" s="9">
        <v>-5.1683000000000003</v>
      </c>
      <c r="AU4" s="9">
        <v>0</v>
      </c>
      <c r="AV4" s="9">
        <v>-11.5862</v>
      </c>
      <c r="AW4" s="9">
        <v>0</v>
      </c>
      <c r="AX4" s="9">
        <v>-11.7386</v>
      </c>
      <c r="AY4" s="18">
        <v>1.3005</v>
      </c>
      <c r="AZ4" s="18">
        <v>-6.1848999999999998</v>
      </c>
      <c r="BA4" s="19">
        <v>1.0579000000000001</v>
      </c>
      <c r="BB4" s="19">
        <v>-6.1848999999999998</v>
      </c>
      <c r="BC4" s="19">
        <v>0.71879999999999999</v>
      </c>
      <c r="BD4" s="19">
        <v>-6.1848999999999998</v>
      </c>
      <c r="BE4" s="19">
        <v>1.2744</v>
      </c>
      <c r="BF4" s="19">
        <v>-1.1043000000000001</v>
      </c>
      <c r="BG4" s="19">
        <v>1.0636000000000001</v>
      </c>
      <c r="BH4" s="19">
        <v>-1.1043000000000001</v>
      </c>
      <c r="BI4" s="19">
        <v>0.56069999999999998</v>
      </c>
      <c r="BJ4" s="19">
        <v>-1.1043000000000001</v>
      </c>
      <c r="BK4" s="19">
        <v>0.3054</v>
      </c>
      <c r="BL4" s="19">
        <v>-1.1043000000000001</v>
      </c>
      <c r="BM4" s="19">
        <v>-0.43880000000000002</v>
      </c>
      <c r="BN4" s="19">
        <v>-6.1848999999999998</v>
      </c>
      <c r="BO4" s="19">
        <v>-0.80010000000000003</v>
      </c>
      <c r="BP4" s="19">
        <v>-6.1848999999999998</v>
      </c>
      <c r="BQ4" s="19">
        <v>-0.27750000000000002</v>
      </c>
      <c r="BR4" s="19">
        <v>-6.1848999999999998</v>
      </c>
      <c r="BS4" s="17">
        <v>0</v>
      </c>
      <c r="BT4" s="17">
        <v>0</v>
      </c>
      <c r="BU4" s="17">
        <v>-1.55</v>
      </c>
      <c r="BV4" s="17">
        <v>4.6387</v>
      </c>
      <c r="BW4" s="17">
        <v>-0.1734</v>
      </c>
      <c r="BX4" s="17">
        <v>4.2290999999999999</v>
      </c>
      <c r="BY4" s="17">
        <v>1.9291</v>
      </c>
      <c r="BZ4" s="17">
        <v>2.3342999999999998</v>
      </c>
      <c r="CA4" s="17">
        <v>1.9113</v>
      </c>
      <c r="CB4" s="17">
        <v>1.0267999999999999</v>
      </c>
      <c r="CC4" s="17">
        <v>0.60580000000000001</v>
      </c>
      <c r="CD4" s="17">
        <v>0.96460000000000001</v>
      </c>
      <c r="CE4" s="12">
        <v>0.56769999999999998</v>
      </c>
      <c r="CF4" s="12">
        <v>1.0204</v>
      </c>
      <c r="CG4" s="12">
        <v>-0.40889999999999999</v>
      </c>
      <c r="CH4" s="12">
        <v>5.4172000000000002</v>
      </c>
      <c r="CI4" s="12">
        <v>2.7818999999999998</v>
      </c>
      <c r="CJ4" s="12">
        <v>1.2750999999999999</v>
      </c>
      <c r="CK4" s="12">
        <v>0.1867</v>
      </c>
      <c r="CL4" s="12">
        <v>3.5089999999999999</v>
      </c>
      <c r="CM4" s="12">
        <v>-3.3700000000000001E-2</v>
      </c>
      <c r="CN4" s="12">
        <v>3.5089999999999999</v>
      </c>
      <c r="CO4" s="12">
        <v>-1.9E-2</v>
      </c>
      <c r="CP4" s="12">
        <v>3.7103000000000002</v>
      </c>
      <c r="CQ4" s="12">
        <v>-1.9E-2</v>
      </c>
      <c r="CR4" s="12">
        <v>0.40260000000000001</v>
      </c>
      <c r="CS4" s="12">
        <v>0.84009999999999996</v>
      </c>
      <c r="CT4" s="12">
        <v>4.3929</v>
      </c>
      <c r="CU4" s="12">
        <v>0.13969999999999999</v>
      </c>
      <c r="CV4" s="12">
        <v>2.7145999999999999</v>
      </c>
      <c r="CW4" s="12">
        <v>-7.2400000000000006E-2</v>
      </c>
      <c r="CX4" s="12">
        <v>2.7145999999999999</v>
      </c>
      <c r="CY4" s="12">
        <v>-0.55369999999999997</v>
      </c>
      <c r="CZ4" s="12">
        <v>2.7145999999999999</v>
      </c>
      <c r="DA4" s="12">
        <v>0.97789999999999999</v>
      </c>
      <c r="DB4" s="12">
        <v>-1.3932</v>
      </c>
      <c r="DC4" s="12">
        <v>-0.193</v>
      </c>
      <c r="DD4" s="12">
        <v>4.0037000000000003</v>
      </c>
      <c r="DE4" s="12">
        <v>0.33210000000000001</v>
      </c>
      <c r="DF4" s="12">
        <v>0.87629999999999997</v>
      </c>
      <c r="DG4" s="12">
        <v>0.1245</v>
      </c>
      <c r="DH4" s="12">
        <v>0.87629999999999997</v>
      </c>
      <c r="DI4" s="12">
        <v>-2.5399999999999999E-2</v>
      </c>
      <c r="DJ4" s="12">
        <v>0.97540000000000004</v>
      </c>
      <c r="DK4" s="12">
        <v>0.62739999999999996</v>
      </c>
      <c r="DL4" s="12">
        <v>0.54549999999999998</v>
      </c>
      <c r="DM4" s="12">
        <v>0.85660000000000003</v>
      </c>
      <c r="DN4" s="12">
        <v>-0.71630000000000005</v>
      </c>
      <c r="DO4" s="12">
        <v>0.76139999999999997</v>
      </c>
      <c r="DP4" s="12">
        <v>-1.1043000000000001</v>
      </c>
    </row>
    <row r="5" spans="2:120" ht="16.899999999999999" customHeight="1" x14ac:dyDescent="0.2">
      <c r="B5" s="2" t="s">
        <v>689</v>
      </c>
      <c r="C5" s="2" t="s">
        <v>483</v>
      </c>
      <c r="D5" s="5">
        <f t="shared" si="0"/>
        <v>11.359500000000001</v>
      </c>
      <c r="E5" s="5">
        <f t="shared" si="1"/>
        <v>11.2776</v>
      </c>
      <c r="F5" s="5">
        <f t="shared" si="2"/>
        <v>2.1044</v>
      </c>
      <c r="G5" s="5">
        <f t="shared" si="3"/>
        <v>0.75180000000000002</v>
      </c>
      <c r="H5" s="5">
        <f t="shared" si="4"/>
        <v>0.92330000000000001</v>
      </c>
      <c r="I5" s="5">
        <f t="shared" si="5"/>
        <v>0.7753000000000001</v>
      </c>
      <c r="J5" s="5">
        <f t="shared" si="6"/>
        <v>1.2979999999999996</v>
      </c>
      <c r="K5" s="5">
        <f t="shared" si="7"/>
        <v>0.9480000000000004</v>
      </c>
      <c r="L5" s="5">
        <f t="shared" si="13"/>
        <v>4.7879809732286951</v>
      </c>
      <c r="M5" s="5">
        <f t="shared" si="14"/>
        <v>1.0763293966068197</v>
      </c>
      <c r="N5" s="5" t="s">
        <v>566</v>
      </c>
      <c r="O5" s="5" t="s">
        <v>566</v>
      </c>
      <c r="P5" s="5">
        <f t="shared" si="17"/>
        <v>4.665843744704703</v>
      </c>
      <c r="Q5" s="5">
        <f t="shared" si="8"/>
        <v>4.6491206964328207</v>
      </c>
      <c r="R5" s="5">
        <f t="shared" si="18"/>
        <v>3.4992458058844629</v>
      </c>
      <c r="S5" s="5">
        <f t="shared" si="19"/>
        <v>3.7248574804950589</v>
      </c>
      <c r="T5" s="5">
        <f t="shared" si="20"/>
        <v>4.4587622957497981</v>
      </c>
      <c r="U5" s="5">
        <f t="shared" si="21"/>
        <v>5.0479227014683987</v>
      </c>
      <c r="V5" s="5">
        <f t="shared" si="22"/>
        <v>0.70543513521797352</v>
      </c>
      <c r="W5" s="5">
        <f t="shared" si="23"/>
        <v>1.1525339951602289</v>
      </c>
      <c r="X5" s="5">
        <f t="shared" si="24"/>
        <v>0.3670494517091672</v>
      </c>
      <c r="Y5" s="5">
        <f t="shared" si="25"/>
        <v>0.88579999999999992</v>
      </c>
      <c r="Z5" s="5">
        <f t="shared" si="9"/>
        <v>0.48129999999999995</v>
      </c>
      <c r="AA5" s="5">
        <f t="shared" si="10"/>
        <v>1.1024</v>
      </c>
      <c r="AB5" s="5">
        <f t="shared" si="11"/>
        <v>1.6922999999999999</v>
      </c>
      <c r="AC5" s="6">
        <f t="shared" si="12"/>
        <v>1.4668999999999999</v>
      </c>
      <c r="AD5" s="6">
        <f t="shared" si="26"/>
        <v>0.20319999999999983</v>
      </c>
      <c r="AE5" s="6">
        <f t="shared" si="27"/>
        <v>0.19050000000000011</v>
      </c>
      <c r="AF5" s="6">
        <f t="shared" si="28"/>
        <v>0.16830000000000034</v>
      </c>
      <c r="AG5" s="9">
        <v>0</v>
      </c>
      <c r="AH5" s="9">
        <v>0</v>
      </c>
      <c r="AI5" s="9">
        <v>0</v>
      </c>
      <c r="AJ5" s="9">
        <v>-0.75180000000000002</v>
      </c>
      <c r="AK5" s="9">
        <v>0</v>
      </c>
      <c r="AL5" s="9">
        <v>-1.1811</v>
      </c>
      <c r="AM5" s="9">
        <v>0</v>
      </c>
      <c r="AN5" s="9">
        <v>-2.1044</v>
      </c>
      <c r="AO5" s="9">
        <v>0</v>
      </c>
      <c r="AP5" s="9">
        <v>-2.8797000000000001</v>
      </c>
      <c r="AQ5" s="9">
        <v>0</v>
      </c>
      <c r="AR5" s="9">
        <v>-4.1776999999999997</v>
      </c>
      <c r="AS5" s="9">
        <v>0</v>
      </c>
      <c r="AT5" s="9">
        <v>-5.1257000000000001</v>
      </c>
      <c r="AU5" s="9">
        <v>0</v>
      </c>
      <c r="AV5" s="9">
        <v>-11.2776</v>
      </c>
      <c r="AW5" s="9">
        <v>0</v>
      </c>
      <c r="AX5" s="9">
        <v>-11.359500000000001</v>
      </c>
      <c r="AY5" s="18">
        <v>1.0789</v>
      </c>
      <c r="AZ5" s="18">
        <v>-3.7578999999999998</v>
      </c>
      <c r="BA5" s="19">
        <v>0.97350000000000003</v>
      </c>
      <c r="BB5" s="19">
        <v>-3.7578999999999998</v>
      </c>
      <c r="BC5" s="19">
        <v>0.6452</v>
      </c>
      <c r="BD5" s="19">
        <v>-3.7578999999999998</v>
      </c>
      <c r="BE5" s="19">
        <v>0.47689999999999999</v>
      </c>
      <c r="BF5" s="19">
        <v>-3.7578999999999998</v>
      </c>
      <c r="BG5" s="19">
        <v>0.31619999999999998</v>
      </c>
      <c r="BH5" s="19">
        <v>-3.7578999999999998</v>
      </c>
      <c r="BI5" s="19">
        <v>-0.1651</v>
      </c>
      <c r="BJ5" s="19">
        <v>-3.7578999999999998</v>
      </c>
      <c r="BK5" s="19">
        <v>-0.40889999999999999</v>
      </c>
      <c r="BL5" s="19">
        <v>-3.7578999999999998</v>
      </c>
      <c r="BM5" s="19">
        <v>-0.4572</v>
      </c>
      <c r="BN5" s="19">
        <v>-3.7578999999999998</v>
      </c>
      <c r="BO5" s="19">
        <v>-0.71879999999999999</v>
      </c>
      <c r="BP5" s="19">
        <v>-3.7578999999999998</v>
      </c>
      <c r="BQ5" s="19">
        <v>-0.38800000000000001</v>
      </c>
      <c r="BR5" s="19">
        <v>-3.7578999999999998</v>
      </c>
      <c r="BS5" s="17">
        <v>0</v>
      </c>
      <c r="BT5" s="17">
        <v>0</v>
      </c>
      <c r="BU5" s="17">
        <v>-3.6861999999999999</v>
      </c>
      <c r="BV5" s="17">
        <v>-3.0556000000000001</v>
      </c>
      <c r="BW5" s="17">
        <v>-4.5326000000000004</v>
      </c>
      <c r="BX5" s="17">
        <v>-3.7204999999999999</v>
      </c>
      <c r="BY5" s="17">
        <v>-4.5326000000000004</v>
      </c>
      <c r="BZ5" s="17">
        <v>-3.7204999999999999</v>
      </c>
      <c r="CA5" s="17"/>
      <c r="CB5" s="17"/>
      <c r="CC5" s="17"/>
      <c r="CD5" s="17"/>
      <c r="CE5" s="12">
        <v>-0.26290000000000002</v>
      </c>
      <c r="CF5" s="12">
        <v>4.0208000000000004</v>
      </c>
      <c r="CG5" s="12">
        <v>-4.9225000000000003</v>
      </c>
      <c r="CH5" s="12">
        <v>3.7795000000000001</v>
      </c>
      <c r="CI5" s="12">
        <v>-3.8106</v>
      </c>
      <c r="CJ5" s="12">
        <v>-0.73470000000000002</v>
      </c>
      <c r="CK5" s="12">
        <v>-2.5139999999999998</v>
      </c>
      <c r="CL5" s="12">
        <v>3.8475000000000001</v>
      </c>
      <c r="CM5" s="12">
        <v>-2.5139999999999998</v>
      </c>
      <c r="CN5" s="12">
        <v>4.0507</v>
      </c>
      <c r="CO5" s="12">
        <v>-2.1970999999999998</v>
      </c>
      <c r="CP5" s="12">
        <v>4.1750999999999996</v>
      </c>
      <c r="CQ5" s="12">
        <v>-5.6032000000000002</v>
      </c>
      <c r="CR5" s="12">
        <v>4.9771000000000001</v>
      </c>
      <c r="CS5" s="12">
        <v>-4.3808999999999996</v>
      </c>
      <c r="CT5" s="12">
        <v>8.4956999999999994</v>
      </c>
      <c r="CU5" s="12">
        <v>-3.8359999999999999</v>
      </c>
      <c r="CV5" s="12">
        <v>4.3364000000000003</v>
      </c>
      <c r="CW5" s="12">
        <v>-3.8359999999999999</v>
      </c>
      <c r="CX5" s="12">
        <v>4.5269000000000004</v>
      </c>
      <c r="CY5" s="12">
        <v>-3.7852000000000001</v>
      </c>
      <c r="CZ5" s="12">
        <v>4.4596</v>
      </c>
      <c r="DA5" s="12">
        <v>-8.1788000000000007</v>
      </c>
      <c r="DB5" s="12">
        <v>5.2191000000000001</v>
      </c>
      <c r="DC5" s="12">
        <v>-3.1381999999999999</v>
      </c>
      <c r="DD5" s="12">
        <v>4.9473000000000003</v>
      </c>
      <c r="DE5" s="12">
        <v>-5.5785</v>
      </c>
      <c r="DF5" s="12">
        <v>4.6811999999999996</v>
      </c>
      <c r="DG5" s="12">
        <v>-5.5785</v>
      </c>
      <c r="DH5" s="12">
        <v>4.8494999999999999</v>
      </c>
      <c r="DI5" s="12">
        <v>-5.5632000000000001</v>
      </c>
      <c r="DJ5" s="12">
        <v>4.8323</v>
      </c>
      <c r="DK5" s="12">
        <v>-5.1174999999999997</v>
      </c>
      <c r="DL5" s="12">
        <v>5.3791000000000002</v>
      </c>
      <c r="DM5" s="12">
        <v>-5.0164999999999997</v>
      </c>
      <c r="DN5" s="12">
        <v>6.5271999999999997</v>
      </c>
      <c r="DO5" s="12">
        <v>-5.1124000000000001</v>
      </c>
      <c r="DP5" s="12">
        <v>6.8815</v>
      </c>
    </row>
    <row r="6" spans="2:120" ht="15" customHeight="1" x14ac:dyDescent="0.2">
      <c r="B6" s="2" t="s">
        <v>775</v>
      </c>
      <c r="C6" s="2" t="s">
        <v>776</v>
      </c>
      <c r="D6" s="5">
        <f t="shared" si="0"/>
        <v>10.219099999999999</v>
      </c>
      <c r="E6" s="5">
        <f t="shared" si="1"/>
        <v>10.0794</v>
      </c>
      <c r="F6" s="5">
        <f t="shared" si="2"/>
        <v>1.8858999999999999</v>
      </c>
      <c r="G6" s="5">
        <f t="shared" si="3"/>
        <v>0.60009999999999997</v>
      </c>
      <c r="H6" s="5">
        <f t="shared" si="4"/>
        <v>0.98039999999999994</v>
      </c>
      <c r="I6" s="5">
        <f t="shared" si="5"/>
        <v>0.71120000000000028</v>
      </c>
      <c r="J6" s="5">
        <f t="shared" si="6"/>
        <v>1.1069</v>
      </c>
      <c r="K6" s="5">
        <f t="shared" si="7"/>
        <v>0.8012999999999999</v>
      </c>
      <c r="L6" s="5">
        <f t="shared" si="13"/>
        <v>3.7375788861240107</v>
      </c>
      <c r="M6" s="5">
        <f t="shared" si="14"/>
        <v>1.1432146648814476</v>
      </c>
      <c r="N6" s="5">
        <f t="shared" si="15"/>
        <v>3.2882600967922002</v>
      </c>
      <c r="O6" s="5">
        <f t="shared" si="16"/>
        <v>0.93147584509744508</v>
      </c>
      <c r="P6" s="5">
        <f t="shared" si="17"/>
        <v>3.809396007243143</v>
      </c>
      <c r="Q6" s="5">
        <f t="shared" si="8"/>
        <v>3.9571616658913489</v>
      </c>
      <c r="R6" s="5">
        <f t="shared" si="18"/>
        <v>2.9294739749654712</v>
      </c>
      <c r="S6" s="5">
        <f t="shared" si="19"/>
        <v>3.3218384141917561</v>
      </c>
      <c r="T6" s="5" t="s">
        <v>566</v>
      </c>
      <c r="U6" s="5" t="s">
        <v>566</v>
      </c>
      <c r="V6" s="5">
        <f t="shared" si="22"/>
        <v>0.67151293360589825</v>
      </c>
      <c r="W6" s="5">
        <f t="shared" si="23"/>
        <v>1.2321494471045304</v>
      </c>
      <c r="X6" s="5">
        <f t="shared" si="24"/>
        <v>0.28909237278074257</v>
      </c>
      <c r="Y6" s="5">
        <f t="shared" si="25"/>
        <v>0.82169999999999999</v>
      </c>
      <c r="Z6" s="5">
        <f t="shared" si="9"/>
        <v>0.41650000000000004</v>
      </c>
      <c r="AA6" s="5">
        <f t="shared" si="10"/>
        <v>0.94040000000000001</v>
      </c>
      <c r="AB6" s="5">
        <f t="shared" si="11"/>
        <v>1.5055999999999998</v>
      </c>
      <c r="AC6" s="24">
        <f t="shared" si="12"/>
        <v>0.3543</v>
      </c>
      <c r="AD6" s="6">
        <f t="shared" si="26"/>
        <v>0.16949999999999932</v>
      </c>
      <c r="AE6" s="6">
        <f t="shared" si="27"/>
        <v>0.16759999999999931</v>
      </c>
      <c r="AF6" s="5" t="s">
        <v>566</v>
      </c>
      <c r="AG6" s="9">
        <v>0</v>
      </c>
      <c r="AH6" s="9">
        <v>0</v>
      </c>
      <c r="AI6" s="9">
        <v>0</v>
      </c>
      <c r="AJ6" s="9">
        <v>-0.60009999999999997</v>
      </c>
      <c r="AK6" s="9">
        <v>0</v>
      </c>
      <c r="AL6" s="9">
        <v>-0.90549999999999997</v>
      </c>
      <c r="AM6" s="9">
        <v>0</v>
      </c>
      <c r="AN6" s="9">
        <v>-1.8858999999999999</v>
      </c>
      <c r="AO6" s="9">
        <v>0</v>
      </c>
      <c r="AP6" s="9">
        <v>-2.5971000000000002</v>
      </c>
      <c r="AQ6" s="9">
        <v>0</v>
      </c>
      <c r="AR6" s="9">
        <v>-3.7040000000000002</v>
      </c>
      <c r="AS6" s="9">
        <v>0</v>
      </c>
      <c r="AT6" s="9">
        <v>-4.5053000000000001</v>
      </c>
      <c r="AU6" s="9">
        <v>0</v>
      </c>
      <c r="AV6" s="9">
        <v>-10.0794</v>
      </c>
      <c r="AW6" s="9">
        <v>0</v>
      </c>
      <c r="AX6" s="9">
        <v>-10.219099999999999</v>
      </c>
      <c r="AY6" s="18">
        <v>0.34670000000000001</v>
      </c>
      <c r="AZ6" s="18">
        <v>-5.0743</v>
      </c>
      <c r="BA6" s="19">
        <v>1.0953999999999999</v>
      </c>
      <c r="BB6" s="19">
        <v>-5.0743</v>
      </c>
      <c r="BC6" s="19">
        <v>0.76200000000000001</v>
      </c>
      <c r="BD6" s="19">
        <v>-5.0743</v>
      </c>
      <c r="BE6" s="19">
        <v>0.66039999999999999</v>
      </c>
      <c r="BF6" s="19">
        <v>-5.0743</v>
      </c>
      <c r="BG6" s="19">
        <v>0.41210000000000002</v>
      </c>
      <c r="BH6" s="19">
        <v>-5.0743</v>
      </c>
      <c r="BI6" s="19">
        <v>-4.4000000000000003E-3</v>
      </c>
      <c r="BJ6" s="19">
        <v>-5.0743</v>
      </c>
      <c r="BK6" s="19">
        <v>-0.1613</v>
      </c>
      <c r="BL6" s="19">
        <v>-5.0743</v>
      </c>
      <c r="BM6" s="19">
        <v>-0.1784</v>
      </c>
      <c r="BN6" s="19">
        <v>-5.0743</v>
      </c>
      <c r="BO6" s="19">
        <v>-0.41020000000000001</v>
      </c>
      <c r="BP6" s="19">
        <v>-5.0743</v>
      </c>
      <c r="BQ6" s="19">
        <v>-7.6E-3</v>
      </c>
      <c r="BR6" s="19">
        <v>-5.0743</v>
      </c>
      <c r="BS6" s="17">
        <v>0</v>
      </c>
      <c r="BT6" s="17">
        <v>0</v>
      </c>
      <c r="BU6" s="23">
        <v>0.5988</v>
      </c>
      <c r="BV6" s="17">
        <v>3.6892999999999998</v>
      </c>
      <c r="BW6" s="17">
        <v>1.5297000000000001</v>
      </c>
      <c r="BX6" s="17">
        <v>4.3529</v>
      </c>
      <c r="BY6" s="17">
        <v>3.7566999999999999</v>
      </c>
      <c r="BZ6" s="17">
        <v>5.4305000000000003</v>
      </c>
      <c r="CA6" s="17">
        <v>4.3936000000000002</v>
      </c>
      <c r="CB6" s="17">
        <v>4.9231999999999996</v>
      </c>
      <c r="CC6" s="17">
        <v>3.9432999999999998</v>
      </c>
      <c r="CD6" s="17">
        <v>4.1078000000000001</v>
      </c>
      <c r="CE6" s="12">
        <v>3.8595000000000002</v>
      </c>
      <c r="CF6" s="12">
        <v>4.2404999999999999</v>
      </c>
      <c r="CG6" s="12">
        <v>5.0831999999999997</v>
      </c>
      <c r="CH6" s="12">
        <v>7.8479999999999999</v>
      </c>
      <c r="CI6" s="12">
        <v>9.0353999999999992</v>
      </c>
      <c r="CJ6" s="12">
        <v>8.0460999999999991</v>
      </c>
      <c r="CK6" s="12">
        <v>4.6163999999999996</v>
      </c>
      <c r="CL6" s="12">
        <v>6.0286999999999997</v>
      </c>
      <c r="CM6" s="12">
        <v>4.4469000000000003</v>
      </c>
      <c r="CN6" s="12">
        <v>6.0286999999999997</v>
      </c>
      <c r="CO6" s="12">
        <v>4.4577</v>
      </c>
      <c r="CP6" s="12">
        <v>6.0819999999999999</v>
      </c>
      <c r="CQ6" s="12">
        <v>3.7408000000000001</v>
      </c>
      <c r="CR6" s="12">
        <v>8.9223999999999997</v>
      </c>
      <c r="CS6" s="12">
        <v>6.7354000000000003</v>
      </c>
      <c r="CT6" s="12">
        <v>7.4847000000000001</v>
      </c>
      <c r="CU6" s="12">
        <v>4.2207999999999997</v>
      </c>
      <c r="CV6" s="12">
        <v>7.4847000000000001</v>
      </c>
      <c r="CW6" s="12">
        <v>4.0532000000000004</v>
      </c>
      <c r="CX6" s="12">
        <v>7.4847000000000001</v>
      </c>
      <c r="DI6" s="12">
        <v>4.0983000000000001</v>
      </c>
      <c r="DJ6" s="12">
        <v>7.6440999999999999</v>
      </c>
      <c r="DK6" s="12">
        <v>4.4131999999999998</v>
      </c>
      <c r="DL6" s="12">
        <v>8.2371999999999996</v>
      </c>
      <c r="DM6" s="12">
        <v>4.1631</v>
      </c>
      <c r="DN6" s="12">
        <v>9.4436999999999998</v>
      </c>
      <c r="DO6" s="12">
        <v>4.0118999999999998</v>
      </c>
      <c r="DP6" s="12">
        <v>9.6900999999999993</v>
      </c>
    </row>
    <row r="7" spans="2:120" ht="16.149999999999999" customHeight="1" x14ac:dyDescent="0.2">
      <c r="B7" s="2" t="s">
        <v>781</v>
      </c>
      <c r="C7" s="2"/>
      <c r="D7" s="5">
        <f t="shared" si="0"/>
        <v>10.7188</v>
      </c>
      <c r="E7" s="5">
        <f t="shared" si="1"/>
        <v>10.153</v>
      </c>
      <c r="F7" s="5">
        <f t="shared" si="2"/>
        <v>2.0390000000000001</v>
      </c>
      <c r="G7" s="5">
        <f t="shared" si="3"/>
        <v>0.64390000000000003</v>
      </c>
      <c r="H7" s="5">
        <f t="shared" si="4"/>
        <v>1.0090000000000001</v>
      </c>
      <c r="I7" s="5">
        <f t="shared" si="5"/>
        <v>0.64900000000000002</v>
      </c>
      <c r="J7" s="5">
        <f t="shared" si="6"/>
        <v>0.89849999999999985</v>
      </c>
      <c r="K7" s="24">
        <f t="shared" si="7"/>
        <v>1.2051999999999996</v>
      </c>
      <c r="L7" s="5">
        <f t="shared" si="13"/>
        <v>3.8519833151248202</v>
      </c>
      <c r="M7" s="5">
        <f t="shared" si="14"/>
        <v>1.1507446632507143</v>
      </c>
      <c r="N7" s="5">
        <f t="shared" si="15"/>
        <v>3.2490276194180829</v>
      </c>
      <c r="O7" s="5">
        <f t="shared" si="16"/>
        <v>1.1636214160971772</v>
      </c>
      <c r="P7" s="5">
        <f t="shared" si="17"/>
        <v>3.9744739136142284</v>
      </c>
      <c r="Q7" s="5">
        <f t="shared" si="8"/>
        <v>4.2348788931916346</v>
      </c>
      <c r="R7" s="5">
        <f t="shared" si="18"/>
        <v>2.8333559765761871</v>
      </c>
      <c r="S7" s="5">
        <f t="shared" si="19"/>
        <v>3.2629238559917395</v>
      </c>
      <c r="T7" s="5">
        <f t="shared" si="20"/>
        <v>3.8920950823431846</v>
      </c>
      <c r="U7" s="5">
        <f t="shared" si="21"/>
        <v>4.1635772239745954</v>
      </c>
      <c r="V7" s="5">
        <f t="shared" si="22"/>
        <v>0.59516758144240411</v>
      </c>
      <c r="W7" s="5">
        <f t="shared" si="23"/>
        <v>1.1368211116969988</v>
      </c>
      <c r="X7" s="5">
        <f t="shared" si="24"/>
        <v>0.39841398067838868</v>
      </c>
      <c r="Y7" s="5">
        <f t="shared" si="25"/>
        <v>0.91</v>
      </c>
      <c r="Z7" s="5">
        <f t="shared" si="9"/>
        <v>0.46539999999999998</v>
      </c>
      <c r="AA7" s="5">
        <f t="shared" si="10"/>
        <v>1.0795000000000001</v>
      </c>
      <c r="AB7" s="5">
        <f t="shared" si="11"/>
        <v>1.4541999999999999</v>
      </c>
      <c r="AC7" s="6">
        <f t="shared" si="12"/>
        <v>0.69719999999999993</v>
      </c>
      <c r="AD7" s="6">
        <f t="shared" si="26"/>
        <v>0.17530000000000001</v>
      </c>
      <c r="AE7" s="6">
        <f t="shared" si="27"/>
        <v>0.17589999999999995</v>
      </c>
      <c r="AF7" s="6">
        <f t="shared" si="28"/>
        <v>0.16250000000000009</v>
      </c>
      <c r="AG7" s="9">
        <v>0</v>
      </c>
      <c r="AH7" s="9">
        <v>0</v>
      </c>
      <c r="AI7" s="9">
        <v>0</v>
      </c>
      <c r="AJ7" s="9">
        <v>-0.64390000000000003</v>
      </c>
      <c r="AK7" s="9">
        <v>0</v>
      </c>
      <c r="AL7" s="9">
        <v>-1.03</v>
      </c>
      <c r="AM7" s="9">
        <v>0</v>
      </c>
      <c r="AN7" s="9">
        <v>-2.0390000000000001</v>
      </c>
      <c r="AO7" s="9">
        <v>0</v>
      </c>
      <c r="AP7" s="9">
        <v>-2.6880000000000002</v>
      </c>
      <c r="AQ7" s="9">
        <v>0</v>
      </c>
      <c r="AR7" s="9">
        <v>-3.5865</v>
      </c>
      <c r="AS7" s="9">
        <v>0</v>
      </c>
      <c r="AT7" s="9">
        <v>-4.7916999999999996</v>
      </c>
      <c r="AU7" s="9">
        <v>0</v>
      </c>
      <c r="AV7" s="9">
        <v>-10.153</v>
      </c>
      <c r="AW7" s="9">
        <v>0</v>
      </c>
      <c r="AX7" s="9">
        <v>-10.7188</v>
      </c>
      <c r="AY7" s="18">
        <v>0.68389999999999995</v>
      </c>
      <c r="AZ7" s="18">
        <v>-6.4249000000000001</v>
      </c>
      <c r="BA7" s="19">
        <v>1.1137999999999999</v>
      </c>
      <c r="BB7" s="19">
        <v>-6.4249000000000001</v>
      </c>
      <c r="BC7" s="19">
        <v>0.97660000000000002</v>
      </c>
      <c r="BD7" s="19">
        <v>-6.4249000000000001</v>
      </c>
      <c r="BE7" s="19">
        <v>0.99</v>
      </c>
      <c r="BF7" s="19">
        <v>-6.4249000000000001</v>
      </c>
      <c r="BG7" s="19">
        <v>0.75309999999999999</v>
      </c>
      <c r="BH7" s="19">
        <v>-6.4249000000000001</v>
      </c>
      <c r="BI7" s="19">
        <v>0.28770000000000001</v>
      </c>
      <c r="BJ7" s="19">
        <v>-6.4249000000000001</v>
      </c>
      <c r="BK7" s="19">
        <v>0.08</v>
      </c>
      <c r="BL7" s="19">
        <v>-6.4249000000000001</v>
      </c>
      <c r="BM7" s="19">
        <v>-0.10290000000000001</v>
      </c>
      <c r="BN7" s="19">
        <v>-6.4249000000000001</v>
      </c>
      <c r="BO7" s="19">
        <v>-0.34039999999999998</v>
      </c>
      <c r="BP7" s="19">
        <v>-6.4249000000000001</v>
      </c>
      <c r="BQ7" s="19">
        <v>-1.3299999999999999E-2</v>
      </c>
      <c r="BR7" s="19">
        <v>-6.4249000000000001</v>
      </c>
      <c r="BS7" s="17">
        <v>0</v>
      </c>
      <c r="BT7" s="17">
        <v>0</v>
      </c>
      <c r="BU7" s="17">
        <v>-0.92649999999999999</v>
      </c>
      <c r="BV7" s="17">
        <v>-3.7389000000000001</v>
      </c>
      <c r="BW7" s="17">
        <v>0.2203</v>
      </c>
      <c r="BX7" s="17">
        <v>-3.8340999999999998</v>
      </c>
      <c r="BY7" s="17">
        <v>2.5419</v>
      </c>
      <c r="BZ7" s="17">
        <v>-3.5985</v>
      </c>
      <c r="CA7" s="17">
        <v>2.9470000000000001</v>
      </c>
      <c r="CB7" s="17">
        <v>-2.7774999999999999</v>
      </c>
      <c r="CC7" s="17">
        <v>2.7464</v>
      </c>
      <c r="CD7" s="17">
        <v>-1.6313</v>
      </c>
      <c r="CE7" s="12">
        <v>2.8289</v>
      </c>
      <c r="CF7" s="12">
        <v>5.5034999999999998</v>
      </c>
      <c r="CG7" s="12">
        <v>4.4208999999999996</v>
      </c>
      <c r="CH7" s="12">
        <v>1.8617999999999999</v>
      </c>
      <c r="CI7" s="12">
        <v>6.1779000000000002</v>
      </c>
      <c r="CJ7" s="12">
        <v>5.7149999999999999</v>
      </c>
      <c r="CK7" s="12">
        <v>3.5668000000000002</v>
      </c>
      <c r="CL7" s="12">
        <v>4.1504000000000003</v>
      </c>
      <c r="CM7" s="12">
        <v>3.3915000000000002</v>
      </c>
      <c r="CN7" s="12">
        <v>4.1504000000000003</v>
      </c>
      <c r="CO7" s="12">
        <v>3.2652000000000001</v>
      </c>
      <c r="CP7" s="12">
        <v>3.8353999999999999</v>
      </c>
      <c r="CQ7" s="12">
        <v>1.6427</v>
      </c>
      <c r="CR7" s="12">
        <v>1.5125999999999999</v>
      </c>
      <c r="CS7" s="12">
        <v>4.4367000000000001</v>
      </c>
      <c r="CT7" s="12">
        <v>3.1979000000000002</v>
      </c>
      <c r="CU7" s="12">
        <v>2.7654000000000001</v>
      </c>
      <c r="CV7" s="12">
        <v>2.8917999999999999</v>
      </c>
      <c r="CW7" s="12">
        <v>2.5895000000000001</v>
      </c>
      <c r="CX7" s="12">
        <v>2.8917999999999999</v>
      </c>
      <c r="CY7" s="12">
        <v>2.4662999999999999</v>
      </c>
      <c r="CZ7" s="12">
        <v>3.2193999999999998</v>
      </c>
      <c r="DA7" s="12">
        <v>2.5705</v>
      </c>
      <c r="DB7" s="12">
        <v>7.1101000000000001</v>
      </c>
      <c r="DC7" s="12">
        <v>6.2332000000000001</v>
      </c>
      <c r="DD7" s="12">
        <v>9.09</v>
      </c>
      <c r="DE7" s="12">
        <v>2.6676000000000002</v>
      </c>
      <c r="DF7" s="12">
        <v>5.1029</v>
      </c>
      <c r="DG7" s="12">
        <v>2.5051000000000001</v>
      </c>
      <c r="DH7" s="12">
        <v>5.1029</v>
      </c>
      <c r="DI7" s="12">
        <v>2.7875999999999999</v>
      </c>
      <c r="DJ7" s="12">
        <v>5.0354999999999999</v>
      </c>
      <c r="DK7" s="12">
        <v>3.1655000000000002</v>
      </c>
      <c r="DL7" s="12">
        <v>5.4953000000000003</v>
      </c>
      <c r="DM7" s="12">
        <v>3.2086999999999999</v>
      </c>
      <c r="DN7" s="12">
        <v>6.6313000000000004</v>
      </c>
      <c r="DO7" s="12">
        <v>3.1128</v>
      </c>
      <c r="DP7" s="12">
        <v>7.0179999999999998</v>
      </c>
    </row>
    <row r="8" spans="2:120" ht="16.149999999999999" customHeight="1" x14ac:dyDescent="0.2">
      <c r="B8" s="2" t="s">
        <v>782</v>
      </c>
      <c r="C8" s="2" t="s">
        <v>783</v>
      </c>
      <c r="D8" s="5">
        <f t="shared" si="0"/>
        <v>11.539199999999999</v>
      </c>
      <c r="E8" s="5">
        <f t="shared" si="1"/>
        <v>11.2509</v>
      </c>
      <c r="F8" s="5">
        <f t="shared" si="2"/>
        <v>2.0878999999999999</v>
      </c>
      <c r="G8" s="5">
        <f t="shared" si="3"/>
        <v>0.64129999999999998</v>
      </c>
      <c r="H8" s="5">
        <f t="shared" si="4"/>
        <v>1.0489999999999999</v>
      </c>
      <c r="I8" s="5">
        <f t="shared" si="5"/>
        <v>0.62670000000000003</v>
      </c>
      <c r="J8" s="5">
        <f t="shared" si="6"/>
        <v>1.3037000000000001</v>
      </c>
      <c r="K8" s="5">
        <f t="shared" si="7"/>
        <v>1.1346999999999996</v>
      </c>
      <c r="L8" s="5">
        <v>4.8726730415655846</v>
      </c>
      <c r="M8" s="5">
        <v>1.3064648253971478</v>
      </c>
      <c r="N8" s="5">
        <v>4.3745007490078667</v>
      </c>
      <c r="O8" s="5">
        <v>1.2264269864256696</v>
      </c>
      <c r="P8" s="5">
        <f t="shared" si="17"/>
        <v>4.5672421459782484</v>
      </c>
      <c r="Q8" s="5">
        <f t="shared" si="8"/>
        <v>4.3786229113729345</v>
      </c>
      <c r="R8" s="5">
        <f t="shared" si="18"/>
        <v>3.5597298675601778</v>
      </c>
      <c r="S8" s="5">
        <f t="shared" si="19"/>
        <v>4.1290969048933688</v>
      </c>
      <c r="T8" s="5" t="s">
        <v>566</v>
      </c>
      <c r="U8" s="5" t="s">
        <v>566</v>
      </c>
      <c r="V8" s="5">
        <f t="shared" si="22"/>
        <v>0.61412722623248006</v>
      </c>
      <c r="W8" s="5">
        <f t="shared" si="23"/>
        <v>1.3898454950101466</v>
      </c>
      <c r="X8" s="5">
        <f t="shared" si="24"/>
        <v>0.3281437642253775</v>
      </c>
      <c r="Y8" s="5">
        <f t="shared" si="25"/>
        <v>0.95059999999999989</v>
      </c>
      <c r="Z8" s="5">
        <f t="shared" si="9"/>
        <v>0.48139999999999999</v>
      </c>
      <c r="AA8" s="5">
        <f t="shared" si="10"/>
        <v>1.0832999999999999</v>
      </c>
      <c r="AB8" s="5">
        <f t="shared" si="11"/>
        <v>1.8663000000000001</v>
      </c>
      <c r="AC8" s="6">
        <f t="shared" si="12"/>
        <v>1.5754999999999999</v>
      </c>
      <c r="AD8" s="6">
        <f t="shared" si="26"/>
        <v>0.22230000000000061</v>
      </c>
      <c r="AE8" s="6">
        <f t="shared" si="27"/>
        <v>0.19359999999999999</v>
      </c>
      <c r="AF8" s="5" t="s">
        <v>566</v>
      </c>
      <c r="AG8" s="9">
        <v>0</v>
      </c>
      <c r="AH8" s="9">
        <v>0</v>
      </c>
      <c r="AI8" s="9">
        <v>0</v>
      </c>
      <c r="AJ8" s="9">
        <v>-0.64129999999999998</v>
      </c>
      <c r="AK8" s="9">
        <v>0</v>
      </c>
      <c r="AL8" s="9">
        <v>-1.0388999999999999</v>
      </c>
      <c r="AM8" s="9">
        <v>0</v>
      </c>
      <c r="AN8" s="9">
        <v>-2.0878999999999999</v>
      </c>
      <c r="AO8" s="9">
        <v>0</v>
      </c>
      <c r="AP8" s="9">
        <v>-2.7145999999999999</v>
      </c>
      <c r="AQ8" s="9">
        <v>0</v>
      </c>
      <c r="AR8" s="9">
        <v>-4.0183</v>
      </c>
      <c r="AS8" s="9">
        <v>0</v>
      </c>
      <c r="AT8" s="9">
        <v>-5.1529999999999996</v>
      </c>
      <c r="AU8" s="9">
        <v>0</v>
      </c>
      <c r="AV8" s="9">
        <v>-11.2509</v>
      </c>
      <c r="AW8" s="9">
        <v>0</v>
      </c>
      <c r="AX8" s="9">
        <v>-11.539199999999999</v>
      </c>
      <c r="AY8" s="18">
        <v>1.1354</v>
      </c>
      <c r="AZ8" s="18">
        <v>-5.9417</v>
      </c>
      <c r="BA8" s="19">
        <v>1.3043</v>
      </c>
      <c r="BB8" s="19">
        <v>-5.9417</v>
      </c>
      <c r="BC8" s="19">
        <v>0.80900000000000005</v>
      </c>
      <c r="BD8" s="19">
        <v>-5.9417</v>
      </c>
      <c r="BE8" s="19">
        <v>0.58609999999999995</v>
      </c>
      <c r="BF8" s="19">
        <v>-5.9417</v>
      </c>
      <c r="BG8" s="19">
        <v>0.38419999999999999</v>
      </c>
      <c r="BH8" s="19">
        <v>-5.9417</v>
      </c>
      <c r="BI8" s="19">
        <v>-9.7199999999999995E-2</v>
      </c>
      <c r="BJ8" s="19">
        <v>-5.9417</v>
      </c>
      <c r="BK8" s="19">
        <v>-0.36449999999999999</v>
      </c>
      <c r="BL8" s="19">
        <v>-5.9417</v>
      </c>
      <c r="BM8" s="19">
        <v>-0.27429999999999999</v>
      </c>
      <c r="BN8" s="19">
        <v>-5.9417</v>
      </c>
      <c r="BO8" s="19">
        <v>-0.56200000000000006</v>
      </c>
      <c r="BP8" s="19">
        <v>-5.9417</v>
      </c>
      <c r="BQ8" s="19">
        <v>-0.44009999999999999</v>
      </c>
      <c r="BR8" s="19">
        <v>-5.9417</v>
      </c>
      <c r="BS8" s="17">
        <v>0</v>
      </c>
      <c r="BT8" s="17">
        <v>0</v>
      </c>
      <c r="BU8" s="17">
        <v>3.5051999999999999</v>
      </c>
      <c r="BV8" s="17">
        <v>2.5762</v>
      </c>
      <c r="BW8" s="17">
        <v>4.4081999999999999</v>
      </c>
      <c r="BX8" s="17">
        <v>1.4414</v>
      </c>
      <c r="BY8" s="17">
        <v>4.4081999999999999</v>
      </c>
      <c r="BZ8" s="17">
        <v>1.4414</v>
      </c>
      <c r="CA8" s="17">
        <v>5.4820000000000002</v>
      </c>
      <c r="CB8" s="17">
        <v>-2.0606</v>
      </c>
      <c r="CC8" s="17">
        <v>4.4062999999999999</v>
      </c>
      <c r="CD8" s="17">
        <v>-1.4744999999999999</v>
      </c>
      <c r="CE8" s="12">
        <v>4.3821000000000003</v>
      </c>
      <c r="CF8" s="12">
        <v>-1.5316000000000001</v>
      </c>
      <c r="CG8" s="12">
        <v>3.7262</v>
      </c>
      <c r="CH8" s="12">
        <v>2.9883000000000002</v>
      </c>
      <c r="CI8" s="12">
        <v>8.0923999999999996</v>
      </c>
      <c r="CJ8" s="12">
        <v>3.3178999999999998</v>
      </c>
      <c r="CK8" s="12">
        <v>4.1637000000000004</v>
      </c>
      <c r="CL8" s="12">
        <v>0.88519999999999999</v>
      </c>
      <c r="CM8" s="12">
        <v>3.9413999999999998</v>
      </c>
      <c r="CN8" s="12">
        <v>0.88519999999999999</v>
      </c>
      <c r="CO8" s="12">
        <v>3.8176000000000001</v>
      </c>
      <c r="CP8" s="12">
        <v>0.97540000000000004</v>
      </c>
      <c r="CQ8" s="12">
        <v>4.1388999999999996</v>
      </c>
      <c r="CR8" s="12">
        <v>4.5206</v>
      </c>
      <c r="CS8" s="12">
        <v>7.6993999999999998</v>
      </c>
      <c r="CT8" s="12">
        <v>6.6116000000000001</v>
      </c>
      <c r="CU8" s="12">
        <v>4.3459000000000003</v>
      </c>
      <c r="CV8" s="12">
        <v>2.7717999999999998</v>
      </c>
      <c r="CW8" s="12">
        <v>4.1523000000000003</v>
      </c>
      <c r="CX8" s="12">
        <v>2.7717999999999998</v>
      </c>
      <c r="DI8" s="12">
        <v>4.1866000000000003</v>
      </c>
      <c r="DJ8" s="12">
        <v>2.7921</v>
      </c>
      <c r="DK8" s="12">
        <v>4.2709999999999999</v>
      </c>
      <c r="DL8" s="12">
        <v>3.4003999999999999</v>
      </c>
      <c r="DM8" s="12">
        <v>3.6855000000000002</v>
      </c>
      <c r="DN8" s="12">
        <v>4.6608999999999998</v>
      </c>
      <c r="DO8" s="12">
        <v>3.4422999999999999</v>
      </c>
      <c r="DP8" s="12">
        <v>4.8811999999999998</v>
      </c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13"/>
        <v>0</v>
      </c>
      <c r="M9" s="5">
        <f t="shared" si="14"/>
        <v>0</v>
      </c>
      <c r="N9" s="5">
        <f t="shared" si="15"/>
        <v>0</v>
      </c>
      <c r="O9" s="5">
        <f t="shared" si="16"/>
        <v>0</v>
      </c>
      <c r="P9" s="5">
        <f t="shared" si="17"/>
        <v>0</v>
      </c>
      <c r="Q9" s="5">
        <f t="shared" si="8"/>
        <v>0</v>
      </c>
      <c r="R9" s="5">
        <f t="shared" si="18"/>
        <v>0</v>
      </c>
      <c r="S9" s="5">
        <f t="shared" si="19"/>
        <v>0</v>
      </c>
      <c r="T9" s="5">
        <f t="shared" si="20"/>
        <v>0</v>
      </c>
      <c r="U9" s="5">
        <f t="shared" si="21"/>
        <v>0</v>
      </c>
      <c r="V9" s="5">
        <f t="shared" si="22"/>
        <v>0</v>
      </c>
      <c r="W9" s="5">
        <f t="shared" si="23"/>
        <v>0</v>
      </c>
      <c r="X9" s="5">
        <f t="shared" si="24"/>
        <v>0</v>
      </c>
      <c r="Y9" s="5">
        <f t="shared" si="25"/>
        <v>0</v>
      </c>
      <c r="Z9" s="5">
        <f t="shared" si="9"/>
        <v>0</v>
      </c>
      <c r="AA9" s="5">
        <f t="shared" si="10"/>
        <v>0</v>
      </c>
      <c r="AB9" s="5">
        <f t="shared" si="11"/>
        <v>0</v>
      </c>
      <c r="AC9" s="6">
        <f t="shared" si="12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13"/>
        <v>0</v>
      </c>
      <c r="M10" s="5">
        <f t="shared" si="14"/>
        <v>0</v>
      </c>
      <c r="N10" s="5">
        <f t="shared" si="15"/>
        <v>0</v>
      </c>
      <c r="O10" s="5">
        <f t="shared" si="16"/>
        <v>0</v>
      </c>
      <c r="P10" s="5">
        <f t="shared" si="17"/>
        <v>0</v>
      </c>
      <c r="Q10" s="5">
        <f t="shared" si="8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25"/>
        <v>0</v>
      </c>
      <c r="Z10" s="5">
        <f t="shared" si="9"/>
        <v>0</v>
      </c>
      <c r="AA10" s="5">
        <f t="shared" si="10"/>
        <v>0</v>
      </c>
      <c r="AB10" s="5">
        <f t="shared" si="11"/>
        <v>0</v>
      </c>
      <c r="AC10" s="6">
        <f t="shared" si="12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x14ac:dyDescent="0.2">
      <c r="B11" s="13" t="s">
        <v>3</v>
      </c>
      <c r="C11" s="13"/>
      <c r="D11" s="14">
        <f>AVERAGE(D3:D8)</f>
        <v>11.197066666666666</v>
      </c>
      <c r="E11" s="14">
        <f t="shared" ref="E11:J11" si="29">AVERAGE(E3:E8)</f>
        <v>10.9183</v>
      </c>
      <c r="F11" s="14">
        <f t="shared" si="29"/>
        <v>2.0545499999999999</v>
      </c>
      <c r="G11" s="14">
        <f t="shared" si="29"/>
        <v>0.67668333333333341</v>
      </c>
      <c r="H11" s="14">
        <f t="shared" si="29"/>
        <v>1.0050999999999999</v>
      </c>
      <c r="I11" s="14">
        <f t="shared" si="29"/>
        <v>0.70536666666666681</v>
      </c>
      <c r="J11" s="14">
        <f t="shared" si="29"/>
        <v>1.1828166666666664</v>
      </c>
      <c r="K11" s="14">
        <f>AVERAGE(K3:K6,K8)</f>
        <v>0.95095999999999992</v>
      </c>
      <c r="L11" s="14">
        <f t="shared" ref="L11:AB11" si="30">AVERAGE(L3:L8)</f>
        <v>4.4698437927018739</v>
      </c>
      <c r="M11" s="14">
        <f t="shared" si="30"/>
        <v>1.2243061540726474</v>
      </c>
      <c r="N11" s="14">
        <f t="shared" si="30"/>
        <v>3.6701225729283253</v>
      </c>
      <c r="O11" s="14">
        <f t="shared" si="30"/>
        <v>1.157126288534323</v>
      </c>
      <c r="P11" s="14">
        <f t="shared" si="30"/>
        <v>4.3648124670733282</v>
      </c>
      <c r="Q11" s="14">
        <f t="shared" si="30"/>
        <v>4.5532547044952247</v>
      </c>
      <c r="R11" s="14">
        <f t="shared" si="30"/>
        <v>3.2735024095638328</v>
      </c>
      <c r="S11" s="14">
        <f t="shared" si="30"/>
        <v>3.7372591951160978</v>
      </c>
      <c r="T11" s="14">
        <f t="shared" si="30"/>
        <v>4.2449662746883172</v>
      </c>
      <c r="U11" s="14">
        <f t="shared" si="30"/>
        <v>4.9113191291597529</v>
      </c>
      <c r="V11" s="14">
        <f t="shared" si="30"/>
        <v>0.66989935683177027</v>
      </c>
      <c r="W11" s="14">
        <f t="shared" si="30"/>
        <v>1.24029322133583</v>
      </c>
      <c r="X11" s="14">
        <f t="shared" si="30"/>
        <v>0.35122373481518832</v>
      </c>
      <c r="Y11" s="14">
        <f t="shared" si="30"/>
        <v>0.90668333333333317</v>
      </c>
      <c r="Z11" s="14">
        <f t="shared" si="30"/>
        <v>0.47219999999999995</v>
      </c>
      <c r="AA11" s="14">
        <f t="shared" si="30"/>
        <v>1.0635166666666667</v>
      </c>
      <c r="AB11" s="14">
        <f t="shared" si="30"/>
        <v>1.6714333333333335</v>
      </c>
      <c r="AC11" s="14">
        <f>AVERAGE(AC3:AC5,AC7:AC8)</f>
        <v>1.2607599999999999</v>
      </c>
      <c r="AD11" s="14">
        <f>AVERAGE(AD3:AD8)</f>
        <v>0.20353333333333332</v>
      </c>
      <c r="AE11" s="14">
        <f>AVERAGE(AE3:AE8)</f>
        <v>0.19121666666666659</v>
      </c>
      <c r="AF11" s="14">
        <f>AVERAGE(AF3:AF8)</f>
        <v>0.1794666666666668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4</v>
      </c>
      <c r="C12" s="13"/>
      <c r="D12" s="14">
        <f>STDEV(D3:D8)</f>
        <v>0.59834192788627727</v>
      </c>
      <c r="E12" s="14">
        <f t="shared" ref="E12:J12" si="31">STDEV(E3:E8)</f>
        <v>0.6379621179976126</v>
      </c>
      <c r="F12" s="14">
        <f t="shared" si="31"/>
        <v>9.2100396307507798E-2</v>
      </c>
      <c r="G12" s="14">
        <f t="shared" si="31"/>
        <v>5.7282751912479446E-2</v>
      </c>
      <c r="H12" s="14">
        <f t="shared" si="31"/>
        <v>7.5359193201625929E-2</v>
      </c>
      <c r="I12" s="14">
        <f t="shared" si="31"/>
        <v>9.455452747841761E-2</v>
      </c>
      <c r="J12" s="14">
        <f t="shared" si="31"/>
        <v>0.15807642982641978</v>
      </c>
      <c r="K12" s="14">
        <f>STDEV(K3:K6,K8)</f>
        <v>0.12253863880425685</v>
      </c>
      <c r="L12" s="14">
        <f t="shared" ref="L12:AB12" si="32">STDEV(L3:L8)</f>
        <v>0.52952876467046972</v>
      </c>
      <c r="M12" s="14">
        <f t="shared" si="32"/>
        <v>0.13086265059141902</v>
      </c>
      <c r="N12" s="14">
        <f t="shared" si="32"/>
        <v>0.54187147206912845</v>
      </c>
      <c r="O12" s="14">
        <f t="shared" si="32"/>
        <v>0.16147167198849383</v>
      </c>
      <c r="P12" s="14">
        <f t="shared" si="32"/>
        <v>0.37515628574968513</v>
      </c>
      <c r="Q12" s="14">
        <f t="shared" si="32"/>
        <v>0.4590244799469026</v>
      </c>
      <c r="R12" s="14">
        <f t="shared" si="32"/>
        <v>0.31710793666469617</v>
      </c>
      <c r="S12" s="14">
        <f t="shared" si="32"/>
        <v>0.37347726868473652</v>
      </c>
      <c r="T12" s="14">
        <f t="shared" si="32"/>
        <v>0.30787068736433321</v>
      </c>
      <c r="U12" s="14">
        <f t="shared" si="32"/>
        <v>0.68966243722871678</v>
      </c>
      <c r="V12" s="14">
        <f t="shared" si="32"/>
        <v>6.7505422446325541E-2</v>
      </c>
      <c r="W12" s="14">
        <f t="shared" si="32"/>
        <v>9.2386320037480679E-2</v>
      </c>
      <c r="X12" s="14">
        <f t="shared" si="32"/>
        <v>4.445770712670806E-2</v>
      </c>
      <c r="Y12" s="14">
        <f t="shared" si="32"/>
        <v>5.1951685888589463E-2</v>
      </c>
      <c r="Z12" s="14">
        <f t="shared" si="32"/>
        <v>2.9802416009444613E-2</v>
      </c>
      <c r="AA12" s="14">
        <f t="shared" si="32"/>
        <v>7.5165189194644252E-2</v>
      </c>
      <c r="AB12" s="14">
        <f t="shared" si="32"/>
        <v>0.17220713883769945</v>
      </c>
      <c r="AC12" s="14">
        <f>STDEV(AC3:AC5,AC7:AC8)</f>
        <v>0.3984906686485894</v>
      </c>
      <c r="AD12" s="14">
        <f>STDEV(AD3:AD8)</f>
        <v>2.5765765400365667E-2</v>
      </c>
      <c r="AE12" s="14">
        <f>STDEV(AE3:AE8)</f>
        <v>1.7338214056432547E-2</v>
      </c>
      <c r="AF12" s="14">
        <f>STDEV(AF3:AF8)</f>
        <v>2.4536163785998277E-2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</v>
      </c>
      <c r="C13" s="13"/>
      <c r="D13" s="14">
        <f>MAX(D3:D8)-MIN(D3:D8)</f>
        <v>1.5195000000000007</v>
      </c>
      <c r="E13" s="14">
        <f t="shared" ref="E13:J13" si="33">MAX(E3:E8)-MIN(E3:E8)</f>
        <v>1.5068000000000001</v>
      </c>
      <c r="F13" s="14">
        <f t="shared" si="33"/>
        <v>0.26929999999999987</v>
      </c>
      <c r="G13" s="14">
        <f t="shared" si="33"/>
        <v>0.15170000000000006</v>
      </c>
      <c r="H13" s="14">
        <f t="shared" si="33"/>
        <v>0.20449999999999968</v>
      </c>
      <c r="I13" s="14">
        <f t="shared" si="33"/>
        <v>0.23939999999999984</v>
      </c>
      <c r="J13" s="14">
        <f t="shared" si="33"/>
        <v>0.40520000000000023</v>
      </c>
      <c r="K13" s="14">
        <f>MAX(K3:K6,K8)-MIN(K3:K6,K8)</f>
        <v>0.3333999999999997</v>
      </c>
      <c r="L13" s="14">
        <f t="shared" ref="L13:AB13" si="34">MAX(L3:L8)-MIN(L3:L8)</f>
        <v>1.1532326712762542</v>
      </c>
      <c r="M13" s="14">
        <f t="shared" si="34"/>
        <v>0.35991561034707753</v>
      </c>
      <c r="N13" s="14">
        <f t="shared" si="34"/>
        <v>1.1254731295897837</v>
      </c>
      <c r="O13" s="14">
        <f t="shared" si="34"/>
        <v>0.37550506141955509</v>
      </c>
      <c r="P13" s="14">
        <f t="shared" si="34"/>
        <v>0.85856940929541592</v>
      </c>
      <c r="Q13" s="14">
        <f t="shared" si="34"/>
        <v>1.2714325094104599</v>
      </c>
      <c r="R13" s="14">
        <f t="shared" si="34"/>
        <v>0.72637389098399074</v>
      </c>
      <c r="S13" s="14">
        <f t="shared" si="34"/>
        <v>0.86617304890162927</v>
      </c>
      <c r="T13" s="14">
        <f t="shared" si="34"/>
        <v>0.56666721340661352</v>
      </c>
      <c r="U13" s="14">
        <f t="shared" si="34"/>
        <v>1.3588802380616682</v>
      </c>
      <c r="V13" s="14">
        <f t="shared" si="34"/>
        <v>0.18647290497062707</v>
      </c>
      <c r="W13" s="14">
        <f t="shared" si="34"/>
        <v>0.2530243833131478</v>
      </c>
      <c r="X13" s="14">
        <f t="shared" si="34"/>
        <v>0.11041612525152711</v>
      </c>
      <c r="Y13" s="14">
        <f t="shared" si="34"/>
        <v>0.14729999999999999</v>
      </c>
      <c r="Z13" s="14">
        <f t="shared" si="34"/>
        <v>8.6400000000000088E-2</v>
      </c>
      <c r="AA13" s="14">
        <f t="shared" si="34"/>
        <v>0.21719999999999995</v>
      </c>
      <c r="AB13" s="14">
        <f t="shared" si="34"/>
        <v>0.41210000000000013</v>
      </c>
      <c r="AC13" s="14">
        <f>MAX(AC3:AC5,AC7:AC8)-MIN(AC3:AC5,AC7:AC8)</f>
        <v>0.88080000000000014</v>
      </c>
      <c r="AD13" s="14">
        <f>MAX(AD3:AD8)-MIN(AD3:AD8)</f>
        <v>6.1000000000000693E-2</v>
      </c>
      <c r="AE13" s="14">
        <f>MAX(AE3:AE8)-MIN(AE3:AE8)</f>
        <v>4.4500000000000706E-2</v>
      </c>
      <c r="AF13" s="14">
        <f>MAX(AF3:AF8)-MIN(AF3:AF8)</f>
        <v>4.5099999999999918E-2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 t="s">
        <v>55</v>
      </c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6</v>
      </c>
      <c r="C14" s="13"/>
      <c r="D14" s="14">
        <f>MIN(D3:D8)</f>
        <v>10.219099999999999</v>
      </c>
      <c r="E14" s="14">
        <f t="shared" ref="E14:J14" si="35">MIN(E3:E8)</f>
        <v>10.0794</v>
      </c>
      <c r="F14" s="14">
        <f t="shared" si="35"/>
        <v>1.8858999999999999</v>
      </c>
      <c r="G14" s="14">
        <f t="shared" si="35"/>
        <v>0.60009999999999997</v>
      </c>
      <c r="H14" s="14">
        <f t="shared" si="35"/>
        <v>0.92330000000000001</v>
      </c>
      <c r="I14" s="14">
        <f t="shared" si="35"/>
        <v>0.6153000000000004</v>
      </c>
      <c r="J14" s="14">
        <f t="shared" si="35"/>
        <v>0.89849999999999985</v>
      </c>
      <c r="K14" s="14">
        <f>MIN(K3:K6,K8)</f>
        <v>0.8012999999999999</v>
      </c>
      <c r="L14" s="14">
        <f t="shared" ref="L14:AB14" si="36">MIN(L3:L8)</f>
        <v>3.7375788861240107</v>
      </c>
      <c r="M14" s="14">
        <f t="shared" si="36"/>
        <v>1.0763293966068197</v>
      </c>
      <c r="N14" s="14">
        <f t="shared" si="36"/>
        <v>3.2490276194180829</v>
      </c>
      <c r="O14" s="14">
        <f t="shared" si="36"/>
        <v>0.93147584509744508</v>
      </c>
      <c r="P14" s="14">
        <f t="shared" si="36"/>
        <v>3.809396007243143</v>
      </c>
      <c r="Q14" s="14">
        <f t="shared" si="36"/>
        <v>3.9571616658913489</v>
      </c>
      <c r="R14" s="14">
        <f t="shared" si="36"/>
        <v>2.8333559765761871</v>
      </c>
      <c r="S14" s="14">
        <f t="shared" si="36"/>
        <v>3.2629238559917395</v>
      </c>
      <c r="T14" s="14">
        <f t="shared" si="36"/>
        <v>3.8920950823431846</v>
      </c>
      <c r="U14" s="14">
        <f t="shared" si="36"/>
        <v>4.1635772239745954</v>
      </c>
      <c r="V14" s="14">
        <f t="shared" si="36"/>
        <v>0.59516758144240411</v>
      </c>
      <c r="W14" s="14">
        <f t="shared" si="36"/>
        <v>1.1368211116969988</v>
      </c>
      <c r="X14" s="14">
        <f t="shared" si="36"/>
        <v>0.28909237278074257</v>
      </c>
      <c r="Y14" s="14">
        <f t="shared" si="36"/>
        <v>0.82169999999999999</v>
      </c>
      <c r="Z14" s="14">
        <f t="shared" si="36"/>
        <v>0.41650000000000004</v>
      </c>
      <c r="AA14" s="14">
        <f t="shared" si="36"/>
        <v>0.94040000000000001</v>
      </c>
      <c r="AB14" s="14">
        <f t="shared" si="36"/>
        <v>1.4541999999999999</v>
      </c>
      <c r="AC14" s="14">
        <f>MIN(AC3:AC5,AC7:AC8)</f>
        <v>0.69719999999999993</v>
      </c>
      <c r="AD14" s="14">
        <f>MIN(AD3:AD8)</f>
        <v>0.16949999999999932</v>
      </c>
      <c r="AE14" s="14">
        <f>MIN(AE3:AE8)</f>
        <v>0.16759999999999931</v>
      </c>
      <c r="AF14" s="14">
        <f>MIN(AF3:AF8)</f>
        <v>0.16250000000000009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7</v>
      </c>
      <c r="C15" s="13"/>
      <c r="D15" s="14">
        <f>MAX(D3:D8)</f>
        <v>11.7386</v>
      </c>
      <c r="E15" s="14">
        <f t="shared" ref="E15:J15" si="37">MAX(E3:E8)</f>
        <v>11.5862</v>
      </c>
      <c r="F15" s="14">
        <f t="shared" si="37"/>
        <v>2.1551999999999998</v>
      </c>
      <c r="G15" s="14">
        <f t="shared" si="37"/>
        <v>0.75180000000000002</v>
      </c>
      <c r="H15" s="14">
        <f t="shared" si="37"/>
        <v>1.1277999999999997</v>
      </c>
      <c r="I15" s="14">
        <f t="shared" si="37"/>
        <v>0.85470000000000024</v>
      </c>
      <c r="J15" s="14">
        <f t="shared" si="37"/>
        <v>1.3037000000000001</v>
      </c>
      <c r="K15" s="14">
        <f>MAX(K3:K6,K8)</f>
        <v>1.1346999999999996</v>
      </c>
      <c r="L15" s="14">
        <f t="shared" ref="L15:AB15" si="38">MAX(L3:L8)</f>
        <v>4.8908115574002649</v>
      </c>
      <c r="M15" s="14">
        <f t="shared" si="38"/>
        <v>1.4362450069538972</v>
      </c>
      <c r="N15" s="14">
        <f t="shared" si="38"/>
        <v>4.3745007490078667</v>
      </c>
      <c r="O15" s="14">
        <f t="shared" si="38"/>
        <v>1.3069809065170002</v>
      </c>
      <c r="P15" s="14">
        <f t="shared" si="38"/>
        <v>4.6679654165385589</v>
      </c>
      <c r="Q15" s="14">
        <f t="shared" si="38"/>
        <v>5.2285941753018088</v>
      </c>
      <c r="R15" s="14">
        <f t="shared" si="38"/>
        <v>3.5597298675601778</v>
      </c>
      <c r="S15" s="14">
        <f t="shared" si="38"/>
        <v>4.1290969048933688</v>
      </c>
      <c r="T15" s="14">
        <f t="shared" si="38"/>
        <v>4.4587622957497981</v>
      </c>
      <c r="U15" s="14">
        <f t="shared" si="38"/>
        <v>5.5224574620362636</v>
      </c>
      <c r="V15" s="14">
        <f t="shared" si="38"/>
        <v>0.78164048641303119</v>
      </c>
      <c r="W15" s="14">
        <f t="shared" si="38"/>
        <v>1.3898454950101466</v>
      </c>
      <c r="X15" s="14">
        <f t="shared" si="38"/>
        <v>0.39950849803226968</v>
      </c>
      <c r="Y15" s="14">
        <f t="shared" si="38"/>
        <v>0.96899999999999997</v>
      </c>
      <c r="Z15" s="14">
        <f t="shared" si="38"/>
        <v>0.50290000000000012</v>
      </c>
      <c r="AA15" s="14">
        <f t="shared" si="38"/>
        <v>1.1576</v>
      </c>
      <c r="AB15" s="14">
        <f t="shared" si="38"/>
        <v>1.8663000000000001</v>
      </c>
      <c r="AC15" s="14">
        <f>MAX(AC3:AC5,AC7:AC8)</f>
        <v>1.5780000000000001</v>
      </c>
      <c r="AD15" s="14">
        <f>MAX(AD3:AD8)</f>
        <v>0.23050000000000001</v>
      </c>
      <c r="AE15" s="14">
        <f>MAX(AE3:AE8)</f>
        <v>0.21210000000000001</v>
      </c>
      <c r="AF15" s="14">
        <f>MAX(AF3:AF8)</f>
        <v>0.20760000000000001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56</v>
      </c>
      <c r="C16" s="13"/>
      <c r="D16" s="15">
        <f>COUNT(D3:D8)</f>
        <v>6</v>
      </c>
      <c r="E16" s="15">
        <f t="shared" ref="E16:J16" si="39">COUNT(E3:E8)</f>
        <v>6</v>
      </c>
      <c r="F16" s="15">
        <f t="shared" si="39"/>
        <v>6</v>
      </c>
      <c r="G16" s="15">
        <f t="shared" si="39"/>
        <v>6</v>
      </c>
      <c r="H16" s="15">
        <f t="shared" si="39"/>
        <v>6</v>
      </c>
      <c r="I16" s="15">
        <f t="shared" si="39"/>
        <v>6</v>
      </c>
      <c r="J16" s="15">
        <f t="shared" si="39"/>
        <v>6</v>
      </c>
      <c r="K16" s="15">
        <f>COUNT(K3:K6,K8)</f>
        <v>5</v>
      </c>
      <c r="L16" s="15">
        <f t="shared" ref="L16:AB16" si="40">COUNT(L3:L8)</f>
        <v>6</v>
      </c>
      <c r="M16" s="15">
        <f t="shared" si="40"/>
        <v>6</v>
      </c>
      <c r="N16" s="15">
        <f t="shared" si="40"/>
        <v>5</v>
      </c>
      <c r="O16" s="15">
        <f t="shared" si="40"/>
        <v>4</v>
      </c>
      <c r="P16" s="15">
        <f t="shared" si="40"/>
        <v>6</v>
      </c>
      <c r="Q16" s="15">
        <f t="shared" si="40"/>
        <v>6</v>
      </c>
      <c r="R16" s="15">
        <f t="shared" si="40"/>
        <v>6</v>
      </c>
      <c r="S16" s="15">
        <f t="shared" si="40"/>
        <v>6</v>
      </c>
      <c r="T16" s="15">
        <f t="shared" si="40"/>
        <v>3</v>
      </c>
      <c r="U16" s="15">
        <f t="shared" si="40"/>
        <v>3</v>
      </c>
      <c r="V16" s="15">
        <f t="shared" si="40"/>
        <v>6</v>
      </c>
      <c r="W16" s="15">
        <f t="shared" si="40"/>
        <v>6</v>
      </c>
      <c r="X16" s="15">
        <f t="shared" si="40"/>
        <v>6</v>
      </c>
      <c r="Y16" s="15">
        <f t="shared" si="40"/>
        <v>6</v>
      </c>
      <c r="Z16" s="15">
        <f t="shared" si="40"/>
        <v>6</v>
      </c>
      <c r="AA16" s="15">
        <f t="shared" si="40"/>
        <v>6</v>
      </c>
      <c r="AB16" s="15">
        <f t="shared" si="40"/>
        <v>6</v>
      </c>
      <c r="AC16" s="15">
        <f>COUNT(AC3:AC5,AC7:AC8)</f>
        <v>5</v>
      </c>
      <c r="AD16" s="15">
        <f>COUNT(AD3:AD8)</f>
        <v>6</v>
      </c>
      <c r="AE16" s="15">
        <f>COUNT(AE3:AE8)</f>
        <v>6</v>
      </c>
      <c r="AF16" s="15">
        <f>COUNT(AF3:AF8)</f>
        <v>3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"/>
      <c r="C17" s="1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7"/>
      <c r="AH17" s="7"/>
      <c r="AI17" s="8"/>
      <c r="AJ17" s="8"/>
      <c r="AK17" s="8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s="20" customFormat="1" x14ac:dyDescent="0.2">
      <c r="B19" s="1" t="s">
        <v>57</v>
      </c>
      <c r="C19" s="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86">
        <v>1</v>
      </c>
      <c r="AH19" s="86"/>
      <c r="AI19" s="87">
        <v>2</v>
      </c>
      <c r="AJ19" s="87"/>
      <c r="AK19" s="87">
        <v>3</v>
      </c>
      <c r="AL19" s="87"/>
      <c r="AM19" s="86">
        <v>4</v>
      </c>
      <c r="AN19" s="86"/>
      <c r="AO19" s="86">
        <v>5</v>
      </c>
      <c r="AP19" s="86"/>
      <c r="AQ19" s="86">
        <v>6</v>
      </c>
      <c r="AR19" s="86"/>
      <c r="AS19" s="86">
        <v>7</v>
      </c>
      <c r="AT19" s="86"/>
      <c r="AU19" s="86">
        <v>8</v>
      </c>
      <c r="AV19" s="86"/>
      <c r="AW19" s="86">
        <v>9</v>
      </c>
      <c r="AX19" s="86"/>
      <c r="AY19" s="86">
        <v>10</v>
      </c>
      <c r="AZ19" s="86"/>
      <c r="BA19" s="86">
        <v>11</v>
      </c>
      <c r="BB19" s="86"/>
      <c r="BC19" s="86">
        <v>12</v>
      </c>
      <c r="BD19" s="86"/>
      <c r="BE19" s="86">
        <v>13</v>
      </c>
      <c r="BF19" s="86"/>
      <c r="BG19" s="86">
        <v>14</v>
      </c>
      <c r="BH19" s="86"/>
      <c r="BI19" s="86">
        <v>15</v>
      </c>
      <c r="BJ19" s="86"/>
      <c r="BK19" s="86">
        <v>16</v>
      </c>
      <c r="BL19" s="86"/>
      <c r="BM19" s="86">
        <v>17</v>
      </c>
      <c r="BN19" s="86"/>
      <c r="BO19" s="86">
        <v>18</v>
      </c>
      <c r="BP19" s="86"/>
      <c r="BQ19" s="86">
        <v>19</v>
      </c>
      <c r="BR19" s="86"/>
      <c r="BS19" s="86">
        <v>20</v>
      </c>
      <c r="BT19" s="86"/>
      <c r="BU19" s="86">
        <v>21</v>
      </c>
      <c r="BV19" s="86"/>
      <c r="BW19" s="86">
        <v>22</v>
      </c>
      <c r="BX19" s="86"/>
      <c r="BY19" s="3"/>
      <c r="BZ19" s="3"/>
    </row>
    <row r="20" spans="2:120" s="20" customFormat="1" x14ac:dyDescent="0.2">
      <c r="B20" s="1" t="s">
        <v>9</v>
      </c>
      <c r="C20" s="1"/>
      <c r="D20" s="2" t="s">
        <v>10</v>
      </c>
      <c r="E20" s="2" t="s">
        <v>64</v>
      </c>
      <c r="F20" s="2" t="s">
        <v>11</v>
      </c>
      <c r="G20" s="2" t="s">
        <v>76</v>
      </c>
      <c r="H20" s="2" t="s">
        <v>77</v>
      </c>
      <c r="I20" s="2" t="s">
        <v>68</v>
      </c>
      <c r="J20" s="2" t="s">
        <v>69</v>
      </c>
      <c r="K20" s="2" t="s">
        <v>12</v>
      </c>
      <c r="L20" s="2" t="s">
        <v>74</v>
      </c>
      <c r="M20" s="2" t="s">
        <v>75</v>
      </c>
      <c r="N20" s="2" t="s">
        <v>145</v>
      </c>
      <c r="O20" s="2" t="s">
        <v>144</v>
      </c>
      <c r="P20" s="2" t="s">
        <v>167</v>
      </c>
      <c r="Q20" s="2" t="s">
        <v>168</v>
      </c>
      <c r="R20" s="2" t="s">
        <v>169</v>
      </c>
      <c r="S20" s="2" t="s">
        <v>170</v>
      </c>
      <c r="T20" s="2" t="s">
        <v>171</v>
      </c>
      <c r="U20" s="2" t="s">
        <v>172</v>
      </c>
      <c r="V20" s="2" t="s">
        <v>600</v>
      </c>
      <c r="W20" s="2" t="s">
        <v>601</v>
      </c>
      <c r="X20" s="2" t="s">
        <v>602</v>
      </c>
      <c r="Y20" s="2" t="s">
        <v>13</v>
      </c>
      <c r="Z20" s="2" t="s">
        <v>14</v>
      </c>
      <c r="AA20" s="2" t="s">
        <v>78</v>
      </c>
      <c r="AB20" s="20" t="s">
        <v>79</v>
      </c>
      <c r="AC20" s="1" t="s">
        <v>80</v>
      </c>
      <c r="AD20" s="1" t="s">
        <v>501</v>
      </c>
      <c r="AE20" s="1" t="s">
        <v>502</v>
      </c>
      <c r="AF20" s="1" t="s">
        <v>503</v>
      </c>
      <c r="AG20" s="3" t="s">
        <v>15</v>
      </c>
      <c r="AH20" s="3" t="s">
        <v>16</v>
      </c>
      <c r="AI20" s="4" t="s">
        <v>17</v>
      </c>
      <c r="AJ20" s="4" t="s">
        <v>18</v>
      </c>
      <c r="AK20" s="4" t="s">
        <v>19</v>
      </c>
      <c r="AL20" s="3" t="s">
        <v>20</v>
      </c>
      <c r="AM20" s="3" t="s">
        <v>21</v>
      </c>
      <c r="AN20" s="3" t="s">
        <v>22</v>
      </c>
      <c r="AO20" s="3" t="s">
        <v>23</v>
      </c>
      <c r="AP20" s="3" t="s">
        <v>24</v>
      </c>
      <c r="AQ20" s="3" t="s">
        <v>25</v>
      </c>
      <c r="AR20" s="3" t="s">
        <v>26</v>
      </c>
      <c r="AS20" s="3" t="s">
        <v>27</v>
      </c>
      <c r="AT20" s="3" t="s">
        <v>28</v>
      </c>
      <c r="AU20" s="3" t="s">
        <v>29</v>
      </c>
      <c r="AV20" s="3" t="s">
        <v>30</v>
      </c>
      <c r="AW20" s="3" t="s">
        <v>31</v>
      </c>
      <c r="AX20" s="3" t="s">
        <v>32</v>
      </c>
      <c r="AY20" s="3" t="s">
        <v>43</v>
      </c>
      <c r="AZ20" s="3" t="s">
        <v>44</v>
      </c>
      <c r="BA20" s="3" t="s">
        <v>45</v>
      </c>
      <c r="BB20" s="3" t="s">
        <v>46</v>
      </c>
      <c r="BC20" s="3" t="s">
        <v>47</v>
      </c>
      <c r="BD20" s="3" t="s">
        <v>48</v>
      </c>
      <c r="BE20" s="3" t="s">
        <v>49</v>
      </c>
      <c r="BF20" s="3" t="s">
        <v>50</v>
      </c>
      <c r="BG20" s="3" t="s">
        <v>51</v>
      </c>
      <c r="BH20" s="3" t="s">
        <v>52</v>
      </c>
      <c r="BI20" s="3" t="s">
        <v>53</v>
      </c>
      <c r="BJ20" s="3" t="s">
        <v>54</v>
      </c>
      <c r="BK20" s="3" t="s">
        <v>70</v>
      </c>
      <c r="BL20" s="3" t="s">
        <v>71</v>
      </c>
      <c r="BM20" s="3" t="s">
        <v>72</v>
      </c>
      <c r="BN20" s="3" t="s">
        <v>73</v>
      </c>
      <c r="BO20" s="3" t="s">
        <v>81</v>
      </c>
      <c r="BP20" s="3" t="s">
        <v>82</v>
      </c>
      <c r="BQ20" s="3" t="s">
        <v>83</v>
      </c>
      <c r="BR20" s="3" t="s">
        <v>84</v>
      </c>
      <c r="BS20" s="3" t="s">
        <v>33</v>
      </c>
      <c r="BT20" s="3" t="s">
        <v>34</v>
      </c>
      <c r="BU20" s="3" t="s">
        <v>35</v>
      </c>
      <c r="BV20" s="3" t="s">
        <v>36</v>
      </c>
      <c r="BW20" s="3" t="s">
        <v>37</v>
      </c>
      <c r="BX20" s="3" t="s">
        <v>38</v>
      </c>
      <c r="BY20" s="3" t="s">
        <v>147</v>
      </c>
      <c r="BZ20" s="3" t="s">
        <v>148</v>
      </c>
      <c r="CA20" s="3" t="s">
        <v>39</v>
      </c>
      <c r="CB20" s="3" t="s">
        <v>40</v>
      </c>
      <c r="CC20" s="3" t="s">
        <v>41</v>
      </c>
      <c r="CD20" s="3" t="s">
        <v>42</v>
      </c>
      <c r="CE20" s="20" t="s">
        <v>149</v>
      </c>
      <c r="CF20" s="20" t="s">
        <v>150</v>
      </c>
      <c r="CG20" s="20" t="s">
        <v>151</v>
      </c>
      <c r="CH20" s="20" t="s">
        <v>152</v>
      </c>
      <c r="CI20" s="20" t="s">
        <v>153</v>
      </c>
      <c r="CJ20" s="20" t="s">
        <v>154</v>
      </c>
      <c r="CK20" s="20" t="s">
        <v>500</v>
      </c>
      <c r="CL20" s="20" t="s">
        <v>505</v>
      </c>
      <c r="CM20" s="20" t="s">
        <v>506</v>
      </c>
      <c r="CN20" s="20" t="s">
        <v>507</v>
      </c>
      <c r="CO20" s="20" t="s">
        <v>155</v>
      </c>
      <c r="CP20" s="20" t="s">
        <v>156</v>
      </c>
      <c r="CQ20" s="20" t="s">
        <v>157</v>
      </c>
      <c r="CR20" s="20" t="s">
        <v>158</v>
      </c>
      <c r="CS20" s="20" t="s">
        <v>159</v>
      </c>
      <c r="CT20" s="20" t="s">
        <v>160</v>
      </c>
      <c r="CU20" s="20" t="s">
        <v>504</v>
      </c>
      <c r="CV20" s="20" t="s">
        <v>508</v>
      </c>
      <c r="CW20" s="20" t="s">
        <v>509</v>
      </c>
      <c r="CX20" s="20" t="s">
        <v>510</v>
      </c>
      <c r="CY20" s="20" t="s">
        <v>161</v>
      </c>
      <c r="CZ20" s="20" t="s">
        <v>165</v>
      </c>
      <c r="DA20" s="20" t="s">
        <v>166</v>
      </c>
      <c r="DB20" s="20" t="s">
        <v>162</v>
      </c>
      <c r="DC20" s="20" t="s">
        <v>163</v>
      </c>
      <c r="DD20" s="20" t="s">
        <v>164</v>
      </c>
      <c r="DE20" s="20" t="s">
        <v>511</v>
      </c>
      <c r="DF20" s="20" t="s">
        <v>512</v>
      </c>
      <c r="DG20" s="20" t="s">
        <v>513</v>
      </c>
      <c r="DH20" s="20" t="s">
        <v>514</v>
      </c>
      <c r="DI20" s="20" t="s">
        <v>592</v>
      </c>
      <c r="DJ20" s="20" t="s">
        <v>593</v>
      </c>
      <c r="DK20" s="20" t="s">
        <v>595</v>
      </c>
      <c r="DL20" s="20" t="s">
        <v>594</v>
      </c>
      <c r="DM20" s="20" t="s">
        <v>596</v>
      </c>
      <c r="DN20" s="20" t="s">
        <v>597</v>
      </c>
      <c r="DO20" s="20" t="s">
        <v>598</v>
      </c>
      <c r="DP20" s="20" t="s">
        <v>599</v>
      </c>
    </row>
    <row r="21" spans="2:120" x14ac:dyDescent="0.2">
      <c r="B21" s="1" t="s">
        <v>464</v>
      </c>
      <c r="C21" s="1" t="s">
        <v>519</v>
      </c>
      <c r="D21" s="5">
        <f t="shared" ref="D21:D27" si="41">((AG21-AW21)^2+(AH21-AX21)^2)^0.5</f>
        <v>12.8194</v>
      </c>
      <c r="E21" s="5">
        <f t="shared" ref="E21:E27" si="42">((AG21-AU21)^2+(AH21-AV21)^2)^0.5</f>
        <v>12.6168</v>
      </c>
      <c r="F21" s="5">
        <f t="shared" ref="F21:F27" si="43">((AG21-AM21)^2+(AH21-AN21)^2)^0.5</f>
        <v>2.3565</v>
      </c>
      <c r="G21" s="5">
        <f t="shared" ref="G21:G27" si="44">((AG21-AI21)^2+(AH21-AJ21)^2)^0.5</f>
        <v>0.72770000000000001</v>
      </c>
      <c r="H21" s="5">
        <f t="shared" ref="H21:H27" si="45">((AK21-AM21)^2+(AL21-AN21)^2)^0.5</f>
        <v>1.2351000000000001</v>
      </c>
      <c r="I21" s="5">
        <f t="shared" ref="I21:I27" si="46">((AM21-AO21)^2+(AN21-AP21)^2)^0.5</f>
        <v>0.91250000000000009</v>
      </c>
      <c r="J21" s="5">
        <f t="shared" ref="J21:J27" si="47">((AO21-AQ21)^2+(AP21-AR21)^2)^0.5</f>
        <v>1.5302999999999995</v>
      </c>
      <c r="K21" s="5">
        <f t="shared" ref="K21:K27" si="48">((AQ21-AS21)^2+(AR21-AT21)^2)^0.5</f>
        <v>1.0021000000000004</v>
      </c>
      <c r="L21" s="5">
        <f t="shared" ref="L21:L27" si="49">((BS21-BU21)^2+(BT21-BV21)^2)^0.5</f>
        <v>4.2340540313038044</v>
      </c>
      <c r="M21" s="5">
        <f t="shared" ref="M21:M27" si="50">((BU21-BW21)^2+(BV21-BX21)^2)^0.5</f>
        <v>1.2148903242679974</v>
      </c>
      <c r="N21" s="24">
        <f t="shared" ref="N21:N27" si="51">((BW21-BY21)^2+(BX21-BZ21)^2)^0.5 + ((BY21-CA21)^2+(BZ21-CB21)^2)^0.5</f>
        <v>4.3984140547265049</v>
      </c>
      <c r="O21" s="5" t="s">
        <v>566</v>
      </c>
      <c r="P21" s="5">
        <f>((CE21-CG21)^2+(CF21-CH21)^2)^0.5</f>
        <v>5.1683894899668701</v>
      </c>
      <c r="Q21" s="5">
        <f t="shared" ref="Q21:Q27" si="52">((CG21-CI21)^2+(CH21-CJ21)^2)^0.5</f>
        <v>5.311303917118658</v>
      </c>
      <c r="R21" s="5">
        <f>((CO21-CQ21)^2+(CP21-CR21)^2)^0.5</f>
        <v>3.6943034905107615</v>
      </c>
      <c r="S21" s="5">
        <f>((CQ21-CS21)^2+(CR21-CT21)^2)^0.5</f>
        <v>4.0607023641237241</v>
      </c>
      <c r="T21" s="5">
        <f>((CY21-DA21)^2+(CZ21-DB21)^2)^0.5</f>
        <v>4.660370977722696</v>
      </c>
      <c r="U21" s="5">
        <f>((DA21-DC21)^2+(DB21-DD21)^2)^0.5</f>
        <v>5.6180721186186275</v>
      </c>
      <c r="V21" s="5">
        <f>((DI21-DK21)^2+(DJ21-DL21)^2)^0.5</f>
        <v>0.76108165790537918</v>
      </c>
      <c r="W21" s="5">
        <f>((DK21-DM21)^2+(DL21-DN21)^2)^0.5</f>
        <v>1.5311985926064575</v>
      </c>
      <c r="X21" s="5">
        <f>((DM21-DO21)^2+(DN21-DP21)^2)^0.5</f>
        <v>0.35138817566901703</v>
      </c>
      <c r="Y21" s="5">
        <f t="shared" ref="Y21:Y27" si="53">((BE21-BK21)^2+(BF21-BL21)^2)^0.5</f>
        <v>0.97659999999999991</v>
      </c>
      <c r="Z21" s="5">
        <f t="shared" ref="Z21:Z27" si="54">((BG21-BI21)^2+(BH21-BJ21)^2)^0.5</f>
        <v>0.48899999999999999</v>
      </c>
      <c r="AA21" s="5">
        <f t="shared" ref="AA21:AA27" si="55">((BC21-BM21)^2+(BD21-BN21)^2)^0.5</f>
        <v>1.3208</v>
      </c>
      <c r="AB21" s="5">
        <f t="shared" ref="AB21:AB27" si="56">((BA21-BO21)^2+(BB21-BP21)^2)^0.5</f>
        <v>2.1057000000000001</v>
      </c>
      <c r="AC21" s="6">
        <f t="shared" ref="AC21:AC27" si="57">((AY21-BQ21)^2+(AZ21-BR21)^2)^0.5</f>
        <v>1.6211</v>
      </c>
      <c r="AD21" s="6">
        <f>((CK21-CM21)^2+(CL21-CN21)^2)^0.5</f>
        <v>0.28509999999999991</v>
      </c>
      <c r="AE21" s="6">
        <f>((CU21-CW21)^2+(CV21-CX21)^2)^0.5</f>
        <v>0.2330000000000001</v>
      </c>
      <c r="AF21" s="6">
        <f>((DE21-DG21)^2+(DF21-DH21)^2)^0.5</f>
        <v>0.21210000000000001</v>
      </c>
      <c r="AG21" s="9">
        <v>0</v>
      </c>
      <c r="AH21" s="9">
        <v>0</v>
      </c>
      <c r="AI21" s="9">
        <v>0</v>
      </c>
      <c r="AJ21" s="9">
        <v>-0.72770000000000001</v>
      </c>
      <c r="AK21" s="9">
        <v>0</v>
      </c>
      <c r="AL21" s="9">
        <v>-1.1214</v>
      </c>
      <c r="AM21" s="9">
        <v>0</v>
      </c>
      <c r="AN21" s="9">
        <v>-2.3565</v>
      </c>
      <c r="AO21" s="9">
        <v>0</v>
      </c>
      <c r="AP21" s="9">
        <v>-3.2690000000000001</v>
      </c>
      <c r="AQ21" s="9">
        <v>0</v>
      </c>
      <c r="AR21" s="9">
        <v>-4.7992999999999997</v>
      </c>
      <c r="AS21" s="9">
        <v>0</v>
      </c>
      <c r="AT21" s="9">
        <v>-5.8014000000000001</v>
      </c>
      <c r="AU21" s="9">
        <v>0</v>
      </c>
      <c r="AV21" s="9">
        <v>-12.6168</v>
      </c>
      <c r="AW21" s="9">
        <v>0</v>
      </c>
      <c r="AX21" s="9">
        <v>-12.8194</v>
      </c>
      <c r="AY21" s="18">
        <v>0.58289999999999997</v>
      </c>
      <c r="AZ21" s="18">
        <v>-5.1288999999999998</v>
      </c>
      <c r="BA21" s="19">
        <v>0.74490000000000001</v>
      </c>
      <c r="BB21" s="19">
        <v>-5.1288999999999998</v>
      </c>
      <c r="BC21" s="19">
        <v>0.5232</v>
      </c>
      <c r="BD21" s="19">
        <v>-5.1288999999999998</v>
      </c>
      <c r="BE21" s="19">
        <v>0.29970000000000002</v>
      </c>
      <c r="BF21" s="19">
        <v>-5.1288999999999998</v>
      </c>
      <c r="BG21" s="19">
        <v>6.2899999999999998E-2</v>
      </c>
      <c r="BH21" s="19">
        <v>-5.1288999999999998</v>
      </c>
      <c r="BI21" s="19">
        <v>-0.42609999999999998</v>
      </c>
      <c r="BJ21" s="19">
        <v>-5.1288999999999998</v>
      </c>
      <c r="BK21" s="19">
        <v>-0.67689999999999995</v>
      </c>
      <c r="BL21" s="19">
        <v>-5.1288999999999998</v>
      </c>
      <c r="BM21" s="19">
        <v>-0.79759999999999998</v>
      </c>
      <c r="BN21" s="19">
        <v>-5.1288999999999998</v>
      </c>
      <c r="BO21" s="19">
        <v>-1.3608</v>
      </c>
      <c r="BP21" s="19">
        <v>-5.1288999999999998</v>
      </c>
      <c r="BQ21" s="19">
        <v>-1.0382</v>
      </c>
      <c r="BR21" s="19">
        <v>-5.1288999999999998</v>
      </c>
      <c r="BS21" s="17">
        <v>0</v>
      </c>
      <c r="BT21" s="17">
        <v>0</v>
      </c>
      <c r="BU21" s="17">
        <v>3.5623</v>
      </c>
      <c r="BV21" s="17">
        <v>-2.2885</v>
      </c>
      <c r="BW21" s="17">
        <v>3.8132000000000001</v>
      </c>
      <c r="BX21" s="17">
        <v>-1.0998000000000001</v>
      </c>
      <c r="BY21" s="17">
        <v>4.1007999999999996</v>
      </c>
      <c r="BZ21" s="17">
        <v>0.70930000000000004</v>
      </c>
      <c r="CA21" s="17">
        <v>6.6528999999999998</v>
      </c>
      <c r="CB21" s="17">
        <v>0.98170000000000002</v>
      </c>
      <c r="CC21" s="17">
        <v>6.6528999999999998</v>
      </c>
      <c r="CD21" s="17">
        <v>0.98170000000000002</v>
      </c>
      <c r="CE21" s="12">
        <v>5.3536999999999999</v>
      </c>
      <c r="CF21" s="12">
        <v>0.89029999999999998</v>
      </c>
      <c r="CG21" s="12">
        <v>6.6452999999999998</v>
      </c>
      <c r="CH21" s="12">
        <v>5.8947000000000003</v>
      </c>
      <c r="CI21" s="12">
        <v>9.6622000000000003</v>
      </c>
      <c r="CJ21" s="12">
        <v>1.5234000000000001</v>
      </c>
      <c r="CK21" s="12">
        <v>5.5815999999999999</v>
      </c>
      <c r="CL21" s="12">
        <v>2.3685</v>
      </c>
      <c r="CM21" s="12">
        <v>5.2965</v>
      </c>
      <c r="CN21" s="12">
        <v>2.3685</v>
      </c>
      <c r="CO21" s="12">
        <v>4.7422000000000004</v>
      </c>
      <c r="CP21" s="12">
        <v>3.6143999999999998</v>
      </c>
      <c r="CQ21" s="12">
        <v>5.8419999999999996</v>
      </c>
      <c r="CR21" s="12">
        <v>8.7599999999999997E-2</v>
      </c>
      <c r="CS21" s="12">
        <v>6.2394999999999996</v>
      </c>
      <c r="CT21" s="12">
        <v>4.1288</v>
      </c>
      <c r="CU21" s="12">
        <v>5.407</v>
      </c>
      <c r="CV21" s="12">
        <v>1.6617999999999999</v>
      </c>
      <c r="CW21" s="12">
        <v>5.407</v>
      </c>
      <c r="CX21" s="12">
        <v>1.8948</v>
      </c>
      <c r="CY21" s="12">
        <v>3.9472</v>
      </c>
      <c r="CZ21" s="12">
        <v>2.4491999999999998</v>
      </c>
      <c r="DA21" s="12">
        <v>5.835</v>
      </c>
      <c r="DB21" s="12">
        <v>-1.8117000000000001</v>
      </c>
      <c r="DC21" s="12">
        <v>4.8177000000000003</v>
      </c>
      <c r="DD21" s="12">
        <v>3.7134999999999998</v>
      </c>
      <c r="DE21" s="12">
        <v>5.2622</v>
      </c>
      <c r="DF21" s="12">
        <v>0.1181</v>
      </c>
      <c r="DG21" s="12">
        <v>5.2622</v>
      </c>
      <c r="DH21" s="12">
        <v>0.33019999999999999</v>
      </c>
      <c r="DI21" s="12">
        <v>7.1241000000000003</v>
      </c>
      <c r="DJ21" s="12">
        <v>11.7005</v>
      </c>
      <c r="DK21" s="12">
        <v>7.6664000000000003</v>
      </c>
      <c r="DL21" s="12">
        <v>12.234500000000001</v>
      </c>
      <c r="DM21" s="12">
        <v>7.9896000000000003</v>
      </c>
      <c r="DN21" s="12">
        <v>13.731199999999999</v>
      </c>
      <c r="DO21" s="12">
        <v>7.9101999999999997</v>
      </c>
      <c r="DP21" s="12">
        <v>14.073499999999999</v>
      </c>
    </row>
    <row r="22" spans="2:120" x14ac:dyDescent="0.2">
      <c r="B22" s="1" t="s">
        <v>465</v>
      </c>
      <c r="C22" s="1" t="s">
        <v>520</v>
      </c>
      <c r="D22" s="5">
        <f t="shared" si="41"/>
        <v>12.749499999999999</v>
      </c>
      <c r="E22" s="5">
        <f t="shared" si="42"/>
        <v>12.3742</v>
      </c>
      <c r="F22" s="5">
        <f t="shared" si="43"/>
        <v>2.3933</v>
      </c>
      <c r="G22" s="5">
        <f t="shared" si="44"/>
        <v>0.7379</v>
      </c>
      <c r="H22" s="5">
        <f t="shared" si="45"/>
        <v>1.2388999999999999</v>
      </c>
      <c r="I22" s="5">
        <f t="shared" si="46"/>
        <v>0.73660000000000014</v>
      </c>
      <c r="J22" s="5">
        <f t="shared" si="47"/>
        <v>1.5576999999999996</v>
      </c>
      <c r="K22" s="5">
        <f t="shared" si="48"/>
        <v>1.1105999999999998</v>
      </c>
      <c r="L22" s="5">
        <f t="shared" si="49"/>
        <v>4.6980423465524446</v>
      </c>
      <c r="M22" s="5">
        <f t="shared" si="50"/>
        <v>1.2363715380095099</v>
      </c>
      <c r="N22" s="5">
        <f t="shared" si="51"/>
        <v>3.8829992730936569</v>
      </c>
      <c r="O22" s="5" t="s">
        <v>566</v>
      </c>
      <c r="P22" s="5">
        <f t="shared" ref="P22:P27" si="58">((CE22-CG22)^2+(CF22-CH22)^2)^0.5</f>
        <v>5.2727519588920551</v>
      </c>
      <c r="Q22" s="5">
        <f t="shared" si="52"/>
        <v>5.33529345397233</v>
      </c>
      <c r="R22" s="5" t="s">
        <v>566</v>
      </c>
      <c r="S22" s="5" t="s">
        <v>566</v>
      </c>
      <c r="T22" s="5">
        <f t="shared" ref="T22:T27" si="59">((CY22-DA22)^2+(CZ22-DB22)^2)^0.5</f>
        <v>4.6187505247631639</v>
      </c>
      <c r="U22" s="5">
        <f t="shared" ref="U22:U27" si="60">((DA22-DC22)^2+(DB22-DD22)^2)^0.5</f>
        <v>5.4002786298486498</v>
      </c>
      <c r="V22" s="5">
        <f t="shared" ref="V22:V27" si="61">((DI22-DK22)^2+(DJ22-DL22)^2)^0.5</f>
        <v>0.72937815980463727</v>
      </c>
      <c r="W22" s="5">
        <f t="shared" ref="W22:W27" si="62">((DK22-DM22)^2+(DL22-DN22)^2)^0.5</f>
        <v>1.4186655173084328</v>
      </c>
      <c r="X22" s="5">
        <f t="shared" ref="X22:X27" si="63">((DM22-DO22)^2+(DN22-DP22)^2)^0.5</f>
        <v>0.44902954245795329</v>
      </c>
      <c r="Y22" s="5">
        <f t="shared" si="53"/>
        <v>0.9524999999999999</v>
      </c>
      <c r="Z22" s="5">
        <f t="shared" si="54"/>
        <v>0.48380000000000001</v>
      </c>
      <c r="AA22" s="5">
        <f t="shared" si="55"/>
        <v>1.1792</v>
      </c>
      <c r="AB22" s="5">
        <f t="shared" si="56"/>
        <v>1.931</v>
      </c>
      <c r="AC22" s="6">
        <f t="shared" si="57"/>
        <v>2.0891000000000002</v>
      </c>
      <c r="AD22" s="6">
        <f t="shared" ref="AD22:AD27" si="64">((CK22-CM22)^2+(CL22-CN22)^2)^0.5</f>
        <v>0.27879999999999994</v>
      </c>
      <c r="AE22" s="5" t="s">
        <v>566</v>
      </c>
      <c r="AF22" s="6">
        <f t="shared" ref="AF22:AF27" si="65">((DE22-DG22)^2+(DF22-DH22)^2)^0.5</f>
        <v>0.23370000000000068</v>
      </c>
      <c r="AG22" s="9">
        <v>0</v>
      </c>
      <c r="AH22" s="9">
        <v>0</v>
      </c>
      <c r="AI22" s="9">
        <v>0</v>
      </c>
      <c r="AJ22" s="9">
        <v>-0.7379</v>
      </c>
      <c r="AK22" s="9">
        <v>0</v>
      </c>
      <c r="AL22" s="9">
        <v>-1.1544000000000001</v>
      </c>
      <c r="AM22" s="9">
        <v>0</v>
      </c>
      <c r="AN22" s="9">
        <v>-2.3933</v>
      </c>
      <c r="AO22" s="9">
        <v>0</v>
      </c>
      <c r="AP22" s="9">
        <v>-3.1299000000000001</v>
      </c>
      <c r="AQ22" s="9">
        <v>0</v>
      </c>
      <c r="AR22" s="9">
        <v>-4.6875999999999998</v>
      </c>
      <c r="AS22" s="9">
        <v>0</v>
      </c>
      <c r="AT22" s="9">
        <v>-5.7981999999999996</v>
      </c>
      <c r="AU22" s="9">
        <v>0</v>
      </c>
      <c r="AV22" s="9">
        <v>-12.3742</v>
      </c>
      <c r="AW22" s="9">
        <v>0</v>
      </c>
      <c r="AX22" s="9">
        <v>-12.749499999999999</v>
      </c>
      <c r="AY22" s="18">
        <v>1.0692999999999999</v>
      </c>
      <c r="AZ22" s="18">
        <v>-4.6360999999999999</v>
      </c>
      <c r="BA22" s="19">
        <v>0.98550000000000004</v>
      </c>
      <c r="BB22" s="19">
        <v>-4.6360999999999999</v>
      </c>
      <c r="BC22" s="19">
        <v>0.67059999999999997</v>
      </c>
      <c r="BD22" s="19">
        <v>-4.6360999999999999</v>
      </c>
      <c r="BE22" s="19">
        <v>0.59499999999999997</v>
      </c>
      <c r="BF22" s="19">
        <v>-4.6360999999999999</v>
      </c>
      <c r="BG22" s="19">
        <v>0.37590000000000001</v>
      </c>
      <c r="BH22" s="19">
        <v>-4.6360999999999999</v>
      </c>
      <c r="BI22" s="19">
        <v>-0.1079</v>
      </c>
      <c r="BJ22" s="19">
        <v>-4.6360999999999999</v>
      </c>
      <c r="BK22" s="19">
        <v>-0.35749999999999998</v>
      </c>
      <c r="BL22" s="19">
        <v>-4.6360999999999999</v>
      </c>
      <c r="BM22" s="19">
        <v>-0.50860000000000005</v>
      </c>
      <c r="BN22" s="19">
        <v>-4.6360999999999999</v>
      </c>
      <c r="BO22" s="19">
        <v>-0.94550000000000001</v>
      </c>
      <c r="BP22" s="19">
        <v>-4.6360999999999999</v>
      </c>
      <c r="BQ22" s="19">
        <v>-1.0198</v>
      </c>
      <c r="BR22" s="19">
        <v>-4.6360999999999999</v>
      </c>
      <c r="BS22" s="17">
        <v>0</v>
      </c>
      <c r="BT22" s="17">
        <v>0</v>
      </c>
      <c r="BU22" s="17">
        <v>3.1515</v>
      </c>
      <c r="BV22" s="17">
        <v>-3.4842</v>
      </c>
      <c r="BW22" s="17">
        <v>4.3878000000000004</v>
      </c>
      <c r="BX22" s="17">
        <v>-3.4708999999999999</v>
      </c>
      <c r="BY22" s="17">
        <v>7.1634000000000002</v>
      </c>
      <c r="BZ22" s="17">
        <v>-2.7210000000000001</v>
      </c>
      <c r="CA22" s="17">
        <v>7.3773999999999997</v>
      </c>
      <c r="CB22" s="17">
        <v>-1.7361</v>
      </c>
      <c r="CC22" s="17">
        <v>7.3773999999999997</v>
      </c>
      <c r="CD22" s="17">
        <v>-1.7361</v>
      </c>
      <c r="CE22" s="12">
        <v>6.4916</v>
      </c>
      <c r="CF22" s="12">
        <v>-1.4020999999999999</v>
      </c>
      <c r="CG22" s="12">
        <v>8.0347000000000008</v>
      </c>
      <c r="CH22" s="12">
        <v>-6.444</v>
      </c>
      <c r="CI22" s="12">
        <v>12.4657</v>
      </c>
      <c r="CJ22" s="12">
        <v>-9.4158000000000008</v>
      </c>
      <c r="CK22" s="12">
        <v>7.0732999999999997</v>
      </c>
      <c r="CL22" s="12">
        <v>-3.3014000000000001</v>
      </c>
      <c r="CM22" s="12">
        <v>7.0732999999999997</v>
      </c>
      <c r="CN22" s="12">
        <v>-3.0226000000000002</v>
      </c>
      <c r="CY22" s="12">
        <v>7.4173999999999998</v>
      </c>
      <c r="CZ22" s="12">
        <v>-5.4591000000000003</v>
      </c>
      <c r="DA22" s="12">
        <v>3.4994999999999998</v>
      </c>
      <c r="DB22" s="12">
        <v>-3.0131000000000001</v>
      </c>
      <c r="DC22" s="12">
        <v>7.6683000000000003</v>
      </c>
      <c r="DD22" s="12">
        <v>0.41970000000000002</v>
      </c>
      <c r="DE22" s="12">
        <v>5.4787999999999997</v>
      </c>
      <c r="DF22" s="12">
        <v>-4.3402000000000003</v>
      </c>
      <c r="DG22" s="12">
        <v>5.4787999999999997</v>
      </c>
      <c r="DH22" s="12">
        <v>-4.1064999999999996</v>
      </c>
      <c r="DI22" s="12">
        <v>5.2305000000000001</v>
      </c>
      <c r="DJ22" s="12">
        <v>13.712199999999999</v>
      </c>
      <c r="DK22" s="12">
        <v>5.8959999999999999</v>
      </c>
      <c r="DL22" s="12">
        <v>13.4137</v>
      </c>
      <c r="DM22" s="12">
        <v>6.6516000000000002</v>
      </c>
      <c r="DN22" s="12">
        <v>12.212999999999999</v>
      </c>
      <c r="DO22" s="12">
        <v>6.7469000000000001</v>
      </c>
      <c r="DP22" s="12">
        <v>11.7742</v>
      </c>
    </row>
    <row r="23" spans="2:120" x14ac:dyDescent="0.2">
      <c r="B23" s="1" t="s">
        <v>784</v>
      </c>
      <c r="C23" s="1" t="s">
        <v>785</v>
      </c>
      <c r="D23" s="5">
        <f t="shared" si="41"/>
        <v>12.025</v>
      </c>
      <c r="E23" s="5">
        <f t="shared" si="42"/>
        <v>11.927199999999999</v>
      </c>
      <c r="F23" s="5">
        <f t="shared" si="43"/>
        <v>2.1259999999999999</v>
      </c>
      <c r="G23" s="5">
        <f t="shared" si="44"/>
        <v>0.6794</v>
      </c>
      <c r="H23" s="5">
        <f t="shared" si="45"/>
        <v>1.0147999999999999</v>
      </c>
      <c r="I23" s="5">
        <f t="shared" si="46"/>
        <v>0.67819999999999991</v>
      </c>
      <c r="J23" s="5">
        <f t="shared" si="47"/>
        <v>1.3798000000000004</v>
      </c>
      <c r="K23" s="5">
        <f t="shared" si="48"/>
        <v>1.0243000000000002</v>
      </c>
      <c r="L23" s="5" t="s">
        <v>566</v>
      </c>
      <c r="M23" s="5" t="s">
        <v>566</v>
      </c>
      <c r="N23" s="5" t="s">
        <v>566</v>
      </c>
      <c r="O23" s="5" t="s">
        <v>566</v>
      </c>
      <c r="P23" s="5">
        <f t="shared" si="58"/>
        <v>4.2444490667223231</v>
      </c>
      <c r="Q23" s="5">
        <f t="shared" si="52"/>
        <v>4.3078875565641219</v>
      </c>
      <c r="R23" s="5">
        <f>((CO23-CQ23)^2+(CP23-CR23)^2)^0.5</f>
        <v>3.0569941920128012</v>
      </c>
      <c r="S23" s="5">
        <f>((CQ23-CS23)^2+(CR23-CT23)^2)^0.5</f>
        <v>3.449717091298937</v>
      </c>
      <c r="T23" s="5" t="s">
        <v>566</v>
      </c>
      <c r="U23" s="5" t="s">
        <v>566</v>
      </c>
      <c r="V23" s="5">
        <f t="shared" si="61"/>
        <v>0.76715882319113027</v>
      </c>
      <c r="W23" s="5">
        <f t="shared" si="62"/>
        <v>1.3332344129972042</v>
      </c>
      <c r="X23" s="5">
        <f t="shared" si="63"/>
        <v>0.26915417514874307</v>
      </c>
      <c r="Y23" s="5">
        <f t="shared" si="53"/>
        <v>0.82489999999999997</v>
      </c>
      <c r="Z23" s="5">
        <f t="shared" si="54"/>
        <v>0.45530000000000004</v>
      </c>
      <c r="AA23" s="5">
        <f t="shared" si="55"/>
        <v>1.1411</v>
      </c>
      <c r="AB23" s="5">
        <f t="shared" si="56"/>
        <v>1.8808</v>
      </c>
      <c r="AC23" s="6">
        <f t="shared" si="57"/>
        <v>1.6212</v>
      </c>
      <c r="AD23" s="6">
        <f t="shared" si="64"/>
        <v>0.27689999999999948</v>
      </c>
      <c r="AE23" s="5" t="s">
        <v>566</v>
      </c>
      <c r="AF23" s="6" t="s">
        <v>566</v>
      </c>
      <c r="AG23" s="9">
        <v>0</v>
      </c>
      <c r="AH23" s="9">
        <v>0</v>
      </c>
      <c r="AI23" s="9">
        <v>0</v>
      </c>
      <c r="AJ23" s="9">
        <v>-0.6794</v>
      </c>
      <c r="AK23" s="9">
        <v>0</v>
      </c>
      <c r="AL23" s="9">
        <v>-1.1112</v>
      </c>
      <c r="AM23" s="9">
        <v>0</v>
      </c>
      <c r="AN23" s="9">
        <v>-2.1259999999999999</v>
      </c>
      <c r="AO23" s="9">
        <v>0</v>
      </c>
      <c r="AP23" s="9">
        <v>-2.8041999999999998</v>
      </c>
      <c r="AQ23" s="9">
        <v>0</v>
      </c>
      <c r="AR23" s="9">
        <v>-4.1840000000000002</v>
      </c>
      <c r="AS23" s="9">
        <v>0</v>
      </c>
      <c r="AT23" s="9">
        <v>-5.2083000000000004</v>
      </c>
      <c r="AU23" s="9">
        <v>0</v>
      </c>
      <c r="AV23" s="9">
        <v>-11.927199999999999</v>
      </c>
      <c r="AW23" s="9">
        <v>0</v>
      </c>
      <c r="AX23" s="9">
        <v>-12.025</v>
      </c>
      <c r="AY23" s="18">
        <v>0.76900000000000002</v>
      </c>
      <c r="AZ23" s="18">
        <v>-7.1303999999999998</v>
      </c>
      <c r="BA23" s="19">
        <v>0.84260000000000002</v>
      </c>
      <c r="BB23" s="19">
        <v>-7.1303999999999998</v>
      </c>
      <c r="BC23" s="19">
        <v>0.56389999999999996</v>
      </c>
      <c r="BD23" s="19">
        <v>-7.1303999999999998</v>
      </c>
      <c r="BE23" s="19">
        <v>0.442</v>
      </c>
      <c r="BF23" s="19">
        <v>-7.1303999999999998</v>
      </c>
      <c r="BG23" s="19">
        <v>0.26860000000000001</v>
      </c>
      <c r="BH23" s="19">
        <v>-7.1303999999999998</v>
      </c>
      <c r="BI23" s="19">
        <v>-0.1867</v>
      </c>
      <c r="BJ23" s="19">
        <v>-7.1303999999999998</v>
      </c>
      <c r="BK23" s="19">
        <v>-0.38290000000000002</v>
      </c>
      <c r="BL23" s="19">
        <v>-7.1303999999999998</v>
      </c>
      <c r="BM23" s="19">
        <v>-0.57720000000000005</v>
      </c>
      <c r="BN23" s="19">
        <v>-7.1303999999999998</v>
      </c>
      <c r="BO23" s="19">
        <v>-1.0382</v>
      </c>
      <c r="BP23" s="19">
        <v>-7.1303999999999998</v>
      </c>
      <c r="BQ23" s="19">
        <v>-0.85219999999999996</v>
      </c>
      <c r="BR23" s="19">
        <v>-7.1303999999999998</v>
      </c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2">
        <v>-0.60960000000000003</v>
      </c>
      <c r="CF23" s="12">
        <v>-7.0720000000000001</v>
      </c>
      <c r="CG23" s="12">
        <v>-4.6584000000000003</v>
      </c>
      <c r="CH23" s="12">
        <v>-5.7981999999999996</v>
      </c>
      <c r="CI23" s="12">
        <v>-0.73599999999999999</v>
      </c>
      <c r="CJ23" s="12">
        <v>-4.0170000000000003</v>
      </c>
      <c r="CK23" s="12">
        <v>-2.387</v>
      </c>
      <c r="CL23" s="12">
        <v>-6.7595999999999998</v>
      </c>
      <c r="CM23" s="12">
        <v>-2.387</v>
      </c>
      <c r="CN23" s="12">
        <v>-6.4827000000000004</v>
      </c>
      <c r="CO23" s="12">
        <v>-2.3451</v>
      </c>
      <c r="CP23" s="12">
        <v>-6.3589000000000002</v>
      </c>
      <c r="CQ23" s="12">
        <v>-5.0843999999999996</v>
      </c>
      <c r="CR23" s="12">
        <v>-7.7159000000000004</v>
      </c>
      <c r="CS23" s="12">
        <v>-1.7189000000000001</v>
      </c>
      <c r="CT23" s="12">
        <v>-6.9583000000000004</v>
      </c>
      <c r="DI23" s="12">
        <v>-1.7234</v>
      </c>
      <c r="DJ23" s="12">
        <v>-6.9424999999999999</v>
      </c>
      <c r="DK23" s="12">
        <v>-0.95630000000000004</v>
      </c>
      <c r="DL23" s="12">
        <v>-6.952</v>
      </c>
      <c r="DM23" s="12">
        <v>7.4300000000000005E-2</v>
      </c>
      <c r="DN23" s="12">
        <v>-7.7977999999999996</v>
      </c>
      <c r="DO23" s="12">
        <v>0.20569999999999999</v>
      </c>
      <c r="DP23" s="12">
        <v>-8.0327000000000002</v>
      </c>
    </row>
    <row r="24" spans="2:120" x14ac:dyDescent="0.2">
      <c r="B24" s="1" t="s">
        <v>786</v>
      </c>
      <c r="C24" s="1"/>
      <c r="D24" s="5">
        <f t="shared" si="41"/>
        <v>14.33</v>
      </c>
      <c r="E24" s="5">
        <f t="shared" si="42"/>
        <v>14.172599999999999</v>
      </c>
      <c r="F24" s="5">
        <f t="shared" si="43"/>
        <v>2.4632000000000001</v>
      </c>
      <c r="G24" s="5">
        <f t="shared" si="44"/>
        <v>0.80840000000000001</v>
      </c>
      <c r="H24" s="5">
        <f t="shared" si="45"/>
        <v>1.2491000000000001</v>
      </c>
      <c r="I24" s="5">
        <f t="shared" si="46"/>
        <v>0.80010000000000003</v>
      </c>
      <c r="J24" s="5">
        <f t="shared" si="47"/>
        <v>1.6197999999999997</v>
      </c>
      <c r="K24" s="5">
        <f t="shared" si="48"/>
        <v>1.2662000000000004</v>
      </c>
      <c r="L24" s="5">
        <f t="shared" si="49"/>
        <v>4.8424066754042876</v>
      </c>
      <c r="M24" s="5">
        <f t="shared" si="50"/>
        <v>1.3795702410533504</v>
      </c>
      <c r="N24" s="5">
        <f t="shared" si="51"/>
        <v>3.8946501590628566</v>
      </c>
      <c r="O24" s="5">
        <f>((CA24-CC24)^2+(CB24-CD24)^2)^0.5</f>
        <v>1.0731555712011194</v>
      </c>
      <c r="P24" s="5">
        <f t="shared" si="58"/>
        <v>4.9764098303897759</v>
      </c>
      <c r="Q24" s="5">
        <f t="shared" si="52"/>
        <v>5.4773452985912803</v>
      </c>
      <c r="R24" s="5">
        <f>((CO24-CQ24)^2+(CP24-CR24)^2)^0.5</f>
        <v>3.7172258379065433</v>
      </c>
      <c r="S24" s="5">
        <f>((CQ24-CS24)^2+(CR24-CT24)^2)^0.5</f>
        <v>4.4949812291042992</v>
      </c>
      <c r="T24" s="5">
        <f t="shared" si="59"/>
        <v>4.7401692807324931</v>
      </c>
      <c r="U24" s="5">
        <f t="shared" si="60"/>
        <v>5.7408286266008677</v>
      </c>
      <c r="V24" s="5">
        <f t="shared" si="61"/>
        <v>0.84195026575208121</v>
      </c>
      <c r="W24" s="5">
        <f t="shared" si="62"/>
        <v>1.3655633635976037</v>
      </c>
      <c r="X24" s="5">
        <f t="shared" si="63"/>
        <v>0.33291898413878301</v>
      </c>
      <c r="Y24" s="5">
        <f t="shared" si="53"/>
        <v>1.0489999999999999</v>
      </c>
      <c r="Z24" s="5">
        <f t="shared" si="54"/>
        <v>0.48640000000000005</v>
      </c>
      <c r="AA24" s="5">
        <f t="shared" si="55"/>
        <v>1.5112999999999999</v>
      </c>
      <c r="AB24" s="5">
        <f t="shared" si="56"/>
        <v>2.4276</v>
      </c>
      <c r="AC24" s="6">
        <f t="shared" si="57"/>
        <v>1.9665999999999999</v>
      </c>
      <c r="AD24" s="6">
        <f t="shared" si="64"/>
        <v>0.28130000000000011</v>
      </c>
      <c r="AE24" s="6">
        <f>((CU24-CW24)^2+(CV24-CX24)^2)^0.5</f>
        <v>0.26539999999999997</v>
      </c>
      <c r="AF24" s="6">
        <f t="shared" si="65"/>
        <v>0.25210000000000005</v>
      </c>
      <c r="AG24" s="9">
        <v>0</v>
      </c>
      <c r="AH24" s="9">
        <v>0</v>
      </c>
      <c r="AI24" s="9">
        <v>0</v>
      </c>
      <c r="AJ24" s="9">
        <v>-0.80840000000000001</v>
      </c>
      <c r="AK24" s="9">
        <v>0</v>
      </c>
      <c r="AL24" s="9">
        <v>-1.2141</v>
      </c>
      <c r="AM24" s="9">
        <v>0</v>
      </c>
      <c r="AN24" s="9">
        <v>-2.4632000000000001</v>
      </c>
      <c r="AO24" s="9">
        <v>0</v>
      </c>
      <c r="AP24" s="9">
        <v>-3.2633000000000001</v>
      </c>
      <c r="AQ24" s="9">
        <v>0</v>
      </c>
      <c r="AR24" s="9">
        <v>-4.8830999999999998</v>
      </c>
      <c r="AS24" s="9">
        <v>0</v>
      </c>
      <c r="AT24" s="9">
        <v>-6.1493000000000002</v>
      </c>
      <c r="AU24" s="9">
        <v>0</v>
      </c>
      <c r="AV24" s="9">
        <v>-14.172599999999999</v>
      </c>
      <c r="AW24" s="9">
        <v>0</v>
      </c>
      <c r="AX24" s="9">
        <v>-14.33</v>
      </c>
      <c r="AY24" s="18">
        <v>1.0953999999999999</v>
      </c>
      <c r="AZ24" s="18">
        <v>-7.2911000000000001</v>
      </c>
      <c r="BA24" s="19">
        <v>1.2948</v>
      </c>
      <c r="BB24" s="19">
        <v>-7.2911000000000001</v>
      </c>
      <c r="BC24" s="19">
        <v>0.87880000000000003</v>
      </c>
      <c r="BD24" s="19">
        <v>-7.2911000000000001</v>
      </c>
      <c r="BE24" s="19">
        <v>0.56130000000000002</v>
      </c>
      <c r="BF24" s="19">
        <v>-7.2911000000000001</v>
      </c>
      <c r="BG24" s="19">
        <v>0.26800000000000002</v>
      </c>
      <c r="BH24" s="19">
        <v>-7.2911000000000001</v>
      </c>
      <c r="BI24" s="19">
        <v>-0.21840000000000001</v>
      </c>
      <c r="BJ24" s="19">
        <v>-7.2911000000000001</v>
      </c>
      <c r="BK24" s="19">
        <v>-0.48770000000000002</v>
      </c>
      <c r="BL24" s="19">
        <v>-7.2911000000000001</v>
      </c>
      <c r="BM24" s="19">
        <v>-0.63249999999999995</v>
      </c>
      <c r="BN24" s="19">
        <v>-7.2911000000000001</v>
      </c>
      <c r="BO24" s="19">
        <v>-1.1328</v>
      </c>
      <c r="BP24" s="19">
        <v>-7.2911000000000001</v>
      </c>
      <c r="BQ24" s="19">
        <v>-0.87119999999999997</v>
      </c>
      <c r="BR24" s="19">
        <v>-7.2911000000000001</v>
      </c>
      <c r="BS24" s="17">
        <v>0</v>
      </c>
      <c r="BT24" s="17">
        <v>0</v>
      </c>
      <c r="BU24" s="17">
        <v>0.62039999999999995</v>
      </c>
      <c r="BV24" s="17">
        <v>-4.8025000000000002</v>
      </c>
      <c r="BW24" s="17">
        <v>1.8561000000000001</v>
      </c>
      <c r="BX24" s="17">
        <v>-5.4158999999999997</v>
      </c>
      <c r="BY24" s="17">
        <v>4.1973000000000003</v>
      </c>
      <c r="BZ24" s="17">
        <v>-6.2103000000000002</v>
      </c>
      <c r="CA24" s="17">
        <v>5.3110999999999997</v>
      </c>
      <c r="CB24" s="17">
        <v>-5.3257000000000003</v>
      </c>
      <c r="CC24" s="17">
        <v>4.4798999999999998</v>
      </c>
      <c r="CD24" s="17">
        <v>-4.6468999999999996</v>
      </c>
      <c r="CE24" s="12">
        <v>0.32</v>
      </c>
      <c r="CF24" s="12">
        <v>4.4653</v>
      </c>
      <c r="CG24" s="12">
        <v>2.7793999999999999</v>
      </c>
      <c r="CH24" s="12">
        <v>0.1391</v>
      </c>
      <c r="CI24" s="12">
        <v>8.1577999999999999</v>
      </c>
      <c r="CJ24" s="12">
        <v>-0.89729999999999999</v>
      </c>
      <c r="CK24" s="12">
        <v>1.6523000000000001</v>
      </c>
      <c r="CL24" s="12">
        <v>2.7317999999999998</v>
      </c>
      <c r="CM24" s="12">
        <v>1.371</v>
      </c>
      <c r="CN24" s="12">
        <v>2.7317999999999998</v>
      </c>
      <c r="CO24" s="12">
        <v>1.0267999999999999</v>
      </c>
      <c r="CP24" s="12">
        <v>2.7025999999999999</v>
      </c>
      <c r="CQ24" s="12">
        <v>-0.14799999999999999</v>
      </c>
      <c r="CR24" s="12">
        <v>6.2293000000000003</v>
      </c>
      <c r="CS24" s="12">
        <v>4.3300999999999998</v>
      </c>
      <c r="CT24" s="12">
        <v>5.8400999999999996</v>
      </c>
      <c r="CU24" s="12">
        <v>0.64259999999999995</v>
      </c>
      <c r="CV24" s="12">
        <v>4.2443</v>
      </c>
      <c r="CW24" s="12">
        <v>0.37719999999999998</v>
      </c>
      <c r="CX24" s="12">
        <v>4.2443</v>
      </c>
      <c r="CY24" s="12">
        <v>0.31559999999999999</v>
      </c>
      <c r="CZ24" s="12">
        <v>4.1364000000000001</v>
      </c>
      <c r="DA24" s="12">
        <v>0.4451</v>
      </c>
      <c r="DB24" s="12">
        <v>8.8748000000000005</v>
      </c>
      <c r="DC24" s="12">
        <v>6.1805000000000003</v>
      </c>
      <c r="DD24" s="12">
        <v>8.6251999999999995</v>
      </c>
      <c r="DE24" s="12">
        <v>0.65980000000000005</v>
      </c>
      <c r="DF24" s="12">
        <v>7.1958000000000002</v>
      </c>
      <c r="DG24" s="12">
        <v>0.40770000000000001</v>
      </c>
      <c r="DH24" s="12">
        <v>7.1958000000000002</v>
      </c>
      <c r="DI24" s="12">
        <v>0.73409999999999997</v>
      </c>
      <c r="DJ24" s="12">
        <v>6.9272</v>
      </c>
      <c r="DK24" s="12">
        <v>1.4020999999999999</v>
      </c>
      <c r="DL24" s="12">
        <v>7.4397000000000002</v>
      </c>
      <c r="DM24" s="12">
        <v>1.7634000000000001</v>
      </c>
      <c r="DN24" s="12">
        <v>8.7566000000000006</v>
      </c>
      <c r="DO24" s="12">
        <v>1.7723</v>
      </c>
      <c r="DP24" s="12">
        <v>9.0893999999999995</v>
      </c>
    </row>
    <row r="25" spans="2:120" x14ac:dyDescent="0.2">
      <c r="B25" s="1" t="s">
        <v>787</v>
      </c>
      <c r="C25" s="1" t="s">
        <v>538</v>
      </c>
      <c r="D25" s="5">
        <f t="shared" si="41"/>
        <v>13.8919</v>
      </c>
      <c r="E25" s="5">
        <f t="shared" si="42"/>
        <v>13.799200000000001</v>
      </c>
      <c r="F25" s="5">
        <f t="shared" si="43"/>
        <v>2.3895</v>
      </c>
      <c r="G25" s="5">
        <f t="shared" si="44"/>
        <v>0.8014</v>
      </c>
      <c r="H25" s="5">
        <f t="shared" si="45"/>
        <v>1.1087</v>
      </c>
      <c r="I25" s="5">
        <f t="shared" si="46"/>
        <v>0.84839999999999982</v>
      </c>
      <c r="J25" s="5">
        <f t="shared" si="47"/>
        <v>1.7056000000000004</v>
      </c>
      <c r="K25" s="5">
        <f t="shared" si="48"/>
        <v>1.0846</v>
      </c>
      <c r="L25" s="5">
        <f t="shared" si="49"/>
        <v>4.675337425256064</v>
      </c>
      <c r="M25" s="5">
        <f t="shared" si="50"/>
        <v>1.4563696302793465</v>
      </c>
      <c r="N25" s="5">
        <f t="shared" si="51"/>
        <v>3.8012097103187408</v>
      </c>
      <c r="O25" s="5" t="s">
        <v>566</v>
      </c>
      <c r="P25" s="5">
        <f t="shared" si="58"/>
        <v>5.2189487255576674</v>
      </c>
      <c r="Q25" s="5">
        <f t="shared" si="52"/>
        <v>5.5556869251245606</v>
      </c>
      <c r="R25" s="5" t="s">
        <v>566</v>
      </c>
      <c r="S25" s="5" t="s">
        <v>566</v>
      </c>
      <c r="T25" s="5">
        <f t="shared" si="59"/>
        <v>4.4218852687513275</v>
      </c>
      <c r="U25" s="5">
        <f t="shared" si="60"/>
        <v>5.8525098077662374</v>
      </c>
      <c r="V25" s="24">
        <f t="shared" si="61"/>
        <v>0.58470348040694975</v>
      </c>
      <c r="W25" s="5">
        <f t="shared" si="62"/>
        <v>1.3949204887734634</v>
      </c>
      <c r="X25" s="5">
        <f t="shared" si="63"/>
        <v>0.37599692817894192</v>
      </c>
      <c r="Y25" s="5">
        <f t="shared" si="53"/>
        <v>1.0154000000000001</v>
      </c>
      <c r="Z25" s="5">
        <f t="shared" si="54"/>
        <v>0.57530000000000003</v>
      </c>
      <c r="AA25" s="5">
        <f t="shared" si="55"/>
        <v>1.2757000000000001</v>
      </c>
      <c r="AB25" s="5">
        <f t="shared" si="56"/>
        <v>2.4561000000000002</v>
      </c>
      <c r="AC25" s="6">
        <f t="shared" si="57"/>
        <v>2.3774999999999999</v>
      </c>
      <c r="AD25" s="6">
        <f t="shared" si="64"/>
        <v>0.28960000000000002</v>
      </c>
      <c r="AE25" s="5" t="s">
        <v>566</v>
      </c>
      <c r="AF25" s="6">
        <f t="shared" si="65"/>
        <v>0.23369999999999996</v>
      </c>
      <c r="AG25" s="9">
        <v>0</v>
      </c>
      <c r="AH25" s="9">
        <v>0</v>
      </c>
      <c r="AI25" s="9">
        <v>0</v>
      </c>
      <c r="AJ25" s="9">
        <v>-0.8014</v>
      </c>
      <c r="AK25" s="9">
        <v>0</v>
      </c>
      <c r="AL25" s="9">
        <v>-1.2807999999999999</v>
      </c>
      <c r="AM25" s="9">
        <v>0</v>
      </c>
      <c r="AN25" s="9">
        <v>-2.3895</v>
      </c>
      <c r="AO25" s="9">
        <v>0</v>
      </c>
      <c r="AP25" s="9">
        <v>-3.2378999999999998</v>
      </c>
      <c r="AQ25" s="9">
        <v>0</v>
      </c>
      <c r="AR25" s="9">
        <v>-4.9435000000000002</v>
      </c>
      <c r="AS25" s="9">
        <v>0</v>
      </c>
      <c r="AT25" s="9">
        <v>-6.0281000000000002</v>
      </c>
      <c r="AU25" s="9">
        <v>0</v>
      </c>
      <c r="AV25" s="9">
        <v>-13.799200000000001</v>
      </c>
      <c r="AW25" s="9">
        <v>0</v>
      </c>
      <c r="AX25" s="9">
        <v>-13.8919</v>
      </c>
      <c r="AY25" s="18">
        <v>1.0808</v>
      </c>
      <c r="AZ25" s="18">
        <v>-6.9450000000000003</v>
      </c>
      <c r="BA25" s="19">
        <v>1.1474</v>
      </c>
      <c r="BB25" s="19">
        <v>-6.9450000000000003</v>
      </c>
      <c r="BC25" s="19">
        <v>0.63119999999999998</v>
      </c>
      <c r="BD25" s="19">
        <v>-6.9450000000000003</v>
      </c>
      <c r="BE25" s="19">
        <v>0.47820000000000001</v>
      </c>
      <c r="BF25" s="19">
        <v>-6.9450000000000003</v>
      </c>
      <c r="BG25" s="19">
        <v>0.26350000000000001</v>
      </c>
      <c r="BH25" s="19">
        <v>-6.9450000000000003</v>
      </c>
      <c r="BI25" s="19">
        <v>-0.31180000000000002</v>
      </c>
      <c r="BJ25" s="19">
        <v>-6.9450000000000003</v>
      </c>
      <c r="BK25" s="19">
        <v>-0.53720000000000001</v>
      </c>
      <c r="BL25" s="19">
        <v>-6.9450000000000003</v>
      </c>
      <c r="BM25" s="19">
        <v>-0.64449999999999996</v>
      </c>
      <c r="BN25" s="19">
        <v>-6.9450000000000003</v>
      </c>
      <c r="BO25" s="19">
        <v>-1.3087</v>
      </c>
      <c r="BP25" s="19">
        <v>-6.9450000000000003</v>
      </c>
      <c r="BQ25" s="19">
        <v>-1.2967</v>
      </c>
      <c r="BR25" s="19">
        <v>-6.9450000000000003</v>
      </c>
      <c r="BS25" s="17">
        <v>0</v>
      </c>
      <c r="BT25" s="17">
        <v>0</v>
      </c>
      <c r="BU25" s="17">
        <v>-1.9259999999999999</v>
      </c>
      <c r="BV25" s="17">
        <v>4.2602000000000002</v>
      </c>
      <c r="BW25" s="17">
        <v>-1.3734999999999999</v>
      </c>
      <c r="BX25" s="17">
        <v>5.6077000000000004</v>
      </c>
      <c r="BY25" s="17">
        <v>4.9500000000000002E-2</v>
      </c>
      <c r="BZ25" s="17">
        <v>7.4916999999999998</v>
      </c>
      <c r="CA25" s="17">
        <v>1.3213999999999999</v>
      </c>
      <c r="CB25" s="17">
        <v>6.8160999999999996</v>
      </c>
      <c r="CC25" s="17">
        <v>1.3213999999999999</v>
      </c>
      <c r="CD25" s="17">
        <v>6.8160999999999996</v>
      </c>
      <c r="CE25" s="12">
        <v>1.3862000000000001</v>
      </c>
      <c r="CF25" s="12">
        <v>6.8605</v>
      </c>
      <c r="CG25" s="12">
        <v>-1.2294</v>
      </c>
      <c r="CH25" s="12">
        <v>11.3767</v>
      </c>
      <c r="CI25" s="12">
        <v>2.7094999999999998</v>
      </c>
      <c r="CJ25" s="12">
        <v>7.4587000000000003</v>
      </c>
      <c r="CK25" s="12">
        <v>0.39500000000000002</v>
      </c>
      <c r="CL25" s="12">
        <v>8.7992000000000008</v>
      </c>
      <c r="CM25" s="12">
        <v>0.10539999999999999</v>
      </c>
      <c r="CN25" s="12">
        <v>8.7992000000000008</v>
      </c>
      <c r="CY25" s="12">
        <v>0.10539999999999999</v>
      </c>
      <c r="CZ25" s="12">
        <v>8.9109999999999996</v>
      </c>
      <c r="DA25" s="12">
        <v>-1.8828</v>
      </c>
      <c r="DB25" s="12">
        <v>4.9612999999999996</v>
      </c>
      <c r="DC25" s="12">
        <v>2.9661</v>
      </c>
      <c r="DD25" s="12">
        <v>8.2385000000000002</v>
      </c>
      <c r="DE25" s="12">
        <v>-0.48830000000000001</v>
      </c>
      <c r="DF25" s="12">
        <v>7.2973999999999997</v>
      </c>
      <c r="DG25" s="12">
        <v>-0.72199999999999998</v>
      </c>
      <c r="DH25" s="12">
        <v>7.2973999999999997</v>
      </c>
      <c r="DI25" s="12">
        <v>-0.61470000000000002</v>
      </c>
      <c r="DJ25" s="12">
        <v>7.3920000000000003</v>
      </c>
      <c r="DK25" s="12">
        <v>-4.5699999999999998E-2</v>
      </c>
      <c r="DL25" s="12">
        <v>7.2573999999999996</v>
      </c>
      <c r="DM25" s="12">
        <v>0.58420000000000005</v>
      </c>
      <c r="DN25" s="12">
        <v>6.0128000000000004</v>
      </c>
      <c r="DO25" s="12">
        <v>0.62290000000000001</v>
      </c>
      <c r="DP25" s="12">
        <v>5.6387999999999998</v>
      </c>
    </row>
    <row r="26" spans="2:120" x14ac:dyDescent="0.2">
      <c r="B26" s="1" t="s">
        <v>816</v>
      </c>
      <c r="C26" s="1" t="s">
        <v>483</v>
      </c>
      <c r="D26" s="5">
        <f t="shared" si="41"/>
        <v>13.3896</v>
      </c>
      <c r="E26" s="5">
        <f t="shared" si="42"/>
        <v>13.2143</v>
      </c>
      <c r="F26" s="5">
        <f t="shared" si="43"/>
        <v>2.4300999999999999</v>
      </c>
      <c r="G26" s="5">
        <f t="shared" si="44"/>
        <v>0.82110000000000005</v>
      </c>
      <c r="H26" s="5">
        <f t="shared" si="45"/>
        <v>1.1664999999999999</v>
      </c>
      <c r="I26" s="5">
        <f t="shared" si="46"/>
        <v>0.82679999999999998</v>
      </c>
      <c r="J26" s="5">
        <f t="shared" si="47"/>
        <v>1.4478</v>
      </c>
      <c r="K26" s="5">
        <f t="shared" si="48"/>
        <v>1.2922000000000002</v>
      </c>
      <c r="L26" s="5">
        <f t="shared" si="49"/>
        <v>5.070184590328048</v>
      </c>
      <c r="M26" s="5">
        <f t="shared" si="50"/>
        <v>1.2432740727611111</v>
      </c>
      <c r="N26" s="5" t="s">
        <v>566</v>
      </c>
      <c r="O26" s="5" t="s">
        <v>566</v>
      </c>
      <c r="P26" s="5">
        <f t="shared" si="58"/>
        <v>5.2573134679225673</v>
      </c>
      <c r="Q26" s="5">
        <f t="shared" si="52"/>
        <v>5.689504445907394</v>
      </c>
      <c r="R26" s="5">
        <f>((CO26-CQ26)^2+(CP26-CR26)^2)^0.5</f>
        <v>3.6379369771891312</v>
      </c>
      <c r="S26" s="5">
        <f>((CQ26-CS26)^2+(CR26-CT26)^2)^0.5</f>
        <v>4.1692573883126949</v>
      </c>
      <c r="T26" s="5">
        <f t="shared" si="59"/>
        <v>4.865353866883682</v>
      </c>
      <c r="U26" s="5">
        <f t="shared" si="60"/>
        <v>5.8271397203087556</v>
      </c>
      <c r="V26" s="5">
        <f t="shared" si="61"/>
        <v>0.85052128133280647</v>
      </c>
      <c r="W26" s="5">
        <f t="shared" si="62"/>
        <v>1.2967094084643644</v>
      </c>
      <c r="X26" s="5">
        <f t="shared" si="63"/>
        <v>0.40636364256660557</v>
      </c>
      <c r="Y26" s="5">
        <f t="shared" si="53"/>
        <v>0.97399999999999998</v>
      </c>
      <c r="Z26" s="5">
        <f t="shared" si="54"/>
        <v>0.53089999999999993</v>
      </c>
      <c r="AA26" s="5">
        <f t="shared" si="55"/>
        <v>1.3411</v>
      </c>
      <c r="AB26" s="5">
        <f t="shared" si="56"/>
        <v>2.246</v>
      </c>
      <c r="AC26" s="6">
        <f t="shared" si="57"/>
        <v>2.0339</v>
      </c>
      <c r="AD26" s="6">
        <f t="shared" si="64"/>
        <v>0.27110000000000012</v>
      </c>
      <c r="AE26" s="6">
        <f>((CU26-CW26)^2+(CV26-CX26)^2)^0.5</f>
        <v>0.2724000000000002</v>
      </c>
      <c r="AF26" s="6">
        <f t="shared" si="65"/>
        <v>0.25079999999999991</v>
      </c>
      <c r="AG26" s="9">
        <v>0</v>
      </c>
      <c r="AH26" s="9">
        <v>0</v>
      </c>
      <c r="AI26" s="9">
        <v>0</v>
      </c>
      <c r="AJ26" s="9">
        <v>-0.82110000000000005</v>
      </c>
      <c r="AK26" s="9">
        <v>0</v>
      </c>
      <c r="AL26" s="9">
        <v>-1.2636000000000001</v>
      </c>
      <c r="AM26" s="9">
        <v>0</v>
      </c>
      <c r="AN26" s="9">
        <v>-2.4300999999999999</v>
      </c>
      <c r="AO26" s="9">
        <v>0</v>
      </c>
      <c r="AP26" s="9">
        <v>-3.2568999999999999</v>
      </c>
      <c r="AQ26" s="9">
        <v>0</v>
      </c>
      <c r="AR26" s="9">
        <v>-4.7046999999999999</v>
      </c>
      <c r="AS26" s="9">
        <v>0</v>
      </c>
      <c r="AT26" s="9">
        <v>-5.9969000000000001</v>
      </c>
      <c r="AU26" s="9">
        <v>0</v>
      </c>
      <c r="AV26" s="9">
        <v>-13.2143</v>
      </c>
      <c r="AW26" s="9">
        <v>0</v>
      </c>
      <c r="AX26" s="9">
        <v>-13.3896</v>
      </c>
      <c r="AY26" s="18">
        <v>0.91879999999999995</v>
      </c>
      <c r="AZ26" s="18">
        <v>-5.6820000000000004</v>
      </c>
      <c r="BA26" s="19">
        <v>1.016</v>
      </c>
      <c r="BB26" s="19">
        <v>-5.6820000000000004</v>
      </c>
      <c r="BC26" s="19">
        <v>0.73280000000000001</v>
      </c>
      <c r="BD26" s="19">
        <v>-5.6820000000000004</v>
      </c>
      <c r="BE26" s="19">
        <v>0.56130000000000002</v>
      </c>
      <c r="BF26" s="19">
        <v>-5.6820000000000004</v>
      </c>
      <c r="BG26" s="19">
        <v>0.34229999999999999</v>
      </c>
      <c r="BH26" s="19">
        <v>-5.6820000000000004</v>
      </c>
      <c r="BI26" s="19">
        <v>-0.18859999999999999</v>
      </c>
      <c r="BJ26" s="19">
        <v>-5.6820000000000004</v>
      </c>
      <c r="BK26" s="19">
        <v>-0.41270000000000001</v>
      </c>
      <c r="BL26" s="19">
        <v>-5.6820000000000004</v>
      </c>
      <c r="BM26" s="19">
        <v>-0.60829999999999995</v>
      </c>
      <c r="BN26" s="19">
        <v>-5.6820000000000004</v>
      </c>
      <c r="BO26" s="19">
        <v>-1.23</v>
      </c>
      <c r="BP26" s="19">
        <v>-5.6820000000000004</v>
      </c>
      <c r="BQ26" s="19">
        <v>-1.1151</v>
      </c>
      <c r="BR26" s="19">
        <v>-5.6820000000000004</v>
      </c>
      <c r="BS26" s="17">
        <v>0</v>
      </c>
      <c r="BT26" s="17">
        <v>0</v>
      </c>
      <c r="BU26" s="17">
        <v>-4.8316999999999997</v>
      </c>
      <c r="BV26" s="17">
        <v>-1.5367</v>
      </c>
      <c r="BW26" s="17">
        <v>-5.5308000000000002</v>
      </c>
      <c r="BX26" s="17">
        <v>-2.5648</v>
      </c>
      <c r="BY26" s="17">
        <v>-5.5308000000000002</v>
      </c>
      <c r="BZ26" s="17">
        <v>-2.5648</v>
      </c>
      <c r="CA26" s="17"/>
      <c r="CB26" s="17"/>
      <c r="CC26" s="17"/>
      <c r="CD26" s="17"/>
      <c r="CE26" s="12">
        <v>-5.4539999999999997</v>
      </c>
      <c r="CF26" s="12">
        <v>-2.5648</v>
      </c>
      <c r="CG26" s="12">
        <v>-10.568300000000001</v>
      </c>
      <c r="CH26" s="12">
        <v>-3.7827000000000002</v>
      </c>
      <c r="CI26" s="12">
        <v>-5.1473000000000004</v>
      </c>
      <c r="CJ26" s="12">
        <v>-2.0554999999999999</v>
      </c>
      <c r="CK26" s="12">
        <v>-7.8524000000000003</v>
      </c>
      <c r="CL26" s="12">
        <v>-3.2315</v>
      </c>
      <c r="CM26" s="12">
        <v>-7.8524000000000003</v>
      </c>
      <c r="CN26" s="12">
        <v>-2.9603999999999999</v>
      </c>
      <c r="CO26" s="12">
        <v>-7.4035000000000002</v>
      </c>
      <c r="CP26" s="12">
        <v>-3.1636000000000002</v>
      </c>
      <c r="CQ26" s="12">
        <v>-11.033799999999999</v>
      </c>
      <c r="CR26" s="12">
        <v>-2.9279999999999999</v>
      </c>
      <c r="CS26" s="12">
        <v>-8.4557000000000002</v>
      </c>
      <c r="CT26" s="12">
        <v>-6.2046000000000001</v>
      </c>
      <c r="CU26" s="12">
        <v>-8.9636999999999993</v>
      </c>
      <c r="CV26" s="12">
        <v>-3.1966000000000001</v>
      </c>
      <c r="CW26" s="12">
        <v>-8.9636999999999993</v>
      </c>
      <c r="CX26" s="12">
        <v>-2.9241999999999999</v>
      </c>
      <c r="CY26" s="12">
        <v>-8.8524999999999991</v>
      </c>
      <c r="CZ26" s="12">
        <v>-2.8111000000000002</v>
      </c>
      <c r="DA26" s="12">
        <v>-11.0585</v>
      </c>
      <c r="DB26" s="12">
        <v>-7.1475999999999997</v>
      </c>
      <c r="DC26" s="12">
        <v>-6.4058999999999999</v>
      </c>
      <c r="DD26" s="12">
        <v>-3.6392000000000002</v>
      </c>
      <c r="DE26" s="12">
        <v>-9.3179999999999996</v>
      </c>
      <c r="DF26" s="12">
        <v>-4.0411000000000001</v>
      </c>
      <c r="DG26" s="12">
        <v>-9.5687999999999995</v>
      </c>
      <c r="DH26" s="12">
        <v>-4.0411000000000001</v>
      </c>
      <c r="DI26" s="12">
        <v>-9.6349</v>
      </c>
      <c r="DJ26" s="12">
        <v>-3.7281</v>
      </c>
      <c r="DK26" s="12">
        <v>-8.7947000000000006</v>
      </c>
      <c r="DL26" s="12">
        <v>-3.8601999999999999</v>
      </c>
      <c r="DM26" s="12">
        <v>-8.1501999999999999</v>
      </c>
      <c r="DN26" s="12">
        <v>-4.9854000000000003</v>
      </c>
      <c r="DO26" s="12">
        <v>-7.9927000000000001</v>
      </c>
      <c r="DP26" s="12">
        <v>-5.36</v>
      </c>
    </row>
    <row r="27" spans="2:120" x14ac:dyDescent="0.2">
      <c r="B27" s="1"/>
      <c r="C27" s="1"/>
      <c r="D27" s="5">
        <f t="shared" si="41"/>
        <v>0</v>
      </c>
      <c r="E27" s="5">
        <f t="shared" si="42"/>
        <v>0</v>
      </c>
      <c r="F27" s="5">
        <f t="shared" si="43"/>
        <v>0</v>
      </c>
      <c r="G27" s="5">
        <f t="shared" si="44"/>
        <v>0</v>
      </c>
      <c r="H27" s="5">
        <f t="shared" si="45"/>
        <v>0</v>
      </c>
      <c r="I27" s="5">
        <f t="shared" si="46"/>
        <v>0</v>
      </c>
      <c r="J27" s="5">
        <f t="shared" si="47"/>
        <v>0</v>
      </c>
      <c r="K27" s="5">
        <f t="shared" si="48"/>
        <v>0</v>
      </c>
      <c r="L27" s="5">
        <f t="shared" si="49"/>
        <v>0</v>
      </c>
      <c r="M27" s="5">
        <f t="shared" si="50"/>
        <v>0</v>
      </c>
      <c r="N27" s="5">
        <f t="shared" si="51"/>
        <v>0</v>
      </c>
      <c r="O27" s="5">
        <f>((CA27-CC27)^2+(CB27-CD27)^2)^0.5</f>
        <v>0</v>
      </c>
      <c r="P27" s="5">
        <f t="shared" si="58"/>
        <v>0</v>
      </c>
      <c r="Q27" s="5">
        <f t="shared" si="52"/>
        <v>0</v>
      </c>
      <c r="R27" s="5">
        <f>((CO27-CQ27)^2+(CP27-CR27)^2)^0.5</f>
        <v>0</v>
      </c>
      <c r="S27" s="5">
        <f>((CQ27-CS27)^2+(CR27-CT27)^2)^0.5</f>
        <v>0</v>
      </c>
      <c r="T27" s="5">
        <f t="shared" si="59"/>
        <v>0</v>
      </c>
      <c r="U27" s="5">
        <f t="shared" si="60"/>
        <v>0</v>
      </c>
      <c r="V27" s="5">
        <f t="shared" si="61"/>
        <v>0</v>
      </c>
      <c r="W27" s="5">
        <f t="shared" si="62"/>
        <v>0</v>
      </c>
      <c r="X27" s="5">
        <f t="shared" si="63"/>
        <v>0</v>
      </c>
      <c r="Y27" s="5">
        <f t="shared" si="53"/>
        <v>0</v>
      </c>
      <c r="Z27" s="5">
        <f t="shared" si="54"/>
        <v>0</v>
      </c>
      <c r="AA27" s="5">
        <f t="shared" si="55"/>
        <v>0</v>
      </c>
      <c r="AB27" s="5">
        <f t="shared" si="56"/>
        <v>0</v>
      </c>
      <c r="AC27" s="6">
        <f t="shared" si="57"/>
        <v>0</v>
      </c>
      <c r="AD27" s="6">
        <f t="shared" si="64"/>
        <v>0</v>
      </c>
      <c r="AE27" s="6">
        <f>((CU27-CW27)^2+(CV27-CX27)^2)^0.5</f>
        <v>0</v>
      </c>
      <c r="AF27" s="6">
        <f t="shared" si="65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3" t="s">
        <v>3</v>
      </c>
      <c r="C28" s="13"/>
      <c r="D28" s="14">
        <f>AVERAGE(D21:D26)</f>
        <v>13.200899999999999</v>
      </c>
      <c r="E28" s="14">
        <f t="shared" ref="E28:AF28" si="66">AVERAGE(E21:E26)</f>
        <v>13.017383333333333</v>
      </c>
      <c r="F28" s="14">
        <f t="shared" si="66"/>
        <v>2.3597666666666668</v>
      </c>
      <c r="G28" s="14">
        <f t="shared" si="66"/>
        <v>0.76265000000000016</v>
      </c>
      <c r="H28" s="14">
        <f t="shared" si="66"/>
        <v>1.1688500000000002</v>
      </c>
      <c r="I28" s="14">
        <f t="shared" si="66"/>
        <v>0.80043333333333333</v>
      </c>
      <c r="J28" s="14">
        <f t="shared" si="66"/>
        <v>1.5401666666666667</v>
      </c>
      <c r="K28" s="14">
        <f t="shared" si="66"/>
        <v>1.1300000000000001</v>
      </c>
      <c r="L28" s="14">
        <f t="shared" si="66"/>
        <v>4.7040050137689295</v>
      </c>
      <c r="M28" s="14">
        <f t="shared" si="66"/>
        <v>1.3060951612742631</v>
      </c>
      <c r="N28" s="14">
        <f>AVERAGE(N22:N26)</f>
        <v>3.8596197141584181</v>
      </c>
      <c r="O28" s="14">
        <f t="shared" si="66"/>
        <v>1.0731555712011194</v>
      </c>
      <c r="P28" s="14">
        <f t="shared" si="66"/>
        <v>5.02304375657521</v>
      </c>
      <c r="Q28" s="14">
        <f t="shared" si="66"/>
        <v>5.2795035995463913</v>
      </c>
      <c r="R28" s="14">
        <f t="shared" si="66"/>
        <v>3.5266151244048092</v>
      </c>
      <c r="S28" s="14">
        <f t="shared" si="66"/>
        <v>4.0436645182099138</v>
      </c>
      <c r="T28" s="14">
        <f t="shared" si="66"/>
        <v>4.6613059837706725</v>
      </c>
      <c r="U28" s="14">
        <f t="shared" si="66"/>
        <v>5.6877657806286281</v>
      </c>
      <c r="V28" s="14">
        <f>AVERAGE(V21:V24,V26)</f>
        <v>0.79001803759720679</v>
      </c>
      <c r="W28" s="14">
        <f t="shared" si="66"/>
        <v>1.3900486306245876</v>
      </c>
      <c r="X28" s="14">
        <f t="shared" si="66"/>
        <v>0.36414190802667395</v>
      </c>
      <c r="Y28" s="14">
        <f t="shared" si="66"/>
        <v>0.96539999999999992</v>
      </c>
      <c r="Z28" s="14">
        <f t="shared" si="66"/>
        <v>0.50345000000000006</v>
      </c>
      <c r="AA28" s="14">
        <f t="shared" si="66"/>
        <v>1.2948666666666668</v>
      </c>
      <c r="AB28" s="14">
        <f t="shared" si="66"/>
        <v>2.1745333333333332</v>
      </c>
      <c r="AC28" s="14">
        <f t="shared" si="66"/>
        <v>1.9515666666666664</v>
      </c>
      <c r="AD28" s="14">
        <f t="shared" si="66"/>
        <v>0.28046666666666659</v>
      </c>
      <c r="AE28" s="14">
        <f t="shared" si="66"/>
        <v>0.2569333333333334</v>
      </c>
      <c r="AF28" s="14">
        <f t="shared" si="66"/>
        <v>0.23648000000000011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7"/>
      <c r="BT28" s="7"/>
      <c r="BU28" s="7"/>
      <c r="BV28" s="7"/>
      <c r="BW28" s="7"/>
      <c r="BX28" s="7"/>
      <c r="BY28" s="7"/>
      <c r="BZ28" s="7"/>
    </row>
    <row r="29" spans="2:120" x14ac:dyDescent="0.2">
      <c r="B29" s="13" t="s">
        <v>4</v>
      </c>
      <c r="C29" s="13"/>
      <c r="D29" s="14">
        <f>STDEV(D21:D26)</f>
        <v>0.83904714051118723</v>
      </c>
      <c r="E29" s="14">
        <f t="shared" ref="E29:AF29" si="67">STDEV(E21:E26)</f>
        <v>0.86570093315570995</v>
      </c>
      <c r="F29" s="14">
        <f t="shared" si="67"/>
        <v>0.12025914795418549</v>
      </c>
      <c r="G29" s="14">
        <f t="shared" si="67"/>
        <v>5.6170552783464764E-2</v>
      </c>
      <c r="H29" s="14">
        <f t="shared" si="67"/>
        <v>9.283434170607345E-2</v>
      </c>
      <c r="I29" s="14">
        <f t="shared" si="67"/>
        <v>8.3151347954598234E-2</v>
      </c>
      <c r="J29" s="14">
        <f t="shared" si="67"/>
        <v>0.11693031543045911</v>
      </c>
      <c r="K29" s="14">
        <f t="shared" si="67"/>
        <v>0.12233372388675172</v>
      </c>
      <c r="L29" s="14">
        <f t="shared" si="67"/>
        <v>0.30616736117026638</v>
      </c>
      <c r="M29" s="14">
        <f t="shared" si="67"/>
        <v>0.10619227664922838</v>
      </c>
      <c r="N29" s="14">
        <f>STDEV(N22:N26)</f>
        <v>5.0918878595076725E-2</v>
      </c>
      <c r="O29" s="14" t="e">
        <f t="shared" si="67"/>
        <v>#DIV/0!</v>
      </c>
      <c r="P29" s="14">
        <f t="shared" si="67"/>
        <v>0.39626381040535186</v>
      </c>
      <c r="Q29" s="14">
        <f t="shared" si="67"/>
        <v>0.49632262980045783</v>
      </c>
      <c r="R29" s="14">
        <f t="shared" si="67"/>
        <v>0.31484822125218642</v>
      </c>
      <c r="S29" s="14">
        <f t="shared" si="67"/>
        <v>0.43685397128435388</v>
      </c>
      <c r="T29" s="14">
        <f t="shared" si="67"/>
        <v>0.16354592498638768</v>
      </c>
      <c r="U29" s="14">
        <f t="shared" si="67"/>
        <v>0.18499150220355051</v>
      </c>
      <c r="V29" s="14">
        <f>STDEV(V21:V24,V26)</f>
        <v>5.3372866128983711E-2</v>
      </c>
      <c r="W29" s="14">
        <f t="shared" si="67"/>
        <v>8.1615644324175993E-2</v>
      </c>
      <c r="X29" s="14">
        <f t="shared" si="67"/>
        <v>6.2111713729631743E-2</v>
      </c>
      <c r="Y29" s="14">
        <f t="shared" si="67"/>
        <v>7.6935063527626996E-2</v>
      </c>
      <c r="Z29" s="14">
        <f t="shared" si="67"/>
        <v>4.2708254471471897E-2</v>
      </c>
      <c r="AA29" s="14">
        <f t="shared" si="67"/>
        <v>0.13194223988801559</v>
      </c>
      <c r="AB29" s="14">
        <f t="shared" si="67"/>
        <v>0.24444050128132958</v>
      </c>
      <c r="AC29" s="14">
        <f t="shared" si="67"/>
        <v>0.29178408227089331</v>
      </c>
      <c r="AD29" s="14">
        <f t="shared" si="67"/>
        <v>6.4624040934211906E-3</v>
      </c>
      <c r="AE29" s="14">
        <f t="shared" si="67"/>
        <v>2.1020307641262861E-2</v>
      </c>
      <c r="AF29" s="14">
        <f t="shared" si="67"/>
        <v>1.6270279653404815E-2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7"/>
      <c r="BT29" s="7"/>
      <c r="BU29" s="7"/>
      <c r="BV29" s="7"/>
      <c r="BW29" s="7"/>
      <c r="BX29" s="7"/>
      <c r="BY29" s="7"/>
      <c r="BZ29" s="7"/>
    </row>
    <row r="30" spans="2:120" x14ac:dyDescent="0.2">
      <c r="B30" s="13" t="s">
        <v>5</v>
      </c>
      <c r="C30" s="13"/>
      <c r="D30" s="14">
        <f>MAX(D21:D26)-MIN(D21:D26)</f>
        <v>2.3049999999999997</v>
      </c>
      <c r="E30" s="14">
        <f t="shared" ref="E30:AF30" si="68">MAX(E21:E26)-MIN(E21:E26)</f>
        <v>2.2454000000000001</v>
      </c>
      <c r="F30" s="14">
        <f t="shared" si="68"/>
        <v>0.33720000000000017</v>
      </c>
      <c r="G30" s="14">
        <f t="shared" si="68"/>
        <v>0.14170000000000005</v>
      </c>
      <c r="H30" s="14">
        <f t="shared" si="68"/>
        <v>0.23430000000000017</v>
      </c>
      <c r="I30" s="14">
        <f t="shared" si="68"/>
        <v>0.23430000000000017</v>
      </c>
      <c r="J30" s="14">
        <f t="shared" si="68"/>
        <v>0.32580000000000009</v>
      </c>
      <c r="K30" s="14">
        <f t="shared" si="68"/>
        <v>0.2900999999999998</v>
      </c>
      <c r="L30" s="14">
        <f t="shared" si="68"/>
        <v>0.8361305590242436</v>
      </c>
      <c r="M30" s="14">
        <f t="shared" si="68"/>
        <v>0.24147930601134915</v>
      </c>
      <c r="N30" s="14">
        <f>MAX(N22:N26)-MIN(N22:N26)</f>
        <v>9.3440448744115834E-2</v>
      </c>
      <c r="O30" s="14">
        <f t="shared" si="68"/>
        <v>0</v>
      </c>
      <c r="P30" s="14">
        <f t="shared" si="68"/>
        <v>1.0283028921697319</v>
      </c>
      <c r="Q30" s="14">
        <f t="shared" si="68"/>
        <v>1.3816168893432721</v>
      </c>
      <c r="R30" s="14">
        <f t="shared" si="68"/>
        <v>0.66023164589374206</v>
      </c>
      <c r="S30" s="14">
        <f t="shared" si="68"/>
        <v>1.0452641378053622</v>
      </c>
      <c r="T30" s="14">
        <f t="shared" si="68"/>
        <v>0.44346859813235451</v>
      </c>
      <c r="U30" s="14">
        <f t="shared" si="68"/>
        <v>0.4522311779175876</v>
      </c>
      <c r="V30" s="14">
        <f>MAX(V21:V24,V26)-MIN(V21:V24,V26)</f>
        <v>0.1211431215281692</v>
      </c>
      <c r="W30" s="14">
        <f t="shared" si="68"/>
        <v>0.23448918414209308</v>
      </c>
      <c r="X30" s="14">
        <f t="shared" si="68"/>
        <v>0.17987536730921022</v>
      </c>
      <c r="Y30" s="14">
        <f t="shared" si="68"/>
        <v>0.22409999999999997</v>
      </c>
      <c r="Z30" s="14">
        <f t="shared" si="68"/>
        <v>0.12</v>
      </c>
      <c r="AA30" s="14">
        <f t="shared" si="68"/>
        <v>0.37019999999999986</v>
      </c>
      <c r="AB30" s="14">
        <f t="shared" si="68"/>
        <v>0.57530000000000014</v>
      </c>
      <c r="AC30" s="14">
        <f t="shared" si="68"/>
        <v>0.75639999999999996</v>
      </c>
      <c r="AD30" s="14">
        <f t="shared" si="68"/>
        <v>1.8499999999999905E-2</v>
      </c>
      <c r="AE30" s="14">
        <f t="shared" si="68"/>
        <v>3.9400000000000102E-2</v>
      </c>
      <c r="AF30" s="14">
        <f t="shared" si="68"/>
        <v>4.0000000000000036E-2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7"/>
      <c r="BT30" s="7"/>
      <c r="BU30" s="7"/>
      <c r="BV30" s="7"/>
      <c r="BW30" s="7"/>
      <c r="BX30" s="7"/>
      <c r="BY30" s="7"/>
      <c r="BZ30" s="7"/>
    </row>
    <row r="31" spans="2:120" x14ac:dyDescent="0.2">
      <c r="B31" s="13" t="s">
        <v>6</v>
      </c>
      <c r="C31" s="13"/>
      <c r="D31" s="14">
        <f>MIN(D21:D26)</f>
        <v>12.025</v>
      </c>
      <c r="E31" s="14">
        <f t="shared" ref="E31:AF31" si="69">MIN(E21:E26)</f>
        <v>11.927199999999999</v>
      </c>
      <c r="F31" s="14">
        <f t="shared" si="69"/>
        <v>2.1259999999999999</v>
      </c>
      <c r="G31" s="14">
        <f t="shared" si="69"/>
        <v>0.6794</v>
      </c>
      <c r="H31" s="14">
        <f t="shared" si="69"/>
        <v>1.0147999999999999</v>
      </c>
      <c r="I31" s="14">
        <f t="shared" si="69"/>
        <v>0.67819999999999991</v>
      </c>
      <c r="J31" s="14">
        <f t="shared" si="69"/>
        <v>1.3798000000000004</v>
      </c>
      <c r="K31" s="14">
        <f t="shared" si="69"/>
        <v>1.0021000000000004</v>
      </c>
      <c r="L31" s="14">
        <f t="shared" si="69"/>
        <v>4.2340540313038044</v>
      </c>
      <c r="M31" s="14">
        <f t="shared" si="69"/>
        <v>1.2148903242679974</v>
      </c>
      <c r="N31" s="14">
        <f>MIN(N22:N26)</f>
        <v>3.8012097103187408</v>
      </c>
      <c r="O31" s="14">
        <f t="shared" si="69"/>
        <v>1.0731555712011194</v>
      </c>
      <c r="P31" s="14">
        <f t="shared" si="69"/>
        <v>4.2444490667223231</v>
      </c>
      <c r="Q31" s="14">
        <f t="shared" si="69"/>
        <v>4.3078875565641219</v>
      </c>
      <c r="R31" s="14">
        <f t="shared" si="69"/>
        <v>3.0569941920128012</v>
      </c>
      <c r="S31" s="14">
        <f t="shared" si="69"/>
        <v>3.449717091298937</v>
      </c>
      <c r="T31" s="14">
        <f t="shared" si="69"/>
        <v>4.4218852687513275</v>
      </c>
      <c r="U31" s="14">
        <f t="shared" si="69"/>
        <v>5.4002786298486498</v>
      </c>
      <c r="V31" s="14">
        <f>MIN(V21:V24,V26)</f>
        <v>0.72937815980463727</v>
      </c>
      <c r="W31" s="14">
        <f t="shared" si="69"/>
        <v>1.2967094084643644</v>
      </c>
      <c r="X31" s="14">
        <f t="shared" si="69"/>
        <v>0.26915417514874307</v>
      </c>
      <c r="Y31" s="14">
        <f t="shared" si="69"/>
        <v>0.82489999999999997</v>
      </c>
      <c r="Z31" s="14">
        <f t="shared" si="69"/>
        <v>0.45530000000000004</v>
      </c>
      <c r="AA31" s="14">
        <f t="shared" si="69"/>
        <v>1.1411</v>
      </c>
      <c r="AB31" s="14">
        <f t="shared" si="69"/>
        <v>1.8808</v>
      </c>
      <c r="AC31" s="14">
        <f t="shared" si="69"/>
        <v>1.6211</v>
      </c>
      <c r="AD31" s="14">
        <f t="shared" si="69"/>
        <v>0.27110000000000012</v>
      </c>
      <c r="AE31" s="14">
        <f t="shared" si="69"/>
        <v>0.2330000000000001</v>
      </c>
      <c r="AF31" s="14">
        <f t="shared" si="69"/>
        <v>0.21210000000000001</v>
      </c>
      <c r="AI31" s="12"/>
      <c r="AJ31" s="12"/>
      <c r="AK31" s="12"/>
    </row>
    <row r="32" spans="2:120" x14ac:dyDescent="0.2">
      <c r="B32" s="13" t="s">
        <v>7</v>
      </c>
      <c r="C32" s="13"/>
      <c r="D32" s="14">
        <f>MAX(D21:D26)</f>
        <v>14.33</v>
      </c>
      <c r="E32" s="14">
        <f t="shared" ref="E32:AF32" si="70">MAX(E21:E26)</f>
        <v>14.172599999999999</v>
      </c>
      <c r="F32" s="14">
        <f t="shared" si="70"/>
        <v>2.4632000000000001</v>
      </c>
      <c r="G32" s="14">
        <f t="shared" si="70"/>
        <v>0.82110000000000005</v>
      </c>
      <c r="H32" s="14">
        <f t="shared" si="70"/>
        <v>1.2491000000000001</v>
      </c>
      <c r="I32" s="14">
        <f t="shared" si="70"/>
        <v>0.91250000000000009</v>
      </c>
      <c r="J32" s="14">
        <f t="shared" si="70"/>
        <v>1.7056000000000004</v>
      </c>
      <c r="K32" s="14">
        <f t="shared" si="70"/>
        <v>1.2922000000000002</v>
      </c>
      <c r="L32" s="14">
        <f t="shared" si="70"/>
        <v>5.070184590328048</v>
      </c>
      <c r="M32" s="14">
        <f t="shared" si="70"/>
        <v>1.4563696302793465</v>
      </c>
      <c r="N32" s="14">
        <f>MAX(N22:N26)</f>
        <v>3.8946501590628566</v>
      </c>
      <c r="O32" s="14">
        <f t="shared" si="70"/>
        <v>1.0731555712011194</v>
      </c>
      <c r="P32" s="14">
        <f t="shared" si="70"/>
        <v>5.2727519588920551</v>
      </c>
      <c r="Q32" s="14">
        <f t="shared" si="70"/>
        <v>5.689504445907394</v>
      </c>
      <c r="R32" s="14">
        <f t="shared" si="70"/>
        <v>3.7172258379065433</v>
      </c>
      <c r="S32" s="14">
        <f t="shared" si="70"/>
        <v>4.4949812291042992</v>
      </c>
      <c r="T32" s="14">
        <f t="shared" si="70"/>
        <v>4.865353866883682</v>
      </c>
      <c r="U32" s="14">
        <f t="shared" si="70"/>
        <v>5.8525098077662374</v>
      </c>
      <c r="V32" s="14">
        <f>MAX(V21:V24,V26)</f>
        <v>0.85052128133280647</v>
      </c>
      <c r="W32" s="14">
        <f t="shared" si="70"/>
        <v>1.5311985926064575</v>
      </c>
      <c r="X32" s="14">
        <f t="shared" si="70"/>
        <v>0.44902954245795329</v>
      </c>
      <c r="Y32" s="14">
        <f t="shared" si="70"/>
        <v>1.0489999999999999</v>
      </c>
      <c r="Z32" s="14">
        <f t="shared" si="70"/>
        <v>0.57530000000000003</v>
      </c>
      <c r="AA32" s="14">
        <f t="shared" si="70"/>
        <v>1.5112999999999999</v>
      </c>
      <c r="AB32" s="14">
        <f t="shared" si="70"/>
        <v>2.4561000000000002</v>
      </c>
      <c r="AC32" s="14">
        <f t="shared" si="70"/>
        <v>2.3774999999999999</v>
      </c>
      <c r="AD32" s="14">
        <f t="shared" si="70"/>
        <v>0.28960000000000002</v>
      </c>
      <c r="AE32" s="14">
        <f t="shared" si="70"/>
        <v>0.2724000000000002</v>
      </c>
      <c r="AF32" s="14">
        <f t="shared" si="70"/>
        <v>0.25210000000000005</v>
      </c>
      <c r="AI32" s="12"/>
      <c r="AJ32" s="12"/>
      <c r="AK32" s="12"/>
    </row>
    <row r="33" spans="2:37" x14ac:dyDescent="0.2">
      <c r="B33" s="13" t="s">
        <v>56</v>
      </c>
      <c r="C33" s="13"/>
      <c r="D33" s="15">
        <f>COUNT(D21:D26)</f>
        <v>6</v>
      </c>
      <c r="E33" s="15">
        <f t="shared" ref="E33:AF33" si="71">COUNT(E21:E26)</f>
        <v>6</v>
      </c>
      <c r="F33" s="15">
        <f t="shared" si="71"/>
        <v>6</v>
      </c>
      <c r="G33" s="15">
        <f t="shared" si="71"/>
        <v>6</v>
      </c>
      <c r="H33" s="15">
        <f t="shared" si="71"/>
        <v>6</v>
      </c>
      <c r="I33" s="15">
        <f t="shared" si="71"/>
        <v>6</v>
      </c>
      <c r="J33" s="15">
        <f t="shared" si="71"/>
        <v>6</v>
      </c>
      <c r="K33" s="15">
        <f t="shared" si="71"/>
        <v>6</v>
      </c>
      <c r="L33" s="15">
        <f t="shared" si="71"/>
        <v>5</v>
      </c>
      <c r="M33" s="15">
        <f t="shared" si="71"/>
        <v>5</v>
      </c>
      <c r="N33" s="15">
        <f>COUNT(N22:N26)</f>
        <v>3</v>
      </c>
      <c r="O33" s="15">
        <f t="shared" si="71"/>
        <v>1</v>
      </c>
      <c r="P33" s="15">
        <f t="shared" si="71"/>
        <v>6</v>
      </c>
      <c r="Q33" s="15">
        <f t="shared" si="71"/>
        <v>6</v>
      </c>
      <c r="R33" s="15">
        <f t="shared" si="71"/>
        <v>4</v>
      </c>
      <c r="S33" s="15">
        <f t="shared" si="71"/>
        <v>4</v>
      </c>
      <c r="T33" s="15">
        <f t="shared" si="71"/>
        <v>5</v>
      </c>
      <c r="U33" s="15">
        <f t="shared" si="71"/>
        <v>5</v>
      </c>
      <c r="V33" s="15">
        <f>COUNT(V21:V24,V26)</f>
        <v>5</v>
      </c>
      <c r="W33" s="15">
        <f t="shared" si="71"/>
        <v>6</v>
      </c>
      <c r="X33" s="15">
        <f t="shared" si="71"/>
        <v>6</v>
      </c>
      <c r="Y33" s="15">
        <f t="shared" si="71"/>
        <v>6</v>
      </c>
      <c r="Z33" s="15">
        <f t="shared" si="71"/>
        <v>6</v>
      </c>
      <c r="AA33" s="15">
        <f t="shared" si="71"/>
        <v>6</v>
      </c>
      <c r="AB33" s="15">
        <f t="shared" si="71"/>
        <v>6</v>
      </c>
      <c r="AC33" s="15">
        <f t="shared" si="71"/>
        <v>6</v>
      </c>
      <c r="AD33" s="15">
        <f t="shared" si="71"/>
        <v>6</v>
      </c>
      <c r="AE33" s="15">
        <f t="shared" si="71"/>
        <v>3</v>
      </c>
      <c r="AF33" s="15">
        <f t="shared" si="71"/>
        <v>5</v>
      </c>
      <c r="AI33" s="12"/>
      <c r="AJ33" s="12"/>
      <c r="AK33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19:AH19"/>
    <mergeCell ref="AI19:AJ19"/>
    <mergeCell ref="AK19:AL19"/>
    <mergeCell ref="AM19:AN19"/>
    <mergeCell ref="AO19:AP19"/>
    <mergeCell ref="AQ19:AR19"/>
    <mergeCell ref="AS19:AT19"/>
    <mergeCell ref="AU19:AV19"/>
    <mergeCell ref="BE19:BF19"/>
    <mergeCell ref="BG19:BH19"/>
    <mergeCell ref="BI19:BJ19"/>
    <mergeCell ref="BK19:BL19"/>
    <mergeCell ref="AW19:AX19"/>
    <mergeCell ref="AY19:AZ19"/>
    <mergeCell ref="BA19:BB19"/>
    <mergeCell ref="BC19:BD19"/>
    <mergeCell ref="BU19:BV19"/>
    <mergeCell ref="BW19:BX19"/>
    <mergeCell ref="BM19:BN19"/>
    <mergeCell ref="BO19:BP19"/>
    <mergeCell ref="BQ19:BR19"/>
    <mergeCell ref="BS19:BT19"/>
  </mergeCells>
  <phoneticPr fontId="4" type="noConversion"/>
  <pageMargins left="0.75" right="0.75" top="1" bottom="1" header="0.5" footer="0.5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Q38"/>
  <sheetViews>
    <sheetView workbookViewId="0">
      <pane xSplit="3" topLeftCell="V1" activePane="topRight" state="frozen"/>
      <selection pane="topRight" activeCell="B13" sqref="B13:AG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1" width="8.7109375" style="12" customWidth="1"/>
    <col min="22" max="22" width="8.85546875" customWidth="1"/>
    <col min="23" max="26" width="8.7109375" style="12" customWidth="1"/>
    <col min="27" max="27" width="9.42578125" style="12" customWidth="1"/>
    <col min="28" max="28" width="10.140625" style="12" customWidth="1"/>
    <col min="29" max="29" width="10.7109375" style="12" customWidth="1"/>
    <col min="30" max="35" width="8.7109375" style="12" customWidth="1"/>
    <col min="36" max="38" width="8.7109375" style="11" customWidth="1"/>
    <col min="39" max="79" width="8.7109375" style="12" customWidth="1"/>
    <col min="80" max="16384" width="9.140625" style="12"/>
  </cols>
  <sheetData>
    <row r="1" spans="2:121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6">
        <v>1</v>
      </c>
      <c r="AI1" s="86"/>
      <c r="AJ1" s="87">
        <v>2</v>
      </c>
      <c r="AK1" s="87"/>
      <c r="AL1" s="87">
        <v>3</v>
      </c>
      <c r="AM1" s="87"/>
      <c r="AN1" s="86">
        <v>4</v>
      </c>
      <c r="AO1" s="86"/>
      <c r="AP1" s="86">
        <v>5</v>
      </c>
      <c r="AQ1" s="86"/>
      <c r="AR1" s="86">
        <v>6</v>
      </c>
      <c r="AS1" s="86"/>
      <c r="AT1" s="86">
        <v>7</v>
      </c>
      <c r="AU1" s="86"/>
      <c r="AV1" s="86">
        <v>8</v>
      </c>
      <c r="AW1" s="86"/>
      <c r="AX1" s="86">
        <v>9</v>
      </c>
      <c r="AY1" s="86"/>
      <c r="AZ1" s="86">
        <v>10</v>
      </c>
      <c r="BA1" s="86"/>
      <c r="BB1" s="86">
        <v>11</v>
      </c>
      <c r="BC1" s="86"/>
      <c r="BD1" s="86">
        <v>12</v>
      </c>
      <c r="BE1" s="86"/>
      <c r="BF1" s="86">
        <v>13</v>
      </c>
      <c r="BG1" s="86"/>
      <c r="BH1" s="86">
        <v>14</v>
      </c>
      <c r="BI1" s="86"/>
      <c r="BJ1" s="86">
        <v>15</v>
      </c>
      <c r="BK1" s="86"/>
      <c r="BL1" s="86">
        <v>16</v>
      </c>
      <c r="BM1" s="86"/>
      <c r="BN1" s="86">
        <v>17</v>
      </c>
      <c r="BO1" s="86"/>
      <c r="BP1" s="86">
        <v>18</v>
      </c>
      <c r="BQ1" s="86"/>
      <c r="BR1" s="86">
        <v>19</v>
      </c>
      <c r="BS1" s="86"/>
      <c r="BT1" s="86">
        <v>20</v>
      </c>
      <c r="BU1" s="86"/>
      <c r="BV1" s="86">
        <v>21</v>
      </c>
      <c r="BW1" s="86"/>
      <c r="BX1" s="86">
        <v>22</v>
      </c>
      <c r="BY1" s="86"/>
      <c r="BZ1" s="3"/>
      <c r="CA1" s="3"/>
    </row>
    <row r="2" spans="2:121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W2" s="2" t="s">
        <v>600</v>
      </c>
      <c r="X2" s="2" t="s">
        <v>601</v>
      </c>
      <c r="Y2" s="2" t="s">
        <v>602</v>
      </c>
      <c r="Z2" s="2" t="s">
        <v>13</v>
      </c>
      <c r="AA2" s="2" t="s">
        <v>14</v>
      </c>
      <c r="AB2" s="2" t="s">
        <v>78</v>
      </c>
      <c r="AC2" s="20" t="s">
        <v>79</v>
      </c>
      <c r="AD2" s="1" t="s">
        <v>80</v>
      </c>
      <c r="AE2" s="1" t="s">
        <v>501</v>
      </c>
      <c r="AF2" s="1" t="s">
        <v>502</v>
      </c>
      <c r="AG2" s="1" t="s">
        <v>503</v>
      </c>
      <c r="AH2" s="3" t="s">
        <v>15</v>
      </c>
      <c r="AI2" s="3" t="s">
        <v>16</v>
      </c>
      <c r="AJ2" s="4" t="s">
        <v>17</v>
      </c>
      <c r="AK2" s="4" t="s">
        <v>18</v>
      </c>
      <c r="AL2" s="4" t="s">
        <v>19</v>
      </c>
      <c r="AM2" s="3" t="s">
        <v>20</v>
      </c>
      <c r="AN2" s="3" t="s">
        <v>21</v>
      </c>
      <c r="AO2" s="3" t="s">
        <v>22</v>
      </c>
      <c r="AP2" s="3" t="s">
        <v>23</v>
      </c>
      <c r="AQ2" s="3" t="s">
        <v>24</v>
      </c>
      <c r="AR2" s="3" t="s">
        <v>25</v>
      </c>
      <c r="AS2" s="3" t="s">
        <v>26</v>
      </c>
      <c r="AT2" s="3" t="s">
        <v>27</v>
      </c>
      <c r="AU2" s="3" t="s">
        <v>28</v>
      </c>
      <c r="AV2" s="3" t="s">
        <v>29</v>
      </c>
      <c r="AW2" s="3" t="s">
        <v>30</v>
      </c>
      <c r="AX2" s="3" t="s">
        <v>31</v>
      </c>
      <c r="AY2" s="3" t="s">
        <v>32</v>
      </c>
      <c r="AZ2" s="3" t="s">
        <v>43</v>
      </c>
      <c r="BA2" s="3" t="s">
        <v>44</v>
      </c>
      <c r="BB2" s="3" t="s">
        <v>45</v>
      </c>
      <c r="BC2" s="3" t="s">
        <v>46</v>
      </c>
      <c r="BD2" s="3" t="s">
        <v>47</v>
      </c>
      <c r="BE2" s="3" t="s">
        <v>48</v>
      </c>
      <c r="BF2" s="3" t="s">
        <v>49</v>
      </c>
      <c r="BG2" s="3" t="s">
        <v>50</v>
      </c>
      <c r="BH2" s="3" t="s">
        <v>51</v>
      </c>
      <c r="BI2" s="3" t="s">
        <v>52</v>
      </c>
      <c r="BJ2" s="3" t="s">
        <v>53</v>
      </c>
      <c r="BK2" s="3" t="s">
        <v>54</v>
      </c>
      <c r="BL2" s="3" t="s">
        <v>70</v>
      </c>
      <c r="BM2" s="3" t="s">
        <v>71</v>
      </c>
      <c r="BN2" s="3" t="s">
        <v>72</v>
      </c>
      <c r="BO2" s="3" t="s">
        <v>73</v>
      </c>
      <c r="BP2" s="3" t="s">
        <v>81</v>
      </c>
      <c r="BQ2" s="3" t="s">
        <v>82</v>
      </c>
      <c r="BR2" s="3" t="s">
        <v>83</v>
      </c>
      <c r="BS2" s="3" t="s">
        <v>84</v>
      </c>
      <c r="BT2" s="3" t="s">
        <v>33</v>
      </c>
      <c r="BU2" s="3" t="s">
        <v>34</v>
      </c>
      <c r="BV2" s="3" t="s">
        <v>35</v>
      </c>
      <c r="BW2" s="3" t="s">
        <v>36</v>
      </c>
      <c r="BX2" s="3" t="s">
        <v>37</v>
      </c>
      <c r="BY2" s="3" t="s">
        <v>38</v>
      </c>
      <c r="BZ2" s="3" t="s">
        <v>147</v>
      </c>
      <c r="CA2" s="3" t="s">
        <v>148</v>
      </c>
      <c r="CB2" s="3" t="s">
        <v>39</v>
      </c>
      <c r="CC2" s="3" t="s">
        <v>40</v>
      </c>
      <c r="CD2" s="3" t="s">
        <v>41</v>
      </c>
      <c r="CE2" s="3" t="s">
        <v>42</v>
      </c>
      <c r="CF2" s="20" t="s">
        <v>149</v>
      </c>
      <c r="CG2" s="20" t="s">
        <v>150</v>
      </c>
      <c r="CH2" s="20" t="s">
        <v>151</v>
      </c>
      <c r="CI2" s="20" t="s">
        <v>152</v>
      </c>
      <c r="CJ2" s="20" t="s">
        <v>153</v>
      </c>
      <c r="CK2" s="20" t="s">
        <v>154</v>
      </c>
      <c r="CL2" s="20" t="s">
        <v>500</v>
      </c>
      <c r="CM2" s="20" t="s">
        <v>505</v>
      </c>
      <c r="CN2" s="20" t="s">
        <v>506</v>
      </c>
      <c r="CO2" s="20" t="s">
        <v>507</v>
      </c>
      <c r="CP2" s="20" t="s">
        <v>155</v>
      </c>
      <c r="CQ2" s="20" t="s">
        <v>156</v>
      </c>
      <c r="CR2" s="20" t="s">
        <v>157</v>
      </c>
      <c r="CS2" s="20" t="s">
        <v>158</v>
      </c>
      <c r="CT2" s="20" t="s">
        <v>159</v>
      </c>
      <c r="CU2" s="20" t="s">
        <v>160</v>
      </c>
      <c r="CV2" s="20" t="s">
        <v>504</v>
      </c>
      <c r="CW2" s="20" t="s">
        <v>508</v>
      </c>
      <c r="CX2" s="20" t="s">
        <v>509</v>
      </c>
      <c r="CY2" s="20" t="s">
        <v>510</v>
      </c>
      <c r="CZ2" s="20" t="s">
        <v>161</v>
      </c>
      <c r="DA2" s="20" t="s">
        <v>165</v>
      </c>
      <c r="DB2" s="20" t="s">
        <v>166</v>
      </c>
      <c r="DC2" s="20" t="s">
        <v>162</v>
      </c>
      <c r="DD2" s="20" t="s">
        <v>163</v>
      </c>
      <c r="DE2" s="20" t="s">
        <v>164</v>
      </c>
      <c r="DF2" s="20" t="s">
        <v>511</v>
      </c>
      <c r="DG2" s="20" t="s">
        <v>512</v>
      </c>
      <c r="DH2" s="20" t="s">
        <v>513</v>
      </c>
      <c r="DI2" s="20" t="s">
        <v>514</v>
      </c>
      <c r="DJ2" s="20" t="s">
        <v>592</v>
      </c>
      <c r="DK2" s="20" t="s">
        <v>593</v>
      </c>
      <c r="DL2" s="20" t="s">
        <v>595</v>
      </c>
      <c r="DM2" s="20" t="s">
        <v>594</v>
      </c>
      <c r="DN2" s="20" t="s">
        <v>596</v>
      </c>
      <c r="DO2" s="20" t="s">
        <v>597</v>
      </c>
      <c r="DP2" s="20" t="s">
        <v>598</v>
      </c>
      <c r="DQ2" s="20" t="s">
        <v>599</v>
      </c>
    </row>
    <row r="3" spans="2:121" x14ac:dyDescent="0.2">
      <c r="B3" s="1" t="s">
        <v>112</v>
      </c>
      <c r="C3" s="1"/>
      <c r="D3" s="5">
        <f t="shared" ref="D3:D12" si="0">((AH3-AX3)^2+(AI3-AY3)^2)^0.5</f>
        <v>12.726699999999999</v>
      </c>
      <c r="E3" s="5">
        <f t="shared" ref="E3:E12" si="1">((AH3-AV3)^2+(AI3-AW3)^2)^0.5</f>
        <v>12.0174</v>
      </c>
      <c r="F3" s="5">
        <f t="shared" ref="F3:F12" si="2">((AH3-AN3)^2+(AI3-AO3)^2)^0.5</f>
        <v>2.8359000000000001</v>
      </c>
      <c r="G3" s="5">
        <f t="shared" ref="G3:G12" si="3">((AH3-AJ3)^2+(AI3-AK3)^2)^0.5</f>
        <v>0.81030000000000002</v>
      </c>
      <c r="H3" s="5">
        <f t="shared" ref="H3:H12" si="4">((AL3-AN3)^2+(AM3-AO3)^2)^0.5</f>
        <v>1.5951000000000002</v>
      </c>
      <c r="I3" s="5">
        <f t="shared" ref="I3:I12" si="5">((AN3-AP3)^2+(AO3-AQ3)^2)^0.5</f>
        <v>0.7759999999999998</v>
      </c>
      <c r="J3" s="5">
        <f t="shared" ref="J3:J12" si="6">((AP3-AR3)^2+(AQ3-AS3)^2)^0.5</f>
        <v>1.7151000000000001</v>
      </c>
      <c r="K3" s="5">
        <f t="shared" ref="K3:K12" si="7">((AR3-AT3)^2+(AS3-AU3)^2)^0.5</f>
        <v>0.88140000000000018</v>
      </c>
      <c r="L3" s="5">
        <f t="shared" ref="L3:L12" si="8">((BT3-BV3)^2+(BU3-BW3)^2)^0.5</f>
        <v>4.9175861253261237</v>
      </c>
      <c r="M3" s="5">
        <f t="shared" ref="M3:M12" si="9">((BV3-BX3)^2+(BW3-BY3)^2)^0.5</f>
        <v>1.3892099229418136</v>
      </c>
      <c r="N3" s="5">
        <f>((BX3-BZ3)^2+(BY3-CA3)^2)^0.5 + ((BZ3-CB3)^2+(CA3-CC3)^2)^0.5</f>
        <v>5.0158887996047126</v>
      </c>
      <c r="O3" s="5">
        <f>((CA3-CC3)^2+(CB3-CD3)^2)^0.5</f>
        <v>0.88085565786909747</v>
      </c>
      <c r="P3" s="5">
        <f>((CF3-CH3)^2+(CG3-CI3)^2)^0.5</f>
        <v>4.8993273017833792</v>
      </c>
      <c r="Q3" s="5">
        <f>((CH3-CJ3)^2+(CI3-CK3)^2)^0.5</f>
        <v>5.4922281835335287</v>
      </c>
      <c r="R3" s="5">
        <f>((CP3-CR3)^2+(CQ3-CS3)^2)^0.5</f>
        <v>3.2807142164473877</v>
      </c>
      <c r="S3" s="5">
        <f>((CR3-CT3)^2+(CS3-CU3)^2)^0.5</f>
        <v>4.4346252243002455</v>
      </c>
      <c r="T3" s="5">
        <f>((CZ3-DB3)^2+(DA3-DC3)^2)^0.5</f>
        <v>4.7202014279053808</v>
      </c>
      <c r="U3" s="5">
        <f>((DB3-DD3)^2+(DC3-DE3)^2)^0.5</f>
        <v>5.5802485580841283</v>
      </c>
      <c r="W3" s="5">
        <f>((DJ3-DL3)^2+(DK3-DM3)^2)^0.5</f>
        <v>0.91022670802388572</v>
      </c>
      <c r="X3" s="5">
        <f>((DL3-DN3)^2+(DM3-DO3)^2)^0.5</f>
        <v>1.710854362591977</v>
      </c>
      <c r="Y3" s="5">
        <f>((DN3-DP3)^2+(DO3-DQ3)^2)^0.5</f>
        <v>0.3940178803049425</v>
      </c>
      <c r="Z3" s="5">
        <f t="shared" ref="Z3:Z12" si="10">((BF3-BL3)^2+(BG3-BM3)^2)^0.5</f>
        <v>1.0438999999999989</v>
      </c>
      <c r="AA3" s="5">
        <f t="shared" ref="AA3:AA12" si="11">((BH3-BJ3)^2+(BI3-BK3)^2)^0.5</f>
        <v>0.67939999999999934</v>
      </c>
      <c r="AB3" s="5">
        <f t="shared" ref="AB3:AB12" si="12">((BD3-BN3)^2+(BE3-BO3)^2)^0.5</f>
        <v>1.4737999999999989</v>
      </c>
      <c r="AC3" s="5">
        <f t="shared" ref="AC3:AC12" si="13">((BB3-BP3)^2+(BC3-BQ3)^2)^0.5</f>
        <v>2.6269999999999989</v>
      </c>
      <c r="AD3" s="6">
        <f t="shared" ref="AD3:AD12" si="14">((AZ3-BR3)^2+(BA3-BS3)^2)^0.5</f>
        <v>1.8877999999999995</v>
      </c>
      <c r="AE3" s="6">
        <f>((CL3-CN3)^2+(CM3-CO3)^2)^0.5</f>
        <v>0.34739999999999993</v>
      </c>
      <c r="AF3" s="6">
        <f>((CV3-CX3)^2+(CW3-CY3)^2)^0.5</f>
        <v>0.3327</v>
      </c>
      <c r="AG3" s="6">
        <f>((DF3-DH3)^2+(DG3-DI3)^2)^0.5</f>
        <v>0.28580000000000005</v>
      </c>
      <c r="AH3" s="9">
        <v>0</v>
      </c>
      <c r="AI3" s="9">
        <v>0</v>
      </c>
      <c r="AJ3" s="9">
        <v>0</v>
      </c>
      <c r="AK3" s="9">
        <v>-0.81030000000000002</v>
      </c>
      <c r="AL3" s="9">
        <v>0</v>
      </c>
      <c r="AM3" s="9">
        <v>-1.2407999999999999</v>
      </c>
      <c r="AN3" s="9">
        <v>0</v>
      </c>
      <c r="AO3" s="9">
        <v>-2.8359000000000001</v>
      </c>
      <c r="AP3" s="9">
        <v>0</v>
      </c>
      <c r="AQ3" s="9">
        <v>-3.6118999999999999</v>
      </c>
      <c r="AR3" s="9">
        <v>0</v>
      </c>
      <c r="AS3" s="9">
        <v>-5.327</v>
      </c>
      <c r="AT3" s="9">
        <v>0</v>
      </c>
      <c r="AU3" s="9">
        <v>-6.2084000000000001</v>
      </c>
      <c r="AV3" s="9">
        <v>0</v>
      </c>
      <c r="AW3" s="9">
        <v>-12.0174</v>
      </c>
      <c r="AX3" s="9">
        <v>0</v>
      </c>
      <c r="AY3" s="9">
        <v>-12.726699999999999</v>
      </c>
      <c r="AZ3" s="18">
        <v>8.9070999999999998</v>
      </c>
      <c r="BA3" s="18">
        <v>-5.3022</v>
      </c>
      <c r="BB3" s="19">
        <v>9.5452999999999992</v>
      </c>
      <c r="BC3" s="19">
        <v>-5.3022</v>
      </c>
      <c r="BD3" s="19">
        <v>9.0467999999999993</v>
      </c>
      <c r="BE3" s="19">
        <v>-5.3022</v>
      </c>
      <c r="BF3" s="19">
        <v>8.9934999999999992</v>
      </c>
      <c r="BG3" s="19">
        <v>-5.3022</v>
      </c>
      <c r="BH3" s="19">
        <v>8.8194999999999997</v>
      </c>
      <c r="BI3" s="19">
        <v>-5.3022</v>
      </c>
      <c r="BJ3" s="19">
        <v>8.1401000000000003</v>
      </c>
      <c r="BK3" s="19">
        <v>-5.3022</v>
      </c>
      <c r="BL3" s="19">
        <v>7.9496000000000002</v>
      </c>
      <c r="BM3" s="19">
        <v>-5.3022</v>
      </c>
      <c r="BN3" s="19">
        <v>7.5730000000000004</v>
      </c>
      <c r="BO3" s="19">
        <v>-5.3022</v>
      </c>
      <c r="BP3" s="19">
        <v>6.9183000000000003</v>
      </c>
      <c r="BQ3" s="19">
        <v>-5.3022</v>
      </c>
      <c r="BR3" s="19">
        <v>7.0193000000000003</v>
      </c>
      <c r="BS3" s="19">
        <v>-5.3022</v>
      </c>
      <c r="BT3" s="17">
        <v>0</v>
      </c>
      <c r="BU3" s="17">
        <v>0</v>
      </c>
      <c r="BV3" s="17">
        <v>1.1849000000000001</v>
      </c>
      <c r="BW3" s="17">
        <v>4.7727000000000004</v>
      </c>
      <c r="BX3" s="17">
        <v>2.5394000000000001</v>
      </c>
      <c r="BY3" s="17">
        <v>5.0812999999999997</v>
      </c>
      <c r="BZ3" s="17">
        <v>2.5394000000000001</v>
      </c>
      <c r="CA3" s="17">
        <v>5.0812999999999997</v>
      </c>
      <c r="CB3" s="17">
        <v>7.5095000000000001</v>
      </c>
      <c r="CC3" s="17">
        <v>5.7575000000000003</v>
      </c>
      <c r="CD3" s="17">
        <v>8.0739999999999998</v>
      </c>
      <c r="CE3" s="17">
        <v>4.4874999999999998</v>
      </c>
      <c r="CF3" s="12">
        <v>0.75309999999999999</v>
      </c>
      <c r="CG3" s="12">
        <v>2.3424999999999998</v>
      </c>
      <c r="CH3" s="12">
        <v>1.4179999999999999</v>
      </c>
      <c r="CI3" s="12">
        <v>7.1965000000000003</v>
      </c>
      <c r="CJ3" s="12">
        <v>2.2879</v>
      </c>
      <c r="CK3" s="12">
        <v>1.7736000000000001</v>
      </c>
      <c r="CL3" s="12">
        <v>1.2388999999999999</v>
      </c>
      <c r="CM3" s="12">
        <v>3.8620999999999999</v>
      </c>
      <c r="CN3" s="12">
        <v>0.89149999999999996</v>
      </c>
      <c r="CO3" s="12">
        <v>3.8620999999999999</v>
      </c>
      <c r="CP3" s="12">
        <v>1.2014</v>
      </c>
      <c r="CQ3" s="12">
        <v>4.0595999999999997</v>
      </c>
      <c r="CR3" s="12">
        <v>-1.6707000000000001</v>
      </c>
      <c r="CS3" s="12">
        <v>2.4740000000000002</v>
      </c>
      <c r="CT3" s="12">
        <v>0.46550000000000002</v>
      </c>
      <c r="CU3" s="12">
        <v>-1.4121999999999999</v>
      </c>
      <c r="CV3" s="12">
        <v>0.38669999999999999</v>
      </c>
      <c r="CW3" s="12">
        <v>3.4346999999999999</v>
      </c>
      <c r="CX3" s="12">
        <v>5.3999999999999999E-2</v>
      </c>
      <c r="CY3" s="12">
        <v>3.4346999999999999</v>
      </c>
      <c r="CZ3" s="12">
        <v>8.8900000000000007E-2</v>
      </c>
      <c r="DA3" s="12">
        <v>3.8068</v>
      </c>
      <c r="DB3" s="12">
        <v>0.2515</v>
      </c>
      <c r="DC3" s="12">
        <v>-0.91059999999999997</v>
      </c>
      <c r="DD3" s="12">
        <v>5.4520999999999997</v>
      </c>
      <c r="DE3" s="12">
        <v>1.1125</v>
      </c>
      <c r="DF3" s="12">
        <v>0.35310000000000002</v>
      </c>
      <c r="DG3" s="12">
        <v>1.8331999999999999</v>
      </c>
      <c r="DH3" s="12">
        <v>6.7299999999999999E-2</v>
      </c>
      <c r="DI3" s="12">
        <v>1.8331999999999999</v>
      </c>
      <c r="DJ3" s="12">
        <v>-1.4935</v>
      </c>
      <c r="DK3" s="12">
        <v>2.5813000000000001</v>
      </c>
      <c r="DL3" s="12">
        <v>-0.96140000000000003</v>
      </c>
      <c r="DM3" s="12">
        <v>1.8428</v>
      </c>
      <c r="DN3" s="12">
        <v>-0.91059999999999997</v>
      </c>
      <c r="DO3" s="12">
        <v>0.13270000000000001</v>
      </c>
      <c r="DP3" s="12">
        <v>-1.0306</v>
      </c>
      <c r="DQ3" s="12">
        <v>-0.24260000000000001</v>
      </c>
    </row>
    <row r="4" spans="2:121" ht="14.45" customHeight="1" x14ac:dyDescent="0.2">
      <c r="B4" s="2" t="s">
        <v>114</v>
      </c>
      <c r="C4" s="2"/>
      <c r="D4" s="5">
        <f t="shared" si="0"/>
        <v>12.5806</v>
      </c>
      <c r="E4" s="5">
        <f t="shared" si="1"/>
        <v>12.0199</v>
      </c>
      <c r="F4" s="5">
        <f t="shared" si="2"/>
        <v>2.7515000000000001</v>
      </c>
      <c r="G4" s="5">
        <f t="shared" si="3"/>
        <v>0.89280000000000004</v>
      </c>
      <c r="H4" s="5">
        <f t="shared" si="4"/>
        <v>1.4205000000000001</v>
      </c>
      <c r="I4" s="5">
        <f t="shared" si="5"/>
        <v>0.87559999999999993</v>
      </c>
      <c r="J4" s="5">
        <f t="shared" si="6"/>
        <v>1.5296999999999996</v>
      </c>
      <c r="K4" s="5">
        <f t="shared" si="7"/>
        <v>1.1830000000000007</v>
      </c>
      <c r="L4" s="5">
        <f t="shared" si="8"/>
        <v>4.5656673553819056</v>
      </c>
      <c r="M4" s="5">
        <f t="shared" si="9"/>
        <v>1.3827247954672688</v>
      </c>
      <c r="N4" s="5">
        <f t="shared" ref="N4:N12" si="15">((BX4-BZ4)^2+(BY4-CA4)^2)^0.5 + ((BZ4-CB4)^2+(CA4-CC4)^2)^0.5</f>
        <v>5.1376450091457269</v>
      </c>
      <c r="O4" s="5">
        <f t="shared" ref="O4:O11" si="16">((CA4-CC4)^2+(CB4-CD4)^2)^0.5</f>
        <v>2.5165200257498452</v>
      </c>
      <c r="P4" s="5">
        <f t="shared" ref="P4:P12" si="17">((CF4-CH4)^2+(CG4-CI4)^2)^0.5</f>
        <v>4.7705104936474045</v>
      </c>
      <c r="Q4" s="5">
        <f t="shared" ref="Q4:Q12" si="18">((CH4-CJ4)^2+(CI4-CK4)^2)^0.5</f>
        <v>5.2790429435646766</v>
      </c>
      <c r="R4" s="5">
        <f>((CP4-CR4)^2+(CQ4-CS4)^2)^0.5</f>
        <v>3.5184973795641801</v>
      </c>
      <c r="S4" s="5">
        <f>((CR4-CT4)^2+(CS4-CU4)^2)^0.5</f>
        <v>4.458859640087363</v>
      </c>
      <c r="T4" s="5">
        <f>((CZ4-DB4)^2+(DA4-DC4)^2)^0.5</f>
        <v>4.8276073183306867</v>
      </c>
      <c r="U4" s="5">
        <f>((DB4-DD4)^2+(DC4-DE4)^2)^0.5</f>
        <v>5.9694729884638891</v>
      </c>
      <c r="W4" s="5">
        <f t="shared" ref="W4:W12" si="19">((DJ4-DL4)^2+(DK4-DM4)^2)^0.5</f>
        <v>0.97127863149561777</v>
      </c>
      <c r="X4" s="5">
        <f t="shared" ref="X4:X12" si="20">((DL4-DN4)^2+(DM4-DO4)^2)^0.5</f>
        <v>1.7357365353071303</v>
      </c>
      <c r="Y4" s="5">
        <f t="shared" ref="Y4:Y12" si="21">((DN4-DP4)^2+(DO4-DQ4)^2)^0.5</f>
        <v>0.34733499679704027</v>
      </c>
      <c r="Z4" s="5">
        <f t="shared" si="10"/>
        <v>1.0699000000000001</v>
      </c>
      <c r="AA4" s="5">
        <f t="shared" si="11"/>
        <v>0.65470000000000006</v>
      </c>
      <c r="AB4" s="5">
        <f t="shared" si="12"/>
        <v>1.4146999999999998</v>
      </c>
      <c r="AC4" s="5">
        <f t="shared" si="13"/>
        <v>2.3521000000000001</v>
      </c>
      <c r="AD4" s="6">
        <f t="shared" si="14"/>
        <v>2.1908000000000003</v>
      </c>
      <c r="AE4" s="6">
        <f t="shared" ref="AE4:AE10" si="22">((CL4-CN4)^2+(CM4-CO4)^2)^0.5</f>
        <v>0.3593999999999995</v>
      </c>
      <c r="AF4" s="6">
        <f t="shared" ref="AF4:AF12" si="23">((CV4-CX4)^2+(CW4-CY4)^2)^0.5</f>
        <v>0.33970000000000011</v>
      </c>
      <c r="AG4" s="6">
        <f t="shared" ref="AG4:AG12" si="24">((DF4-DH4)^2+(DG4-DI4)^2)^0.5</f>
        <v>0.31999999999999984</v>
      </c>
      <c r="AH4" s="9">
        <v>0</v>
      </c>
      <c r="AI4" s="9">
        <v>0</v>
      </c>
      <c r="AJ4" s="9">
        <v>0</v>
      </c>
      <c r="AK4" s="9">
        <v>-0.89280000000000004</v>
      </c>
      <c r="AL4" s="9">
        <v>0</v>
      </c>
      <c r="AM4" s="9">
        <v>-1.331</v>
      </c>
      <c r="AN4" s="9">
        <v>0</v>
      </c>
      <c r="AO4" s="9">
        <v>-2.7515000000000001</v>
      </c>
      <c r="AP4" s="9">
        <v>0</v>
      </c>
      <c r="AQ4" s="9">
        <v>-3.6271</v>
      </c>
      <c r="AR4" s="9">
        <v>0</v>
      </c>
      <c r="AS4" s="9">
        <v>-5.1567999999999996</v>
      </c>
      <c r="AT4" s="9">
        <v>0</v>
      </c>
      <c r="AU4" s="9">
        <v>-6.3398000000000003</v>
      </c>
      <c r="AV4" s="9">
        <v>0</v>
      </c>
      <c r="AW4" s="9">
        <v>-12.0199</v>
      </c>
      <c r="AX4" s="9">
        <v>0</v>
      </c>
      <c r="AY4" s="9">
        <v>-12.5806</v>
      </c>
      <c r="AZ4" s="18">
        <v>1.4567000000000001</v>
      </c>
      <c r="BA4" s="18">
        <v>-5.0266999999999999</v>
      </c>
      <c r="BB4" s="19">
        <v>1.2223999999999999</v>
      </c>
      <c r="BC4" s="19">
        <v>-5.0266999999999999</v>
      </c>
      <c r="BD4" s="19">
        <v>0.748</v>
      </c>
      <c r="BE4" s="19">
        <v>-5.0266999999999999</v>
      </c>
      <c r="BF4" s="19">
        <v>0.67559999999999998</v>
      </c>
      <c r="BG4" s="19">
        <v>-5.0266999999999999</v>
      </c>
      <c r="BH4" s="19">
        <v>0.4375</v>
      </c>
      <c r="BI4" s="19">
        <v>-5.0266999999999999</v>
      </c>
      <c r="BJ4" s="19">
        <v>-0.2172</v>
      </c>
      <c r="BK4" s="19">
        <v>-5.0266999999999999</v>
      </c>
      <c r="BL4" s="19">
        <v>-0.39429999999999998</v>
      </c>
      <c r="BM4" s="19">
        <v>-5.0266999999999999</v>
      </c>
      <c r="BN4" s="19">
        <v>-0.66669999999999996</v>
      </c>
      <c r="BO4" s="19">
        <v>-5.0266999999999999</v>
      </c>
      <c r="BP4" s="19">
        <v>-1.1296999999999999</v>
      </c>
      <c r="BQ4" s="19">
        <v>-5.0266999999999999</v>
      </c>
      <c r="BR4" s="19">
        <v>-0.73409999999999997</v>
      </c>
      <c r="BS4" s="19">
        <v>-5.0266999999999999</v>
      </c>
      <c r="BT4" s="17">
        <v>0</v>
      </c>
      <c r="BU4" s="17">
        <v>0</v>
      </c>
      <c r="BV4" s="17">
        <v>-2.4799999999999999E-2</v>
      </c>
      <c r="BW4" s="17">
        <v>4.5655999999999999</v>
      </c>
      <c r="BX4" s="17">
        <v>1.1087</v>
      </c>
      <c r="BY4" s="17">
        <v>5.3574999999999999</v>
      </c>
      <c r="BZ4" s="17">
        <v>1.1087</v>
      </c>
      <c r="CA4" s="17">
        <v>5.3574999999999999</v>
      </c>
      <c r="CB4" s="17">
        <v>5.6304999999999996</v>
      </c>
      <c r="CC4" s="17">
        <v>7.7965</v>
      </c>
      <c r="CD4" s="17">
        <v>6.2503000000000002</v>
      </c>
      <c r="CE4" s="17">
        <v>6.5570000000000004</v>
      </c>
      <c r="CF4" s="12">
        <v>3.1558999999999999</v>
      </c>
      <c r="CG4" s="12">
        <v>0.86680000000000001</v>
      </c>
      <c r="CH4" s="12">
        <v>4.6965000000000003</v>
      </c>
      <c r="CI4" s="12">
        <v>-3.6480999999999999</v>
      </c>
      <c r="CJ4" s="12">
        <v>7.0236999999999998</v>
      </c>
      <c r="CK4" s="12">
        <v>1.0903</v>
      </c>
      <c r="CL4" s="12">
        <v>4.2188999999999997</v>
      </c>
      <c r="CM4" s="12">
        <v>-1.4713000000000001</v>
      </c>
      <c r="CN4" s="12">
        <v>3.8595000000000002</v>
      </c>
      <c r="CO4" s="12">
        <v>-1.4713000000000001</v>
      </c>
      <c r="CP4" s="12">
        <v>4.2023999999999999</v>
      </c>
      <c r="CQ4" s="12">
        <v>-1.4116</v>
      </c>
      <c r="CR4" s="12">
        <v>3.3083</v>
      </c>
      <c r="CS4" s="12">
        <v>-4.8146000000000004</v>
      </c>
      <c r="CT4" s="12">
        <v>5.7906000000000004</v>
      </c>
      <c r="CU4" s="12">
        <v>-1.1106</v>
      </c>
      <c r="CV4" s="12">
        <v>4.0640000000000001</v>
      </c>
      <c r="CW4" s="12">
        <v>-2.7730000000000001</v>
      </c>
      <c r="CX4" s="12">
        <v>3.7242999999999999</v>
      </c>
      <c r="CY4" s="12">
        <v>-2.7730000000000001</v>
      </c>
      <c r="CZ4" s="12">
        <v>4.7454000000000001</v>
      </c>
      <c r="DA4" s="12">
        <v>-2.5933000000000002</v>
      </c>
      <c r="DB4" s="12">
        <v>0.12130000000000001</v>
      </c>
      <c r="DC4" s="12">
        <v>-3.9802</v>
      </c>
      <c r="DD4" s="12">
        <v>5.1586999999999996</v>
      </c>
      <c r="DE4" s="12">
        <v>-0.7772</v>
      </c>
      <c r="DF4" s="12">
        <v>3.1452</v>
      </c>
      <c r="DG4" s="12">
        <v>-3.1248</v>
      </c>
      <c r="DH4" s="12">
        <v>3.1452</v>
      </c>
      <c r="DI4" s="12">
        <v>-2.8048000000000002</v>
      </c>
      <c r="DJ4" s="12">
        <v>1.2267999999999999</v>
      </c>
      <c r="DK4" s="12">
        <v>0.28320000000000001</v>
      </c>
      <c r="DL4" s="12">
        <v>1.9544999999999999</v>
      </c>
      <c r="DM4" s="12">
        <v>0.92649999999999999</v>
      </c>
      <c r="DN4" s="12">
        <v>2.3571</v>
      </c>
      <c r="DO4" s="12">
        <v>2.6149</v>
      </c>
      <c r="DP4" s="12">
        <v>2.3062999999999998</v>
      </c>
      <c r="DQ4" s="12">
        <v>2.9584999999999999</v>
      </c>
    </row>
    <row r="5" spans="2:121" ht="16.899999999999999" customHeight="1" x14ac:dyDescent="0.2">
      <c r="B5" s="2" t="s">
        <v>113</v>
      </c>
      <c r="C5" s="2"/>
      <c r="D5" s="5">
        <f t="shared" si="0"/>
        <v>10.770200000000001</v>
      </c>
      <c r="E5" s="5">
        <f t="shared" si="1"/>
        <v>10.443199999999999</v>
      </c>
      <c r="F5" s="5">
        <f t="shared" si="2"/>
        <v>2.2511000000000001</v>
      </c>
      <c r="G5" s="5">
        <f t="shared" si="3"/>
        <v>0.76829999999999998</v>
      </c>
      <c r="H5" s="5">
        <f t="shared" si="4"/>
        <v>1.2497</v>
      </c>
      <c r="I5" s="5">
        <f t="shared" si="5"/>
        <v>0.69660000000000011</v>
      </c>
      <c r="J5" s="5">
        <f t="shared" si="6"/>
        <v>1.383</v>
      </c>
      <c r="K5" s="5">
        <f t="shared" si="7"/>
        <v>0.93789999999999996</v>
      </c>
      <c r="L5" s="5">
        <f t="shared" si="8"/>
        <v>3.7056354124495301</v>
      </c>
      <c r="M5" s="5">
        <f t="shared" si="9"/>
        <v>1.1511027799462565</v>
      </c>
      <c r="N5" s="5">
        <f t="shared" si="15"/>
        <v>3.5337968664645714</v>
      </c>
      <c r="O5" s="5">
        <f>((CA5-CC5)^2+(CB5-CD5)^2)^0.5</f>
        <v>1.3649858753847968</v>
      </c>
      <c r="P5" s="5">
        <f t="shared" si="17"/>
        <v>3.8414063310199302</v>
      </c>
      <c r="Q5" s="5">
        <f t="shared" si="18"/>
        <v>4.2634640024280728</v>
      </c>
      <c r="R5" s="5">
        <f>((CP5-CR5)^2+(CQ5-CS5)^2)^0.5</f>
        <v>2.6843986328412548</v>
      </c>
      <c r="S5" s="5">
        <f>((CR5-CT5)^2+(CS5-CU5)^2)^0.5</f>
        <v>3.4375858811090088</v>
      </c>
      <c r="T5" s="5">
        <f>((CZ5-DB5)^2+(DA5-DC5)^2)^0.5</f>
        <v>3.1346289892106851</v>
      </c>
      <c r="U5" s="5">
        <f>((DB5-DD5)^2+(DC5-DE5)^2)^0.5</f>
        <v>4.3728596055670481</v>
      </c>
      <c r="W5" s="5">
        <f t="shared" si="19"/>
        <v>0.90450647869432066</v>
      </c>
      <c r="X5" s="5">
        <f t="shared" si="20"/>
        <v>1.0571286109078688</v>
      </c>
      <c r="Y5" s="5">
        <f t="shared" si="21"/>
        <v>0.24227308971489178</v>
      </c>
      <c r="Z5" s="5">
        <f t="shared" si="10"/>
        <v>0.91320000000000001</v>
      </c>
      <c r="AA5" s="5">
        <f t="shared" si="11"/>
        <v>0.5887</v>
      </c>
      <c r="AB5" s="24">
        <f t="shared" si="12"/>
        <v>0.99570000000000003</v>
      </c>
      <c r="AC5" s="5">
        <f t="shared" si="13"/>
        <v>2.2301000000000002</v>
      </c>
      <c r="AD5" s="5">
        <f t="shared" si="14"/>
        <v>1.7704</v>
      </c>
      <c r="AE5" s="6">
        <f t="shared" si="22"/>
        <v>0.29140000000000033</v>
      </c>
      <c r="AF5" s="6">
        <f t="shared" si="23"/>
        <v>0.25400000000000045</v>
      </c>
      <c r="AG5" s="6">
        <f t="shared" si="24"/>
        <v>0.24329999999999963</v>
      </c>
      <c r="AH5" s="9">
        <v>0</v>
      </c>
      <c r="AI5" s="9">
        <v>0</v>
      </c>
      <c r="AJ5" s="9">
        <v>0</v>
      </c>
      <c r="AK5" s="9">
        <v>-0.76829999999999998</v>
      </c>
      <c r="AL5" s="9">
        <v>0</v>
      </c>
      <c r="AM5" s="9">
        <v>-1.0014000000000001</v>
      </c>
      <c r="AN5" s="9">
        <v>0</v>
      </c>
      <c r="AO5" s="9">
        <v>-2.2511000000000001</v>
      </c>
      <c r="AP5" s="9">
        <v>0</v>
      </c>
      <c r="AQ5" s="9">
        <v>-2.9477000000000002</v>
      </c>
      <c r="AR5" s="9">
        <v>0</v>
      </c>
      <c r="AS5" s="9">
        <v>-4.3307000000000002</v>
      </c>
      <c r="AT5" s="9">
        <v>0</v>
      </c>
      <c r="AU5" s="9">
        <v>-5.2686000000000002</v>
      </c>
      <c r="AV5" s="9">
        <v>0</v>
      </c>
      <c r="AW5" s="9">
        <v>-10.443199999999999</v>
      </c>
      <c r="AX5" s="9">
        <v>0</v>
      </c>
      <c r="AY5" s="9">
        <v>-10.770200000000001</v>
      </c>
      <c r="AZ5" s="18">
        <v>0.91569999999999996</v>
      </c>
      <c r="BA5" s="18">
        <v>-4.0246000000000004</v>
      </c>
      <c r="BB5" s="19">
        <v>1.0585</v>
      </c>
      <c r="BC5" s="19">
        <v>-4.0246000000000004</v>
      </c>
      <c r="BD5" s="19">
        <v>0.36130000000000001</v>
      </c>
      <c r="BE5" s="19">
        <v>-4.0246000000000004</v>
      </c>
      <c r="BF5" s="19">
        <v>0.51819999999999999</v>
      </c>
      <c r="BG5" s="19">
        <v>-4.0246000000000004</v>
      </c>
      <c r="BH5" s="19">
        <v>0.33910000000000001</v>
      </c>
      <c r="BI5" s="19">
        <v>-4.0246000000000004</v>
      </c>
      <c r="BJ5" s="19">
        <v>-0.24959999999999999</v>
      </c>
      <c r="BK5" s="19">
        <v>-4.0246000000000004</v>
      </c>
      <c r="BL5" s="19">
        <v>-0.39500000000000002</v>
      </c>
      <c r="BM5" s="19">
        <v>-4.0246000000000004</v>
      </c>
      <c r="BN5" s="19">
        <v>-0.63439999999999996</v>
      </c>
      <c r="BO5" s="19">
        <v>-4.0246000000000004</v>
      </c>
      <c r="BP5" s="19">
        <v>-1.1716</v>
      </c>
      <c r="BQ5" s="19">
        <v>-4.0246000000000004</v>
      </c>
      <c r="BR5" s="19">
        <v>-0.85470000000000002</v>
      </c>
      <c r="BS5" s="19">
        <v>-4.0246000000000004</v>
      </c>
      <c r="BT5" s="17">
        <v>0</v>
      </c>
      <c r="BU5" s="17">
        <v>0</v>
      </c>
      <c r="BV5" s="17">
        <v>-3.3965999999999998</v>
      </c>
      <c r="BW5" s="17">
        <v>1.4815</v>
      </c>
      <c r="BX5" s="17">
        <v>-2.9609999999999999</v>
      </c>
      <c r="BY5" s="17">
        <v>2.5470000000000002</v>
      </c>
      <c r="BZ5" s="17">
        <v>-1.7958000000000001</v>
      </c>
      <c r="CA5" s="17">
        <v>4.2988999999999997</v>
      </c>
      <c r="CB5" s="17">
        <v>-0.9627</v>
      </c>
      <c r="CC5" s="17">
        <v>3.1368999999999998</v>
      </c>
      <c r="CD5" s="17">
        <v>-1.6789000000000001</v>
      </c>
      <c r="CE5" s="17">
        <v>2.7686000000000002</v>
      </c>
      <c r="CF5" s="12">
        <v>-2.6124000000000001</v>
      </c>
      <c r="CG5" s="12">
        <v>-1.0089999999999999</v>
      </c>
      <c r="CH5" s="12">
        <v>-5.2826000000000004</v>
      </c>
      <c r="CI5" s="12">
        <v>1.7525999999999999</v>
      </c>
      <c r="CJ5" s="12">
        <v>-1.5253000000000001</v>
      </c>
      <c r="CK5" s="12">
        <v>3.7675000000000001</v>
      </c>
      <c r="CL5" s="12">
        <v>-4.085</v>
      </c>
      <c r="CM5" s="12">
        <v>0.64329999999999998</v>
      </c>
      <c r="CN5" s="12">
        <v>-4.3764000000000003</v>
      </c>
      <c r="CO5" s="12">
        <v>0.64329999999999998</v>
      </c>
      <c r="CP5" s="12">
        <v>-3.8671000000000002</v>
      </c>
      <c r="CQ5" s="12">
        <v>0.4718</v>
      </c>
      <c r="CR5" s="12">
        <v>-6.0350000000000001</v>
      </c>
      <c r="CS5" s="12">
        <v>2.0548999999999999</v>
      </c>
      <c r="CT5" s="12">
        <v>-2.9388000000000001</v>
      </c>
      <c r="CU5" s="12">
        <v>3.5484</v>
      </c>
      <c r="CV5" s="12">
        <v>-4.7992999999999997</v>
      </c>
      <c r="CW5" s="12">
        <v>1.1576</v>
      </c>
      <c r="CX5" s="12">
        <v>-5.0533000000000001</v>
      </c>
      <c r="CY5" s="12">
        <v>1.1576</v>
      </c>
      <c r="CZ5" s="12">
        <v>-4.5682</v>
      </c>
      <c r="DA5" s="12">
        <v>1.1551</v>
      </c>
      <c r="DB5" s="12">
        <v>-6.6199000000000003</v>
      </c>
      <c r="DC5" s="12">
        <v>-1.2148000000000001</v>
      </c>
      <c r="DD5" s="12">
        <v>-2.6067</v>
      </c>
      <c r="DE5" s="12">
        <v>-2.9514999999999998</v>
      </c>
      <c r="DF5" s="12">
        <v>-5.3657000000000004</v>
      </c>
      <c r="DG5" s="12">
        <v>0.1822</v>
      </c>
      <c r="DH5" s="12">
        <v>-5.609</v>
      </c>
      <c r="DI5" s="12">
        <v>0.1822</v>
      </c>
      <c r="DJ5" s="12">
        <v>-2.8593999999999999</v>
      </c>
      <c r="DK5" s="12">
        <v>7.1125999999999996</v>
      </c>
      <c r="DL5" s="12">
        <v>-2.0287999999999999</v>
      </c>
      <c r="DM5" s="12">
        <v>6.7545000000000002</v>
      </c>
      <c r="DN5" s="12">
        <v>-1.4961</v>
      </c>
      <c r="DO5" s="12">
        <v>5.8414000000000001</v>
      </c>
      <c r="DP5" s="12">
        <v>-1.4845999999999999</v>
      </c>
      <c r="DQ5" s="12">
        <v>5.5994000000000002</v>
      </c>
    </row>
    <row r="6" spans="2:121" ht="15" customHeight="1" x14ac:dyDescent="0.2">
      <c r="B6" s="2" t="s">
        <v>115</v>
      </c>
      <c r="C6" s="2" t="s">
        <v>479</v>
      </c>
      <c r="D6" s="5">
        <f t="shared" si="0"/>
        <v>12.9838</v>
      </c>
      <c r="E6" s="5">
        <f t="shared" si="1"/>
        <v>12.3527</v>
      </c>
      <c r="F6" s="5">
        <f t="shared" si="2"/>
        <v>2.8041999999999998</v>
      </c>
      <c r="G6" s="5">
        <f t="shared" si="3"/>
        <v>0.90110000000000001</v>
      </c>
      <c r="H6" s="5">
        <f t="shared" si="4"/>
        <v>1.4446999999999999</v>
      </c>
      <c r="I6" s="5">
        <f t="shared" si="5"/>
        <v>0.80449999999999999</v>
      </c>
      <c r="J6" s="5">
        <f t="shared" si="6"/>
        <v>1.6345000000000001</v>
      </c>
      <c r="K6" s="5">
        <f t="shared" si="7"/>
        <v>1.1341000000000001</v>
      </c>
      <c r="L6" s="5">
        <f t="shared" si="8"/>
        <v>4.355584337376559</v>
      </c>
      <c r="M6" s="5">
        <f t="shared" si="9"/>
        <v>1.2207906044854704</v>
      </c>
      <c r="N6" s="5">
        <f t="shared" si="15"/>
        <v>4.2208103534747918</v>
      </c>
      <c r="O6" s="5">
        <f t="shared" si="16"/>
        <v>1.1397999999999997</v>
      </c>
      <c r="P6" s="5">
        <f t="shared" si="17"/>
        <v>4.6013260447397117</v>
      </c>
      <c r="Q6" s="5">
        <f>((CH6-CJ6)^2+(CI6-CK6)^2)^0.5</f>
        <v>5.4159392103309285</v>
      </c>
      <c r="R6" s="5">
        <f>((CP6-CR6)^2+(CQ6-CS6)^2)^0.5</f>
        <v>3.4110387303576606</v>
      </c>
      <c r="S6" s="5">
        <f>((CR6-CT6)^2+(CS6-CU6)^2)^0.5</f>
        <v>4.3761574057613597</v>
      </c>
      <c r="T6" s="5">
        <f>((CZ6-DB6)^2+(DA6-DC6)^2)^0.5</f>
        <v>4.5056791563536791</v>
      </c>
      <c r="U6" s="5">
        <f>((DB6-DD6)^2+(DC6-DE6)^2)^0.5</f>
        <v>5.9381860033178482</v>
      </c>
      <c r="W6" s="5">
        <f t="shared" si="19"/>
        <v>1.0287556950024634</v>
      </c>
      <c r="X6" s="5">
        <f t="shared" si="20"/>
        <v>1.7050546178935135</v>
      </c>
      <c r="Y6" s="5">
        <f t="shared" si="21"/>
        <v>0.31591720434316389</v>
      </c>
      <c r="Z6" s="5">
        <f t="shared" si="10"/>
        <v>1.0922000000000001</v>
      </c>
      <c r="AA6" s="5">
        <f t="shared" si="11"/>
        <v>0.5353</v>
      </c>
      <c r="AB6" s="5">
        <f t="shared" si="12"/>
        <v>1.3989</v>
      </c>
      <c r="AC6" s="5">
        <f t="shared" si="13"/>
        <v>2.3628</v>
      </c>
      <c r="AD6" s="6">
        <f t="shared" si="14"/>
        <v>2.2416</v>
      </c>
      <c r="AE6" s="6">
        <f t="shared" si="22"/>
        <v>0.34989999999999988</v>
      </c>
      <c r="AF6" s="6">
        <f t="shared" si="23"/>
        <v>0.33090000000000019</v>
      </c>
      <c r="AG6" s="6">
        <f t="shared" si="24"/>
        <v>0.30160000000000009</v>
      </c>
      <c r="AH6" s="9">
        <v>0</v>
      </c>
      <c r="AI6" s="9">
        <v>0</v>
      </c>
      <c r="AJ6" s="9">
        <v>0</v>
      </c>
      <c r="AK6" s="9">
        <v>-0.90110000000000001</v>
      </c>
      <c r="AL6" s="9">
        <v>0</v>
      </c>
      <c r="AM6" s="9">
        <v>-1.3594999999999999</v>
      </c>
      <c r="AN6" s="9">
        <v>0</v>
      </c>
      <c r="AO6" s="9">
        <v>-2.8041999999999998</v>
      </c>
      <c r="AP6" s="9">
        <v>0</v>
      </c>
      <c r="AQ6" s="9">
        <v>-3.6086999999999998</v>
      </c>
      <c r="AR6" s="9">
        <v>0</v>
      </c>
      <c r="AS6" s="9">
        <v>-5.2431999999999999</v>
      </c>
      <c r="AT6" s="9">
        <v>0</v>
      </c>
      <c r="AU6" s="9">
        <v>-6.3773</v>
      </c>
      <c r="AV6" s="9">
        <v>0</v>
      </c>
      <c r="AW6" s="9">
        <v>-12.3527</v>
      </c>
      <c r="AX6" s="9">
        <v>0</v>
      </c>
      <c r="AY6" s="9">
        <v>-12.9838</v>
      </c>
      <c r="AZ6" s="18">
        <v>1.5652999999999999</v>
      </c>
      <c r="BA6" s="18">
        <v>-5.0621999999999998</v>
      </c>
      <c r="BB6" s="19">
        <v>1.2281</v>
      </c>
      <c r="BC6" s="19">
        <v>-5.0621999999999998</v>
      </c>
      <c r="BD6" s="19">
        <v>0.83440000000000003</v>
      </c>
      <c r="BE6" s="19">
        <v>-5.0621999999999998</v>
      </c>
      <c r="BF6" s="19">
        <v>0.66420000000000001</v>
      </c>
      <c r="BG6" s="19">
        <v>-5.0621999999999998</v>
      </c>
      <c r="BH6" s="19">
        <v>0.35499999999999998</v>
      </c>
      <c r="BI6" s="19">
        <v>-5.0621999999999998</v>
      </c>
      <c r="BJ6" s="19">
        <v>-0.18029999999999999</v>
      </c>
      <c r="BK6" s="19">
        <v>-5.0621999999999998</v>
      </c>
      <c r="BL6" s="19">
        <v>-0.42799999999999999</v>
      </c>
      <c r="BM6" s="19">
        <v>-5.0621999999999998</v>
      </c>
      <c r="BN6" s="19">
        <v>-0.5645</v>
      </c>
      <c r="BO6" s="19">
        <v>-5.0621999999999998</v>
      </c>
      <c r="BP6" s="19">
        <v>-1.1347</v>
      </c>
      <c r="BQ6" s="19">
        <v>-5.0621999999999998</v>
      </c>
      <c r="BR6" s="19">
        <v>-0.67630000000000001</v>
      </c>
      <c r="BS6" s="19">
        <v>-5.0621999999999998</v>
      </c>
      <c r="BT6" s="17">
        <v>0</v>
      </c>
      <c r="BU6" s="17">
        <v>0</v>
      </c>
      <c r="BV6" s="17">
        <v>-0.56640000000000001</v>
      </c>
      <c r="BW6" s="17">
        <v>4.3186</v>
      </c>
      <c r="BX6" s="17">
        <v>0.59630000000000005</v>
      </c>
      <c r="BY6" s="17">
        <v>3.9464999999999999</v>
      </c>
      <c r="BZ6" s="17">
        <v>0.59630000000000005</v>
      </c>
      <c r="CA6" s="17">
        <v>3.9464999999999999</v>
      </c>
      <c r="CB6" s="17">
        <v>4.6603000000000003</v>
      </c>
      <c r="CC6" s="17">
        <v>2.8067000000000002</v>
      </c>
      <c r="CD6" s="17">
        <v>4.6603000000000003</v>
      </c>
      <c r="CE6" s="17">
        <v>2.8067000000000002</v>
      </c>
      <c r="CF6" s="12">
        <v>4.7154999999999996</v>
      </c>
      <c r="CG6" s="12">
        <v>2.8384</v>
      </c>
      <c r="CH6" s="12">
        <v>2.7050999999999998</v>
      </c>
      <c r="CI6" s="12">
        <v>-1.3005</v>
      </c>
      <c r="CJ6" s="12">
        <v>7.7183999999999999</v>
      </c>
      <c r="CK6" s="12">
        <v>0.74870000000000003</v>
      </c>
      <c r="CL6" s="12">
        <v>4.0118999999999998</v>
      </c>
      <c r="CM6" s="12">
        <v>0.72709999999999997</v>
      </c>
      <c r="CN6" s="12">
        <v>3.6619999999999999</v>
      </c>
      <c r="CO6" s="12">
        <v>0.72709999999999997</v>
      </c>
      <c r="CP6" s="12">
        <v>3.3712</v>
      </c>
      <c r="CQ6" s="12">
        <v>0.72709999999999997</v>
      </c>
      <c r="CR6" s="12">
        <v>3.6703000000000001</v>
      </c>
      <c r="CS6" s="12">
        <v>-2.6707999999999998</v>
      </c>
      <c r="CT6" s="12">
        <v>5.0462999999999996</v>
      </c>
      <c r="CU6" s="12">
        <v>1.4834000000000001</v>
      </c>
      <c r="CV6" s="12">
        <v>3.7421000000000002</v>
      </c>
      <c r="CW6" s="12">
        <v>-0.91249999999999998</v>
      </c>
      <c r="CX6" s="12">
        <v>3.4112</v>
      </c>
      <c r="CY6" s="12">
        <v>-0.91249999999999998</v>
      </c>
      <c r="CZ6" s="12">
        <v>3.4016999999999999</v>
      </c>
      <c r="DA6" s="12">
        <v>-1.0953999999999999</v>
      </c>
      <c r="DB6" s="12">
        <v>6.6738</v>
      </c>
      <c r="DC6" s="12">
        <v>-4.1928999999999998</v>
      </c>
      <c r="DD6" s="12">
        <v>2.9712000000000001</v>
      </c>
      <c r="DE6" s="12">
        <v>0.4496</v>
      </c>
      <c r="DF6" s="12">
        <v>4.6532999999999998</v>
      </c>
      <c r="DG6" s="12">
        <v>-2.4771000000000001</v>
      </c>
      <c r="DH6" s="12">
        <v>4.6532999999999998</v>
      </c>
      <c r="DI6" s="12">
        <v>-2.1755</v>
      </c>
      <c r="DJ6" s="12">
        <v>-7.5216000000000003</v>
      </c>
      <c r="DK6" s="12">
        <v>7.8308</v>
      </c>
      <c r="DL6" s="12">
        <v>-6.8757999999999999</v>
      </c>
      <c r="DM6" s="12">
        <v>8.6316000000000006</v>
      </c>
      <c r="DN6" s="12">
        <v>-6.5575999999999999</v>
      </c>
      <c r="DO6" s="12">
        <v>10.306699999999999</v>
      </c>
      <c r="DP6" s="12">
        <v>-6.6223999999999998</v>
      </c>
      <c r="DQ6" s="12">
        <v>10.6159</v>
      </c>
    </row>
    <row r="7" spans="2:121" ht="16.149999999999999" customHeight="1" x14ac:dyDescent="0.2">
      <c r="B7" s="2" t="s">
        <v>116</v>
      </c>
      <c r="C7" s="2"/>
      <c r="D7" s="5">
        <f t="shared" si="0"/>
        <v>12.1761</v>
      </c>
      <c r="E7" s="5">
        <f t="shared" si="1"/>
        <v>11.424300000000001</v>
      </c>
      <c r="F7" s="5">
        <f t="shared" si="2"/>
        <v>2.6206</v>
      </c>
      <c r="G7" s="5">
        <f t="shared" si="3"/>
        <v>0.84140000000000004</v>
      </c>
      <c r="H7" s="5">
        <f t="shared" si="4"/>
        <v>1.4122000000000001</v>
      </c>
      <c r="I7" s="5">
        <f t="shared" si="5"/>
        <v>0.85789999999999988</v>
      </c>
      <c r="J7" s="5">
        <f t="shared" si="6"/>
        <v>1.4935000000000005</v>
      </c>
      <c r="K7" s="5">
        <f t="shared" si="7"/>
        <v>0.96399999999999952</v>
      </c>
      <c r="L7" s="5">
        <f t="shared" si="8"/>
        <v>4.2487179077928907</v>
      </c>
      <c r="M7" s="5">
        <f t="shared" si="9"/>
        <v>1.1955856305593502</v>
      </c>
      <c r="N7" s="5">
        <f t="shared" si="15"/>
        <v>4.5989825059462879</v>
      </c>
      <c r="O7" s="5">
        <f t="shared" si="16"/>
        <v>0.82695074218480547</v>
      </c>
      <c r="P7" s="5">
        <f t="shared" si="17"/>
        <v>4.6906542336863843</v>
      </c>
      <c r="Q7" s="5">
        <f t="shared" si="18"/>
        <v>5.201176467877243</v>
      </c>
      <c r="R7" s="5">
        <f t="shared" ref="R7:R12" si="25">((CP7-CR7)^2+(CQ7-CS7)^2)^0.5</f>
        <v>3.1976870781863567</v>
      </c>
      <c r="S7" s="5">
        <f t="shared" ref="S7:S12" si="26">((CR7-CT7)^2+(CS7-CU7)^2)^0.5</f>
        <v>4.1739744129546361</v>
      </c>
      <c r="T7" s="5">
        <f t="shared" ref="T7:T12" si="27">((CZ7-DB7)^2+(DA7-DC7)^2)^0.5</f>
        <v>4.5029391379409072</v>
      </c>
      <c r="U7" s="5">
        <f t="shared" ref="U7:U12" si="28">((DB7-DD7)^2+(DC7-DE7)^2)^0.5</f>
        <v>5.5114190776967771</v>
      </c>
      <c r="W7" s="5">
        <f t="shared" si="19"/>
        <v>0.98104489703580844</v>
      </c>
      <c r="X7" s="5">
        <f t="shared" si="20"/>
        <v>1.1869129706933024</v>
      </c>
      <c r="Y7" s="5">
        <f t="shared" si="21"/>
        <v>0.27173608520032783</v>
      </c>
      <c r="Z7" s="5">
        <f t="shared" si="10"/>
        <v>0.94490000000000007</v>
      </c>
      <c r="AA7" s="5">
        <f t="shared" si="11"/>
        <v>0.60580000000000001</v>
      </c>
      <c r="AB7" s="5">
        <f t="shared" si="12"/>
        <v>1.2839</v>
      </c>
      <c r="AC7" s="5">
        <f t="shared" si="13"/>
        <v>2.3342999999999998</v>
      </c>
      <c r="AD7" s="6">
        <f t="shared" si="14"/>
        <v>2.4740000000000002</v>
      </c>
      <c r="AE7" s="6">
        <f t="shared" si="22"/>
        <v>0.29910000000000014</v>
      </c>
      <c r="AF7" s="6">
        <f t="shared" si="23"/>
        <v>0.31620000000000026</v>
      </c>
      <c r="AG7" s="6">
        <f t="shared" si="24"/>
        <v>0.27050000000000018</v>
      </c>
      <c r="AH7" s="9">
        <v>0</v>
      </c>
      <c r="AI7" s="9">
        <v>0</v>
      </c>
      <c r="AJ7" s="9">
        <v>0</v>
      </c>
      <c r="AK7" s="9">
        <v>-0.84140000000000004</v>
      </c>
      <c r="AL7" s="9">
        <v>0</v>
      </c>
      <c r="AM7" s="9">
        <v>-1.2083999999999999</v>
      </c>
      <c r="AN7" s="9">
        <v>0</v>
      </c>
      <c r="AO7" s="9">
        <v>-2.6206</v>
      </c>
      <c r="AP7" s="9">
        <v>0</v>
      </c>
      <c r="AQ7" s="9">
        <v>-3.4784999999999999</v>
      </c>
      <c r="AR7" s="9">
        <v>0</v>
      </c>
      <c r="AS7" s="9">
        <v>-4.9720000000000004</v>
      </c>
      <c r="AT7" s="9">
        <v>0</v>
      </c>
      <c r="AU7" s="9">
        <v>-5.9359999999999999</v>
      </c>
      <c r="AV7" s="9">
        <v>0</v>
      </c>
      <c r="AW7" s="9">
        <v>-11.424300000000001</v>
      </c>
      <c r="AX7" s="9">
        <v>0</v>
      </c>
      <c r="AY7" s="9">
        <v>-12.1761</v>
      </c>
      <c r="AZ7" s="18">
        <v>1.7887999999999999</v>
      </c>
      <c r="BA7" s="18">
        <v>-5.5315000000000003</v>
      </c>
      <c r="BB7" s="19">
        <v>1.3551</v>
      </c>
      <c r="BC7" s="19">
        <v>-5.5315000000000003</v>
      </c>
      <c r="BD7" s="19">
        <v>0.72450000000000003</v>
      </c>
      <c r="BE7" s="19">
        <v>-5.5315000000000003</v>
      </c>
      <c r="BF7" s="19">
        <v>0.4572</v>
      </c>
      <c r="BG7" s="19">
        <v>-5.5315000000000003</v>
      </c>
      <c r="BH7" s="19">
        <v>0.25969999999999999</v>
      </c>
      <c r="BI7" s="19">
        <v>-5.5315000000000003</v>
      </c>
      <c r="BJ7" s="19">
        <v>-0.34610000000000002</v>
      </c>
      <c r="BK7" s="19">
        <v>-5.5315000000000003</v>
      </c>
      <c r="BL7" s="19">
        <v>-0.48770000000000002</v>
      </c>
      <c r="BM7" s="19">
        <v>-5.5315000000000003</v>
      </c>
      <c r="BN7" s="19">
        <v>-0.55940000000000001</v>
      </c>
      <c r="BO7" s="19">
        <v>-5.5315000000000003</v>
      </c>
      <c r="BP7" s="19">
        <v>-0.97919999999999996</v>
      </c>
      <c r="BQ7" s="19">
        <v>-5.5315000000000003</v>
      </c>
      <c r="BR7" s="19">
        <v>-0.68520000000000003</v>
      </c>
      <c r="BS7" s="19">
        <v>-5.5315000000000003</v>
      </c>
      <c r="BT7" s="17">
        <v>0</v>
      </c>
      <c r="BU7" s="17">
        <v>0</v>
      </c>
      <c r="BV7" s="17">
        <v>1.0255000000000001</v>
      </c>
      <c r="BW7" s="17">
        <v>4.1231</v>
      </c>
      <c r="BX7" s="17">
        <v>2.1894999999999998</v>
      </c>
      <c r="BY7" s="17">
        <v>4.3960999999999997</v>
      </c>
      <c r="BZ7" s="17">
        <v>2.1894999999999998</v>
      </c>
      <c r="CA7" s="17">
        <v>4.3960999999999997</v>
      </c>
      <c r="CB7" s="17">
        <v>6.7569999999999997</v>
      </c>
      <c r="CC7" s="17">
        <v>4.9333</v>
      </c>
      <c r="CD7" s="17">
        <v>7.3856999999999999</v>
      </c>
      <c r="CE7" s="17">
        <v>3.8195000000000001</v>
      </c>
      <c r="CF7" s="12">
        <v>7.9977999999999998</v>
      </c>
      <c r="CG7" s="12">
        <v>3.7191999999999998</v>
      </c>
      <c r="CH7" s="12">
        <v>5.4844999999999997</v>
      </c>
      <c r="CI7" s="12">
        <v>-0.24129999999999999</v>
      </c>
      <c r="CJ7" s="12">
        <v>10.542899999999999</v>
      </c>
      <c r="CK7" s="12">
        <v>0.96899999999999997</v>
      </c>
      <c r="CL7" s="12">
        <v>6.7919999999999998</v>
      </c>
      <c r="CM7" s="12">
        <v>1.484</v>
      </c>
      <c r="CN7" s="12">
        <v>6.4928999999999997</v>
      </c>
      <c r="CO7" s="12">
        <v>1.484</v>
      </c>
      <c r="CP7" s="12">
        <v>6.4706000000000001</v>
      </c>
      <c r="CQ7" s="12">
        <v>1.9469000000000001</v>
      </c>
      <c r="CR7" s="12">
        <v>4.1599000000000004</v>
      </c>
      <c r="CS7" s="12">
        <v>-0.26350000000000001</v>
      </c>
      <c r="CT7" s="12">
        <v>8.2963000000000005</v>
      </c>
      <c r="CU7" s="12">
        <v>0.29530000000000001</v>
      </c>
      <c r="CV7" s="12">
        <v>5.5739999999999998</v>
      </c>
      <c r="CW7" s="12">
        <v>0.85340000000000005</v>
      </c>
      <c r="CX7" s="12">
        <v>5.2577999999999996</v>
      </c>
      <c r="CY7" s="12">
        <v>0.85340000000000005</v>
      </c>
      <c r="CZ7" s="12">
        <v>5.1238000000000001</v>
      </c>
      <c r="DA7" s="12">
        <v>1.0947</v>
      </c>
      <c r="DB7" s="12">
        <v>2.4460000000000002</v>
      </c>
      <c r="DC7" s="12">
        <v>4.7149000000000001</v>
      </c>
      <c r="DD7" s="12">
        <v>7.7679999999999998</v>
      </c>
      <c r="DE7" s="12">
        <v>6.1474000000000002</v>
      </c>
      <c r="DF7" s="12">
        <v>4.0780000000000003</v>
      </c>
      <c r="DG7" s="12">
        <v>2.9197000000000002</v>
      </c>
      <c r="DH7" s="12">
        <v>3.8075000000000001</v>
      </c>
      <c r="DI7" s="12">
        <v>2.9197000000000002</v>
      </c>
      <c r="DJ7" s="12">
        <v>-1.0934999999999999</v>
      </c>
      <c r="DK7" s="12">
        <v>-0.30609999999999998</v>
      </c>
      <c r="DL7" s="12">
        <v>-0.27300000000000002</v>
      </c>
      <c r="DM7" s="12">
        <v>-0.84389999999999998</v>
      </c>
      <c r="DN7" s="12">
        <v>-2.5399999999999999E-2</v>
      </c>
      <c r="DO7" s="12">
        <v>-2.0047000000000001</v>
      </c>
      <c r="DP7" s="12">
        <v>-7.4300000000000005E-2</v>
      </c>
      <c r="DQ7" s="12">
        <v>-2.2719999999999998</v>
      </c>
    </row>
    <row r="8" spans="2:121" ht="16.149999999999999" customHeight="1" x14ac:dyDescent="0.2">
      <c r="B8" s="2" t="s">
        <v>122</v>
      </c>
      <c r="C8" s="2"/>
      <c r="D8" s="5">
        <f t="shared" si="0"/>
        <v>11.0655</v>
      </c>
      <c r="E8" s="5">
        <f t="shared" si="1"/>
        <v>10.617800000000001</v>
      </c>
      <c r="F8" s="5">
        <f t="shared" si="2"/>
        <v>2.5381</v>
      </c>
      <c r="G8" s="5">
        <f t="shared" si="3"/>
        <v>0.74229999999999996</v>
      </c>
      <c r="H8" s="5">
        <f t="shared" si="4"/>
        <v>1.4351</v>
      </c>
      <c r="I8" s="5">
        <f t="shared" si="5"/>
        <v>0.68129999999999979</v>
      </c>
      <c r="J8" s="5">
        <f t="shared" si="6"/>
        <v>1.3729</v>
      </c>
      <c r="K8" s="5">
        <f t="shared" si="7"/>
        <v>1.2294</v>
      </c>
      <c r="L8" s="5">
        <f t="shared" si="8"/>
        <v>3.9600246880543559</v>
      </c>
      <c r="M8" s="5">
        <f t="shared" si="9"/>
        <v>1.2523891288253823</v>
      </c>
      <c r="N8" s="5">
        <f t="shared" si="15"/>
        <v>4.3230179134488909</v>
      </c>
      <c r="O8" s="5">
        <f t="shared" si="16"/>
        <v>1.0850120045418854</v>
      </c>
      <c r="P8" s="5">
        <f t="shared" si="17"/>
        <v>4.482661889993488</v>
      </c>
      <c r="Q8" s="5">
        <f t="shared" si="18"/>
        <v>4.8328144398476534</v>
      </c>
      <c r="R8" s="5">
        <f t="shared" si="25"/>
        <v>3.1145035318650702</v>
      </c>
      <c r="S8" s="5">
        <f t="shared" si="26"/>
        <v>4.0989001378418566</v>
      </c>
      <c r="T8" s="5">
        <f t="shared" si="27"/>
        <v>4.5749262114268028</v>
      </c>
      <c r="U8" s="5">
        <f t="shared" si="28"/>
        <v>5.4107272875279895</v>
      </c>
      <c r="W8" s="5">
        <f t="shared" si="19"/>
        <v>0.98772272425008045</v>
      </c>
      <c r="X8" s="5">
        <f t="shared" si="20"/>
        <v>1.5654855157426404</v>
      </c>
      <c r="Y8" s="5">
        <f t="shared" si="21"/>
        <v>0.31310819216366698</v>
      </c>
      <c r="Z8" s="5">
        <f t="shared" si="10"/>
        <v>1.0706</v>
      </c>
      <c r="AA8" s="5">
        <f t="shared" si="11"/>
        <v>0.69530000000000003</v>
      </c>
      <c r="AB8" s="5">
        <f t="shared" si="12"/>
        <v>1.4617</v>
      </c>
      <c r="AC8" s="5">
        <f t="shared" si="13"/>
        <v>2.3927</v>
      </c>
      <c r="AD8" s="24">
        <f t="shared" si="14"/>
        <v>2.7444999999999999</v>
      </c>
      <c r="AE8" s="6">
        <f t="shared" si="22"/>
        <v>0.32260000000000044</v>
      </c>
      <c r="AF8" s="6">
        <f t="shared" si="23"/>
        <v>0.32570000000000032</v>
      </c>
      <c r="AG8" s="6">
        <f t="shared" si="24"/>
        <v>0.31559999999999988</v>
      </c>
      <c r="AH8" s="9">
        <v>0</v>
      </c>
      <c r="AI8" s="9">
        <v>0</v>
      </c>
      <c r="AJ8" s="9">
        <v>0</v>
      </c>
      <c r="AK8" s="9">
        <v>-0.74229999999999996</v>
      </c>
      <c r="AL8" s="9">
        <v>0</v>
      </c>
      <c r="AM8" s="9">
        <v>-1.103</v>
      </c>
      <c r="AN8" s="9">
        <v>0</v>
      </c>
      <c r="AO8" s="9">
        <v>-2.5381</v>
      </c>
      <c r="AP8" s="9">
        <v>0</v>
      </c>
      <c r="AQ8" s="9">
        <v>-3.2193999999999998</v>
      </c>
      <c r="AR8" s="9">
        <v>0</v>
      </c>
      <c r="AS8" s="9">
        <v>-4.5922999999999998</v>
      </c>
      <c r="AT8" s="9">
        <v>0</v>
      </c>
      <c r="AU8" s="9">
        <v>-5.8216999999999999</v>
      </c>
      <c r="AV8" s="9">
        <v>0</v>
      </c>
      <c r="AW8" s="9">
        <v>-10.617800000000001</v>
      </c>
      <c r="AX8" s="9">
        <v>0</v>
      </c>
      <c r="AY8" s="9">
        <v>-11.0655</v>
      </c>
      <c r="AZ8" s="18">
        <v>1.3913</v>
      </c>
      <c r="BA8" s="18">
        <v>-4.9707999999999997</v>
      </c>
      <c r="BB8" s="19">
        <v>0.85980000000000001</v>
      </c>
      <c r="BC8" s="19">
        <v>-4.9707999999999997</v>
      </c>
      <c r="BD8" s="19">
        <v>0.31809999999999999</v>
      </c>
      <c r="BE8" s="19">
        <v>-4.9707999999999997</v>
      </c>
      <c r="BF8" s="19">
        <v>-2.35E-2</v>
      </c>
      <c r="BG8" s="19">
        <v>-4.9707999999999997</v>
      </c>
      <c r="BH8" s="19">
        <v>-0.22420000000000001</v>
      </c>
      <c r="BI8" s="19">
        <v>-4.9707999999999997</v>
      </c>
      <c r="BJ8" s="19">
        <v>-0.91949999999999998</v>
      </c>
      <c r="BK8" s="19">
        <v>-4.9707999999999997</v>
      </c>
      <c r="BL8" s="19">
        <v>-1.0941000000000001</v>
      </c>
      <c r="BM8" s="19">
        <v>-4.9707999999999997</v>
      </c>
      <c r="BN8" s="19">
        <v>-1.1435999999999999</v>
      </c>
      <c r="BO8" s="19">
        <v>-4.9707999999999997</v>
      </c>
      <c r="BP8" s="19">
        <v>-1.5328999999999999</v>
      </c>
      <c r="BQ8" s="19">
        <v>-4.9707999999999997</v>
      </c>
      <c r="BR8" s="19">
        <v>-1.3532</v>
      </c>
      <c r="BS8" s="19">
        <v>-4.9707999999999997</v>
      </c>
      <c r="BT8" s="17">
        <v>0</v>
      </c>
      <c r="BU8" s="17">
        <v>0</v>
      </c>
      <c r="BV8" s="17">
        <v>0.96079999999999999</v>
      </c>
      <c r="BW8" s="17">
        <v>-3.8416999999999999</v>
      </c>
      <c r="BX8" s="17">
        <v>2.2065999999999999</v>
      </c>
      <c r="BY8" s="17">
        <v>-3.97</v>
      </c>
      <c r="BZ8" s="17">
        <v>2.2065999999999999</v>
      </c>
      <c r="CA8" s="17">
        <v>-3.97</v>
      </c>
      <c r="CB8" s="17">
        <v>6.4547999999999996</v>
      </c>
      <c r="CC8" s="17">
        <v>-4.7708000000000004</v>
      </c>
      <c r="CD8" s="17">
        <v>7.1868999999999996</v>
      </c>
      <c r="CE8" s="17">
        <v>-4.1218000000000004</v>
      </c>
      <c r="CF8" s="12">
        <v>6.8834</v>
      </c>
      <c r="CG8" s="12">
        <v>-0.81659999999999999</v>
      </c>
      <c r="CH8" s="12">
        <v>7.4485000000000001</v>
      </c>
      <c r="CI8" s="12">
        <v>-5.2634999999999996</v>
      </c>
      <c r="CJ8" s="12">
        <v>12.033899999999999</v>
      </c>
      <c r="CK8" s="12">
        <v>-3.7370000000000001</v>
      </c>
      <c r="CL8" s="12">
        <v>7.4949000000000003</v>
      </c>
      <c r="CM8" s="12">
        <v>-3.7370000000000001</v>
      </c>
      <c r="CN8" s="12">
        <v>7.1722999999999999</v>
      </c>
      <c r="CO8" s="12">
        <v>-3.7370000000000001</v>
      </c>
      <c r="CP8" s="12">
        <v>6.9443999999999999</v>
      </c>
      <c r="CQ8" s="12">
        <v>-3.1661000000000001</v>
      </c>
      <c r="CR8" s="12">
        <v>6.7697000000000003</v>
      </c>
      <c r="CS8" s="12">
        <v>-6.2756999999999996</v>
      </c>
      <c r="CT8" s="12">
        <v>8.8181999999999992</v>
      </c>
      <c r="CU8" s="12">
        <v>-2.7254</v>
      </c>
      <c r="CV8" s="12">
        <v>7.0472000000000001</v>
      </c>
      <c r="CW8" s="12">
        <v>-4.5846999999999998</v>
      </c>
      <c r="CX8" s="12">
        <v>6.7214999999999998</v>
      </c>
      <c r="CY8" s="12">
        <v>-4.5846999999999998</v>
      </c>
      <c r="CZ8" s="12">
        <v>6.7957999999999998</v>
      </c>
      <c r="DA8" s="12">
        <v>-4.4526000000000003</v>
      </c>
      <c r="DB8" s="12">
        <v>4.9935999999999998</v>
      </c>
      <c r="DC8" s="12">
        <v>-0.24759999999999999</v>
      </c>
      <c r="DD8" s="12">
        <v>8.5648999999999997</v>
      </c>
      <c r="DE8" s="12">
        <v>-4.3122999999999996</v>
      </c>
      <c r="DF8" s="12">
        <v>6.3170000000000002</v>
      </c>
      <c r="DG8" s="12">
        <v>-3.2372000000000001</v>
      </c>
      <c r="DH8" s="12">
        <v>6.0014000000000003</v>
      </c>
      <c r="DI8" s="12">
        <v>-3.2372000000000001</v>
      </c>
      <c r="DJ8" s="12">
        <v>-1.9882</v>
      </c>
      <c r="DK8" s="12">
        <v>5.2419000000000002</v>
      </c>
      <c r="DL8" s="12">
        <v>-1.3589</v>
      </c>
      <c r="DM8" s="12">
        <v>4.4805999999999999</v>
      </c>
      <c r="DN8" s="12">
        <v>-1.3348</v>
      </c>
      <c r="DO8" s="12">
        <v>2.9152999999999998</v>
      </c>
      <c r="DP8" s="12">
        <v>-1.4491000000000001</v>
      </c>
      <c r="DQ8" s="12">
        <v>2.6238000000000001</v>
      </c>
    </row>
    <row r="9" spans="2:121" ht="16.149999999999999" customHeight="1" x14ac:dyDescent="0.2">
      <c r="B9" s="2" t="s">
        <v>123</v>
      </c>
      <c r="C9" s="2"/>
      <c r="D9" s="5">
        <f t="shared" si="0"/>
        <v>12.3742</v>
      </c>
      <c r="E9" s="5">
        <f t="shared" si="1"/>
        <v>11.6065</v>
      </c>
      <c r="F9" s="5">
        <f t="shared" si="2"/>
        <v>2.7229000000000001</v>
      </c>
      <c r="G9" s="5">
        <f t="shared" si="3"/>
        <v>0.9506</v>
      </c>
      <c r="H9" s="5">
        <f t="shared" si="4"/>
        <v>1.3659000000000001</v>
      </c>
      <c r="I9" s="5">
        <f t="shared" si="5"/>
        <v>0.85599999999999987</v>
      </c>
      <c r="J9" s="5">
        <f t="shared" si="6"/>
        <v>1.6147999999999998</v>
      </c>
      <c r="K9" s="5">
        <f t="shared" si="7"/>
        <v>0.89590000000000014</v>
      </c>
      <c r="L9" s="5">
        <f t="shared" si="8"/>
        <v>3.9752599814351766</v>
      </c>
      <c r="M9" s="5">
        <f t="shared" si="9"/>
        <v>1.2255913389054283</v>
      </c>
      <c r="N9" s="5">
        <f t="shared" si="15"/>
        <v>4.0053678595105344</v>
      </c>
      <c r="O9" s="5">
        <f t="shared" si="16"/>
        <v>2.4956470603833387</v>
      </c>
      <c r="P9" s="5">
        <f t="shared" si="17"/>
        <v>4.3111873654481778</v>
      </c>
      <c r="Q9" s="5">
        <f t="shared" si="18"/>
        <v>4.9960055013980922</v>
      </c>
      <c r="R9" s="5">
        <f t="shared" si="25"/>
        <v>3.277647719020456</v>
      </c>
      <c r="S9" s="5">
        <f t="shared" si="26"/>
        <v>3.9619063542693684</v>
      </c>
      <c r="T9" s="5">
        <f t="shared" si="27"/>
        <v>4.9086381828364569</v>
      </c>
      <c r="U9" s="5">
        <f t="shared" si="28"/>
        <v>4.7984250436992344</v>
      </c>
      <c r="W9" s="5">
        <f t="shared" si="19"/>
        <v>0.8961330983732273</v>
      </c>
      <c r="X9" s="5">
        <f t="shared" si="20"/>
        <v>1.669944337395711</v>
      </c>
      <c r="Y9" s="5">
        <f t="shared" si="21"/>
        <v>0.41851099149245791</v>
      </c>
      <c r="Z9" s="5">
        <f t="shared" si="10"/>
        <v>1.0185</v>
      </c>
      <c r="AA9" s="5">
        <f t="shared" si="11"/>
        <v>0.62419999999999998</v>
      </c>
      <c r="AB9" s="5">
        <f t="shared" si="12"/>
        <v>1.3677000000000001</v>
      </c>
      <c r="AC9" s="5">
        <f t="shared" si="13"/>
        <v>2.6930000000000001</v>
      </c>
      <c r="AD9" s="6">
        <f t="shared" si="14"/>
        <v>2.1565000000000003</v>
      </c>
      <c r="AE9" s="6">
        <f t="shared" si="22"/>
        <v>0.3327</v>
      </c>
      <c r="AF9" s="6">
        <f t="shared" si="23"/>
        <v>0.34289999999999932</v>
      </c>
      <c r="AG9" s="6">
        <f t="shared" si="24"/>
        <v>0.29210000000000003</v>
      </c>
      <c r="AH9" s="9">
        <v>0</v>
      </c>
      <c r="AI9" s="9">
        <v>0</v>
      </c>
      <c r="AJ9" s="9">
        <v>0</v>
      </c>
      <c r="AK9" s="9">
        <v>-0.9506</v>
      </c>
      <c r="AL9" s="9">
        <v>0</v>
      </c>
      <c r="AM9" s="9">
        <v>-1.357</v>
      </c>
      <c r="AN9" s="9">
        <v>0</v>
      </c>
      <c r="AO9" s="9">
        <v>-2.7229000000000001</v>
      </c>
      <c r="AP9" s="9">
        <v>0</v>
      </c>
      <c r="AQ9" s="9">
        <v>-3.5789</v>
      </c>
      <c r="AR9" s="9">
        <v>0</v>
      </c>
      <c r="AS9" s="9">
        <v>-5.1936999999999998</v>
      </c>
      <c r="AT9" s="9">
        <v>0</v>
      </c>
      <c r="AU9" s="9">
        <v>-6.0895999999999999</v>
      </c>
      <c r="AV9" s="9">
        <v>0</v>
      </c>
      <c r="AW9" s="9">
        <v>-11.6065</v>
      </c>
      <c r="AX9" s="9">
        <v>0</v>
      </c>
      <c r="AY9" s="9">
        <v>-12.3742</v>
      </c>
      <c r="AZ9" s="18">
        <v>1.0465</v>
      </c>
      <c r="BA9" s="18">
        <v>-4.6456999999999997</v>
      </c>
      <c r="BB9" s="19">
        <v>1.2592000000000001</v>
      </c>
      <c r="BC9" s="19">
        <v>-4.6456999999999997</v>
      </c>
      <c r="BD9" s="19">
        <v>0.56510000000000005</v>
      </c>
      <c r="BE9" s="19">
        <v>-4.6456999999999997</v>
      </c>
      <c r="BF9" s="19">
        <v>0.38290000000000002</v>
      </c>
      <c r="BG9" s="19">
        <v>-4.6456999999999997</v>
      </c>
      <c r="BH9" s="19">
        <v>0.1295</v>
      </c>
      <c r="BI9" s="19">
        <v>-4.6456999999999997</v>
      </c>
      <c r="BJ9" s="19">
        <v>-0.49469999999999997</v>
      </c>
      <c r="BK9" s="19">
        <v>-4.6456999999999997</v>
      </c>
      <c r="BL9" s="19">
        <v>-0.63560000000000005</v>
      </c>
      <c r="BM9" s="19">
        <v>-4.6456999999999997</v>
      </c>
      <c r="BN9" s="19">
        <v>-0.80259999999999998</v>
      </c>
      <c r="BO9" s="19">
        <v>-4.6456999999999997</v>
      </c>
      <c r="BP9" s="19">
        <v>-1.4338</v>
      </c>
      <c r="BQ9" s="19">
        <v>-4.6456999999999997</v>
      </c>
      <c r="BR9" s="19">
        <v>-1.1100000000000001</v>
      </c>
      <c r="BS9" s="19">
        <v>-4.6456999999999997</v>
      </c>
      <c r="BT9" s="17">
        <v>0</v>
      </c>
      <c r="BU9" s="17">
        <v>0</v>
      </c>
      <c r="BV9" s="17">
        <v>0.1454</v>
      </c>
      <c r="BW9" s="17">
        <v>3.9725999999999999</v>
      </c>
      <c r="BX9" s="17">
        <v>1.2636000000000001</v>
      </c>
      <c r="BY9" s="17">
        <v>3.4708999999999999</v>
      </c>
      <c r="BZ9" s="17">
        <v>1.2636000000000001</v>
      </c>
      <c r="CA9" s="17">
        <v>3.4708999999999999</v>
      </c>
      <c r="CB9" s="17">
        <v>4.4196</v>
      </c>
      <c r="CC9" s="17">
        <v>1.0045999999999999</v>
      </c>
      <c r="CD9" s="17">
        <v>4.0380000000000003</v>
      </c>
      <c r="CE9" s="17">
        <v>-0.34539999999999998</v>
      </c>
      <c r="CF9" s="12">
        <v>3.4519000000000002</v>
      </c>
      <c r="CG9" s="12">
        <v>-0.26989999999999997</v>
      </c>
      <c r="CH9" s="12">
        <v>6.3213999999999997</v>
      </c>
      <c r="CI9" s="12">
        <v>-3.4874000000000001</v>
      </c>
      <c r="CJ9" s="12">
        <v>4.0818000000000003</v>
      </c>
      <c r="CK9" s="12">
        <v>0.97850000000000004</v>
      </c>
      <c r="CL9" s="12">
        <v>5.2107999999999999</v>
      </c>
      <c r="CM9" s="12">
        <v>-1.7551000000000001</v>
      </c>
      <c r="CN9" s="12">
        <v>4.8780999999999999</v>
      </c>
      <c r="CO9" s="12">
        <v>-1.7551000000000001</v>
      </c>
      <c r="CP9" s="12">
        <v>4.6520000000000001</v>
      </c>
      <c r="CQ9" s="12">
        <v>-1.5004999999999999</v>
      </c>
      <c r="CR9" s="12">
        <v>3.8456000000000001</v>
      </c>
      <c r="CS9" s="12">
        <v>1.6763999999999999</v>
      </c>
      <c r="CT9" s="12">
        <v>6.6142000000000003</v>
      </c>
      <c r="CU9" s="12">
        <v>-1.1576</v>
      </c>
      <c r="CV9" s="12">
        <v>4.7268999999999997</v>
      </c>
      <c r="CW9" s="12">
        <v>-0.3639</v>
      </c>
      <c r="CX9" s="12">
        <v>4.3840000000000003</v>
      </c>
      <c r="CY9" s="12">
        <v>-0.3639</v>
      </c>
      <c r="CZ9" s="12">
        <v>4.5763999999999996</v>
      </c>
      <c r="DA9" s="12">
        <v>-0.18990000000000001</v>
      </c>
      <c r="DB9" s="12">
        <v>1.9748000000000001</v>
      </c>
      <c r="DC9" s="12">
        <v>3.9725999999999999</v>
      </c>
      <c r="DD9" s="12">
        <v>6.5437000000000003</v>
      </c>
      <c r="DE9" s="12">
        <v>2.5063</v>
      </c>
      <c r="DF9" s="12">
        <v>3.2879999999999998</v>
      </c>
      <c r="DG9" s="12">
        <v>2.2332999999999998</v>
      </c>
      <c r="DH9" s="12">
        <v>2.9958999999999998</v>
      </c>
      <c r="DI9" s="12">
        <v>2.2332999999999998</v>
      </c>
      <c r="DJ9" s="12">
        <v>1.7977000000000001</v>
      </c>
      <c r="DK9" s="12">
        <v>3.3527999999999998</v>
      </c>
      <c r="DL9" s="12">
        <v>2.5495000000000001</v>
      </c>
      <c r="DM9" s="12">
        <v>3.8405</v>
      </c>
      <c r="DN9" s="12">
        <v>3.2048000000000001</v>
      </c>
      <c r="DO9" s="12">
        <v>5.3765000000000001</v>
      </c>
      <c r="DP9" s="12">
        <v>3.2378999999999998</v>
      </c>
      <c r="DQ9" s="12">
        <v>5.7937000000000003</v>
      </c>
    </row>
    <row r="10" spans="2:121" ht="16.149999999999999" customHeight="1" x14ac:dyDescent="0.2">
      <c r="B10" s="2" t="s">
        <v>124</v>
      </c>
      <c r="C10" s="2"/>
      <c r="D10" s="5">
        <f t="shared" si="0"/>
        <v>12.794600000000001</v>
      </c>
      <c r="E10" s="5">
        <f t="shared" si="1"/>
        <v>12.388199999999999</v>
      </c>
      <c r="F10" s="5">
        <f t="shared" si="2"/>
        <v>2.7654000000000001</v>
      </c>
      <c r="G10" s="5">
        <f t="shared" si="3"/>
        <v>0.87439999999999996</v>
      </c>
      <c r="H10" s="5">
        <f t="shared" si="4"/>
        <v>1.409</v>
      </c>
      <c r="I10" s="5">
        <f t="shared" si="5"/>
        <v>0.79059999999999997</v>
      </c>
      <c r="J10" s="5">
        <f t="shared" si="6"/>
        <v>1.6490999999999998</v>
      </c>
      <c r="K10" s="5">
        <f t="shared" si="7"/>
        <v>1.0876999999999999</v>
      </c>
      <c r="L10" s="5">
        <f t="shared" si="8"/>
        <v>4.2002990488773539</v>
      </c>
      <c r="M10" s="5">
        <f t="shared" si="9"/>
        <v>1.3027524592185578</v>
      </c>
      <c r="N10" s="5">
        <f t="shared" si="15"/>
        <v>4.614123237409248</v>
      </c>
      <c r="O10" s="5">
        <f t="shared" si="16"/>
        <v>0.4161846224934313</v>
      </c>
      <c r="P10" s="5">
        <f t="shared" si="17"/>
        <v>4.7191808028512749</v>
      </c>
      <c r="Q10" s="5">
        <f t="shared" si="18"/>
        <v>4.9168371663092527</v>
      </c>
      <c r="R10" s="5">
        <f t="shared" si="25"/>
        <v>3.3567059716335002</v>
      </c>
      <c r="S10" s="5">
        <f t="shared" si="26"/>
        <v>3.9571291133851063</v>
      </c>
      <c r="T10" s="5">
        <f t="shared" si="27"/>
        <v>4.3917757501949026</v>
      </c>
      <c r="U10" s="5">
        <f t="shared" si="28"/>
        <v>4.9779235128716071</v>
      </c>
      <c r="W10" s="5">
        <f t="shared" si="19"/>
        <v>0.99633391992845455</v>
      </c>
      <c r="X10" s="5">
        <f t="shared" si="20"/>
        <v>1.7591238103101212</v>
      </c>
      <c r="Y10" s="5">
        <f t="shared" si="21"/>
        <v>0.42081284438571981</v>
      </c>
      <c r="Z10" s="5">
        <f t="shared" si="10"/>
        <v>0.99380000000000002</v>
      </c>
      <c r="AA10" s="5">
        <f t="shared" si="11"/>
        <v>0.48699999999999999</v>
      </c>
      <c r="AB10" s="5">
        <f t="shared" si="12"/>
        <v>1.3748</v>
      </c>
      <c r="AC10" s="5">
        <f t="shared" si="13"/>
        <v>2.4535999999999998</v>
      </c>
      <c r="AD10" s="6">
        <f t="shared" si="14"/>
        <v>2.2542999999999997</v>
      </c>
      <c r="AE10" s="6">
        <f t="shared" si="22"/>
        <v>0.35179999999999989</v>
      </c>
      <c r="AF10" s="6">
        <f t="shared" si="23"/>
        <v>0.33530000000000015</v>
      </c>
      <c r="AG10" s="6">
        <f t="shared" si="24"/>
        <v>0.30289999999999928</v>
      </c>
      <c r="AH10" s="9">
        <v>0</v>
      </c>
      <c r="AI10" s="9">
        <v>0</v>
      </c>
      <c r="AJ10" s="9">
        <v>0</v>
      </c>
      <c r="AK10" s="9">
        <v>-0.87439999999999996</v>
      </c>
      <c r="AL10" s="9">
        <v>0</v>
      </c>
      <c r="AM10" s="9">
        <v>-1.3564000000000001</v>
      </c>
      <c r="AN10" s="9">
        <v>0</v>
      </c>
      <c r="AO10" s="9">
        <v>-2.7654000000000001</v>
      </c>
      <c r="AP10" s="9">
        <v>0</v>
      </c>
      <c r="AQ10" s="9">
        <v>-3.556</v>
      </c>
      <c r="AR10" s="9">
        <v>0</v>
      </c>
      <c r="AS10" s="9">
        <v>-5.2050999999999998</v>
      </c>
      <c r="AT10" s="9">
        <v>0</v>
      </c>
      <c r="AU10" s="9">
        <v>-6.2927999999999997</v>
      </c>
      <c r="AV10" s="9">
        <v>0</v>
      </c>
      <c r="AW10" s="9">
        <v>-12.388199999999999</v>
      </c>
      <c r="AX10" s="9">
        <v>0</v>
      </c>
      <c r="AY10" s="9">
        <v>-12.794600000000001</v>
      </c>
      <c r="AZ10" s="18">
        <v>1.103</v>
      </c>
      <c r="BA10" s="18">
        <v>-4.5872000000000002</v>
      </c>
      <c r="BB10" s="19">
        <v>1.2611000000000001</v>
      </c>
      <c r="BC10" s="19">
        <v>-4.5872000000000002</v>
      </c>
      <c r="BD10" s="19">
        <v>0.71630000000000005</v>
      </c>
      <c r="BE10" s="19">
        <v>-4.5872000000000002</v>
      </c>
      <c r="BF10" s="19">
        <v>0.43880000000000002</v>
      </c>
      <c r="BG10" s="19">
        <v>-4.5872000000000002</v>
      </c>
      <c r="BH10" s="19">
        <v>8.1900000000000001E-2</v>
      </c>
      <c r="BI10" s="19">
        <v>-4.5872000000000002</v>
      </c>
      <c r="BJ10" s="19">
        <v>-0.40510000000000002</v>
      </c>
      <c r="BK10" s="19">
        <v>-4.5872000000000002</v>
      </c>
      <c r="BL10" s="19">
        <v>-0.55500000000000005</v>
      </c>
      <c r="BM10" s="19">
        <v>-4.5872000000000002</v>
      </c>
      <c r="BN10" s="19">
        <v>-0.65849999999999997</v>
      </c>
      <c r="BO10" s="19">
        <v>-4.5872000000000002</v>
      </c>
      <c r="BP10" s="19">
        <v>-1.1924999999999999</v>
      </c>
      <c r="BQ10" s="19">
        <v>-4.5872000000000002</v>
      </c>
      <c r="BR10" s="19">
        <v>-1.1513</v>
      </c>
      <c r="BS10" s="19">
        <v>-4.5872000000000002</v>
      </c>
      <c r="BT10" s="17">
        <v>0</v>
      </c>
      <c r="BU10" s="17">
        <v>0</v>
      </c>
      <c r="BV10" s="17">
        <v>-0.2591</v>
      </c>
      <c r="BW10" s="17">
        <v>4.1923000000000004</v>
      </c>
      <c r="BX10" s="17">
        <v>1.0223</v>
      </c>
      <c r="BY10" s="17">
        <v>4.4272</v>
      </c>
      <c r="BZ10" s="17">
        <v>1.0223</v>
      </c>
      <c r="CA10" s="17">
        <v>4.4272</v>
      </c>
      <c r="CB10" s="17">
        <v>5.6204000000000001</v>
      </c>
      <c r="CC10" s="17">
        <v>4.8113999999999999</v>
      </c>
      <c r="CD10" s="17">
        <v>5.7804000000000002</v>
      </c>
      <c r="CE10" s="17">
        <v>3.6055000000000001</v>
      </c>
      <c r="CF10" s="12">
        <v>-4.9225000000000003</v>
      </c>
      <c r="CG10" s="12">
        <v>-2.7330000000000001</v>
      </c>
      <c r="CH10" s="12">
        <v>-3.8849</v>
      </c>
      <c r="CI10" s="12">
        <v>1.8707</v>
      </c>
      <c r="CJ10" s="12">
        <v>1.0135000000000001</v>
      </c>
      <c r="CK10" s="12">
        <v>1.4453</v>
      </c>
      <c r="CL10" s="12">
        <v>-4.0964</v>
      </c>
      <c r="CM10" s="12">
        <v>3.2000000000000002E-3</v>
      </c>
      <c r="CN10" s="12">
        <v>-4.4481999999999999</v>
      </c>
      <c r="CO10" s="12">
        <v>3.2000000000000002E-3</v>
      </c>
      <c r="CP10" s="12">
        <v>-4.9619</v>
      </c>
      <c r="CQ10" s="12">
        <v>2.5999999999999999E-2</v>
      </c>
      <c r="CR10" s="12">
        <v>-5.2615999999999996</v>
      </c>
      <c r="CS10" s="12">
        <v>3.3693</v>
      </c>
      <c r="CT10" s="12">
        <v>-1.3087</v>
      </c>
      <c r="CU10" s="12">
        <v>3.5522</v>
      </c>
      <c r="CV10" s="12">
        <v>-4.8297999999999996</v>
      </c>
      <c r="CW10" s="12">
        <v>1.8205</v>
      </c>
      <c r="CX10" s="12">
        <v>-5.1650999999999998</v>
      </c>
      <c r="CY10" s="12">
        <v>1.8205</v>
      </c>
      <c r="CZ10" s="12">
        <v>-5.4984999999999999</v>
      </c>
      <c r="DA10" s="12">
        <v>2.6764999999999999</v>
      </c>
      <c r="DB10" s="12">
        <v>-5.9352999999999998</v>
      </c>
      <c r="DC10" s="12">
        <v>-1.6935</v>
      </c>
      <c r="DD10" s="12">
        <v>-1.2706</v>
      </c>
      <c r="DE10" s="12">
        <v>4.4400000000000002E-2</v>
      </c>
      <c r="DF10" s="12">
        <v>-5.4362000000000004</v>
      </c>
      <c r="DG10" s="12">
        <v>0.72450000000000003</v>
      </c>
      <c r="DH10" s="12">
        <v>-5.7390999999999996</v>
      </c>
      <c r="DI10" s="12">
        <v>0.72450000000000003</v>
      </c>
      <c r="DJ10" s="12">
        <v>-0.3518</v>
      </c>
      <c r="DK10" s="12">
        <v>-2.2345999999999999</v>
      </c>
      <c r="DL10" s="12">
        <v>0.45340000000000003</v>
      </c>
      <c r="DM10" s="12">
        <v>-1.6477999999999999</v>
      </c>
      <c r="DN10" s="12">
        <v>0.98870000000000002</v>
      </c>
      <c r="DO10" s="12">
        <v>2.7900000000000001E-2</v>
      </c>
      <c r="DP10" s="12">
        <v>0.89790000000000003</v>
      </c>
      <c r="DQ10" s="12">
        <v>0.43880000000000002</v>
      </c>
    </row>
    <row r="11" spans="2:121" ht="16.149999999999999" customHeight="1" x14ac:dyDescent="0.2">
      <c r="B11" s="2" t="s">
        <v>125</v>
      </c>
      <c r="C11" s="2"/>
      <c r="D11" s="5">
        <f t="shared" si="0"/>
        <v>12.0555</v>
      </c>
      <c r="E11" s="5">
        <f t="shared" si="1"/>
        <v>11.1442</v>
      </c>
      <c r="F11" s="5">
        <f t="shared" si="2"/>
        <v>2.7134</v>
      </c>
      <c r="G11" s="5">
        <f t="shared" si="3"/>
        <v>0.93089999999999995</v>
      </c>
      <c r="H11" s="5">
        <f t="shared" si="4"/>
        <v>1.4053</v>
      </c>
      <c r="I11" s="5">
        <f t="shared" si="5"/>
        <v>0.75369999999999981</v>
      </c>
      <c r="J11" s="5">
        <f t="shared" si="6"/>
        <v>1.6358000000000001</v>
      </c>
      <c r="K11" s="5">
        <f t="shared" si="7"/>
        <v>0.95059999999999967</v>
      </c>
      <c r="L11" s="5">
        <f t="shared" si="8"/>
        <v>4.4621219626989133</v>
      </c>
      <c r="M11" s="5">
        <f t="shared" si="9"/>
        <v>1.3249716110166283</v>
      </c>
      <c r="N11" s="5">
        <f t="shared" si="15"/>
        <v>5.0168637175406108</v>
      </c>
      <c r="O11" s="5">
        <f t="shared" si="16"/>
        <v>0.7100213024973262</v>
      </c>
      <c r="P11" s="5">
        <f t="shared" si="17"/>
        <v>4.7703665446168806</v>
      </c>
      <c r="Q11" s="5">
        <f t="shared" si="18"/>
        <v>5.3178713222491574</v>
      </c>
      <c r="R11" s="5">
        <f t="shared" si="25"/>
        <v>3.4812515924592407</v>
      </c>
      <c r="S11" s="5">
        <f t="shared" si="26"/>
        <v>4.1914800882265926</v>
      </c>
      <c r="T11" s="5">
        <f t="shared" si="27"/>
        <v>4.8415891543996175</v>
      </c>
      <c r="U11" s="5">
        <f t="shared" si="28"/>
        <v>5.8296320741535661</v>
      </c>
      <c r="W11" s="5">
        <f t="shared" si="19"/>
        <v>0.98869094261048007</v>
      </c>
      <c r="X11" s="5">
        <f t="shared" si="20"/>
        <v>1.6068336317117593</v>
      </c>
      <c r="Y11" s="5">
        <f t="shared" si="21"/>
        <v>0.33596726030969104</v>
      </c>
      <c r="Z11" s="5">
        <f t="shared" si="10"/>
        <v>1.0262</v>
      </c>
      <c r="AA11" s="5">
        <f t="shared" si="11"/>
        <v>0.65090000000000003</v>
      </c>
      <c r="AB11" s="5">
        <f t="shared" si="12"/>
        <v>1.3677999999999999</v>
      </c>
      <c r="AC11" s="5">
        <f t="shared" si="13"/>
        <v>2.4821999999999997</v>
      </c>
      <c r="AD11" s="6">
        <f t="shared" si="14"/>
        <v>2.0211999999999999</v>
      </c>
      <c r="AE11" s="6">
        <f>((CL11-CN11)^2+(CM11-CO11)^2)^0.5</f>
        <v>0.32130000000000081</v>
      </c>
      <c r="AF11" s="6">
        <f t="shared" si="23"/>
        <v>0.30220000000000002</v>
      </c>
      <c r="AG11" s="6">
        <f t="shared" si="24"/>
        <v>0.3008999999999995</v>
      </c>
      <c r="AH11" s="9">
        <v>0</v>
      </c>
      <c r="AI11" s="9">
        <v>0</v>
      </c>
      <c r="AJ11" s="9">
        <v>0</v>
      </c>
      <c r="AK11" s="9">
        <v>-0.93089999999999995</v>
      </c>
      <c r="AL11" s="9">
        <v>0</v>
      </c>
      <c r="AM11" s="9">
        <v>-1.3081</v>
      </c>
      <c r="AN11" s="9">
        <v>0</v>
      </c>
      <c r="AO11" s="9">
        <v>-2.7134</v>
      </c>
      <c r="AP11" s="9">
        <v>0</v>
      </c>
      <c r="AQ11" s="9">
        <v>-3.4670999999999998</v>
      </c>
      <c r="AR11" s="9">
        <v>0</v>
      </c>
      <c r="AS11" s="9">
        <v>-5.1029</v>
      </c>
      <c r="AT11" s="9">
        <v>0</v>
      </c>
      <c r="AU11" s="9">
        <v>-6.0534999999999997</v>
      </c>
      <c r="AV11" s="9">
        <v>0</v>
      </c>
      <c r="AW11" s="9">
        <v>-11.1442</v>
      </c>
      <c r="AX11" s="9">
        <v>0</v>
      </c>
      <c r="AY11" s="9">
        <v>-12.0555</v>
      </c>
      <c r="AZ11" s="18">
        <v>0.93410000000000004</v>
      </c>
      <c r="BA11" s="18">
        <v>-4.5827999999999998</v>
      </c>
      <c r="BB11" s="19">
        <v>1.1054999999999999</v>
      </c>
      <c r="BC11" s="19">
        <v>-4.5827999999999998</v>
      </c>
      <c r="BD11" s="19">
        <v>0.55310000000000004</v>
      </c>
      <c r="BE11" s="19">
        <v>-4.5827999999999998</v>
      </c>
      <c r="BF11" s="19">
        <v>0.44390000000000002</v>
      </c>
      <c r="BG11" s="19">
        <v>-4.5827999999999998</v>
      </c>
      <c r="BH11" s="19">
        <v>0.2661</v>
      </c>
      <c r="BI11" s="19">
        <v>-4.5827999999999998</v>
      </c>
      <c r="BJ11" s="19">
        <v>-0.38479999999999998</v>
      </c>
      <c r="BK11" s="19">
        <v>-4.5827999999999998</v>
      </c>
      <c r="BL11" s="19">
        <v>-0.58230000000000004</v>
      </c>
      <c r="BM11" s="19">
        <v>-4.5827999999999998</v>
      </c>
      <c r="BN11" s="19">
        <v>-0.81469999999999998</v>
      </c>
      <c r="BO11" s="19">
        <v>-4.5827999999999998</v>
      </c>
      <c r="BP11" s="19">
        <v>-1.3767</v>
      </c>
      <c r="BQ11" s="19">
        <v>-4.5827999999999998</v>
      </c>
      <c r="BR11" s="19">
        <v>-1.0871</v>
      </c>
      <c r="BS11" s="19">
        <v>-4.5827999999999998</v>
      </c>
      <c r="BT11" s="17">
        <v>0</v>
      </c>
      <c r="BU11" s="17">
        <v>0</v>
      </c>
      <c r="BV11" s="17">
        <v>-1.4E-2</v>
      </c>
      <c r="BW11" s="17">
        <v>-4.4621000000000004</v>
      </c>
      <c r="BX11" s="17">
        <v>1.2343999999999999</v>
      </c>
      <c r="BY11" s="17">
        <v>-4.9059999999999997</v>
      </c>
      <c r="BZ11" s="17">
        <v>3.6480999999999999</v>
      </c>
      <c r="CA11" s="17">
        <v>-5.5537000000000001</v>
      </c>
      <c r="CB11" s="17">
        <v>6.1646000000000001</v>
      </c>
      <c r="CC11" s="17">
        <v>-5.6337000000000002</v>
      </c>
      <c r="CD11" s="17">
        <v>6.8700999999999999</v>
      </c>
      <c r="CE11" s="17">
        <v>-4.5179999999999998</v>
      </c>
      <c r="CF11" s="12">
        <v>6.9558</v>
      </c>
      <c r="CG11" s="12">
        <v>-4.5739000000000001</v>
      </c>
      <c r="CH11" s="12">
        <v>5.6782000000000004</v>
      </c>
      <c r="CI11" s="12">
        <v>2.2200000000000001E-2</v>
      </c>
      <c r="CJ11" s="12">
        <v>8.3236000000000008</v>
      </c>
      <c r="CK11" s="12">
        <v>-4.5910000000000002</v>
      </c>
      <c r="CL11" s="12">
        <v>6.6980000000000004</v>
      </c>
      <c r="CM11" s="12">
        <v>-2.5082</v>
      </c>
      <c r="CN11" s="12">
        <v>6.3766999999999996</v>
      </c>
      <c r="CO11" s="12">
        <v>-2.5082</v>
      </c>
      <c r="CP11" s="12">
        <v>6.2553999999999998</v>
      </c>
      <c r="CQ11" s="12">
        <v>-2.5082</v>
      </c>
      <c r="CR11" s="12">
        <v>7.2873000000000001</v>
      </c>
      <c r="CS11" s="12">
        <v>0.81659999999999999</v>
      </c>
      <c r="CT11" s="12">
        <v>7.5945999999999998</v>
      </c>
      <c r="CU11" s="12">
        <v>-3.3635999999999999</v>
      </c>
      <c r="CV11" s="12">
        <v>6.7931999999999997</v>
      </c>
      <c r="CW11" s="12">
        <v>-1.1989000000000001</v>
      </c>
      <c r="CX11" s="12">
        <v>6.4909999999999997</v>
      </c>
      <c r="CY11" s="12">
        <v>-1.1989000000000001</v>
      </c>
      <c r="CZ11" s="12">
        <v>6.2096999999999998</v>
      </c>
      <c r="DA11" s="12">
        <v>-1.2713000000000001</v>
      </c>
      <c r="DB11" s="12">
        <v>8.6912000000000003</v>
      </c>
      <c r="DC11" s="12">
        <v>-5.4286000000000003</v>
      </c>
      <c r="DD11" s="12">
        <v>7.5438000000000001</v>
      </c>
      <c r="DE11" s="12">
        <v>0.28699999999999998</v>
      </c>
      <c r="DF11" s="12">
        <v>7.2306999999999997</v>
      </c>
      <c r="DG11" s="12">
        <v>-2.6753</v>
      </c>
      <c r="DH11" s="12">
        <v>6.9298000000000002</v>
      </c>
      <c r="DI11" s="12">
        <v>-2.6753</v>
      </c>
      <c r="DJ11" s="12">
        <v>-9.3345000000000002</v>
      </c>
      <c r="DK11" s="12">
        <v>2.7812999999999999</v>
      </c>
      <c r="DL11" s="12">
        <v>-8.6652000000000005</v>
      </c>
      <c r="DM11" s="12">
        <v>3.5089999999999999</v>
      </c>
      <c r="DN11" s="12">
        <v>-8.4518000000000004</v>
      </c>
      <c r="DO11" s="12">
        <v>5.1016000000000004</v>
      </c>
      <c r="DP11" s="12">
        <v>-8.5559999999999992</v>
      </c>
      <c r="DQ11" s="12">
        <v>5.4210000000000003</v>
      </c>
    </row>
    <row r="12" spans="2:121" ht="16.149999999999999" customHeight="1" x14ac:dyDescent="0.2">
      <c r="B12" s="2" t="s">
        <v>126</v>
      </c>
      <c r="C12" s="2"/>
      <c r="D12" s="5">
        <f t="shared" si="0"/>
        <v>10.5708</v>
      </c>
      <c r="E12" s="5">
        <f t="shared" si="1"/>
        <v>10.1784</v>
      </c>
      <c r="F12" s="5">
        <f t="shared" si="2"/>
        <v>2.4035000000000002</v>
      </c>
      <c r="G12" s="5">
        <f t="shared" si="3"/>
        <v>0.79879999999999995</v>
      </c>
      <c r="H12" s="5">
        <f t="shared" si="4"/>
        <v>1.2103000000000002</v>
      </c>
      <c r="I12" s="5">
        <f t="shared" si="5"/>
        <v>0.70799999999999974</v>
      </c>
      <c r="J12" s="24">
        <f t="shared" si="6"/>
        <v>0.93410000000000037</v>
      </c>
      <c r="K12" s="5">
        <f t="shared" si="7"/>
        <v>1.2065000000000001</v>
      </c>
      <c r="L12" s="5">
        <f t="shared" si="8"/>
        <v>3.5021078866876731</v>
      </c>
      <c r="M12" s="5">
        <f t="shared" si="9"/>
        <v>1.0795425883215541</v>
      </c>
      <c r="N12" s="5">
        <f t="shared" si="15"/>
        <v>3.7375673278216675</v>
      </c>
      <c r="O12" s="5">
        <f>((CC12-CE12)^2+(CD12-CF12)^2)^0.5</f>
        <v>0.74159301506958708</v>
      </c>
      <c r="P12" s="5">
        <f t="shared" si="17"/>
        <v>3.6646069434524624</v>
      </c>
      <c r="Q12" s="5">
        <f t="shared" si="18"/>
        <v>4.1588491965927314</v>
      </c>
      <c r="R12" s="5">
        <f t="shared" si="25"/>
        <v>2.5952147984319134</v>
      </c>
      <c r="S12" s="5">
        <f t="shared" si="26"/>
        <v>3.3416401721310445</v>
      </c>
      <c r="T12" s="5">
        <f t="shared" si="27"/>
        <v>3.6499559463094893</v>
      </c>
      <c r="U12" s="5">
        <f t="shared" si="28"/>
        <v>4.4062493858155607</v>
      </c>
      <c r="W12" s="5">
        <f t="shared" si="19"/>
        <v>0.8158506235825288</v>
      </c>
      <c r="X12" s="5">
        <f t="shared" si="20"/>
        <v>1.5060366595803698</v>
      </c>
      <c r="Y12" s="5">
        <f t="shared" si="21"/>
        <v>0.30066210270002469</v>
      </c>
      <c r="Z12" s="5">
        <f t="shared" si="10"/>
        <v>0.95439999999999992</v>
      </c>
      <c r="AA12" s="5">
        <f t="shared" si="11"/>
        <v>0.53410000000000002</v>
      </c>
      <c r="AB12" s="5">
        <f t="shared" si="12"/>
        <v>1.2135</v>
      </c>
      <c r="AC12" s="5">
        <f t="shared" si="13"/>
        <v>2.2249999999999996</v>
      </c>
      <c r="AD12" s="6">
        <f t="shared" si="14"/>
        <v>1.9882</v>
      </c>
      <c r="AE12" s="6">
        <f>((CL12-CN12)^2+(CM12-CO12)^2)^0.5</f>
        <v>0.28440000000000021</v>
      </c>
      <c r="AF12" s="6">
        <f t="shared" si="23"/>
        <v>0.25590000000000002</v>
      </c>
      <c r="AG12" s="6">
        <f t="shared" si="24"/>
        <v>0.254</v>
      </c>
      <c r="AH12" s="9">
        <v>0</v>
      </c>
      <c r="AI12" s="9">
        <v>0</v>
      </c>
      <c r="AJ12" s="9">
        <v>0</v>
      </c>
      <c r="AK12" s="9">
        <v>-0.79879999999999995</v>
      </c>
      <c r="AL12" s="9">
        <v>0</v>
      </c>
      <c r="AM12" s="9">
        <v>-1.1932</v>
      </c>
      <c r="AN12" s="9">
        <v>0</v>
      </c>
      <c r="AO12" s="9">
        <v>-2.4035000000000002</v>
      </c>
      <c r="AP12" s="9">
        <v>0</v>
      </c>
      <c r="AQ12" s="9">
        <v>-3.1114999999999999</v>
      </c>
      <c r="AR12" s="9">
        <v>0</v>
      </c>
      <c r="AS12" s="9">
        <v>-4.0456000000000003</v>
      </c>
      <c r="AT12" s="9">
        <v>0</v>
      </c>
      <c r="AU12" s="9">
        <v>-5.2521000000000004</v>
      </c>
      <c r="AV12" s="9">
        <v>0</v>
      </c>
      <c r="AW12" s="9">
        <v>-10.1784</v>
      </c>
      <c r="AX12" s="9">
        <v>0</v>
      </c>
      <c r="AY12" s="9">
        <v>-10.5708</v>
      </c>
      <c r="AZ12" s="18">
        <v>0.75949999999999995</v>
      </c>
      <c r="BA12" s="18">
        <v>-3.7014</v>
      </c>
      <c r="BB12" s="19">
        <v>1.0330999999999999</v>
      </c>
      <c r="BC12" s="19">
        <v>-3.7014</v>
      </c>
      <c r="BD12" s="19">
        <v>0.61980000000000002</v>
      </c>
      <c r="BE12" s="19">
        <v>-3.7014</v>
      </c>
      <c r="BF12" s="19">
        <v>0.47049999999999997</v>
      </c>
      <c r="BG12" s="19">
        <v>-3.7014</v>
      </c>
      <c r="BH12" s="19">
        <v>0.1956</v>
      </c>
      <c r="BI12" s="19">
        <v>-3.7014</v>
      </c>
      <c r="BJ12" s="19">
        <v>-0.33850000000000002</v>
      </c>
      <c r="BK12" s="19">
        <v>-3.7014</v>
      </c>
      <c r="BL12" s="19">
        <v>-0.4839</v>
      </c>
      <c r="BM12" s="19">
        <v>-3.7014</v>
      </c>
      <c r="BN12" s="19">
        <v>-0.59370000000000001</v>
      </c>
      <c r="BO12" s="19">
        <v>-3.7014</v>
      </c>
      <c r="BP12" s="19">
        <v>-1.1919</v>
      </c>
      <c r="BQ12" s="19">
        <v>-3.7014</v>
      </c>
      <c r="BR12" s="19">
        <v>-1.2286999999999999</v>
      </c>
      <c r="BS12" s="19">
        <v>-3.7014</v>
      </c>
      <c r="BT12" s="17">
        <v>0</v>
      </c>
      <c r="BU12" s="17">
        <v>0</v>
      </c>
      <c r="BV12" s="17">
        <v>-1.1506000000000001</v>
      </c>
      <c r="BW12" s="17">
        <v>3.3077000000000001</v>
      </c>
      <c r="BX12" s="17">
        <v>-0.3962</v>
      </c>
      <c r="BY12" s="17">
        <v>4.0799000000000003</v>
      </c>
      <c r="BZ12" s="17">
        <v>-0.3962</v>
      </c>
      <c r="CA12" s="17">
        <v>4.0799000000000003</v>
      </c>
      <c r="CB12" s="17">
        <v>2.8931</v>
      </c>
      <c r="CC12" s="17">
        <v>5.8547000000000002</v>
      </c>
      <c r="CD12" s="17">
        <v>3.4264999999999999</v>
      </c>
      <c r="CE12" s="17">
        <v>5.1174999999999997</v>
      </c>
      <c r="CF12" s="12">
        <v>3.5070999999999999</v>
      </c>
      <c r="CG12" s="12">
        <v>4.9682000000000004</v>
      </c>
      <c r="CH12" s="12">
        <v>4.1407999999999996</v>
      </c>
      <c r="CI12" s="12">
        <v>8.5776000000000003</v>
      </c>
      <c r="CJ12" s="12">
        <v>7.1265999999999998</v>
      </c>
      <c r="CK12" s="12">
        <v>5.6825999999999999</v>
      </c>
      <c r="CL12" s="12">
        <v>3.9668000000000001</v>
      </c>
      <c r="CM12" s="12">
        <v>6.2489999999999997</v>
      </c>
      <c r="CN12" s="12">
        <v>3.6823999999999999</v>
      </c>
      <c r="CO12" s="12">
        <v>6.2489999999999997</v>
      </c>
      <c r="CP12" s="12">
        <v>3.3115000000000001</v>
      </c>
      <c r="CQ12" s="12">
        <v>6.3151000000000002</v>
      </c>
      <c r="CR12" s="12">
        <v>4.5770999999999997</v>
      </c>
      <c r="CS12" s="12">
        <v>8.5808</v>
      </c>
      <c r="CT12" s="12">
        <v>3.8519000000000001</v>
      </c>
      <c r="CU12" s="12">
        <v>5.3188000000000004</v>
      </c>
      <c r="CV12" s="12">
        <v>3.9611000000000001</v>
      </c>
      <c r="CW12" s="12">
        <v>7.1703999999999999</v>
      </c>
      <c r="CX12" s="12">
        <v>3.7052</v>
      </c>
      <c r="CY12" s="12">
        <v>7.1703999999999999</v>
      </c>
      <c r="CZ12" s="12">
        <v>3.556</v>
      </c>
      <c r="DA12" s="12">
        <v>7.1711</v>
      </c>
      <c r="DB12" s="12">
        <v>1.3964000000000001</v>
      </c>
      <c r="DC12" s="12">
        <v>10.1136</v>
      </c>
      <c r="DD12" s="12">
        <v>5.6058000000000003</v>
      </c>
      <c r="DE12" s="12">
        <v>8.8112999999999992</v>
      </c>
      <c r="DF12" s="12">
        <v>2.6562000000000001</v>
      </c>
      <c r="DG12" s="12">
        <v>8.5229999999999997</v>
      </c>
      <c r="DH12" s="12">
        <v>2.4022000000000001</v>
      </c>
      <c r="DI12" s="12">
        <v>8.5229999999999997</v>
      </c>
      <c r="DJ12" s="12">
        <v>-8.4639000000000006</v>
      </c>
      <c r="DK12" s="12">
        <v>5.4596999999999998</v>
      </c>
      <c r="DL12" s="12">
        <v>-7.8689</v>
      </c>
      <c r="DM12" s="12">
        <v>6.0179</v>
      </c>
      <c r="DN12" s="12">
        <v>-7.5330000000000004</v>
      </c>
      <c r="DO12" s="12">
        <v>7.4859999999999998</v>
      </c>
      <c r="DP12" s="12">
        <v>-7.5862999999999996</v>
      </c>
      <c r="DQ12" s="12">
        <v>7.7819000000000003</v>
      </c>
    </row>
    <row r="13" spans="2:121" x14ac:dyDescent="0.2">
      <c r="B13" s="13" t="s">
        <v>3</v>
      </c>
      <c r="C13" s="13"/>
      <c r="D13" s="14">
        <f>AVERAGE(D3:D12)</f>
        <v>12.0098</v>
      </c>
      <c r="E13" s="14">
        <f t="shared" ref="E13:AG13" si="29">AVERAGE(E3:E12)</f>
        <v>11.419259999999998</v>
      </c>
      <c r="F13" s="14">
        <f t="shared" si="29"/>
        <v>2.64066</v>
      </c>
      <c r="G13" s="14">
        <f t="shared" si="29"/>
        <v>0.8510899999999999</v>
      </c>
      <c r="H13" s="14">
        <f t="shared" si="29"/>
        <v>1.3947800000000001</v>
      </c>
      <c r="I13" s="14">
        <f t="shared" si="29"/>
        <v>0.78002000000000005</v>
      </c>
      <c r="J13" s="14">
        <f>AVERAGE(J3:J11)</f>
        <v>1.5587111111111112</v>
      </c>
      <c r="K13" s="14">
        <f t="shared" si="29"/>
        <v>1.04705</v>
      </c>
      <c r="L13" s="14">
        <f t="shared" si="29"/>
        <v>4.1893004706080479</v>
      </c>
      <c r="M13" s="14">
        <f>AVERAGE(M3:M12)</f>
        <v>1.2524660859687711</v>
      </c>
      <c r="N13" s="14">
        <f t="shared" si="29"/>
        <v>4.4204063590367033</v>
      </c>
      <c r="O13" s="14">
        <f>AVERAGE(O3:O12)</f>
        <v>1.217757030617411</v>
      </c>
      <c r="P13" s="14">
        <f t="shared" si="29"/>
        <v>4.4751227951239096</v>
      </c>
      <c r="Q13" s="14">
        <f t="shared" si="29"/>
        <v>4.9874228434131336</v>
      </c>
      <c r="R13" s="14">
        <f t="shared" si="29"/>
        <v>3.1917659650807022</v>
      </c>
      <c r="S13" s="14">
        <f t="shared" si="29"/>
        <v>4.0432258430066579</v>
      </c>
      <c r="T13" s="14">
        <f t="shared" si="29"/>
        <v>4.4057941274908616</v>
      </c>
      <c r="U13" s="14">
        <f t="shared" si="29"/>
        <v>5.2795143537197644</v>
      </c>
      <c r="W13" s="14">
        <f t="shared" si="29"/>
        <v>0.94805437189968667</v>
      </c>
      <c r="X13" s="14">
        <f t="shared" si="29"/>
        <v>1.5503111052134397</v>
      </c>
      <c r="Y13" s="14">
        <f t="shared" si="29"/>
        <v>0.33603406474119268</v>
      </c>
      <c r="Z13" s="14">
        <f t="shared" si="29"/>
        <v>1.0127599999999999</v>
      </c>
      <c r="AA13" s="14">
        <f t="shared" si="29"/>
        <v>0.60553999999999986</v>
      </c>
      <c r="AB13" s="14">
        <f>AVERAGE(AB3:AB4,AB6:AB12)</f>
        <v>1.3729777777777779</v>
      </c>
      <c r="AC13" s="14">
        <f t="shared" si="29"/>
        <v>2.4152800000000001</v>
      </c>
      <c r="AD13" s="14">
        <f>AVERAGE(AD3:AD7,AD9:AD12)</f>
        <v>2.1094222222222223</v>
      </c>
      <c r="AE13" s="14">
        <f t="shared" si="29"/>
        <v>0.32600000000000012</v>
      </c>
      <c r="AF13" s="14">
        <f t="shared" si="29"/>
        <v>0.31355000000000011</v>
      </c>
      <c r="AG13" s="14">
        <f t="shared" si="29"/>
        <v>0.28866999999999987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7"/>
      <c r="BU13" s="7"/>
      <c r="BV13" s="7"/>
      <c r="BW13" s="7"/>
      <c r="BX13" s="7"/>
      <c r="BY13" s="7"/>
      <c r="BZ13" s="7"/>
      <c r="CA13" s="7"/>
    </row>
    <row r="14" spans="2:121" x14ac:dyDescent="0.2">
      <c r="B14" s="13" t="s">
        <v>4</v>
      </c>
      <c r="C14" s="13"/>
      <c r="D14" s="14">
        <f>STDEV(D3:D12)</f>
        <v>0.88605922049387997</v>
      </c>
      <c r="E14" s="14">
        <f t="shared" ref="E14:AG14" si="30">STDEV(E3:E12)</f>
        <v>0.80098563199764494</v>
      </c>
      <c r="F14" s="14">
        <f t="shared" si="30"/>
        <v>0.18964496185123278</v>
      </c>
      <c r="G14" s="14">
        <f t="shared" si="30"/>
        <v>7.0108938247717204E-2</v>
      </c>
      <c r="H14" s="14">
        <f t="shared" si="30"/>
        <v>0.10616485922061655</v>
      </c>
      <c r="I14" s="14">
        <f t="shared" si="30"/>
        <v>7.0146922004223886E-2</v>
      </c>
      <c r="J14" s="14">
        <f>STDEV(J3:J11)</f>
        <v>0.121426185854251</v>
      </c>
      <c r="K14" s="14">
        <f t="shared" si="30"/>
        <v>0.13531371984310181</v>
      </c>
      <c r="L14" s="14">
        <f t="shared" si="30"/>
        <v>0.41930253856611072</v>
      </c>
      <c r="M14" s="14">
        <f>STDEV(M3:M12)</f>
        <v>9.9213582728637589E-2</v>
      </c>
      <c r="N14" s="14">
        <f t="shared" si="30"/>
        <v>0.55459026253511967</v>
      </c>
      <c r="O14" s="14">
        <f t="shared" si="30"/>
        <v>0.72712839106375304</v>
      </c>
      <c r="P14" s="14">
        <f t="shared" si="30"/>
        <v>0.41657089107560197</v>
      </c>
      <c r="Q14" s="14">
        <f t="shared" si="30"/>
        <v>0.4616388980828745</v>
      </c>
      <c r="R14" s="14">
        <f t="shared" si="30"/>
        <v>0.31630295103912565</v>
      </c>
      <c r="S14" s="14">
        <f t="shared" si="30"/>
        <v>0.38758658021014808</v>
      </c>
      <c r="T14" s="14">
        <f t="shared" si="30"/>
        <v>0.57299566429137161</v>
      </c>
      <c r="U14" s="14">
        <f t="shared" si="30"/>
        <v>0.60378224171281625</v>
      </c>
      <c r="W14" s="14">
        <f t="shared" si="30"/>
        <v>6.4288645289910892E-2</v>
      </c>
      <c r="X14" s="14">
        <f t="shared" si="30"/>
        <v>0.2409909174219437</v>
      </c>
      <c r="Y14" s="14">
        <f t="shared" si="30"/>
        <v>6.0172468173778637E-2</v>
      </c>
      <c r="Z14" s="14">
        <f t="shared" si="30"/>
        <v>5.9987946937512145E-2</v>
      </c>
      <c r="AA14" s="14">
        <f t="shared" si="30"/>
        <v>6.8885818569572696E-2</v>
      </c>
      <c r="AB14" s="14">
        <f>STDEV(AB3:AB4,AB6:AB12)</f>
        <v>8.2063584764768924E-2</v>
      </c>
      <c r="AC14" s="14">
        <f t="shared" si="30"/>
        <v>0.15355493262456041</v>
      </c>
      <c r="AD14" s="14">
        <f>STDEV(AD3:AD7,AD9:AD12)</f>
        <v>0.2141105484193726</v>
      </c>
      <c r="AE14" s="14">
        <f t="shared" si="30"/>
        <v>2.6957250107036541E-2</v>
      </c>
      <c r="AF14" s="14">
        <f t="shared" si="30"/>
        <v>3.3064322833598711E-2</v>
      </c>
      <c r="AG14" s="14">
        <f t="shared" si="30"/>
        <v>2.5465970758379985E-2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7"/>
      <c r="BU14" s="7"/>
      <c r="BV14" s="7"/>
      <c r="BW14" s="7"/>
      <c r="BX14" s="7"/>
      <c r="BY14" s="7"/>
      <c r="BZ14" s="7"/>
      <c r="CA14" s="7"/>
    </row>
    <row r="15" spans="2:121" x14ac:dyDescent="0.2">
      <c r="B15" s="13" t="s">
        <v>5</v>
      </c>
      <c r="C15" s="13"/>
      <c r="D15" s="14">
        <f>MAX(D3:D12)-MIN(D3:D12)</f>
        <v>2.4130000000000003</v>
      </c>
      <c r="E15" s="14">
        <f t="shared" ref="E15:AG15" si="31">MAX(E3:E12)-MIN(E3:E12)</f>
        <v>2.2097999999999995</v>
      </c>
      <c r="F15" s="14">
        <f t="shared" si="31"/>
        <v>0.58479999999999999</v>
      </c>
      <c r="G15" s="14">
        <f t="shared" si="31"/>
        <v>0.20830000000000004</v>
      </c>
      <c r="H15" s="14">
        <f t="shared" si="31"/>
        <v>0.38480000000000003</v>
      </c>
      <c r="I15" s="14">
        <f t="shared" si="31"/>
        <v>0.19430000000000014</v>
      </c>
      <c r="J15" s="14">
        <f>MAX(J3:J11)-MIN(J3:J11)</f>
        <v>0.34220000000000006</v>
      </c>
      <c r="K15" s="14">
        <f t="shared" si="31"/>
        <v>0.34799999999999986</v>
      </c>
      <c r="L15" s="14">
        <f t="shared" si="31"/>
        <v>1.4154782386384506</v>
      </c>
      <c r="M15" s="14">
        <f>MAX(M3:M12)-MIN(M3:M12)</f>
        <v>0.30966733462025942</v>
      </c>
      <c r="N15" s="14">
        <f t="shared" si="31"/>
        <v>1.6038481426811555</v>
      </c>
      <c r="O15" s="14">
        <f t="shared" si="31"/>
        <v>2.1003354032564139</v>
      </c>
      <c r="P15" s="14">
        <f t="shared" si="31"/>
        <v>1.2347203583309168</v>
      </c>
      <c r="Q15" s="14">
        <f t="shared" si="31"/>
        <v>1.3333789869407973</v>
      </c>
      <c r="R15" s="14">
        <f t="shared" si="31"/>
        <v>0.92328258113226669</v>
      </c>
      <c r="S15" s="14">
        <f t="shared" si="31"/>
        <v>1.1172194679563185</v>
      </c>
      <c r="T15" s="14">
        <f t="shared" si="31"/>
        <v>1.7740091936257718</v>
      </c>
      <c r="U15" s="14">
        <f t="shared" si="31"/>
        <v>1.596613382896841</v>
      </c>
      <c r="W15" s="14">
        <f t="shared" si="31"/>
        <v>0.21290507141993464</v>
      </c>
      <c r="X15" s="14">
        <f t="shared" si="31"/>
        <v>0.70199519940225241</v>
      </c>
      <c r="Y15" s="14">
        <f t="shared" si="31"/>
        <v>0.17853975467082803</v>
      </c>
      <c r="Z15" s="14">
        <f t="shared" si="31"/>
        <v>0.17900000000000005</v>
      </c>
      <c r="AA15" s="14">
        <f t="shared" si="31"/>
        <v>0.20830000000000004</v>
      </c>
      <c r="AB15" s="14">
        <f>MAX(AB3:AB4,AB6:AB12)-MIN(AB3:AB4,AB6:AB12)</f>
        <v>0.26029999999999887</v>
      </c>
      <c r="AC15" s="14">
        <f t="shared" si="31"/>
        <v>0.46800000000000042</v>
      </c>
      <c r="AD15" s="14">
        <f>MAX(AD3:AD7,AD9:AD12)-MIN(AD3:AD7,AD9:AD12)</f>
        <v>0.70360000000000023</v>
      </c>
      <c r="AE15" s="14">
        <f t="shared" si="31"/>
        <v>7.4999999999999289E-2</v>
      </c>
      <c r="AF15" s="14">
        <f t="shared" si="31"/>
        <v>8.8899999999998869E-2</v>
      </c>
      <c r="AG15" s="14">
        <f t="shared" si="31"/>
        <v>7.6700000000000212E-2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 t="s">
        <v>55</v>
      </c>
      <c r="AX15" s="7"/>
      <c r="AY15" s="7"/>
      <c r="AZ15" s="7"/>
      <c r="BA15" s="7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7"/>
      <c r="BU15" s="7"/>
      <c r="BV15" s="7"/>
      <c r="BW15" s="7"/>
      <c r="BX15" s="7"/>
      <c r="BY15" s="7"/>
      <c r="BZ15" s="7"/>
      <c r="CA15" s="7"/>
    </row>
    <row r="16" spans="2:121" x14ac:dyDescent="0.2">
      <c r="B16" s="13" t="s">
        <v>6</v>
      </c>
      <c r="C16" s="13"/>
      <c r="D16" s="14">
        <f>MIN(D3:D12)</f>
        <v>10.5708</v>
      </c>
      <c r="E16" s="14">
        <f t="shared" ref="E16:AG16" si="32">MIN(E3:E12)</f>
        <v>10.1784</v>
      </c>
      <c r="F16" s="14">
        <f t="shared" si="32"/>
        <v>2.2511000000000001</v>
      </c>
      <c r="G16" s="14">
        <f t="shared" si="32"/>
        <v>0.74229999999999996</v>
      </c>
      <c r="H16" s="14">
        <f t="shared" si="32"/>
        <v>1.2103000000000002</v>
      </c>
      <c r="I16" s="14">
        <f t="shared" si="32"/>
        <v>0.68129999999999979</v>
      </c>
      <c r="J16" s="14">
        <f>MIN(J3:J11)</f>
        <v>1.3729</v>
      </c>
      <c r="K16" s="14">
        <f t="shared" si="32"/>
        <v>0.88140000000000018</v>
      </c>
      <c r="L16" s="14">
        <f t="shared" si="32"/>
        <v>3.5021078866876731</v>
      </c>
      <c r="M16" s="14">
        <f>MIN(M3:M12)</f>
        <v>1.0795425883215541</v>
      </c>
      <c r="N16" s="14">
        <f t="shared" si="32"/>
        <v>3.5337968664645714</v>
      </c>
      <c r="O16" s="14">
        <f t="shared" si="32"/>
        <v>0.4161846224934313</v>
      </c>
      <c r="P16" s="14">
        <f t="shared" si="32"/>
        <v>3.6646069434524624</v>
      </c>
      <c r="Q16" s="14">
        <f t="shared" si="32"/>
        <v>4.1588491965927314</v>
      </c>
      <c r="R16" s="14">
        <f t="shared" si="32"/>
        <v>2.5952147984319134</v>
      </c>
      <c r="S16" s="14">
        <f t="shared" si="32"/>
        <v>3.3416401721310445</v>
      </c>
      <c r="T16" s="14">
        <f t="shared" si="32"/>
        <v>3.1346289892106851</v>
      </c>
      <c r="U16" s="14">
        <f t="shared" si="32"/>
        <v>4.3728596055670481</v>
      </c>
      <c r="W16" s="14">
        <f t="shared" si="32"/>
        <v>0.8158506235825288</v>
      </c>
      <c r="X16" s="14">
        <f t="shared" si="32"/>
        <v>1.0571286109078688</v>
      </c>
      <c r="Y16" s="14">
        <f t="shared" si="32"/>
        <v>0.24227308971489178</v>
      </c>
      <c r="Z16" s="14">
        <f t="shared" si="32"/>
        <v>0.91320000000000001</v>
      </c>
      <c r="AA16" s="14">
        <f t="shared" si="32"/>
        <v>0.48699999999999999</v>
      </c>
      <c r="AB16" s="14">
        <f>MIN(AB3:AB4,AB6:AB12)</f>
        <v>1.2135</v>
      </c>
      <c r="AC16" s="14">
        <f t="shared" si="32"/>
        <v>2.2249999999999996</v>
      </c>
      <c r="AD16" s="14">
        <f>MIN(AD3:AD7,AD9:AD12)</f>
        <v>1.7704</v>
      </c>
      <c r="AE16" s="14">
        <f t="shared" si="32"/>
        <v>0.28440000000000021</v>
      </c>
      <c r="AF16" s="14">
        <f t="shared" si="32"/>
        <v>0.25400000000000045</v>
      </c>
      <c r="AG16" s="14">
        <f t="shared" si="32"/>
        <v>0.24329999999999963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7"/>
      <c r="BU16" s="7"/>
      <c r="BV16" s="7"/>
      <c r="BW16" s="7"/>
      <c r="BX16" s="7"/>
      <c r="BY16" s="7"/>
      <c r="BZ16" s="7"/>
      <c r="CA16" s="7"/>
    </row>
    <row r="17" spans="2:121" x14ac:dyDescent="0.2">
      <c r="B17" s="13" t="s">
        <v>7</v>
      </c>
      <c r="C17" s="13"/>
      <c r="D17" s="14">
        <f>MAX(D3:D12)</f>
        <v>12.9838</v>
      </c>
      <c r="E17" s="14">
        <f t="shared" ref="E17:AG17" si="33">MAX(E3:E12)</f>
        <v>12.388199999999999</v>
      </c>
      <c r="F17" s="14">
        <f t="shared" si="33"/>
        <v>2.8359000000000001</v>
      </c>
      <c r="G17" s="14">
        <f t="shared" si="33"/>
        <v>0.9506</v>
      </c>
      <c r="H17" s="14">
        <f t="shared" si="33"/>
        <v>1.5951000000000002</v>
      </c>
      <c r="I17" s="14">
        <f t="shared" si="33"/>
        <v>0.87559999999999993</v>
      </c>
      <c r="J17" s="14">
        <f>MAX(J3:J11)</f>
        <v>1.7151000000000001</v>
      </c>
      <c r="K17" s="14">
        <f t="shared" si="33"/>
        <v>1.2294</v>
      </c>
      <c r="L17" s="14">
        <f t="shared" si="33"/>
        <v>4.9175861253261237</v>
      </c>
      <c r="M17" s="14">
        <f>MAX(M3:M12)</f>
        <v>1.3892099229418136</v>
      </c>
      <c r="N17" s="14">
        <f t="shared" si="33"/>
        <v>5.1376450091457269</v>
      </c>
      <c r="O17" s="14">
        <f t="shared" si="33"/>
        <v>2.5165200257498452</v>
      </c>
      <c r="P17" s="14">
        <f t="shared" si="33"/>
        <v>4.8993273017833792</v>
      </c>
      <c r="Q17" s="14">
        <f t="shared" si="33"/>
        <v>5.4922281835335287</v>
      </c>
      <c r="R17" s="14">
        <f t="shared" si="33"/>
        <v>3.5184973795641801</v>
      </c>
      <c r="S17" s="14">
        <f t="shared" si="33"/>
        <v>4.458859640087363</v>
      </c>
      <c r="T17" s="14">
        <f t="shared" si="33"/>
        <v>4.9086381828364569</v>
      </c>
      <c r="U17" s="14">
        <f t="shared" si="33"/>
        <v>5.9694729884638891</v>
      </c>
      <c r="W17" s="14">
        <f t="shared" si="33"/>
        <v>1.0287556950024634</v>
      </c>
      <c r="X17" s="14">
        <f t="shared" si="33"/>
        <v>1.7591238103101212</v>
      </c>
      <c r="Y17" s="14">
        <f t="shared" si="33"/>
        <v>0.42081284438571981</v>
      </c>
      <c r="Z17" s="14">
        <f t="shared" si="33"/>
        <v>1.0922000000000001</v>
      </c>
      <c r="AA17" s="14">
        <f t="shared" si="33"/>
        <v>0.69530000000000003</v>
      </c>
      <c r="AB17" s="14">
        <f>MAX(AB3:AB4,AB6:AB12)</f>
        <v>1.4737999999999989</v>
      </c>
      <c r="AC17" s="14">
        <f t="shared" si="33"/>
        <v>2.6930000000000001</v>
      </c>
      <c r="AD17" s="14">
        <f>MAX(AD3:AD7,AD9:AD12)</f>
        <v>2.4740000000000002</v>
      </c>
      <c r="AE17" s="14">
        <f t="shared" si="33"/>
        <v>0.3593999999999995</v>
      </c>
      <c r="AF17" s="14">
        <f t="shared" si="33"/>
        <v>0.34289999999999932</v>
      </c>
      <c r="AG17" s="14">
        <f t="shared" si="33"/>
        <v>0.31999999999999984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7"/>
      <c r="BU17" s="7"/>
      <c r="BV17" s="7"/>
      <c r="BW17" s="7"/>
      <c r="BX17" s="7"/>
      <c r="BY17" s="7"/>
      <c r="BZ17" s="7"/>
      <c r="CA17" s="7"/>
    </row>
    <row r="18" spans="2:121" x14ac:dyDescent="0.2">
      <c r="B18" s="13" t="s">
        <v>56</v>
      </c>
      <c r="C18" s="13"/>
      <c r="D18" s="15">
        <f>COUNT(D3:D12)</f>
        <v>10</v>
      </c>
      <c r="E18" s="15">
        <f t="shared" ref="E18:AG18" si="34">COUNT(E3:E12)</f>
        <v>10</v>
      </c>
      <c r="F18" s="15">
        <f t="shared" si="34"/>
        <v>10</v>
      </c>
      <c r="G18" s="15">
        <f t="shared" si="34"/>
        <v>10</v>
      </c>
      <c r="H18" s="15">
        <f t="shared" si="34"/>
        <v>10</v>
      </c>
      <c r="I18" s="15">
        <f t="shared" si="34"/>
        <v>10</v>
      </c>
      <c r="J18" s="15">
        <f>COUNT(J3:J11)</f>
        <v>9</v>
      </c>
      <c r="K18" s="15">
        <f t="shared" si="34"/>
        <v>10</v>
      </c>
      <c r="L18" s="15">
        <f t="shared" si="34"/>
        <v>10</v>
      </c>
      <c r="M18" s="15">
        <f>COUNT(M3:M12)</f>
        <v>10</v>
      </c>
      <c r="N18" s="15">
        <f t="shared" si="34"/>
        <v>10</v>
      </c>
      <c r="O18" s="15">
        <f t="shared" si="34"/>
        <v>10</v>
      </c>
      <c r="P18" s="15">
        <f t="shared" si="34"/>
        <v>10</v>
      </c>
      <c r="Q18" s="15">
        <f t="shared" si="34"/>
        <v>10</v>
      </c>
      <c r="R18" s="15">
        <f t="shared" si="34"/>
        <v>10</v>
      </c>
      <c r="S18" s="15">
        <f t="shared" si="34"/>
        <v>10</v>
      </c>
      <c r="T18" s="15">
        <f t="shared" si="34"/>
        <v>10</v>
      </c>
      <c r="U18" s="15">
        <f t="shared" si="34"/>
        <v>10</v>
      </c>
      <c r="W18" s="15">
        <f t="shared" si="34"/>
        <v>10</v>
      </c>
      <c r="X18" s="15">
        <f t="shared" si="34"/>
        <v>10</v>
      </c>
      <c r="Y18" s="15">
        <f t="shared" si="34"/>
        <v>10</v>
      </c>
      <c r="Z18" s="15">
        <f t="shared" si="34"/>
        <v>10</v>
      </c>
      <c r="AA18" s="15">
        <f t="shared" si="34"/>
        <v>10</v>
      </c>
      <c r="AB18" s="15">
        <f>COUNT(AB3:AB4,AB6:AB12)</f>
        <v>9</v>
      </c>
      <c r="AC18" s="15">
        <f t="shared" si="34"/>
        <v>10</v>
      </c>
      <c r="AD18" s="15">
        <f>COUNT(AD3:AD7,AD9:AD12)</f>
        <v>9</v>
      </c>
      <c r="AE18" s="15">
        <f t="shared" si="34"/>
        <v>10</v>
      </c>
      <c r="AF18" s="15">
        <f t="shared" si="34"/>
        <v>10</v>
      </c>
      <c r="AG18" s="15">
        <f t="shared" si="34"/>
        <v>10</v>
      </c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7"/>
      <c r="BU18" s="7"/>
      <c r="BV18" s="7"/>
      <c r="BW18" s="7"/>
      <c r="BX18" s="7"/>
      <c r="BY18" s="7"/>
      <c r="BZ18" s="7"/>
      <c r="CA18" s="7"/>
    </row>
    <row r="19" spans="2:121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7"/>
      <c r="AI19" s="7"/>
      <c r="AJ19" s="8"/>
      <c r="AK19" s="8"/>
      <c r="AL19" s="8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7"/>
      <c r="BU19" s="7"/>
      <c r="BV19" s="7"/>
      <c r="BW19" s="7"/>
      <c r="BX19" s="7"/>
      <c r="BY19" s="7"/>
      <c r="BZ19" s="7"/>
      <c r="CA19" s="7"/>
    </row>
    <row r="20" spans="2:121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7"/>
      <c r="AI20" s="7"/>
      <c r="AJ20" s="8"/>
      <c r="AK20" s="8"/>
      <c r="AL20" s="8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7"/>
      <c r="BU20" s="7"/>
      <c r="BV20" s="7"/>
      <c r="BW20" s="7"/>
      <c r="BX20" s="7"/>
      <c r="BY20" s="7"/>
      <c r="BZ20" s="7"/>
      <c r="CA20" s="7"/>
    </row>
    <row r="21" spans="2:121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86">
        <v>1</v>
      </c>
      <c r="AI21" s="86"/>
      <c r="AJ21" s="87">
        <v>2</v>
      </c>
      <c r="AK21" s="87"/>
      <c r="AL21" s="87">
        <v>3</v>
      </c>
      <c r="AM21" s="87"/>
      <c r="AN21" s="86">
        <v>4</v>
      </c>
      <c r="AO21" s="86"/>
      <c r="AP21" s="86">
        <v>5</v>
      </c>
      <c r="AQ21" s="86"/>
      <c r="AR21" s="86">
        <v>6</v>
      </c>
      <c r="AS21" s="86"/>
      <c r="AT21" s="86">
        <v>7</v>
      </c>
      <c r="AU21" s="86"/>
      <c r="AV21" s="86">
        <v>8</v>
      </c>
      <c r="AW21" s="86"/>
      <c r="AX21" s="86">
        <v>9</v>
      </c>
      <c r="AY21" s="86"/>
      <c r="AZ21" s="86">
        <v>10</v>
      </c>
      <c r="BA21" s="86"/>
      <c r="BB21" s="86">
        <v>11</v>
      </c>
      <c r="BC21" s="86"/>
      <c r="BD21" s="86">
        <v>12</v>
      </c>
      <c r="BE21" s="86"/>
      <c r="BF21" s="86">
        <v>13</v>
      </c>
      <c r="BG21" s="86"/>
      <c r="BH21" s="86">
        <v>14</v>
      </c>
      <c r="BI21" s="86"/>
      <c r="BJ21" s="86">
        <v>15</v>
      </c>
      <c r="BK21" s="86"/>
      <c r="BL21" s="86">
        <v>16</v>
      </c>
      <c r="BM21" s="86"/>
      <c r="BN21" s="86">
        <v>17</v>
      </c>
      <c r="BO21" s="86"/>
      <c r="BP21" s="86">
        <v>18</v>
      </c>
      <c r="BQ21" s="86"/>
      <c r="BR21" s="86">
        <v>19</v>
      </c>
      <c r="BS21" s="86"/>
      <c r="BT21" s="86">
        <v>20</v>
      </c>
      <c r="BU21" s="86"/>
      <c r="BV21" s="86">
        <v>21</v>
      </c>
      <c r="BW21" s="86"/>
      <c r="BX21" s="86">
        <v>22</v>
      </c>
      <c r="BY21" s="86"/>
      <c r="BZ21" s="3"/>
      <c r="CA21" s="3"/>
    </row>
    <row r="22" spans="2:121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W22" s="2" t="s">
        <v>600</v>
      </c>
      <c r="X22" s="2" t="s">
        <v>601</v>
      </c>
      <c r="Y22" s="2" t="s">
        <v>602</v>
      </c>
      <c r="Z22" s="2" t="s">
        <v>13</v>
      </c>
      <c r="AA22" s="2" t="s">
        <v>14</v>
      </c>
      <c r="AB22" s="2" t="s">
        <v>78</v>
      </c>
      <c r="AC22" s="20" t="s">
        <v>79</v>
      </c>
      <c r="AD22" s="1" t="s">
        <v>80</v>
      </c>
      <c r="AE22" s="1" t="s">
        <v>501</v>
      </c>
      <c r="AF22" s="1" t="s">
        <v>502</v>
      </c>
      <c r="AG22" s="1" t="s">
        <v>503</v>
      </c>
      <c r="AH22" s="3" t="s">
        <v>15</v>
      </c>
      <c r="AI22" s="3" t="s">
        <v>16</v>
      </c>
      <c r="AJ22" s="4" t="s">
        <v>17</v>
      </c>
      <c r="AK22" s="4" t="s">
        <v>18</v>
      </c>
      <c r="AL22" s="4" t="s">
        <v>19</v>
      </c>
      <c r="AM22" s="3" t="s">
        <v>20</v>
      </c>
      <c r="AN22" s="3" t="s">
        <v>21</v>
      </c>
      <c r="AO22" s="3" t="s">
        <v>22</v>
      </c>
      <c r="AP22" s="3" t="s">
        <v>23</v>
      </c>
      <c r="AQ22" s="3" t="s">
        <v>24</v>
      </c>
      <c r="AR22" s="3" t="s">
        <v>25</v>
      </c>
      <c r="AS22" s="3" t="s">
        <v>26</v>
      </c>
      <c r="AT22" s="3" t="s">
        <v>27</v>
      </c>
      <c r="AU22" s="3" t="s">
        <v>28</v>
      </c>
      <c r="AV22" s="3" t="s">
        <v>29</v>
      </c>
      <c r="AW22" s="3" t="s">
        <v>30</v>
      </c>
      <c r="AX22" s="3" t="s">
        <v>31</v>
      </c>
      <c r="AY22" s="3" t="s">
        <v>32</v>
      </c>
      <c r="AZ22" s="3" t="s">
        <v>43</v>
      </c>
      <c r="BA22" s="3" t="s">
        <v>44</v>
      </c>
      <c r="BB22" s="3" t="s">
        <v>45</v>
      </c>
      <c r="BC22" s="3" t="s">
        <v>46</v>
      </c>
      <c r="BD22" s="3" t="s">
        <v>47</v>
      </c>
      <c r="BE22" s="3" t="s">
        <v>48</v>
      </c>
      <c r="BF22" s="3" t="s">
        <v>49</v>
      </c>
      <c r="BG22" s="3" t="s">
        <v>50</v>
      </c>
      <c r="BH22" s="3" t="s">
        <v>51</v>
      </c>
      <c r="BI22" s="3" t="s">
        <v>52</v>
      </c>
      <c r="BJ22" s="3" t="s">
        <v>53</v>
      </c>
      <c r="BK22" s="3" t="s">
        <v>54</v>
      </c>
      <c r="BL22" s="3" t="s">
        <v>70</v>
      </c>
      <c r="BM22" s="3" t="s">
        <v>71</v>
      </c>
      <c r="BN22" s="3" t="s">
        <v>72</v>
      </c>
      <c r="BO22" s="3" t="s">
        <v>73</v>
      </c>
      <c r="BP22" s="3" t="s">
        <v>81</v>
      </c>
      <c r="BQ22" s="3" t="s">
        <v>82</v>
      </c>
      <c r="BR22" s="3" t="s">
        <v>83</v>
      </c>
      <c r="BS22" s="3" t="s">
        <v>84</v>
      </c>
      <c r="BT22" s="3" t="s">
        <v>33</v>
      </c>
      <c r="BU22" s="3" t="s">
        <v>34</v>
      </c>
      <c r="BV22" s="3" t="s">
        <v>35</v>
      </c>
      <c r="BW22" s="3" t="s">
        <v>36</v>
      </c>
      <c r="BX22" s="3" t="s">
        <v>37</v>
      </c>
      <c r="BY22" s="3" t="s">
        <v>38</v>
      </c>
      <c r="BZ22" s="3" t="s">
        <v>147</v>
      </c>
      <c r="CA22" s="3" t="s">
        <v>148</v>
      </c>
      <c r="CB22" s="3" t="s">
        <v>39</v>
      </c>
      <c r="CC22" s="3" t="s">
        <v>40</v>
      </c>
      <c r="CD22" s="3" t="s">
        <v>41</v>
      </c>
      <c r="CE22" s="3" t="s">
        <v>42</v>
      </c>
      <c r="CF22" s="20" t="s">
        <v>149</v>
      </c>
      <c r="CG22" s="20" t="s">
        <v>150</v>
      </c>
      <c r="CH22" s="20" t="s">
        <v>151</v>
      </c>
      <c r="CI22" s="20" t="s">
        <v>152</v>
      </c>
      <c r="CJ22" s="20" t="s">
        <v>153</v>
      </c>
      <c r="CK22" s="20" t="s">
        <v>154</v>
      </c>
      <c r="CL22" s="20" t="s">
        <v>500</v>
      </c>
      <c r="CM22" s="20" t="s">
        <v>505</v>
      </c>
      <c r="CN22" s="20" t="s">
        <v>506</v>
      </c>
      <c r="CO22" s="20" t="s">
        <v>507</v>
      </c>
      <c r="CP22" s="20" t="s">
        <v>155</v>
      </c>
      <c r="CQ22" s="20" t="s">
        <v>156</v>
      </c>
      <c r="CR22" s="20" t="s">
        <v>157</v>
      </c>
      <c r="CS22" s="20" t="s">
        <v>158</v>
      </c>
      <c r="CT22" s="20" t="s">
        <v>159</v>
      </c>
      <c r="CU22" s="20" t="s">
        <v>160</v>
      </c>
      <c r="CV22" s="20" t="s">
        <v>504</v>
      </c>
      <c r="CW22" s="20" t="s">
        <v>508</v>
      </c>
      <c r="CX22" s="20" t="s">
        <v>509</v>
      </c>
      <c r="CY22" s="20" t="s">
        <v>510</v>
      </c>
      <c r="CZ22" s="20" t="s">
        <v>161</v>
      </c>
      <c r="DA22" s="20" t="s">
        <v>165</v>
      </c>
      <c r="DB22" s="20" t="s">
        <v>166</v>
      </c>
      <c r="DC22" s="20" t="s">
        <v>162</v>
      </c>
      <c r="DD22" s="20" t="s">
        <v>163</v>
      </c>
      <c r="DE22" s="20" t="s">
        <v>164</v>
      </c>
      <c r="DF22" s="20" t="s">
        <v>511</v>
      </c>
      <c r="DG22" s="20" t="s">
        <v>512</v>
      </c>
      <c r="DH22" s="20" t="s">
        <v>513</v>
      </c>
      <c r="DI22" s="20" t="s">
        <v>514</v>
      </c>
      <c r="DJ22" s="20" t="s">
        <v>592</v>
      </c>
      <c r="DK22" s="20" t="s">
        <v>593</v>
      </c>
      <c r="DL22" s="20" t="s">
        <v>595</v>
      </c>
      <c r="DM22" s="20" t="s">
        <v>594</v>
      </c>
      <c r="DN22" s="20" t="s">
        <v>596</v>
      </c>
      <c r="DO22" s="20" t="s">
        <v>597</v>
      </c>
      <c r="DP22" s="20" t="s">
        <v>598</v>
      </c>
      <c r="DQ22" s="20" t="s">
        <v>599</v>
      </c>
    </row>
    <row r="23" spans="2:121" x14ac:dyDescent="0.2">
      <c r="B23" s="1" t="s">
        <v>117</v>
      </c>
      <c r="C23" s="1"/>
      <c r="D23" s="5">
        <f t="shared" ref="D23:D32" si="35">((AH23-AX23)^2+(AI23-AY23)^2)^0.5</f>
        <v>12.3209</v>
      </c>
      <c r="E23" s="5">
        <f t="shared" ref="E23:E32" si="36">((AH23-AV23)^2+(AI23-AW23)^2)^0.5</f>
        <v>11.898</v>
      </c>
      <c r="F23" s="5">
        <f t="shared" ref="F23:F32" si="37">((AH23-AN23)^2+(AI23-AO23)^2)^0.5</f>
        <v>2.8264</v>
      </c>
      <c r="G23" s="5">
        <f t="shared" ref="G23:G32" si="38">((AH23-AJ23)^2+(AI23-AK23)^2)^0.5</f>
        <v>0.8458</v>
      </c>
      <c r="H23" s="5">
        <f t="shared" ref="H23:H32" si="39">((AL23-AN23)^2+(AM23-AO23)^2)^0.5</f>
        <v>1.6072</v>
      </c>
      <c r="I23" s="24">
        <f t="shared" ref="I23:I32" si="40">((AN23-AP23)^2+(AO23-AQ23)^2)^0.5</f>
        <v>0.55370000000000008</v>
      </c>
      <c r="J23" s="5">
        <f t="shared" ref="J23:J32" si="41">((AP23-AR23)^2+(AQ23-AS23)^2)^0.5</f>
        <v>1.6039999999999996</v>
      </c>
      <c r="K23" s="5">
        <f t="shared" ref="K23:K32" si="42">((AR23-AT23)^2+(AS23-AU23)^2)^0.5</f>
        <v>1.343</v>
      </c>
      <c r="L23" s="5">
        <f t="shared" ref="L23:L32" si="43">((BT23-BV23)^2+(BU23-BW23)^2)^0.5</f>
        <v>4.3398735983897039</v>
      </c>
      <c r="M23" s="5">
        <f t="shared" ref="M23:M32" si="44">((BV23-BX23)^2+(BW23-BY23)^2)^0.5</f>
        <v>1.2918965438455203</v>
      </c>
      <c r="N23" s="5">
        <f t="shared" ref="N23:N31" si="45">((BW23-BY23)^2+(BX23-BZ23)^2)^0.5 + ((BY23-CA23)^2+(BZ23-CB23)^2)^0.5</f>
        <v>4.1292999999999997</v>
      </c>
      <c r="O23" s="24">
        <f t="shared" ref="O23:O31" si="46">((CA23-CC23)^2+(CB23-CD23)^2)^0.5</f>
        <v>0.74999013326843134</v>
      </c>
      <c r="P23" s="5">
        <f>((CF23-CH23)^2+(CG23-CI23)^2)^0.5</f>
        <v>4.7854082762079981</v>
      </c>
      <c r="Q23" s="5">
        <f t="shared" ref="Q23:Q32" si="47">((CH23-CJ23)^2+(CI23-CK23)^2)^0.5</f>
        <v>5.3136677238984378</v>
      </c>
      <c r="R23" s="5">
        <f t="shared" ref="R23:R32" si="48">((CP23-CR23)^2+(CQ23-CS23)^2)^0.5</f>
        <v>3.3545454595220501</v>
      </c>
      <c r="S23" s="5">
        <f t="shared" ref="S23:S32" si="49">((CR23-CT23)^2+(CS23-CU23)^2)^0.5</f>
        <v>4.169207988335434</v>
      </c>
      <c r="T23" s="5">
        <f t="shared" ref="T23:T32" si="50">((CZ23-DB23)^2+(DA23-DC23)^2)^0.5</f>
        <v>4.5663088780764705</v>
      </c>
      <c r="U23" s="5">
        <f t="shared" ref="U23:U32" si="51">((DB23-DD23)^2+(DC23-DE23)^2)^0.5</f>
        <v>5.8563418616060998</v>
      </c>
      <c r="W23" s="5">
        <f>((DJ23-DL23)^2+(DK23-DM23)^2)^0.5</f>
        <v>0.99024249555348809</v>
      </c>
      <c r="X23" s="5">
        <f>((DL23-DN23)^2+(DM23-DO23)^2)^0.5</f>
        <v>1.7311251167954329</v>
      </c>
      <c r="Y23" s="5">
        <f>((DN23-DP23)^2+(DO23-DQ23)^2)^0.5</f>
        <v>0.39490284881221105</v>
      </c>
      <c r="Z23" s="5">
        <f t="shared" ref="Z23:Z32" si="52">((BF23-BL23)^2+(BG23-BM23)^2)^0.5</f>
        <v>0.9746999999999999</v>
      </c>
      <c r="AA23" s="5">
        <f t="shared" ref="AA23:AA32" si="53">((BH23-BJ23)^2+(BI23-BK23)^2)^0.5</f>
        <v>0.6483000000000001</v>
      </c>
      <c r="AB23" s="5">
        <f t="shared" ref="AB23:AB32" si="54">((BD23-BN23)^2+(BE23-BO23)^2)^0.5</f>
        <v>1.4483999999999999</v>
      </c>
      <c r="AC23" s="5">
        <f t="shared" ref="AC23:AC32" si="55">((BB23-BP23)^2+(BC23-BQ23)^2)^0.5</f>
        <v>2.3513999999999999</v>
      </c>
      <c r="AD23" s="6">
        <f t="shared" ref="AD23:AD32" si="56">((AZ23-BR23)^2+(BA23-BS23)^2)^0.5</f>
        <v>2.7388000000000003</v>
      </c>
      <c r="AE23" s="6">
        <f>((CL23-CN23)^2+(CM23-CO23)^2)^0.5</f>
        <v>0.33139999999999992</v>
      </c>
      <c r="AF23" s="6">
        <f>((CV23-CX23)^2+(CW23-CY23)^2)^0.5</f>
        <v>0.35050000000000026</v>
      </c>
      <c r="AG23" s="6">
        <f>((DF23-DH23)^2+(DG23-DI23)^2)^0.5</f>
        <v>0.2775000000000003</v>
      </c>
      <c r="AH23" s="9">
        <v>0</v>
      </c>
      <c r="AI23" s="9">
        <v>0</v>
      </c>
      <c r="AJ23" s="9">
        <v>0</v>
      </c>
      <c r="AK23" s="9">
        <v>-0.8458</v>
      </c>
      <c r="AL23" s="9">
        <v>0</v>
      </c>
      <c r="AM23" s="9">
        <v>-1.2192000000000001</v>
      </c>
      <c r="AN23" s="9">
        <v>0</v>
      </c>
      <c r="AO23" s="9">
        <v>-2.8264</v>
      </c>
      <c r="AP23" s="9">
        <v>0</v>
      </c>
      <c r="AQ23" s="9">
        <v>-3.3801000000000001</v>
      </c>
      <c r="AR23" s="9">
        <v>0</v>
      </c>
      <c r="AS23" s="9">
        <v>-4.9840999999999998</v>
      </c>
      <c r="AT23" s="9">
        <v>0</v>
      </c>
      <c r="AU23" s="9">
        <v>-6.3270999999999997</v>
      </c>
      <c r="AV23" s="9">
        <v>0</v>
      </c>
      <c r="AW23" s="9">
        <v>-11.898</v>
      </c>
      <c r="AX23" s="9">
        <v>0</v>
      </c>
      <c r="AY23" s="9">
        <v>-12.3209</v>
      </c>
      <c r="AZ23" s="18">
        <v>1.3418000000000001</v>
      </c>
      <c r="BA23" s="18">
        <v>-4.8151999999999999</v>
      </c>
      <c r="BB23" s="19">
        <v>0.99690000000000001</v>
      </c>
      <c r="BC23" s="19">
        <v>-4.8151999999999999</v>
      </c>
      <c r="BD23" s="19">
        <v>0.75560000000000005</v>
      </c>
      <c r="BE23" s="19">
        <v>-4.8151999999999999</v>
      </c>
      <c r="BF23" s="19">
        <v>0.43809999999999999</v>
      </c>
      <c r="BG23" s="19">
        <v>-4.8151999999999999</v>
      </c>
      <c r="BH23" s="19">
        <v>0.25840000000000002</v>
      </c>
      <c r="BI23" s="19">
        <v>-4.8151999999999999</v>
      </c>
      <c r="BJ23" s="19">
        <v>-0.38990000000000002</v>
      </c>
      <c r="BK23" s="19">
        <v>-4.8151999999999999</v>
      </c>
      <c r="BL23" s="19">
        <v>-0.53659999999999997</v>
      </c>
      <c r="BM23" s="19">
        <v>-4.8151999999999999</v>
      </c>
      <c r="BN23" s="19">
        <v>-0.69279999999999997</v>
      </c>
      <c r="BO23" s="19">
        <v>-4.8151999999999999</v>
      </c>
      <c r="BP23" s="19">
        <v>-1.3545</v>
      </c>
      <c r="BQ23" s="19">
        <v>-4.8151999999999999</v>
      </c>
      <c r="BR23" s="19">
        <v>-1.397</v>
      </c>
      <c r="BS23" s="19">
        <v>-4.8151999999999999</v>
      </c>
      <c r="BT23" s="17">
        <v>0</v>
      </c>
      <c r="BU23" s="17">
        <v>0</v>
      </c>
      <c r="BV23" s="17">
        <v>0.31809999999999999</v>
      </c>
      <c r="BW23" s="17">
        <v>4.3281999999999998</v>
      </c>
      <c r="BX23" s="17">
        <v>1.6059000000000001</v>
      </c>
      <c r="BY23" s="17">
        <v>4.431</v>
      </c>
      <c r="BZ23" s="17">
        <v>1.6059000000000001</v>
      </c>
      <c r="CA23" s="17">
        <v>4.431</v>
      </c>
      <c r="CB23" s="17">
        <v>5.6323999999999996</v>
      </c>
      <c r="CC23" s="17">
        <v>5.1243999999999996</v>
      </c>
      <c r="CD23" s="17">
        <v>5.9181999999999997</v>
      </c>
      <c r="CE23" s="17">
        <v>4.1402000000000001</v>
      </c>
      <c r="CF23" s="12">
        <v>3.1109</v>
      </c>
      <c r="CG23" s="12">
        <v>0.78420000000000001</v>
      </c>
      <c r="CH23" s="12">
        <v>3.1198000000000001</v>
      </c>
      <c r="CI23" s="12">
        <v>5.5696000000000003</v>
      </c>
      <c r="CJ23" s="12">
        <v>8.1349999999999998</v>
      </c>
      <c r="CK23" s="12">
        <v>3.8138000000000001</v>
      </c>
      <c r="CL23" s="12">
        <v>3.3788</v>
      </c>
      <c r="CM23" s="12">
        <v>3.8138000000000001</v>
      </c>
      <c r="CN23" s="12">
        <v>3.0474000000000001</v>
      </c>
      <c r="CO23" s="12">
        <v>3.8138000000000001</v>
      </c>
      <c r="CP23" s="12">
        <v>2.7216</v>
      </c>
      <c r="CQ23" s="12">
        <v>3.6665000000000001</v>
      </c>
      <c r="CR23" s="12">
        <v>4.3834</v>
      </c>
      <c r="CS23" s="12">
        <v>0.75249999999999995</v>
      </c>
      <c r="CT23" s="12">
        <v>3.6962999999999999</v>
      </c>
      <c r="CU23" s="12">
        <v>4.8647</v>
      </c>
      <c r="CV23" s="12">
        <v>3.4296000000000002</v>
      </c>
      <c r="CW23" s="12">
        <v>2.9026000000000001</v>
      </c>
      <c r="CX23" s="12">
        <v>3.0790999999999999</v>
      </c>
      <c r="CY23" s="12">
        <v>2.9026000000000001</v>
      </c>
      <c r="CZ23" s="12">
        <v>2.9356</v>
      </c>
      <c r="DA23" s="12">
        <v>3.0739999999999998</v>
      </c>
      <c r="DB23" s="12">
        <v>2.6505000000000001</v>
      </c>
      <c r="DC23" s="12">
        <v>-1.4834000000000001</v>
      </c>
      <c r="DD23" s="12">
        <v>4.5701000000000001</v>
      </c>
      <c r="DE23" s="12">
        <v>4.0494000000000003</v>
      </c>
      <c r="DF23" s="12">
        <v>3.0245000000000002</v>
      </c>
      <c r="DG23" s="12">
        <v>1.3164</v>
      </c>
      <c r="DH23" s="12">
        <v>2.7469999999999999</v>
      </c>
      <c r="DI23" s="12">
        <v>1.3164</v>
      </c>
      <c r="DJ23" s="12">
        <v>-3.8010999999999999</v>
      </c>
      <c r="DK23" s="12">
        <v>2.0992999999999999</v>
      </c>
      <c r="DL23" s="12">
        <v>-3.2309000000000001</v>
      </c>
      <c r="DM23" s="12">
        <v>2.9089</v>
      </c>
      <c r="DN23" s="12">
        <v>-3.2810000000000001</v>
      </c>
      <c r="DO23" s="12">
        <v>4.6393000000000004</v>
      </c>
      <c r="DP23" s="12">
        <v>-3.4315000000000002</v>
      </c>
      <c r="DQ23" s="12">
        <v>5.0044000000000004</v>
      </c>
    </row>
    <row r="24" spans="2:121" x14ac:dyDescent="0.2">
      <c r="B24" s="1" t="s">
        <v>118</v>
      </c>
      <c r="C24" s="1"/>
      <c r="D24" s="5">
        <f t="shared" si="35"/>
        <v>13.3439</v>
      </c>
      <c r="E24" s="5">
        <f t="shared" si="36"/>
        <v>12.898099999999999</v>
      </c>
      <c r="F24" s="5">
        <f t="shared" si="37"/>
        <v>2.9609999999999999</v>
      </c>
      <c r="G24" s="5">
        <f t="shared" si="38"/>
        <v>0.92649999999999999</v>
      </c>
      <c r="H24" s="5">
        <f t="shared" si="39"/>
        <v>1.6338999999999999</v>
      </c>
      <c r="I24" s="5">
        <f t="shared" si="40"/>
        <v>0.73660000000000014</v>
      </c>
      <c r="J24" s="5">
        <f t="shared" si="41"/>
        <v>1.5798999999999999</v>
      </c>
      <c r="K24" s="5">
        <f t="shared" si="42"/>
        <v>0.87309999999999999</v>
      </c>
      <c r="L24" s="5">
        <f t="shared" si="43"/>
        <v>4.6811187145809496</v>
      </c>
      <c r="M24" s="5">
        <f t="shared" si="44"/>
        <v>1.4630544248249959</v>
      </c>
      <c r="N24" s="5">
        <f t="shared" si="45"/>
        <v>4.7523</v>
      </c>
      <c r="O24" s="24">
        <f t="shared" si="46"/>
        <v>1.948409577065356</v>
      </c>
      <c r="P24" s="5">
        <f t="shared" ref="P24:P31" si="57">((CF24-CH24)^2+(CG24-CI24)^2)^0.5</f>
        <v>4.9347876387946012</v>
      </c>
      <c r="Q24" s="5">
        <f t="shared" si="47"/>
        <v>5.1841961575542266</v>
      </c>
      <c r="R24" s="5">
        <f t="shared" si="48"/>
        <v>3.4428291345926536</v>
      </c>
      <c r="S24" s="5">
        <f t="shared" si="49"/>
        <v>4.2204431959214901</v>
      </c>
      <c r="T24" s="5">
        <f t="shared" si="50"/>
        <v>4.7687248882694</v>
      </c>
      <c r="U24" s="5">
        <f t="shared" si="51"/>
        <v>5.4765423398345057</v>
      </c>
      <c r="W24" s="5">
        <f t="shared" ref="W24:W32" si="58">((DJ24-DL24)^2+(DK24-DM24)^2)^0.5</f>
        <v>1.0376238865793332</v>
      </c>
      <c r="X24" s="5">
        <f t="shared" ref="X24:X32" si="59">((DL24-DN24)^2+(DM24-DO24)^2)^0.5</f>
        <v>1.7846388990493285</v>
      </c>
      <c r="Y24" s="5">
        <f t="shared" ref="Y24:Y32" si="60">((DN24-DP24)^2+(DO24-DQ24)^2)^0.5</f>
        <v>0.44565229720040744</v>
      </c>
      <c r="Z24" s="5">
        <f t="shared" si="52"/>
        <v>1.0171999999999999</v>
      </c>
      <c r="AA24" s="5">
        <f t="shared" si="53"/>
        <v>0.62229999999999996</v>
      </c>
      <c r="AB24" s="5">
        <f t="shared" si="54"/>
        <v>1.3672</v>
      </c>
      <c r="AC24" s="5">
        <f t="shared" si="55"/>
        <v>2.8201000000000001</v>
      </c>
      <c r="AD24" s="6">
        <f t="shared" si="56"/>
        <v>2.0853000000000002</v>
      </c>
      <c r="AE24" s="6">
        <f t="shared" ref="AE24:AE30" si="61">((CL24-CN24)^2+(CM24-CO24)^2)^0.5</f>
        <v>0.34670000000000001</v>
      </c>
      <c r="AF24" s="6">
        <f t="shared" ref="AF24:AF31" si="62">((CV24-CX24)^2+(CW24-CY24)^2)^0.5</f>
        <v>0.38610000000000011</v>
      </c>
      <c r="AG24" s="6">
        <f t="shared" ref="AG24:AG31" si="63">((DF24-DH24)^2+(DG24-DI24)^2)^0.5</f>
        <v>0.30220000000000002</v>
      </c>
      <c r="AH24" s="9">
        <v>0</v>
      </c>
      <c r="AI24" s="9">
        <v>0</v>
      </c>
      <c r="AJ24" s="9">
        <v>0</v>
      </c>
      <c r="AK24" s="9">
        <v>-0.92649999999999999</v>
      </c>
      <c r="AL24" s="9">
        <v>0</v>
      </c>
      <c r="AM24" s="9">
        <v>-1.3270999999999999</v>
      </c>
      <c r="AN24" s="9">
        <v>0</v>
      </c>
      <c r="AO24" s="9">
        <v>-2.9609999999999999</v>
      </c>
      <c r="AP24" s="9">
        <v>0</v>
      </c>
      <c r="AQ24" s="9">
        <v>-3.6976</v>
      </c>
      <c r="AR24" s="9">
        <v>0</v>
      </c>
      <c r="AS24" s="9">
        <v>-5.2774999999999999</v>
      </c>
      <c r="AT24" s="9">
        <v>0</v>
      </c>
      <c r="AU24" s="9">
        <v>-6.1505999999999998</v>
      </c>
      <c r="AV24" s="9">
        <v>0</v>
      </c>
      <c r="AW24" s="9">
        <v>-12.898099999999999</v>
      </c>
      <c r="AX24" s="9">
        <v>0</v>
      </c>
      <c r="AY24" s="9">
        <v>-13.3439</v>
      </c>
      <c r="AZ24" s="18">
        <v>1.2426999999999999</v>
      </c>
      <c r="BA24" s="18">
        <v>-5.0050999999999997</v>
      </c>
      <c r="BB24" s="19">
        <v>1.4072</v>
      </c>
      <c r="BC24" s="19">
        <v>-5.0050999999999997</v>
      </c>
      <c r="BD24" s="19">
        <v>0.65090000000000003</v>
      </c>
      <c r="BE24" s="19">
        <v>-5.0050999999999997</v>
      </c>
      <c r="BF24" s="19">
        <v>0.47049999999999997</v>
      </c>
      <c r="BG24" s="19">
        <v>-5.0050999999999997</v>
      </c>
      <c r="BH24" s="19">
        <v>0.22289999999999999</v>
      </c>
      <c r="BI24" s="19">
        <v>-5.0050999999999997</v>
      </c>
      <c r="BJ24" s="19">
        <v>-0.39939999999999998</v>
      </c>
      <c r="BK24" s="19">
        <v>-5.0050999999999997</v>
      </c>
      <c r="BL24" s="19">
        <v>-0.54669999999999996</v>
      </c>
      <c r="BM24" s="19">
        <v>-5.0050999999999997</v>
      </c>
      <c r="BN24" s="19">
        <v>-0.71630000000000005</v>
      </c>
      <c r="BO24" s="19">
        <v>-5.0050999999999997</v>
      </c>
      <c r="BP24" s="19">
        <v>-1.4129</v>
      </c>
      <c r="BQ24" s="19">
        <v>-5.0050999999999997</v>
      </c>
      <c r="BR24" s="19">
        <v>-0.84260000000000002</v>
      </c>
      <c r="BS24" s="19">
        <v>-5.0050999999999997</v>
      </c>
      <c r="BT24" s="17">
        <v>0</v>
      </c>
      <c r="BU24" s="17">
        <v>0</v>
      </c>
      <c r="BV24" s="17">
        <v>0.30609999999999998</v>
      </c>
      <c r="BW24" s="17">
        <v>4.6711</v>
      </c>
      <c r="BX24" s="17">
        <v>1.5569999999999999</v>
      </c>
      <c r="BY24" s="17">
        <v>5.4298999999999999</v>
      </c>
      <c r="BZ24" s="17">
        <v>1.5569999999999999</v>
      </c>
      <c r="CA24" s="17">
        <v>5.4298999999999999</v>
      </c>
      <c r="CB24" s="17">
        <v>5.5505000000000004</v>
      </c>
      <c r="CC24" s="17">
        <v>7.2770999999999999</v>
      </c>
      <c r="CD24" s="17">
        <v>6.1703000000000001</v>
      </c>
      <c r="CE24" s="17">
        <v>6.3442999999999996</v>
      </c>
      <c r="CF24" s="12">
        <v>0.39119999999999999</v>
      </c>
      <c r="CG24" s="12">
        <v>-1.0808</v>
      </c>
      <c r="CH24" s="12">
        <v>3.121</v>
      </c>
      <c r="CI24" s="12">
        <v>-5.1917999999999997</v>
      </c>
      <c r="CJ24" s="12">
        <v>3.9807999999999999</v>
      </c>
      <c r="CK24" s="12">
        <v>-7.9399999999999998E-2</v>
      </c>
      <c r="CL24" s="12">
        <v>1.7774000000000001</v>
      </c>
      <c r="CM24" s="12">
        <v>-2.9693000000000001</v>
      </c>
      <c r="CN24" s="12">
        <v>1.4307000000000001</v>
      </c>
      <c r="CO24" s="12">
        <v>-2.9693000000000001</v>
      </c>
      <c r="CP24" s="12">
        <v>0.85850000000000004</v>
      </c>
      <c r="CQ24" s="12">
        <v>-2.9952999999999999</v>
      </c>
      <c r="CR24" s="12">
        <v>3.1387999999999998</v>
      </c>
      <c r="CS24" s="12">
        <v>-5.5747</v>
      </c>
      <c r="CT24" s="12">
        <v>5.9874000000000001</v>
      </c>
      <c r="CU24" s="12">
        <v>-2.4605999999999999</v>
      </c>
      <c r="CV24" s="12">
        <v>1.9133</v>
      </c>
      <c r="CW24" s="12">
        <v>-3.9363999999999999</v>
      </c>
      <c r="CX24" s="12">
        <v>1.5271999999999999</v>
      </c>
      <c r="CY24" s="12">
        <v>-3.9363999999999999</v>
      </c>
      <c r="CZ24" s="12">
        <v>1.2102999999999999</v>
      </c>
      <c r="DA24" s="12">
        <v>-3.6366000000000001</v>
      </c>
      <c r="DB24" s="12">
        <v>6.4799999999999996E-2</v>
      </c>
      <c r="DC24" s="12">
        <v>0.99250000000000005</v>
      </c>
      <c r="DD24" s="12">
        <v>5.1448</v>
      </c>
      <c r="DE24" s="12">
        <v>-1.0535000000000001</v>
      </c>
      <c r="DF24" s="12">
        <v>0.96960000000000002</v>
      </c>
      <c r="DG24" s="12">
        <v>-2.0186999999999999</v>
      </c>
      <c r="DH24" s="12">
        <v>0.66739999999999999</v>
      </c>
      <c r="DI24" s="12">
        <v>-2.0186999999999999</v>
      </c>
      <c r="DJ24" s="12">
        <v>-7.2961</v>
      </c>
      <c r="DK24" s="12">
        <v>3.2397999999999998</v>
      </c>
      <c r="DL24" s="12">
        <v>-6.6757999999999997</v>
      </c>
      <c r="DM24" s="12">
        <v>4.0716000000000001</v>
      </c>
      <c r="DN24" s="12">
        <v>-6.7050000000000001</v>
      </c>
      <c r="DO24" s="12">
        <v>5.8559999999999999</v>
      </c>
      <c r="DP24" s="12">
        <v>-6.8960999999999997</v>
      </c>
      <c r="DQ24" s="12">
        <v>6.2586000000000004</v>
      </c>
    </row>
    <row r="25" spans="2:121" x14ac:dyDescent="0.2">
      <c r="B25" s="1" t="s">
        <v>119</v>
      </c>
      <c r="C25" s="1"/>
      <c r="D25" s="5">
        <f t="shared" si="35"/>
        <v>13.1496</v>
      </c>
      <c r="E25" s="5">
        <f t="shared" si="36"/>
        <v>12.639699999999999</v>
      </c>
      <c r="F25" s="5">
        <f t="shared" si="37"/>
        <v>2.7222</v>
      </c>
      <c r="G25" s="5">
        <f t="shared" si="38"/>
        <v>0.75690000000000002</v>
      </c>
      <c r="H25" s="5">
        <f t="shared" si="39"/>
        <v>1.4814000000000001</v>
      </c>
      <c r="I25" s="5">
        <f t="shared" si="40"/>
        <v>0.73160000000000025</v>
      </c>
      <c r="J25" s="5">
        <f t="shared" si="41"/>
        <v>1.5785999999999998</v>
      </c>
      <c r="K25" s="5">
        <f t="shared" si="42"/>
        <v>1.0648999999999997</v>
      </c>
      <c r="L25" s="5">
        <f t="shared" si="43"/>
        <v>4.7300309354168073</v>
      </c>
      <c r="M25" s="5">
        <f t="shared" si="44"/>
        <v>1.4625378525016028</v>
      </c>
      <c r="N25" s="5">
        <f t="shared" si="45"/>
        <v>4.5560999999999998</v>
      </c>
      <c r="O25" s="24">
        <f>((CA25-CC25)^2+(CB25-CD25)^2)^0.5</f>
        <v>2.4748199853726742</v>
      </c>
      <c r="P25" s="5">
        <f t="shared" si="57"/>
        <v>4.9962158179966556</v>
      </c>
      <c r="Q25" s="5">
        <f t="shared" si="47"/>
        <v>5.3282789500926091</v>
      </c>
      <c r="R25" s="5">
        <f t="shared" si="48"/>
        <v>3.7448050002636988</v>
      </c>
      <c r="S25" s="5">
        <f t="shared" si="49"/>
        <v>4.4605284440299222</v>
      </c>
      <c r="T25" s="5">
        <f t="shared" si="50"/>
        <v>4.0926910767855418</v>
      </c>
      <c r="U25" s="5">
        <f t="shared" si="51"/>
        <v>5.3633594583991853</v>
      </c>
      <c r="W25" s="5">
        <f t="shared" si="58"/>
        <v>1.00055788937972</v>
      </c>
      <c r="X25" s="5">
        <f t="shared" si="59"/>
        <v>1.7500041257094225</v>
      </c>
      <c r="Y25" s="5">
        <f t="shared" si="60"/>
        <v>0.50446684727541768</v>
      </c>
      <c r="Z25" s="5">
        <f t="shared" si="52"/>
        <v>1.0789</v>
      </c>
      <c r="AA25" s="5">
        <f t="shared" si="53"/>
        <v>0.7327999999999999</v>
      </c>
      <c r="AB25" s="5">
        <f t="shared" si="54"/>
        <v>1.4363999999999999</v>
      </c>
      <c r="AC25" s="5">
        <f t="shared" si="55"/>
        <v>2.6854</v>
      </c>
      <c r="AD25" s="6">
        <f t="shared" si="56"/>
        <v>2.4594</v>
      </c>
      <c r="AE25" s="6">
        <f t="shared" si="61"/>
        <v>0.35619999999999996</v>
      </c>
      <c r="AF25" s="6">
        <f t="shared" si="62"/>
        <v>0.39180000000000004</v>
      </c>
      <c r="AG25" s="6">
        <f t="shared" si="63"/>
        <v>0.31490000000000001</v>
      </c>
      <c r="AH25" s="9">
        <v>0</v>
      </c>
      <c r="AI25" s="9">
        <v>0</v>
      </c>
      <c r="AJ25" s="9">
        <v>0</v>
      </c>
      <c r="AK25" s="9">
        <v>-0.75690000000000002</v>
      </c>
      <c r="AL25" s="9">
        <v>0</v>
      </c>
      <c r="AM25" s="9">
        <v>-1.2407999999999999</v>
      </c>
      <c r="AN25" s="9">
        <v>0</v>
      </c>
      <c r="AO25" s="9">
        <v>-2.7222</v>
      </c>
      <c r="AP25" s="9">
        <v>0</v>
      </c>
      <c r="AQ25" s="9">
        <v>-3.4538000000000002</v>
      </c>
      <c r="AR25" s="9">
        <v>0</v>
      </c>
      <c r="AS25" s="9">
        <v>-5.0324</v>
      </c>
      <c r="AT25" s="21">
        <v>0</v>
      </c>
      <c r="AU25" s="9">
        <v>-6.0972999999999997</v>
      </c>
      <c r="AV25" s="9">
        <v>0</v>
      </c>
      <c r="AW25" s="9">
        <v>-12.639699999999999</v>
      </c>
      <c r="AX25" s="9">
        <v>0</v>
      </c>
      <c r="AY25" s="9">
        <v>-13.1496</v>
      </c>
      <c r="AZ25" s="18">
        <v>1.2242999999999999</v>
      </c>
      <c r="BA25" s="18">
        <v>-5.3353000000000002</v>
      </c>
      <c r="BB25" s="19">
        <v>1.35</v>
      </c>
      <c r="BC25" s="19">
        <v>-5.3353000000000002</v>
      </c>
      <c r="BD25" s="19">
        <v>0.59119999999999995</v>
      </c>
      <c r="BE25" s="19">
        <v>-5.3353000000000002</v>
      </c>
      <c r="BF25" s="19">
        <v>0.3296</v>
      </c>
      <c r="BG25" s="19">
        <v>-5.3353000000000002</v>
      </c>
      <c r="BH25" s="19">
        <v>0.1416</v>
      </c>
      <c r="BI25" s="19">
        <v>-5.3353000000000002</v>
      </c>
      <c r="BJ25" s="19">
        <v>-0.59119999999999995</v>
      </c>
      <c r="BK25" s="19">
        <v>-5.3353000000000002</v>
      </c>
      <c r="BL25" s="19">
        <v>-0.74929999999999997</v>
      </c>
      <c r="BM25" s="19">
        <v>-5.3353000000000002</v>
      </c>
      <c r="BN25" s="19">
        <v>-0.84519999999999995</v>
      </c>
      <c r="BO25" s="19">
        <v>-5.3353000000000002</v>
      </c>
      <c r="BP25" s="19">
        <v>-1.3353999999999999</v>
      </c>
      <c r="BQ25" s="19">
        <v>-5.3353000000000002</v>
      </c>
      <c r="BR25" s="19">
        <v>-1.2351000000000001</v>
      </c>
      <c r="BS25" s="19">
        <v>-5.3353000000000002</v>
      </c>
      <c r="BT25" s="17">
        <v>0</v>
      </c>
      <c r="BU25" s="17">
        <v>0</v>
      </c>
      <c r="BV25" s="17">
        <v>0.28889999999999999</v>
      </c>
      <c r="BW25" s="17">
        <v>4.7211999999999996</v>
      </c>
      <c r="BX25" s="17">
        <v>1.585</v>
      </c>
      <c r="BY25" s="17">
        <v>5.3987999999999996</v>
      </c>
      <c r="BZ25" s="17">
        <v>1.585</v>
      </c>
      <c r="CA25" s="17">
        <v>5.3987999999999996</v>
      </c>
      <c r="CB25" s="17">
        <v>5.4634999999999998</v>
      </c>
      <c r="CC25" s="17">
        <v>7.5902000000000003</v>
      </c>
      <c r="CD25" s="17">
        <v>6.6135000000000002</v>
      </c>
      <c r="CE25" s="17">
        <v>6.952</v>
      </c>
      <c r="CF25" s="12">
        <v>0.44009999999999999</v>
      </c>
      <c r="CG25" s="12">
        <v>0.43430000000000002</v>
      </c>
      <c r="CH25" s="12">
        <v>-5.0200000000000002E-2</v>
      </c>
      <c r="CI25" s="12">
        <v>5.4063999999999997</v>
      </c>
      <c r="CJ25" s="12">
        <v>4.2354000000000003</v>
      </c>
      <c r="CK25" s="12">
        <v>2.2403</v>
      </c>
      <c r="CL25" s="12">
        <v>0.40639999999999998</v>
      </c>
      <c r="CM25" s="12">
        <v>3.1255000000000002</v>
      </c>
      <c r="CN25" s="12">
        <v>5.0200000000000002E-2</v>
      </c>
      <c r="CO25" s="12">
        <v>3.1255000000000002</v>
      </c>
      <c r="CP25" s="12">
        <v>8.3199999999999996E-2</v>
      </c>
      <c r="CQ25" s="12">
        <v>3.3197999999999999</v>
      </c>
      <c r="CR25" s="12">
        <v>-0.4</v>
      </c>
      <c r="CS25" s="12">
        <v>7.0332999999999997</v>
      </c>
      <c r="CT25" s="12">
        <v>2.7330000000000001</v>
      </c>
      <c r="CU25" s="12">
        <v>3.8582999999999998</v>
      </c>
      <c r="CV25" s="12">
        <v>0.08</v>
      </c>
      <c r="CW25" s="12">
        <v>4.7713999999999999</v>
      </c>
      <c r="CX25" s="12">
        <v>-0.31180000000000002</v>
      </c>
      <c r="CY25" s="12">
        <v>4.7713999999999999</v>
      </c>
      <c r="CZ25" s="12">
        <v>-0.61909999999999998</v>
      </c>
      <c r="DA25" s="12">
        <v>5</v>
      </c>
      <c r="DB25" s="12">
        <v>-1.0579000000000001</v>
      </c>
      <c r="DC25" s="12">
        <v>0.93089999999999995</v>
      </c>
      <c r="DD25" s="12">
        <v>4.2869000000000002</v>
      </c>
      <c r="DE25" s="12">
        <v>1.3767</v>
      </c>
      <c r="DF25" s="12">
        <v>-0.46610000000000001</v>
      </c>
      <c r="DG25" s="12">
        <v>3.7744</v>
      </c>
      <c r="DH25" s="12">
        <v>-0.78100000000000003</v>
      </c>
      <c r="DI25" s="12">
        <v>3.7744</v>
      </c>
      <c r="DJ25" s="12">
        <v>-6.7443</v>
      </c>
      <c r="DK25" s="12">
        <v>6.3023999999999996</v>
      </c>
      <c r="DL25" s="12">
        <v>-6.1608000000000001</v>
      </c>
      <c r="DM25" s="12">
        <v>7.1151999999999997</v>
      </c>
      <c r="DN25" s="12">
        <v>-6.1646000000000001</v>
      </c>
      <c r="DO25" s="12">
        <v>8.8651999999999997</v>
      </c>
      <c r="DP25" s="12">
        <v>-6.3544</v>
      </c>
      <c r="DQ25" s="12">
        <v>9.3325999999999993</v>
      </c>
    </row>
    <row r="26" spans="2:121" x14ac:dyDescent="0.2">
      <c r="B26" s="1" t="s">
        <v>120</v>
      </c>
      <c r="C26" s="1" t="s">
        <v>638</v>
      </c>
      <c r="D26" s="5">
        <f t="shared" si="35"/>
        <v>14.251300000000001</v>
      </c>
      <c r="E26" s="5">
        <f t="shared" si="36"/>
        <v>13.615</v>
      </c>
      <c r="F26" s="5">
        <f t="shared" si="37"/>
        <v>2.9058000000000002</v>
      </c>
      <c r="G26" s="5">
        <f t="shared" si="38"/>
        <v>0.93220000000000003</v>
      </c>
      <c r="H26" s="5">
        <f t="shared" si="39"/>
        <v>1.5571000000000002</v>
      </c>
      <c r="I26" s="5">
        <f t="shared" si="40"/>
        <v>1.0311999999999997</v>
      </c>
      <c r="J26" s="5">
        <f t="shared" si="41"/>
        <v>1.6726000000000005</v>
      </c>
      <c r="K26" s="5">
        <f t="shared" si="42"/>
        <v>1.1448999999999998</v>
      </c>
      <c r="L26" s="5">
        <f t="shared" si="43"/>
        <v>4.3664962487101722</v>
      </c>
      <c r="M26" s="5">
        <f t="shared" si="44"/>
        <v>1.5363736069068619</v>
      </c>
      <c r="N26" s="5">
        <f t="shared" si="45"/>
        <v>3.5916000000000001</v>
      </c>
      <c r="O26" s="24">
        <f t="shared" si="46"/>
        <v>1.9128966124702085</v>
      </c>
      <c r="P26" s="5">
        <f t="shared" si="57"/>
        <v>5.1119142500632782</v>
      </c>
      <c r="Q26" s="5">
        <f t="shared" si="47"/>
        <v>5.721335544258876</v>
      </c>
      <c r="R26" s="5">
        <f t="shared" si="48"/>
        <v>3.7562549487488202</v>
      </c>
      <c r="S26" s="5">
        <f t="shared" si="49"/>
        <v>4.7641041655278693</v>
      </c>
      <c r="T26" s="5">
        <f t="shared" si="50"/>
        <v>5.1746479580740568</v>
      </c>
      <c r="U26" s="5">
        <f t="shared" si="51"/>
        <v>6.0393525696054535</v>
      </c>
      <c r="W26" s="5" t="s">
        <v>566</v>
      </c>
      <c r="X26" s="5" t="s">
        <v>566</v>
      </c>
      <c r="Y26" s="5" t="s">
        <v>566</v>
      </c>
      <c r="Z26" s="5">
        <f t="shared" si="52"/>
        <v>1.0706</v>
      </c>
      <c r="AA26" s="5">
        <f t="shared" si="53"/>
        <v>0.63690000000000002</v>
      </c>
      <c r="AB26" s="5">
        <f t="shared" si="54"/>
        <v>1.5493999999999999</v>
      </c>
      <c r="AC26" s="5">
        <f t="shared" si="55"/>
        <v>3.0225999999999997</v>
      </c>
      <c r="AD26" s="6">
        <f t="shared" si="56"/>
        <v>3.2709000000000001</v>
      </c>
      <c r="AE26" s="6">
        <f t="shared" si="61"/>
        <v>0.39940000000000087</v>
      </c>
      <c r="AF26" s="6">
        <f t="shared" si="62"/>
        <v>0.42549999999999999</v>
      </c>
      <c r="AG26" s="6">
        <f t="shared" si="63"/>
        <v>0.31499999999999995</v>
      </c>
      <c r="AH26" s="9">
        <v>0</v>
      </c>
      <c r="AI26" s="9">
        <v>0</v>
      </c>
      <c r="AJ26" s="9">
        <v>0</v>
      </c>
      <c r="AK26" s="9">
        <v>-0.93220000000000003</v>
      </c>
      <c r="AL26" s="9">
        <v>0</v>
      </c>
      <c r="AM26" s="9">
        <v>-1.3487</v>
      </c>
      <c r="AN26" s="9">
        <v>0</v>
      </c>
      <c r="AO26" s="9">
        <v>-2.9058000000000002</v>
      </c>
      <c r="AP26" s="9">
        <v>0</v>
      </c>
      <c r="AQ26" s="9">
        <v>-3.9369999999999998</v>
      </c>
      <c r="AR26" s="9">
        <v>0</v>
      </c>
      <c r="AS26" s="9">
        <v>-5.6096000000000004</v>
      </c>
      <c r="AT26" s="9">
        <v>0</v>
      </c>
      <c r="AU26" s="9">
        <v>-6.7545000000000002</v>
      </c>
      <c r="AV26" s="9">
        <v>0</v>
      </c>
      <c r="AW26" s="9">
        <v>-13.615</v>
      </c>
      <c r="AX26" s="9">
        <v>0</v>
      </c>
      <c r="AY26" s="9">
        <v>-14.251300000000001</v>
      </c>
      <c r="AZ26" s="18">
        <v>1.879</v>
      </c>
      <c r="BA26" s="18">
        <v>-4.4977</v>
      </c>
      <c r="BB26" s="19">
        <v>1.4985999999999999</v>
      </c>
      <c r="BC26" s="19">
        <v>-4.4977</v>
      </c>
      <c r="BD26" s="19">
        <v>0.70799999999999996</v>
      </c>
      <c r="BE26" s="19">
        <v>-4.4977</v>
      </c>
      <c r="BF26" s="19">
        <v>0.61470000000000002</v>
      </c>
      <c r="BG26" s="19">
        <v>-4.4977</v>
      </c>
      <c r="BH26" s="19">
        <v>0.35310000000000002</v>
      </c>
      <c r="BI26" s="19">
        <v>-4.4977</v>
      </c>
      <c r="BJ26" s="19">
        <v>-0.2838</v>
      </c>
      <c r="BK26" s="19">
        <v>-4.4977</v>
      </c>
      <c r="BL26" s="19">
        <v>-0.45590000000000003</v>
      </c>
      <c r="BM26" s="19">
        <v>-4.4977</v>
      </c>
      <c r="BN26" s="19">
        <v>-0.84140000000000004</v>
      </c>
      <c r="BO26" s="19">
        <v>-4.4977</v>
      </c>
      <c r="BP26" s="19">
        <v>-1.524</v>
      </c>
      <c r="BQ26" s="19">
        <v>-4.4977</v>
      </c>
      <c r="BR26" s="19">
        <v>-1.3918999999999999</v>
      </c>
      <c r="BS26" s="19">
        <v>-4.4977</v>
      </c>
      <c r="BT26" s="17">
        <v>0</v>
      </c>
      <c r="BU26" s="17">
        <v>0</v>
      </c>
      <c r="BV26" s="17">
        <v>-0.1143</v>
      </c>
      <c r="BW26" s="17">
        <v>-4.3650000000000002</v>
      </c>
      <c r="BX26" s="17">
        <v>1.2738</v>
      </c>
      <c r="BY26" s="17">
        <v>-5.0235000000000003</v>
      </c>
      <c r="BZ26" s="17">
        <v>1.2738</v>
      </c>
      <c r="CA26" s="17">
        <v>-5.0235000000000003</v>
      </c>
      <c r="CB26" s="17">
        <v>4.2069000000000001</v>
      </c>
      <c r="CC26" s="17">
        <v>-6.7595999999999998</v>
      </c>
      <c r="CD26" s="17">
        <v>5.0101000000000004</v>
      </c>
      <c r="CE26" s="17">
        <v>-6.2889999999999997</v>
      </c>
      <c r="CF26" s="12">
        <v>6.7037000000000004</v>
      </c>
      <c r="CG26" s="12">
        <v>-0.56259999999999999</v>
      </c>
      <c r="CH26" s="12">
        <v>4.7573999999999996</v>
      </c>
      <c r="CI26" s="12">
        <v>-5.2895000000000003</v>
      </c>
      <c r="CJ26" s="12">
        <v>8.0378000000000007</v>
      </c>
      <c r="CK26" s="12">
        <v>-0.60199999999999998</v>
      </c>
      <c r="CL26" s="12">
        <v>6.2319000000000004</v>
      </c>
      <c r="CM26" s="12">
        <v>-2.5038</v>
      </c>
      <c r="CN26" s="12">
        <v>5.8324999999999996</v>
      </c>
      <c r="CO26" s="12">
        <v>-2.5038</v>
      </c>
      <c r="CP26" s="12">
        <v>6.1703000000000001</v>
      </c>
      <c r="CQ26" s="12">
        <v>-2.7934000000000001</v>
      </c>
      <c r="CR26" s="12">
        <v>2.8422999999999998</v>
      </c>
      <c r="CS26" s="12">
        <v>-1.0516000000000001</v>
      </c>
      <c r="CT26" s="12">
        <v>7.3773999999999997</v>
      </c>
      <c r="CU26" s="12">
        <v>0.40770000000000001</v>
      </c>
      <c r="CV26" s="12">
        <v>4.9282000000000004</v>
      </c>
      <c r="CW26" s="12">
        <v>-2.1964999999999999</v>
      </c>
      <c r="CX26" s="12">
        <v>4.9282000000000004</v>
      </c>
      <c r="CY26" s="12">
        <v>-1.7709999999999999</v>
      </c>
      <c r="CZ26" s="12">
        <v>5.5029000000000003</v>
      </c>
      <c r="DA26" s="12">
        <v>-1.7950999999999999</v>
      </c>
      <c r="DB26" s="12">
        <v>1.0439000000000001</v>
      </c>
      <c r="DC26" s="12">
        <v>0.8306</v>
      </c>
      <c r="DD26" s="12">
        <v>6.2127999999999997</v>
      </c>
      <c r="DE26" s="12">
        <v>3.9540999999999999</v>
      </c>
      <c r="DF26" s="12">
        <v>3.1153</v>
      </c>
      <c r="DG26" s="12">
        <v>-0.59119999999999995</v>
      </c>
      <c r="DH26" s="12">
        <v>3.1153</v>
      </c>
      <c r="DI26" s="12">
        <v>-0.2762</v>
      </c>
    </row>
    <row r="27" spans="2:121" x14ac:dyDescent="0.2">
      <c r="B27" s="1" t="s">
        <v>121</v>
      </c>
      <c r="C27" s="1"/>
      <c r="D27" s="5">
        <f t="shared" si="35"/>
        <v>12.4466</v>
      </c>
      <c r="E27" s="5">
        <f t="shared" si="36"/>
        <v>12.032</v>
      </c>
      <c r="F27" s="5">
        <f t="shared" si="37"/>
        <v>2.4866999999999999</v>
      </c>
      <c r="G27" s="5">
        <f t="shared" si="38"/>
        <v>0.75629999999999997</v>
      </c>
      <c r="H27" s="5">
        <f t="shared" si="39"/>
        <v>1.3779999999999999</v>
      </c>
      <c r="I27" s="5">
        <f t="shared" si="40"/>
        <v>0.74860000000000015</v>
      </c>
      <c r="J27" s="5">
        <f t="shared" si="41"/>
        <v>1.552</v>
      </c>
      <c r="K27" s="5">
        <f t="shared" si="42"/>
        <v>0.97719999999999985</v>
      </c>
      <c r="L27" s="5">
        <f t="shared" si="43"/>
        <v>3.9989424401959077</v>
      </c>
      <c r="M27" s="5">
        <f t="shared" si="44"/>
        <v>1.2770266089631805</v>
      </c>
      <c r="N27" s="5">
        <f t="shared" si="45"/>
        <v>3.8411</v>
      </c>
      <c r="O27" s="24">
        <f t="shared" si="46"/>
        <v>0.67030504249930867</v>
      </c>
      <c r="P27" s="5">
        <f t="shared" si="57"/>
        <v>4.1077973331214865</v>
      </c>
      <c r="Q27" s="5">
        <f t="shared" si="47"/>
        <v>4.7297153624716151</v>
      </c>
      <c r="R27" s="5">
        <f t="shared" si="48"/>
        <v>3.2000252014632635</v>
      </c>
      <c r="S27" s="5">
        <f t="shared" si="49"/>
        <v>4.0196730625761097</v>
      </c>
      <c r="T27" s="5">
        <f t="shared" si="50"/>
        <v>4.2291914499109637</v>
      </c>
      <c r="U27" s="5">
        <f t="shared" si="51"/>
        <v>5.2009774850502861</v>
      </c>
      <c r="W27" s="5">
        <f t="shared" si="58"/>
        <v>1.0001558128611763</v>
      </c>
      <c r="X27" s="5">
        <f t="shared" si="59"/>
        <v>1.4003273795795046</v>
      </c>
      <c r="Y27" s="5">
        <f t="shared" si="60"/>
        <v>0.28426160486425101</v>
      </c>
      <c r="Z27" s="5">
        <f t="shared" si="52"/>
        <v>1.0470999999999999</v>
      </c>
      <c r="AA27" s="5">
        <f t="shared" si="53"/>
        <v>0.57279999999999998</v>
      </c>
      <c r="AB27" s="5">
        <f t="shared" si="54"/>
        <v>1.3793</v>
      </c>
      <c r="AC27" s="5">
        <f t="shared" si="55"/>
        <v>2.5381</v>
      </c>
      <c r="AD27" s="6">
        <f t="shared" si="56"/>
        <v>1.9849999999999999</v>
      </c>
      <c r="AE27" s="6">
        <f t="shared" si="61"/>
        <v>0.33650000000000002</v>
      </c>
      <c r="AF27" s="6">
        <f t="shared" si="62"/>
        <v>0.37020000000000008</v>
      </c>
      <c r="AG27" s="6">
        <f t="shared" si="63"/>
        <v>0.28010000000000002</v>
      </c>
      <c r="AH27" s="9">
        <v>0</v>
      </c>
      <c r="AI27" s="9">
        <v>0</v>
      </c>
      <c r="AJ27" s="9">
        <v>0</v>
      </c>
      <c r="AK27" s="9">
        <v>-0.75629999999999997</v>
      </c>
      <c r="AL27" s="9">
        <v>0</v>
      </c>
      <c r="AM27" s="9">
        <v>-1.1087</v>
      </c>
      <c r="AN27" s="9">
        <v>0</v>
      </c>
      <c r="AO27" s="9">
        <v>-2.4866999999999999</v>
      </c>
      <c r="AP27" s="9">
        <v>0</v>
      </c>
      <c r="AQ27" s="9">
        <v>-3.2353000000000001</v>
      </c>
      <c r="AR27" s="9">
        <v>0</v>
      </c>
      <c r="AS27" s="9">
        <v>-4.7873000000000001</v>
      </c>
      <c r="AT27" s="9">
        <v>0</v>
      </c>
      <c r="AU27" s="9">
        <v>-5.7645</v>
      </c>
      <c r="AV27" s="9">
        <v>0</v>
      </c>
      <c r="AW27" s="9">
        <v>-12.032</v>
      </c>
      <c r="AX27" s="9">
        <v>0</v>
      </c>
      <c r="AY27" s="9">
        <v>-12.4466</v>
      </c>
      <c r="AZ27" s="18">
        <v>2.2427999999999999</v>
      </c>
      <c r="BA27" s="18">
        <v>-5.1205999999999996</v>
      </c>
      <c r="BB27" s="19">
        <v>2.4148999999999998</v>
      </c>
      <c r="BC27" s="19">
        <v>-5.1205999999999996</v>
      </c>
      <c r="BD27" s="19">
        <v>1.8047</v>
      </c>
      <c r="BE27" s="19">
        <v>-5.1205999999999996</v>
      </c>
      <c r="BF27" s="19">
        <v>1.5799000000000001</v>
      </c>
      <c r="BG27" s="19">
        <v>-5.1205999999999996</v>
      </c>
      <c r="BH27" s="19">
        <v>1.2846</v>
      </c>
      <c r="BI27" s="19">
        <v>-5.1205999999999996</v>
      </c>
      <c r="BJ27" s="19">
        <v>0.71179999999999999</v>
      </c>
      <c r="BK27" s="19">
        <v>-5.1205999999999996</v>
      </c>
      <c r="BL27" s="19">
        <v>0.53280000000000005</v>
      </c>
      <c r="BM27" s="19">
        <v>-5.1205999999999996</v>
      </c>
      <c r="BN27" s="19">
        <v>0.4254</v>
      </c>
      <c r="BO27" s="19">
        <v>-5.1205999999999996</v>
      </c>
      <c r="BP27" s="19">
        <v>-0.1232</v>
      </c>
      <c r="BQ27" s="19">
        <v>-5.1205999999999996</v>
      </c>
      <c r="BR27" s="19">
        <v>0.25779999999999997</v>
      </c>
      <c r="BS27" s="19">
        <v>-5.1205999999999996</v>
      </c>
      <c r="BT27" s="17">
        <v>0</v>
      </c>
      <c r="BU27" s="17">
        <v>0</v>
      </c>
      <c r="BV27" s="17">
        <v>1.042</v>
      </c>
      <c r="BW27" s="17">
        <v>3.8607999999999998</v>
      </c>
      <c r="BX27" s="17">
        <v>2.3184</v>
      </c>
      <c r="BY27" s="17">
        <v>3.8208000000000002</v>
      </c>
      <c r="BZ27" s="17">
        <v>2.3184</v>
      </c>
      <c r="CA27" s="17">
        <v>3.8208000000000002</v>
      </c>
      <c r="CB27" s="17">
        <v>6.1195000000000004</v>
      </c>
      <c r="CC27" s="17">
        <v>3.4207000000000001</v>
      </c>
      <c r="CD27" s="17">
        <v>6.6573000000000002</v>
      </c>
      <c r="CE27" s="17">
        <v>2.7178</v>
      </c>
      <c r="CF27" s="12">
        <v>3.0518000000000001</v>
      </c>
      <c r="CG27" s="12">
        <v>-1.0192000000000001</v>
      </c>
      <c r="CH27" s="12">
        <v>1.4516</v>
      </c>
      <c r="CI27" s="12">
        <v>-4.8025000000000002</v>
      </c>
      <c r="CJ27" s="12">
        <v>5.0762</v>
      </c>
      <c r="CK27" s="12">
        <v>-1.764</v>
      </c>
      <c r="CL27" s="12">
        <v>2.6040999999999999</v>
      </c>
      <c r="CM27" s="12">
        <v>-2.653</v>
      </c>
      <c r="CN27" s="12">
        <v>2.2675999999999998</v>
      </c>
      <c r="CO27" s="12">
        <v>-2.653</v>
      </c>
      <c r="CP27" s="12">
        <v>2.3361999999999998</v>
      </c>
      <c r="CQ27" s="12">
        <v>-2.173</v>
      </c>
      <c r="CR27" s="12">
        <v>1.0200000000000001E-2</v>
      </c>
      <c r="CS27" s="12">
        <v>-4.3707000000000003</v>
      </c>
      <c r="CT27" s="12">
        <v>3.6474000000000002</v>
      </c>
      <c r="CU27" s="12">
        <v>-2.6594000000000002</v>
      </c>
      <c r="CV27" s="12">
        <v>1.6389</v>
      </c>
      <c r="CW27" s="12">
        <v>-3.1217000000000001</v>
      </c>
      <c r="CX27" s="12">
        <v>1.2686999999999999</v>
      </c>
      <c r="CY27" s="12">
        <v>-3.1217000000000001</v>
      </c>
      <c r="CZ27" s="12">
        <v>2.3138999999999998</v>
      </c>
      <c r="DA27" s="12">
        <v>-3.2879999999999998</v>
      </c>
      <c r="DB27" s="12">
        <v>-1.7177</v>
      </c>
      <c r="DC27" s="12">
        <v>-4.5655999999999999</v>
      </c>
      <c r="DD27" s="12">
        <v>2.3780999999999999</v>
      </c>
      <c r="DE27" s="12">
        <v>-1.3602000000000001</v>
      </c>
      <c r="DF27" s="12">
        <v>0.75309999999999999</v>
      </c>
      <c r="DG27" s="12">
        <v>-3.8677999999999999</v>
      </c>
      <c r="DH27" s="12">
        <v>0.75309999999999999</v>
      </c>
      <c r="DI27" s="12">
        <v>-3.5876999999999999</v>
      </c>
      <c r="DJ27" s="12">
        <v>-4.351</v>
      </c>
      <c r="DK27" s="12">
        <v>7.3539000000000003</v>
      </c>
      <c r="DL27" s="12">
        <v>-3.8563999999999998</v>
      </c>
      <c r="DM27" s="12">
        <v>6.4846000000000004</v>
      </c>
      <c r="DN27" s="12">
        <v>-4.165</v>
      </c>
      <c r="DO27" s="12">
        <v>5.1186999999999996</v>
      </c>
      <c r="DP27" s="12">
        <v>-4.3484999999999996</v>
      </c>
      <c r="DQ27" s="12">
        <v>4.9016000000000002</v>
      </c>
    </row>
    <row r="28" spans="2:121" x14ac:dyDescent="0.2">
      <c r="B28" s="1" t="s">
        <v>127</v>
      </c>
      <c r="C28" s="1"/>
      <c r="D28" s="5">
        <f t="shared" si="35"/>
        <v>14.151</v>
      </c>
      <c r="E28" s="5">
        <f t="shared" si="36"/>
        <v>13.555999999999999</v>
      </c>
      <c r="F28" s="5">
        <f t="shared" si="37"/>
        <v>2.9628999999999999</v>
      </c>
      <c r="G28" s="5">
        <f t="shared" si="38"/>
        <v>1.0173000000000001</v>
      </c>
      <c r="H28" s="5">
        <f t="shared" si="39"/>
        <v>1.5080999999999998</v>
      </c>
      <c r="I28" s="5">
        <f t="shared" si="40"/>
        <v>0.9296000000000002</v>
      </c>
      <c r="J28" s="5">
        <f t="shared" si="41"/>
        <v>1.9127000000000001</v>
      </c>
      <c r="K28" s="5">
        <f t="shared" si="42"/>
        <v>1.1441999999999997</v>
      </c>
      <c r="L28" s="5">
        <f t="shared" si="43"/>
        <v>4.381656134385719</v>
      </c>
      <c r="M28" s="5">
        <f t="shared" si="44"/>
        <v>1.3458533389637966</v>
      </c>
      <c r="N28" s="5">
        <f t="shared" si="45"/>
        <v>4.4616000000000007</v>
      </c>
      <c r="O28" s="24">
        <f t="shared" si="46"/>
        <v>0.8988761538721558</v>
      </c>
      <c r="P28" s="5">
        <f t="shared" si="57"/>
        <v>4.6348000000000003</v>
      </c>
      <c r="Q28" s="5">
        <f t="shared" si="47"/>
        <v>5.600243680412488</v>
      </c>
      <c r="R28" s="5">
        <f t="shared" si="48"/>
        <v>3.3116557505272191</v>
      </c>
      <c r="S28" s="5">
        <f t="shared" si="49"/>
        <v>4.2684798992147073</v>
      </c>
      <c r="T28" s="5">
        <f t="shared" si="50"/>
        <v>4.781637582460637</v>
      </c>
      <c r="U28" s="5">
        <f t="shared" si="51"/>
        <v>6.2864177096340015</v>
      </c>
      <c r="W28" s="5">
        <f t="shared" si="58"/>
        <v>1.0612390588364151</v>
      </c>
      <c r="X28" s="5">
        <f t="shared" si="59"/>
        <v>1.6540845202104999</v>
      </c>
      <c r="Y28" s="5">
        <f t="shared" si="60"/>
        <v>0.34922595837079401</v>
      </c>
      <c r="Z28" s="5">
        <f t="shared" si="52"/>
        <v>1.0954000000000002</v>
      </c>
      <c r="AA28" s="5">
        <f t="shared" si="53"/>
        <v>0.65029999999999999</v>
      </c>
      <c r="AB28" s="5">
        <f t="shared" si="54"/>
        <v>1.6198999999999999</v>
      </c>
      <c r="AC28" s="5">
        <f t="shared" si="55"/>
        <v>3.0980999999999996</v>
      </c>
      <c r="AD28" s="6">
        <f t="shared" si="56"/>
        <v>2.4651000000000001</v>
      </c>
      <c r="AE28" s="6">
        <f t="shared" si="61"/>
        <v>0.37650000000000006</v>
      </c>
      <c r="AF28" s="6">
        <f t="shared" si="62"/>
        <v>0.43880000000000008</v>
      </c>
      <c r="AG28" s="6">
        <f t="shared" si="63"/>
        <v>0.34100000000000019</v>
      </c>
      <c r="AH28" s="9">
        <v>0</v>
      </c>
      <c r="AI28" s="9">
        <v>0</v>
      </c>
      <c r="AJ28" s="9">
        <v>0</v>
      </c>
      <c r="AK28" s="9">
        <v>-1.0173000000000001</v>
      </c>
      <c r="AL28" s="9">
        <v>0</v>
      </c>
      <c r="AM28" s="9">
        <v>-1.4548000000000001</v>
      </c>
      <c r="AN28" s="9">
        <v>0</v>
      </c>
      <c r="AO28" s="9">
        <v>-2.9628999999999999</v>
      </c>
      <c r="AP28" s="9">
        <v>0</v>
      </c>
      <c r="AQ28" s="9">
        <v>-3.8925000000000001</v>
      </c>
      <c r="AR28" s="9">
        <v>0</v>
      </c>
      <c r="AS28" s="9">
        <v>-5.8052000000000001</v>
      </c>
      <c r="AT28" s="9">
        <v>0</v>
      </c>
      <c r="AU28" s="9">
        <v>-6.9493999999999998</v>
      </c>
      <c r="AV28" s="9">
        <v>0</v>
      </c>
      <c r="AW28" s="9">
        <v>-13.555999999999999</v>
      </c>
      <c r="AX28" s="9">
        <v>0</v>
      </c>
      <c r="AY28" s="9">
        <v>-14.151</v>
      </c>
      <c r="AZ28" s="18">
        <v>1.1830000000000001</v>
      </c>
      <c r="BA28" s="18">
        <v>-5.4743000000000004</v>
      </c>
      <c r="BB28" s="19">
        <v>1.5188999999999999</v>
      </c>
      <c r="BC28" s="19">
        <v>-5.4743000000000004</v>
      </c>
      <c r="BD28" s="19">
        <v>0.81659999999999999</v>
      </c>
      <c r="BE28" s="19">
        <v>-5.4743000000000004</v>
      </c>
      <c r="BF28" s="19">
        <v>0.55500000000000005</v>
      </c>
      <c r="BG28" s="19">
        <v>-5.4743000000000004</v>
      </c>
      <c r="BH28" s="19">
        <v>0.26100000000000001</v>
      </c>
      <c r="BI28" s="19">
        <v>-5.4743000000000004</v>
      </c>
      <c r="BJ28" s="19">
        <v>-0.38929999999999998</v>
      </c>
      <c r="BK28" s="19">
        <v>-5.4743000000000004</v>
      </c>
      <c r="BL28" s="19">
        <v>-0.54039999999999999</v>
      </c>
      <c r="BM28" s="19">
        <v>-5.4743000000000004</v>
      </c>
      <c r="BN28" s="19">
        <v>-0.80330000000000001</v>
      </c>
      <c r="BO28" s="19">
        <v>-5.4743000000000004</v>
      </c>
      <c r="BP28" s="19">
        <v>-1.5791999999999999</v>
      </c>
      <c r="BQ28" s="19">
        <v>-5.4743000000000004</v>
      </c>
      <c r="BR28" s="19">
        <v>-1.2821</v>
      </c>
      <c r="BS28" s="19">
        <v>-5.4743000000000004</v>
      </c>
      <c r="BT28" s="17">
        <v>0</v>
      </c>
      <c r="BU28" s="17">
        <v>0</v>
      </c>
      <c r="BV28" s="17">
        <v>-1.9298</v>
      </c>
      <c r="BW28" s="17">
        <v>3.9338000000000002</v>
      </c>
      <c r="BX28" s="17">
        <v>-0.6109</v>
      </c>
      <c r="BY28" s="17">
        <v>4.2018000000000004</v>
      </c>
      <c r="BZ28" s="17">
        <v>-0.6109</v>
      </c>
      <c r="CA28" s="17">
        <v>4.2018000000000004</v>
      </c>
      <c r="CB28" s="17">
        <v>3.5827</v>
      </c>
      <c r="CC28" s="17">
        <v>4.6965000000000003</v>
      </c>
      <c r="CD28" s="17">
        <v>4.3331999999999997</v>
      </c>
      <c r="CE28" s="17">
        <v>3.9121999999999999</v>
      </c>
      <c r="CF28" s="12">
        <v>3.2860999999999998</v>
      </c>
      <c r="CG28" s="12">
        <v>1.4973000000000001</v>
      </c>
      <c r="CH28" s="12">
        <v>3.2860999999999998</v>
      </c>
      <c r="CI28" s="12">
        <v>-3.1375000000000002</v>
      </c>
      <c r="CJ28" s="12">
        <v>6.5049000000000001</v>
      </c>
      <c r="CK28" s="12">
        <v>1.4453</v>
      </c>
      <c r="CL28" s="12">
        <v>3.6252</v>
      </c>
      <c r="CM28" s="12">
        <v>-1.2972999999999999</v>
      </c>
      <c r="CN28" s="12">
        <v>3.2486999999999999</v>
      </c>
      <c r="CO28" s="12">
        <v>-1.2972999999999999</v>
      </c>
      <c r="CP28" s="12">
        <v>3.3769</v>
      </c>
      <c r="CQ28" s="12">
        <v>-0.6452</v>
      </c>
      <c r="CR28" s="12">
        <v>2.3654000000000002</v>
      </c>
      <c r="CS28" s="12">
        <v>-3.7986</v>
      </c>
      <c r="CT28" s="12">
        <v>5.6966000000000001</v>
      </c>
      <c r="CU28" s="12">
        <v>-1.1296999999999999</v>
      </c>
      <c r="CV28" s="12">
        <v>3.1806999999999999</v>
      </c>
      <c r="CW28" s="12">
        <v>-2.2383999999999999</v>
      </c>
      <c r="CX28" s="12">
        <v>2.7418999999999998</v>
      </c>
      <c r="CY28" s="12">
        <v>-2.2383999999999999</v>
      </c>
      <c r="CZ28" s="12">
        <v>2.6168</v>
      </c>
      <c r="DA28" s="12">
        <v>-1.6897</v>
      </c>
      <c r="DB28" s="12">
        <v>5.2407000000000004</v>
      </c>
      <c r="DC28" s="12">
        <v>-5.6871</v>
      </c>
      <c r="DD28" s="12">
        <v>3.1566000000000001</v>
      </c>
      <c r="DE28" s="12">
        <v>0.24379999999999999</v>
      </c>
      <c r="DF28" s="12">
        <v>3.85</v>
      </c>
      <c r="DG28" s="12">
        <v>-3.3249</v>
      </c>
      <c r="DH28" s="12">
        <v>3.5089999999999999</v>
      </c>
      <c r="DI28" s="12">
        <v>-3.3249</v>
      </c>
      <c r="DJ28" s="12">
        <v>-4.2812000000000001</v>
      </c>
      <c r="DK28" s="12">
        <v>4.8577000000000004</v>
      </c>
      <c r="DL28" s="12">
        <v>-3.3915000000000002</v>
      </c>
      <c r="DM28" s="12">
        <v>5.4362000000000004</v>
      </c>
      <c r="DN28" s="12">
        <v>-2.8936999999999999</v>
      </c>
      <c r="DO28" s="12">
        <v>7.0136000000000003</v>
      </c>
      <c r="DP28" s="12">
        <v>-2.9146000000000001</v>
      </c>
      <c r="DQ28" s="12">
        <v>7.3621999999999996</v>
      </c>
    </row>
    <row r="29" spans="2:121" x14ac:dyDescent="0.2">
      <c r="B29" s="1" t="s">
        <v>128</v>
      </c>
      <c r="C29" s="1"/>
      <c r="D29" s="5">
        <f t="shared" si="35"/>
        <v>14.2316</v>
      </c>
      <c r="E29" s="5">
        <f t="shared" si="36"/>
        <v>13.262</v>
      </c>
      <c r="F29" s="5">
        <f t="shared" si="37"/>
        <v>2.9661</v>
      </c>
      <c r="G29" s="5">
        <f t="shared" si="38"/>
        <v>0.9677</v>
      </c>
      <c r="H29" s="5">
        <f t="shared" si="39"/>
        <v>1.5183</v>
      </c>
      <c r="I29" s="5">
        <f t="shared" si="40"/>
        <v>0.75309999999999988</v>
      </c>
      <c r="J29" s="5">
        <f t="shared" si="41"/>
        <v>1.8840000000000003</v>
      </c>
      <c r="K29" s="5">
        <f t="shared" si="42"/>
        <v>1.6028000000000002</v>
      </c>
      <c r="L29" s="5">
        <f t="shared" si="43"/>
        <v>4.5999175318694574</v>
      </c>
      <c r="M29" s="5">
        <f t="shared" si="44"/>
        <v>1.453205095642043</v>
      </c>
      <c r="N29" s="5">
        <f t="shared" si="45"/>
        <v>3.5617999999999999</v>
      </c>
      <c r="O29" s="24">
        <f t="shared" si="46"/>
        <v>2.9750541003484292</v>
      </c>
      <c r="P29" s="5">
        <f t="shared" si="57"/>
        <v>5.0006706530224525</v>
      </c>
      <c r="Q29" s="5">
        <f t="shared" si="47"/>
        <v>5.6219800070793564</v>
      </c>
      <c r="R29" s="5">
        <f t="shared" si="48"/>
        <v>3.5866468755649756</v>
      </c>
      <c r="S29" s="5">
        <f t="shared" si="49"/>
        <v>3.7790979518927532</v>
      </c>
      <c r="T29" s="5">
        <f t="shared" si="50"/>
        <v>4.9282041556737486</v>
      </c>
      <c r="U29" s="5">
        <f t="shared" si="51"/>
        <v>6.3760599510983269</v>
      </c>
      <c r="W29" s="5">
        <f t="shared" si="58"/>
        <v>1.1003632854653052</v>
      </c>
      <c r="X29" s="5">
        <f t="shared" si="59"/>
        <v>1.7767945801358125</v>
      </c>
      <c r="Y29" s="5">
        <f t="shared" si="60"/>
        <v>0.40182344381581292</v>
      </c>
      <c r="Z29" s="5">
        <f t="shared" si="52"/>
        <v>1.0876999999999999</v>
      </c>
      <c r="AA29" s="5">
        <f t="shared" si="53"/>
        <v>0.65410000000000001</v>
      </c>
      <c r="AB29" s="5">
        <f t="shared" si="54"/>
        <v>1.5646</v>
      </c>
      <c r="AC29" s="5">
        <f t="shared" si="55"/>
        <v>3.2880000000000003</v>
      </c>
      <c r="AD29" s="6">
        <f t="shared" si="56"/>
        <v>2.4435000000000002</v>
      </c>
      <c r="AE29" s="6">
        <f t="shared" si="61"/>
        <v>0.40129999999999999</v>
      </c>
      <c r="AF29" s="6">
        <f t="shared" si="62"/>
        <v>0.4617</v>
      </c>
      <c r="AG29" s="6">
        <f t="shared" si="63"/>
        <v>0.34599999999999964</v>
      </c>
      <c r="AH29" s="9">
        <v>0</v>
      </c>
      <c r="AI29" s="9">
        <v>0</v>
      </c>
      <c r="AJ29" s="9">
        <v>0</v>
      </c>
      <c r="AK29" s="9">
        <v>-0.9677</v>
      </c>
      <c r="AL29" s="9">
        <v>0</v>
      </c>
      <c r="AM29" s="9">
        <v>-1.4478</v>
      </c>
      <c r="AN29" s="9">
        <v>0</v>
      </c>
      <c r="AO29" s="9">
        <v>-2.9661</v>
      </c>
      <c r="AP29" s="9">
        <v>0</v>
      </c>
      <c r="AQ29" s="9">
        <v>-3.7191999999999998</v>
      </c>
      <c r="AR29" s="9">
        <v>0</v>
      </c>
      <c r="AS29" s="9">
        <v>-5.6032000000000002</v>
      </c>
      <c r="AT29" s="9">
        <v>0</v>
      </c>
      <c r="AU29" s="9">
        <v>-7.2060000000000004</v>
      </c>
      <c r="AV29" s="9">
        <v>0</v>
      </c>
      <c r="AW29" s="9">
        <v>-13.262</v>
      </c>
      <c r="AX29" s="9">
        <v>0</v>
      </c>
      <c r="AY29" s="9">
        <v>-14.2316</v>
      </c>
      <c r="AZ29" s="18">
        <v>1.2211000000000001</v>
      </c>
      <c r="BA29" s="18">
        <v>-5.5377999999999998</v>
      </c>
      <c r="BB29" s="19">
        <v>1.5226999999999999</v>
      </c>
      <c r="BC29" s="19">
        <v>-5.5377999999999998</v>
      </c>
      <c r="BD29" s="19">
        <v>0.77910000000000001</v>
      </c>
      <c r="BE29" s="19">
        <v>-5.5377999999999998</v>
      </c>
      <c r="BF29" s="19">
        <v>0.68069999999999997</v>
      </c>
      <c r="BG29" s="19">
        <v>-5.5377999999999998</v>
      </c>
      <c r="BH29" s="19">
        <v>0.40200000000000002</v>
      </c>
      <c r="BI29" s="19">
        <v>-5.5377999999999998</v>
      </c>
      <c r="BJ29" s="19">
        <v>-0.25209999999999999</v>
      </c>
      <c r="BK29" s="19">
        <v>-5.5377999999999998</v>
      </c>
      <c r="BL29" s="19">
        <v>-0.40699999999999997</v>
      </c>
      <c r="BM29" s="19">
        <v>-5.5377999999999998</v>
      </c>
      <c r="BN29" s="19">
        <v>-0.78549999999999998</v>
      </c>
      <c r="BO29" s="19">
        <v>-5.5377999999999998</v>
      </c>
      <c r="BP29" s="19">
        <v>-1.7653000000000001</v>
      </c>
      <c r="BQ29" s="19">
        <v>-5.5377999999999998</v>
      </c>
      <c r="BR29" s="19">
        <v>-1.2223999999999999</v>
      </c>
      <c r="BS29" s="19">
        <v>-5.5377999999999998</v>
      </c>
      <c r="BT29" s="17">
        <v>0</v>
      </c>
      <c r="BU29" s="17">
        <v>0</v>
      </c>
      <c r="BV29" s="17">
        <v>1.2699999999999999E-2</v>
      </c>
      <c r="BW29" s="17">
        <v>4.5998999999999999</v>
      </c>
      <c r="BX29" s="17">
        <v>0.70740000000000003</v>
      </c>
      <c r="BY29" s="17">
        <v>5.8762999999999996</v>
      </c>
      <c r="BZ29" s="17">
        <v>0.70740000000000003</v>
      </c>
      <c r="CA29" s="17">
        <v>5.8762999999999996</v>
      </c>
      <c r="CB29" s="17">
        <v>2.9927999999999999</v>
      </c>
      <c r="CC29" s="17">
        <v>8.7661999999999995</v>
      </c>
      <c r="CD29" s="17">
        <v>3.6995</v>
      </c>
      <c r="CE29" s="17">
        <v>8.7344000000000008</v>
      </c>
      <c r="CF29" s="12">
        <v>3.5154000000000001</v>
      </c>
      <c r="CG29" s="12">
        <v>0.86550000000000005</v>
      </c>
      <c r="CH29" s="12">
        <v>1.0730999999999999</v>
      </c>
      <c r="CI29" s="12">
        <v>-3.4982000000000002</v>
      </c>
      <c r="CJ29" s="12">
        <v>5.8362999999999996</v>
      </c>
      <c r="CK29" s="12">
        <v>-0.51180000000000003</v>
      </c>
      <c r="CL29" s="12">
        <v>2.1741999999999999</v>
      </c>
      <c r="CM29" s="12">
        <v>-2.1335999999999999</v>
      </c>
      <c r="CN29" s="12">
        <v>1.7728999999999999</v>
      </c>
      <c r="CO29" s="12">
        <v>-2.1335999999999999</v>
      </c>
      <c r="CP29" s="12">
        <v>1.8974</v>
      </c>
      <c r="CQ29" s="12">
        <v>-1.7018</v>
      </c>
      <c r="CR29" s="12">
        <v>4.4400000000000002E-2</v>
      </c>
      <c r="CS29" s="12">
        <v>-4.7727000000000004</v>
      </c>
      <c r="CT29" s="12">
        <v>3.7827000000000002</v>
      </c>
      <c r="CU29" s="12">
        <v>-4.2188999999999997</v>
      </c>
      <c r="CV29" s="12">
        <v>1.1595</v>
      </c>
      <c r="CW29" s="12">
        <v>-3.0804</v>
      </c>
      <c r="CX29" s="12">
        <v>1.1595</v>
      </c>
      <c r="CY29" s="12">
        <v>-2.6187</v>
      </c>
      <c r="CZ29" s="12">
        <v>1.8002</v>
      </c>
      <c r="DA29" s="12">
        <v>-2.6783999999999999</v>
      </c>
      <c r="DB29" s="12">
        <v>-3.1280000000000001</v>
      </c>
      <c r="DC29" s="12">
        <v>-2.6848000000000001</v>
      </c>
      <c r="DD29" s="12">
        <v>1.8491</v>
      </c>
      <c r="DE29" s="12">
        <v>1.3005</v>
      </c>
      <c r="DF29" s="12">
        <v>-0.65280000000000005</v>
      </c>
      <c r="DG29" s="12">
        <v>-2.7437999999999998</v>
      </c>
      <c r="DH29" s="12">
        <v>-0.65280000000000005</v>
      </c>
      <c r="DI29" s="12">
        <v>-2.3978000000000002</v>
      </c>
      <c r="DJ29" s="12">
        <v>-2.6631999999999998</v>
      </c>
      <c r="DK29" s="12">
        <v>7.8524000000000003</v>
      </c>
      <c r="DL29" s="12">
        <v>-1.9952000000000001</v>
      </c>
      <c r="DM29" s="12">
        <v>8.7268000000000008</v>
      </c>
      <c r="DN29" s="12">
        <v>-2.1215000000000002</v>
      </c>
      <c r="DO29" s="12">
        <v>10.4991</v>
      </c>
      <c r="DP29" s="12">
        <v>-2.3203</v>
      </c>
      <c r="DQ29" s="12">
        <v>10.8483</v>
      </c>
    </row>
    <row r="30" spans="2:121" x14ac:dyDescent="0.2">
      <c r="B30" s="1" t="s">
        <v>129</v>
      </c>
      <c r="C30" s="1"/>
      <c r="D30" s="5">
        <f t="shared" si="35"/>
        <v>12.1425</v>
      </c>
      <c r="E30" s="5">
        <f t="shared" si="36"/>
        <v>11.7234</v>
      </c>
      <c r="F30" s="5">
        <f t="shared" si="37"/>
        <v>2.4981</v>
      </c>
      <c r="G30" s="5">
        <f t="shared" si="38"/>
        <v>0.875</v>
      </c>
      <c r="H30" s="5">
        <f t="shared" si="39"/>
        <v>1.2783</v>
      </c>
      <c r="I30" s="5">
        <f t="shared" si="40"/>
        <v>0.93469999999999986</v>
      </c>
      <c r="J30" s="5">
        <f t="shared" si="41"/>
        <v>1.5036999999999998</v>
      </c>
      <c r="K30" s="24">
        <f t="shared" si="42"/>
        <v>0.74870000000000037</v>
      </c>
      <c r="L30" s="5">
        <f t="shared" si="43"/>
        <v>3.8717249088745964</v>
      </c>
      <c r="M30" s="5">
        <f t="shared" si="44"/>
        <v>1.3271140305188549</v>
      </c>
      <c r="N30" s="5">
        <f t="shared" si="45"/>
        <v>3.7861876293029271</v>
      </c>
      <c r="O30" s="24">
        <f t="shared" si="46"/>
        <v>0.58819841040247578</v>
      </c>
      <c r="P30" s="5">
        <f t="shared" si="57"/>
        <v>4.3497000000000003</v>
      </c>
      <c r="Q30" s="5">
        <f t="shared" si="47"/>
        <v>5.0512679408243626</v>
      </c>
      <c r="R30" s="5">
        <f t="shared" si="48"/>
        <v>3.0489257813203654</v>
      </c>
      <c r="S30" s="5">
        <f t="shared" si="49"/>
        <v>3.9906448213290044</v>
      </c>
      <c r="T30" s="5">
        <f t="shared" si="50"/>
        <v>4.3778960985843423</v>
      </c>
      <c r="U30" s="5">
        <f t="shared" si="51"/>
        <v>5.4805642519726012</v>
      </c>
      <c r="W30" s="5">
        <f t="shared" si="58"/>
        <v>0.90468681873894929</v>
      </c>
      <c r="X30" s="5">
        <f t="shared" si="59"/>
        <v>1.6553322143908151</v>
      </c>
      <c r="Y30" s="5">
        <f t="shared" si="60"/>
        <v>0.36018579927587419</v>
      </c>
      <c r="Z30" s="5">
        <f t="shared" si="52"/>
        <v>1.0312999999999999</v>
      </c>
      <c r="AA30" s="5">
        <f t="shared" si="53"/>
        <v>0.65029999999999999</v>
      </c>
      <c r="AB30" s="5">
        <f t="shared" si="54"/>
        <v>1.2629999999999999</v>
      </c>
      <c r="AC30" s="5">
        <f t="shared" si="55"/>
        <v>2.6612999999999998</v>
      </c>
      <c r="AD30" s="6">
        <f t="shared" si="56"/>
        <v>2.5101</v>
      </c>
      <c r="AE30" s="6">
        <f t="shared" si="61"/>
        <v>0.33530000000000015</v>
      </c>
      <c r="AF30" s="6">
        <f t="shared" si="62"/>
        <v>0.37399999999999967</v>
      </c>
      <c r="AG30" s="6">
        <f t="shared" si="63"/>
        <v>0.27810000000000001</v>
      </c>
      <c r="AH30" s="9">
        <v>0</v>
      </c>
      <c r="AI30" s="9">
        <v>0</v>
      </c>
      <c r="AJ30" s="9">
        <v>0</v>
      </c>
      <c r="AK30" s="9">
        <v>-0.875</v>
      </c>
      <c r="AL30" s="9">
        <v>0</v>
      </c>
      <c r="AM30" s="9">
        <v>-1.2198</v>
      </c>
      <c r="AN30" s="9">
        <v>0</v>
      </c>
      <c r="AO30" s="9">
        <v>-2.4981</v>
      </c>
      <c r="AP30" s="9">
        <v>0</v>
      </c>
      <c r="AQ30" s="9">
        <v>-3.4327999999999999</v>
      </c>
      <c r="AR30" s="9">
        <v>0</v>
      </c>
      <c r="AS30" s="9">
        <v>-4.9364999999999997</v>
      </c>
      <c r="AT30" s="9">
        <v>0</v>
      </c>
      <c r="AU30" s="9">
        <v>-5.6852</v>
      </c>
      <c r="AV30" s="9">
        <v>0</v>
      </c>
      <c r="AW30" s="9">
        <v>-11.7234</v>
      </c>
      <c r="AX30" s="9">
        <v>0</v>
      </c>
      <c r="AY30" s="9">
        <v>-12.1425</v>
      </c>
      <c r="AZ30" s="18">
        <v>0.96009999999999995</v>
      </c>
      <c r="BA30" s="18">
        <v>-4.3293999999999997</v>
      </c>
      <c r="BB30" s="19">
        <v>1.1778999999999999</v>
      </c>
      <c r="BC30" s="19">
        <v>-4.3293999999999997</v>
      </c>
      <c r="BD30" s="19">
        <v>0.53210000000000002</v>
      </c>
      <c r="BE30" s="19">
        <v>-4.3293999999999997</v>
      </c>
      <c r="BF30" s="19">
        <v>0.6401</v>
      </c>
      <c r="BG30" s="19">
        <v>-4.3293999999999997</v>
      </c>
      <c r="BH30" s="19">
        <v>0.3861</v>
      </c>
      <c r="BI30" s="19">
        <v>-4.3293999999999997</v>
      </c>
      <c r="BJ30" s="19">
        <v>-0.26419999999999999</v>
      </c>
      <c r="BK30" s="19">
        <v>-4.3293999999999997</v>
      </c>
      <c r="BL30" s="19">
        <v>-0.39119999999999999</v>
      </c>
      <c r="BM30" s="19">
        <v>-4.3293999999999997</v>
      </c>
      <c r="BN30" s="19">
        <v>-0.73089999999999999</v>
      </c>
      <c r="BO30" s="19">
        <v>-4.3293999999999997</v>
      </c>
      <c r="BP30" s="19">
        <v>-1.4834000000000001</v>
      </c>
      <c r="BQ30" s="19">
        <v>-4.3293999999999997</v>
      </c>
      <c r="BR30" s="19">
        <v>-1.55</v>
      </c>
      <c r="BS30" s="19">
        <v>-4.3293999999999997</v>
      </c>
      <c r="BT30" s="17">
        <v>0</v>
      </c>
      <c r="BU30" s="17">
        <v>0</v>
      </c>
      <c r="BV30" s="17">
        <v>3.1099999999999999E-2</v>
      </c>
      <c r="BW30" s="17">
        <v>-3.8715999999999999</v>
      </c>
      <c r="BX30" s="17">
        <v>0.91569999999999996</v>
      </c>
      <c r="BY30" s="17">
        <v>-4.8609</v>
      </c>
      <c r="BZ30" s="17">
        <v>2.42</v>
      </c>
      <c r="CA30" s="17">
        <v>-6.3329000000000004</v>
      </c>
      <c r="CB30" s="17">
        <v>3.7528000000000001</v>
      </c>
      <c r="CC30" s="17">
        <v>-6.4744999999999999</v>
      </c>
      <c r="CD30" s="17">
        <v>4.3236999999999997</v>
      </c>
      <c r="CE30" s="17">
        <v>-5.4337</v>
      </c>
      <c r="CF30" s="12">
        <v>2.4784000000000002</v>
      </c>
      <c r="CG30" s="12">
        <v>1.1849000000000001</v>
      </c>
      <c r="CH30" s="12">
        <v>2.4784000000000002</v>
      </c>
      <c r="CI30" s="12">
        <v>-3.1648000000000001</v>
      </c>
      <c r="CJ30" s="12">
        <v>5.9550000000000001</v>
      </c>
      <c r="CK30" s="12">
        <v>0.49969999999999998</v>
      </c>
      <c r="CL30" s="12">
        <v>2.6543000000000001</v>
      </c>
      <c r="CM30" s="12">
        <v>-0.69340000000000002</v>
      </c>
      <c r="CN30" s="12">
        <v>2.319</v>
      </c>
      <c r="CO30" s="12">
        <v>-0.69340000000000002</v>
      </c>
      <c r="CP30" s="12">
        <v>2.4510999999999998</v>
      </c>
      <c r="CQ30" s="12">
        <v>2.0592999999999999</v>
      </c>
      <c r="CR30" s="12">
        <v>3.77</v>
      </c>
      <c r="CS30" s="12">
        <v>-0.68959999999999999</v>
      </c>
      <c r="CT30" s="12">
        <v>5.1340000000000003</v>
      </c>
      <c r="CU30" s="12">
        <v>3.0607000000000002</v>
      </c>
      <c r="CV30" s="12">
        <v>3.2136999999999998</v>
      </c>
      <c r="CW30" s="12">
        <v>0.63880000000000003</v>
      </c>
      <c r="CX30" s="12">
        <v>2.8397000000000001</v>
      </c>
      <c r="CY30" s="12">
        <v>0.63880000000000003</v>
      </c>
      <c r="CZ30" s="12">
        <v>2.8365</v>
      </c>
      <c r="DA30" s="12">
        <v>0.81789999999999996</v>
      </c>
      <c r="DB30" s="12">
        <v>-0.13780000000000001</v>
      </c>
      <c r="DC30" s="12">
        <v>4.0303000000000004</v>
      </c>
      <c r="DD30" s="12">
        <v>3.6938</v>
      </c>
      <c r="DE30" s="12">
        <v>7.9489000000000001</v>
      </c>
      <c r="DF30" s="12">
        <v>1.5748</v>
      </c>
      <c r="DG30" s="12">
        <v>2.3793000000000002</v>
      </c>
      <c r="DH30" s="12">
        <v>1.2967</v>
      </c>
      <c r="DI30" s="12">
        <v>2.3793000000000002</v>
      </c>
      <c r="DJ30" s="12">
        <v>-3.4315000000000002</v>
      </c>
      <c r="DK30" s="12">
        <v>5.2431999999999999</v>
      </c>
      <c r="DL30" s="12">
        <v>-2.7235</v>
      </c>
      <c r="DM30" s="12">
        <v>5.8064</v>
      </c>
      <c r="DN30" s="12">
        <v>-2.38</v>
      </c>
      <c r="DO30" s="12">
        <v>7.4257</v>
      </c>
      <c r="DP30" s="12">
        <v>-2.4409000000000001</v>
      </c>
      <c r="DQ30" s="12">
        <v>7.7807000000000004</v>
      </c>
    </row>
    <row r="31" spans="2:121" x14ac:dyDescent="0.2">
      <c r="B31" s="1" t="s">
        <v>130</v>
      </c>
      <c r="C31" s="1"/>
      <c r="D31" s="5">
        <f t="shared" si="35"/>
        <v>13.586499999999999</v>
      </c>
      <c r="E31" s="5">
        <f t="shared" si="36"/>
        <v>12.581899999999999</v>
      </c>
      <c r="F31" s="5">
        <f t="shared" si="37"/>
        <v>2.6816</v>
      </c>
      <c r="G31" s="5">
        <f t="shared" si="38"/>
        <v>0.97919999999999996</v>
      </c>
      <c r="H31" s="5">
        <f t="shared" si="39"/>
        <v>1.3169999999999999</v>
      </c>
      <c r="I31" s="5">
        <f t="shared" si="40"/>
        <v>0.82169999999999987</v>
      </c>
      <c r="J31" s="5">
        <f t="shared" si="41"/>
        <v>1.6694</v>
      </c>
      <c r="K31" s="5">
        <f t="shared" si="42"/>
        <v>1.1252000000000004</v>
      </c>
      <c r="L31" s="5">
        <f t="shared" si="43"/>
        <v>3.7803643766176824</v>
      </c>
      <c r="M31" s="5">
        <f t="shared" si="44"/>
        <v>1.4106078441579717</v>
      </c>
      <c r="N31" s="5">
        <f t="shared" si="45"/>
        <v>3.8233000000000006</v>
      </c>
      <c r="O31" s="24">
        <f t="shared" si="46"/>
        <v>0.85259894440469464</v>
      </c>
      <c r="P31" s="5">
        <f t="shared" si="57"/>
        <v>4.8603285238757268</v>
      </c>
      <c r="Q31" s="5">
        <f t="shared" si="47"/>
        <v>5.3421349309054333</v>
      </c>
      <c r="R31" s="5">
        <f t="shared" si="48"/>
        <v>3.3982809904420797</v>
      </c>
      <c r="S31" s="5">
        <f t="shared" si="49"/>
        <v>4.1254901102778074</v>
      </c>
      <c r="T31" s="5">
        <f t="shared" si="50"/>
        <v>4.6561437402640395</v>
      </c>
      <c r="U31" s="5">
        <f t="shared" si="51"/>
        <v>5.9284125236019127</v>
      </c>
      <c r="W31" s="5">
        <f t="shared" si="58"/>
        <v>0.99252124410513198</v>
      </c>
      <c r="X31" s="5">
        <f t="shared" si="59"/>
        <v>1.8186222697415759</v>
      </c>
      <c r="Y31" s="5">
        <f t="shared" si="60"/>
        <v>0.32748410648457427</v>
      </c>
      <c r="Z31" s="5">
        <f t="shared" si="52"/>
        <v>0.9608000000000001</v>
      </c>
      <c r="AA31" s="5">
        <f t="shared" si="53"/>
        <v>0.62540000000000007</v>
      </c>
      <c r="AB31" s="5">
        <f t="shared" si="54"/>
        <v>1.4135</v>
      </c>
      <c r="AC31" s="5">
        <f t="shared" si="55"/>
        <v>2.8994</v>
      </c>
      <c r="AD31" s="6">
        <f t="shared" si="56"/>
        <v>2.3919999999999999</v>
      </c>
      <c r="AE31" s="6">
        <f>((CL31-CN31)^2+(CM31-CO31)^2)^0.5</f>
        <v>0.37850000000000006</v>
      </c>
      <c r="AF31" s="6">
        <f t="shared" si="62"/>
        <v>0.39049999999999985</v>
      </c>
      <c r="AG31" s="6">
        <f t="shared" si="63"/>
        <v>0.29339999999999999</v>
      </c>
      <c r="AH31" s="9">
        <v>0</v>
      </c>
      <c r="AI31" s="9">
        <v>0</v>
      </c>
      <c r="AJ31" s="9">
        <v>0</v>
      </c>
      <c r="AK31" s="9">
        <v>-0.97919999999999996</v>
      </c>
      <c r="AL31" s="9">
        <v>0</v>
      </c>
      <c r="AM31" s="9">
        <v>-1.3646</v>
      </c>
      <c r="AN31" s="9">
        <v>0</v>
      </c>
      <c r="AO31" s="9">
        <v>-2.6816</v>
      </c>
      <c r="AP31" s="9">
        <v>0</v>
      </c>
      <c r="AQ31" s="9">
        <v>-3.5032999999999999</v>
      </c>
      <c r="AR31" s="9">
        <v>0</v>
      </c>
      <c r="AS31" s="9">
        <v>-5.1726999999999999</v>
      </c>
      <c r="AT31" s="9">
        <v>0</v>
      </c>
      <c r="AU31" s="9">
        <v>-6.2979000000000003</v>
      </c>
      <c r="AV31" s="9">
        <v>0</v>
      </c>
      <c r="AW31" s="9">
        <v>-12.581899999999999</v>
      </c>
      <c r="AX31" s="9">
        <v>0</v>
      </c>
      <c r="AY31" s="9">
        <v>-13.586499999999999</v>
      </c>
      <c r="AZ31" s="18">
        <v>1.3208</v>
      </c>
      <c r="BA31" s="18">
        <v>-4.8749000000000002</v>
      </c>
      <c r="BB31" s="19">
        <v>1.7189000000000001</v>
      </c>
      <c r="BC31" s="19">
        <v>-4.8749000000000002</v>
      </c>
      <c r="BD31" s="19">
        <v>1.0154000000000001</v>
      </c>
      <c r="BE31" s="19">
        <v>-4.8749000000000002</v>
      </c>
      <c r="BF31" s="19">
        <v>0.69410000000000005</v>
      </c>
      <c r="BG31" s="19">
        <v>-4.8749000000000002</v>
      </c>
      <c r="BH31" s="19">
        <v>0.45590000000000003</v>
      </c>
      <c r="BI31" s="19">
        <v>-4.8749000000000002</v>
      </c>
      <c r="BJ31" s="19">
        <v>-0.16950000000000001</v>
      </c>
      <c r="BK31" s="19">
        <v>-4.8749000000000002</v>
      </c>
      <c r="BL31" s="19">
        <v>-0.26669999999999999</v>
      </c>
      <c r="BM31" s="19">
        <v>-4.8749000000000002</v>
      </c>
      <c r="BN31" s="19">
        <v>-0.39810000000000001</v>
      </c>
      <c r="BO31" s="19">
        <v>-4.8749000000000002</v>
      </c>
      <c r="BP31" s="19">
        <v>-1.1805000000000001</v>
      </c>
      <c r="BQ31" s="19">
        <v>-4.8749000000000002</v>
      </c>
      <c r="BR31" s="19">
        <v>-1.0711999999999999</v>
      </c>
      <c r="BS31" s="19">
        <v>-4.8749000000000002</v>
      </c>
      <c r="BT31" s="17">
        <v>0</v>
      </c>
      <c r="BU31" s="17">
        <v>0</v>
      </c>
      <c r="BV31" s="17">
        <v>-1.2141</v>
      </c>
      <c r="BW31" s="17">
        <v>3.5800999999999998</v>
      </c>
      <c r="BX31" s="17">
        <v>6.1600000000000002E-2</v>
      </c>
      <c r="BY31" s="17">
        <v>4.1821000000000002</v>
      </c>
      <c r="BZ31" s="17">
        <v>6.1600000000000002E-2</v>
      </c>
      <c r="CA31" s="17">
        <v>4.1821000000000002</v>
      </c>
      <c r="CB31" s="17">
        <v>3.2829000000000002</v>
      </c>
      <c r="CC31" s="17">
        <v>4.9657</v>
      </c>
      <c r="CD31" s="17">
        <v>3.6189</v>
      </c>
      <c r="CE31" s="17">
        <v>3.9135</v>
      </c>
      <c r="CF31" s="12">
        <v>0.16950000000000001</v>
      </c>
      <c r="CG31" s="12">
        <v>-0.28449999999999998</v>
      </c>
      <c r="CH31" s="12">
        <v>-3.0855000000000001</v>
      </c>
      <c r="CI31" s="12">
        <v>3.3249</v>
      </c>
      <c r="CJ31" s="12">
        <v>1.9514</v>
      </c>
      <c r="CK31" s="12">
        <v>1.5449999999999999</v>
      </c>
      <c r="CL31" s="12">
        <v>-0.88900000000000001</v>
      </c>
      <c r="CM31" s="12">
        <v>1.2204999999999999</v>
      </c>
      <c r="CN31" s="12">
        <v>-1.2675000000000001</v>
      </c>
      <c r="CO31" s="12">
        <v>1.2204999999999999</v>
      </c>
      <c r="CP31" s="12">
        <v>-1.1397999999999999</v>
      </c>
      <c r="CQ31" s="12">
        <v>1.4376</v>
      </c>
      <c r="CR31" s="12">
        <v>-3.5642999999999998</v>
      </c>
      <c r="CS31" s="12">
        <v>-0.94359999999999999</v>
      </c>
      <c r="CT31" s="12">
        <v>-1.14E-2</v>
      </c>
      <c r="CU31" s="12">
        <v>1.1532</v>
      </c>
      <c r="CV31" s="12">
        <v>-1.8117000000000001</v>
      </c>
      <c r="CW31" s="12">
        <v>0.58740000000000003</v>
      </c>
      <c r="CX31" s="12">
        <v>-2.2021999999999999</v>
      </c>
      <c r="CY31" s="12">
        <v>0.58740000000000003</v>
      </c>
      <c r="CZ31" s="12">
        <v>-2.1265999999999998</v>
      </c>
      <c r="DA31" s="12">
        <v>0.69340000000000002</v>
      </c>
      <c r="DB31" s="12">
        <v>-6.4503000000000004</v>
      </c>
      <c r="DC31" s="12">
        <v>-1.0344</v>
      </c>
      <c r="DD31" s="12">
        <v>-0.65910000000000002</v>
      </c>
      <c r="DE31" s="12">
        <v>-2.3025000000000002</v>
      </c>
      <c r="DF31" s="12">
        <v>-4.1231</v>
      </c>
      <c r="DG31" s="12">
        <v>-0.2172</v>
      </c>
      <c r="DH31" s="12">
        <v>-4.1231</v>
      </c>
      <c r="DI31" s="12">
        <v>7.6200000000000004E-2</v>
      </c>
      <c r="DJ31" s="12">
        <v>-6.3670999999999998</v>
      </c>
      <c r="DK31" s="12">
        <v>9.5008999999999997</v>
      </c>
      <c r="DL31" s="12">
        <v>-5.4241999999999999</v>
      </c>
      <c r="DM31" s="12">
        <v>9.1910000000000007</v>
      </c>
      <c r="DN31" s="12">
        <v>-4.5212000000000003</v>
      </c>
      <c r="DO31" s="12">
        <v>7.6124000000000001</v>
      </c>
      <c r="DP31" s="12">
        <v>-4.5034000000000001</v>
      </c>
      <c r="DQ31" s="12">
        <v>7.2854000000000001</v>
      </c>
    </row>
    <row r="32" spans="2:121" x14ac:dyDescent="0.2">
      <c r="B32" s="1"/>
      <c r="C32" s="1"/>
      <c r="D32" s="5">
        <f t="shared" si="35"/>
        <v>0</v>
      </c>
      <c r="E32" s="5">
        <f t="shared" si="36"/>
        <v>0</v>
      </c>
      <c r="F32" s="5">
        <f t="shared" si="37"/>
        <v>0</v>
      </c>
      <c r="G32" s="5">
        <f t="shared" si="38"/>
        <v>0</v>
      </c>
      <c r="H32" s="5">
        <f t="shared" si="39"/>
        <v>0</v>
      </c>
      <c r="I32" s="5">
        <f t="shared" si="40"/>
        <v>0</v>
      </c>
      <c r="J32" s="5">
        <f t="shared" si="41"/>
        <v>0</v>
      </c>
      <c r="K32" s="5">
        <f t="shared" si="42"/>
        <v>0</v>
      </c>
      <c r="L32" s="5">
        <f t="shared" si="43"/>
        <v>0</v>
      </c>
      <c r="M32" s="5">
        <f t="shared" si="44"/>
        <v>0</v>
      </c>
      <c r="N32" s="5">
        <f>((BW32-BY32)^2+(BX32-CB32)^2)^0.5 + ((BY32-CC32)^2+(CB32-CD32)^2)^0.5</f>
        <v>0</v>
      </c>
      <c r="O32" s="5">
        <f>((CC32-CE32)^2+(CD32-CF32)^2)^0.5</f>
        <v>0</v>
      </c>
      <c r="P32" s="5">
        <f>((CF32-CH32)^2+(CG32-CI32)^2)^0.5</f>
        <v>0</v>
      </c>
      <c r="Q32" s="5">
        <f t="shared" si="47"/>
        <v>0</v>
      </c>
      <c r="R32" s="5">
        <f t="shared" si="48"/>
        <v>0</v>
      </c>
      <c r="S32" s="5">
        <f t="shared" si="49"/>
        <v>0</v>
      </c>
      <c r="T32" s="5">
        <f t="shared" si="50"/>
        <v>0</v>
      </c>
      <c r="U32" s="5">
        <f t="shared" si="51"/>
        <v>0</v>
      </c>
      <c r="W32" s="5">
        <f t="shared" si="58"/>
        <v>0</v>
      </c>
      <c r="X32" s="5">
        <f t="shared" si="59"/>
        <v>0</v>
      </c>
      <c r="Y32" s="5">
        <f t="shared" si="60"/>
        <v>0</v>
      </c>
      <c r="Z32" s="5">
        <f t="shared" si="52"/>
        <v>0</v>
      </c>
      <c r="AA32" s="5">
        <f t="shared" si="53"/>
        <v>0</v>
      </c>
      <c r="AB32" s="5">
        <f t="shared" si="54"/>
        <v>0</v>
      </c>
      <c r="AC32" s="5">
        <f t="shared" si="55"/>
        <v>0</v>
      </c>
      <c r="AD32" s="6">
        <f t="shared" si="56"/>
        <v>0</v>
      </c>
      <c r="AE32" s="6">
        <f>((CL32-CN32)^2+(CM32-CO32)^2)^0.5</f>
        <v>0</v>
      </c>
      <c r="AF32" s="6">
        <f>((CV32-CX32)^2+(CW32-CY32)^2)^0.5</f>
        <v>0</v>
      </c>
      <c r="AG32" s="6">
        <f>((DF32-DH32)^2+(DG32-DI32)^2)^0.5</f>
        <v>0</v>
      </c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18"/>
      <c r="BA32" s="18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</row>
    <row r="33" spans="2:79" x14ac:dyDescent="0.2">
      <c r="B33" s="13" t="s">
        <v>3</v>
      </c>
      <c r="C33" s="13"/>
      <c r="D33" s="14">
        <f>AVERAGE(D23:D31)</f>
        <v>13.291544444444444</v>
      </c>
      <c r="E33" s="14">
        <f>AVERAGE(E23:E31)</f>
        <v>12.689566666666668</v>
      </c>
      <c r="F33" s="14">
        <f>AVERAGE(F23:F31)</f>
        <v>2.7789777777777775</v>
      </c>
      <c r="G33" s="14">
        <f>AVERAGE(G23:G31)</f>
        <v>0.89521111111111096</v>
      </c>
      <c r="H33" s="14">
        <f>AVERAGE(H23:H31)</f>
        <v>1.4754777777777779</v>
      </c>
      <c r="I33" s="14">
        <f>AVERAGE(I24:I31)</f>
        <v>0.83588749999999989</v>
      </c>
      <c r="J33" s="14">
        <f>AVERAGE(J23:J31)</f>
        <v>1.6618777777777778</v>
      </c>
      <c r="K33" s="14">
        <f>AVERAGE(K23:K29,K31)</f>
        <v>1.1594124999999997</v>
      </c>
      <c r="L33" s="14">
        <f t="shared" ref="L33:AG33" si="64">AVERAGE(L23:L31)</f>
        <v>4.3055694321156661</v>
      </c>
      <c r="M33" s="14">
        <f>AVERAGE(M23:M31)</f>
        <v>1.396407705147203</v>
      </c>
      <c r="N33" s="14">
        <f t="shared" si="64"/>
        <v>4.0559208477003255</v>
      </c>
      <c r="O33" s="14">
        <f t="shared" si="64"/>
        <v>1.4523498844115261</v>
      </c>
      <c r="P33" s="14">
        <f t="shared" si="64"/>
        <v>4.7535136103424671</v>
      </c>
      <c r="Q33" s="14">
        <f t="shared" si="64"/>
        <v>5.3214244774997113</v>
      </c>
      <c r="R33" s="14">
        <f t="shared" si="64"/>
        <v>3.4271076824939031</v>
      </c>
      <c r="S33" s="14">
        <f t="shared" si="64"/>
        <v>4.1997410710116778</v>
      </c>
      <c r="T33" s="14">
        <f t="shared" si="64"/>
        <v>4.6194939808999118</v>
      </c>
      <c r="U33" s="14">
        <f t="shared" si="64"/>
        <v>5.778669794533597</v>
      </c>
      <c r="W33" s="14">
        <f t="shared" si="64"/>
        <v>1.0109238114399399</v>
      </c>
      <c r="X33" s="14">
        <f t="shared" si="64"/>
        <v>1.6963661382015491</v>
      </c>
      <c r="Y33" s="14">
        <f t="shared" si="64"/>
        <v>0.38350036326241782</v>
      </c>
      <c r="Z33" s="14">
        <f t="shared" si="64"/>
        <v>1.0404111111111112</v>
      </c>
      <c r="AA33" s="14">
        <f t="shared" si="64"/>
        <v>0.64368888888888887</v>
      </c>
      <c r="AB33" s="14">
        <f t="shared" si="64"/>
        <v>1.4490777777777777</v>
      </c>
      <c r="AC33" s="14">
        <f t="shared" si="64"/>
        <v>2.8182666666666667</v>
      </c>
      <c r="AD33" s="14">
        <f t="shared" si="64"/>
        <v>2.4833444444444446</v>
      </c>
      <c r="AE33" s="14">
        <f t="shared" si="64"/>
        <v>0.36242222222222231</v>
      </c>
      <c r="AF33" s="14">
        <f t="shared" si="64"/>
        <v>0.39878888888888891</v>
      </c>
      <c r="AG33" s="14">
        <f t="shared" si="64"/>
        <v>0.3053555555555556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7"/>
      <c r="BU33" s="7"/>
      <c r="BV33" s="7"/>
      <c r="BW33" s="7"/>
      <c r="BX33" s="7"/>
      <c r="BY33" s="7"/>
      <c r="BZ33" s="7"/>
      <c r="CA33" s="7"/>
    </row>
    <row r="34" spans="2:79" x14ac:dyDescent="0.2">
      <c r="B34" s="13" t="s">
        <v>4</v>
      </c>
      <c r="C34" s="13"/>
      <c r="D34" s="14">
        <f>STDEV(D23:D31)</f>
        <v>0.8388811016930694</v>
      </c>
      <c r="E34" s="14">
        <f>STDEV(E23:E31)</f>
        <v>0.70576449506899963</v>
      </c>
      <c r="F34" s="14">
        <f>STDEV(F23:F31)</f>
        <v>0.1927860587398488</v>
      </c>
      <c r="G34" s="14">
        <f>STDEV(G23:G31)</f>
        <v>9.4099580823248694E-2</v>
      </c>
      <c r="H34" s="14">
        <f>STDEV(H23:H31)</f>
        <v>0.12526958706902663</v>
      </c>
      <c r="I34" s="14">
        <f>STDEV(I24:I31)</f>
        <v>0.11470519277696226</v>
      </c>
      <c r="J34" s="14">
        <f>STDEV(J23:J31)</f>
        <v>0.14427419015348686</v>
      </c>
      <c r="K34" s="14">
        <f>STDEV(K23:K29,K31)</f>
        <v>0.2255210565873752</v>
      </c>
      <c r="L34" s="14">
        <f t="shared" ref="L34:AG34" si="65">STDEV(L23:L31)</f>
        <v>0.34939326107565055</v>
      </c>
      <c r="M34" s="14">
        <f>STDEV(M23:M31)</f>
        <v>8.9697274937493507E-2</v>
      </c>
      <c r="N34" s="14">
        <f t="shared" si="65"/>
        <v>0.43844168782680748</v>
      </c>
      <c r="O34" s="14">
        <f t="shared" si="65"/>
        <v>0.89022098585466669</v>
      </c>
      <c r="P34" s="14">
        <f t="shared" si="65"/>
        <v>0.33313601137530136</v>
      </c>
      <c r="Q34" s="14">
        <f t="shared" si="65"/>
        <v>0.31033742773034778</v>
      </c>
      <c r="R34" s="14">
        <f t="shared" si="65"/>
        <v>0.23690262591448824</v>
      </c>
      <c r="S34" s="14">
        <f t="shared" si="65"/>
        <v>0.2853071148164687</v>
      </c>
      <c r="T34" s="14">
        <f t="shared" si="65"/>
        <v>0.34359443459284905</v>
      </c>
      <c r="U34" s="14">
        <f t="shared" si="65"/>
        <v>0.41794935125343285</v>
      </c>
      <c r="W34" s="14">
        <f t="shared" si="65"/>
        <v>5.7965518949951403E-2</v>
      </c>
      <c r="X34" s="14">
        <f t="shared" si="65"/>
        <v>0.13331116195112144</v>
      </c>
      <c r="Y34" s="14">
        <f t="shared" si="65"/>
        <v>6.9350003626271903E-2</v>
      </c>
      <c r="Z34" s="14">
        <f t="shared" si="65"/>
        <v>4.8702116084530782E-2</v>
      </c>
      <c r="AA34" s="14">
        <f t="shared" si="65"/>
        <v>4.1864586599070927E-2</v>
      </c>
      <c r="AB34" s="14">
        <f t="shared" si="65"/>
        <v>0.11192350934653739</v>
      </c>
      <c r="AC34" s="14">
        <f t="shared" si="65"/>
        <v>0.2928404258294951</v>
      </c>
      <c r="AD34" s="14">
        <f t="shared" si="65"/>
        <v>0.37145681145696707</v>
      </c>
      <c r="AE34" s="14">
        <f t="shared" si="65"/>
        <v>2.7366438285689507E-2</v>
      </c>
      <c r="AF34" s="14">
        <f t="shared" si="65"/>
        <v>3.5906769711450098E-2</v>
      </c>
      <c r="AG34" s="14">
        <f t="shared" si="65"/>
        <v>2.6019565288024574E-2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7"/>
      <c r="BU34" s="7"/>
      <c r="BV34" s="7"/>
      <c r="BW34" s="7"/>
      <c r="BX34" s="7"/>
      <c r="BY34" s="7"/>
      <c r="BZ34" s="7"/>
      <c r="CA34" s="7"/>
    </row>
    <row r="35" spans="2:79" x14ac:dyDescent="0.2">
      <c r="B35" s="13" t="s">
        <v>5</v>
      </c>
      <c r="C35" s="13"/>
      <c r="D35" s="14">
        <f>MAX(D23:D31)-MIN(D23:D31)</f>
        <v>2.1088000000000005</v>
      </c>
      <c r="E35" s="14">
        <f>MAX(E23:E31)-MIN(E23:E31)</f>
        <v>1.8916000000000004</v>
      </c>
      <c r="F35" s="14">
        <f>MAX(F23:F31)-MIN(F23:F31)</f>
        <v>0.47940000000000005</v>
      </c>
      <c r="G35" s="14">
        <f>MAX(G23:G31)-MIN(G23:G31)</f>
        <v>0.26100000000000012</v>
      </c>
      <c r="H35" s="14">
        <f>MAX(H23:H31)-MIN(H23:H31)</f>
        <v>0.35559999999999992</v>
      </c>
      <c r="I35" s="14">
        <f>MAX(I24:I31)-MIN(I24:I31)</f>
        <v>0.29959999999999942</v>
      </c>
      <c r="J35" s="14">
        <f>MAX(J23:J31)-MIN(J23:J31)</f>
        <v>0.40900000000000025</v>
      </c>
      <c r="K35" s="14">
        <f>MAX(K23:K29,K31)-MIN(K23:K29,K31)</f>
        <v>0.72970000000000024</v>
      </c>
      <c r="L35" s="14">
        <f t="shared" ref="L35:AG35" si="66">MAX(L23:L31)-MIN(L23:L31)</f>
        <v>0.94966655879912487</v>
      </c>
      <c r="M35" s="14">
        <f>MAX(M23:M31)-MIN(M23:M31)</f>
        <v>0.25934699794368132</v>
      </c>
      <c r="N35" s="14">
        <f t="shared" si="66"/>
        <v>1.1905000000000001</v>
      </c>
      <c r="O35" s="14">
        <f t="shared" si="66"/>
        <v>2.3868556899459534</v>
      </c>
      <c r="P35" s="14">
        <f t="shared" si="66"/>
        <v>1.0041169169417916</v>
      </c>
      <c r="Q35" s="14">
        <f t="shared" si="66"/>
        <v>0.99162018178726097</v>
      </c>
      <c r="R35" s="14">
        <f t="shared" si="66"/>
        <v>0.70732916742845475</v>
      </c>
      <c r="S35" s="14">
        <f t="shared" si="66"/>
        <v>0.98500621363511609</v>
      </c>
      <c r="T35" s="14">
        <f t="shared" si="66"/>
        <v>1.081956881288515</v>
      </c>
      <c r="U35" s="14">
        <f t="shared" si="66"/>
        <v>1.1750824660480408</v>
      </c>
      <c r="W35" s="14">
        <f t="shared" si="66"/>
        <v>0.19567646672635586</v>
      </c>
      <c r="X35" s="14">
        <f t="shared" si="66"/>
        <v>0.41829489016207133</v>
      </c>
      <c r="Y35" s="14">
        <f t="shared" si="66"/>
        <v>0.22020524241116668</v>
      </c>
      <c r="Z35" s="14">
        <f t="shared" si="66"/>
        <v>0.13460000000000005</v>
      </c>
      <c r="AA35" s="14">
        <f t="shared" si="66"/>
        <v>0.15999999999999992</v>
      </c>
      <c r="AB35" s="14">
        <f t="shared" si="66"/>
        <v>0.3569</v>
      </c>
      <c r="AC35" s="14">
        <f t="shared" si="66"/>
        <v>0.93660000000000032</v>
      </c>
      <c r="AD35" s="14">
        <f t="shared" si="66"/>
        <v>1.2859000000000003</v>
      </c>
      <c r="AE35" s="14">
        <f t="shared" si="66"/>
        <v>6.9900000000000073E-2</v>
      </c>
      <c r="AF35" s="14">
        <f t="shared" si="66"/>
        <v>0.11119999999999974</v>
      </c>
      <c r="AG35" s="14">
        <f t="shared" si="66"/>
        <v>6.8499999999999339E-2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7"/>
      <c r="BU35" s="7"/>
      <c r="BV35" s="7"/>
      <c r="BW35" s="7"/>
      <c r="BX35" s="7"/>
      <c r="BY35" s="7"/>
      <c r="BZ35" s="7"/>
      <c r="CA35" s="7"/>
    </row>
    <row r="36" spans="2:79" x14ac:dyDescent="0.2">
      <c r="B36" s="13" t="s">
        <v>6</v>
      </c>
      <c r="C36" s="13"/>
      <c r="D36" s="14">
        <f>MIN(D23:D31)</f>
        <v>12.1425</v>
      </c>
      <c r="E36" s="14">
        <f>MIN(E23:E31)</f>
        <v>11.7234</v>
      </c>
      <c r="F36" s="14">
        <f>MIN(F23:F31)</f>
        <v>2.4866999999999999</v>
      </c>
      <c r="G36" s="14">
        <f>MIN(G23:G31)</f>
        <v>0.75629999999999997</v>
      </c>
      <c r="H36" s="14">
        <f>MIN(H23:H31)</f>
        <v>1.2783</v>
      </c>
      <c r="I36" s="14">
        <f>MIN(I24:I31)</f>
        <v>0.73160000000000025</v>
      </c>
      <c r="J36" s="14">
        <f>MIN(J23:J31)</f>
        <v>1.5036999999999998</v>
      </c>
      <c r="K36" s="14">
        <f>MIN(K23:K29,K31)</f>
        <v>0.87309999999999999</v>
      </c>
      <c r="L36" s="14">
        <f t="shared" ref="L36:AG36" si="67">MIN(L23:L31)</f>
        <v>3.7803643766176824</v>
      </c>
      <c r="M36" s="14">
        <f>MIN(M23:M31)</f>
        <v>1.2770266089631805</v>
      </c>
      <c r="N36" s="14">
        <f t="shared" si="67"/>
        <v>3.5617999999999999</v>
      </c>
      <c r="O36" s="14">
        <f t="shared" si="67"/>
        <v>0.58819841040247578</v>
      </c>
      <c r="P36" s="14">
        <f t="shared" si="67"/>
        <v>4.1077973331214865</v>
      </c>
      <c r="Q36" s="14">
        <f t="shared" si="67"/>
        <v>4.7297153624716151</v>
      </c>
      <c r="R36" s="14">
        <f t="shared" si="67"/>
        <v>3.0489257813203654</v>
      </c>
      <c r="S36" s="14">
        <f t="shared" si="67"/>
        <v>3.7790979518927532</v>
      </c>
      <c r="T36" s="14">
        <f t="shared" si="67"/>
        <v>4.0926910767855418</v>
      </c>
      <c r="U36" s="14">
        <f t="shared" si="67"/>
        <v>5.2009774850502861</v>
      </c>
      <c r="W36" s="14">
        <f t="shared" si="67"/>
        <v>0.90468681873894929</v>
      </c>
      <c r="X36" s="14">
        <f t="shared" si="67"/>
        <v>1.4003273795795046</v>
      </c>
      <c r="Y36" s="14">
        <f t="shared" si="67"/>
        <v>0.28426160486425101</v>
      </c>
      <c r="Z36" s="14">
        <f t="shared" si="67"/>
        <v>0.9608000000000001</v>
      </c>
      <c r="AA36" s="14">
        <f t="shared" si="67"/>
        <v>0.57279999999999998</v>
      </c>
      <c r="AB36" s="14">
        <f t="shared" si="67"/>
        <v>1.2629999999999999</v>
      </c>
      <c r="AC36" s="14">
        <f t="shared" si="67"/>
        <v>2.3513999999999999</v>
      </c>
      <c r="AD36" s="14">
        <f t="shared" si="67"/>
        <v>1.9849999999999999</v>
      </c>
      <c r="AE36" s="14">
        <f t="shared" si="67"/>
        <v>0.33139999999999992</v>
      </c>
      <c r="AF36" s="14">
        <f t="shared" si="67"/>
        <v>0.35050000000000026</v>
      </c>
      <c r="AG36" s="14">
        <f t="shared" si="67"/>
        <v>0.2775000000000003</v>
      </c>
      <c r="AJ36" s="12"/>
      <c r="AK36" s="12"/>
      <c r="AL36" s="12"/>
    </row>
    <row r="37" spans="2:79" x14ac:dyDescent="0.2">
      <c r="B37" s="13" t="s">
        <v>7</v>
      </c>
      <c r="C37" s="13"/>
      <c r="D37" s="14">
        <f>MAX(D23:D31)</f>
        <v>14.251300000000001</v>
      </c>
      <c r="E37" s="14">
        <f>MAX(E23:E31)</f>
        <v>13.615</v>
      </c>
      <c r="F37" s="14">
        <f>MAX(F23:F31)</f>
        <v>2.9661</v>
      </c>
      <c r="G37" s="14">
        <f>MAX(G23:G31)</f>
        <v>1.0173000000000001</v>
      </c>
      <c r="H37" s="14">
        <f>MAX(H23:H31)</f>
        <v>1.6338999999999999</v>
      </c>
      <c r="I37" s="14">
        <f>MAX(I24:I31)</f>
        <v>1.0311999999999997</v>
      </c>
      <c r="J37" s="14">
        <f>MAX(J23:J31)</f>
        <v>1.9127000000000001</v>
      </c>
      <c r="K37" s="14">
        <f>MAX(K23:K29,K31)</f>
        <v>1.6028000000000002</v>
      </c>
      <c r="L37" s="14">
        <f t="shared" ref="L37:AG37" si="68">MAX(L23:L31)</f>
        <v>4.7300309354168073</v>
      </c>
      <c r="M37" s="14">
        <f>MAX(M23:M31)</f>
        <v>1.5363736069068619</v>
      </c>
      <c r="N37" s="14">
        <f t="shared" si="68"/>
        <v>4.7523</v>
      </c>
      <c r="O37" s="14">
        <f t="shared" si="68"/>
        <v>2.9750541003484292</v>
      </c>
      <c r="P37" s="14">
        <f t="shared" si="68"/>
        <v>5.1119142500632782</v>
      </c>
      <c r="Q37" s="14">
        <f t="shared" si="68"/>
        <v>5.721335544258876</v>
      </c>
      <c r="R37" s="14">
        <f t="shared" si="68"/>
        <v>3.7562549487488202</v>
      </c>
      <c r="S37" s="14">
        <f t="shared" si="68"/>
        <v>4.7641041655278693</v>
      </c>
      <c r="T37" s="14">
        <f t="shared" si="68"/>
        <v>5.1746479580740568</v>
      </c>
      <c r="U37" s="14">
        <f t="shared" si="68"/>
        <v>6.3760599510983269</v>
      </c>
      <c r="W37" s="14">
        <f t="shared" si="68"/>
        <v>1.1003632854653052</v>
      </c>
      <c r="X37" s="14">
        <f t="shared" si="68"/>
        <v>1.8186222697415759</v>
      </c>
      <c r="Y37" s="14">
        <f t="shared" si="68"/>
        <v>0.50446684727541768</v>
      </c>
      <c r="Z37" s="14">
        <f t="shared" si="68"/>
        <v>1.0954000000000002</v>
      </c>
      <c r="AA37" s="14">
        <f t="shared" si="68"/>
        <v>0.7327999999999999</v>
      </c>
      <c r="AB37" s="14">
        <f t="shared" si="68"/>
        <v>1.6198999999999999</v>
      </c>
      <c r="AC37" s="14">
        <f t="shared" si="68"/>
        <v>3.2880000000000003</v>
      </c>
      <c r="AD37" s="14">
        <f t="shared" si="68"/>
        <v>3.2709000000000001</v>
      </c>
      <c r="AE37" s="14">
        <f t="shared" si="68"/>
        <v>0.40129999999999999</v>
      </c>
      <c r="AF37" s="14">
        <f t="shared" si="68"/>
        <v>0.4617</v>
      </c>
      <c r="AG37" s="14">
        <f t="shared" si="68"/>
        <v>0.34599999999999964</v>
      </c>
      <c r="AJ37" s="12"/>
      <c r="AK37" s="12"/>
      <c r="AL37" s="12"/>
    </row>
    <row r="38" spans="2:79" x14ac:dyDescent="0.2">
      <c r="B38" s="13" t="s">
        <v>56</v>
      </c>
      <c r="C38" s="13"/>
      <c r="D38" s="15">
        <f>COUNT(D23:D31)</f>
        <v>9</v>
      </c>
      <c r="E38" s="15">
        <f>COUNT(E23:E31)</f>
        <v>9</v>
      </c>
      <c r="F38" s="15">
        <f>COUNT(F23:F31)</f>
        <v>9</v>
      </c>
      <c r="G38" s="15">
        <f>COUNT(G23:G31)</f>
        <v>9</v>
      </c>
      <c r="H38" s="15">
        <f>COUNT(H23:H31)</f>
        <v>9</v>
      </c>
      <c r="I38" s="15">
        <f>COUNT(I24:I31)</f>
        <v>8</v>
      </c>
      <c r="J38" s="15">
        <f>COUNT(J23:J31)</f>
        <v>9</v>
      </c>
      <c r="K38" s="15">
        <f>COUNT(K23:K29,K31)</f>
        <v>8</v>
      </c>
      <c r="L38" s="15">
        <f t="shared" ref="L38:AG38" si="69">COUNT(L23:L31)</f>
        <v>9</v>
      </c>
      <c r="M38" s="15">
        <f>COUNT(M23:M31)</f>
        <v>9</v>
      </c>
      <c r="N38" s="15">
        <f t="shared" si="69"/>
        <v>9</v>
      </c>
      <c r="O38" s="15">
        <f t="shared" si="69"/>
        <v>9</v>
      </c>
      <c r="P38" s="15">
        <f t="shared" si="69"/>
        <v>9</v>
      </c>
      <c r="Q38" s="15">
        <f t="shared" si="69"/>
        <v>9</v>
      </c>
      <c r="R38" s="15">
        <f t="shared" si="69"/>
        <v>9</v>
      </c>
      <c r="S38" s="15">
        <f t="shared" si="69"/>
        <v>9</v>
      </c>
      <c r="T38" s="15">
        <f t="shared" si="69"/>
        <v>9</v>
      </c>
      <c r="U38" s="15">
        <f t="shared" si="69"/>
        <v>9</v>
      </c>
      <c r="W38" s="15">
        <f t="shared" si="69"/>
        <v>8</v>
      </c>
      <c r="X38" s="15">
        <f t="shared" si="69"/>
        <v>8</v>
      </c>
      <c r="Y38" s="15">
        <f t="shared" si="69"/>
        <v>8</v>
      </c>
      <c r="Z38" s="15">
        <f t="shared" si="69"/>
        <v>9</v>
      </c>
      <c r="AA38" s="15">
        <f t="shared" si="69"/>
        <v>9</v>
      </c>
      <c r="AB38" s="15">
        <f t="shared" si="69"/>
        <v>9</v>
      </c>
      <c r="AC38" s="15">
        <f t="shared" si="69"/>
        <v>9</v>
      </c>
      <c r="AD38" s="15">
        <f t="shared" si="69"/>
        <v>9</v>
      </c>
      <c r="AE38" s="15">
        <f t="shared" si="69"/>
        <v>9</v>
      </c>
      <c r="AF38" s="15">
        <f t="shared" si="69"/>
        <v>9</v>
      </c>
      <c r="AG38" s="15">
        <f t="shared" si="69"/>
        <v>9</v>
      </c>
      <c r="AJ38" s="12"/>
      <c r="AK38" s="12"/>
      <c r="AL38" s="12"/>
    </row>
  </sheetData>
  <mergeCells count="44">
    <mergeCell ref="AH1:AI1"/>
    <mergeCell ref="AJ1:AK1"/>
    <mergeCell ref="AL1:AM1"/>
    <mergeCell ref="AN1:AO1"/>
    <mergeCell ref="AX1:AY1"/>
    <mergeCell ref="AZ1:BA1"/>
    <mergeCell ref="BB1:BC1"/>
    <mergeCell ref="BD1:BE1"/>
    <mergeCell ref="AP1:AQ1"/>
    <mergeCell ref="AR1:AS1"/>
    <mergeCell ref="AT1:AU1"/>
    <mergeCell ref="AV1:AW1"/>
    <mergeCell ref="BN1:BO1"/>
    <mergeCell ref="BP1:BQ1"/>
    <mergeCell ref="BR1:BS1"/>
    <mergeCell ref="BT1:BU1"/>
    <mergeCell ref="BF1:BG1"/>
    <mergeCell ref="BH1:BI1"/>
    <mergeCell ref="BJ1:BK1"/>
    <mergeCell ref="BL1:BM1"/>
    <mergeCell ref="BV1:BW1"/>
    <mergeCell ref="BX1:BY1"/>
    <mergeCell ref="AH21:AI21"/>
    <mergeCell ref="AJ21:AK21"/>
    <mergeCell ref="AL21:AM21"/>
    <mergeCell ref="AN21:AO21"/>
    <mergeCell ref="AP21:AQ21"/>
    <mergeCell ref="AR21:AS21"/>
    <mergeCell ref="AT21:AU21"/>
    <mergeCell ref="AV21:AW21"/>
    <mergeCell ref="BF21:BG21"/>
    <mergeCell ref="BH21:BI21"/>
    <mergeCell ref="BJ21:BK21"/>
    <mergeCell ref="BL21:BM21"/>
    <mergeCell ref="AX21:AY21"/>
    <mergeCell ref="AZ21:BA21"/>
    <mergeCell ref="BB21:BC21"/>
    <mergeCell ref="BD21:BE21"/>
    <mergeCell ref="BV21:BW21"/>
    <mergeCell ref="BX21:BY21"/>
    <mergeCell ref="BN21:BO21"/>
    <mergeCell ref="BP21:BQ21"/>
    <mergeCell ref="BR21:BS21"/>
    <mergeCell ref="BT21:BU21"/>
  </mergeCells>
  <phoneticPr fontId="4" type="noConversion"/>
  <pageMargins left="0.75" right="0.75" top="1" bottom="1" header="0.5" footer="0.5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topLeftCell="A25" workbookViewId="0">
      <pane xSplit="3" topLeftCell="D1" activePane="topRight" state="frozen"/>
      <selection pane="topRight" activeCell="A13" sqref="A13:IV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806</v>
      </c>
      <c r="C3" s="1" t="s">
        <v>807</v>
      </c>
      <c r="D3" s="5">
        <f t="shared" ref="D3:D12" si="0">((AG3-AW3)^2+(AH3-AX3)^2)^0.5</f>
        <v>12.0205</v>
      </c>
      <c r="E3" s="5">
        <f t="shared" ref="E3:E12" si="1">((AG3-AU3)^2+(AH3-AV3)^2)^0.5</f>
        <v>10.332100000000001</v>
      </c>
      <c r="F3" s="5">
        <f t="shared" ref="F3:F12" si="2">((AG3-AM3)^2+(AH3-AN3)^2)^0.5</f>
        <v>2.3767999999999998</v>
      </c>
      <c r="G3" s="5">
        <f t="shared" ref="G3:G12" si="3">((AG3-AI3)^2+(AH3-AJ3)^2)^0.5</f>
        <v>0.69410000000000005</v>
      </c>
      <c r="H3" s="5">
        <f t="shared" ref="H3:H12" si="4">((AK3-AM3)^2+(AL3-AN3)^2)^0.5</f>
        <v>1.2267999999999999</v>
      </c>
      <c r="I3" s="5">
        <f t="shared" ref="I3:I12" si="5">((AM3-AO3)^2+(AN3-AP3)^2)^0.5</f>
        <v>0.62870000000000026</v>
      </c>
      <c r="J3" s="5">
        <f t="shared" ref="J3:J12" si="6">((AO3-AQ3)^2+(AP3-AR3)^2)^0.5</f>
        <v>1.2343999999999995</v>
      </c>
      <c r="K3" s="5">
        <f t="shared" ref="K3:K12" si="7">((AQ3-AS3)^2+(AR3-AT3)^2)^0.5</f>
        <v>0.88450000000000006</v>
      </c>
      <c r="L3" s="5">
        <f t="shared" ref="L3:L12" si="8">((BS3-BU3)^2+(BT3-BV3)^2)^0.5</f>
        <v>5.9165005890306475</v>
      </c>
      <c r="M3" s="5">
        <f t="shared" ref="M3:M12" si="9">((BU3-BW3)^2+(BV3-BX3)^2)^0.5</f>
        <v>1.5380757133509391</v>
      </c>
      <c r="N3" s="5">
        <f t="shared" ref="N3:N11" si="10">((BW3-BY3)^2+(BX3-BZ3)^2)^0.5 + ((BY3-CA3)^2+(BZ3-CB3)^2)^0.5</f>
        <v>6.1202074515493345</v>
      </c>
      <c r="O3" s="6" t="s">
        <v>566</v>
      </c>
      <c r="P3" s="5">
        <f>((CE3-CG3)^2+(CF3-CH3)^2)^0.5</f>
        <v>6.1750634142492817</v>
      </c>
      <c r="Q3" s="5">
        <f t="shared" ref="Q3:Q11" si="11">((CG3-CI3)^2+(CH3-CJ3)^2)^0.5</f>
        <v>6.3357077244771949</v>
      </c>
      <c r="R3" s="6" t="s">
        <v>566</v>
      </c>
      <c r="S3" s="6" t="s">
        <v>566</v>
      </c>
      <c r="T3" s="6" t="s">
        <v>566</v>
      </c>
      <c r="U3" s="6" t="s">
        <v>566</v>
      </c>
      <c r="V3" s="5">
        <f>((DI3-DK3)^2+(DJ3-DL3)^2)^0.5</f>
        <v>0.79792097979687238</v>
      </c>
      <c r="W3" s="5">
        <f>((DK3-DM3)^2+(DL3-DN3)^2)^0.5</f>
        <v>1.7181763006164414</v>
      </c>
      <c r="X3" s="5">
        <f>((DM3-DO3)^2+(DN3-DP3)^2)^0.5</f>
        <v>0.40679999999999994</v>
      </c>
      <c r="Y3" s="5">
        <f t="shared" ref="Y3:Y12" si="12">((BE3-BK3)^2+(BF3-BL3)^2)^0.5</f>
        <v>1.0368999999999999</v>
      </c>
      <c r="Z3" s="5">
        <f t="shared" ref="Z3:Z12" si="13">((BG3-BI3)^2+(BH3-BJ3)^2)^0.5</f>
        <v>0.49590000000000001</v>
      </c>
      <c r="AA3" s="5">
        <f t="shared" ref="AA3:AA12" si="14">((BC3-BM3)^2+(BD3-BN3)^2)^0.5</f>
        <v>1.1747000000000001</v>
      </c>
      <c r="AB3" s="5">
        <f t="shared" ref="AB3:AB12" si="15">((BA3-BO3)^2+(BB3-BP3)^2)^0.5</f>
        <v>2.4161000000000001</v>
      </c>
      <c r="AC3" s="6">
        <f t="shared" ref="AC3:AC12" si="16">((AY3-BQ3)^2+(AZ3-BR3)^2)^0.5</f>
        <v>1.5931999999999999</v>
      </c>
      <c r="AD3" s="6">
        <f>((CK3-CM3)^2+(CL3-CN3)^2)^0.5</f>
        <v>0.20319999999999983</v>
      </c>
      <c r="AE3" s="6" t="s">
        <v>566</v>
      </c>
      <c r="AF3" s="6" t="s">
        <v>566</v>
      </c>
      <c r="AG3" s="9">
        <v>0</v>
      </c>
      <c r="AH3" s="9">
        <v>0</v>
      </c>
      <c r="AI3" s="9">
        <v>0</v>
      </c>
      <c r="AJ3" s="9">
        <v>-0.69410000000000005</v>
      </c>
      <c r="AK3" s="9">
        <v>0</v>
      </c>
      <c r="AL3" s="9">
        <v>-1.1499999999999999</v>
      </c>
      <c r="AM3" s="9">
        <v>0</v>
      </c>
      <c r="AN3" s="9">
        <v>-2.3767999999999998</v>
      </c>
      <c r="AO3" s="9">
        <v>0</v>
      </c>
      <c r="AP3" s="9">
        <v>-3.0055000000000001</v>
      </c>
      <c r="AQ3" s="9">
        <v>0</v>
      </c>
      <c r="AR3" s="9">
        <v>-4.2398999999999996</v>
      </c>
      <c r="AS3" s="9">
        <v>0</v>
      </c>
      <c r="AT3" s="9">
        <v>-5.1243999999999996</v>
      </c>
      <c r="AU3" s="9">
        <v>0</v>
      </c>
      <c r="AV3" s="9">
        <v>-10.332100000000001</v>
      </c>
      <c r="AW3" s="9">
        <v>0</v>
      </c>
      <c r="AX3" s="9">
        <v>-12.0205</v>
      </c>
      <c r="AY3" s="18">
        <v>0.94930000000000003</v>
      </c>
      <c r="AZ3" s="18">
        <v>-5.0259999999999998</v>
      </c>
      <c r="BA3" s="19">
        <v>1.2305999999999999</v>
      </c>
      <c r="BB3" s="19">
        <v>-5.0259999999999998</v>
      </c>
      <c r="BC3" s="19">
        <v>0.64770000000000005</v>
      </c>
      <c r="BD3" s="19">
        <v>-5.0259999999999998</v>
      </c>
      <c r="BE3" s="19">
        <v>0.46289999999999998</v>
      </c>
      <c r="BF3" s="19">
        <v>-5.0259999999999998</v>
      </c>
      <c r="BG3" s="19">
        <v>0.14729999999999999</v>
      </c>
      <c r="BH3" s="19">
        <v>-5.0259999999999998</v>
      </c>
      <c r="BI3" s="19">
        <v>-0.34860000000000002</v>
      </c>
      <c r="BJ3" s="19">
        <v>-5.0259999999999998</v>
      </c>
      <c r="BK3" s="19">
        <v>-0.57399999999999995</v>
      </c>
      <c r="BL3" s="19">
        <v>-5.0259999999999998</v>
      </c>
      <c r="BM3" s="19">
        <v>-0.52700000000000002</v>
      </c>
      <c r="BN3" s="19">
        <v>-5.0259999999999998</v>
      </c>
      <c r="BO3" s="19">
        <v>-1.1855</v>
      </c>
      <c r="BP3" s="19">
        <v>-5.0259999999999998</v>
      </c>
      <c r="BQ3" s="19">
        <v>-0.64390000000000003</v>
      </c>
      <c r="BR3" s="19">
        <v>-5.0259999999999998</v>
      </c>
      <c r="BS3" s="17">
        <v>0</v>
      </c>
      <c r="BT3" s="17">
        <v>0</v>
      </c>
      <c r="BU3" s="17">
        <v>-2.8980999999999999</v>
      </c>
      <c r="BV3" s="17">
        <v>5.1581000000000001</v>
      </c>
      <c r="BW3" s="17">
        <v>-1.5888</v>
      </c>
      <c r="BX3" s="17">
        <v>5.9652000000000003</v>
      </c>
      <c r="BY3" s="17">
        <v>-1.5888</v>
      </c>
      <c r="BZ3" s="17">
        <v>5.9652000000000003</v>
      </c>
      <c r="CA3" s="17">
        <v>4.3967000000000001</v>
      </c>
      <c r="CB3" s="17">
        <v>7.2422000000000004</v>
      </c>
      <c r="CC3" s="17">
        <v>4.3967000000000001</v>
      </c>
      <c r="CD3" s="17">
        <v>7.2422000000000004</v>
      </c>
      <c r="CE3" s="12">
        <v>4.2569999999999997</v>
      </c>
      <c r="CF3" s="12">
        <v>7.2904</v>
      </c>
      <c r="CG3" s="12">
        <v>3.6474000000000002</v>
      </c>
      <c r="CH3" s="12">
        <v>13.4353</v>
      </c>
      <c r="CI3" s="12">
        <v>9.9802999999999997</v>
      </c>
      <c r="CJ3" s="12">
        <v>13.246700000000001</v>
      </c>
      <c r="CK3" s="12">
        <v>4.1947999999999999</v>
      </c>
      <c r="CL3" s="12">
        <v>10.428000000000001</v>
      </c>
      <c r="CM3" s="12">
        <v>3.9916</v>
      </c>
      <c r="CN3" s="12">
        <v>10.428000000000001</v>
      </c>
      <c r="DI3" s="12">
        <v>4.1128999999999998</v>
      </c>
      <c r="DJ3" s="12">
        <v>10.504200000000001</v>
      </c>
      <c r="DK3" s="12">
        <v>4.8387000000000002</v>
      </c>
      <c r="DL3" s="12">
        <v>10.172700000000001</v>
      </c>
      <c r="DM3" s="12">
        <v>5.7239000000000004</v>
      </c>
      <c r="DN3" s="12">
        <v>8.7001000000000008</v>
      </c>
      <c r="DO3" s="12">
        <v>5.7778999999999998</v>
      </c>
      <c r="DP3" s="12">
        <v>8.2969000000000008</v>
      </c>
    </row>
    <row r="4" spans="2:120" ht="14.45" customHeight="1" x14ac:dyDescent="0.2">
      <c r="B4" s="2" t="s">
        <v>808</v>
      </c>
      <c r="C4" s="2" t="s">
        <v>479</v>
      </c>
      <c r="D4" s="5">
        <f t="shared" si="0"/>
        <v>12.394600000000001</v>
      </c>
      <c r="E4" s="5">
        <f t="shared" si="1"/>
        <v>11.786899999999999</v>
      </c>
      <c r="F4" s="5">
        <f t="shared" si="2"/>
        <v>2.5914000000000001</v>
      </c>
      <c r="G4" s="5">
        <f t="shared" si="3"/>
        <v>0.89090000000000003</v>
      </c>
      <c r="H4" s="5">
        <f t="shared" si="4"/>
        <v>1.3011000000000001</v>
      </c>
      <c r="I4" s="5">
        <f t="shared" si="5"/>
        <v>0.53659999999999997</v>
      </c>
      <c r="J4" s="5">
        <f t="shared" si="6"/>
        <v>1.2794999999999996</v>
      </c>
      <c r="K4" s="5">
        <f t="shared" si="7"/>
        <v>0.6001000000000003</v>
      </c>
      <c r="L4" s="5">
        <f t="shared" si="8"/>
        <v>6.5341806663115767</v>
      </c>
      <c r="M4" s="5">
        <f t="shared" si="9"/>
        <v>1.6718851186609685</v>
      </c>
      <c r="N4" s="5">
        <f t="shared" si="10"/>
        <v>6.5618236139049024</v>
      </c>
      <c r="O4" s="6" t="s">
        <v>566</v>
      </c>
      <c r="P4" s="5">
        <f t="shared" ref="P4:P11" si="17">((CE4-CG4)^2+(CF4-CH4)^2)^0.5</f>
        <v>6.5845370877533984</v>
      </c>
      <c r="Q4" s="5">
        <f t="shared" si="11"/>
        <v>6.7527717575822148</v>
      </c>
      <c r="R4" s="5">
        <f t="shared" ref="R4:R11" si="18">((CO4-CQ4)^2+(CP4-CR4)^2)^0.5</f>
        <v>4.2645265153355538</v>
      </c>
      <c r="S4" s="5">
        <f t="shared" ref="S4:S11" si="19">((CQ4-CS4)^2+(CR4-CT4)^2)^0.5</f>
        <v>5.1992848815966992</v>
      </c>
      <c r="T4" s="5">
        <f t="shared" ref="T4:T11" si="20">((CY4-DA4)^2+(CZ4-DB4)^2)^0.5</f>
        <v>5.7085222974076233</v>
      </c>
      <c r="U4" s="5">
        <f t="shared" ref="U4:U11" si="21">((DA4-DC4)^2+(DB4-DD4)^2)^0.5</f>
        <v>7.32118283612696</v>
      </c>
      <c r="V4" s="5">
        <f t="shared" ref="V4:V12" si="22">((DI4-DK4)^2+(DJ4-DL4)^2)^0.5</f>
        <v>0.78788836772730697</v>
      </c>
      <c r="W4" s="5">
        <f t="shared" ref="W4:W12" si="23">((DK4-DM4)^2+(DL4-DN4)^2)^0.5</f>
        <v>1.6459008050304846</v>
      </c>
      <c r="X4" s="5">
        <f t="shared" ref="X4:X12" si="24">((DM4-DO4)^2+(DN4-DP4)^2)^0.5</f>
        <v>0.37745257980307989</v>
      </c>
      <c r="Y4" s="5">
        <f t="shared" si="12"/>
        <v>1.0832999999999999</v>
      </c>
      <c r="Z4" s="5">
        <f t="shared" si="13"/>
        <v>0.49590000000000001</v>
      </c>
      <c r="AA4" s="5">
        <f t="shared" si="14"/>
        <v>1.3900000000000001</v>
      </c>
      <c r="AB4" s="5">
        <f t="shared" si="15"/>
        <v>2.2027999999999999</v>
      </c>
      <c r="AC4" s="6">
        <f t="shared" si="16"/>
        <v>2.3380000000000001</v>
      </c>
      <c r="AD4" s="6">
        <f t="shared" ref="AD4:AD10" si="25">((CK4-CM4)^2+(CL4-CN4)^2)^0.5</f>
        <v>0.19050000000000011</v>
      </c>
      <c r="AE4" s="6">
        <f t="shared" ref="AE4:AE10" si="26">((CU4-CW4)^2+(CV4-CX4)^2)^0.5</f>
        <v>0.16699999999999982</v>
      </c>
      <c r="AF4" s="6">
        <f t="shared" ref="AF4:AF10" si="27">((DE4-DG4)^2+(DF4-DH4)^2)^0.5</f>
        <v>0.17910000000000004</v>
      </c>
      <c r="AG4" s="9">
        <v>0</v>
      </c>
      <c r="AH4" s="9">
        <v>0</v>
      </c>
      <c r="AI4" s="9">
        <v>0</v>
      </c>
      <c r="AJ4" s="9">
        <v>-0.89090000000000003</v>
      </c>
      <c r="AK4" s="9">
        <v>0</v>
      </c>
      <c r="AL4" s="9">
        <v>-1.2903</v>
      </c>
      <c r="AM4" s="9">
        <v>0</v>
      </c>
      <c r="AN4" s="9">
        <v>-2.5914000000000001</v>
      </c>
      <c r="AO4" s="9">
        <v>0</v>
      </c>
      <c r="AP4" s="9">
        <v>-3.1280000000000001</v>
      </c>
      <c r="AQ4" s="9">
        <v>0</v>
      </c>
      <c r="AR4" s="9">
        <v>-4.4074999999999998</v>
      </c>
      <c r="AS4" s="9">
        <v>0</v>
      </c>
      <c r="AT4" s="9">
        <v>-5.0076000000000001</v>
      </c>
      <c r="AU4" s="9">
        <v>0</v>
      </c>
      <c r="AV4" s="9">
        <v>-11.786899999999999</v>
      </c>
      <c r="AW4" s="9">
        <v>0</v>
      </c>
      <c r="AX4" s="9">
        <v>-12.394600000000001</v>
      </c>
      <c r="AY4" s="18">
        <v>1.0165999999999999</v>
      </c>
      <c r="AZ4" s="18">
        <v>-5.9981999999999998</v>
      </c>
      <c r="BA4" s="19">
        <v>1.0719000000000001</v>
      </c>
      <c r="BB4" s="19">
        <v>-5.9981999999999998</v>
      </c>
      <c r="BC4" s="19">
        <v>0.71750000000000003</v>
      </c>
      <c r="BD4" s="19">
        <v>-5.9981999999999998</v>
      </c>
      <c r="BE4" s="19">
        <v>0.46039999999999998</v>
      </c>
      <c r="BF4" s="19">
        <v>-5.9981999999999998</v>
      </c>
      <c r="BG4" s="19">
        <v>0.1492</v>
      </c>
      <c r="BH4" s="19">
        <v>-5.9981999999999998</v>
      </c>
      <c r="BI4" s="19">
        <v>-0.34670000000000001</v>
      </c>
      <c r="BJ4" s="19">
        <v>-5.9981999999999998</v>
      </c>
      <c r="BK4" s="19">
        <v>-0.62290000000000001</v>
      </c>
      <c r="BL4" s="19">
        <v>-5.9981999999999998</v>
      </c>
      <c r="BM4" s="19">
        <v>-0.67249999999999999</v>
      </c>
      <c r="BN4" s="19">
        <v>-5.9981999999999998</v>
      </c>
      <c r="BO4" s="19">
        <v>-1.1309</v>
      </c>
      <c r="BP4" s="19">
        <v>-5.9981999999999998</v>
      </c>
      <c r="BQ4" s="19">
        <v>-1.3213999999999999</v>
      </c>
      <c r="BR4" s="19">
        <v>-5.9981999999999998</v>
      </c>
      <c r="BS4" s="17">
        <v>0</v>
      </c>
      <c r="BT4" s="17">
        <v>0</v>
      </c>
      <c r="BU4" s="17">
        <v>-6.0026999999999999</v>
      </c>
      <c r="BV4" s="17">
        <v>2.5813000000000001</v>
      </c>
      <c r="BW4" s="17">
        <v>-5.1924000000000001</v>
      </c>
      <c r="BX4" s="17">
        <v>4.0437000000000003</v>
      </c>
      <c r="BY4" s="17">
        <v>-5.1924000000000001</v>
      </c>
      <c r="BZ4" s="17">
        <v>4.0437000000000003</v>
      </c>
      <c r="CA4" s="17">
        <v>-0.80069999999999997</v>
      </c>
      <c r="CB4" s="17">
        <v>8.9192</v>
      </c>
      <c r="CC4" s="17">
        <v>-0.80069999999999997</v>
      </c>
      <c r="CD4" s="17">
        <v>8.9192</v>
      </c>
      <c r="CE4" s="12">
        <v>-0.73529999999999995</v>
      </c>
      <c r="CF4" s="12">
        <v>9.0848999999999993</v>
      </c>
      <c r="CG4" s="12">
        <v>-6.8217999999999996</v>
      </c>
      <c r="CH4" s="12">
        <v>11.597</v>
      </c>
      <c r="CI4" s="12">
        <v>-0.49780000000000002</v>
      </c>
      <c r="CJ4" s="12">
        <v>9.2291000000000007</v>
      </c>
      <c r="CK4" s="12">
        <v>-3.403</v>
      </c>
      <c r="CL4" s="12">
        <v>10.1562</v>
      </c>
      <c r="CM4" s="12">
        <v>-3.403</v>
      </c>
      <c r="CN4" s="12">
        <v>10.3467</v>
      </c>
      <c r="CO4" s="12">
        <v>-3.2442000000000002</v>
      </c>
      <c r="CP4" s="12">
        <v>10.351100000000001</v>
      </c>
      <c r="CQ4" s="12">
        <v>-4.7130000000000001</v>
      </c>
      <c r="CR4" s="12">
        <v>6.3475000000000001</v>
      </c>
      <c r="CS4" s="12">
        <v>0.20319999999999999</v>
      </c>
      <c r="CT4" s="12">
        <v>8.0396999999999998</v>
      </c>
      <c r="CU4" s="12">
        <v>-3.5922000000000001</v>
      </c>
      <c r="CV4" s="12">
        <v>8.9268000000000001</v>
      </c>
      <c r="CW4" s="12">
        <v>-3.7591999999999999</v>
      </c>
      <c r="CX4" s="12">
        <v>8.9268000000000001</v>
      </c>
      <c r="CY4" s="12">
        <v>-3.4937999999999998</v>
      </c>
      <c r="CZ4" s="12">
        <v>8.7235999999999994</v>
      </c>
      <c r="DA4" s="12">
        <v>-8.7909000000000006</v>
      </c>
      <c r="DB4" s="12">
        <v>6.5956999999999999</v>
      </c>
      <c r="DC4" s="12">
        <v>-9.1453000000000007</v>
      </c>
      <c r="DD4" s="12">
        <v>-0.71689999999999998</v>
      </c>
      <c r="DE4" s="12">
        <v>-5.4368999999999996</v>
      </c>
      <c r="DF4" s="12">
        <v>7.7653999999999996</v>
      </c>
      <c r="DG4" s="12">
        <v>-5.4368999999999996</v>
      </c>
      <c r="DH4" s="12">
        <v>7.9444999999999997</v>
      </c>
      <c r="DI4" s="12">
        <v>-5.0183999999999997</v>
      </c>
      <c r="DJ4" s="12">
        <v>8.8557000000000006</v>
      </c>
      <c r="DK4" s="12">
        <v>-4.3066000000000004</v>
      </c>
      <c r="DL4" s="12">
        <v>8.5178999999999991</v>
      </c>
      <c r="DM4" s="12">
        <v>-3.5476999999999999</v>
      </c>
      <c r="DN4" s="12">
        <v>7.0574000000000003</v>
      </c>
      <c r="DO4" s="12">
        <v>-3.5135000000000001</v>
      </c>
      <c r="DP4" s="12">
        <v>6.6814999999999998</v>
      </c>
    </row>
    <row r="5" spans="2:120" ht="16.899999999999999" customHeight="1" x14ac:dyDescent="0.2">
      <c r="B5" s="2" t="s">
        <v>809</v>
      </c>
      <c r="C5" s="2"/>
      <c r="D5" s="5">
        <f t="shared" si="0"/>
        <v>11.491</v>
      </c>
      <c r="E5" s="5">
        <f t="shared" si="1"/>
        <v>9.7542000000000009</v>
      </c>
      <c r="F5" s="5">
        <f t="shared" si="2"/>
        <v>2.4319999999999999</v>
      </c>
      <c r="G5" s="5">
        <f t="shared" si="3"/>
        <v>0.84450000000000003</v>
      </c>
      <c r="H5" s="5">
        <f t="shared" si="4"/>
        <v>1.1822999999999999</v>
      </c>
      <c r="I5" s="5">
        <f t="shared" si="5"/>
        <v>0.57920000000000016</v>
      </c>
      <c r="J5" s="5">
        <f t="shared" si="6"/>
        <v>1.2540999999999998</v>
      </c>
      <c r="K5" s="5">
        <f t="shared" si="7"/>
        <v>1.0084</v>
      </c>
      <c r="L5" s="5">
        <f t="shared" si="8"/>
        <v>6.0171097754652942</v>
      </c>
      <c r="M5" s="5">
        <f t="shared" si="9"/>
        <v>1.4375144834052977</v>
      </c>
      <c r="N5" s="5">
        <f t="shared" si="10"/>
        <v>6.4355197847570933</v>
      </c>
      <c r="O5" s="5">
        <f>((CA5-CC5)^2+(CB5-CD5)^2)^0.5</f>
        <v>1.9833199691426497</v>
      </c>
      <c r="P5" s="5">
        <f t="shared" si="17"/>
        <v>6.149911678227582</v>
      </c>
      <c r="Q5" s="5">
        <f t="shared" si="11"/>
        <v>6.2343116388258935</v>
      </c>
      <c r="R5" s="5">
        <f t="shared" si="18"/>
        <v>4.3082678096887159</v>
      </c>
      <c r="S5" s="5">
        <f t="shared" si="19"/>
        <v>5.3747002232682712</v>
      </c>
      <c r="T5" s="5">
        <f t="shared" si="20"/>
        <v>5.3135320277570548</v>
      </c>
      <c r="U5" s="5">
        <f t="shared" si="21"/>
        <v>6.8545803226747593</v>
      </c>
      <c r="V5" s="5">
        <f t="shared" si="22"/>
        <v>0.80276243683919357</v>
      </c>
      <c r="W5" s="5">
        <f t="shared" si="23"/>
        <v>1.6221458010918752</v>
      </c>
      <c r="X5" s="5">
        <f t="shared" si="24"/>
        <v>0.47311864262571579</v>
      </c>
      <c r="Y5" s="5">
        <f t="shared" si="12"/>
        <v>0.95440000000000003</v>
      </c>
      <c r="Z5" s="5">
        <f t="shared" si="13"/>
        <v>0.41210000000000002</v>
      </c>
      <c r="AA5" s="5">
        <f t="shared" si="14"/>
        <v>1.3715999999999999</v>
      </c>
      <c r="AB5" s="5">
        <f t="shared" si="15"/>
        <v>2.3699000000000003</v>
      </c>
      <c r="AC5" s="6">
        <f t="shared" si="16"/>
        <v>1.2046000000000001</v>
      </c>
      <c r="AD5" s="6">
        <f t="shared" si="25"/>
        <v>0.22550000000000026</v>
      </c>
      <c r="AE5" s="6">
        <f t="shared" si="26"/>
        <v>0.18290000000000001</v>
      </c>
      <c r="AF5" s="6">
        <f t="shared" si="27"/>
        <v>0.19169999999999998</v>
      </c>
      <c r="AG5" s="9">
        <v>0</v>
      </c>
      <c r="AH5" s="9">
        <v>0</v>
      </c>
      <c r="AI5" s="9">
        <v>0</v>
      </c>
      <c r="AJ5" s="9">
        <v>-0.84450000000000003</v>
      </c>
      <c r="AK5" s="9">
        <v>0</v>
      </c>
      <c r="AL5" s="9">
        <v>-1.2497</v>
      </c>
      <c r="AM5" s="9">
        <v>0</v>
      </c>
      <c r="AN5" s="9">
        <v>-2.4319999999999999</v>
      </c>
      <c r="AO5" s="9">
        <v>0</v>
      </c>
      <c r="AP5" s="9">
        <v>-3.0112000000000001</v>
      </c>
      <c r="AQ5" s="9">
        <v>0</v>
      </c>
      <c r="AR5" s="9">
        <v>-4.2652999999999999</v>
      </c>
      <c r="AS5" s="9">
        <v>0</v>
      </c>
      <c r="AT5" s="9">
        <v>-5.2736999999999998</v>
      </c>
      <c r="AU5" s="9">
        <v>0</v>
      </c>
      <c r="AV5" s="9">
        <v>-9.7542000000000009</v>
      </c>
      <c r="AW5" s="9">
        <v>0</v>
      </c>
      <c r="AX5" s="9">
        <v>-11.491</v>
      </c>
      <c r="AY5" s="18">
        <v>0.78990000000000005</v>
      </c>
      <c r="AZ5" s="18">
        <v>-5.6749999999999998</v>
      </c>
      <c r="BA5" s="19">
        <v>1.2148000000000001</v>
      </c>
      <c r="BB5" s="19">
        <v>-5.6749999999999998</v>
      </c>
      <c r="BC5" s="19">
        <v>0.70420000000000005</v>
      </c>
      <c r="BD5" s="19">
        <v>-5.6749999999999998</v>
      </c>
      <c r="BE5" s="19">
        <v>0.14990000000000001</v>
      </c>
      <c r="BF5" s="19">
        <v>-5.6749999999999998</v>
      </c>
      <c r="BG5" s="19">
        <v>-0.19370000000000001</v>
      </c>
      <c r="BH5" s="19">
        <v>-5.6749999999999998</v>
      </c>
      <c r="BI5" s="19">
        <v>-0.60580000000000001</v>
      </c>
      <c r="BJ5" s="19">
        <v>-5.6749999999999998</v>
      </c>
      <c r="BK5" s="19">
        <v>-0.80449999999999999</v>
      </c>
      <c r="BL5" s="19">
        <v>-5.6749999999999998</v>
      </c>
      <c r="BM5" s="19">
        <v>-0.66739999999999999</v>
      </c>
      <c r="BN5" s="19">
        <v>-5.6749999999999998</v>
      </c>
      <c r="BO5" s="19">
        <v>-1.1551</v>
      </c>
      <c r="BP5" s="19">
        <v>-5.6749999999999998</v>
      </c>
      <c r="BQ5" s="19">
        <v>-0.41470000000000001</v>
      </c>
      <c r="BR5" s="19">
        <v>-5.6749999999999998</v>
      </c>
      <c r="BS5" s="17">
        <v>0</v>
      </c>
      <c r="BT5" s="17">
        <v>0</v>
      </c>
      <c r="BU5" s="17">
        <v>0.68579999999999997</v>
      </c>
      <c r="BV5" s="17">
        <v>-5.9779</v>
      </c>
      <c r="BW5" s="17">
        <v>2.0592999999999999</v>
      </c>
      <c r="BX5" s="17">
        <v>-6.4020999999999999</v>
      </c>
      <c r="BY5" s="17">
        <v>2.0592999999999999</v>
      </c>
      <c r="BZ5" s="17">
        <v>-6.4020999999999999</v>
      </c>
      <c r="CA5" s="17">
        <v>8.4689999999999994</v>
      </c>
      <c r="CB5" s="17">
        <v>-6.9779999999999998</v>
      </c>
      <c r="CC5" s="17">
        <v>9.8787000000000003</v>
      </c>
      <c r="CD5" s="17">
        <v>-5.5829000000000004</v>
      </c>
      <c r="CE5" s="12">
        <v>9.7949000000000002</v>
      </c>
      <c r="CF5" s="12">
        <v>-1.5062</v>
      </c>
      <c r="CG5" s="12">
        <v>7.4587000000000003</v>
      </c>
      <c r="CH5" s="12">
        <v>4.1826999999999996</v>
      </c>
      <c r="CI5" s="12">
        <v>13.5852</v>
      </c>
      <c r="CJ5" s="12">
        <v>3.0283000000000002</v>
      </c>
      <c r="CK5" s="12">
        <v>8.9656000000000002</v>
      </c>
      <c r="CL5" s="12">
        <v>1.0516000000000001</v>
      </c>
      <c r="CM5" s="12">
        <v>8.7401</v>
      </c>
      <c r="CN5" s="12">
        <v>1.0516000000000001</v>
      </c>
      <c r="CO5" s="12">
        <v>8.6576000000000004</v>
      </c>
      <c r="CP5" s="12">
        <v>1.3194999999999999</v>
      </c>
      <c r="CQ5" s="12">
        <v>4.7060000000000004</v>
      </c>
      <c r="CR5" s="12">
        <v>-0.39689999999999998</v>
      </c>
      <c r="CS5" s="12">
        <v>9.0767000000000007</v>
      </c>
      <c r="CT5" s="12">
        <v>-3.5249000000000001</v>
      </c>
      <c r="CU5" s="12">
        <v>6.7888000000000002</v>
      </c>
      <c r="CV5" s="12">
        <v>0.43180000000000002</v>
      </c>
      <c r="CW5" s="12">
        <v>6.7888000000000002</v>
      </c>
      <c r="CX5" s="12">
        <v>0.61470000000000002</v>
      </c>
      <c r="CY5" s="12">
        <v>7.0834000000000001</v>
      </c>
      <c r="CZ5" s="12">
        <v>0.85599999999999998</v>
      </c>
      <c r="DA5" s="12">
        <v>1.9044000000000001</v>
      </c>
      <c r="DB5" s="12">
        <v>-0.33210000000000001</v>
      </c>
      <c r="DC5" s="12">
        <v>6.1181999999999999</v>
      </c>
      <c r="DD5" s="12">
        <v>-5.7385000000000002</v>
      </c>
      <c r="DE5" s="12">
        <v>4.6056999999999997</v>
      </c>
      <c r="DF5" s="12">
        <v>0.27500000000000002</v>
      </c>
      <c r="DG5" s="12">
        <v>4.6056999999999997</v>
      </c>
      <c r="DH5" s="12">
        <v>0.4667</v>
      </c>
      <c r="DI5" s="12">
        <v>4.4208999999999996</v>
      </c>
      <c r="DJ5" s="12">
        <v>0.46479999999999999</v>
      </c>
      <c r="DK5" s="12">
        <v>5.0545999999999998</v>
      </c>
      <c r="DL5" s="12">
        <v>0.95760000000000001</v>
      </c>
      <c r="DM5" s="12">
        <v>5.7182000000000004</v>
      </c>
      <c r="DN5" s="12">
        <v>2.4378000000000002</v>
      </c>
      <c r="DO5" s="12">
        <v>5.8159999999999998</v>
      </c>
      <c r="DP5" s="12">
        <v>2.9007000000000001</v>
      </c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0"/>
        <v>0</v>
      </c>
      <c r="O6" s="5">
        <f t="shared" ref="O6:O11" si="28">((CA6-CC6)^2+(CB6-CD6)^2)^0.5</f>
        <v>0</v>
      </c>
      <c r="P6" s="5">
        <f t="shared" si="17"/>
        <v>0</v>
      </c>
      <c r="Q6" s="5">
        <f t="shared" si="11"/>
        <v>0</v>
      </c>
      <c r="R6" s="5">
        <f t="shared" si="18"/>
        <v>0</v>
      </c>
      <c r="S6" s="5">
        <f t="shared" si="19"/>
        <v>0</v>
      </c>
      <c r="T6" s="5">
        <f t="shared" si="20"/>
        <v>0</v>
      </c>
      <c r="U6" s="5">
        <f t="shared" si="21"/>
        <v>0</v>
      </c>
      <c r="V6" s="5">
        <f t="shared" si="22"/>
        <v>0</v>
      </c>
      <c r="W6" s="5">
        <f t="shared" si="23"/>
        <v>0</v>
      </c>
      <c r="X6" s="5">
        <f t="shared" si="24"/>
        <v>0</v>
      </c>
      <c r="Y6" s="5">
        <f t="shared" si="12"/>
        <v>0</v>
      </c>
      <c r="Z6" s="5">
        <f t="shared" si="13"/>
        <v>0</v>
      </c>
      <c r="AA6" s="5">
        <f t="shared" si="14"/>
        <v>0</v>
      </c>
      <c r="AB6" s="5">
        <f t="shared" si="15"/>
        <v>0</v>
      </c>
      <c r="AC6" s="6">
        <f t="shared" si="16"/>
        <v>0</v>
      </c>
      <c r="AD6" s="6">
        <f t="shared" si="25"/>
        <v>0</v>
      </c>
      <c r="AE6" s="6">
        <f t="shared" si="26"/>
        <v>0</v>
      </c>
      <c r="AF6" s="6">
        <f t="shared" si="27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28"/>
        <v>0</v>
      </c>
      <c r="P7" s="5">
        <f t="shared" si="17"/>
        <v>0</v>
      </c>
      <c r="Q7" s="5">
        <f t="shared" si="11"/>
        <v>0</v>
      </c>
      <c r="R7" s="5">
        <f t="shared" si="18"/>
        <v>0</v>
      </c>
      <c r="S7" s="5">
        <f t="shared" si="19"/>
        <v>0</v>
      </c>
      <c r="T7" s="5">
        <f t="shared" si="20"/>
        <v>0</v>
      </c>
      <c r="U7" s="5">
        <f t="shared" si="21"/>
        <v>0</v>
      </c>
      <c r="V7" s="5">
        <f t="shared" si="22"/>
        <v>0</v>
      </c>
      <c r="W7" s="5">
        <f t="shared" si="23"/>
        <v>0</v>
      </c>
      <c r="X7" s="5">
        <f t="shared" si="24"/>
        <v>0</v>
      </c>
      <c r="Y7" s="5">
        <f t="shared" si="12"/>
        <v>0</v>
      </c>
      <c r="Z7" s="5">
        <f t="shared" si="13"/>
        <v>0</v>
      </c>
      <c r="AA7" s="5">
        <f t="shared" si="14"/>
        <v>0</v>
      </c>
      <c r="AB7" s="5">
        <f t="shared" si="15"/>
        <v>0</v>
      </c>
      <c r="AC7" s="6">
        <f t="shared" si="16"/>
        <v>0</v>
      </c>
      <c r="AD7" s="6">
        <f t="shared" si="25"/>
        <v>0</v>
      </c>
      <c r="AE7" s="6">
        <f t="shared" si="26"/>
        <v>0</v>
      </c>
      <c r="AF7" s="6">
        <f t="shared" si="27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28"/>
        <v>0</v>
      </c>
      <c r="P8" s="5">
        <f t="shared" si="17"/>
        <v>0</v>
      </c>
      <c r="Q8" s="5">
        <f t="shared" si="11"/>
        <v>0</v>
      </c>
      <c r="R8" s="5">
        <f t="shared" si="18"/>
        <v>0</v>
      </c>
      <c r="S8" s="5">
        <f t="shared" si="19"/>
        <v>0</v>
      </c>
      <c r="T8" s="5">
        <f t="shared" si="20"/>
        <v>0</v>
      </c>
      <c r="U8" s="5">
        <f t="shared" si="21"/>
        <v>0</v>
      </c>
      <c r="V8" s="5">
        <f t="shared" si="22"/>
        <v>0</v>
      </c>
      <c r="W8" s="5">
        <f t="shared" si="23"/>
        <v>0</v>
      </c>
      <c r="X8" s="5">
        <f t="shared" si="24"/>
        <v>0</v>
      </c>
      <c r="Y8" s="5">
        <f t="shared" si="12"/>
        <v>0</v>
      </c>
      <c r="Z8" s="5">
        <f t="shared" si="13"/>
        <v>0</v>
      </c>
      <c r="AA8" s="5">
        <f t="shared" si="14"/>
        <v>0</v>
      </c>
      <c r="AB8" s="5">
        <f t="shared" si="15"/>
        <v>0</v>
      </c>
      <c r="AC8" s="6">
        <f t="shared" si="16"/>
        <v>0</v>
      </c>
      <c r="AD8" s="6">
        <f t="shared" si="25"/>
        <v>0</v>
      </c>
      <c r="AE8" s="6">
        <f t="shared" si="26"/>
        <v>0</v>
      </c>
      <c r="AF8" s="6">
        <f t="shared" si="27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28"/>
        <v>0</v>
      </c>
      <c r="P9" s="5">
        <f t="shared" si="17"/>
        <v>0</v>
      </c>
      <c r="Q9" s="5">
        <f t="shared" si="11"/>
        <v>0</v>
      </c>
      <c r="R9" s="5">
        <f t="shared" si="18"/>
        <v>0</v>
      </c>
      <c r="S9" s="5">
        <f t="shared" si="19"/>
        <v>0</v>
      </c>
      <c r="T9" s="5">
        <f t="shared" si="20"/>
        <v>0</v>
      </c>
      <c r="U9" s="5">
        <f t="shared" si="21"/>
        <v>0</v>
      </c>
      <c r="V9" s="5">
        <f t="shared" si="22"/>
        <v>0</v>
      </c>
      <c r="W9" s="5">
        <f t="shared" si="23"/>
        <v>0</v>
      </c>
      <c r="X9" s="5">
        <f t="shared" si="24"/>
        <v>0</v>
      </c>
      <c r="Y9" s="5">
        <f t="shared" si="12"/>
        <v>0</v>
      </c>
      <c r="Z9" s="5">
        <f t="shared" si="13"/>
        <v>0</v>
      </c>
      <c r="AA9" s="5">
        <f t="shared" si="14"/>
        <v>0</v>
      </c>
      <c r="AB9" s="5">
        <f t="shared" si="15"/>
        <v>0</v>
      </c>
      <c r="AC9" s="6">
        <f t="shared" si="16"/>
        <v>0</v>
      </c>
      <c r="AD9" s="6">
        <f t="shared" si="25"/>
        <v>0</v>
      </c>
      <c r="AE9" s="6">
        <f t="shared" si="26"/>
        <v>0</v>
      </c>
      <c r="AF9" s="6">
        <f t="shared" si="27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28"/>
        <v>0</v>
      </c>
      <c r="P10" s="5">
        <f t="shared" si="17"/>
        <v>0</v>
      </c>
      <c r="Q10" s="5">
        <f t="shared" si="11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12"/>
        <v>0</v>
      </c>
      <c r="Z10" s="5">
        <f t="shared" si="13"/>
        <v>0</v>
      </c>
      <c r="AA10" s="5">
        <f t="shared" si="14"/>
        <v>0</v>
      </c>
      <c r="AB10" s="5">
        <f t="shared" si="15"/>
        <v>0</v>
      </c>
      <c r="AC10" s="6">
        <f t="shared" si="16"/>
        <v>0</v>
      </c>
      <c r="AD10" s="6">
        <f t="shared" si="25"/>
        <v>0</v>
      </c>
      <c r="AE10" s="6">
        <f t="shared" si="26"/>
        <v>0</v>
      </c>
      <c r="AF10" s="6">
        <f t="shared" si="27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28"/>
        <v>0</v>
      </c>
      <c r="P11" s="5">
        <f t="shared" si="17"/>
        <v>0</v>
      </c>
      <c r="Q11" s="5">
        <f t="shared" si="11"/>
        <v>0</v>
      </c>
      <c r="R11" s="5">
        <f t="shared" si="18"/>
        <v>0</v>
      </c>
      <c r="S11" s="5">
        <f t="shared" si="19"/>
        <v>0</v>
      </c>
      <c r="T11" s="5">
        <f t="shared" si="20"/>
        <v>0</v>
      </c>
      <c r="U11" s="5">
        <f t="shared" si="21"/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12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((CI12-CK12)^2+(CJ12-CL12)^2)^0.5</f>
        <v>0</v>
      </c>
      <c r="R12" s="5">
        <f>((CQ12-CS12)^2+(CR12-CT12)^2)^0.5</f>
        <v>0</v>
      </c>
      <c r="S12" s="5">
        <f>((CS12-CU12)^2+(CT12-CV12)^2)^0.5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12"/>
        <v>0</v>
      </c>
      <c r="Z12" s="5">
        <f t="shared" si="13"/>
        <v>0</v>
      </c>
      <c r="AA12" s="5">
        <f t="shared" si="14"/>
        <v>0</v>
      </c>
      <c r="AB12" s="5">
        <f t="shared" si="15"/>
        <v>0</v>
      </c>
      <c r="AC12" s="6">
        <f t="shared" si="16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AVERAGE(D3:D5)</f>
        <v>11.9687</v>
      </c>
      <c r="E13" s="14">
        <f t="shared" ref="E13:AF13" si="29">AVERAGE(E3:E5)</f>
        <v>10.6244</v>
      </c>
      <c r="F13" s="14">
        <f t="shared" si="29"/>
        <v>2.4667333333333334</v>
      </c>
      <c r="G13" s="14">
        <f t="shared" si="29"/>
        <v>0.80983333333333329</v>
      </c>
      <c r="H13" s="14">
        <f t="shared" si="29"/>
        <v>1.2367333333333332</v>
      </c>
      <c r="I13" s="14">
        <f t="shared" si="29"/>
        <v>0.58150000000000013</v>
      </c>
      <c r="J13" s="14">
        <f t="shared" si="29"/>
        <v>1.2559999999999996</v>
      </c>
      <c r="K13" s="14">
        <f t="shared" si="29"/>
        <v>0.83100000000000007</v>
      </c>
      <c r="L13" s="14">
        <f t="shared" si="29"/>
        <v>6.1559303436025061</v>
      </c>
      <c r="M13" s="14">
        <f t="shared" si="29"/>
        <v>1.5491584384724018</v>
      </c>
      <c r="N13" s="14">
        <f t="shared" si="29"/>
        <v>6.3725169500704437</v>
      </c>
      <c r="O13" s="14">
        <f t="shared" si="29"/>
        <v>1.9833199691426497</v>
      </c>
      <c r="P13" s="14">
        <f t="shared" si="29"/>
        <v>6.3031707267434207</v>
      </c>
      <c r="Q13" s="14">
        <f t="shared" si="29"/>
        <v>6.4409303736284338</v>
      </c>
      <c r="R13" s="14">
        <f t="shared" si="29"/>
        <v>4.2863971625121344</v>
      </c>
      <c r="S13" s="14">
        <f t="shared" si="29"/>
        <v>5.2869925524324852</v>
      </c>
      <c r="T13" s="14">
        <f t="shared" si="29"/>
        <v>5.511027162582339</v>
      </c>
      <c r="U13" s="14">
        <f t="shared" si="29"/>
        <v>7.0878815794008592</v>
      </c>
      <c r="V13" s="14">
        <f t="shared" si="29"/>
        <v>0.79619059478779108</v>
      </c>
      <c r="W13" s="14">
        <f t="shared" si="29"/>
        <v>1.662074302246267</v>
      </c>
      <c r="X13" s="14">
        <f t="shared" si="29"/>
        <v>0.41912374080959852</v>
      </c>
      <c r="Y13" s="14">
        <f t="shared" si="29"/>
        <v>1.0248666666666666</v>
      </c>
      <c r="Z13" s="14">
        <f t="shared" si="29"/>
        <v>0.4679666666666667</v>
      </c>
      <c r="AA13" s="14">
        <f t="shared" si="29"/>
        <v>1.3121</v>
      </c>
      <c r="AB13" s="14">
        <f t="shared" si="29"/>
        <v>2.3296000000000001</v>
      </c>
      <c r="AC13" s="14">
        <f t="shared" si="29"/>
        <v>1.7119333333333333</v>
      </c>
      <c r="AD13" s="14">
        <f t="shared" si="29"/>
        <v>0.20640000000000006</v>
      </c>
      <c r="AE13" s="14">
        <f t="shared" si="29"/>
        <v>0.17494999999999991</v>
      </c>
      <c r="AF13" s="14">
        <f t="shared" si="29"/>
        <v>0.18540000000000001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STDEV(D3:D5)</f>
        <v>0.45402166247878567</v>
      </c>
      <c r="E14" s="14">
        <f t="shared" ref="E14:AF14" si="30">STDEV(E3:E5)</f>
        <v>1.0474000143211752</v>
      </c>
      <c r="F14" s="14">
        <f t="shared" si="30"/>
        <v>0.11143649910748887</v>
      </c>
      <c r="G14" s="14">
        <f t="shared" si="30"/>
        <v>0.10287805078506021</v>
      </c>
      <c r="H14" s="14">
        <f t="shared" si="30"/>
        <v>6.0019691213245581E-2</v>
      </c>
      <c r="I14" s="14">
        <f t="shared" si="30"/>
        <v>4.6093058045653827E-2</v>
      </c>
      <c r="J14" s="14">
        <f t="shared" si="30"/>
        <v>2.2609953560323887E-2</v>
      </c>
      <c r="K14" s="14">
        <f t="shared" si="30"/>
        <v>0.20934161077052918</v>
      </c>
      <c r="L14" s="14">
        <f t="shared" si="30"/>
        <v>0.3314144415545246</v>
      </c>
      <c r="M14" s="14">
        <f t="shared" si="30"/>
        <v>0.11757771372426444</v>
      </c>
      <c r="N14" s="14">
        <f t="shared" si="30"/>
        <v>0.22744939348639692</v>
      </c>
      <c r="O14" s="14" t="e">
        <f t="shared" si="30"/>
        <v>#DIV/0!</v>
      </c>
      <c r="P14" s="14">
        <f t="shared" si="30"/>
        <v>0.24399472184296148</v>
      </c>
      <c r="Q14" s="14">
        <f t="shared" si="30"/>
        <v>0.27478005405416228</v>
      </c>
      <c r="R14" s="14">
        <f t="shared" si="30"/>
        <v>3.0929765854997758E-2</v>
      </c>
      <c r="S14" s="14">
        <f t="shared" si="30"/>
        <v>0.12403737762012375</v>
      </c>
      <c r="T14" s="14">
        <f t="shared" si="30"/>
        <v>0.27930029817261992</v>
      </c>
      <c r="U14" s="14">
        <f t="shared" si="30"/>
        <v>0.32993780138073842</v>
      </c>
      <c r="V14" s="14">
        <f t="shared" si="30"/>
        <v>7.5865115300798825E-3</v>
      </c>
      <c r="W14" s="14">
        <f t="shared" si="30"/>
        <v>5.0016504464787621E-2</v>
      </c>
      <c r="X14" s="14">
        <f t="shared" si="30"/>
        <v>4.9009232136942874E-2</v>
      </c>
      <c r="Y14" s="14">
        <f t="shared" si="30"/>
        <v>6.5287083970210574E-2</v>
      </c>
      <c r="Z14" s="14">
        <f t="shared" si="30"/>
        <v>4.8381952558090628E-2</v>
      </c>
      <c r="AA14" s="14">
        <f t="shared" si="30"/>
        <v>0.11934701504436546</v>
      </c>
      <c r="AB14" s="14">
        <f t="shared" si="30"/>
        <v>0.11221537327835274</v>
      </c>
      <c r="AC14" s="14">
        <f t="shared" si="30"/>
        <v>0.57595320411760442</v>
      </c>
      <c r="AD14" s="14">
        <f t="shared" si="30"/>
        <v>1.771806987230843E-2</v>
      </c>
      <c r="AE14" s="14">
        <f t="shared" si="30"/>
        <v>1.1242997820866241E-2</v>
      </c>
      <c r="AF14" s="14">
        <f t="shared" si="30"/>
        <v>8.9095454429504589E-3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MAX(D3:D5)-MIN(D3:D5)</f>
        <v>0.90360000000000085</v>
      </c>
      <c r="E15" s="14">
        <f t="shared" ref="E15:AF15" si="31">MAX(E3:E5)-MIN(E3:E5)</f>
        <v>2.0326999999999984</v>
      </c>
      <c r="F15" s="14">
        <f t="shared" si="31"/>
        <v>0.21460000000000035</v>
      </c>
      <c r="G15" s="14">
        <f t="shared" si="31"/>
        <v>0.19679999999999997</v>
      </c>
      <c r="H15" s="14">
        <f t="shared" si="31"/>
        <v>0.11880000000000024</v>
      </c>
      <c r="I15" s="14">
        <f t="shared" si="31"/>
        <v>9.2100000000000293E-2</v>
      </c>
      <c r="J15" s="14">
        <f t="shared" si="31"/>
        <v>4.510000000000014E-2</v>
      </c>
      <c r="K15" s="14">
        <f t="shared" si="31"/>
        <v>0.40829999999999966</v>
      </c>
      <c r="L15" s="14">
        <f t="shared" si="31"/>
        <v>0.61768007728092922</v>
      </c>
      <c r="M15" s="14">
        <f t="shared" si="31"/>
        <v>0.2343706352556707</v>
      </c>
      <c r="N15" s="14">
        <f t="shared" si="31"/>
        <v>0.44161616235556789</v>
      </c>
      <c r="O15" s="14">
        <f t="shared" si="31"/>
        <v>0</v>
      </c>
      <c r="P15" s="14">
        <f t="shared" si="31"/>
        <v>0.43462540952581641</v>
      </c>
      <c r="Q15" s="14">
        <f t="shared" si="31"/>
        <v>0.51846011875632136</v>
      </c>
      <c r="R15" s="14">
        <f t="shared" si="31"/>
        <v>4.3741294353162097E-2</v>
      </c>
      <c r="S15" s="14">
        <f t="shared" si="31"/>
        <v>0.17541534167157202</v>
      </c>
      <c r="T15" s="14">
        <f t="shared" si="31"/>
        <v>0.39499026965056849</v>
      </c>
      <c r="U15" s="14">
        <f t="shared" si="31"/>
        <v>0.46660251345220072</v>
      </c>
      <c r="V15" s="14">
        <f t="shared" si="31"/>
        <v>1.4874069111886601E-2</v>
      </c>
      <c r="W15" s="14">
        <f t="shared" si="31"/>
        <v>9.6030499524566215E-2</v>
      </c>
      <c r="X15" s="14">
        <f t="shared" si="31"/>
        <v>9.56660628226359E-2</v>
      </c>
      <c r="Y15" s="14">
        <f t="shared" si="31"/>
        <v>0.1288999999999999</v>
      </c>
      <c r="Z15" s="14">
        <f t="shared" si="31"/>
        <v>8.3799999999999986E-2</v>
      </c>
      <c r="AA15" s="14">
        <f t="shared" si="31"/>
        <v>0.21530000000000005</v>
      </c>
      <c r="AB15" s="14">
        <f t="shared" si="31"/>
        <v>0.21330000000000027</v>
      </c>
      <c r="AC15" s="14">
        <f t="shared" si="31"/>
        <v>1.1334</v>
      </c>
      <c r="AD15" s="14">
        <f t="shared" si="31"/>
        <v>3.5000000000000142E-2</v>
      </c>
      <c r="AE15" s="14">
        <f t="shared" si="31"/>
        <v>1.5900000000000192E-2</v>
      </c>
      <c r="AF15" s="14">
        <f t="shared" si="31"/>
        <v>1.2599999999999945E-2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MIN(D3:D5)</f>
        <v>11.491</v>
      </c>
      <c r="E16" s="14">
        <f t="shared" ref="E16:AF16" si="32">MIN(E3:E5)</f>
        <v>9.7542000000000009</v>
      </c>
      <c r="F16" s="14">
        <f t="shared" si="32"/>
        <v>2.3767999999999998</v>
      </c>
      <c r="G16" s="14">
        <f t="shared" si="32"/>
        <v>0.69410000000000005</v>
      </c>
      <c r="H16" s="14">
        <f t="shared" si="32"/>
        <v>1.1822999999999999</v>
      </c>
      <c r="I16" s="14">
        <f t="shared" si="32"/>
        <v>0.53659999999999997</v>
      </c>
      <c r="J16" s="14">
        <f t="shared" si="32"/>
        <v>1.2343999999999995</v>
      </c>
      <c r="K16" s="14">
        <f t="shared" si="32"/>
        <v>0.6001000000000003</v>
      </c>
      <c r="L16" s="14">
        <f t="shared" si="32"/>
        <v>5.9165005890306475</v>
      </c>
      <c r="M16" s="14">
        <f t="shared" si="32"/>
        <v>1.4375144834052977</v>
      </c>
      <c r="N16" s="14">
        <f t="shared" si="32"/>
        <v>6.1202074515493345</v>
      </c>
      <c r="O16" s="14">
        <f t="shared" si="32"/>
        <v>1.9833199691426497</v>
      </c>
      <c r="P16" s="14">
        <f t="shared" si="32"/>
        <v>6.149911678227582</v>
      </c>
      <c r="Q16" s="14">
        <f t="shared" si="32"/>
        <v>6.2343116388258935</v>
      </c>
      <c r="R16" s="14">
        <f t="shared" si="32"/>
        <v>4.2645265153355538</v>
      </c>
      <c r="S16" s="14">
        <f t="shared" si="32"/>
        <v>5.1992848815966992</v>
      </c>
      <c r="T16" s="14">
        <f t="shared" si="32"/>
        <v>5.3135320277570548</v>
      </c>
      <c r="U16" s="14">
        <f t="shared" si="32"/>
        <v>6.8545803226747593</v>
      </c>
      <c r="V16" s="14">
        <f t="shared" si="32"/>
        <v>0.78788836772730697</v>
      </c>
      <c r="W16" s="14">
        <f t="shared" si="32"/>
        <v>1.6221458010918752</v>
      </c>
      <c r="X16" s="14">
        <f t="shared" si="32"/>
        <v>0.37745257980307989</v>
      </c>
      <c r="Y16" s="14">
        <f t="shared" si="32"/>
        <v>0.95440000000000003</v>
      </c>
      <c r="Z16" s="14">
        <f t="shared" si="32"/>
        <v>0.41210000000000002</v>
      </c>
      <c r="AA16" s="14">
        <f t="shared" si="32"/>
        <v>1.1747000000000001</v>
      </c>
      <c r="AB16" s="14">
        <f t="shared" si="32"/>
        <v>2.2027999999999999</v>
      </c>
      <c r="AC16" s="14">
        <f t="shared" si="32"/>
        <v>1.2046000000000001</v>
      </c>
      <c r="AD16" s="14">
        <f t="shared" si="32"/>
        <v>0.19050000000000011</v>
      </c>
      <c r="AE16" s="14">
        <f t="shared" si="32"/>
        <v>0.16699999999999982</v>
      </c>
      <c r="AF16" s="14">
        <f t="shared" si="32"/>
        <v>0.17910000000000004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MAX(D3:D5)</f>
        <v>12.394600000000001</v>
      </c>
      <c r="E17" s="14">
        <f t="shared" ref="E17:AF17" si="33">MAX(E3:E5)</f>
        <v>11.786899999999999</v>
      </c>
      <c r="F17" s="14">
        <f t="shared" si="33"/>
        <v>2.5914000000000001</v>
      </c>
      <c r="G17" s="14">
        <f t="shared" si="33"/>
        <v>0.89090000000000003</v>
      </c>
      <c r="H17" s="14">
        <f t="shared" si="33"/>
        <v>1.3011000000000001</v>
      </c>
      <c r="I17" s="14">
        <f t="shared" si="33"/>
        <v>0.62870000000000026</v>
      </c>
      <c r="J17" s="14">
        <f t="shared" si="33"/>
        <v>1.2794999999999996</v>
      </c>
      <c r="K17" s="14">
        <f t="shared" si="33"/>
        <v>1.0084</v>
      </c>
      <c r="L17" s="14">
        <f t="shared" si="33"/>
        <v>6.5341806663115767</v>
      </c>
      <c r="M17" s="14">
        <f t="shared" si="33"/>
        <v>1.6718851186609685</v>
      </c>
      <c r="N17" s="14">
        <f t="shared" si="33"/>
        <v>6.5618236139049024</v>
      </c>
      <c r="O17" s="14">
        <f t="shared" si="33"/>
        <v>1.9833199691426497</v>
      </c>
      <c r="P17" s="14">
        <f t="shared" si="33"/>
        <v>6.5845370877533984</v>
      </c>
      <c r="Q17" s="14">
        <f t="shared" si="33"/>
        <v>6.7527717575822148</v>
      </c>
      <c r="R17" s="14">
        <f t="shared" si="33"/>
        <v>4.3082678096887159</v>
      </c>
      <c r="S17" s="14">
        <f t="shared" si="33"/>
        <v>5.3747002232682712</v>
      </c>
      <c r="T17" s="14">
        <f t="shared" si="33"/>
        <v>5.7085222974076233</v>
      </c>
      <c r="U17" s="14">
        <f t="shared" si="33"/>
        <v>7.32118283612696</v>
      </c>
      <c r="V17" s="14">
        <f t="shared" si="33"/>
        <v>0.80276243683919357</v>
      </c>
      <c r="W17" s="14">
        <f t="shared" si="33"/>
        <v>1.7181763006164414</v>
      </c>
      <c r="X17" s="14">
        <f t="shared" si="33"/>
        <v>0.47311864262571579</v>
      </c>
      <c r="Y17" s="14">
        <f t="shared" si="33"/>
        <v>1.0832999999999999</v>
      </c>
      <c r="Z17" s="14">
        <f t="shared" si="33"/>
        <v>0.49590000000000001</v>
      </c>
      <c r="AA17" s="14">
        <f t="shared" si="33"/>
        <v>1.3900000000000001</v>
      </c>
      <c r="AB17" s="14">
        <f t="shared" si="33"/>
        <v>2.4161000000000001</v>
      </c>
      <c r="AC17" s="14">
        <f t="shared" si="33"/>
        <v>2.3380000000000001</v>
      </c>
      <c r="AD17" s="14">
        <f t="shared" si="33"/>
        <v>0.22550000000000026</v>
      </c>
      <c r="AE17" s="14">
        <f t="shared" si="33"/>
        <v>0.18290000000000001</v>
      </c>
      <c r="AF17" s="14">
        <f t="shared" si="33"/>
        <v>0.19169999999999998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COUNT(D3:D5)</f>
        <v>3</v>
      </c>
      <c r="E18" s="15">
        <f t="shared" ref="E18:AF18" si="34">COUNT(E3:E5)</f>
        <v>3</v>
      </c>
      <c r="F18" s="15">
        <f t="shared" si="34"/>
        <v>3</v>
      </c>
      <c r="G18" s="15">
        <f t="shared" si="34"/>
        <v>3</v>
      </c>
      <c r="H18" s="15">
        <f t="shared" si="34"/>
        <v>3</v>
      </c>
      <c r="I18" s="15">
        <f t="shared" si="34"/>
        <v>3</v>
      </c>
      <c r="J18" s="15">
        <f t="shared" si="34"/>
        <v>3</v>
      </c>
      <c r="K18" s="15">
        <f t="shared" si="34"/>
        <v>3</v>
      </c>
      <c r="L18" s="15">
        <f t="shared" si="34"/>
        <v>3</v>
      </c>
      <c r="M18" s="15">
        <f t="shared" si="34"/>
        <v>3</v>
      </c>
      <c r="N18" s="15">
        <f t="shared" si="34"/>
        <v>3</v>
      </c>
      <c r="O18" s="15">
        <f t="shared" si="34"/>
        <v>1</v>
      </c>
      <c r="P18" s="15">
        <f t="shared" si="34"/>
        <v>3</v>
      </c>
      <c r="Q18" s="15">
        <f t="shared" si="34"/>
        <v>3</v>
      </c>
      <c r="R18" s="15">
        <f t="shared" si="34"/>
        <v>2</v>
      </c>
      <c r="S18" s="15">
        <f t="shared" si="34"/>
        <v>2</v>
      </c>
      <c r="T18" s="15">
        <f t="shared" si="34"/>
        <v>2</v>
      </c>
      <c r="U18" s="15">
        <f t="shared" si="34"/>
        <v>2</v>
      </c>
      <c r="V18" s="15">
        <f t="shared" si="34"/>
        <v>3</v>
      </c>
      <c r="W18" s="15">
        <f t="shared" si="34"/>
        <v>3</v>
      </c>
      <c r="X18" s="15">
        <f t="shared" si="34"/>
        <v>3</v>
      </c>
      <c r="Y18" s="15">
        <f t="shared" si="34"/>
        <v>3</v>
      </c>
      <c r="Z18" s="15">
        <f t="shared" si="34"/>
        <v>3</v>
      </c>
      <c r="AA18" s="15">
        <f t="shared" si="34"/>
        <v>3</v>
      </c>
      <c r="AB18" s="15">
        <f t="shared" si="34"/>
        <v>3</v>
      </c>
      <c r="AC18" s="15">
        <f t="shared" si="34"/>
        <v>3</v>
      </c>
      <c r="AD18" s="15">
        <f t="shared" si="34"/>
        <v>3</v>
      </c>
      <c r="AE18" s="15">
        <f t="shared" si="34"/>
        <v>2</v>
      </c>
      <c r="AF18" s="15">
        <f t="shared" si="34"/>
        <v>2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/>
      <c r="C23" s="1"/>
      <c r="D23" s="5">
        <f t="shared" ref="D23:D31" si="35">((AG23-AW23)^2+(AH23-AX23)^2)^0.5</f>
        <v>0</v>
      </c>
      <c r="E23" s="5">
        <f t="shared" ref="E23:E31" si="36">((AG23-AU23)^2+(AH23-AV23)^2)^0.5</f>
        <v>0</v>
      </c>
      <c r="F23" s="5">
        <f t="shared" ref="F23:F31" si="37">((AG23-AM23)^2+(AH23-AN23)^2)^0.5</f>
        <v>0</v>
      </c>
      <c r="G23" s="5">
        <f t="shared" ref="G23:G31" si="38">((AG23-AI23)^2+(AH23-AJ23)^2)^0.5</f>
        <v>0</v>
      </c>
      <c r="H23" s="5">
        <f t="shared" ref="H23:H31" si="39">((AK23-AM23)^2+(AL23-AN23)^2)^0.5</f>
        <v>0</v>
      </c>
      <c r="I23" s="5">
        <f t="shared" ref="I23:I31" si="40">((AM23-AO23)^2+(AN23-AP23)^2)^0.5</f>
        <v>0</v>
      </c>
      <c r="J23" s="5">
        <f t="shared" ref="J23:J31" si="41">((AO23-AQ23)^2+(AP23-AR23)^2)^0.5</f>
        <v>0</v>
      </c>
      <c r="K23" s="5">
        <f t="shared" ref="K23:K31" si="42">((AQ23-AS23)^2+(AR23-AT23)^2)^0.5</f>
        <v>0</v>
      </c>
      <c r="L23" s="5">
        <f t="shared" ref="L23:L31" si="43">((BS23-BU23)^2+(BT23-BV23)^2)^0.5</f>
        <v>0</v>
      </c>
      <c r="M23" s="5">
        <f t="shared" ref="M23:M31" si="44">((BU23-BW23)^2+(BV23-BX23)^2)^0.5</f>
        <v>0</v>
      </c>
      <c r="N23" s="5">
        <f t="shared" ref="N23:N31" si="45">((BW23-BY23)^2+(BX23-BZ23)^2)^0.5 + ((BY23-CA23)^2+(BZ23-CB23)^2)^0.5</f>
        <v>0</v>
      </c>
      <c r="O23" s="5">
        <f t="shared" ref="O23:O31" si="46">((CA23-CC23)^2+(CB23-CD23)^2)^0.5</f>
        <v>0</v>
      </c>
      <c r="P23" s="5">
        <f>((CE23-CG23)^2+(CF23-CH23)^2)^0.5</f>
        <v>0</v>
      </c>
      <c r="Q23" s="5">
        <f t="shared" ref="Q23:Q31" si="47">((CG23-CI23)^2+(CH23-CJ23)^2)^0.5</f>
        <v>0</v>
      </c>
      <c r="R23" s="5">
        <f>((CO23-CQ23)^2+(CP23-CR23)^2)^0.5</f>
        <v>0</v>
      </c>
      <c r="S23" s="5">
        <f>((CQ23-CS23)^2+(CR23-CT23)^2)^0.5</f>
        <v>0</v>
      </c>
      <c r="T23" s="5">
        <f>((CY23-DA23)^2+(CZ23-DB23)^2)^0.5</f>
        <v>0</v>
      </c>
      <c r="U23" s="5">
        <f>((DA23-DC23)^2+(DB23-DD23)^2)^0.5</f>
        <v>0</v>
      </c>
      <c r="V23" s="5">
        <f>((DI23-DK23)^2+(DJ23-DL23)^2)^0.5</f>
        <v>0</v>
      </c>
      <c r="W23" s="5">
        <f>((DK23-DM23)^2+(DL23-DN23)^2)^0.5</f>
        <v>0</v>
      </c>
      <c r="X23" s="5">
        <f>((DM23-DO23)^2+(DN23-DP23)^2)^0.5</f>
        <v>0</v>
      </c>
      <c r="Y23" s="5">
        <f t="shared" ref="Y23:Y31" si="48">((BE23-BK23)^2+(BF23-BL23)^2)^0.5</f>
        <v>0</v>
      </c>
      <c r="Z23" s="5">
        <f t="shared" ref="Z23:Z31" si="49">((BG23-BI23)^2+(BH23-BJ23)^2)^0.5</f>
        <v>0</v>
      </c>
      <c r="AA23" s="5">
        <f t="shared" ref="AA23:AA31" si="50">((BC23-BM23)^2+(BD23-BN23)^2)^0.5</f>
        <v>0</v>
      </c>
      <c r="AB23" s="5">
        <f t="shared" ref="AB23:AB31" si="51">((BA23-BO23)^2+(BB23-BP23)^2)^0.5</f>
        <v>0</v>
      </c>
      <c r="AC23" s="6">
        <f t="shared" ref="AC23:AC31" si="52">((AY23-BQ23)^2+(AZ23-BR23)^2)^0.5</f>
        <v>0</v>
      </c>
      <c r="AD23" s="6">
        <f>((CK23-CM23)^2+(CL23-CN23)^2)^0.5</f>
        <v>0</v>
      </c>
      <c r="AE23" s="6">
        <f>((CU23-CW23)^2+(CV23-CX23)^2)^0.5</f>
        <v>0</v>
      </c>
      <c r="AF23" s="6">
        <f>((DE23-DG23)^2+(DF23-DH23)^2)^0.5</f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35"/>
        <v>0</v>
      </c>
      <c r="E24" s="5">
        <f t="shared" si="36"/>
        <v>0</v>
      </c>
      <c r="F24" s="5">
        <f t="shared" si="37"/>
        <v>0</v>
      </c>
      <c r="G24" s="5">
        <f t="shared" si="38"/>
        <v>0</v>
      </c>
      <c r="H24" s="5">
        <f t="shared" si="39"/>
        <v>0</v>
      </c>
      <c r="I24" s="5">
        <f t="shared" si="40"/>
        <v>0</v>
      </c>
      <c r="J24" s="5">
        <f t="shared" si="41"/>
        <v>0</v>
      </c>
      <c r="K24" s="5">
        <f t="shared" si="42"/>
        <v>0</v>
      </c>
      <c r="L24" s="5">
        <f t="shared" si="43"/>
        <v>0</v>
      </c>
      <c r="M24" s="5">
        <f t="shared" si="44"/>
        <v>0</v>
      </c>
      <c r="N24" s="5">
        <f t="shared" si="45"/>
        <v>0</v>
      </c>
      <c r="O24" s="5">
        <f t="shared" si="46"/>
        <v>0</v>
      </c>
      <c r="P24" s="5">
        <f t="shared" ref="P24:P31" si="53">((CE24-CG24)^2+(CF24-CH24)^2)^0.5</f>
        <v>0</v>
      </c>
      <c r="Q24" s="5">
        <f t="shared" si="47"/>
        <v>0</v>
      </c>
      <c r="R24" s="5">
        <f t="shared" ref="R24:R31" si="54">((CO24-CQ24)^2+(CP24-CR24)^2)^0.5</f>
        <v>0</v>
      </c>
      <c r="S24" s="5">
        <f t="shared" ref="S24:S31" si="55">((CQ24-CS24)^2+(CR24-CT24)^2)^0.5</f>
        <v>0</v>
      </c>
      <c r="T24" s="5">
        <f t="shared" ref="T24:T31" si="56">((CY24-DA24)^2+(CZ24-DB24)^2)^0.5</f>
        <v>0</v>
      </c>
      <c r="U24" s="5">
        <f t="shared" ref="U24:U31" si="57">((DA24-DC24)^2+(DB24-DD24)^2)^0.5</f>
        <v>0</v>
      </c>
      <c r="V24" s="5">
        <f t="shared" ref="V24:V31" si="58">((DI24-DK24)^2+(DJ24-DL24)^2)^0.5</f>
        <v>0</v>
      </c>
      <c r="W24" s="5">
        <f t="shared" ref="W24:W31" si="59">((DK24-DM24)^2+(DL24-DN24)^2)^0.5</f>
        <v>0</v>
      </c>
      <c r="X24" s="5">
        <f t="shared" ref="X24:X31" si="60">((DM24-DO24)^2+(DN24-DP24)^2)^0.5</f>
        <v>0</v>
      </c>
      <c r="Y24" s="5">
        <f t="shared" si="48"/>
        <v>0</v>
      </c>
      <c r="Z24" s="5">
        <f t="shared" si="49"/>
        <v>0</v>
      </c>
      <c r="AA24" s="5">
        <f t="shared" si="50"/>
        <v>0</v>
      </c>
      <c r="AB24" s="5">
        <f t="shared" si="51"/>
        <v>0</v>
      </c>
      <c r="AC24" s="6">
        <f t="shared" si="52"/>
        <v>0</v>
      </c>
      <c r="AD24" s="6">
        <f t="shared" ref="AD24:AD31" si="61">((CK24-CM24)^2+(CL24-CN24)^2)^0.5</f>
        <v>0</v>
      </c>
      <c r="AE24" s="6">
        <f t="shared" ref="AE24:AE31" si="62">((CU24-CW24)^2+(CV24-CX24)^2)^0.5</f>
        <v>0</v>
      </c>
      <c r="AF24" s="6">
        <f t="shared" ref="AF24:AF31" si="63">((DE24-DG24)^2+(DF24-DH24)^2)^0.5</f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35"/>
        <v>0</v>
      </c>
      <c r="E25" s="5">
        <f t="shared" si="36"/>
        <v>0</v>
      </c>
      <c r="F25" s="5">
        <f t="shared" si="37"/>
        <v>0</v>
      </c>
      <c r="G25" s="5">
        <f t="shared" si="38"/>
        <v>0</v>
      </c>
      <c r="H25" s="5">
        <f t="shared" si="39"/>
        <v>0</v>
      </c>
      <c r="I25" s="5">
        <f t="shared" si="40"/>
        <v>0</v>
      </c>
      <c r="J25" s="5">
        <f t="shared" si="41"/>
        <v>0</v>
      </c>
      <c r="K25" s="5">
        <f t="shared" si="42"/>
        <v>0</v>
      </c>
      <c r="L25" s="5">
        <f t="shared" si="43"/>
        <v>0</v>
      </c>
      <c r="M25" s="5">
        <f t="shared" si="44"/>
        <v>0</v>
      </c>
      <c r="N25" s="5">
        <f t="shared" si="45"/>
        <v>0</v>
      </c>
      <c r="O25" s="5">
        <f>((CA25-CC25)^2+(CB25-CD25)^2)^0.5</f>
        <v>0</v>
      </c>
      <c r="P25" s="5">
        <f t="shared" si="53"/>
        <v>0</v>
      </c>
      <c r="Q25" s="5">
        <f t="shared" si="47"/>
        <v>0</v>
      </c>
      <c r="R25" s="5">
        <f t="shared" si="54"/>
        <v>0</v>
      </c>
      <c r="S25" s="5">
        <f t="shared" si="55"/>
        <v>0</v>
      </c>
      <c r="T25" s="5">
        <f t="shared" si="56"/>
        <v>0</v>
      </c>
      <c r="U25" s="5">
        <f t="shared" si="57"/>
        <v>0</v>
      </c>
      <c r="V25" s="5">
        <f t="shared" si="58"/>
        <v>0</v>
      </c>
      <c r="W25" s="5">
        <f t="shared" si="59"/>
        <v>0</v>
      </c>
      <c r="X25" s="5">
        <f t="shared" si="60"/>
        <v>0</v>
      </c>
      <c r="Y25" s="5">
        <f t="shared" si="48"/>
        <v>0</v>
      </c>
      <c r="Z25" s="5">
        <f t="shared" si="49"/>
        <v>0</v>
      </c>
      <c r="AA25" s="5">
        <f t="shared" si="50"/>
        <v>0</v>
      </c>
      <c r="AB25" s="5">
        <f t="shared" si="51"/>
        <v>0</v>
      </c>
      <c r="AC25" s="6">
        <f t="shared" si="52"/>
        <v>0</v>
      </c>
      <c r="AD25" s="6">
        <f t="shared" si="61"/>
        <v>0</v>
      </c>
      <c r="AE25" s="6">
        <f t="shared" si="62"/>
        <v>0</v>
      </c>
      <c r="AF25" s="6">
        <f t="shared" si="63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21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3"/>
        <v>0</v>
      </c>
      <c r="M26" s="5">
        <f t="shared" si="44"/>
        <v>0</v>
      </c>
      <c r="N26" s="5">
        <f t="shared" si="45"/>
        <v>0</v>
      </c>
      <c r="O26" s="5">
        <f t="shared" si="46"/>
        <v>0</v>
      </c>
      <c r="P26" s="5">
        <f t="shared" si="53"/>
        <v>0</v>
      </c>
      <c r="Q26" s="5">
        <f t="shared" si="47"/>
        <v>0</v>
      </c>
      <c r="R26" s="5">
        <f t="shared" si="54"/>
        <v>0</v>
      </c>
      <c r="S26" s="5">
        <f t="shared" si="55"/>
        <v>0</v>
      </c>
      <c r="T26" s="5">
        <f t="shared" si="56"/>
        <v>0</v>
      </c>
      <c r="U26" s="5">
        <f t="shared" si="57"/>
        <v>0</v>
      </c>
      <c r="V26" s="5">
        <f t="shared" si="58"/>
        <v>0</v>
      </c>
      <c r="W26" s="5">
        <f t="shared" si="59"/>
        <v>0</v>
      </c>
      <c r="X26" s="5">
        <f t="shared" si="60"/>
        <v>0</v>
      </c>
      <c r="Y26" s="5">
        <f t="shared" si="48"/>
        <v>0</v>
      </c>
      <c r="Z26" s="5">
        <f t="shared" si="49"/>
        <v>0</v>
      </c>
      <c r="AA26" s="5">
        <f t="shared" si="50"/>
        <v>0</v>
      </c>
      <c r="AB26" s="5">
        <f t="shared" si="51"/>
        <v>0</v>
      </c>
      <c r="AC26" s="6">
        <f t="shared" si="52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3"/>
        <v>0</v>
      </c>
      <c r="M27" s="5">
        <f t="shared" si="44"/>
        <v>0</v>
      </c>
      <c r="N27" s="5">
        <f t="shared" si="45"/>
        <v>0</v>
      </c>
      <c r="O27" s="5">
        <f t="shared" si="46"/>
        <v>0</v>
      </c>
      <c r="P27" s="5">
        <f t="shared" si="53"/>
        <v>0</v>
      </c>
      <c r="Q27" s="5">
        <f t="shared" si="47"/>
        <v>0</v>
      </c>
      <c r="R27" s="5">
        <f t="shared" si="54"/>
        <v>0</v>
      </c>
      <c r="S27" s="5">
        <f t="shared" si="55"/>
        <v>0</v>
      </c>
      <c r="T27" s="5">
        <f t="shared" si="56"/>
        <v>0</v>
      </c>
      <c r="U27" s="5">
        <f t="shared" si="57"/>
        <v>0</v>
      </c>
      <c r="V27" s="5">
        <f t="shared" si="58"/>
        <v>0</v>
      </c>
      <c r="W27" s="5">
        <f t="shared" si="59"/>
        <v>0</v>
      </c>
      <c r="X27" s="5">
        <f t="shared" si="60"/>
        <v>0</v>
      </c>
      <c r="Y27" s="5">
        <f t="shared" si="48"/>
        <v>0</v>
      </c>
      <c r="Z27" s="5">
        <f t="shared" si="49"/>
        <v>0</v>
      </c>
      <c r="AA27" s="5">
        <f t="shared" si="50"/>
        <v>0</v>
      </c>
      <c r="AB27" s="5">
        <f t="shared" si="51"/>
        <v>0</v>
      </c>
      <c r="AC27" s="6">
        <f t="shared" si="52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3"/>
        <v>0</v>
      </c>
      <c r="Q28" s="5">
        <f t="shared" si="47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8"/>
        <v>0</v>
      </c>
      <c r="Z28" s="5">
        <f t="shared" si="49"/>
        <v>0</v>
      </c>
      <c r="AA28" s="5">
        <f t="shared" si="50"/>
        <v>0</v>
      </c>
      <c r="AB28" s="5">
        <f t="shared" si="51"/>
        <v>0</v>
      </c>
      <c r="AC28" s="6">
        <f t="shared" si="52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3"/>
        <v>0</v>
      </c>
      <c r="Q31" s="5">
        <f t="shared" si="47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AVERAGE(D23:D31)</f>
        <v>0</v>
      </c>
      <c r="E32" s="14">
        <f t="shared" ref="E32:AF32" si="64">AVERAGE(E23:E31)</f>
        <v>0</v>
      </c>
      <c r="F32" s="14">
        <f t="shared" si="64"/>
        <v>0</v>
      </c>
      <c r="G32" s="14">
        <f t="shared" si="64"/>
        <v>0</v>
      </c>
      <c r="H32" s="14">
        <f t="shared" si="64"/>
        <v>0</v>
      </c>
      <c r="I32" s="14">
        <f t="shared" si="64"/>
        <v>0</v>
      </c>
      <c r="J32" s="14">
        <f t="shared" si="64"/>
        <v>0</v>
      </c>
      <c r="K32" s="14">
        <f t="shared" si="64"/>
        <v>0</v>
      </c>
      <c r="L32" s="14">
        <f t="shared" si="64"/>
        <v>0</v>
      </c>
      <c r="M32" s="14">
        <f t="shared" si="64"/>
        <v>0</v>
      </c>
      <c r="N32" s="14">
        <f t="shared" si="64"/>
        <v>0</v>
      </c>
      <c r="O32" s="14">
        <f t="shared" si="64"/>
        <v>0</v>
      </c>
      <c r="P32" s="14">
        <f t="shared" si="64"/>
        <v>0</v>
      </c>
      <c r="Q32" s="14">
        <f t="shared" si="64"/>
        <v>0</v>
      </c>
      <c r="R32" s="14">
        <f t="shared" si="64"/>
        <v>0</v>
      </c>
      <c r="S32" s="14">
        <f t="shared" si="64"/>
        <v>0</v>
      </c>
      <c r="T32" s="14">
        <f t="shared" si="64"/>
        <v>0</v>
      </c>
      <c r="U32" s="14">
        <f t="shared" si="64"/>
        <v>0</v>
      </c>
      <c r="V32" s="14">
        <f t="shared" si="64"/>
        <v>0</v>
      </c>
      <c r="W32" s="14">
        <f t="shared" si="64"/>
        <v>0</v>
      </c>
      <c r="X32" s="14">
        <f t="shared" si="64"/>
        <v>0</v>
      </c>
      <c r="Y32" s="14">
        <f t="shared" si="64"/>
        <v>0</v>
      </c>
      <c r="Z32" s="14">
        <f t="shared" si="64"/>
        <v>0</v>
      </c>
      <c r="AA32" s="14">
        <f t="shared" si="64"/>
        <v>0</v>
      </c>
      <c r="AB32" s="14">
        <f t="shared" si="64"/>
        <v>0</v>
      </c>
      <c r="AC32" s="14">
        <f t="shared" si="64"/>
        <v>0</v>
      </c>
      <c r="AD32" s="14">
        <f t="shared" si="64"/>
        <v>0</v>
      </c>
      <c r="AE32" s="14">
        <f t="shared" si="64"/>
        <v>0</v>
      </c>
      <c r="AF32" s="14">
        <f t="shared" si="64"/>
        <v>0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STDEV(D23:D31)</f>
        <v>0</v>
      </c>
      <c r="E33" s="14">
        <f t="shared" ref="E33:AF33" si="65">STDEV(E23:E31)</f>
        <v>0</v>
      </c>
      <c r="F33" s="14">
        <f t="shared" si="65"/>
        <v>0</v>
      </c>
      <c r="G33" s="14">
        <f t="shared" si="65"/>
        <v>0</v>
      </c>
      <c r="H33" s="14">
        <f t="shared" si="65"/>
        <v>0</v>
      </c>
      <c r="I33" s="14">
        <f t="shared" si="65"/>
        <v>0</v>
      </c>
      <c r="J33" s="14">
        <f t="shared" si="65"/>
        <v>0</v>
      </c>
      <c r="K33" s="14">
        <f t="shared" si="65"/>
        <v>0</v>
      </c>
      <c r="L33" s="14">
        <f t="shared" si="65"/>
        <v>0</v>
      </c>
      <c r="M33" s="14">
        <f t="shared" si="65"/>
        <v>0</v>
      </c>
      <c r="N33" s="14">
        <f t="shared" si="65"/>
        <v>0</v>
      </c>
      <c r="O33" s="14">
        <f t="shared" si="65"/>
        <v>0</v>
      </c>
      <c r="P33" s="14">
        <f t="shared" si="65"/>
        <v>0</v>
      </c>
      <c r="Q33" s="14">
        <f t="shared" si="65"/>
        <v>0</v>
      </c>
      <c r="R33" s="14">
        <f t="shared" si="65"/>
        <v>0</v>
      </c>
      <c r="S33" s="14">
        <f t="shared" si="65"/>
        <v>0</v>
      </c>
      <c r="T33" s="14">
        <f t="shared" si="65"/>
        <v>0</v>
      </c>
      <c r="U33" s="14">
        <f t="shared" si="65"/>
        <v>0</v>
      </c>
      <c r="V33" s="14">
        <f t="shared" si="65"/>
        <v>0</v>
      </c>
      <c r="W33" s="14">
        <f t="shared" si="65"/>
        <v>0</v>
      </c>
      <c r="X33" s="14">
        <f t="shared" si="65"/>
        <v>0</v>
      </c>
      <c r="Y33" s="14">
        <f t="shared" si="65"/>
        <v>0</v>
      </c>
      <c r="Z33" s="14">
        <f t="shared" si="65"/>
        <v>0</v>
      </c>
      <c r="AA33" s="14">
        <f t="shared" si="65"/>
        <v>0</v>
      </c>
      <c r="AB33" s="14">
        <f t="shared" si="65"/>
        <v>0</v>
      </c>
      <c r="AC33" s="14">
        <f t="shared" si="65"/>
        <v>0</v>
      </c>
      <c r="AD33" s="14">
        <f t="shared" si="65"/>
        <v>0</v>
      </c>
      <c r="AE33" s="14">
        <f t="shared" si="65"/>
        <v>0</v>
      </c>
      <c r="AF33" s="14">
        <f t="shared" si="65"/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MAX(D23:D31)-MIN(D23:D31)</f>
        <v>0</v>
      </c>
      <c r="E34" s="14">
        <f t="shared" ref="E34:AF34" si="66">MAX(E23:E31)-MIN(E23:E31)</f>
        <v>0</v>
      </c>
      <c r="F34" s="14">
        <f t="shared" si="66"/>
        <v>0</v>
      </c>
      <c r="G34" s="14">
        <f t="shared" si="66"/>
        <v>0</v>
      </c>
      <c r="H34" s="14">
        <f t="shared" si="66"/>
        <v>0</v>
      </c>
      <c r="I34" s="14">
        <f t="shared" si="66"/>
        <v>0</v>
      </c>
      <c r="J34" s="14">
        <f t="shared" si="66"/>
        <v>0</v>
      </c>
      <c r="K34" s="14">
        <f t="shared" si="66"/>
        <v>0</v>
      </c>
      <c r="L34" s="14">
        <f t="shared" si="66"/>
        <v>0</v>
      </c>
      <c r="M34" s="14">
        <f t="shared" si="66"/>
        <v>0</v>
      </c>
      <c r="N34" s="14">
        <f t="shared" si="66"/>
        <v>0</v>
      </c>
      <c r="O34" s="14">
        <f t="shared" si="66"/>
        <v>0</v>
      </c>
      <c r="P34" s="14">
        <f t="shared" si="66"/>
        <v>0</v>
      </c>
      <c r="Q34" s="14">
        <f t="shared" si="66"/>
        <v>0</v>
      </c>
      <c r="R34" s="14">
        <f t="shared" si="66"/>
        <v>0</v>
      </c>
      <c r="S34" s="14">
        <f t="shared" si="66"/>
        <v>0</v>
      </c>
      <c r="T34" s="14">
        <f t="shared" si="66"/>
        <v>0</v>
      </c>
      <c r="U34" s="14">
        <f t="shared" si="66"/>
        <v>0</v>
      </c>
      <c r="V34" s="14">
        <f t="shared" si="66"/>
        <v>0</v>
      </c>
      <c r="W34" s="14">
        <f t="shared" si="66"/>
        <v>0</v>
      </c>
      <c r="X34" s="14">
        <f t="shared" si="66"/>
        <v>0</v>
      </c>
      <c r="Y34" s="14">
        <f t="shared" si="66"/>
        <v>0</v>
      </c>
      <c r="Z34" s="14">
        <f t="shared" si="66"/>
        <v>0</v>
      </c>
      <c r="AA34" s="14">
        <f t="shared" si="66"/>
        <v>0</v>
      </c>
      <c r="AB34" s="14">
        <f t="shared" si="66"/>
        <v>0</v>
      </c>
      <c r="AC34" s="14">
        <f t="shared" si="66"/>
        <v>0</v>
      </c>
      <c r="AD34" s="14">
        <f t="shared" si="66"/>
        <v>0</v>
      </c>
      <c r="AE34" s="14">
        <f t="shared" si="66"/>
        <v>0</v>
      </c>
      <c r="AF34" s="14">
        <f t="shared" si="66"/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MIN(D23:D31)</f>
        <v>0</v>
      </c>
      <c r="E35" s="14">
        <f t="shared" ref="E35:AF35" si="67">MIN(E23:E31)</f>
        <v>0</v>
      </c>
      <c r="F35" s="14">
        <f t="shared" si="67"/>
        <v>0</v>
      </c>
      <c r="G35" s="14">
        <f t="shared" si="67"/>
        <v>0</v>
      </c>
      <c r="H35" s="14">
        <f t="shared" si="67"/>
        <v>0</v>
      </c>
      <c r="I35" s="14">
        <f t="shared" si="67"/>
        <v>0</v>
      </c>
      <c r="J35" s="14">
        <f t="shared" si="67"/>
        <v>0</v>
      </c>
      <c r="K35" s="14">
        <f t="shared" si="67"/>
        <v>0</v>
      </c>
      <c r="L35" s="14">
        <f t="shared" si="67"/>
        <v>0</v>
      </c>
      <c r="M35" s="14">
        <f t="shared" si="67"/>
        <v>0</v>
      </c>
      <c r="N35" s="14">
        <f t="shared" si="67"/>
        <v>0</v>
      </c>
      <c r="O35" s="14">
        <f t="shared" si="67"/>
        <v>0</v>
      </c>
      <c r="P35" s="14">
        <f t="shared" si="67"/>
        <v>0</v>
      </c>
      <c r="Q35" s="14">
        <f t="shared" si="67"/>
        <v>0</v>
      </c>
      <c r="R35" s="14">
        <f t="shared" si="67"/>
        <v>0</v>
      </c>
      <c r="S35" s="14">
        <f t="shared" si="67"/>
        <v>0</v>
      </c>
      <c r="T35" s="14">
        <f t="shared" si="67"/>
        <v>0</v>
      </c>
      <c r="U35" s="14">
        <f t="shared" si="67"/>
        <v>0</v>
      </c>
      <c r="V35" s="14">
        <f t="shared" si="67"/>
        <v>0</v>
      </c>
      <c r="W35" s="14">
        <f t="shared" si="67"/>
        <v>0</v>
      </c>
      <c r="X35" s="14">
        <f t="shared" si="67"/>
        <v>0</v>
      </c>
      <c r="Y35" s="14">
        <f t="shared" si="67"/>
        <v>0</v>
      </c>
      <c r="Z35" s="14">
        <f t="shared" si="67"/>
        <v>0</v>
      </c>
      <c r="AA35" s="14">
        <f t="shared" si="67"/>
        <v>0</v>
      </c>
      <c r="AB35" s="14">
        <f t="shared" si="67"/>
        <v>0</v>
      </c>
      <c r="AC35" s="14">
        <f t="shared" si="67"/>
        <v>0</v>
      </c>
      <c r="AD35" s="14">
        <f t="shared" si="67"/>
        <v>0</v>
      </c>
      <c r="AE35" s="14">
        <f t="shared" si="67"/>
        <v>0</v>
      </c>
      <c r="AF35" s="14">
        <f t="shared" si="67"/>
        <v>0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MAX(D23:D31)</f>
        <v>0</v>
      </c>
      <c r="E36" s="14">
        <f t="shared" ref="E36:AF36" si="68">MAX(E23:E31)</f>
        <v>0</v>
      </c>
      <c r="F36" s="14">
        <f t="shared" si="68"/>
        <v>0</v>
      </c>
      <c r="G36" s="14">
        <f t="shared" si="68"/>
        <v>0</v>
      </c>
      <c r="H36" s="14">
        <f t="shared" si="68"/>
        <v>0</v>
      </c>
      <c r="I36" s="14">
        <f t="shared" si="68"/>
        <v>0</v>
      </c>
      <c r="J36" s="14">
        <f t="shared" si="68"/>
        <v>0</v>
      </c>
      <c r="K36" s="14">
        <f t="shared" si="68"/>
        <v>0</v>
      </c>
      <c r="L36" s="14">
        <f t="shared" si="68"/>
        <v>0</v>
      </c>
      <c r="M36" s="14">
        <f t="shared" si="68"/>
        <v>0</v>
      </c>
      <c r="N36" s="14">
        <f t="shared" si="68"/>
        <v>0</v>
      </c>
      <c r="O36" s="14">
        <f t="shared" si="68"/>
        <v>0</v>
      </c>
      <c r="P36" s="14">
        <f t="shared" si="68"/>
        <v>0</v>
      </c>
      <c r="Q36" s="14">
        <f t="shared" si="68"/>
        <v>0</v>
      </c>
      <c r="R36" s="14">
        <f t="shared" si="68"/>
        <v>0</v>
      </c>
      <c r="S36" s="14">
        <f t="shared" si="68"/>
        <v>0</v>
      </c>
      <c r="T36" s="14">
        <f t="shared" si="68"/>
        <v>0</v>
      </c>
      <c r="U36" s="14">
        <f t="shared" si="68"/>
        <v>0</v>
      </c>
      <c r="V36" s="14">
        <f t="shared" si="68"/>
        <v>0</v>
      </c>
      <c r="W36" s="14">
        <f t="shared" si="68"/>
        <v>0</v>
      </c>
      <c r="X36" s="14">
        <f t="shared" si="68"/>
        <v>0</v>
      </c>
      <c r="Y36" s="14">
        <f t="shared" si="68"/>
        <v>0</v>
      </c>
      <c r="Z36" s="14">
        <f t="shared" si="68"/>
        <v>0</v>
      </c>
      <c r="AA36" s="14">
        <f t="shared" si="68"/>
        <v>0</v>
      </c>
      <c r="AB36" s="14">
        <f t="shared" si="68"/>
        <v>0</v>
      </c>
      <c r="AC36" s="14">
        <f t="shared" si="68"/>
        <v>0</v>
      </c>
      <c r="AD36" s="14">
        <f t="shared" si="68"/>
        <v>0</v>
      </c>
      <c r="AE36" s="14">
        <f t="shared" si="68"/>
        <v>0</v>
      </c>
      <c r="AF36" s="14">
        <f t="shared" si="68"/>
        <v>0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COUNT(D23:D31)</f>
        <v>9</v>
      </c>
      <c r="E37" s="15">
        <f t="shared" ref="E37:AF37" si="69">COUNT(E23:E31)</f>
        <v>9</v>
      </c>
      <c r="F37" s="15">
        <f t="shared" si="69"/>
        <v>9</v>
      </c>
      <c r="G37" s="15">
        <f t="shared" si="69"/>
        <v>9</v>
      </c>
      <c r="H37" s="15">
        <f t="shared" si="69"/>
        <v>9</v>
      </c>
      <c r="I37" s="15">
        <f t="shared" si="69"/>
        <v>9</v>
      </c>
      <c r="J37" s="15">
        <f t="shared" si="69"/>
        <v>9</v>
      </c>
      <c r="K37" s="15">
        <f t="shared" si="69"/>
        <v>9</v>
      </c>
      <c r="L37" s="15">
        <f t="shared" si="69"/>
        <v>9</v>
      </c>
      <c r="M37" s="15">
        <f t="shared" si="69"/>
        <v>9</v>
      </c>
      <c r="N37" s="15">
        <f t="shared" si="69"/>
        <v>9</v>
      </c>
      <c r="O37" s="15">
        <f t="shared" si="69"/>
        <v>9</v>
      </c>
      <c r="P37" s="15">
        <f t="shared" si="69"/>
        <v>9</v>
      </c>
      <c r="Q37" s="15">
        <f t="shared" si="69"/>
        <v>9</v>
      </c>
      <c r="R37" s="15">
        <f t="shared" si="69"/>
        <v>9</v>
      </c>
      <c r="S37" s="15">
        <f t="shared" si="69"/>
        <v>9</v>
      </c>
      <c r="T37" s="15">
        <f t="shared" si="69"/>
        <v>9</v>
      </c>
      <c r="U37" s="15">
        <f t="shared" si="69"/>
        <v>9</v>
      </c>
      <c r="V37" s="15">
        <f t="shared" si="69"/>
        <v>9</v>
      </c>
      <c r="W37" s="15">
        <f t="shared" si="69"/>
        <v>9</v>
      </c>
      <c r="X37" s="15">
        <f t="shared" si="69"/>
        <v>9</v>
      </c>
      <c r="Y37" s="15">
        <f t="shared" si="69"/>
        <v>9</v>
      </c>
      <c r="Z37" s="15">
        <f t="shared" si="69"/>
        <v>9</v>
      </c>
      <c r="AA37" s="15">
        <f t="shared" si="69"/>
        <v>9</v>
      </c>
      <c r="AB37" s="15">
        <f t="shared" si="69"/>
        <v>9</v>
      </c>
      <c r="AC37" s="15">
        <f t="shared" si="69"/>
        <v>9</v>
      </c>
      <c r="AD37" s="15">
        <f t="shared" si="69"/>
        <v>9</v>
      </c>
      <c r="AE37" s="15">
        <f t="shared" si="69"/>
        <v>9</v>
      </c>
      <c r="AF37" s="15">
        <f t="shared" si="69"/>
        <v>9</v>
      </c>
      <c r="AI37" s="12"/>
      <c r="AJ37" s="12"/>
      <c r="AK37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workbookViewId="0">
      <pane xSplit="3" topLeftCell="V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94</v>
      </c>
      <c r="C3" s="1"/>
      <c r="D3" s="5">
        <f t="shared" ref="D3:D12" si="0">((AG3-AW3)^2+(AH3-AX3)^2)^0.5</f>
        <v>13.2423</v>
      </c>
      <c r="E3" s="5">
        <f t="shared" ref="E3:E12" si="1">((AG3-AU3)^2+(AH3-AV3)^2)^0.5</f>
        <v>12.3095</v>
      </c>
      <c r="F3" s="5">
        <f t="shared" ref="F3:F12" si="2">((AG3-AM3)^2+(AH3-AN3)^2)^0.5</f>
        <v>2.6118000000000001</v>
      </c>
      <c r="G3" s="5">
        <f t="shared" ref="G3:G12" si="3">((AG3-AI3)^2+(AH3-AJ3)^2)^0.5</f>
        <v>0.95189999999999997</v>
      </c>
      <c r="H3" s="5">
        <f t="shared" ref="H3:H12" si="4">((AK3-AM3)^2+(AL3-AN3)^2)^0.5</f>
        <v>1.2383000000000002</v>
      </c>
      <c r="I3" s="5">
        <f t="shared" ref="I3:I12" si="5">((AM3-AO3)^2+(AN3-AP3)^2)^0.5</f>
        <v>0.74099999999999966</v>
      </c>
      <c r="J3" s="5">
        <f t="shared" ref="J3:J12" si="6">((AO3-AQ3)^2+(AP3-AR3)^2)^0.5</f>
        <v>2.0358000000000005</v>
      </c>
      <c r="K3" s="5">
        <f t="shared" ref="K3:K12" si="7">((AQ3-AS3)^2+(AR3-AT3)^2)^0.5</f>
        <v>1.2267999999999999</v>
      </c>
      <c r="L3" s="5">
        <f t="shared" ref="L3:L12" si="8">((BS3-BU3)^2+(BT3-BV3)^2)^0.5</f>
        <v>4.8720164788309166</v>
      </c>
      <c r="M3" s="5">
        <f t="shared" ref="M3:M12" si="9">((BU3-BW3)^2+(BV3-BX3)^2)^0.5</f>
        <v>1.692492156554942</v>
      </c>
      <c r="N3" s="5">
        <f t="shared" ref="N3:N11" si="10">((BW3-BY3)^2+(BX3-BZ3)^2)^0.5 + ((BY3-CA3)^2+(BZ3-CB3)^2)^0.5</f>
        <v>4.4302007087891679</v>
      </c>
      <c r="O3" s="5">
        <f t="shared" ref="O3:O11" si="11">((CA3-CC3)^2+(CB3-CD3)^2)^0.5</f>
        <v>1.7320950811084246</v>
      </c>
      <c r="P3" s="5">
        <f>((CE3-CG3)^2+(CF3-CH3)^2)^0.5</f>
        <v>4.7548774800198599</v>
      </c>
      <c r="Q3" s="5">
        <f t="shared" ref="Q3:Q11" si="12">((CG3-CI3)^2+(CH3-CJ3)^2)^0.5</f>
        <v>5.2444541756030238</v>
      </c>
      <c r="R3" s="5">
        <f>((CO3-CQ3)^2+(CP3-CR3)^2)^0.5</f>
        <v>3.4916574201945987</v>
      </c>
      <c r="S3" s="5">
        <f>((CQ3-CS3)^2+(CR3-CT3)^2)^0.5</f>
        <v>3.7879162530341137</v>
      </c>
      <c r="T3" s="5">
        <f>((CY3-DA3)^2+(CZ3-DB3)^2)^0.5</f>
        <v>4.9969716999398743</v>
      </c>
      <c r="U3" s="5">
        <f>((DA3-DC3)^2+(DB3-DD3)^2)^0.5</f>
        <v>5.206266510658093</v>
      </c>
      <c r="V3" s="5">
        <f>((DI3-DK3)^2+(DJ3-DL3)^2)^0.5</f>
        <v>1.0792247448979289</v>
      </c>
      <c r="W3" s="5">
        <f>((DK3-DM3)^2+(DL3-DN3)^2)^0.5</f>
        <v>1.4207177939337565</v>
      </c>
      <c r="X3" s="5">
        <f>((DM3-DO3)^2+(DN3-DP3)^2)^0.5</f>
        <v>0.38422499918667491</v>
      </c>
      <c r="Y3" s="5">
        <f t="shared" ref="Y3:Y12" si="13">((BE3-BK3)^2+(BF3-BL3)^2)^0.5</f>
        <v>1.1518999999999999</v>
      </c>
      <c r="Z3" s="5">
        <f t="shared" ref="Z3:Z12" si="14">((BG3-BI3)^2+(BH3-BJ3)^2)^0.5</f>
        <v>0.79499999999999993</v>
      </c>
      <c r="AA3" s="5">
        <f t="shared" ref="AA3:AA12" si="15">((BC3-BM3)^2+(BD3-BN3)^2)^0.5</f>
        <v>1.7736000000000001</v>
      </c>
      <c r="AB3" s="5">
        <f t="shared" ref="AB3:AB12" si="16">((BA3-BO3)^2+(BB3-BP3)^2)^0.5</f>
        <v>3.3718000000000004</v>
      </c>
      <c r="AC3" s="6">
        <f t="shared" ref="AC3:AC12" si="17">((AY3-BQ3)^2+(AZ3-BR3)^2)^0.5</f>
        <v>2.8689</v>
      </c>
      <c r="AD3" s="6">
        <f>((CK3-CM3)^2+(CL3-CN3)^2)^0.5</f>
        <v>0.35180000000000006</v>
      </c>
      <c r="AE3" s="6">
        <f>((CU3-CW3)^2+(CV3-CX3)^2)^0.5</f>
        <v>0.32249999999999979</v>
      </c>
      <c r="AF3" s="6">
        <f>((DE3-DG3)^2+(DF3-DH3)^2)^0.5</f>
        <v>0.29149999999999998</v>
      </c>
      <c r="AG3" s="9">
        <v>0</v>
      </c>
      <c r="AH3" s="9">
        <v>0</v>
      </c>
      <c r="AI3" s="9">
        <v>0</v>
      </c>
      <c r="AJ3" s="9">
        <v>-0.95189999999999997</v>
      </c>
      <c r="AK3" s="9">
        <v>0</v>
      </c>
      <c r="AL3" s="9">
        <v>-1.3734999999999999</v>
      </c>
      <c r="AM3" s="9">
        <v>0</v>
      </c>
      <c r="AN3" s="9">
        <v>-2.6118000000000001</v>
      </c>
      <c r="AO3" s="9">
        <v>0</v>
      </c>
      <c r="AP3" s="9">
        <v>-3.3527999999999998</v>
      </c>
      <c r="AQ3" s="9">
        <v>0</v>
      </c>
      <c r="AR3" s="9">
        <v>-5.3886000000000003</v>
      </c>
      <c r="AS3" s="9">
        <v>0</v>
      </c>
      <c r="AT3" s="9">
        <v>-6.6154000000000002</v>
      </c>
      <c r="AU3" s="9">
        <v>0</v>
      </c>
      <c r="AV3" s="9">
        <v>-12.3095</v>
      </c>
      <c r="AW3" s="9">
        <v>0</v>
      </c>
      <c r="AX3" s="9">
        <v>-13.2423</v>
      </c>
      <c r="AY3" s="18">
        <v>1.2624</v>
      </c>
      <c r="AZ3" s="18">
        <v>-6.2262000000000004</v>
      </c>
      <c r="BA3" s="19">
        <v>1.5354000000000001</v>
      </c>
      <c r="BB3" s="19">
        <v>-6.2262000000000004</v>
      </c>
      <c r="BC3" s="19">
        <v>0.80330000000000001</v>
      </c>
      <c r="BD3" s="19">
        <v>-6.2262000000000004</v>
      </c>
      <c r="BE3" s="19">
        <v>0.501</v>
      </c>
      <c r="BF3" s="19">
        <v>-6.2262000000000004</v>
      </c>
      <c r="BG3" s="19">
        <v>0.31369999999999998</v>
      </c>
      <c r="BH3" s="19">
        <v>-6.2262000000000004</v>
      </c>
      <c r="BI3" s="19">
        <v>-0.48130000000000001</v>
      </c>
      <c r="BJ3" s="19">
        <v>-6.2262000000000004</v>
      </c>
      <c r="BK3" s="19">
        <v>-0.65090000000000003</v>
      </c>
      <c r="BL3" s="19">
        <v>-6.2262000000000004</v>
      </c>
      <c r="BM3" s="19">
        <v>-0.97030000000000005</v>
      </c>
      <c r="BN3" s="19">
        <v>-6.2262000000000004</v>
      </c>
      <c r="BO3" s="19">
        <v>-1.8364</v>
      </c>
      <c r="BP3" s="19">
        <v>-6.2262000000000004</v>
      </c>
      <c r="BQ3" s="19">
        <v>-1.6065</v>
      </c>
      <c r="BR3" s="19">
        <v>-6.2262000000000004</v>
      </c>
      <c r="BS3" s="17">
        <v>0</v>
      </c>
      <c r="BT3" s="17">
        <v>0</v>
      </c>
      <c r="BU3" s="17">
        <v>0.46160000000000001</v>
      </c>
      <c r="BV3" s="17">
        <v>-4.8501000000000003</v>
      </c>
      <c r="BW3" s="17">
        <v>1.5583</v>
      </c>
      <c r="BX3" s="17">
        <v>-6.1391999999999998</v>
      </c>
      <c r="BY3" s="17">
        <v>3.4125000000000001</v>
      </c>
      <c r="BZ3" s="17">
        <v>-7.8644999999999996</v>
      </c>
      <c r="CA3" s="17">
        <v>5.2178000000000004</v>
      </c>
      <c r="CB3" s="17">
        <v>-8.4487000000000005</v>
      </c>
      <c r="CC3" s="17">
        <v>6.7061999999999999</v>
      </c>
      <c r="CD3" s="17">
        <v>-7.5628000000000002</v>
      </c>
      <c r="CE3" s="12">
        <v>-0.71179999999999999</v>
      </c>
      <c r="CF3" s="12">
        <v>-0.43120000000000003</v>
      </c>
      <c r="CG3" s="12">
        <v>-0.50549999999999995</v>
      </c>
      <c r="CH3" s="12">
        <v>-5.1816000000000004</v>
      </c>
      <c r="CI3" s="12">
        <v>4.7111000000000001</v>
      </c>
      <c r="CJ3" s="12">
        <v>-4.6417999999999999</v>
      </c>
      <c r="CK3" s="12">
        <v>-0.27179999999999999</v>
      </c>
      <c r="CL3" s="12">
        <v>-2.8816000000000002</v>
      </c>
      <c r="CM3" s="12">
        <v>-0.62360000000000004</v>
      </c>
      <c r="CN3" s="12">
        <v>-2.8816000000000002</v>
      </c>
      <c r="CO3" s="12">
        <v>-0.46929999999999999</v>
      </c>
      <c r="CP3" s="12">
        <v>-2.9489000000000001</v>
      </c>
      <c r="CQ3" s="12">
        <v>-3.4538000000000002</v>
      </c>
      <c r="CR3" s="12">
        <v>-1.1366000000000001</v>
      </c>
      <c r="CS3" s="12">
        <v>-0.17530000000000001</v>
      </c>
      <c r="CT3" s="12">
        <v>0.76070000000000004</v>
      </c>
      <c r="CU3" s="12">
        <v>-1.7437</v>
      </c>
      <c r="CV3" s="12">
        <v>-2.2033999999999998</v>
      </c>
      <c r="CW3" s="12">
        <v>-1.7437</v>
      </c>
      <c r="CX3" s="12">
        <v>-1.8809</v>
      </c>
      <c r="CY3" s="12">
        <v>-1.5919000000000001</v>
      </c>
      <c r="CZ3" s="12">
        <v>-1.9259999999999999</v>
      </c>
      <c r="DA3" s="12">
        <v>-5.0343</v>
      </c>
      <c r="DB3" s="12">
        <v>1.6960999999999999</v>
      </c>
      <c r="DC3" s="12">
        <v>-2.3216000000000001</v>
      </c>
      <c r="DD3" s="12">
        <v>6.1398000000000001</v>
      </c>
      <c r="DE3" s="12">
        <v>-3.4411</v>
      </c>
      <c r="DF3" s="12">
        <v>2.41E-2</v>
      </c>
      <c r="DG3" s="12">
        <v>-3.4411</v>
      </c>
      <c r="DH3" s="12">
        <v>0.31559999999999999</v>
      </c>
      <c r="DI3" s="12">
        <v>-6.6783000000000001</v>
      </c>
      <c r="DJ3" s="12">
        <v>1.6719999999999999</v>
      </c>
      <c r="DK3" s="12">
        <v>-5.9690000000000003</v>
      </c>
      <c r="DL3" s="12">
        <v>2.4853999999999998</v>
      </c>
      <c r="DM3" s="12">
        <v>-5.8083</v>
      </c>
      <c r="DN3" s="12">
        <v>3.8969999999999998</v>
      </c>
      <c r="DO3" s="12">
        <v>-5.9016999999999999</v>
      </c>
      <c r="DP3" s="12">
        <v>4.2697000000000003</v>
      </c>
    </row>
    <row r="4" spans="2:120" ht="14.45" customHeight="1" x14ac:dyDescent="0.2">
      <c r="B4" s="2" t="s">
        <v>95</v>
      </c>
      <c r="C4" s="2"/>
      <c r="D4" s="5">
        <f t="shared" si="0"/>
        <v>16.322700000000001</v>
      </c>
      <c r="E4" s="5">
        <f t="shared" si="1"/>
        <v>14.9396</v>
      </c>
      <c r="F4" s="5">
        <f t="shared" si="2"/>
        <v>2.6518000000000002</v>
      </c>
      <c r="G4" s="5">
        <f t="shared" si="3"/>
        <v>0.83819999999999995</v>
      </c>
      <c r="H4" s="5">
        <f t="shared" si="4"/>
        <v>1.4193000000000002</v>
      </c>
      <c r="I4" s="5">
        <f t="shared" si="5"/>
        <v>1.1315</v>
      </c>
      <c r="J4" s="5">
        <f t="shared" si="6"/>
        <v>2.3641000000000001</v>
      </c>
      <c r="K4" s="5">
        <f t="shared" si="7"/>
        <v>1.5583</v>
      </c>
      <c r="L4" s="5">
        <f t="shared" si="8"/>
        <v>6.227483202707174</v>
      </c>
      <c r="M4" s="5">
        <f t="shared" si="9"/>
        <v>2.1035184477441602</v>
      </c>
      <c r="N4" s="5">
        <f t="shared" si="10"/>
        <v>6.0558205430808467</v>
      </c>
      <c r="O4" s="5">
        <f t="shared" si="11"/>
        <v>2.0422599271395407</v>
      </c>
      <c r="P4" s="5">
        <f t="shared" ref="P4:P11" si="18">((CE4-CG4)^2+(CF4-CH4)^2)^0.5</f>
        <v>6.0390015308824028</v>
      </c>
      <c r="Q4" s="5">
        <f t="shared" si="12"/>
        <v>6.6099246001751037</v>
      </c>
      <c r="R4" s="5">
        <f t="shared" ref="R4:R11" si="19">((CO4-CQ4)^2+(CP4-CR4)^2)^0.5</f>
        <v>4.5083787607076671</v>
      </c>
      <c r="S4" s="5">
        <f t="shared" ref="S4:S11" si="20">((CQ4-CS4)^2+(CR4-CT4)^2)^0.5</f>
        <v>5.4729654091726188</v>
      </c>
      <c r="T4" s="5">
        <f t="shared" ref="T4:T11" si="21">((CY4-DA4)^2+(CZ4-DB4)^2)^0.5</f>
        <v>6.2920884688631</v>
      </c>
      <c r="U4" s="5">
        <f t="shared" ref="U4:U11" si="22">((DA4-DC4)^2+(DB4-DD4)^2)^0.5</f>
        <v>7.2957335477661189</v>
      </c>
      <c r="V4" s="5">
        <f t="shared" ref="V4:V11" si="23">((DI4-DK4)^2+(DJ4-DL4)^2)^0.5</f>
        <v>1.2041172077501425</v>
      </c>
      <c r="W4" s="5">
        <f t="shared" ref="W4:W11" si="24">((DK4-DM4)^2+(DL4-DN4)^2)^0.5</f>
        <v>1.689410832213408</v>
      </c>
      <c r="X4" s="5">
        <f t="shared" ref="X4:X11" si="25">((DM4-DO4)^2+(DN4-DP4)^2)^0.5</f>
        <v>0.40166868187599597</v>
      </c>
      <c r="Y4" s="5">
        <f t="shared" si="13"/>
        <v>1.1930999999999998</v>
      </c>
      <c r="Z4" s="5">
        <f t="shared" si="14"/>
        <v>0.74929999999999997</v>
      </c>
      <c r="AA4" s="5">
        <f t="shared" si="15"/>
        <v>2.4137</v>
      </c>
      <c r="AB4" s="5">
        <f t="shared" si="16"/>
        <v>4.1669</v>
      </c>
      <c r="AC4" s="6">
        <f t="shared" si="17"/>
        <v>3.1547000000000001</v>
      </c>
      <c r="AD4" s="6">
        <f t="shared" ref="AD4:AD10" si="26">((CK4-CM4)^2+(CL4-CN4)^2)^0.5</f>
        <v>0.47310000000000002</v>
      </c>
      <c r="AE4" s="6">
        <f t="shared" ref="AE4:AE11" si="27">((CU4-CW4)^2+(CV4-CX4)^2)^0.5</f>
        <v>0.44259999999999999</v>
      </c>
      <c r="AF4" s="6">
        <f t="shared" ref="AF4:AF11" si="28">((DE4-DG4)^2+(DF4-DH4)^2)^0.5</f>
        <v>0.39310000000000045</v>
      </c>
      <c r="AG4" s="9">
        <v>0</v>
      </c>
      <c r="AH4" s="9">
        <v>0</v>
      </c>
      <c r="AI4" s="9">
        <v>0</v>
      </c>
      <c r="AJ4" s="9">
        <v>-0.83819999999999995</v>
      </c>
      <c r="AK4" s="9">
        <v>0</v>
      </c>
      <c r="AL4" s="9">
        <v>-1.2324999999999999</v>
      </c>
      <c r="AM4" s="9">
        <v>0</v>
      </c>
      <c r="AN4" s="9">
        <v>-2.6518000000000002</v>
      </c>
      <c r="AO4" s="9">
        <v>0</v>
      </c>
      <c r="AP4" s="9">
        <v>-3.7833000000000001</v>
      </c>
      <c r="AQ4" s="9">
        <v>0</v>
      </c>
      <c r="AR4" s="9">
        <v>-6.1474000000000002</v>
      </c>
      <c r="AS4" s="9">
        <v>0</v>
      </c>
      <c r="AT4" s="9">
        <v>-7.7057000000000002</v>
      </c>
      <c r="AU4" s="9">
        <v>0</v>
      </c>
      <c r="AV4" s="9">
        <v>-14.9396</v>
      </c>
      <c r="AW4" s="9">
        <v>0</v>
      </c>
      <c r="AX4" s="9">
        <v>-16.322700000000001</v>
      </c>
      <c r="AY4" s="18">
        <v>1.6472</v>
      </c>
      <c r="AZ4" s="18">
        <v>-6.9374000000000002</v>
      </c>
      <c r="BA4" s="19">
        <v>1.9552</v>
      </c>
      <c r="BB4" s="19">
        <v>-6.9374000000000002</v>
      </c>
      <c r="BC4" s="19">
        <v>1.0915999999999999</v>
      </c>
      <c r="BD4" s="19">
        <v>-6.9374000000000002</v>
      </c>
      <c r="BE4" s="19">
        <v>0.52639999999999998</v>
      </c>
      <c r="BF4" s="19">
        <v>-6.9374000000000002</v>
      </c>
      <c r="BG4" s="19">
        <v>0.32769999999999999</v>
      </c>
      <c r="BH4" s="19">
        <v>-6.9374000000000002</v>
      </c>
      <c r="BI4" s="19">
        <v>-0.42159999999999997</v>
      </c>
      <c r="BJ4" s="19">
        <v>-6.9374000000000002</v>
      </c>
      <c r="BK4" s="19">
        <v>-0.66669999999999996</v>
      </c>
      <c r="BL4" s="19">
        <v>-6.9374000000000002</v>
      </c>
      <c r="BM4" s="19">
        <v>-1.3221000000000001</v>
      </c>
      <c r="BN4" s="19">
        <v>-6.9374000000000002</v>
      </c>
      <c r="BO4" s="19">
        <v>-2.2117</v>
      </c>
      <c r="BP4" s="19">
        <v>-6.9374000000000002</v>
      </c>
      <c r="BQ4" s="19">
        <v>-1.5075000000000001</v>
      </c>
      <c r="BR4" s="19">
        <v>-6.9374000000000002</v>
      </c>
      <c r="BS4" s="17">
        <v>0</v>
      </c>
      <c r="BT4" s="17">
        <v>0</v>
      </c>
      <c r="BU4" s="17">
        <v>-3.262</v>
      </c>
      <c r="BV4" s="17">
        <v>-5.3048000000000002</v>
      </c>
      <c r="BW4" s="17">
        <v>-1.2324999999999999</v>
      </c>
      <c r="BX4" s="17">
        <v>-5.8578999999999999</v>
      </c>
      <c r="BY4" s="17">
        <v>-1.2324999999999999</v>
      </c>
      <c r="BZ4" s="17">
        <v>-5.8578999999999999</v>
      </c>
      <c r="CA4" s="17">
        <v>4.8228</v>
      </c>
      <c r="CB4" s="17">
        <v>-5.7785000000000002</v>
      </c>
      <c r="CC4" s="17">
        <v>6.3208000000000002</v>
      </c>
      <c r="CD4" s="17">
        <v>-4.3903999999999996</v>
      </c>
      <c r="CE4" s="12">
        <v>-0.52580000000000005</v>
      </c>
      <c r="CF4" s="12">
        <v>-0.61850000000000005</v>
      </c>
      <c r="CG4" s="12">
        <v>0.51119999999999999</v>
      </c>
      <c r="CH4" s="12">
        <v>-6.5678000000000001</v>
      </c>
      <c r="CI4" s="12">
        <v>5.6801000000000004</v>
      </c>
      <c r="CJ4" s="12">
        <v>-2.4479000000000002</v>
      </c>
      <c r="CK4" s="12">
        <v>0.36830000000000002</v>
      </c>
      <c r="CL4" s="12">
        <v>-3.3908999999999998</v>
      </c>
      <c r="CM4" s="12">
        <v>-0.1048</v>
      </c>
      <c r="CN4" s="12">
        <v>-3.3908999999999998</v>
      </c>
      <c r="CO4" s="12">
        <v>6.9199999999999998E-2</v>
      </c>
      <c r="CP4" s="12">
        <v>-3.4068000000000001</v>
      </c>
      <c r="CQ4" s="12">
        <v>-2.7864</v>
      </c>
      <c r="CR4" s="12">
        <v>-6.8955000000000002</v>
      </c>
      <c r="CS4" s="12">
        <v>2.2530000000000001</v>
      </c>
      <c r="CT4" s="12">
        <v>-4.7606000000000002</v>
      </c>
      <c r="CU4" s="12">
        <v>-0.7671</v>
      </c>
      <c r="CV4" s="12">
        <v>-4.9269999999999996</v>
      </c>
      <c r="CW4" s="12">
        <v>-1.2097</v>
      </c>
      <c r="CX4" s="12">
        <v>-4.9269999999999996</v>
      </c>
      <c r="CY4" s="12">
        <v>-1.0357000000000001</v>
      </c>
      <c r="CZ4" s="12">
        <v>-4.7561</v>
      </c>
      <c r="DA4" s="12">
        <v>-6.67</v>
      </c>
      <c r="DB4" s="12">
        <v>-1.9552</v>
      </c>
      <c r="DC4" s="12">
        <v>0.60199999999999998</v>
      </c>
      <c r="DD4" s="12">
        <v>-2.5432000000000001</v>
      </c>
      <c r="DE4" s="12">
        <v>-2.8010000000000002</v>
      </c>
      <c r="DF4" s="12">
        <v>-4.0075000000000003</v>
      </c>
      <c r="DG4" s="12">
        <v>-2.8010000000000002</v>
      </c>
      <c r="DH4" s="12">
        <v>-3.6143999999999998</v>
      </c>
      <c r="DI4" s="12">
        <v>-6.5423999999999998</v>
      </c>
      <c r="DJ4" s="12">
        <v>4.3872</v>
      </c>
      <c r="DK4" s="12">
        <v>-5.9683999999999999</v>
      </c>
      <c r="DL4" s="12">
        <v>3.3287</v>
      </c>
      <c r="DM4" s="12">
        <v>-6.3144</v>
      </c>
      <c r="DN4" s="12">
        <v>1.6751</v>
      </c>
      <c r="DO4" s="12">
        <v>-6.5621</v>
      </c>
      <c r="DP4" s="12">
        <v>1.3589</v>
      </c>
    </row>
    <row r="5" spans="2:120" ht="16.899999999999999" customHeight="1" x14ac:dyDescent="0.2">
      <c r="B5" s="2" t="s">
        <v>96</v>
      </c>
      <c r="C5" s="2"/>
      <c r="D5" s="5">
        <f t="shared" si="0"/>
        <v>13.331799999999999</v>
      </c>
      <c r="E5" s="5">
        <f t="shared" si="1"/>
        <v>12.422499999999999</v>
      </c>
      <c r="F5" s="5">
        <f t="shared" si="2"/>
        <v>2.4422000000000001</v>
      </c>
      <c r="G5" s="5">
        <f t="shared" si="3"/>
        <v>0.6915</v>
      </c>
      <c r="H5" s="5">
        <f t="shared" si="4"/>
        <v>1.3011000000000001</v>
      </c>
      <c r="I5" s="5">
        <f t="shared" si="5"/>
        <v>0.76709999999999967</v>
      </c>
      <c r="J5" s="5">
        <f t="shared" si="6"/>
        <v>1.9729000000000001</v>
      </c>
      <c r="K5" s="5">
        <f t="shared" si="7"/>
        <v>0.85789999999999988</v>
      </c>
      <c r="L5" s="5">
        <f t="shared" si="8"/>
        <v>5.0849639575910466</v>
      </c>
      <c r="M5" s="5">
        <f t="shared" si="9"/>
        <v>1.75121578910196</v>
      </c>
      <c r="N5" s="5">
        <f t="shared" si="10"/>
        <v>4.4539483961732529</v>
      </c>
      <c r="O5" s="5">
        <f>((CA5-CC5)^2+(CB5-CD5)^2)^0.5</f>
        <v>1.5142134624946377</v>
      </c>
      <c r="P5" s="5">
        <f t="shared" si="18"/>
        <v>4.8872237886145546</v>
      </c>
      <c r="Q5" s="5">
        <f t="shared" si="12"/>
        <v>5.169830826052241</v>
      </c>
      <c r="R5" s="5">
        <f t="shared" si="19"/>
        <v>3.884479909846362</v>
      </c>
      <c r="S5" s="5">
        <f t="shared" si="20"/>
        <v>4.3861629119311107</v>
      </c>
      <c r="T5" s="5">
        <f t="shared" si="21"/>
        <v>4.2508915817743453</v>
      </c>
      <c r="U5" s="5">
        <f t="shared" si="22"/>
        <v>5.3488808408862498</v>
      </c>
      <c r="V5" s="5">
        <f t="shared" si="23"/>
        <v>1.103464580310578</v>
      </c>
      <c r="W5" s="5">
        <f t="shared" si="24"/>
        <v>1.471478688258854</v>
      </c>
      <c r="X5" s="5">
        <f t="shared" si="25"/>
        <v>0.40167017564165847</v>
      </c>
      <c r="Y5" s="5">
        <f t="shared" si="13"/>
        <v>1.1049</v>
      </c>
      <c r="Z5" s="5">
        <f t="shared" si="14"/>
        <v>0.65080000000000005</v>
      </c>
      <c r="AA5" s="5">
        <f t="shared" si="15"/>
        <v>1.7614000000000001</v>
      </c>
      <c r="AB5" s="5">
        <f t="shared" si="16"/>
        <v>3.2385000000000002</v>
      </c>
      <c r="AC5" s="6">
        <f t="shared" si="17"/>
        <v>2.5368000000000004</v>
      </c>
      <c r="AD5" s="6">
        <f t="shared" si="26"/>
        <v>0.38290000000000024</v>
      </c>
      <c r="AE5" s="6">
        <f t="shared" si="27"/>
        <v>0.35749999999999993</v>
      </c>
      <c r="AF5" s="6">
        <f t="shared" si="28"/>
        <v>0.29150000000000009</v>
      </c>
      <c r="AG5" s="9">
        <v>0</v>
      </c>
      <c r="AH5" s="9">
        <v>0</v>
      </c>
      <c r="AI5" s="9">
        <v>0</v>
      </c>
      <c r="AJ5" s="9">
        <v>-0.6915</v>
      </c>
      <c r="AK5" s="9">
        <v>0</v>
      </c>
      <c r="AL5" s="9">
        <v>-1.1411</v>
      </c>
      <c r="AM5" s="9">
        <v>0</v>
      </c>
      <c r="AN5" s="9">
        <v>-2.4422000000000001</v>
      </c>
      <c r="AO5" s="9">
        <v>0</v>
      </c>
      <c r="AP5" s="9">
        <v>-3.2092999999999998</v>
      </c>
      <c r="AQ5" s="9">
        <v>0</v>
      </c>
      <c r="AR5" s="9">
        <v>-5.1821999999999999</v>
      </c>
      <c r="AS5" s="9">
        <v>0</v>
      </c>
      <c r="AT5" s="9">
        <v>-6.0400999999999998</v>
      </c>
      <c r="AU5" s="9">
        <v>0</v>
      </c>
      <c r="AV5" s="9">
        <v>-12.422499999999999</v>
      </c>
      <c r="AW5" s="9">
        <v>0</v>
      </c>
      <c r="AX5" s="9">
        <v>-13.331799999999999</v>
      </c>
      <c r="AY5" s="18">
        <v>1.3176000000000001</v>
      </c>
      <c r="AZ5" s="18">
        <v>-5.4737</v>
      </c>
      <c r="BA5" s="19">
        <v>1.6313</v>
      </c>
      <c r="BB5" s="19">
        <v>-5.4737</v>
      </c>
      <c r="BC5" s="19">
        <v>0.98040000000000005</v>
      </c>
      <c r="BD5" s="19">
        <v>-5.4737</v>
      </c>
      <c r="BE5" s="19">
        <v>0.68389999999999995</v>
      </c>
      <c r="BF5" s="19">
        <v>-5.4737</v>
      </c>
      <c r="BG5" s="19">
        <v>0.38350000000000001</v>
      </c>
      <c r="BH5" s="19">
        <v>-5.4737</v>
      </c>
      <c r="BI5" s="19">
        <v>-0.26729999999999998</v>
      </c>
      <c r="BJ5" s="19">
        <v>-5.4737</v>
      </c>
      <c r="BK5" s="19">
        <v>-0.42099999999999999</v>
      </c>
      <c r="BL5" s="19">
        <v>-5.4737</v>
      </c>
      <c r="BM5" s="19">
        <v>-0.78100000000000003</v>
      </c>
      <c r="BN5" s="19">
        <v>-5.4737</v>
      </c>
      <c r="BO5" s="19">
        <v>-1.6072</v>
      </c>
      <c r="BP5" s="19">
        <v>-5.4737</v>
      </c>
      <c r="BQ5" s="19">
        <v>-1.2192000000000001</v>
      </c>
      <c r="BR5" s="19">
        <v>-5.4737</v>
      </c>
      <c r="BS5" s="17">
        <v>0</v>
      </c>
      <c r="BT5" s="17">
        <v>0</v>
      </c>
      <c r="BU5" s="17">
        <v>0.90490000000000004</v>
      </c>
      <c r="BV5" s="17">
        <v>5.0038</v>
      </c>
      <c r="BW5" s="17">
        <v>2.6556000000000002</v>
      </c>
      <c r="BX5" s="17">
        <v>4.9612999999999996</v>
      </c>
      <c r="BY5" s="17">
        <v>5.7728000000000002</v>
      </c>
      <c r="BZ5" s="17">
        <v>5.0031999999999996</v>
      </c>
      <c r="CA5" s="17">
        <v>7.0536000000000003</v>
      </c>
      <c r="CB5" s="17">
        <v>4.6215000000000002</v>
      </c>
      <c r="CC5" s="17">
        <v>6.8040000000000003</v>
      </c>
      <c r="CD5" s="17">
        <v>3.1280000000000001</v>
      </c>
      <c r="CE5" s="12">
        <v>-2.7572000000000001</v>
      </c>
      <c r="CF5" s="12">
        <v>-0.24260000000000001</v>
      </c>
      <c r="CG5" s="12">
        <v>-1.5062</v>
      </c>
      <c r="CH5" s="12">
        <v>4.4817999999999998</v>
      </c>
      <c r="CI5" s="12">
        <v>3.4346999999999999</v>
      </c>
      <c r="CJ5" s="12">
        <v>2.9603999999999999</v>
      </c>
      <c r="CK5" s="12">
        <v>-1.8033999999999999</v>
      </c>
      <c r="CL5" s="12">
        <v>2.3805999999999998</v>
      </c>
      <c r="CM5" s="12">
        <v>-2.1863000000000001</v>
      </c>
      <c r="CN5" s="12">
        <v>2.3805999999999998</v>
      </c>
      <c r="CO5" s="12">
        <v>-2.7164999999999999</v>
      </c>
      <c r="CP5" s="12">
        <v>2.3805999999999998</v>
      </c>
      <c r="CQ5" s="12">
        <v>-1.0516000000000001</v>
      </c>
      <c r="CR5" s="12">
        <v>-1.129</v>
      </c>
      <c r="CS5" s="12">
        <v>-1.1386000000000001</v>
      </c>
      <c r="CT5" s="12">
        <v>3.2563</v>
      </c>
      <c r="CU5" s="12">
        <v>-1.7443</v>
      </c>
      <c r="CV5" s="12">
        <v>1.0311999999999999</v>
      </c>
      <c r="CW5" s="12">
        <v>-2.1017999999999999</v>
      </c>
      <c r="CX5" s="12">
        <v>1.0311999999999999</v>
      </c>
      <c r="CY5" s="12">
        <v>-2.4300999999999999</v>
      </c>
      <c r="CZ5" s="12">
        <v>1.4033</v>
      </c>
      <c r="DA5" s="12">
        <v>-3.2391000000000001</v>
      </c>
      <c r="DB5" s="12">
        <v>-2.7698999999999998</v>
      </c>
      <c r="DC5" s="12">
        <v>2.1057000000000001</v>
      </c>
      <c r="DD5" s="12">
        <v>-2.5609999999999999</v>
      </c>
      <c r="DE5" s="12">
        <v>-2.5983999999999998</v>
      </c>
      <c r="DF5" s="12">
        <v>-0.4521</v>
      </c>
      <c r="DG5" s="12">
        <v>-2.8898999999999999</v>
      </c>
      <c r="DH5" s="12">
        <v>-0.4521</v>
      </c>
      <c r="DI5" s="12">
        <v>-5.7085999999999997</v>
      </c>
      <c r="DJ5" s="12">
        <v>4.8285</v>
      </c>
      <c r="DK5" s="12">
        <v>-5.2534000000000001</v>
      </c>
      <c r="DL5" s="12">
        <v>5.8337000000000003</v>
      </c>
      <c r="DM5" s="12">
        <v>-5.4901999999999997</v>
      </c>
      <c r="DN5" s="12">
        <v>7.2859999999999996</v>
      </c>
      <c r="DO5" s="12">
        <v>-5.7525000000000004</v>
      </c>
      <c r="DP5" s="12">
        <v>7.5902000000000003</v>
      </c>
    </row>
    <row r="6" spans="2:120" ht="15" customHeight="1" x14ac:dyDescent="0.2">
      <c r="B6" s="2" t="s">
        <v>97</v>
      </c>
      <c r="C6" s="2"/>
      <c r="D6" s="5">
        <f t="shared" si="0"/>
        <v>16.828800000000001</v>
      </c>
      <c r="E6" s="5">
        <f t="shared" si="1"/>
        <v>16.029299999999999</v>
      </c>
      <c r="F6" s="5">
        <f t="shared" si="2"/>
        <v>2.9216000000000002</v>
      </c>
      <c r="G6" s="5">
        <f t="shared" si="3"/>
        <v>0.95760000000000001</v>
      </c>
      <c r="H6" s="5">
        <f t="shared" si="4"/>
        <v>1.4630000000000003</v>
      </c>
      <c r="I6" s="5">
        <f t="shared" si="5"/>
        <v>1.1017999999999994</v>
      </c>
      <c r="J6" s="5">
        <f t="shared" si="6"/>
        <v>2.3799000000000001</v>
      </c>
      <c r="K6" s="5">
        <f t="shared" si="7"/>
        <v>1.3031000000000006</v>
      </c>
      <c r="L6" s="5">
        <f t="shared" si="8"/>
        <v>7.2707978963797366</v>
      </c>
      <c r="M6" s="5">
        <f t="shared" si="9"/>
        <v>2.4043181257895139</v>
      </c>
      <c r="N6" s="5">
        <f t="shared" si="10"/>
        <v>7.1170391412853924</v>
      </c>
      <c r="O6" s="5">
        <f t="shared" si="11"/>
        <v>1.3159862385298713</v>
      </c>
      <c r="P6" s="5">
        <f t="shared" si="18"/>
        <v>7.2237991680278588</v>
      </c>
      <c r="Q6" s="5">
        <f t="shared" si="12"/>
        <v>7.4457487232648409</v>
      </c>
      <c r="R6" s="5">
        <f t="shared" si="19"/>
        <v>5.0166310179242801</v>
      </c>
      <c r="S6" s="5">
        <f t="shared" si="20"/>
        <v>5.9254657487829601</v>
      </c>
      <c r="T6" s="5">
        <f t="shared" si="21"/>
        <v>6.314376616103921</v>
      </c>
      <c r="U6" s="5">
        <f t="shared" si="22"/>
        <v>8.2538054671769459</v>
      </c>
      <c r="V6" s="5">
        <f t="shared" si="23"/>
        <v>1.3292858308129214</v>
      </c>
      <c r="W6" s="5">
        <f t="shared" si="24"/>
        <v>1.8728510084894634</v>
      </c>
      <c r="X6" s="5">
        <f t="shared" si="25"/>
        <v>0.45190054215501912</v>
      </c>
      <c r="Y6" s="5">
        <f t="shared" si="13"/>
        <v>1.3963999999999999</v>
      </c>
      <c r="Z6" s="5">
        <f t="shared" si="14"/>
        <v>0.83379999999999999</v>
      </c>
      <c r="AA6" s="5">
        <f t="shared" si="15"/>
        <v>2.4359000000000002</v>
      </c>
      <c r="AB6" s="5">
        <f t="shared" si="16"/>
        <v>4.5244</v>
      </c>
      <c r="AC6" s="6">
        <f t="shared" si="17"/>
        <v>2.8898999999999999</v>
      </c>
      <c r="AD6" s="6">
        <f t="shared" si="26"/>
        <v>0.45400000000000063</v>
      </c>
      <c r="AE6" s="6">
        <f t="shared" si="27"/>
        <v>0.44380000000000042</v>
      </c>
      <c r="AF6" s="6">
        <f t="shared" si="28"/>
        <v>0.38980000000000015</v>
      </c>
      <c r="AG6" s="9">
        <v>0</v>
      </c>
      <c r="AH6" s="9">
        <v>0</v>
      </c>
      <c r="AI6" s="9">
        <v>0</v>
      </c>
      <c r="AJ6" s="9">
        <v>-0.95760000000000001</v>
      </c>
      <c r="AK6" s="9">
        <v>0</v>
      </c>
      <c r="AL6" s="9">
        <v>-1.4585999999999999</v>
      </c>
      <c r="AM6" s="9">
        <v>0</v>
      </c>
      <c r="AN6" s="9">
        <v>-2.9216000000000002</v>
      </c>
      <c r="AO6" s="9">
        <v>0</v>
      </c>
      <c r="AP6" s="9">
        <v>-4.0233999999999996</v>
      </c>
      <c r="AQ6" s="9">
        <v>0</v>
      </c>
      <c r="AR6" s="9">
        <v>-6.4032999999999998</v>
      </c>
      <c r="AS6" s="9">
        <v>0</v>
      </c>
      <c r="AT6" s="9">
        <v>-7.7064000000000004</v>
      </c>
      <c r="AU6" s="9">
        <v>0</v>
      </c>
      <c r="AV6" s="9">
        <v>-16.029299999999999</v>
      </c>
      <c r="AW6" s="9">
        <v>0</v>
      </c>
      <c r="AX6" s="9">
        <v>-16.828800000000001</v>
      </c>
      <c r="AY6" s="18">
        <v>1.4872000000000001</v>
      </c>
      <c r="AZ6" s="18">
        <v>-8.5928000000000004</v>
      </c>
      <c r="BA6" s="19">
        <v>1.8853</v>
      </c>
      <c r="BB6" s="19">
        <v>-8.5928000000000004</v>
      </c>
      <c r="BC6" s="19">
        <v>1.056</v>
      </c>
      <c r="BD6" s="19">
        <v>-8.5928000000000004</v>
      </c>
      <c r="BE6" s="19">
        <v>0.54420000000000002</v>
      </c>
      <c r="BF6" s="19">
        <v>-8.5928000000000004</v>
      </c>
      <c r="BG6" s="19">
        <v>0.26229999999999998</v>
      </c>
      <c r="BH6" s="19">
        <v>-8.5928000000000004</v>
      </c>
      <c r="BI6" s="19">
        <v>-0.57150000000000001</v>
      </c>
      <c r="BJ6" s="19">
        <v>-8.5928000000000004</v>
      </c>
      <c r="BK6" s="19">
        <v>-0.85219999999999996</v>
      </c>
      <c r="BL6" s="19">
        <v>-8.5928000000000004</v>
      </c>
      <c r="BM6" s="19">
        <v>-1.3798999999999999</v>
      </c>
      <c r="BN6" s="19">
        <v>-8.5928000000000004</v>
      </c>
      <c r="BO6" s="19">
        <v>-2.6391</v>
      </c>
      <c r="BP6" s="19">
        <v>-8.5928000000000004</v>
      </c>
      <c r="BQ6" s="19">
        <v>-1.4027000000000001</v>
      </c>
      <c r="BR6" s="19">
        <v>-8.5928000000000004</v>
      </c>
      <c r="BS6" s="17">
        <v>0</v>
      </c>
      <c r="BT6" s="17">
        <v>0</v>
      </c>
      <c r="BU6" s="17">
        <v>1.4154</v>
      </c>
      <c r="BV6" s="17">
        <v>7.1317000000000004</v>
      </c>
      <c r="BW6" s="17">
        <v>3.6233</v>
      </c>
      <c r="BX6" s="17">
        <v>8.0835000000000008</v>
      </c>
      <c r="BY6" s="17">
        <v>6.3963999999999999</v>
      </c>
      <c r="BZ6" s="17">
        <v>8.9026999999999994</v>
      </c>
      <c r="CA6" s="17">
        <v>10.074299999999999</v>
      </c>
      <c r="CB6" s="17">
        <v>6.8224</v>
      </c>
      <c r="CC6" s="17">
        <v>9.8849999999999998</v>
      </c>
      <c r="CD6" s="17">
        <v>5.5201000000000002</v>
      </c>
      <c r="CE6" s="12">
        <v>4.4227999999999996</v>
      </c>
      <c r="CF6" s="12">
        <v>3.3540999999999999</v>
      </c>
      <c r="CG6" s="12">
        <v>6.7226999999999997</v>
      </c>
      <c r="CH6" s="12">
        <v>-3.4937999999999998</v>
      </c>
      <c r="CI6" s="12">
        <v>10.770899999999999</v>
      </c>
      <c r="CJ6" s="12">
        <v>2.7553000000000001</v>
      </c>
      <c r="CK6" s="12">
        <v>6.0128000000000004</v>
      </c>
      <c r="CL6" s="12">
        <v>-0.55049999999999999</v>
      </c>
      <c r="CM6" s="12">
        <v>5.5587999999999997</v>
      </c>
      <c r="CN6" s="12">
        <v>-0.55049999999999999</v>
      </c>
      <c r="CO6" s="12">
        <v>5.6635999999999997</v>
      </c>
      <c r="CP6" s="12">
        <v>-0.48010000000000003</v>
      </c>
      <c r="CQ6" s="12">
        <v>6.117</v>
      </c>
      <c r="CR6" s="12">
        <v>-5.4762000000000004</v>
      </c>
      <c r="CS6" s="12">
        <v>8.9205000000000005</v>
      </c>
      <c r="CT6" s="12">
        <v>-0.25590000000000002</v>
      </c>
      <c r="CU6" s="12">
        <v>6.2979000000000003</v>
      </c>
      <c r="CV6" s="12">
        <v>-2.5051000000000001</v>
      </c>
      <c r="CW6" s="12">
        <v>5.8540999999999999</v>
      </c>
      <c r="CX6" s="12">
        <v>-2.5051000000000001</v>
      </c>
      <c r="CY6" s="12">
        <v>5.5225999999999997</v>
      </c>
      <c r="CZ6" s="12">
        <v>-2.2719999999999998</v>
      </c>
      <c r="DA6" s="12">
        <v>7.1087999999999996</v>
      </c>
      <c r="DB6" s="12">
        <v>-8.3839000000000006</v>
      </c>
      <c r="DC6" s="12">
        <v>15.3626</v>
      </c>
      <c r="DD6" s="12">
        <v>-8.3743999999999996</v>
      </c>
      <c r="DE6" s="12">
        <v>6.4051999999999998</v>
      </c>
      <c r="DF6" s="12">
        <v>-5.1167999999999996</v>
      </c>
      <c r="DG6" s="12">
        <v>6.0153999999999996</v>
      </c>
      <c r="DH6" s="12">
        <v>-5.1167999999999996</v>
      </c>
      <c r="DI6" s="12">
        <v>-6.2324999999999999</v>
      </c>
      <c r="DJ6" s="12">
        <v>7.7405999999999997</v>
      </c>
      <c r="DK6" s="12">
        <v>-5.6463999999999999</v>
      </c>
      <c r="DL6" s="12">
        <v>6.5475000000000003</v>
      </c>
      <c r="DM6" s="12">
        <v>-6.2610999999999999</v>
      </c>
      <c r="DN6" s="12">
        <v>4.7784000000000004</v>
      </c>
      <c r="DO6" s="12">
        <v>-6.5633999999999997</v>
      </c>
      <c r="DP6" s="12">
        <v>4.4424999999999999</v>
      </c>
    </row>
    <row r="7" spans="2:120" ht="16.149999999999999" customHeight="1" x14ac:dyDescent="0.2">
      <c r="B7" s="2" t="s">
        <v>98</v>
      </c>
      <c r="C7" s="2" t="s">
        <v>479</v>
      </c>
      <c r="D7" s="5">
        <f t="shared" si="0"/>
        <v>13.853199999999999</v>
      </c>
      <c r="E7" s="5">
        <f t="shared" si="1"/>
        <v>12.6213</v>
      </c>
      <c r="F7" s="5">
        <f t="shared" si="2"/>
        <v>3.5941000000000001</v>
      </c>
      <c r="G7" s="5">
        <f t="shared" si="3"/>
        <v>0.88839999999999997</v>
      </c>
      <c r="H7" s="5">
        <f t="shared" si="4"/>
        <v>1.0446</v>
      </c>
      <c r="I7" s="5">
        <f t="shared" si="5"/>
        <v>1.7907000000000002</v>
      </c>
      <c r="J7" s="5">
        <f t="shared" si="6"/>
        <v>1.1353999999999997</v>
      </c>
      <c r="K7" s="5">
        <f t="shared" si="7"/>
        <v>6.1214000000000004</v>
      </c>
      <c r="L7" s="5">
        <f t="shared" si="8"/>
        <v>5.4902868795719595</v>
      </c>
      <c r="M7" s="5">
        <f t="shared" si="9"/>
        <v>1.8161572453947927</v>
      </c>
      <c r="N7" s="5">
        <f t="shared" si="10"/>
        <v>4.7834754039097263</v>
      </c>
      <c r="O7" s="5" t="s">
        <v>566</v>
      </c>
      <c r="P7" s="5">
        <f t="shared" si="18"/>
        <v>5.4003506645402206</v>
      </c>
      <c r="Q7" s="5">
        <f t="shared" si="12"/>
        <v>5.869108705757629</v>
      </c>
      <c r="R7" s="5">
        <f t="shared" si="19"/>
        <v>3.9428989297216326</v>
      </c>
      <c r="S7" s="5">
        <f t="shared" si="20"/>
        <v>4.6677427446250706</v>
      </c>
      <c r="T7" s="5">
        <f t="shared" si="21"/>
        <v>5.2226901880161343</v>
      </c>
      <c r="U7" s="5">
        <f t="shared" si="22"/>
        <v>6.3668950556766681</v>
      </c>
      <c r="V7" s="5">
        <f t="shared" si="23"/>
        <v>1.0270196736187671</v>
      </c>
      <c r="W7" s="5">
        <f t="shared" si="24"/>
        <v>1.5515260681019831</v>
      </c>
      <c r="X7" s="5">
        <f t="shared" si="25"/>
        <v>0.37650213810813876</v>
      </c>
      <c r="Y7" s="5">
        <f t="shared" si="13"/>
        <v>1.1136999999999999</v>
      </c>
      <c r="Z7" s="5">
        <f t="shared" si="14"/>
        <v>0.68389999999999995</v>
      </c>
      <c r="AA7" s="5">
        <f t="shared" si="15"/>
        <v>1.8637000000000001</v>
      </c>
      <c r="AB7" s="5">
        <f t="shared" si="16"/>
        <v>3.1711999999999998</v>
      </c>
      <c r="AC7" s="6">
        <f t="shared" si="17"/>
        <v>2.4173999999999998</v>
      </c>
      <c r="AD7" s="6">
        <f t="shared" si="26"/>
        <v>0.41969999999999996</v>
      </c>
      <c r="AE7" s="6">
        <f t="shared" si="27"/>
        <v>0.38990000000000002</v>
      </c>
      <c r="AF7" s="6">
        <f t="shared" si="28"/>
        <v>0.34100000000000108</v>
      </c>
      <c r="AG7" s="9">
        <v>0</v>
      </c>
      <c r="AH7" s="9">
        <v>0</v>
      </c>
      <c r="AI7" s="9">
        <v>0</v>
      </c>
      <c r="AJ7" s="9">
        <v>-0.88839999999999997</v>
      </c>
      <c r="AK7" s="9">
        <v>0</v>
      </c>
      <c r="AL7" s="9">
        <v>-2.5495000000000001</v>
      </c>
      <c r="AM7" s="9">
        <v>0</v>
      </c>
      <c r="AN7" s="9">
        <v>-3.5941000000000001</v>
      </c>
      <c r="AO7" s="9">
        <v>0</v>
      </c>
      <c r="AP7" s="9">
        <v>-5.3848000000000003</v>
      </c>
      <c r="AQ7" s="9">
        <v>0</v>
      </c>
      <c r="AR7" s="9">
        <v>-6.5202</v>
      </c>
      <c r="AS7" s="9">
        <v>0</v>
      </c>
      <c r="AT7" s="9">
        <v>-12.6416</v>
      </c>
      <c r="AU7" s="9">
        <v>0</v>
      </c>
      <c r="AV7" s="9">
        <v>-12.6213</v>
      </c>
      <c r="AW7" s="9">
        <v>0</v>
      </c>
      <c r="AX7" s="9">
        <v>-13.853199999999999</v>
      </c>
      <c r="AY7" s="18">
        <v>0.74419999999999997</v>
      </c>
      <c r="AZ7" s="18">
        <v>-5.5804</v>
      </c>
      <c r="BA7" s="19">
        <v>1.4173</v>
      </c>
      <c r="BB7" s="19">
        <v>-5.5804</v>
      </c>
      <c r="BC7" s="19">
        <v>0.84770000000000001</v>
      </c>
      <c r="BD7" s="19">
        <v>-5.5804</v>
      </c>
      <c r="BE7" s="19">
        <v>0.38540000000000002</v>
      </c>
      <c r="BF7" s="19">
        <v>-5.5804</v>
      </c>
      <c r="BG7" s="19">
        <v>0.17399999999999999</v>
      </c>
      <c r="BH7" s="19">
        <v>-5.5804</v>
      </c>
      <c r="BI7" s="19">
        <v>-0.50990000000000002</v>
      </c>
      <c r="BJ7" s="19">
        <v>-5.5804</v>
      </c>
      <c r="BK7" s="19">
        <v>-0.72829999999999995</v>
      </c>
      <c r="BL7" s="19">
        <v>-5.5804</v>
      </c>
      <c r="BM7" s="19">
        <v>-1.016</v>
      </c>
      <c r="BN7" s="19">
        <v>-5.5804</v>
      </c>
      <c r="BO7" s="19">
        <v>-1.7539</v>
      </c>
      <c r="BP7" s="19">
        <v>-5.5804</v>
      </c>
      <c r="BQ7" s="19">
        <v>-1.6732</v>
      </c>
      <c r="BR7" s="19">
        <v>-5.5804</v>
      </c>
      <c r="BS7" s="17">
        <v>0</v>
      </c>
      <c r="BT7" s="17">
        <v>0</v>
      </c>
      <c r="BU7" s="17">
        <v>2.3938999999999999</v>
      </c>
      <c r="BV7" s="17">
        <v>4.9409000000000001</v>
      </c>
      <c r="BW7" s="17">
        <v>3.2372000000000001</v>
      </c>
      <c r="BX7" s="17">
        <v>6.5494000000000003</v>
      </c>
      <c r="BY7" s="17">
        <v>4.1726000000000001</v>
      </c>
      <c r="BZ7" s="17">
        <v>7.9127000000000001</v>
      </c>
      <c r="CA7" s="17">
        <v>7.0739000000000001</v>
      </c>
      <c r="CB7" s="17">
        <v>9.0875000000000004</v>
      </c>
      <c r="CC7" s="17">
        <v>7.0739000000000001</v>
      </c>
      <c r="CD7" s="17">
        <v>9.0875000000000004</v>
      </c>
      <c r="CE7" s="12">
        <v>-2.9685999999999999</v>
      </c>
      <c r="CF7" s="12">
        <v>-0.85029999999999994</v>
      </c>
      <c r="CG7" s="12">
        <v>-6.7735000000000003</v>
      </c>
      <c r="CH7" s="12">
        <v>2.9820000000000002</v>
      </c>
      <c r="CI7" s="12">
        <v>-1.3443000000000001</v>
      </c>
      <c r="CJ7" s="12">
        <v>5.2114000000000003</v>
      </c>
      <c r="CK7" s="12">
        <v>-4.8228</v>
      </c>
      <c r="CL7" s="12">
        <v>0.99950000000000006</v>
      </c>
      <c r="CM7" s="12">
        <v>-4.8228</v>
      </c>
      <c r="CN7" s="12">
        <v>1.4192</v>
      </c>
      <c r="CO7" s="12">
        <v>-5.12</v>
      </c>
      <c r="CP7" s="12">
        <v>1.7437</v>
      </c>
      <c r="CQ7" s="12">
        <v>-8.4225999999999992</v>
      </c>
      <c r="CR7" s="12">
        <v>-0.41020000000000001</v>
      </c>
      <c r="CS7" s="12">
        <v>-3.8494000000000002</v>
      </c>
      <c r="CT7" s="12">
        <v>-1.3449</v>
      </c>
      <c r="CU7" s="12">
        <v>-6.5513000000000003</v>
      </c>
      <c r="CV7" s="12">
        <v>0.50290000000000001</v>
      </c>
      <c r="CW7" s="12">
        <v>-6.5513000000000003</v>
      </c>
      <c r="CX7" s="12">
        <v>0.89280000000000004</v>
      </c>
      <c r="CY7" s="12">
        <v>-6.5513000000000003</v>
      </c>
      <c r="CZ7" s="12">
        <v>1.4014</v>
      </c>
      <c r="DA7" s="12">
        <v>-10.2057</v>
      </c>
      <c r="DB7" s="12">
        <v>-2.3298000000000001</v>
      </c>
      <c r="DC7" s="12">
        <v>-4.1440000000000001</v>
      </c>
      <c r="DD7" s="12">
        <v>-4.2774000000000001</v>
      </c>
      <c r="DE7" s="12">
        <v>-8.1374999999999993</v>
      </c>
      <c r="DF7" s="12">
        <v>-0.33079999999999998</v>
      </c>
      <c r="DG7" s="12">
        <v>-8.4785000000000004</v>
      </c>
      <c r="DH7" s="12">
        <v>-0.33079999999999998</v>
      </c>
      <c r="DI7" s="12">
        <v>-6.2191999999999998</v>
      </c>
      <c r="DJ7" s="12">
        <v>2.1063000000000001</v>
      </c>
      <c r="DK7" s="12">
        <v>-5.6413000000000002</v>
      </c>
      <c r="DL7" s="12">
        <v>2.9552999999999998</v>
      </c>
      <c r="DM7" s="12">
        <v>-5.5296000000000003</v>
      </c>
      <c r="DN7" s="12">
        <v>4.5027999999999997</v>
      </c>
      <c r="DO7" s="12">
        <v>-5.6477000000000004</v>
      </c>
      <c r="DP7" s="12">
        <v>4.8602999999999996</v>
      </c>
    </row>
    <row r="8" spans="2:120" ht="16.149999999999999" customHeight="1" x14ac:dyDescent="0.2">
      <c r="B8" s="2" t="s">
        <v>241</v>
      </c>
      <c r="C8" s="2" t="s">
        <v>479</v>
      </c>
      <c r="D8" s="5">
        <f t="shared" si="0"/>
        <v>15.078099999999999</v>
      </c>
      <c r="E8" s="5">
        <f t="shared" si="1"/>
        <v>14.7028</v>
      </c>
      <c r="F8" s="5">
        <f t="shared" si="2"/>
        <v>2.8334000000000001</v>
      </c>
      <c r="G8" s="5">
        <f t="shared" si="3"/>
        <v>0.88009999999999999</v>
      </c>
      <c r="H8" s="5">
        <f t="shared" si="4"/>
        <v>1.4821000000000002</v>
      </c>
      <c r="I8" s="5">
        <f t="shared" si="5"/>
        <v>1.0947</v>
      </c>
      <c r="J8" s="5">
        <f t="shared" si="6"/>
        <v>1.9418000000000002</v>
      </c>
      <c r="K8" s="5">
        <f t="shared" si="7"/>
        <v>0.98489999999999966</v>
      </c>
      <c r="L8" s="5">
        <f t="shared" si="8"/>
        <v>6.2993832396513234</v>
      </c>
      <c r="M8" s="5">
        <f t="shared" si="9"/>
        <v>2.0466079375395765</v>
      </c>
      <c r="N8" s="5">
        <f t="shared" si="10"/>
        <v>5.4714532685573811</v>
      </c>
      <c r="O8" s="5" t="s">
        <v>566</v>
      </c>
      <c r="P8" s="5">
        <f t="shared" si="18"/>
        <v>6.3399998651419534</v>
      </c>
      <c r="Q8" s="5">
        <f t="shared" si="12"/>
        <v>6.7633394783937915</v>
      </c>
      <c r="R8" s="5">
        <f t="shared" si="19"/>
        <v>4.2602508200809019</v>
      </c>
      <c r="S8" s="5">
        <f t="shared" si="20"/>
        <v>4.8639892156541631</v>
      </c>
      <c r="T8" s="5">
        <f t="shared" si="21"/>
        <v>6.1335024790082215</v>
      </c>
      <c r="U8" s="5">
        <f t="shared" si="22"/>
        <v>6.2889493407086698</v>
      </c>
      <c r="V8" s="5">
        <f t="shared" si="23"/>
        <v>1.2265036689712747</v>
      </c>
      <c r="W8" s="5">
        <f t="shared" si="24"/>
        <v>1.6103152144844191</v>
      </c>
      <c r="X8" s="5">
        <f t="shared" si="25"/>
        <v>0.54147191986288634</v>
      </c>
      <c r="Y8" s="5">
        <f t="shared" si="13"/>
        <v>1.4536</v>
      </c>
      <c r="Z8" s="5">
        <f t="shared" si="14"/>
        <v>0.79559999999999997</v>
      </c>
      <c r="AA8" s="5">
        <f t="shared" si="15"/>
        <v>2.1444000000000001</v>
      </c>
      <c r="AB8" s="5">
        <f t="shared" si="16"/>
        <v>4.0328999999999997</v>
      </c>
      <c r="AC8" s="6">
        <f t="shared" si="17"/>
        <v>2.7907999999999999</v>
      </c>
      <c r="AD8" s="6">
        <f t="shared" si="26"/>
        <v>0.44640000000000057</v>
      </c>
      <c r="AE8" s="6">
        <f t="shared" si="27"/>
        <v>0.39369999999999905</v>
      </c>
      <c r="AF8" s="6">
        <f t="shared" si="28"/>
        <v>0.34420000000000073</v>
      </c>
      <c r="AG8" s="9">
        <v>0</v>
      </c>
      <c r="AH8" s="9">
        <v>0</v>
      </c>
      <c r="AI8" s="9">
        <v>0</v>
      </c>
      <c r="AJ8" s="9">
        <v>-0.88009999999999999</v>
      </c>
      <c r="AK8" s="9">
        <v>0</v>
      </c>
      <c r="AL8" s="9">
        <v>-1.3512999999999999</v>
      </c>
      <c r="AM8" s="9">
        <v>0</v>
      </c>
      <c r="AN8" s="9">
        <v>-2.8334000000000001</v>
      </c>
      <c r="AO8" s="9">
        <v>0</v>
      </c>
      <c r="AP8" s="9">
        <v>-3.9281000000000001</v>
      </c>
      <c r="AQ8" s="9">
        <v>0</v>
      </c>
      <c r="AR8" s="9">
        <v>-5.8699000000000003</v>
      </c>
      <c r="AS8" s="9">
        <v>0</v>
      </c>
      <c r="AT8" s="9">
        <v>-6.8548</v>
      </c>
      <c r="AU8" s="9">
        <v>0</v>
      </c>
      <c r="AV8" s="9">
        <v>-14.7028</v>
      </c>
      <c r="AW8" s="9">
        <v>0</v>
      </c>
      <c r="AX8" s="9">
        <v>-15.078099999999999</v>
      </c>
      <c r="AY8" s="18">
        <v>1.2859</v>
      </c>
      <c r="AZ8" s="18">
        <v>-6.7474999999999996</v>
      </c>
      <c r="BA8" s="19">
        <v>1.8960999999999999</v>
      </c>
      <c r="BB8" s="19">
        <v>-6.7474999999999996</v>
      </c>
      <c r="BC8" s="19">
        <v>1.1043000000000001</v>
      </c>
      <c r="BD8" s="19">
        <v>-6.7474999999999996</v>
      </c>
      <c r="BE8" s="19">
        <v>0.75949999999999995</v>
      </c>
      <c r="BF8" s="19">
        <v>-6.7474999999999996</v>
      </c>
      <c r="BG8" s="19">
        <v>0.3886</v>
      </c>
      <c r="BH8" s="19">
        <v>-6.7474999999999996</v>
      </c>
      <c r="BI8" s="19">
        <v>-0.40699999999999997</v>
      </c>
      <c r="BJ8" s="19">
        <v>-6.7474999999999996</v>
      </c>
      <c r="BK8" s="19">
        <v>-0.69410000000000005</v>
      </c>
      <c r="BL8" s="19">
        <v>-6.7474999999999996</v>
      </c>
      <c r="BM8" s="19">
        <v>-1.0401</v>
      </c>
      <c r="BN8" s="19">
        <v>-6.7474999999999996</v>
      </c>
      <c r="BO8" s="19">
        <v>-2.1368</v>
      </c>
      <c r="BP8" s="19">
        <v>-6.7474999999999996</v>
      </c>
      <c r="BQ8" s="19">
        <v>-1.5048999999999999</v>
      </c>
      <c r="BR8" s="19">
        <v>-6.7474999999999996</v>
      </c>
      <c r="BS8" s="17">
        <v>0</v>
      </c>
      <c r="BT8" s="17">
        <v>0</v>
      </c>
      <c r="BU8" s="17">
        <v>3.3673999999999999</v>
      </c>
      <c r="BV8" s="17">
        <v>-5.3238000000000003</v>
      </c>
      <c r="BW8" s="17">
        <v>5.4139999999999997</v>
      </c>
      <c r="BX8" s="17">
        <v>-5.3181000000000003</v>
      </c>
      <c r="BY8" s="17">
        <v>8.6486999999999998</v>
      </c>
      <c r="BZ8" s="17">
        <v>-4.6284999999999998</v>
      </c>
      <c r="CA8" s="17">
        <v>10.1035</v>
      </c>
      <c r="CB8" s="17">
        <v>-3.0264000000000002</v>
      </c>
      <c r="CC8" s="17">
        <v>10.1035</v>
      </c>
      <c r="CD8" s="17">
        <v>-3.0264000000000002</v>
      </c>
      <c r="CE8" s="12">
        <v>9.3414999999999999</v>
      </c>
      <c r="CF8" s="12">
        <v>-3.0448</v>
      </c>
      <c r="CG8" s="12">
        <v>13.962999999999999</v>
      </c>
      <c r="CH8" s="12">
        <v>-7.3849999999999998</v>
      </c>
      <c r="CI8" s="12">
        <v>18.521699999999999</v>
      </c>
      <c r="CJ8" s="12">
        <v>-2.3889</v>
      </c>
      <c r="CK8" s="12">
        <v>11.6973</v>
      </c>
      <c r="CL8" s="12">
        <v>-4.8183999999999996</v>
      </c>
      <c r="CM8" s="12">
        <v>11.2509</v>
      </c>
      <c r="CN8" s="12">
        <v>-4.8183999999999996</v>
      </c>
      <c r="CO8" s="12">
        <v>10.5213</v>
      </c>
      <c r="CP8" s="12">
        <v>-4.8183999999999996</v>
      </c>
      <c r="CQ8" s="12">
        <v>9.7530000000000001</v>
      </c>
      <c r="CR8" s="12">
        <v>-0.628</v>
      </c>
      <c r="CS8" s="12">
        <v>14.1675</v>
      </c>
      <c r="CT8" s="12">
        <v>-2.6701999999999999</v>
      </c>
      <c r="CU8" s="12">
        <v>10.52</v>
      </c>
      <c r="CV8" s="12">
        <v>-2.8079999999999998</v>
      </c>
      <c r="CW8" s="12">
        <v>10.126300000000001</v>
      </c>
      <c r="CX8" s="12">
        <v>-2.8079999999999998</v>
      </c>
      <c r="CY8" s="12">
        <v>9.9834999999999994</v>
      </c>
      <c r="CZ8" s="12">
        <v>-2.7311000000000001</v>
      </c>
      <c r="DA8" s="12">
        <v>10.846399999999999</v>
      </c>
      <c r="DB8" s="12">
        <v>3.3414000000000001</v>
      </c>
      <c r="DC8" s="12">
        <v>16.4389</v>
      </c>
      <c r="DD8" s="12">
        <v>0.46479999999999999</v>
      </c>
      <c r="DE8" s="12">
        <v>10.7645</v>
      </c>
      <c r="DF8" s="12">
        <v>0.78300000000000003</v>
      </c>
      <c r="DG8" s="12">
        <v>10.420299999999999</v>
      </c>
      <c r="DH8" s="12">
        <v>0.78300000000000003</v>
      </c>
      <c r="DI8" s="12">
        <v>-6.5690999999999997</v>
      </c>
      <c r="DJ8" s="12">
        <v>-3.5381999999999998</v>
      </c>
      <c r="DK8" s="12">
        <v>-5.8356000000000003</v>
      </c>
      <c r="DL8" s="12">
        <v>-2.5552000000000001</v>
      </c>
      <c r="DM8" s="12">
        <v>-5.8426</v>
      </c>
      <c r="DN8" s="12">
        <v>-0.94489999999999996</v>
      </c>
      <c r="DO8" s="12">
        <v>-6.0598000000000001</v>
      </c>
      <c r="DP8" s="12">
        <v>-0.44890000000000002</v>
      </c>
    </row>
    <row r="9" spans="2:120" ht="16.149999999999999" customHeight="1" x14ac:dyDescent="0.2">
      <c r="B9" s="2" t="s">
        <v>242</v>
      </c>
      <c r="C9" s="2"/>
      <c r="D9" s="5">
        <f t="shared" si="0"/>
        <v>13.5509</v>
      </c>
      <c r="E9" s="5">
        <f t="shared" si="1"/>
        <v>12.9756</v>
      </c>
      <c r="F9" s="5">
        <f t="shared" si="2"/>
        <v>2.7494999999999998</v>
      </c>
      <c r="G9" s="5">
        <f t="shared" si="3"/>
        <v>0.83309999999999995</v>
      </c>
      <c r="H9" s="5">
        <f t="shared" si="4"/>
        <v>1.4946999999999999</v>
      </c>
      <c r="I9" s="5">
        <f t="shared" si="5"/>
        <v>0.94620000000000015</v>
      </c>
      <c r="J9" s="5">
        <f t="shared" si="6"/>
        <v>1.8110000000000004</v>
      </c>
      <c r="K9" s="5">
        <f t="shared" si="7"/>
        <v>0.77919999999999945</v>
      </c>
      <c r="L9" s="5">
        <f t="shared" si="8"/>
        <v>5.1395355938061176</v>
      </c>
      <c r="M9" s="5">
        <f t="shared" si="9"/>
        <v>1.8091893875434928</v>
      </c>
      <c r="N9" s="5">
        <f t="shared" si="10"/>
        <v>4.1749979989068287</v>
      </c>
      <c r="O9" s="5">
        <f t="shared" si="11"/>
        <v>1.3136091694259757</v>
      </c>
      <c r="P9" s="5">
        <f t="shared" si="18"/>
        <v>5.3699269939171428</v>
      </c>
      <c r="Q9" s="5">
        <f t="shared" si="12"/>
        <v>5.8427001232306974</v>
      </c>
      <c r="R9" s="5">
        <f t="shared" si="19"/>
        <v>3.8604620617226635</v>
      </c>
      <c r="S9" s="5">
        <f t="shared" si="20"/>
        <v>4.7754463885588745</v>
      </c>
      <c r="T9" s="5">
        <f t="shared" si="21"/>
        <v>5.3660428511147771</v>
      </c>
      <c r="U9" s="5">
        <f t="shared" si="22"/>
        <v>6.5838862839511441</v>
      </c>
      <c r="V9" s="5">
        <f t="shared" si="23"/>
        <v>1.0276624445799309</v>
      </c>
      <c r="W9" s="5">
        <f t="shared" si="24"/>
        <v>1.523846950976377</v>
      </c>
      <c r="X9" s="5">
        <f t="shared" si="25"/>
        <v>0.45291102879042366</v>
      </c>
      <c r="Y9" s="5">
        <f t="shared" si="13"/>
        <v>1.256</v>
      </c>
      <c r="Z9" s="5">
        <f t="shared" si="14"/>
        <v>0.7671</v>
      </c>
      <c r="AA9" s="5">
        <f t="shared" si="15"/>
        <v>2.0047000000000001</v>
      </c>
      <c r="AB9" s="5">
        <f t="shared" si="16"/>
        <v>3.4352999999999998</v>
      </c>
      <c r="AC9" s="6">
        <f t="shared" si="17"/>
        <v>2.3222</v>
      </c>
      <c r="AD9" s="6">
        <f t="shared" si="26"/>
        <v>0.42670000000000008</v>
      </c>
      <c r="AE9" s="6">
        <f t="shared" si="27"/>
        <v>0.3980999999999999</v>
      </c>
      <c r="AF9" s="6">
        <f t="shared" si="28"/>
        <v>0.3398000000000001</v>
      </c>
      <c r="AG9" s="9">
        <v>0</v>
      </c>
      <c r="AH9" s="9">
        <v>0</v>
      </c>
      <c r="AI9" s="9">
        <v>0</v>
      </c>
      <c r="AJ9" s="9">
        <v>-0.83309999999999995</v>
      </c>
      <c r="AK9" s="9">
        <v>0</v>
      </c>
      <c r="AL9" s="9">
        <v>-1.2547999999999999</v>
      </c>
      <c r="AM9" s="9">
        <v>0</v>
      </c>
      <c r="AN9" s="9">
        <v>-2.7494999999999998</v>
      </c>
      <c r="AO9" s="9">
        <v>0</v>
      </c>
      <c r="AP9" s="9">
        <v>-3.6957</v>
      </c>
      <c r="AQ9" s="9">
        <v>0</v>
      </c>
      <c r="AR9" s="9">
        <v>-5.5067000000000004</v>
      </c>
      <c r="AS9" s="9">
        <v>0</v>
      </c>
      <c r="AT9" s="9">
        <v>-6.2858999999999998</v>
      </c>
      <c r="AU9" s="9">
        <v>0</v>
      </c>
      <c r="AV9" s="9">
        <v>-12.9756</v>
      </c>
      <c r="AW9" s="9">
        <v>0</v>
      </c>
      <c r="AX9" s="9">
        <v>-13.5509</v>
      </c>
      <c r="AY9" s="18">
        <v>1.4427000000000001</v>
      </c>
      <c r="AZ9" s="18">
        <v>-5.6597999999999997</v>
      </c>
      <c r="BA9" s="19">
        <v>1.9944999999999999</v>
      </c>
      <c r="BB9" s="19">
        <v>-5.6597999999999997</v>
      </c>
      <c r="BC9" s="19">
        <v>1.2497</v>
      </c>
      <c r="BD9" s="19">
        <v>-5.6597999999999997</v>
      </c>
      <c r="BE9" s="19">
        <v>0.72770000000000001</v>
      </c>
      <c r="BF9" s="19">
        <v>-5.6597999999999997</v>
      </c>
      <c r="BG9" s="19">
        <v>0.44450000000000001</v>
      </c>
      <c r="BH9" s="19">
        <v>-5.6597999999999997</v>
      </c>
      <c r="BI9" s="19">
        <v>-0.3226</v>
      </c>
      <c r="BJ9" s="19">
        <v>-5.6597999999999997</v>
      </c>
      <c r="BK9" s="19">
        <v>-0.52829999999999999</v>
      </c>
      <c r="BL9" s="19">
        <v>-5.6597999999999997</v>
      </c>
      <c r="BM9" s="19">
        <v>-0.755</v>
      </c>
      <c r="BN9" s="19">
        <v>-5.6597999999999997</v>
      </c>
      <c r="BO9" s="19">
        <v>-1.4408000000000001</v>
      </c>
      <c r="BP9" s="19">
        <v>-5.6597999999999997</v>
      </c>
      <c r="BQ9" s="19">
        <v>-0.87949999999999995</v>
      </c>
      <c r="BR9" s="19">
        <v>-5.6597999999999997</v>
      </c>
      <c r="BS9" s="17">
        <v>0</v>
      </c>
      <c r="BT9" s="17">
        <v>0</v>
      </c>
      <c r="BU9" s="17">
        <v>-1.5893999999999999</v>
      </c>
      <c r="BV9" s="17">
        <v>4.8875999999999999</v>
      </c>
      <c r="BW9" s="17">
        <v>-1.8293999999999999</v>
      </c>
      <c r="BX9" s="17">
        <v>6.6807999999999996</v>
      </c>
      <c r="BY9" s="17">
        <v>-1.6052999999999999</v>
      </c>
      <c r="BZ9" s="17">
        <v>9.6633999999999993</v>
      </c>
      <c r="CA9" s="17">
        <v>-0.48130000000000001</v>
      </c>
      <c r="CB9" s="17">
        <v>10.035500000000001</v>
      </c>
      <c r="CC9" s="17">
        <v>-0.23810000000000001</v>
      </c>
      <c r="CD9" s="17">
        <v>8.7446000000000002</v>
      </c>
      <c r="CE9" s="12">
        <v>-0.4375</v>
      </c>
      <c r="CF9" s="12">
        <v>-0.69720000000000004</v>
      </c>
      <c r="CG9" s="12">
        <v>-2.1349</v>
      </c>
      <c r="CH9" s="12">
        <v>4.3974000000000002</v>
      </c>
      <c r="CI9" s="12">
        <v>3.7078000000000002</v>
      </c>
      <c r="CJ9" s="12">
        <v>4.3986000000000001</v>
      </c>
      <c r="CK9" s="12">
        <v>-0.97789999999999999</v>
      </c>
      <c r="CL9" s="12">
        <v>1.6338999999999999</v>
      </c>
      <c r="CM9" s="12">
        <v>-1.4046000000000001</v>
      </c>
      <c r="CN9" s="12">
        <v>1.6338999999999999</v>
      </c>
      <c r="CO9" s="12">
        <v>-1.7374000000000001</v>
      </c>
      <c r="CP9" s="12">
        <v>1.9012</v>
      </c>
      <c r="CQ9" s="12">
        <v>-1.5106999999999999</v>
      </c>
      <c r="CR9" s="12">
        <v>-1.9525999999999999</v>
      </c>
      <c r="CS9" s="12">
        <v>2.8803999999999998</v>
      </c>
      <c r="CT9" s="12">
        <v>-7.5600000000000001E-2</v>
      </c>
      <c r="CU9" s="12">
        <v>-1.2783</v>
      </c>
      <c r="CV9" s="12">
        <v>-7.5600000000000001E-2</v>
      </c>
      <c r="CW9" s="12">
        <v>-1.6763999999999999</v>
      </c>
      <c r="CX9" s="12">
        <v>-7.5600000000000001E-2</v>
      </c>
      <c r="CY9" s="12">
        <v>-1.978</v>
      </c>
      <c r="CZ9" s="12">
        <v>0.27300000000000002</v>
      </c>
      <c r="DA9" s="12">
        <v>-2.3952</v>
      </c>
      <c r="DB9" s="12">
        <v>-5.0768000000000004</v>
      </c>
      <c r="DC9" s="12">
        <v>3.7115999999999998</v>
      </c>
      <c r="DD9" s="12">
        <v>-2.6162000000000001</v>
      </c>
      <c r="DE9" s="12">
        <v>-1.9075</v>
      </c>
      <c r="DF9" s="12">
        <v>-2.5920999999999998</v>
      </c>
      <c r="DG9" s="12">
        <v>-2.2473000000000001</v>
      </c>
      <c r="DH9" s="12">
        <v>-2.5920999999999998</v>
      </c>
      <c r="DI9" s="12">
        <v>-4.8209</v>
      </c>
      <c r="DJ9" s="12">
        <v>-0.12759999999999999</v>
      </c>
      <c r="DK9" s="12">
        <v>-4.1142000000000003</v>
      </c>
      <c r="DL9" s="12">
        <v>0.61850000000000005</v>
      </c>
      <c r="DM9" s="12">
        <v>-3.831</v>
      </c>
      <c r="DN9" s="12">
        <v>2.1158000000000001</v>
      </c>
      <c r="DO9" s="12">
        <v>-3.9407999999999999</v>
      </c>
      <c r="DP9" s="12">
        <v>2.5552000000000001</v>
      </c>
    </row>
    <row r="10" spans="2:120" ht="16.149999999999999" customHeight="1" x14ac:dyDescent="0.2">
      <c r="B10" s="2" t="s">
        <v>243</v>
      </c>
      <c r="C10" s="2" t="s">
        <v>484</v>
      </c>
      <c r="D10" s="5">
        <f t="shared" si="0"/>
        <v>16.641400000000001</v>
      </c>
      <c r="E10" s="5">
        <f t="shared" si="1"/>
        <v>15.414</v>
      </c>
      <c r="F10" s="5">
        <f t="shared" si="2"/>
        <v>3.0817000000000001</v>
      </c>
      <c r="G10" s="5">
        <f t="shared" si="3"/>
        <v>1.07</v>
      </c>
      <c r="H10" s="5">
        <f t="shared" si="4"/>
        <v>1.5069000000000001</v>
      </c>
      <c r="I10" s="5">
        <f t="shared" si="5"/>
        <v>1.0470999999999999</v>
      </c>
      <c r="J10" s="5">
        <f t="shared" si="6"/>
        <v>2.1722999999999999</v>
      </c>
      <c r="K10" s="5">
        <f t="shared" si="7"/>
        <v>1.2108999999999996</v>
      </c>
      <c r="L10" s="5" t="s">
        <v>566</v>
      </c>
      <c r="M10" s="5" t="s">
        <v>566</v>
      </c>
      <c r="N10" s="5" t="s">
        <v>566</v>
      </c>
      <c r="O10" s="5" t="s">
        <v>566</v>
      </c>
      <c r="P10" s="5">
        <f t="shared" si="18"/>
        <v>5.7692293289485379</v>
      </c>
      <c r="Q10" s="5">
        <f t="shared" si="12"/>
        <v>6.4288281397156668</v>
      </c>
      <c r="R10" s="5">
        <f t="shared" si="19"/>
        <v>4.3400452739574042</v>
      </c>
      <c r="S10" s="5">
        <f t="shared" si="20"/>
        <v>5.1100212846914834</v>
      </c>
      <c r="T10" s="5">
        <f t="shared" si="21"/>
        <v>5.9319108169290615</v>
      </c>
      <c r="U10" s="5">
        <f t="shared" si="22"/>
        <v>7.3009946233372887</v>
      </c>
      <c r="V10" s="5">
        <f t="shared" si="23"/>
        <v>1.21184042678894</v>
      </c>
      <c r="W10" s="5">
        <f t="shared" si="24"/>
        <v>1.6989241684077605</v>
      </c>
      <c r="X10" s="5">
        <f t="shared" si="25"/>
        <v>0.5229488885158855</v>
      </c>
      <c r="Y10" s="5">
        <f t="shared" si="13"/>
        <v>1.4891000000000001</v>
      </c>
      <c r="Z10" s="5">
        <f t="shared" si="14"/>
        <v>0.80709999999999993</v>
      </c>
      <c r="AA10" s="5">
        <f t="shared" si="15"/>
        <v>2.2656999999999998</v>
      </c>
      <c r="AB10" s="5">
        <f t="shared" si="16"/>
        <v>4.4571000000000005</v>
      </c>
      <c r="AC10" s="6">
        <f t="shared" si="17"/>
        <v>3.7667999999999999</v>
      </c>
      <c r="AD10" s="6">
        <f t="shared" si="26"/>
        <v>0.46800000000000008</v>
      </c>
      <c r="AE10" s="6">
        <f t="shared" si="27"/>
        <v>0.45720000000000005</v>
      </c>
      <c r="AF10" s="6">
        <f t="shared" si="28"/>
        <v>0.38419999999999987</v>
      </c>
      <c r="AG10" s="9">
        <v>0</v>
      </c>
      <c r="AH10" s="9">
        <v>0</v>
      </c>
      <c r="AI10" s="9">
        <v>0</v>
      </c>
      <c r="AJ10" s="9">
        <v>-1.07</v>
      </c>
      <c r="AK10" s="9">
        <v>0</v>
      </c>
      <c r="AL10" s="9">
        <v>-1.5748</v>
      </c>
      <c r="AM10" s="9">
        <v>0</v>
      </c>
      <c r="AN10" s="9">
        <v>-3.0817000000000001</v>
      </c>
      <c r="AO10" s="9">
        <v>0</v>
      </c>
      <c r="AP10" s="9">
        <v>-4.1288</v>
      </c>
      <c r="AQ10" s="9">
        <v>0</v>
      </c>
      <c r="AR10" s="9">
        <v>-6.3010999999999999</v>
      </c>
      <c r="AS10" s="9">
        <v>0</v>
      </c>
      <c r="AT10" s="9">
        <v>-7.5119999999999996</v>
      </c>
      <c r="AU10" s="9">
        <v>0</v>
      </c>
      <c r="AV10" s="9">
        <v>-15.414</v>
      </c>
      <c r="AW10" s="9">
        <v>0</v>
      </c>
      <c r="AX10" s="9">
        <v>-16.641400000000001</v>
      </c>
      <c r="AY10" s="18">
        <v>2.0326</v>
      </c>
      <c r="AZ10" s="18">
        <v>-7.4688999999999997</v>
      </c>
      <c r="BA10" s="19">
        <v>2.1457000000000002</v>
      </c>
      <c r="BB10" s="19">
        <v>-7.4688999999999997</v>
      </c>
      <c r="BC10" s="19">
        <v>1.0535000000000001</v>
      </c>
      <c r="BD10" s="19">
        <v>-7.4688999999999997</v>
      </c>
      <c r="BE10" s="19">
        <v>0.76390000000000002</v>
      </c>
      <c r="BF10" s="19">
        <v>-7.4688999999999997</v>
      </c>
      <c r="BG10" s="19">
        <v>0.40770000000000001</v>
      </c>
      <c r="BH10" s="19">
        <v>-7.4688999999999997</v>
      </c>
      <c r="BI10" s="19">
        <v>-0.39939999999999998</v>
      </c>
      <c r="BJ10" s="19">
        <v>-7.4688999999999997</v>
      </c>
      <c r="BK10" s="19">
        <v>-0.72519999999999996</v>
      </c>
      <c r="BL10" s="19">
        <v>-7.4688999999999997</v>
      </c>
      <c r="BM10" s="19">
        <v>-1.2121999999999999</v>
      </c>
      <c r="BN10" s="19">
        <v>-7.4688999999999997</v>
      </c>
      <c r="BO10" s="19">
        <v>-2.3113999999999999</v>
      </c>
      <c r="BP10" s="19">
        <v>-7.4688999999999997</v>
      </c>
      <c r="BQ10" s="19">
        <v>-1.7342</v>
      </c>
      <c r="BR10" s="19">
        <v>-7.4688999999999997</v>
      </c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2">
        <v>-2.7900000000000001E-2</v>
      </c>
      <c r="CF10" s="12">
        <v>0.41849999999999998</v>
      </c>
      <c r="CG10" s="12">
        <v>-1.2935000000000001</v>
      </c>
      <c r="CH10" s="12">
        <v>-5.2102000000000004</v>
      </c>
      <c r="CI10" s="12">
        <v>3.3889999999999998</v>
      </c>
      <c r="CJ10" s="12">
        <v>-0.80520000000000003</v>
      </c>
      <c r="CK10" s="12">
        <v>-0.19489999999999999</v>
      </c>
      <c r="CL10" s="12">
        <v>-2.0148999999999999</v>
      </c>
      <c r="CM10" s="12">
        <v>-0.66290000000000004</v>
      </c>
      <c r="CN10" s="12">
        <v>-2.0148999999999999</v>
      </c>
      <c r="CO10" s="12">
        <v>-0.8236</v>
      </c>
      <c r="CP10" s="12">
        <v>-1.4604999999999999</v>
      </c>
      <c r="CQ10" s="12">
        <v>-2.2593000000000001</v>
      </c>
      <c r="CR10" s="12">
        <v>-5.5561999999999996</v>
      </c>
      <c r="CS10" s="12">
        <v>1.0934999999999999</v>
      </c>
      <c r="CT10" s="12">
        <v>-1.6999</v>
      </c>
      <c r="CU10" s="12">
        <v>-0.82869999999999999</v>
      </c>
      <c r="CV10" s="12">
        <v>-2.7</v>
      </c>
      <c r="CW10" s="12">
        <v>-1.2859</v>
      </c>
      <c r="CX10" s="12">
        <v>-2.7</v>
      </c>
      <c r="CY10" s="12">
        <v>1.6148</v>
      </c>
      <c r="CZ10" s="12">
        <v>-0.43240000000000001</v>
      </c>
      <c r="DA10" s="12">
        <v>2.2435</v>
      </c>
      <c r="DB10" s="12">
        <v>5.4661</v>
      </c>
      <c r="DC10" s="12">
        <v>2.5266999999999999</v>
      </c>
      <c r="DD10" s="12">
        <v>-1.8293999999999999</v>
      </c>
      <c r="DE10" s="12">
        <v>2.0922999999999998</v>
      </c>
      <c r="DF10" s="12">
        <v>1.7887999999999999</v>
      </c>
      <c r="DG10" s="12">
        <v>1.7081</v>
      </c>
      <c r="DH10" s="12">
        <v>1.7887999999999999</v>
      </c>
      <c r="DI10" s="12">
        <v>-6.2489999999999997</v>
      </c>
      <c r="DJ10" s="12">
        <v>-0.53910000000000002</v>
      </c>
      <c r="DK10" s="12">
        <v>-5.3930999999999996</v>
      </c>
      <c r="DL10" s="12">
        <v>0.31879999999999997</v>
      </c>
      <c r="DM10" s="12">
        <v>-4.9973999999999998</v>
      </c>
      <c r="DN10" s="12">
        <v>1.9710000000000001</v>
      </c>
      <c r="DO10" s="12">
        <v>-5.1429</v>
      </c>
      <c r="DP10" s="12">
        <v>2.4733000000000001</v>
      </c>
    </row>
    <row r="11" spans="2:120" ht="16.149999999999999" customHeight="1" x14ac:dyDescent="0.2">
      <c r="B11" s="2" t="s">
        <v>244</v>
      </c>
      <c r="C11" s="2"/>
      <c r="D11" s="5">
        <f t="shared" si="0"/>
        <v>15.7994</v>
      </c>
      <c r="E11" s="5">
        <f t="shared" si="1"/>
        <v>15.5969</v>
      </c>
      <c r="F11" s="5">
        <f t="shared" si="2"/>
        <v>2.754</v>
      </c>
      <c r="G11" s="5">
        <f t="shared" si="3"/>
        <v>0.85919999999999996</v>
      </c>
      <c r="H11" s="5">
        <f t="shared" si="4"/>
        <v>1.5087999999999999</v>
      </c>
      <c r="I11" s="5">
        <f t="shared" si="5"/>
        <v>0.92200000000000015</v>
      </c>
      <c r="J11" s="5">
        <f t="shared" si="6"/>
        <v>2.2764999999999995</v>
      </c>
      <c r="K11" s="5">
        <f t="shared" si="7"/>
        <v>0.92960000000000065</v>
      </c>
      <c r="L11" s="5">
        <f t="shared" si="8"/>
        <v>6.3545215752249984</v>
      </c>
      <c r="M11" s="5">
        <f t="shared" si="9"/>
        <v>2.0562317865454758</v>
      </c>
      <c r="N11" s="5">
        <f t="shared" si="10"/>
        <v>5.260910581857372</v>
      </c>
      <c r="O11" s="5">
        <f t="shared" si="11"/>
        <v>2.2522595165744113</v>
      </c>
      <c r="P11" s="5">
        <f t="shared" si="18"/>
        <v>6.021694762274155</v>
      </c>
      <c r="Q11" s="5">
        <f t="shared" si="12"/>
        <v>6.4214526783275456</v>
      </c>
      <c r="R11" s="5">
        <f t="shared" si="19"/>
        <v>4.6313005570789727</v>
      </c>
      <c r="S11" s="5">
        <f t="shared" si="20"/>
        <v>5.3249581641549071</v>
      </c>
      <c r="T11" s="5">
        <f t="shared" si="21"/>
        <v>6.0835851567969357</v>
      </c>
      <c r="U11" s="5">
        <f t="shared" si="22"/>
        <v>7.0781420415247389</v>
      </c>
      <c r="V11" s="5">
        <f t="shared" si="23"/>
        <v>1.0930765069289523</v>
      </c>
      <c r="W11" s="5">
        <f t="shared" si="24"/>
        <v>1.6608667195172524</v>
      </c>
      <c r="X11" s="5">
        <f t="shared" si="25"/>
        <v>0.33045244741112195</v>
      </c>
      <c r="Y11" s="5">
        <f t="shared" si="13"/>
        <v>1.3087</v>
      </c>
      <c r="Z11" s="5">
        <f t="shared" si="14"/>
        <v>0.81469999999999998</v>
      </c>
      <c r="AA11" s="5">
        <f t="shared" si="15"/>
        <v>2.1958000000000002</v>
      </c>
      <c r="AB11" s="5">
        <f t="shared" si="16"/>
        <v>4.2716000000000003</v>
      </c>
      <c r="AC11" s="6">
        <f t="shared" si="17"/>
        <v>3.0492999999999997</v>
      </c>
      <c r="AD11" s="6">
        <f>((CK11-CM11)^2+(CL11-CN11)^2)^0.5</f>
        <v>0.44130000000000003</v>
      </c>
      <c r="AE11" s="6">
        <f t="shared" si="27"/>
        <v>0.41649999999999998</v>
      </c>
      <c r="AF11" s="6">
        <f t="shared" si="28"/>
        <v>0.37779999999999969</v>
      </c>
      <c r="AG11" s="9">
        <v>0</v>
      </c>
      <c r="AH11" s="9">
        <v>0</v>
      </c>
      <c r="AI11" s="9">
        <v>0</v>
      </c>
      <c r="AJ11" s="9">
        <v>-0.85919999999999996</v>
      </c>
      <c r="AK11" s="9">
        <v>0</v>
      </c>
      <c r="AL11" s="9">
        <v>-1.2452000000000001</v>
      </c>
      <c r="AM11" s="9">
        <v>0</v>
      </c>
      <c r="AN11" s="9">
        <v>-2.754</v>
      </c>
      <c r="AO11" s="9">
        <v>0</v>
      </c>
      <c r="AP11" s="9">
        <v>-3.6760000000000002</v>
      </c>
      <c r="AQ11" s="9">
        <v>0</v>
      </c>
      <c r="AR11" s="9">
        <v>-5.9524999999999997</v>
      </c>
      <c r="AS11" s="9">
        <v>0</v>
      </c>
      <c r="AT11" s="9">
        <v>-6.8821000000000003</v>
      </c>
      <c r="AU11" s="9">
        <v>0</v>
      </c>
      <c r="AV11" s="9">
        <v>-15.5969</v>
      </c>
      <c r="AW11" s="9">
        <v>0</v>
      </c>
      <c r="AX11" s="9">
        <v>-15.7994</v>
      </c>
      <c r="AY11" s="18">
        <v>1.5347999999999999</v>
      </c>
      <c r="AZ11" s="18">
        <v>-6.3798000000000004</v>
      </c>
      <c r="BA11" s="19">
        <v>2.0796000000000001</v>
      </c>
      <c r="BB11" s="19">
        <v>-6.3798000000000004</v>
      </c>
      <c r="BC11" s="19">
        <v>1.0744</v>
      </c>
      <c r="BD11" s="19">
        <v>-6.3798000000000004</v>
      </c>
      <c r="BE11" s="19">
        <v>0.65400000000000003</v>
      </c>
      <c r="BF11" s="19">
        <v>-6.3798000000000004</v>
      </c>
      <c r="BG11" s="19">
        <v>0.4007</v>
      </c>
      <c r="BH11" s="19">
        <v>-6.3798000000000004</v>
      </c>
      <c r="BI11" s="19">
        <v>-0.41399999999999998</v>
      </c>
      <c r="BJ11" s="19">
        <v>-6.3798000000000004</v>
      </c>
      <c r="BK11" s="19">
        <v>-0.65469999999999995</v>
      </c>
      <c r="BL11" s="19">
        <v>-6.3798000000000004</v>
      </c>
      <c r="BM11" s="19">
        <v>-1.1214</v>
      </c>
      <c r="BN11" s="19">
        <v>-6.3798000000000004</v>
      </c>
      <c r="BO11" s="19">
        <v>-2.1920000000000002</v>
      </c>
      <c r="BP11" s="19">
        <v>-6.3798000000000004</v>
      </c>
      <c r="BQ11" s="19">
        <v>-1.5145</v>
      </c>
      <c r="BR11" s="19">
        <v>-6.3798000000000004</v>
      </c>
      <c r="BS11" s="17">
        <v>0</v>
      </c>
      <c r="BT11" s="17">
        <v>0</v>
      </c>
      <c r="BU11" s="17">
        <v>-4.0678000000000001</v>
      </c>
      <c r="BV11" s="17">
        <v>4.8818999999999999</v>
      </c>
      <c r="BW11" s="17">
        <v>-4.3288000000000002</v>
      </c>
      <c r="BX11" s="17">
        <v>6.9215</v>
      </c>
      <c r="BY11" s="17">
        <v>-4.4691000000000001</v>
      </c>
      <c r="BZ11" s="17">
        <v>9.8348999999999993</v>
      </c>
      <c r="CA11" s="17">
        <v>-3.6995</v>
      </c>
      <c r="CB11" s="17">
        <v>12.049099999999999</v>
      </c>
      <c r="CC11" s="17">
        <v>-1.4478</v>
      </c>
      <c r="CD11" s="17">
        <v>12.099299999999999</v>
      </c>
      <c r="CE11" s="12">
        <v>-0.50670000000000004</v>
      </c>
      <c r="CF11" s="12">
        <v>-0.62480000000000002</v>
      </c>
      <c r="CG11" s="12">
        <v>-6.2832999999999997</v>
      </c>
      <c r="CH11" s="12">
        <v>1.0757000000000001</v>
      </c>
      <c r="CI11" s="12">
        <v>0.13780000000000001</v>
      </c>
      <c r="CJ11" s="12">
        <v>1.143</v>
      </c>
      <c r="CK11" s="12">
        <v>-2.5196999999999998</v>
      </c>
      <c r="CL11" s="12">
        <v>-0.24379999999999999</v>
      </c>
      <c r="CM11" s="12">
        <v>-2.5196999999999998</v>
      </c>
      <c r="CN11" s="12">
        <v>0.19750000000000001</v>
      </c>
      <c r="CO11" s="12">
        <v>-2.2682000000000002</v>
      </c>
      <c r="CP11" s="12">
        <v>0.63439999999999996</v>
      </c>
      <c r="CQ11" s="12">
        <v>-6.3265000000000002</v>
      </c>
      <c r="CR11" s="12">
        <v>-1.597</v>
      </c>
      <c r="CS11" s="12">
        <v>-1.0217000000000001</v>
      </c>
      <c r="CT11" s="12">
        <v>-2.0598999999999998</v>
      </c>
      <c r="CU11" s="12">
        <v>-3.8075000000000001</v>
      </c>
      <c r="CV11" s="12">
        <v>-0.72070000000000001</v>
      </c>
      <c r="CW11" s="12">
        <v>-3.8075000000000001</v>
      </c>
      <c r="CX11" s="12">
        <v>-0.30420000000000003</v>
      </c>
      <c r="CY11" s="12">
        <v>-4.1026999999999996</v>
      </c>
      <c r="CZ11" s="12">
        <v>0.2432</v>
      </c>
      <c r="DA11" s="12">
        <v>-5.1371000000000002</v>
      </c>
      <c r="DB11" s="12">
        <v>-5.7518000000000002</v>
      </c>
      <c r="DC11" s="12">
        <v>1.6605000000000001</v>
      </c>
      <c r="DD11" s="12">
        <v>-7.7248000000000001</v>
      </c>
      <c r="DE11" s="12">
        <v>-4.3009000000000004</v>
      </c>
      <c r="DF11" s="12">
        <v>-2.1221999999999999</v>
      </c>
      <c r="DG11" s="12">
        <v>-4.6787000000000001</v>
      </c>
      <c r="DH11" s="12">
        <v>-2.1221999999999999</v>
      </c>
      <c r="DI11" s="12">
        <v>-5.0152000000000001</v>
      </c>
      <c r="DJ11" s="12">
        <v>2.4701</v>
      </c>
      <c r="DK11" s="12">
        <v>-4.3212000000000002</v>
      </c>
      <c r="DL11" s="12">
        <v>1.6255999999999999</v>
      </c>
      <c r="DM11" s="12">
        <v>-4.3560999999999996</v>
      </c>
      <c r="DN11" s="12">
        <v>-3.49E-2</v>
      </c>
      <c r="DO11" s="12">
        <v>-4.5612000000000004</v>
      </c>
      <c r="DP11" s="12">
        <v>-0.29399999999999998</v>
      </c>
    </row>
    <row r="12" spans="2:120" ht="16.149999999999999" customHeight="1" x14ac:dyDescent="0.2">
      <c r="B12" s="2" t="s">
        <v>245</v>
      </c>
      <c r="C12" s="2" t="s">
        <v>638</v>
      </c>
      <c r="D12" s="5">
        <f t="shared" si="0"/>
        <v>14.617699999999999</v>
      </c>
      <c r="E12" s="5">
        <f t="shared" si="1"/>
        <v>14.1815</v>
      </c>
      <c r="F12" s="5">
        <f t="shared" si="2"/>
        <v>2.7793999999999999</v>
      </c>
      <c r="G12" s="5">
        <f t="shared" si="3"/>
        <v>1.0089999999999999</v>
      </c>
      <c r="H12" s="5">
        <f t="shared" si="4"/>
        <v>1.2216999999999998</v>
      </c>
      <c r="I12" s="5">
        <f t="shared" si="5"/>
        <v>0.90799999999999992</v>
      </c>
      <c r="J12" s="5">
        <f t="shared" si="6"/>
        <v>1.9508000000000005</v>
      </c>
      <c r="K12" s="5">
        <f t="shared" si="7"/>
        <v>1.0851999999999995</v>
      </c>
      <c r="L12" s="5">
        <f t="shared" si="8"/>
        <v>6.1027258049170134</v>
      </c>
      <c r="M12" s="5">
        <f t="shared" si="9"/>
        <v>2.0334472823262471</v>
      </c>
      <c r="N12" s="5">
        <f>((BW12-BY12)^2+(BX12-BZ12)^2)^0.5 + ((BY12-CA12)^2+(BZ12-CB12)^2)^0.5</f>
        <v>4.3367957203499543</v>
      </c>
      <c r="O12" s="5">
        <f>((CA12-CC12)^2+(CB12-CD12)^2)^0.5</f>
        <v>1.5511840961020713</v>
      </c>
      <c r="P12" s="5">
        <f>((CE12-CG12)^2+(CF12-CH12)^2)^0.5</f>
        <v>5.9039466613444276</v>
      </c>
      <c r="Q12" s="5">
        <f>((CG12-CI12)^2+(CH12-CJ12)^2)^0.5</f>
        <v>6.5435305225848834</v>
      </c>
      <c r="R12" s="5">
        <f>((CO12-CQ12)^2+(CP12-CR12)^2)^0.5</f>
        <v>4.4925847749374741</v>
      </c>
      <c r="S12" s="5">
        <f>((CQ12-CS12)^2+(CR12-CT12)^2)^0.5</f>
        <v>5.2071709420759369</v>
      </c>
      <c r="T12" s="5">
        <f>((CY12-DA12)^2+(CZ12-DB12)^2)^0.5</f>
        <v>5.6956184255969955</v>
      </c>
      <c r="U12" s="5">
        <f>((DA12-DC12)^2+(DB12-DD12)^2)^0.5</f>
        <v>6.9003602000185467</v>
      </c>
      <c r="V12" s="5" t="s">
        <v>566</v>
      </c>
      <c r="W12" s="5" t="s">
        <v>566</v>
      </c>
      <c r="X12" s="5" t="s">
        <v>566</v>
      </c>
      <c r="Y12" s="5">
        <f t="shared" si="13"/>
        <v>1.4014</v>
      </c>
      <c r="Z12" s="5">
        <f t="shared" si="14"/>
        <v>0.76890000000000003</v>
      </c>
      <c r="AA12" s="5">
        <f t="shared" si="15"/>
        <v>2.0308000000000002</v>
      </c>
      <c r="AB12" s="5">
        <f t="shared" si="16"/>
        <v>3.8742000000000001</v>
      </c>
      <c r="AC12" s="6">
        <f t="shared" si="17"/>
        <v>2.8943000000000003</v>
      </c>
      <c r="AD12" s="6">
        <f>((CK12-CM12)^2+(CL12-CN12)^2)^0.5</f>
        <v>0.38229999999999997</v>
      </c>
      <c r="AE12" s="6">
        <f>((CU12-CW12)^2+(CV12-CX12)^2)^0.5</f>
        <v>0.39110000000000011</v>
      </c>
      <c r="AF12" s="6">
        <f>((DE12-DG12)^2+(DF12-DH12)^2)^0.5</f>
        <v>0.34160000000000013</v>
      </c>
      <c r="AG12" s="9">
        <v>0</v>
      </c>
      <c r="AH12" s="9">
        <v>0</v>
      </c>
      <c r="AI12" s="9">
        <v>0</v>
      </c>
      <c r="AJ12" s="9">
        <v>-1.0089999999999999</v>
      </c>
      <c r="AK12" s="9">
        <v>0</v>
      </c>
      <c r="AL12" s="9">
        <v>-1.5577000000000001</v>
      </c>
      <c r="AM12" s="9">
        <v>0</v>
      </c>
      <c r="AN12" s="9">
        <v>-2.7793999999999999</v>
      </c>
      <c r="AO12" s="9">
        <v>0</v>
      </c>
      <c r="AP12" s="9">
        <v>-3.6873999999999998</v>
      </c>
      <c r="AQ12" s="9">
        <v>0</v>
      </c>
      <c r="AR12" s="9">
        <v>-5.6382000000000003</v>
      </c>
      <c r="AS12" s="9">
        <v>0</v>
      </c>
      <c r="AT12" s="9">
        <v>-6.7233999999999998</v>
      </c>
      <c r="AU12" s="9">
        <v>0</v>
      </c>
      <c r="AV12" s="9">
        <v>-14.1815</v>
      </c>
      <c r="AW12" s="9">
        <v>0</v>
      </c>
      <c r="AX12" s="9">
        <v>-14.617699999999999</v>
      </c>
      <c r="AY12" s="18">
        <v>1.8224</v>
      </c>
      <c r="AZ12" s="18">
        <v>-5.9829999999999997</v>
      </c>
      <c r="BA12" s="19">
        <v>2.2021999999999999</v>
      </c>
      <c r="BB12" s="19">
        <v>-5.9829999999999997</v>
      </c>
      <c r="BC12" s="19">
        <v>1.2478</v>
      </c>
      <c r="BD12" s="19">
        <v>-5.9829999999999997</v>
      </c>
      <c r="BE12" s="19">
        <v>0.748</v>
      </c>
      <c r="BF12" s="19">
        <v>-5.9829999999999997</v>
      </c>
      <c r="BG12" s="19">
        <v>0.39810000000000001</v>
      </c>
      <c r="BH12" s="19">
        <v>-5.9829999999999997</v>
      </c>
      <c r="BI12" s="19">
        <v>-0.37080000000000002</v>
      </c>
      <c r="BJ12" s="19">
        <v>-5.9829999999999997</v>
      </c>
      <c r="BK12" s="19">
        <v>-0.65339999999999998</v>
      </c>
      <c r="BL12" s="19">
        <v>-5.9829999999999997</v>
      </c>
      <c r="BM12" s="19">
        <v>-0.78300000000000003</v>
      </c>
      <c r="BN12" s="19">
        <v>-5.9829999999999997</v>
      </c>
      <c r="BO12" s="19">
        <v>-1.6719999999999999</v>
      </c>
      <c r="BP12" s="19">
        <v>-5.9829999999999997</v>
      </c>
      <c r="BQ12" s="19">
        <v>-1.0719000000000001</v>
      </c>
      <c r="BR12" s="19">
        <v>-5.9829999999999997</v>
      </c>
      <c r="BS12" s="17">
        <v>0</v>
      </c>
      <c r="BT12" s="17">
        <v>0</v>
      </c>
      <c r="BU12" s="17">
        <v>-2.7806999999999999</v>
      </c>
      <c r="BV12" s="17">
        <v>-5.4324000000000003</v>
      </c>
      <c r="BW12" s="17">
        <v>-0.85340000000000005</v>
      </c>
      <c r="BX12" s="17">
        <v>-6.0808</v>
      </c>
      <c r="BY12" s="17">
        <v>1.7786</v>
      </c>
      <c r="BZ12" s="17">
        <v>-4.8901000000000003</v>
      </c>
      <c r="CA12" s="17">
        <v>1.8293999999999999</v>
      </c>
      <c r="CB12" s="17">
        <v>-3.4430000000000001</v>
      </c>
      <c r="CC12" s="17">
        <v>0.30669999999999997</v>
      </c>
      <c r="CD12" s="17">
        <v>-3.1471</v>
      </c>
      <c r="CE12" s="12">
        <v>2.0815000000000001</v>
      </c>
      <c r="CF12" s="12">
        <v>-0.99629999999999996</v>
      </c>
      <c r="CG12" s="12">
        <v>-1.0711999999999999</v>
      </c>
      <c r="CH12" s="12">
        <v>-5.9880000000000004</v>
      </c>
      <c r="CI12" s="12">
        <v>4.7911000000000001</v>
      </c>
      <c r="CJ12" s="12">
        <v>-8.8950999999999993</v>
      </c>
      <c r="CK12" s="12">
        <v>0.32829999999999998</v>
      </c>
      <c r="CL12" s="12">
        <v>-4.2259000000000002</v>
      </c>
      <c r="CM12" s="12">
        <v>-5.3999999999999999E-2</v>
      </c>
      <c r="CN12" s="12">
        <v>-4.2259000000000002</v>
      </c>
      <c r="CO12" s="12">
        <v>0.38479999999999998</v>
      </c>
      <c r="CP12" s="12">
        <v>-4.2817999999999996</v>
      </c>
      <c r="CQ12" s="12">
        <v>-2.7387999999999999</v>
      </c>
      <c r="CR12" s="12">
        <v>-1.0528</v>
      </c>
      <c r="CS12" s="12">
        <v>2.4251</v>
      </c>
      <c r="CT12" s="12">
        <v>-0.38290000000000002</v>
      </c>
      <c r="CU12" s="12">
        <v>-0.85219999999999996</v>
      </c>
      <c r="CV12" s="12">
        <v>-2.7267000000000001</v>
      </c>
      <c r="CW12" s="12">
        <v>-1.2433000000000001</v>
      </c>
      <c r="CX12" s="12">
        <v>-2.7267000000000001</v>
      </c>
      <c r="CY12" s="12">
        <v>-1.1208</v>
      </c>
      <c r="CZ12" s="12">
        <v>-3.2563</v>
      </c>
      <c r="DA12" s="12">
        <v>-4.8837999999999999</v>
      </c>
      <c r="DB12" s="12">
        <v>1.0192000000000001</v>
      </c>
      <c r="DC12" s="12">
        <v>0.44700000000000001</v>
      </c>
      <c r="DD12" s="12">
        <v>5.4006999999999996</v>
      </c>
      <c r="DE12" s="12">
        <v>-2.9927999999999999</v>
      </c>
      <c r="DF12" s="12">
        <v>-0.67310000000000003</v>
      </c>
      <c r="DG12" s="12">
        <v>-3.3344</v>
      </c>
      <c r="DH12" s="12">
        <v>-0.67310000000000003</v>
      </c>
    </row>
    <row r="13" spans="2:120" x14ac:dyDescent="0.2">
      <c r="B13" s="13" t="s">
        <v>3</v>
      </c>
      <c r="C13" s="13"/>
      <c r="D13" s="14">
        <f>AVERAGE(D3:D12)</f>
        <v>14.926629999999999</v>
      </c>
      <c r="E13" s="14">
        <f t="shared" ref="E13:AF13" si="29">AVERAGE(E3:E12)</f>
        <v>14.119299999999999</v>
      </c>
      <c r="F13" s="14">
        <f t="shared" si="29"/>
        <v>2.8419500000000002</v>
      </c>
      <c r="G13" s="14">
        <f t="shared" si="29"/>
        <v>0.89789999999999992</v>
      </c>
      <c r="H13" s="14">
        <f t="shared" si="29"/>
        <v>1.36805</v>
      </c>
      <c r="I13" s="14">
        <f t="shared" si="29"/>
        <v>1.04501</v>
      </c>
      <c r="J13" s="14">
        <f t="shared" si="29"/>
        <v>2.0040500000000003</v>
      </c>
      <c r="K13" s="14">
        <f t="shared" si="29"/>
        <v>1.6057300000000001</v>
      </c>
      <c r="L13" s="14">
        <f t="shared" si="29"/>
        <v>5.871301625408921</v>
      </c>
      <c r="M13" s="14">
        <f t="shared" si="29"/>
        <v>1.9681309065044621</v>
      </c>
      <c r="N13" s="14">
        <f t="shared" si="29"/>
        <v>5.1205157514344357</v>
      </c>
      <c r="O13" s="14">
        <f t="shared" si="29"/>
        <v>1.6745153559107047</v>
      </c>
      <c r="P13" s="14">
        <f t="shared" si="29"/>
        <v>5.771005024371112</v>
      </c>
      <c r="Q13" s="14">
        <f t="shared" si="29"/>
        <v>6.2338917973105428</v>
      </c>
      <c r="R13" s="14">
        <f t="shared" si="29"/>
        <v>4.2428689526171954</v>
      </c>
      <c r="S13" s="14">
        <f t="shared" si="29"/>
        <v>4.9521839062681234</v>
      </c>
      <c r="T13" s="14">
        <f t="shared" si="29"/>
        <v>5.628767828414337</v>
      </c>
      <c r="U13" s="14">
        <f t="shared" si="29"/>
        <v>6.6623913911704475</v>
      </c>
      <c r="V13" s="14">
        <f t="shared" si="29"/>
        <v>1.1446883427399372</v>
      </c>
      <c r="W13" s="14">
        <f t="shared" si="29"/>
        <v>1.6111041604870304</v>
      </c>
      <c r="X13" s="14">
        <f t="shared" si="29"/>
        <v>0.42930564683864497</v>
      </c>
      <c r="Y13" s="14">
        <f t="shared" si="29"/>
        <v>1.28688</v>
      </c>
      <c r="Z13" s="14">
        <f t="shared" si="29"/>
        <v>0.76662000000000008</v>
      </c>
      <c r="AA13" s="14">
        <f t="shared" si="29"/>
        <v>2.0889699999999998</v>
      </c>
      <c r="AB13" s="14">
        <f t="shared" si="29"/>
        <v>3.85439</v>
      </c>
      <c r="AC13" s="14">
        <f t="shared" si="29"/>
        <v>2.86911</v>
      </c>
      <c r="AD13" s="14">
        <f t="shared" si="29"/>
        <v>0.42462000000000016</v>
      </c>
      <c r="AE13" s="14">
        <f t="shared" si="29"/>
        <v>0.40128999999999992</v>
      </c>
      <c r="AF13" s="14">
        <f t="shared" si="29"/>
        <v>0.34945000000000026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STDEV(D3:D12)</f>
        <v>1.4068539354412981</v>
      </c>
      <c r="E14" s="14">
        <f t="shared" ref="E14:AF14" si="30">STDEV(E3:E12)</f>
        <v>1.4232764625640686</v>
      </c>
      <c r="F14" s="14">
        <f t="shared" si="30"/>
        <v>0.31600768714278538</v>
      </c>
      <c r="G14" s="14">
        <f t="shared" si="30"/>
        <v>0.10578310093982297</v>
      </c>
      <c r="H14" s="14">
        <f t="shared" si="30"/>
        <v>0.15886233208522385</v>
      </c>
      <c r="I14" s="14">
        <f t="shared" si="30"/>
        <v>0.29487385796491289</v>
      </c>
      <c r="J14" s="14">
        <f t="shared" si="30"/>
        <v>0.36116269417904601</v>
      </c>
      <c r="K14" s="14">
        <f t="shared" si="30"/>
        <v>1.6034865983918363</v>
      </c>
      <c r="L14" s="14">
        <f t="shared" si="30"/>
        <v>0.77888695916313055</v>
      </c>
      <c r="M14" s="14">
        <f t="shared" si="30"/>
        <v>0.22309275082275509</v>
      </c>
      <c r="N14" s="14">
        <f t="shared" si="30"/>
        <v>0.97123842009585382</v>
      </c>
      <c r="O14" s="14">
        <f t="shared" si="30"/>
        <v>0.35871146941395882</v>
      </c>
      <c r="P14" s="14">
        <f t="shared" si="30"/>
        <v>0.72253740824602042</v>
      </c>
      <c r="Q14" s="14">
        <f t="shared" si="30"/>
        <v>0.70369487660516905</v>
      </c>
      <c r="R14" s="14">
        <f t="shared" si="30"/>
        <v>0.44983505361788001</v>
      </c>
      <c r="S14" s="14">
        <f t="shared" si="30"/>
        <v>0.60029647813854903</v>
      </c>
      <c r="T14" s="14">
        <f t="shared" si="30"/>
        <v>0.66663891509551565</v>
      </c>
      <c r="U14" s="14">
        <f t="shared" si="30"/>
        <v>0.92192809002408604</v>
      </c>
      <c r="V14" s="14">
        <f t="shared" si="30"/>
        <v>0.10307813296091062</v>
      </c>
      <c r="W14" s="14">
        <f t="shared" si="30"/>
        <v>0.13772175143764781</v>
      </c>
      <c r="X14" s="14">
        <f t="shared" si="30"/>
        <v>6.9406433718419799E-2</v>
      </c>
      <c r="Y14" s="14">
        <f t="shared" si="30"/>
        <v>0.14350762891064542</v>
      </c>
      <c r="Z14" s="14">
        <f t="shared" si="30"/>
        <v>5.8377141645225013E-2</v>
      </c>
      <c r="AA14" s="14">
        <f t="shared" si="30"/>
        <v>0.24484024746307301</v>
      </c>
      <c r="AB14" s="14">
        <f t="shared" si="30"/>
        <v>0.51324201449651374</v>
      </c>
      <c r="AC14" s="14">
        <f t="shared" si="30"/>
        <v>0.41374429690597458</v>
      </c>
      <c r="AD14" s="14">
        <f t="shared" si="30"/>
        <v>4.042927432223125E-2</v>
      </c>
      <c r="AE14" s="14">
        <f t="shared" si="30"/>
        <v>4.1227915300194477E-2</v>
      </c>
      <c r="AF14" s="14">
        <f t="shared" si="30"/>
        <v>3.7289922678028185E-2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MAX(D3:D12)-MIN(D3:D12)</f>
        <v>3.5865000000000009</v>
      </c>
      <c r="E15" s="14">
        <f t="shared" ref="E15:AF15" si="31">MAX(E3:E12)-MIN(E3:E12)</f>
        <v>3.7197999999999993</v>
      </c>
      <c r="F15" s="14">
        <f t="shared" si="31"/>
        <v>1.1518999999999999</v>
      </c>
      <c r="G15" s="14">
        <f t="shared" si="31"/>
        <v>0.37850000000000006</v>
      </c>
      <c r="H15" s="14">
        <f t="shared" si="31"/>
        <v>0.46419999999999995</v>
      </c>
      <c r="I15" s="14">
        <f t="shared" si="31"/>
        <v>1.0497000000000005</v>
      </c>
      <c r="J15" s="14">
        <f t="shared" si="31"/>
        <v>1.2445000000000004</v>
      </c>
      <c r="K15" s="14">
        <f t="shared" si="31"/>
        <v>5.3422000000000009</v>
      </c>
      <c r="L15" s="14">
        <f t="shared" si="31"/>
        <v>2.39878141754882</v>
      </c>
      <c r="M15" s="14">
        <f t="shared" si="31"/>
        <v>0.71182596923457186</v>
      </c>
      <c r="N15" s="14">
        <f t="shared" si="31"/>
        <v>2.9420411423785637</v>
      </c>
      <c r="O15" s="14">
        <f t="shared" si="31"/>
        <v>0.93865034714843554</v>
      </c>
      <c r="P15" s="14">
        <f t="shared" si="31"/>
        <v>2.4689216880079989</v>
      </c>
      <c r="Q15" s="14">
        <f t="shared" si="31"/>
        <v>2.2759178972126</v>
      </c>
      <c r="R15" s="14">
        <f t="shared" si="31"/>
        <v>1.5249735977296814</v>
      </c>
      <c r="S15" s="14">
        <f t="shared" si="31"/>
        <v>2.1375494957488463</v>
      </c>
      <c r="T15" s="14">
        <f t="shared" si="31"/>
        <v>2.0634850343295756</v>
      </c>
      <c r="U15" s="14">
        <f t="shared" si="31"/>
        <v>3.0475389565188529</v>
      </c>
      <c r="V15" s="14">
        <f t="shared" si="31"/>
        <v>0.30226615719415428</v>
      </c>
      <c r="W15" s="14">
        <f t="shared" si="31"/>
        <v>0.45213321455570687</v>
      </c>
      <c r="X15" s="14">
        <f t="shared" si="31"/>
        <v>0.21101947245176439</v>
      </c>
      <c r="Y15" s="14">
        <f t="shared" si="31"/>
        <v>0.3842000000000001</v>
      </c>
      <c r="Z15" s="14">
        <f t="shared" si="31"/>
        <v>0.18299999999999994</v>
      </c>
      <c r="AA15" s="14">
        <f t="shared" si="31"/>
        <v>0.6745000000000001</v>
      </c>
      <c r="AB15" s="14">
        <f t="shared" si="31"/>
        <v>1.3532000000000002</v>
      </c>
      <c r="AC15" s="14">
        <f t="shared" si="31"/>
        <v>1.4445999999999999</v>
      </c>
      <c r="AD15" s="14">
        <f t="shared" si="31"/>
        <v>0.12129999999999996</v>
      </c>
      <c r="AE15" s="14">
        <f t="shared" si="31"/>
        <v>0.13470000000000026</v>
      </c>
      <c r="AF15" s="14">
        <f t="shared" si="31"/>
        <v>0.10160000000000047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MIN(D3:D12)</f>
        <v>13.2423</v>
      </c>
      <c r="E16" s="14">
        <f t="shared" ref="E16:AF16" si="32">MIN(E3:E12)</f>
        <v>12.3095</v>
      </c>
      <c r="F16" s="14">
        <f t="shared" si="32"/>
        <v>2.4422000000000001</v>
      </c>
      <c r="G16" s="14">
        <f t="shared" si="32"/>
        <v>0.6915</v>
      </c>
      <c r="H16" s="14">
        <f t="shared" si="32"/>
        <v>1.0446</v>
      </c>
      <c r="I16" s="14">
        <f t="shared" si="32"/>
        <v>0.74099999999999966</v>
      </c>
      <c r="J16" s="14">
        <f t="shared" si="32"/>
        <v>1.1353999999999997</v>
      </c>
      <c r="K16" s="14">
        <f t="shared" si="32"/>
        <v>0.77919999999999945</v>
      </c>
      <c r="L16" s="14">
        <f t="shared" si="32"/>
        <v>4.8720164788309166</v>
      </c>
      <c r="M16" s="14">
        <f t="shared" si="32"/>
        <v>1.692492156554942</v>
      </c>
      <c r="N16" s="14">
        <f t="shared" si="32"/>
        <v>4.1749979989068287</v>
      </c>
      <c r="O16" s="14">
        <f t="shared" si="32"/>
        <v>1.3136091694259757</v>
      </c>
      <c r="P16" s="14">
        <f t="shared" si="32"/>
        <v>4.7548774800198599</v>
      </c>
      <c r="Q16" s="14">
        <f t="shared" si="32"/>
        <v>5.169830826052241</v>
      </c>
      <c r="R16" s="14">
        <f t="shared" si="32"/>
        <v>3.4916574201945987</v>
      </c>
      <c r="S16" s="14">
        <f t="shared" si="32"/>
        <v>3.7879162530341137</v>
      </c>
      <c r="T16" s="14">
        <f t="shared" si="32"/>
        <v>4.2508915817743453</v>
      </c>
      <c r="U16" s="14">
        <f t="shared" si="32"/>
        <v>5.206266510658093</v>
      </c>
      <c r="V16" s="14">
        <f t="shared" si="32"/>
        <v>1.0270196736187671</v>
      </c>
      <c r="W16" s="14">
        <f t="shared" si="32"/>
        <v>1.4207177939337565</v>
      </c>
      <c r="X16" s="14">
        <f t="shared" si="32"/>
        <v>0.33045244741112195</v>
      </c>
      <c r="Y16" s="14">
        <f t="shared" si="32"/>
        <v>1.1049</v>
      </c>
      <c r="Z16" s="14">
        <f t="shared" si="32"/>
        <v>0.65080000000000005</v>
      </c>
      <c r="AA16" s="14">
        <f t="shared" si="32"/>
        <v>1.7614000000000001</v>
      </c>
      <c r="AB16" s="14">
        <f t="shared" si="32"/>
        <v>3.1711999999999998</v>
      </c>
      <c r="AC16" s="14">
        <f t="shared" si="32"/>
        <v>2.3222</v>
      </c>
      <c r="AD16" s="14">
        <f t="shared" si="32"/>
        <v>0.35180000000000006</v>
      </c>
      <c r="AE16" s="14">
        <f t="shared" si="32"/>
        <v>0.32249999999999979</v>
      </c>
      <c r="AF16" s="14">
        <f t="shared" si="32"/>
        <v>0.29149999999999998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MAX(D3:D12)</f>
        <v>16.828800000000001</v>
      </c>
      <c r="E17" s="14">
        <f t="shared" ref="E17:AF17" si="33">MAX(E3:E12)</f>
        <v>16.029299999999999</v>
      </c>
      <c r="F17" s="14">
        <f t="shared" si="33"/>
        <v>3.5941000000000001</v>
      </c>
      <c r="G17" s="14">
        <f t="shared" si="33"/>
        <v>1.07</v>
      </c>
      <c r="H17" s="14">
        <f t="shared" si="33"/>
        <v>1.5087999999999999</v>
      </c>
      <c r="I17" s="14">
        <f t="shared" si="33"/>
        <v>1.7907000000000002</v>
      </c>
      <c r="J17" s="14">
        <f t="shared" si="33"/>
        <v>2.3799000000000001</v>
      </c>
      <c r="K17" s="14">
        <f t="shared" si="33"/>
        <v>6.1214000000000004</v>
      </c>
      <c r="L17" s="14">
        <f t="shared" si="33"/>
        <v>7.2707978963797366</v>
      </c>
      <c r="M17" s="14">
        <f t="shared" si="33"/>
        <v>2.4043181257895139</v>
      </c>
      <c r="N17" s="14">
        <f t="shared" si="33"/>
        <v>7.1170391412853924</v>
      </c>
      <c r="O17" s="14">
        <f t="shared" si="33"/>
        <v>2.2522595165744113</v>
      </c>
      <c r="P17" s="14">
        <f t="shared" si="33"/>
        <v>7.2237991680278588</v>
      </c>
      <c r="Q17" s="14">
        <f t="shared" si="33"/>
        <v>7.4457487232648409</v>
      </c>
      <c r="R17" s="14">
        <f t="shared" si="33"/>
        <v>5.0166310179242801</v>
      </c>
      <c r="S17" s="14">
        <f t="shared" si="33"/>
        <v>5.9254657487829601</v>
      </c>
      <c r="T17" s="14">
        <f t="shared" si="33"/>
        <v>6.314376616103921</v>
      </c>
      <c r="U17" s="14">
        <f t="shared" si="33"/>
        <v>8.2538054671769459</v>
      </c>
      <c r="V17" s="14">
        <f t="shared" si="33"/>
        <v>1.3292858308129214</v>
      </c>
      <c r="W17" s="14">
        <f t="shared" si="33"/>
        <v>1.8728510084894634</v>
      </c>
      <c r="X17" s="14">
        <f t="shared" si="33"/>
        <v>0.54147191986288634</v>
      </c>
      <c r="Y17" s="14">
        <f t="shared" si="33"/>
        <v>1.4891000000000001</v>
      </c>
      <c r="Z17" s="14">
        <f t="shared" si="33"/>
        <v>0.83379999999999999</v>
      </c>
      <c r="AA17" s="14">
        <f t="shared" si="33"/>
        <v>2.4359000000000002</v>
      </c>
      <c r="AB17" s="14">
        <f t="shared" si="33"/>
        <v>4.5244</v>
      </c>
      <c r="AC17" s="14">
        <f t="shared" si="33"/>
        <v>3.7667999999999999</v>
      </c>
      <c r="AD17" s="14">
        <f t="shared" si="33"/>
        <v>0.47310000000000002</v>
      </c>
      <c r="AE17" s="14">
        <f t="shared" si="33"/>
        <v>0.45720000000000005</v>
      </c>
      <c r="AF17" s="14">
        <f t="shared" si="33"/>
        <v>0.39310000000000045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COUNT(D3:D12)</f>
        <v>10</v>
      </c>
      <c r="E18" s="15">
        <f t="shared" ref="E18:AF18" si="34">COUNT(E3:E12)</f>
        <v>10</v>
      </c>
      <c r="F18" s="15">
        <f t="shared" si="34"/>
        <v>10</v>
      </c>
      <c r="G18" s="15">
        <f t="shared" si="34"/>
        <v>10</v>
      </c>
      <c r="H18" s="15">
        <f t="shared" si="34"/>
        <v>10</v>
      </c>
      <c r="I18" s="15">
        <f t="shared" si="34"/>
        <v>10</v>
      </c>
      <c r="J18" s="15">
        <f t="shared" si="34"/>
        <v>10</v>
      </c>
      <c r="K18" s="15">
        <f t="shared" si="34"/>
        <v>10</v>
      </c>
      <c r="L18" s="15">
        <f t="shared" si="34"/>
        <v>9</v>
      </c>
      <c r="M18" s="15">
        <f t="shared" si="34"/>
        <v>9</v>
      </c>
      <c r="N18" s="15">
        <f t="shared" si="34"/>
        <v>9</v>
      </c>
      <c r="O18" s="15">
        <f t="shared" si="34"/>
        <v>7</v>
      </c>
      <c r="P18" s="15">
        <f t="shared" si="34"/>
        <v>10</v>
      </c>
      <c r="Q18" s="15">
        <f t="shared" si="34"/>
        <v>10</v>
      </c>
      <c r="R18" s="15">
        <f t="shared" si="34"/>
        <v>10</v>
      </c>
      <c r="S18" s="15">
        <f t="shared" si="34"/>
        <v>10</v>
      </c>
      <c r="T18" s="15">
        <f t="shared" si="34"/>
        <v>10</v>
      </c>
      <c r="U18" s="15">
        <f t="shared" si="34"/>
        <v>10</v>
      </c>
      <c r="V18" s="15">
        <f t="shared" si="34"/>
        <v>9</v>
      </c>
      <c r="W18" s="15">
        <f t="shared" si="34"/>
        <v>9</v>
      </c>
      <c r="X18" s="15">
        <f t="shared" si="34"/>
        <v>9</v>
      </c>
      <c r="Y18" s="15">
        <f t="shared" si="34"/>
        <v>10</v>
      </c>
      <c r="Z18" s="15">
        <f t="shared" si="34"/>
        <v>10</v>
      </c>
      <c r="AA18" s="15">
        <f t="shared" si="34"/>
        <v>10</v>
      </c>
      <c r="AB18" s="15">
        <f t="shared" si="34"/>
        <v>10</v>
      </c>
      <c r="AC18" s="15">
        <f t="shared" si="34"/>
        <v>10</v>
      </c>
      <c r="AD18" s="15">
        <f t="shared" si="34"/>
        <v>10</v>
      </c>
      <c r="AE18" s="15">
        <f t="shared" si="34"/>
        <v>10</v>
      </c>
      <c r="AF18" s="15">
        <f t="shared" si="34"/>
        <v>10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99</v>
      </c>
      <c r="C23" s="1"/>
      <c r="D23" s="5">
        <f t="shared" ref="D23:D31" si="35">((AG23-AW23)^2+(AH23-AX23)^2)^0.5</f>
        <v>16.461099999999998</v>
      </c>
      <c r="E23" s="5">
        <f t="shared" ref="E23:E31" si="36">((AG23-AU23)^2+(AH23-AV23)^2)^0.5</f>
        <v>15.240600000000001</v>
      </c>
      <c r="F23" s="5">
        <f t="shared" ref="F23:F31" si="37">((AG23-AM23)^2+(AH23-AN23)^2)^0.5</f>
        <v>2.8531</v>
      </c>
      <c r="G23" s="5">
        <f t="shared" ref="G23:G31" si="38">((AG23-AI23)^2+(AH23-AJ23)^2)^0.5</f>
        <v>0.92900000000000005</v>
      </c>
      <c r="H23" s="5">
        <f t="shared" ref="H23:H31" si="39">((AK23-AM23)^2+(AL23-AN23)^2)^0.5</f>
        <v>1.4256</v>
      </c>
      <c r="I23" s="5">
        <f t="shared" ref="I23:I31" si="40">((AM23-AO23)^2+(AN23-AP23)^2)^0.5</f>
        <v>0.77400000000000002</v>
      </c>
      <c r="J23" s="5">
        <f t="shared" ref="J23:J31" si="41">((AO23-AQ23)^2+(AP23-AR23)^2)^0.5</f>
        <v>2.4872999999999998</v>
      </c>
      <c r="K23" s="5">
        <f t="shared" ref="K23:K31" si="42">((AQ23-AS23)^2+(AR23-AT23)^2)^0.5</f>
        <v>1.2153999999999998</v>
      </c>
      <c r="L23" s="5">
        <f t="shared" ref="L23:L31" si="43">((BS23-BU23)^2+(BT23-BV23)^2)^0.5</f>
        <v>5.8562319711568804</v>
      </c>
      <c r="M23" s="5">
        <f t="shared" ref="M23:M31" si="44">((BU23-BW23)^2+(BV23-BX23)^2)^0.5</f>
        <v>1.9583589890518032</v>
      </c>
      <c r="N23" s="5">
        <f t="shared" ref="N23:N31" si="45">((BW23-BY23)^2+(BX23-BZ23)^2)^0.5 + ((BY23-CA23)^2+(BZ23-CB23)^2)^0.5</f>
        <v>4.6971376729368668</v>
      </c>
      <c r="O23" s="5">
        <f>((CA23-CC23)^2+(CB23-CD23)^2)^0.5</f>
        <v>1.8074867440731064</v>
      </c>
      <c r="P23" s="5">
        <f>((CE23-CG23)^2+(CF23-CH23)^2)^0.5</f>
        <v>5.9605337420402211</v>
      </c>
      <c r="Q23" s="5">
        <f t="shared" ref="Q23:Q31" si="46">((CG23-CI23)^2+(CH23-CJ23)^2)^0.5</f>
        <v>6.2655788822741663</v>
      </c>
      <c r="R23" s="5">
        <f>((CO23-CQ23)^2+(CP23-CR23)^2)^0.5</f>
        <v>4.4276516303792466</v>
      </c>
      <c r="S23" s="5">
        <f>((CQ23-CS23)^2+(CR23-CT23)^2)^0.5</f>
        <v>5.2763566558753396</v>
      </c>
      <c r="T23" s="5">
        <f>((CY23-DA23)^2+(CZ23-DB23)^2)^0.5</f>
        <v>5.6337945693821672</v>
      </c>
      <c r="U23" s="5">
        <f>((DA23-DC23)^2+(DB23-DD23)^2)^0.5</f>
        <v>6.5951622951978974</v>
      </c>
      <c r="V23" s="5">
        <f>((DI23-DK23)^2+(DJ23-DL23)^2)^0.5</f>
        <v>1.2610753546081219</v>
      </c>
      <c r="W23" s="5">
        <f>((DK23-DM23)^2+(DL23-DN23)^2)^0.5</f>
        <v>1.6544555902169149</v>
      </c>
      <c r="X23" s="5">
        <f>((DM23-DO23)^2+(DN23-DP23)^2)^0.5</f>
        <v>0.49450631947428142</v>
      </c>
      <c r="Y23" s="5">
        <f t="shared" ref="Y23:Y31" si="47">((BE23-BK23)^2+(BF23-BL23)^2)^0.5</f>
        <v>1.371</v>
      </c>
      <c r="Z23" s="5">
        <f t="shared" ref="Z23:Z31" si="48">((BG23-BI23)^2+(BH23-BJ23)^2)^0.5</f>
        <v>0.73469999999999991</v>
      </c>
      <c r="AA23" s="5">
        <f t="shared" ref="AA23:AA31" si="49">((BC23-BM23)^2+(BD23-BN23)^2)^0.5</f>
        <v>2.2091000000000003</v>
      </c>
      <c r="AB23" s="5">
        <f t="shared" ref="AB23:AB31" si="50">((BA23-BO23)^2+(BB23-BP23)^2)^0.5</f>
        <v>4.7079000000000004</v>
      </c>
      <c r="AC23" s="6">
        <f t="shared" ref="AC23:AC31" si="51">((AY23-BQ23)^2+(AZ23-BR23)^2)^0.5</f>
        <v>3.9249999999999998</v>
      </c>
      <c r="AD23" s="6">
        <f>((CK23-CM23)^2+(CL23-CN23)^2)^0.5</f>
        <v>0.45149999999999979</v>
      </c>
      <c r="AE23" s="6">
        <f>((CU23-CW23)^2+(CV23-CX23)^2)^0.5</f>
        <v>0.4267000000000003</v>
      </c>
      <c r="AF23" s="6">
        <f>((DE23-DG23)^2+(DF23-DH23)^2)^0.5</f>
        <v>0.32319999999999993</v>
      </c>
      <c r="AG23" s="9">
        <v>0</v>
      </c>
      <c r="AH23" s="9">
        <v>0</v>
      </c>
      <c r="AI23" s="9">
        <v>0</v>
      </c>
      <c r="AJ23" s="9">
        <v>-0.92900000000000005</v>
      </c>
      <c r="AK23" s="9">
        <v>0</v>
      </c>
      <c r="AL23" s="9">
        <v>-1.4275</v>
      </c>
      <c r="AM23" s="9">
        <v>0</v>
      </c>
      <c r="AN23" s="9">
        <v>-2.8531</v>
      </c>
      <c r="AO23" s="9">
        <v>0</v>
      </c>
      <c r="AP23" s="9">
        <v>-3.6271</v>
      </c>
      <c r="AQ23" s="9">
        <v>0</v>
      </c>
      <c r="AR23" s="9">
        <v>-6.1143999999999998</v>
      </c>
      <c r="AS23" s="9">
        <v>0</v>
      </c>
      <c r="AT23" s="9">
        <v>-7.3297999999999996</v>
      </c>
      <c r="AU23" s="9">
        <v>0</v>
      </c>
      <c r="AV23" s="9">
        <v>-15.240600000000001</v>
      </c>
      <c r="AW23" s="9">
        <v>0</v>
      </c>
      <c r="AX23" s="9">
        <v>-16.461099999999998</v>
      </c>
      <c r="AY23" s="18">
        <v>1.9424999999999999</v>
      </c>
      <c r="AZ23" s="18">
        <v>-6.0610999999999997</v>
      </c>
      <c r="BA23" s="19">
        <v>2.3532999999999999</v>
      </c>
      <c r="BB23" s="19">
        <v>-6.0610999999999997</v>
      </c>
      <c r="BC23" s="19">
        <v>1.3303</v>
      </c>
      <c r="BD23" s="19">
        <v>-6.0610999999999997</v>
      </c>
      <c r="BE23" s="19">
        <v>0.84709999999999996</v>
      </c>
      <c r="BF23" s="19">
        <v>-6.0610999999999997</v>
      </c>
      <c r="BG23" s="19">
        <v>0.54479999999999995</v>
      </c>
      <c r="BH23" s="19">
        <v>-6.0610999999999997</v>
      </c>
      <c r="BI23" s="19">
        <v>-0.18990000000000001</v>
      </c>
      <c r="BJ23" s="19">
        <v>-6.0610999999999997</v>
      </c>
      <c r="BK23" s="19">
        <v>-0.52390000000000003</v>
      </c>
      <c r="BL23" s="19">
        <v>-6.0610999999999997</v>
      </c>
      <c r="BM23" s="19">
        <v>-0.87880000000000003</v>
      </c>
      <c r="BN23" s="19">
        <v>-6.0610999999999997</v>
      </c>
      <c r="BO23" s="19">
        <v>-2.3546</v>
      </c>
      <c r="BP23" s="19">
        <v>-6.0610999999999997</v>
      </c>
      <c r="BQ23" s="19">
        <v>-1.9824999999999999</v>
      </c>
      <c r="BR23" s="19">
        <v>-6.0610999999999997</v>
      </c>
      <c r="BS23" s="17">
        <v>0</v>
      </c>
      <c r="BT23" s="17">
        <v>0</v>
      </c>
      <c r="BU23" s="17">
        <v>1.5583</v>
      </c>
      <c r="BV23" s="17">
        <v>5.6451000000000002</v>
      </c>
      <c r="BW23" s="17">
        <v>3.516</v>
      </c>
      <c r="BX23" s="17">
        <v>5.5942999999999996</v>
      </c>
      <c r="BY23" s="17">
        <v>6.59</v>
      </c>
      <c r="BZ23" s="17">
        <v>4.7516999999999996</v>
      </c>
      <c r="CA23" s="17">
        <v>7.3437999999999999</v>
      </c>
      <c r="CB23" s="17">
        <v>3.4436</v>
      </c>
      <c r="CC23" s="17">
        <v>5.7461000000000002</v>
      </c>
      <c r="CD23" s="17">
        <v>2.5983999999999998</v>
      </c>
      <c r="CE23" s="12">
        <v>-3.0333999999999999</v>
      </c>
      <c r="CF23" s="12">
        <v>0.83379999999999999</v>
      </c>
      <c r="CG23" s="12">
        <v>-2.7934000000000001</v>
      </c>
      <c r="CH23" s="12">
        <v>-5.1219000000000001</v>
      </c>
      <c r="CI23" s="12">
        <v>-0.62609999999999999</v>
      </c>
      <c r="CJ23" s="12">
        <v>0.75690000000000002</v>
      </c>
      <c r="CK23" s="12">
        <v>-2.8569</v>
      </c>
      <c r="CL23" s="12">
        <v>-1.6402000000000001</v>
      </c>
      <c r="CM23" s="12">
        <v>-2.4054000000000002</v>
      </c>
      <c r="CN23" s="12">
        <v>-1.6402000000000001</v>
      </c>
      <c r="CO23" s="12">
        <v>-3.0804</v>
      </c>
      <c r="CP23" s="12">
        <v>-1.6402000000000001</v>
      </c>
      <c r="CQ23" s="12">
        <v>-1.8218000000000001</v>
      </c>
      <c r="CR23" s="12">
        <v>-5.8852000000000002</v>
      </c>
      <c r="CS23" s="12">
        <v>2.9647999999999999</v>
      </c>
      <c r="CT23" s="12">
        <v>-3.6652</v>
      </c>
      <c r="CU23" s="12">
        <v>-2.2446999999999999</v>
      </c>
      <c r="CV23" s="12">
        <v>-3.6652</v>
      </c>
      <c r="CW23" s="12">
        <v>-2.6714000000000002</v>
      </c>
      <c r="CX23" s="12">
        <v>-3.6652</v>
      </c>
      <c r="CY23" s="12">
        <v>-2.794</v>
      </c>
      <c r="CZ23" s="12">
        <v>-4.1364000000000001</v>
      </c>
      <c r="DA23" s="12">
        <v>-2.9439000000000002</v>
      </c>
      <c r="DB23" s="12">
        <v>1.4954000000000001</v>
      </c>
      <c r="DC23" s="12">
        <v>3.1139999999999999</v>
      </c>
      <c r="DD23" s="12">
        <v>4.1026999999999996</v>
      </c>
      <c r="DE23" s="12">
        <v>-2.5634999999999999</v>
      </c>
      <c r="DF23" s="12">
        <v>-1.5652999999999999</v>
      </c>
      <c r="DG23" s="12">
        <v>-2.8866999999999998</v>
      </c>
      <c r="DH23" s="12">
        <v>-1.5652999999999999</v>
      </c>
      <c r="DI23" s="12">
        <v>-6.8974000000000002</v>
      </c>
      <c r="DJ23" s="12">
        <v>5.1948999999999996</v>
      </c>
      <c r="DK23" s="12">
        <v>-6.0229999999999997</v>
      </c>
      <c r="DL23" s="12">
        <v>4.2862</v>
      </c>
      <c r="DM23" s="12">
        <v>-5.9886999999999997</v>
      </c>
      <c r="DN23" s="12">
        <v>2.6320999999999999</v>
      </c>
      <c r="DO23" s="12">
        <v>-6.2191999999999998</v>
      </c>
      <c r="DP23" s="12">
        <v>2.1945999999999999</v>
      </c>
    </row>
    <row r="24" spans="2:120" x14ac:dyDescent="0.2">
      <c r="B24" s="1" t="s">
        <v>100</v>
      </c>
      <c r="C24" s="1" t="s">
        <v>638</v>
      </c>
      <c r="D24" s="5">
        <f t="shared" si="35"/>
        <v>18.331199999999999</v>
      </c>
      <c r="E24" s="5">
        <f t="shared" si="36"/>
        <v>16.899899999999999</v>
      </c>
      <c r="F24" s="5">
        <f t="shared" si="37"/>
        <v>3.3159999999999998</v>
      </c>
      <c r="G24" s="5">
        <f t="shared" si="38"/>
        <v>1.1296999999999999</v>
      </c>
      <c r="H24" s="5">
        <f t="shared" si="39"/>
        <v>1.7411999999999999</v>
      </c>
      <c r="I24" s="5">
        <f t="shared" si="40"/>
        <v>1.0522</v>
      </c>
      <c r="J24" s="5">
        <f t="shared" si="41"/>
        <v>2.5673000000000004</v>
      </c>
      <c r="K24" s="5">
        <f t="shared" si="42"/>
        <v>1.3119000000000005</v>
      </c>
      <c r="L24" s="5">
        <f t="shared" si="43"/>
        <v>6.4484211315639115</v>
      </c>
      <c r="M24" s="5">
        <f t="shared" si="44"/>
        <v>2.1349705759096542</v>
      </c>
      <c r="N24" s="5">
        <f t="shared" si="45"/>
        <v>5.5774026657698528</v>
      </c>
      <c r="O24" s="5">
        <f>((CA24-CC24)^2+(CB24-CD24)^2)^0.5</f>
        <v>2.0591194452969455</v>
      </c>
      <c r="P24" s="5">
        <f t="shared" ref="P24:P31" si="52">((CE24-CG24)^2+(CF24-CH24)^2)^0.5</f>
        <v>6.8038191635286722</v>
      </c>
      <c r="Q24" s="5">
        <f t="shared" si="46"/>
        <v>7.3221015808304655</v>
      </c>
      <c r="R24" s="5">
        <f t="shared" ref="R24:R31" si="53">((CO24-CQ24)^2+(CP24-CR24)^2)^0.5</f>
        <v>4.9335555312573511</v>
      </c>
      <c r="S24" s="5">
        <f t="shared" ref="S24:S31" si="54">((CQ24-CS24)^2+(CR24-CT24)^2)^0.5</f>
        <v>5.5338367522000507</v>
      </c>
      <c r="T24" s="5">
        <f t="shared" ref="T24:T31" si="55">((CY24-DA24)^2+(CZ24-DB24)^2)^0.5</f>
        <v>6.6178291576618991</v>
      </c>
      <c r="U24" s="5">
        <f t="shared" ref="U24:U31" si="56">((DA24-DC24)^2+(DB24-DD24)^2)^0.5</f>
        <v>7.9799770889395418</v>
      </c>
      <c r="V24" s="5" t="s">
        <v>566</v>
      </c>
      <c r="W24" s="5" t="s">
        <v>566</v>
      </c>
      <c r="X24" s="5" t="s">
        <v>566</v>
      </c>
      <c r="Y24" s="5">
        <f t="shared" si="47"/>
        <v>1.3314999999999999</v>
      </c>
      <c r="Z24" s="5">
        <f t="shared" si="48"/>
        <v>0.88900000000000001</v>
      </c>
      <c r="AA24" s="5">
        <f t="shared" si="49"/>
        <v>2.3513999999999999</v>
      </c>
      <c r="AB24" s="5">
        <f t="shared" si="50"/>
        <v>4.6551999999999998</v>
      </c>
      <c r="AC24" s="6">
        <f t="shared" si="51"/>
        <v>5.0324</v>
      </c>
      <c r="AD24" s="6">
        <f t="shared" ref="AD24:AD30" si="57">((CK24-CM24)^2+(CL24-CN24)^2)^0.5</f>
        <v>0.63179999999999992</v>
      </c>
      <c r="AE24" s="6">
        <f t="shared" ref="AE24:AE31" si="58">((CU24-CW24)^2+(CV24-CX24)^2)^0.5</f>
        <v>0.53210000000000002</v>
      </c>
      <c r="AF24" s="6">
        <f t="shared" ref="AF24:AF31" si="59">((DE24-DG24)^2+(DF24-DH24)^2)^0.5</f>
        <v>0.39239999999999986</v>
      </c>
      <c r="AG24" s="9">
        <v>0</v>
      </c>
      <c r="AH24" s="9">
        <v>0</v>
      </c>
      <c r="AI24" s="9">
        <v>0</v>
      </c>
      <c r="AJ24" s="9">
        <v>-1.1296999999999999</v>
      </c>
      <c r="AK24" s="9">
        <v>0</v>
      </c>
      <c r="AL24" s="9">
        <v>-1.5748</v>
      </c>
      <c r="AM24" s="9">
        <v>0</v>
      </c>
      <c r="AN24" s="9">
        <v>-3.3159999999999998</v>
      </c>
      <c r="AO24" s="9">
        <v>0</v>
      </c>
      <c r="AP24" s="9">
        <v>-4.3681999999999999</v>
      </c>
      <c r="AQ24" s="9">
        <v>0</v>
      </c>
      <c r="AR24" s="9">
        <v>-6.9355000000000002</v>
      </c>
      <c r="AS24" s="9">
        <v>0</v>
      </c>
      <c r="AT24" s="9">
        <v>-8.2474000000000007</v>
      </c>
      <c r="AU24" s="9">
        <v>0</v>
      </c>
      <c r="AV24" s="9">
        <v>-16.899899999999999</v>
      </c>
      <c r="AW24" s="9">
        <v>0</v>
      </c>
      <c r="AX24" s="9">
        <v>-18.331199999999999</v>
      </c>
      <c r="AY24" s="18">
        <v>2.8174999999999999</v>
      </c>
      <c r="AZ24" s="18">
        <v>-7.7317999999999998</v>
      </c>
      <c r="BA24" s="19">
        <v>1.9355</v>
      </c>
      <c r="BB24" s="19">
        <v>-7.7317999999999998</v>
      </c>
      <c r="BC24" s="19">
        <v>1.016</v>
      </c>
      <c r="BD24" s="19">
        <v>-7.7317999999999998</v>
      </c>
      <c r="BE24" s="19">
        <v>0.72829999999999995</v>
      </c>
      <c r="BF24" s="19">
        <v>-7.7317999999999998</v>
      </c>
      <c r="BG24" s="19">
        <v>0.50860000000000005</v>
      </c>
      <c r="BH24" s="19">
        <v>-7.7317999999999998</v>
      </c>
      <c r="BI24" s="19">
        <v>-0.38040000000000002</v>
      </c>
      <c r="BJ24" s="19">
        <v>-7.7317999999999998</v>
      </c>
      <c r="BK24" s="19">
        <v>-0.60319999999999996</v>
      </c>
      <c r="BL24" s="19">
        <v>-7.7317999999999998</v>
      </c>
      <c r="BM24" s="19">
        <v>-1.3353999999999999</v>
      </c>
      <c r="BN24" s="19">
        <v>-7.7317999999999998</v>
      </c>
      <c r="BO24" s="19">
        <v>-2.7197</v>
      </c>
      <c r="BP24" s="19">
        <v>-7.7317999999999998</v>
      </c>
      <c r="BQ24" s="19">
        <v>-2.2149000000000001</v>
      </c>
      <c r="BR24" s="19">
        <v>-7.7317999999999998</v>
      </c>
      <c r="BS24" s="17">
        <v>0</v>
      </c>
      <c r="BT24" s="17">
        <v>0</v>
      </c>
      <c r="BU24" s="17">
        <v>8.9499999999999996E-2</v>
      </c>
      <c r="BV24" s="17">
        <v>-6.4478</v>
      </c>
      <c r="BW24" s="17">
        <v>2.1939000000000002</v>
      </c>
      <c r="BX24" s="17">
        <v>-6.8078000000000003</v>
      </c>
      <c r="BY24" s="17">
        <v>5.3003</v>
      </c>
      <c r="BZ24" s="17">
        <v>-6.5956999999999999</v>
      </c>
      <c r="CA24" s="17">
        <v>7.3456999999999999</v>
      </c>
      <c r="CB24" s="17">
        <v>-5.2222</v>
      </c>
      <c r="CC24" s="17">
        <v>6.2782</v>
      </c>
      <c r="CD24" s="17">
        <v>-3.4613999999999998</v>
      </c>
      <c r="CE24" s="12">
        <v>1.2884</v>
      </c>
      <c r="CF24" s="12">
        <v>2.032</v>
      </c>
      <c r="CG24" s="12">
        <v>-0.76519999999999999</v>
      </c>
      <c r="CH24" s="12">
        <v>-4.4545000000000003</v>
      </c>
      <c r="CI24" s="12">
        <v>6.1932</v>
      </c>
      <c r="CJ24" s="12">
        <v>-2.1755</v>
      </c>
      <c r="CK24" s="12">
        <v>0.99439999999999995</v>
      </c>
      <c r="CL24" s="12">
        <v>-0.75249999999999995</v>
      </c>
      <c r="CM24" s="12">
        <v>0.36259999999999998</v>
      </c>
      <c r="CN24" s="12">
        <v>-0.75249999999999995</v>
      </c>
      <c r="CO24" s="12">
        <v>0.51049999999999995</v>
      </c>
      <c r="CP24" s="12">
        <v>-1.0541</v>
      </c>
      <c r="CQ24" s="12">
        <v>-3.7852000000000001</v>
      </c>
      <c r="CR24" s="12">
        <v>1.3722000000000001</v>
      </c>
      <c r="CS24" s="12">
        <v>1.6186</v>
      </c>
      <c r="CT24" s="12">
        <v>2.5648</v>
      </c>
      <c r="CU24" s="12">
        <v>-1.2624</v>
      </c>
      <c r="CV24" s="12">
        <v>-0.28510000000000002</v>
      </c>
      <c r="CW24" s="12">
        <v>-1.2624</v>
      </c>
      <c r="CX24" s="12">
        <v>0.247</v>
      </c>
      <c r="CY24" s="12">
        <v>-1.1608000000000001</v>
      </c>
      <c r="CZ24" s="12">
        <v>-0.12570000000000001</v>
      </c>
      <c r="DA24" s="12">
        <v>-5.5734000000000004</v>
      </c>
      <c r="DB24" s="12">
        <v>4.8063000000000002</v>
      </c>
      <c r="DC24" s="12">
        <v>1.8230999999999999</v>
      </c>
      <c r="DD24" s="12">
        <v>7.8015999999999996</v>
      </c>
      <c r="DE24" s="12">
        <v>-3.1623000000000001</v>
      </c>
      <c r="DF24" s="12">
        <v>2.2866</v>
      </c>
      <c r="DG24" s="12">
        <v>-3.5547</v>
      </c>
      <c r="DH24" s="12">
        <v>2.2866</v>
      </c>
    </row>
    <row r="25" spans="2:120" x14ac:dyDescent="0.2">
      <c r="B25" s="1" t="s">
        <v>101</v>
      </c>
      <c r="C25" s="1" t="s">
        <v>479</v>
      </c>
      <c r="D25" s="5">
        <f t="shared" si="35"/>
        <v>20.012</v>
      </c>
      <c r="E25" s="5">
        <f t="shared" si="36"/>
        <v>18.848099999999999</v>
      </c>
      <c r="F25" s="5">
        <f t="shared" si="37"/>
        <v>3.4695999999999998</v>
      </c>
      <c r="G25" s="5">
        <f t="shared" si="38"/>
        <v>1.371</v>
      </c>
      <c r="H25" s="5">
        <f t="shared" si="39"/>
        <v>1.6337999999999997</v>
      </c>
      <c r="I25" s="5">
        <f t="shared" si="40"/>
        <v>1.0929000000000002</v>
      </c>
      <c r="J25" s="5">
        <f t="shared" si="41"/>
        <v>2.8746</v>
      </c>
      <c r="K25" s="5">
        <f t="shared" si="42"/>
        <v>1.0979000000000001</v>
      </c>
      <c r="L25" s="5">
        <f t="shared" si="43"/>
        <v>6.2593825446285036</v>
      </c>
      <c r="M25" s="5">
        <f t="shared" si="44"/>
        <v>2.0506647946458729</v>
      </c>
      <c r="N25" s="5">
        <f t="shared" si="45"/>
        <v>3.58216240555454</v>
      </c>
      <c r="O25" s="5" t="s">
        <v>566</v>
      </c>
      <c r="P25" s="5">
        <f t="shared" si="52"/>
        <v>7.1789848418839837</v>
      </c>
      <c r="Q25" s="5">
        <f t="shared" si="46"/>
        <v>7.3186540019323223</v>
      </c>
      <c r="R25" s="5">
        <f t="shared" si="53"/>
        <v>5.0489114945698939</v>
      </c>
      <c r="S25" s="5">
        <f t="shared" si="54"/>
        <v>6.0243836614213082</v>
      </c>
      <c r="T25" s="5">
        <f t="shared" si="55"/>
        <v>6.98425981475489</v>
      </c>
      <c r="U25" s="5">
        <f t="shared" si="56"/>
        <v>7.5587515086818406</v>
      </c>
      <c r="V25" s="5">
        <f t="shared" ref="V25:V31" si="60">((DI25-DK25)^2+(DJ25-DL25)^2)^0.5</f>
        <v>1.3783172711679987</v>
      </c>
      <c r="W25" s="5">
        <f t="shared" ref="W25:W31" si="61">((DK25-DM25)^2+(DL25-DN25)^2)^0.5</f>
        <v>1.8255137934291263</v>
      </c>
      <c r="X25" s="5">
        <f t="shared" ref="X25:X31" si="62">((DM25-DO25)^2+(DN25-DP25)^2)^0.5</f>
        <v>0.47296690159037519</v>
      </c>
      <c r="Y25" s="5">
        <f t="shared" si="47"/>
        <v>1.6244000000000001</v>
      </c>
      <c r="Z25" s="5">
        <f t="shared" si="48"/>
        <v>0.98929999999999996</v>
      </c>
      <c r="AA25" s="5">
        <f t="shared" si="49"/>
        <v>2.5983999999999998</v>
      </c>
      <c r="AB25" s="5">
        <f t="shared" si="50"/>
        <v>5.4399999999999995</v>
      </c>
      <c r="AC25" s="6">
        <f t="shared" si="51"/>
        <v>4.6907999999999994</v>
      </c>
      <c r="AD25" s="6">
        <f t="shared" si="57"/>
        <v>0.56579999999999986</v>
      </c>
      <c r="AE25" s="6">
        <f t="shared" si="58"/>
        <v>0.56130000000000013</v>
      </c>
      <c r="AF25" s="6">
        <f t="shared" si="59"/>
        <v>0.45720000000000027</v>
      </c>
      <c r="AG25" s="9">
        <v>0</v>
      </c>
      <c r="AH25" s="9">
        <v>0</v>
      </c>
      <c r="AI25" s="9">
        <v>0</v>
      </c>
      <c r="AJ25" s="9">
        <v>-1.371</v>
      </c>
      <c r="AK25" s="9">
        <v>0</v>
      </c>
      <c r="AL25" s="9">
        <v>-1.8358000000000001</v>
      </c>
      <c r="AM25" s="9">
        <v>0</v>
      </c>
      <c r="AN25" s="9">
        <v>-3.4695999999999998</v>
      </c>
      <c r="AO25" s="9">
        <v>0</v>
      </c>
      <c r="AP25" s="9">
        <v>-4.5625</v>
      </c>
      <c r="AQ25" s="9">
        <v>0</v>
      </c>
      <c r="AR25" s="9">
        <v>-7.4371</v>
      </c>
      <c r="AS25" s="21">
        <v>0</v>
      </c>
      <c r="AT25" s="9">
        <v>-8.5350000000000001</v>
      </c>
      <c r="AU25" s="9">
        <v>0</v>
      </c>
      <c r="AV25" s="9">
        <v>-18.848099999999999</v>
      </c>
      <c r="AW25" s="9">
        <v>0</v>
      </c>
      <c r="AX25" s="9">
        <v>-20.012</v>
      </c>
      <c r="AY25" s="18">
        <v>2.1368</v>
      </c>
      <c r="AZ25" s="18">
        <v>-8.6251999999999995</v>
      </c>
      <c r="BA25" s="19">
        <v>2.7292000000000001</v>
      </c>
      <c r="BB25" s="19">
        <v>-8.6251999999999995</v>
      </c>
      <c r="BC25" s="19">
        <v>1.6065</v>
      </c>
      <c r="BD25" s="19">
        <v>-8.6251999999999995</v>
      </c>
      <c r="BE25" s="19">
        <v>0.97350000000000003</v>
      </c>
      <c r="BF25" s="19">
        <v>-8.6251999999999995</v>
      </c>
      <c r="BG25" s="19">
        <v>0.61339999999999995</v>
      </c>
      <c r="BH25" s="19">
        <v>-8.6251999999999995</v>
      </c>
      <c r="BI25" s="19">
        <v>-0.37590000000000001</v>
      </c>
      <c r="BJ25" s="19">
        <v>-8.6251999999999995</v>
      </c>
      <c r="BK25" s="19">
        <v>-0.65090000000000003</v>
      </c>
      <c r="BL25" s="19">
        <v>-8.6251999999999995</v>
      </c>
      <c r="BM25" s="19">
        <v>-0.9919</v>
      </c>
      <c r="BN25" s="19">
        <v>-8.6251999999999995</v>
      </c>
      <c r="BO25" s="19">
        <v>-2.7107999999999999</v>
      </c>
      <c r="BP25" s="19">
        <v>-8.6251999999999995</v>
      </c>
      <c r="BQ25" s="19">
        <v>-2.5539999999999998</v>
      </c>
      <c r="BR25" s="19">
        <v>-8.6251999999999995</v>
      </c>
      <c r="BS25" s="17">
        <v>0</v>
      </c>
      <c r="BT25" s="17">
        <v>0</v>
      </c>
      <c r="BU25" s="17">
        <v>-1.4370000000000001</v>
      </c>
      <c r="BV25" s="17">
        <v>6.0922000000000001</v>
      </c>
      <c r="BW25" s="17">
        <v>-1.9317</v>
      </c>
      <c r="BX25" s="17">
        <v>8.0823</v>
      </c>
      <c r="BY25" s="17">
        <v>-2.4885999999999999</v>
      </c>
      <c r="BZ25" s="17">
        <v>10.017799999999999</v>
      </c>
      <c r="CA25" s="17">
        <v>-3.6524999999999999</v>
      </c>
      <c r="CB25" s="17">
        <v>11.0687</v>
      </c>
      <c r="CC25" s="17">
        <v>-3.6524999999999999</v>
      </c>
      <c r="CD25" s="17">
        <v>11.0687</v>
      </c>
      <c r="CE25" s="12">
        <v>4.3129</v>
      </c>
      <c r="CF25" s="12">
        <v>-0.86170000000000002</v>
      </c>
      <c r="CG25" s="12">
        <v>2.9272999999999998</v>
      </c>
      <c r="CH25" s="12">
        <v>-7.9057000000000004</v>
      </c>
      <c r="CI25" s="12">
        <v>4.2690999999999999</v>
      </c>
      <c r="CJ25" s="12">
        <v>-15.100300000000001</v>
      </c>
      <c r="CK25" s="12">
        <v>4.0869</v>
      </c>
      <c r="CL25" s="12">
        <v>-4.3643999999999998</v>
      </c>
      <c r="CM25" s="12">
        <v>3.5211000000000001</v>
      </c>
      <c r="CN25" s="12">
        <v>-4.3643999999999998</v>
      </c>
      <c r="CO25" s="12">
        <v>3.4333999999999998</v>
      </c>
      <c r="CP25" s="12">
        <v>-3.5114999999999998</v>
      </c>
      <c r="CQ25" s="12">
        <v>0.85719999999999996</v>
      </c>
      <c r="CR25" s="12">
        <v>-7.8536999999999999</v>
      </c>
      <c r="CS25" s="12">
        <v>3.6886999999999999</v>
      </c>
      <c r="CT25" s="12">
        <v>-13.171200000000001</v>
      </c>
      <c r="CU25" s="12">
        <v>2.6816</v>
      </c>
      <c r="CV25" s="12">
        <v>-5.4546000000000001</v>
      </c>
      <c r="CW25" s="12">
        <v>2.1202999999999999</v>
      </c>
      <c r="CX25" s="12">
        <v>-5.4546000000000001</v>
      </c>
      <c r="CY25" s="12">
        <v>2.5291999999999999</v>
      </c>
      <c r="CZ25" s="12">
        <v>-5.5048000000000004</v>
      </c>
      <c r="DA25" s="12">
        <v>-2.6638000000000002</v>
      </c>
      <c r="DB25" s="12">
        <v>-0.83440000000000003</v>
      </c>
      <c r="DC25" s="12">
        <v>4.1561000000000003</v>
      </c>
      <c r="DD25" s="12">
        <v>-4.0937999999999999</v>
      </c>
      <c r="DE25" s="12">
        <v>0.44450000000000001</v>
      </c>
      <c r="DF25" s="12">
        <v>-3.9853000000000001</v>
      </c>
      <c r="DG25" s="12">
        <v>0.44450000000000001</v>
      </c>
      <c r="DH25" s="12">
        <v>-3.5280999999999998</v>
      </c>
      <c r="DI25" s="12">
        <v>-8.0574999999999992</v>
      </c>
      <c r="DJ25" s="12">
        <v>8.0009999999999994</v>
      </c>
      <c r="DK25" s="12">
        <v>-6.9589999999999996</v>
      </c>
      <c r="DL25" s="12">
        <v>7.1684999999999999</v>
      </c>
      <c r="DM25" s="12">
        <v>-6.4084000000000003</v>
      </c>
      <c r="DN25" s="12">
        <v>5.4279999999999999</v>
      </c>
      <c r="DO25" s="12">
        <v>-6.5849000000000002</v>
      </c>
      <c r="DP25" s="12">
        <v>4.9892000000000003</v>
      </c>
    </row>
    <row r="26" spans="2:120" x14ac:dyDescent="0.2">
      <c r="B26" s="1" t="s">
        <v>102</v>
      </c>
      <c r="C26" s="1" t="s">
        <v>483</v>
      </c>
      <c r="D26" s="5">
        <f t="shared" si="35"/>
        <v>18.570599999999999</v>
      </c>
      <c r="E26" s="5">
        <f t="shared" si="36"/>
        <v>17.120200000000001</v>
      </c>
      <c r="F26" s="5">
        <f t="shared" si="37"/>
        <v>2.9451000000000001</v>
      </c>
      <c r="G26" s="5">
        <f t="shared" si="38"/>
        <v>0.9798</v>
      </c>
      <c r="H26" s="5">
        <f t="shared" si="39"/>
        <v>1.5081</v>
      </c>
      <c r="I26" s="5">
        <f t="shared" si="40"/>
        <v>0.97279999999999989</v>
      </c>
      <c r="J26" s="5">
        <f t="shared" si="41"/>
        <v>2.8061000000000003</v>
      </c>
      <c r="K26" s="5">
        <f t="shared" si="42"/>
        <v>1.4001999999999999</v>
      </c>
      <c r="L26" s="5">
        <f t="shared" si="43"/>
        <v>6.6833886045927331</v>
      </c>
      <c r="M26" s="5">
        <f t="shared" si="44"/>
        <v>2.1916005703594807</v>
      </c>
      <c r="N26" s="5">
        <f t="shared" si="45"/>
        <v>7.3435731153165484</v>
      </c>
      <c r="O26" s="5" t="s">
        <v>566</v>
      </c>
      <c r="P26" s="5">
        <f t="shared" si="52"/>
        <v>6.8058467988928459</v>
      </c>
      <c r="Q26" s="5">
        <f t="shared" si="46"/>
        <v>7.2414611654002536</v>
      </c>
      <c r="R26" s="5">
        <f t="shared" si="53"/>
        <v>5.2179015446824986</v>
      </c>
      <c r="S26" s="5">
        <f t="shared" si="54"/>
        <v>5.8110915953889419</v>
      </c>
      <c r="T26" s="5">
        <f t="shared" si="55"/>
        <v>6.7927561710987385</v>
      </c>
      <c r="U26" s="5">
        <f t="shared" si="56"/>
        <v>7.846109576726545</v>
      </c>
      <c r="V26" s="5">
        <f t="shared" si="60"/>
        <v>1.2384071422597662</v>
      </c>
      <c r="W26" s="5">
        <f t="shared" si="61"/>
        <v>1.6843857901324151</v>
      </c>
      <c r="X26" s="5">
        <f t="shared" si="62"/>
        <v>0.55159489664064043</v>
      </c>
      <c r="Y26" s="5">
        <f t="shared" si="47"/>
        <v>1.3754</v>
      </c>
      <c r="Z26" s="5">
        <f t="shared" si="48"/>
        <v>0.85149999999999992</v>
      </c>
      <c r="AA26" s="5">
        <f t="shared" si="49"/>
        <v>2.6047000000000002</v>
      </c>
      <c r="AB26" s="5">
        <f t="shared" si="50"/>
        <v>4.8635000000000002</v>
      </c>
      <c r="AC26" s="6">
        <f t="shared" si="51"/>
        <v>5.1396999999999995</v>
      </c>
      <c r="AD26" s="6">
        <f t="shared" si="57"/>
        <v>0.51750000000000007</v>
      </c>
      <c r="AE26" s="6">
        <f t="shared" si="58"/>
        <v>0.49530000000000002</v>
      </c>
      <c r="AF26" s="6">
        <f t="shared" si="59"/>
        <v>0.42350000000000065</v>
      </c>
      <c r="AG26" s="9">
        <v>0</v>
      </c>
      <c r="AH26" s="9">
        <v>0</v>
      </c>
      <c r="AI26" s="9">
        <v>0</v>
      </c>
      <c r="AJ26" s="9">
        <v>-0.9798</v>
      </c>
      <c r="AK26" s="9">
        <v>0</v>
      </c>
      <c r="AL26" s="9">
        <v>-1.4370000000000001</v>
      </c>
      <c r="AM26" s="9">
        <v>0</v>
      </c>
      <c r="AN26" s="9">
        <v>-2.9451000000000001</v>
      </c>
      <c r="AO26" s="9">
        <v>0</v>
      </c>
      <c r="AP26" s="9">
        <v>-3.9178999999999999</v>
      </c>
      <c r="AQ26" s="9">
        <v>0</v>
      </c>
      <c r="AR26" s="9">
        <v>-6.7240000000000002</v>
      </c>
      <c r="AS26" s="9">
        <v>0</v>
      </c>
      <c r="AT26" s="9">
        <v>-8.1242000000000001</v>
      </c>
      <c r="AU26" s="9">
        <v>0</v>
      </c>
      <c r="AV26" s="9">
        <v>-17.120200000000001</v>
      </c>
      <c r="AW26" s="9">
        <v>0</v>
      </c>
      <c r="AX26" s="9">
        <v>-18.570599999999999</v>
      </c>
      <c r="AY26" s="18">
        <v>2.5057</v>
      </c>
      <c r="AZ26" s="18">
        <v>-8.4169</v>
      </c>
      <c r="BA26" s="19">
        <v>1.7272000000000001</v>
      </c>
      <c r="BB26" s="19">
        <v>-8.4169</v>
      </c>
      <c r="BC26" s="19">
        <v>0.88390000000000002</v>
      </c>
      <c r="BD26" s="19">
        <v>-8.4169</v>
      </c>
      <c r="BE26" s="19">
        <v>0.50860000000000005</v>
      </c>
      <c r="BF26" s="19">
        <v>-8.4169</v>
      </c>
      <c r="BG26" s="19">
        <v>0.1981</v>
      </c>
      <c r="BH26" s="19">
        <v>-8.4169</v>
      </c>
      <c r="BI26" s="19">
        <v>-0.65339999999999998</v>
      </c>
      <c r="BJ26" s="19">
        <v>-8.4169</v>
      </c>
      <c r="BK26" s="19">
        <v>-0.86680000000000001</v>
      </c>
      <c r="BL26" s="19">
        <v>-8.4169</v>
      </c>
      <c r="BM26" s="19">
        <v>-1.7208000000000001</v>
      </c>
      <c r="BN26" s="19">
        <v>-8.4169</v>
      </c>
      <c r="BO26" s="19">
        <v>-3.1362999999999999</v>
      </c>
      <c r="BP26" s="19">
        <v>-8.4169</v>
      </c>
      <c r="BQ26" s="19">
        <v>-2.6339999999999999</v>
      </c>
      <c r="BR26" s="19">
        <v>-8.4169</v>
      </c>
      <c r="BS26" s="17">
        <v>0</v>
      </c>
      <c r="BT26" s="17">
        <v>0</v>
      </c>
      <c r="BU26" s="17">
        <v>-2.5</v>
      </c>
      <c r="BV26" s="17">
        <v>6.1981999999999999</v>
      </c>
      <c r="BW26" s="17">
        <v>-0.6159</v>
      </c>
      <c r="BX26" s="17">
        <v>7.3177000000000003</v>
      </c>
      <c r="BY26" s="17">
        <v>-0.6159</v>
      </c>
      <c r="BZ26" s="17">
        <v>7.3177000000000003</v>
      </c>
      <c r="CA26" s="17"/>
      <c r="CB26" s="17"/>
      <c r="CC26" s="17"/>
      <c r="CD26" s="17"/>
      <c r="CE26" s="12">
        <v>-5.5899999999999998E-2</v>
      </c>
      <c r="CF26" s="12">
        <v>1.8071999999999999</v>
      </c>
      <c r="CG26" s="12">
        <v>-4.9307999999999996</v>
      </c>
      <c r="CH26" s="12">
        <v>-2.9420000000000002</v>
      </c>
      <c r="CI26" s="12">
        <v>1.6326000000000001</v>
      </c>
      <c r="CJ26" s="12">
        <v>0.11749999999999999</v>
      </c>
      <c r="CK26" s="12">
        <v>-1.7627999999999999</v>
      </c>
      <c r="CL26" s="12">
        <v>-0.38159999999999999</v>
      </c>
      <c r="CM26" s="12">
        <v>-2.2803</v>
      </c>
      <c r="CN26" s="12">
        <v>-0.38159999999999999</v>
      </c>
      <c r="CO26" s="12">
        <v>-1.9722999999999999</v>
      </c>
      <c r="CP26" s="12">
        <v>-0.54169999999999996</v>
      </c>
      <c r="CQ26" s="12">
        <v>-6.4706000000000001</v>
      </c>
      <c r="CR26" s="12">
        <v>2.1025</v>
      </c>
      <c r="CS26" s="12">
        <v>-0.66930000000000001</v>
      </c>
      <c r="CT26" s="12">
        <v>1.7653000000000001</v>
      </c>
      <c r="CU26" s="12">
        <v>-3.4912000000000001</v>
      </c>
      <c r="CV26" s="12">
        <v>0.32829999999999998</v>
      </c>
      <c r="CW26" s="12">
        <v>-3.4912000000000001</v>
      </c>
      <c r="CX26" s="12">
        <v>0.8236</v>
      </c>
      <c r="CY26" s="12">
        <v>-3.6181999999999999</v>
      </c>
      <c r="CZ26" s="12">
        <v>-0.13270000000000001</v>
      </c>
      <c r="DA26" s="12">
        <v>-5.7187999999999999</v>
      </c>
      <c r="DB26" s="12">
        <v>6.3270999999999997</v>
      </c>
      <c r="DC26" s="12">
        <v>3.3000000000000002E-2</v>
      </c>
      <c r="DD26" s="12">
        <v>0.99060000000000004</v>
      </c>
      <c r="DE26" s="12">
        <v>-4.0271999999999997</v>
      </c>
      <c r="DF26" s="12">
        <v>1.8839999999999999</v>
      </c>
      <c r="DG26" s="12">
        <v>-4.4507000000000003</v>
      </c>
      <c r="DH26" s="12">
        <v>1.8839999999999999</v>
      </c>
      <c r="DI26" s="12">
        <v>-8.2409999999999997</v>
      </c>
      <c r="DJ26" s="12">
        <v>4.7751999999999999</v>
      </c>
      <c r="DK26" s="12">
        <v>-7.6174999999999997</v>
      </c>
      <c r="DL26" s="12">
        <v>5.8452000000000002</v>
      </c>
      <c r="DM26" s="12">
        <v>-7.7457000000000003</v>
      </c>
      <c r="DN26" s="12">
        <v>7.5247000000000002</v>
      </c>
      <c r="DO26" s="12">
        <v>-8.0238999999999994</v>
      </c>
      <c r="DP26" s="12">
        <v>8.0009999999999994</v>
      </c>
    </row>
    <row r="27" spans="2:120" x14ac:dyDescent="0.2">
      <c r="B27" s="1" t="s">
        <v>246</v>
      </c>
      <c r="C27" s="1" t="s">
        <v>484</v>
      </c>
      <c r="D27" s="5">
        <f t="shared" si="35"/>
        <v>16.560199999999998</v>
      </c>
      <c r="E27" s="5">
        <f t="shared" si="36"/>
        <v>15.716900000000001</v>
      </c>
      <c r="F27" s="5">
        <f t="shared" si="37"/>
        <v>2.9312</v>
      </c>
      <c r="G27" s="5">
        <f t="shared" si="38"/>
        <v>1.1156999999999999</v>
      </c>
      <c r="H27" s="5">
        <f t="shared" si="39"/>
        <v>1.3742000000000001</v>
      </c>
      <c r="I27" s="5">
        <f t="shared" si="40"/>
        <v>0.88319999999999999</v>
      </c>
      <c r="J27" s="5">
        <f t="shared" si="41"/>
        <v>2.3445</v>
      </c>
      <c r="K27" s="24">
        <f t="shared" si="42"/>
        <v>0.96520000000000028</v>
      </c>
      <c r="L27" s="5" t="s">
        <v>566</v>
      </c>
      <c r="M27" s="5" t="s">
        <v>566</v>
      </c>
      <c r="N27" s="5" t="s">
        <v>566</v>
      </c>
      <c r="O27" s="5" t="s">
        <v>566</v>
      </c>
      <c r="P27" s="5">
        <f t="shared" si="52"/>
        <v>5.8982638208204969</v>
      </c>
      <c r="Q27" s="5">
        <f t="shared" si="46"/>
        <v>6.1701058475523745</v>
      </c>
      <c r="R27" s="5">
        <f t="shared" si="53"/>
        <v>4.1447000000000003</v>
      </c>
      <c r="S27" s="5">
        <f t="shared" si="54"/>
        <v>5.1633671233023906</v>
      </c>
      <c r="T27" s="5">
        <f t="shared" si="55"/>
        <v>5.8965820693008251</v>
      </c>
      <c r="U27" s="5">
        <f t="shared" si="56"/>
        <v>7.1800775260438519</v>
      </c>
      <c r="V27" s="5">
        <f t="shared" si="60"/>
        <v>1.1761408291526996</v>
      </c>
      <c r="W27" s="5">
        <f t="shared" si="61"/>
        <v>1.6167198303973394</v>
      </c>
      <c r="X27" s="5">
        <f t="shared" si="62"/>
        <v>0.44928694617137466</v>
      </c>
      <c r="Y27" s="5">
        <f t="shared" si="47"/>
        <v>1.3456000000000001</v>
      </c>
      <c r="Z27" s="5">
        <f t="shared" si="48"/>
        <v>0.79820000000000002</v>
      </c>
      <c r="AA27" s="5">
        <f t="shared" si="49"/>
        <v>2.2637999999999998</v>
      </c>
      <c r="AB27" s="5">
        <f t="shared" si="50"/>
        <v>4.6456999999999997</v>
      </c>
      <c r="AC27" s="6">
        <f t="shared" si="51"/>
        <v>4.1884999999999994</v>
      </c>
      <c r="AD27" s="6">
        <f t="shared" si="57"/>
        <v>0.46610000000000007</v>
      </c>
      <c r="AE27" s="6">
        <f t="shared" si="58"/>
        <v>0.44519999999999982</v>
      </c>
      <c r="AF27" s="6">
        <f t="shared" si="59"/>
        <v>0.35749999999999993</v>
      </c>
      <c r="AG27" s="9">
        <v>0</v>
      </c>
      <c r="AH27" s="9">
        <v>0</v>
      </c>
      <c r="AI27" s="9">
        <v>0</v>
      </c>
      <c r="AJ27" s="9">
        <v>-1.1156999999999999</v>
      </c>
      <c r="AK27" s="9">
        <v>0</v>
      </c>
      <c r="AL27" s="9">
        <v>-1.5569999999999999</v>
      </c>
      <c r="AM27" s="9">
        <v>0</v>
      </c>
      <c r="AN27" s="9">
        <v>-2.9312</v>
      </c>
      <c r="AO27" s="9">
        <v>0</v>
      </c>
      <c r="AP27" s="9">
        <v>-3.8144</v>
      </c>
      <c r="AQ27" s="9">
        <v>0</v>
      </c>
      <c r="AR27" s="9">
        <v>-6.1589</v>
      </c>
      <c r="AS27" s="9">
        <v>0</v>
      </c>
      <c r="AT27" s="9">
        <v>-7.1241000000000003</v>
      </c>
      <c r="AU27" s="9">
        <v>0</v>
      </c>
      <c r="AV27" s="9">
        <v>-15.716900000000001</v>
      </c>
      <c r="AW27" s="9">
        <v>0</v>
      </c>
      <c r="AX27" s="9">
        <v>-16.560199999999998</v>
      </c>
      <c r="AY27" s="18">
        <v>2.2275999999999998</v>
      </c>
      <c r="AZ27" s="18">
        <v>-7.4263000000000003</v>
      </c>
      <c r="BA27" s="19">
        <v>2.2961999999999998</v>
      </c>
      <c r="BB27" s="19">
        <v>-7.4263000000000003</v>
      </c>
      <c r="BC27" s="19">
        <v>1.1049</v>
      </c>
      <c r="BD27" s="19">
        <v>-7.4263000000000003</v>
      </c>
      <c r="BE27" s="19">
        <v>0.56769999999999998</v>
      </c>
      <c r="BF27" s="19">
        <v>-7.4263000000000003</v>
      </c>
      <c r="BG27" s="19">
        <v>0.28449999999999998</v>
      </c>
      <c r="BH27" s="19">
        <v>-7.4263000000000003</v>
      </c>
      <c r="BI27" s="19">
        <v>-0.51370000000000005</v>
      </c>
      <c r="BJ27" s="19">
        <v>-7.4263000000000003</v>
      </c>
      <c r="BK27" s="19">
        <v>-0.77790000000000004</v>
      </c>
      <c r="BL27" s="19">
        <v>-7.4263000000000003</v>
      </c>
      <c r="BM27" s="19">
        <v>-1.1589</v>
      </c>
      <c r="BN27" s="19">
        <v>-7.4263000000000003</v>
      </c>
      <c r="BO27" s="19">
        <v>-2.3494999999999999</v>
      </c>
      <c r="BP27" s="19">
        <v>-7.4263000000000003</v>
      </c>
      <c r="BQ27" s="19">
        <v>-1.9609000000000001</v>
      </c>
      <c r="BR27" s="19">
        <v>-7.4263000000000003</v>
      </c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2">
        <v>-0.2273</v>
      </c>
      <c r="CF27" s="12">
        <v>0.84650000000000003</v>
      </c>
      <c r="CG27" s="12">
        <v>-2.8740000000000001</v>
      </c>
      <c r="CH27" s="12">
        <v>6.1176000000000004</v>
      </c>
      <c r="CI27" s="12">
        <v>0.65910000000000002</v>
      </c>
      <c r="CJ27" s="12">
        <v>1.0591999999999999</v>
      </c>
      <c r="CK27" s="12">
        <v>-0.81979999999999997</v>
      </c>
      <c r="CL27" s="12">
        <v>2.6073</v>
      </c>
      <c r="CM27" s="12">
        <v>-1.2859</v>
      </c>
      <c r="CN27" s="12">
        <v>2.6073</v>
      </c>
      <c r="CO27" s="12">
        <v>-1.1087</v>
      </c>
      <c r="CP27" s="12">
        <v>3.2391000000000001</v>
      </c>
      <c r="CQ27" s="12">
        <v>-5.2534000000000001</v>
      </c>
      <c r="CR27" s="12">
        <v>3.2391000000000001</v>
      </c>
      <c r="CS27" s="12">
        <v>-0.20319999999999999</v>
      </c>
      <c r="CT27" s="12">
        <v>4.3141999999999996</v>
      </c>
      <c r="CU27" s="12">
        <v>-2.8264</v>
      </c>
      <c r="CV27" s="12">
        <v>3.1953</v>
      </c>
      <c r="CW27" s="12">
        <v>-2.8264</v>
      </c>
      <c r="CX27" s="12">
        <v>3.6404999999999998</v>
      </c>
      <c r="CY27" s="12">
        <v>-2.8264</v>
      </c>
      <c r="CZ27" s="12">
        <v>4.2538999999999998</v>
      </c>
      <c r="DA27" s="12">
        <v>-6.0465</v>
      </c>
      <c r="DB27" s="12">
        <v>-0.68579999999999997</v>
      </c>
      <c r="DC27" s="12">
        <v>0.30669999999999997</v>
      </c>
      <c r="DD27" s="12">
        <v>2.6594000000000002</v>
      </c>
      <c r="DE27" s="12">
        <v>-4.1128999999999998</v>
      </c>
      <c r="DF27" s="12">
        <v>2.1355</v>
      </c>
      <c r="DG27" s="12">
        <v>-4.4703999999999997</v>
      </c>
      <c r="DH27" s="12">
        <v>2.1355</v>
      </c>
      <c r="DI27" s="12">
        <v>-4.1947999999999999</v>
      </c>
      <c r="DJ27" s="12">
        <v>2.4079000000000002</v>
      </c>
      <c r="DK27" s="12">
        <v>-3.2397999999999998</v>
      </c>
      <c r="DL27" s="12">
        <v>3.0943999999999998</v>
      </c>
      <c r="DM27" s="12">
        <v>-2.8498999999999999</v>
      </c>
      <c r="DN27" s="12">
        <v>4.6634000000000002</v>
      </c>
      <c r="DO27" s="12">
        <v>-2.9622999999999999</v>
      </c>
      <c r="DP27" s="12">
        <v>5.0983999999999998</v>
      </c>
    </row>
    <row r="28" spans="2:120" x14ac:dyDescent="0.2">
      <c r="B28" s="1" t="s">
        <v>247</v>
      </c>
      <c r="C28" s="1" t="s">
        <v>574</v>
      </c>
      <c r="D28" s="5">
        <f t="shared" si="35"/>
        <v>18.446100000000001</v>
      </c>
      <c r="E28" s="5">
        <f t="shared" si="36"/>
        <v>17.383800000000001</v>
      </c>
      <c r="F28" s="5">
        <f t="shared" si="37"/>
        <v>3.0474000000000001</v>
      </c>
      <c r="G28" s="5">
        <f t="shared" si="38"/>
        <v>1.1132</v>
      </c>
      <c r="H28" s="5">
        <f t="shared" si="39"/>
        <v>1.4155000000000002</v>
      </c>
      <c r="I28" s="5">
        <f t="shared" si="40"/>
        <v>1.0153000000000003</v>
      </c>
      <c r="J28" s="5">
        <f t="shared" si="41"/>
        <v>2.5571999999999999</v>
      </c>
      <c r="K28" s="5">
        <f t="shared" si="42"/>
        <v>1.3023999999999996</v>
      </c>
      <c r="L28" s="5">
        <f t="shared" si="43"/>
        <v>5.9182781769700554</v>
      </c>
      <c r="M28" s="5" t="s">
        <v>566</v>
      </c>
      <c r="N28" s="5" t="s">
        <v>566</v>
      </c>
      <c r="O28" s="5" t="s">
        <v>566</v>
      </c>
      <c r="P28" s="5">
        <f t="shared" si="52"/>
        <v>6.3548410247621456</v>
      </c>
      <c r="Q28" s="5">
        <f t="shared" si="46"/>
        <v>6.9094271086682717</v>
      </c>
      <c r="R28" s="5">
        <f t="shared" si="53"/>
        <v>4.8074341441147173</v>
      </c>
      <c r="S28" s="5">
        <f t="shared" si="54"/>
        <v>4.7591362588183994</v>
      </c>
      <c r="T28" s="5">
        <f t="shared" si="55"/>
        <v>6.2947109623873905</v>
      </c>
      <c r="U28" s="5">
        <f t="shared" si="56"/>
        <v>6.9777330029172075</v>
      </c>
      <c r="V28" s="5">
        <f t="shared" si="60"/>
        <v>1.3964295614172599</v>
      </c>
      <c r="W28" s="5">
        <f t="shared" si="61"/>
        <v>1.6466018978490218</v>
      </c>
      <c r="X28" s="5">
        <f t="shared" si="62"/>
        <v>0.50316288615119431</v>
      </c>
      <c r="Y28" s="5">
        <f t="shared" si="47"/>
        <v>1.4332</v>
      </c>
      <c r="Z28" s="5">
        <f t="shared" si="48"/>
        <v>0.84709999999999996</v>
      </c>
      <c r="AA28" s="5">
        <f t="shared" si="49"/>
        <v>2.4535999999999998</v>
      </c>
      <c r="AB28" s="5">
        <f t="shared" si="50"/>
        <v>5.1929999999999996</v>
      </c>
      <c r="AC28" s="6">
        <f t="shared" si="51"/>
        <v>4.3840000000000003</v>
      </c>
      <c r="AD28" s="6">
        <f t="shared" si="57"/>
        <v>0.50600000000000001</v>
      </c>
      <c r="AE28" s="6">
        <f t="shared" si="58"/>
        <v>0.4521</v>
      </c>
      <c r="AF28" s="6">
        <f t="shared" si="59"/>
        <v>0.37340000000000001</v>
      </c>
      <c r="AG28" s="9">
        <v>0</v>
      </c>
      <c r="AH28" s="9">
        <v>0</v>
      </c>
      <c r="AI28" s="9">
        <v>0</v>
      </c>
      <c r="AJ28" s="9">
        <v>-1.1132</v>
      </c>
      <c r="AK28" s="9">
        <v>0</v>
      </c>
      <c r="AL28" s="9">
        <v>-1.6318999999999999</v>
      </c>
      <c r="AM28" s="9">
        <v>0</v>
      </c>
      <c r="AN28" s="9">
        <v>-3.0474000000000001</v>
      </c>
      <c r="AO28" s="9">
        <v>0</v>
      </c>
      <c r="AP28" s="9">
        <v>-4.0627000000000004</v>
      </c>
      <c r="AQ28" s="9">
        <v>0</v>
      </c>
      <c r="AR28" s="9">
        <v>-6.6199000000000003</v>
      </c>
      <c r="AS28" s="9">
        <v>0</v>
      </c>
      <c r="AT28" s="9">
        <v>-7.9222999999999999</v>
      </c>
      <c r="AU28" s="9">
        <v>0</v>
      </c>
      <c r="AV28" s="9">
        <v>-17.383800000000001</v>
      </c>
      <c r="AW28" s="9">
        <v>0</v>
      </c>
      <c r="AX28" s="9">
        <v>-18.446100000000001</v>
      </c>
      <c r="AY28" s="18">
        <v>2.2161</v>
      </c>
      <c r="AZ28" s="18">
        <v>-8.2263999999999999</v>
      </c>
      <c r="BA28" s="19">
        <v>2.3285</v>
      </c>
      <c r="BB28" s="19">
        <v>-8.2263999999999999</v>
      </c>
      <c r="BC28" s="19">
        <v>1.0306</v>
      </c>
      <c r="BD28" s="19">
        <v>-8.2263999999999999</v>
      </c>
      <c r="BE28" s="19">
        <v>0.57150000000000001</v>
      </c>
      <c r="BF28" s="19">
        <v>-8.2263999999999999</v>
      </c>
      <c r="BG28" s="19">
        <v>0.2737</v>
      </c>
      <c r="BH28" s="19">
        <v>-8.2263999999999999</v>
      </c>
      <c r="BI28" s="19">
        <v>-0.57340000000000002</v>
      </c>
      <c r="BJ28" s="19">
        <v>-8.2263999999999999</v>
      </c>
      <c r="BK28" s="19">
        <v>-0.86170000000000002</v>
      </c>
      <c r="BL28" s="19">
        <v>-8.2263999999999999</v>
      </c>
      <c r="BM28" s="19">
        <v>-1.423</v>
      </c>
      <c r="BN28" s="19">
        <v>-8.2263999999999999</v>
      </c>
      <c r="BO28" s="19">
        <v>-2.8645</v>
      </c>
      <c r="BP28" s="19">
        <v>-8.2263999999999999</v>
      </c>
      <c r="BQ28" s="19">
        <v>-2.1678999999999999</v>
      </c>
      <c r="BR28" s="19">
        <v>-8.2263999999999999</v>
      </c>
      <c r="BS28" s="17">
        <v>0</v>
      </c>
      <c r="BT28" s="17">
        <v>0</v>
      </c>
      <c r="BU28" s="17">
        <v>2.3127</v>
      </c>
      <c r="BV28" s="17">
        <v>5.4477000000000002</v>
      </c>
      <c r="BW28" s="17"/>
      <c r="BX28" s="17"/>
      <c r="BY28" s="17"/>
      <c r="BZ28" s="17"/>
      <c r="CA28" s="17"/>
      <c r="CB28" s="17"/>
      <c r="CC28" s="17"/>
      <c r="CD28" s="17"/>
      <c r="CE28" s="12">
        <v>0.52829999999999999</v>
      </c>
      <c r="CF28" s="12">
        <v>-0.4451</v>
      </c>
      <c r="CG28" s="12">
        <v>-7.7499999999999999E-2</v>
      </c>
      <c r="CH28" s="12">
        <v>-6.7709999999999999</v>
      </c>
      <c r="CI28" s="12">
        <v>6.6128999999999998</v>
      </c>
      <c r="CJ28" s="12">
        <v>-5.0450999999999997</v>
      </c>
      <c r="CK28" s="12">
        <v>0.69210000000000005</v>
      </c>
      <c r="CL28" s="12">
        <v>-3.7884000000000002</v>
      </c>
      <c r="CM28" s="12">
        <v>0.18609999999999999</v>
      </c>
      <c r="CN28" s="12">
        <v>-3.7884000000000002</v>
      </c>
      <c r="CO28" s="12">
        <v>-0.42230000000000001</v>
      </c>
      <c r="CP28" s="12">
        <v>-2.3780999999999999</v>
      </c>
      <c r="CQ28" s="12">
        <v>-1.1182000000000001</v>
      </c>
      <c r="CR28" s="12">
        <v>-7.1349</v>
      </c>
      <c r="CS28" s="12">
        <v>1.6281000000000001</v>
      </c>
      <c r="CT28" s="12">
        <v>-11.021699999999999</v>
      </c>
      <c r="CU28" s="12">
        <v>-0.35239999999999999</v>
      </c>
      <c r="CV28" s="12">
        <v>-4.4817999999999998</v>
      </c>
      <c r="CW28" s="12">
        <v>-0.80449999999999999</v>
      </c>
      <c r="CX28" s="12">
        <v>-4.4817999999999998</v>
      </c>
      <c r="CY28" s="12">
        <v>-0.85529999999999995</v>
      </c>
      <c r="CZ28" s="12">
        <v>-4.2723000000000004</v>
      </c>
      <c r="DA28" s="12">
        <v>-0.94299999999999995</v>
      </c>
      <c r="DB28" s="12">
        <v>-10.5664</v>
      </c>
      <c r="DC28" s="12">
        <v>1.3594999999999999</v>
      </c>
      <c r="DD28" s="12">
        <v>-3.9794999999999998</v>
      </c>
      <c r="DE28" s="12">
        <v>-0.41399999999999998</v>
      </c>
      <c r="DF28" s="12">
        <v>-6.7950999999999997</v>
      </c>
      <c r="DG28" s="12">
        <v>-0.78739999999999999</v>
      </c>
      <c r="DH28" s="12">
        <v>-6.7950999999999997</v>
      </c>
      <c r="DI28" s="12">
        <v>-4.6374000000000004</v>
      </c>
      <c r="DJ28" s="12">
        <v>0.85150000000000003</v>
      </c>
      <c r="DK28" s="12">
        <v>-3.657</v>
      </c>
      <c r="DL28" s="12">
        <v>1.8459000000000001</v>
      </c>
      <c r="DM28" s="12">
        <v>-3.6595</v>
      </c>
      <c r="DN28" s="12">
        <v>3.4925000000000002</v>
      </c>
      <c r="DO28" s="12">
        <v>-3.883</v>
      </c>
      <c r="DP28" s="12">
        <v>3.9432999999999998</v>
      </c>
    </row>
    <row r="29" spans="2:120" x14ac:dyDescent="0.2">
      <c r="B29" s="1" t="s">
        <v>248</v>
      </c>
      <c r="C29" s="1" t="s">
        <v>575</v>
      </c>
      <c r="D29" s="5">
        <f t="shared" si="35"/>
        <v>17.574300000000001</v>
      </c>
      <c r="E29" s="5">
        <f t="shared" si="36"/>
        <v>16.832599999999999</v>
      </c>
      <c r="F29" s="5">
        <f t="shared" si="37"/>
        <v>3.1076999999999999</v>
      </c>
      <c r="G29" s="5">
        <f t="shared" si="38"/>
        <v>1.1347</v>
      </c>
      <c r="H29" s="5">
        <f t="shared" si="39"/>
        <v>1.5207999999999999</v>
      </c>
      <c r="I29" s="5">
        <f t="shared" si="40"/>
        <v>0.97089999999999987</v>
      </c>
      <c r="J29" s="5">
        <f t="shared" si="41"/>
        <v>2.5337000000000005</v>
      </c>
      <c r="K29" s="5">
        <f t="shared" si="42"/>
        <v>0.99629999999999974</v>
      </c>
      <c r="L29" s="5">
        <f t="shared" si="43"/>
        <v>5.3236267196339</v>
      </c>
      <c r="M29" s="5">
        <f t="shared" si="44"/>
        <v>1.8763512677534557</v>
      </c>
      <c r="N29" s="5" t="s">
        <v>566</v>
      </c>
      <c r="O29" s="5" t="s">
        <v>566</v>
      </c>
      <c r="P29" s="5" t="s">
        <v>566</v>
      </c>
      <c r="Q29" s="5" t="s">
        <v>566</v>
      </c>
      <c r="R29" s="5">
        <f t="shared" si="53"/>
        <v>4.4508173541496854</v>
      </c>
      <c r="S29" s="5">
        <f t="shared" si="54"/>
        <v>4.9213199306690072</v>
      </c>
      <c r="T29" s="5">
        <f t="shared" si="55"/>
        <v>5.7457793213801729</v>
      </c>
      <c r="U29" s="5">
        <f t="shared" si="56"/>
        <v>7.1598443586435589</v>
      </c>
      <c r="V29" s="5">
        <f t="shared" si="60"/>
        <v>1.1357194724050481</v>
      </c>
      <c r="W29" s="5">
        <f t="shared" si="61"/>
        <v>1.7348535990105907</v>
      </c>
      <c r="X29" s="5">
        <f t="shared" si="62"/>
        <v>0.58541385361127218</v>
      </c>
      <c r="Y29" s="5">
        <f t="shared" si="47"/>
        <v>1.3843000000000001</v>
      </c>
      <c r="Z29" s="5">
        <f t="shared" si="48"/>
        <v>0.94430000000000003</v>
      </c>
      <c r="AA29" s="5">
        <f t="shared" si="49"/>
        <v>2.4473000000000003</v>
      </c>
      <c r="AB29" s="5">
        <f t="shared" si="50"/>
        <v>4.8583999999999996</v>
      </c>
      <c r="AC29" s="6">
        <f t="shared" si="51"/>
        <v>4.0404999999999998</v>
      </c>
      <c r="AD29" s="6" t="s">
        <v>566</v>
      </c>
      <c r="AE29" s="6">
        <f t="shared" si="58"/>
        <v>0.45840000000000014</v>
      </c>
      <c r="AF29" s="6">
        <f t="shared" si="59"/>
        <v>0.35430000000000028</v>
      </c>
      <c r="AG29" s="9">
        <v>0</v>
      </c>
      <c r="AH29" s="9">
        <v>0</v>
      </c>
      <c r="AI29" s="9">
        <v>0</v>
      </c>
      <c r="AJ29" s="9">
        <v>-1.1347</v>
      </c>
      <c r="AK29" s="9">
        <v>0</v>
      </c>
      <c r="AL29" s="9">
        <v>-1.5869</v>
      </c>
      <c r="AM29" s="9">
        <v>0</v>
      </c>
      <c r="AN29" s="9">
        <v>-3.1076999999999999</v>
      </c>
      <c r="AO29" s="9">
        <v>0</v>
      </c>
      <c r="AP29" s="9">
        <v>-4.0785999999999998</v>
      </c>
      <c r="AQ29" s="9">
        <v>0</v>
      </c>
      <c r="AR29" s="9">
        <v>-6.6123000000000003</v>
      </c>
      <c r="AS29" s="9">
        <v>0</v>
      </c>
      <c r="AT29" s="9">
        <v>-7.6086</v>
      </c>
      <c r="AU29" s="9">
        <v>0</v>
      </c>
      <c r="AV29" s="9">
        <v>-16.832599999999999</v>
      </c>
      <c r="AW29" s="9">
        <v>0</v>
      </c>
      <c r="AX29" s="9">
        <v>-17.574300000000001</v>
      </c>
      <c r="AY29" s="18">
        <v>2.0598999999999998</v>
      </c>
      <c r="AZ29" s="18">
        <v>-7.3387000000000002</v>
      </c>
      <c r="BA29" s="19">
        <v>2.5286</v>
      </c>
      <c r="BB29" s="19">
        <v>-7.3387000000000002</v>
      </c>
      <c r="BC29" s="19">
        <v>1.357</v>
      </c>
      <c r="BD29" s="19">
        <v>-7.3387000000000002</v>
      </c>
      <c r="BE29" s="19">
        <v>0.83309999999999995</v>
      </c>
      <c r="BF29" s="19">
        <v>-7.3387000000000002</v>
      </c>
      <c r="BG29" s="19">
        <v>0.58360000000000001</v>
      </c>
      <c r="BH29" s="19">
        <v>-7.3387000000000002</v>
      </c>
      <c r="BI29" s="19">
        <v>-0.36070000000000002</v>
      </c>
      <c r="BJ29" s="19">
        <v>-7.3387000000000002</v>
      </c>
      <c r="BK29" s="19">
        <v>-0.55120000000000002</v>
      </c>
      <c r="BL29" s="19">
        <v>-7.3387000000000002</v>
      </c>
      <c r="BM29" s="19">
        <v>-1.0903</v>
      </c>
      <c r="BN29" s="19">
        <v>-7.3387000000000002</v>
      </c>
      <c r="BO29" s="19">
        <v>-2.3298000000000001</v>
      </c>
      <c r="BP29" s="19">
        <v>-7.3387000000000002</v>
      </c>
      <c r="BQ29" s="19">
        <v>-1.9805999999999999</v>
      </c>
      <c r="BR29" s="19">
        <v>-7.3387000000000002</v>
      </c>
      <c r="BS29" s="17">
        <v>0</v>
      </c>
      <c r="BT29" s="17">
        <v>0</v>
      </c>
      <c r="BU29" s="17">
        <v>-1.7766999999999999</v>
      </c>
      <c r="BV29" s="17">
        <v>5.0183999999999997</v>
      </c>
      <c r="BW29" s="17">
        <v>-2.5819000000000001</v>
      </c>
      <c r="BX29" s="17">
        <v>6.7131999999999996</v>
      </c>
      <c r="BY29" s="17">
        <v>-2.5819000000000001</v>
      </c>
      <c r="BZ29" s="17">
        <v>6.7131999999999996</v>
      </c>
      <c r="CA29" s="17"/>
      <c r="CB29" s="17"/>
      <c r="CC29" s="17"/>
      <c r="CD29" s="17"/>
      <c r="CO29" s="12">
        <v>-2.9464000000000001</v>
      </c>
      <c r="CP29" s="12">
        <v>6.2546999999999997</v>
      </c>
      <c r="CQ29" s="12">
        <v>-4.6958000000000002</v>
      </c>
      <c r="CR29" s="12">
        <v>10.347300000000001</v>
      </c>
      <c r="CS29" s="12">
        <v>-0.38929999999999998</v>
      </c>
      <c r="CT29" s="12">
        <v>7.9653999999999998</v>
      </c>
      <c r="CU29" s="12">
        <v>-3.2544</v>
      </c>
      <c r="CV29" s="12">
        <v>8.0442</v>
      </c>
      <c r="CW29" s="12">
        <v>-3.7128000000000001</v>
      </c>
      <c r="CX29" s="12">
        <v>8.0442</v>
      </c>
      <c r="CY29" s="12">
        <v>-3.2728000000000002</v>
      </c>
      <c r="CZ29" s="12">
        <v>8.0562000000000005</v>
      </c>
      <c r="DA29" s="12">
        <v>-7.4968000000000004</v>
      </c>
      <c r="DB29" s="12">
        <v>11.9513</v>
      </c>
      <c r="DC29" s="12">
        <v>-0.35499999999999998</v>
      </c>
      <c r="DD29" s="12">
        <v>11.443300000000001</v>
      </c>
      <c r="DE29" s="12">
        <v>-5.1231999999999998</v>
      </c>
      <c r="DF29" s="12">
        <v>9.5351999999999997</v>
      </c>
      <c r="DG29" s="12">
        <v>-5.1231999999999998</v>
      </c>
      <c r="DH29" s="12">
        <v>9.8895</v>
      </c>
      <c r="DI29" s="12">
        <v>-6.2332000000000001</v>
      </c>
      <c r="DJ29" s="12">
        <v>-1.9646999999999999</v>
      </c>
      <c r="DK29" s="12">
        <v>-5.3015999999999996</v>
      </c>
      <c r="DL29" s="12">
        <v>-1.3150999999999999</v>
      </c>
      <c r="DM29" s="12">
        <v>-4.6806000000000001</v>
      </c>
      <c r="DN29" s="12">
        <v>0.30480000000000002</v>
      </c>
      <c r="DO29" s="12">
        <v>-4.7408999999999999</v>
      </c>
      <c r="DP29" s="12">
        <v>0.8871</v>
      </c>
    </row>
    <row r="30" spans="2:120" x14ac:dyDescent="0.2">
      <c r="B30" s="1" t="s">
        <v>249</v>
      </c>
      <c r="C30" s="1"/>
      <c r="D30" s="5">
        <f t="shared" si="35"/>
        <v>16.87</v>
      </c>
      <c r="E30" s="5">
        <f t="shared" si="36"/>
        <v>15.6508</v>
      </c>
      <c r="F30" s="5">
        <f t="shared" si="37"/>
        <v>3.0899000000000001</v>
      </c>
      <c r="G30" s="5">
        <f t="shared" si="38"/>
        <v>1.0775999999999999</v>
      </c>
      <c r="H30" s="5">
        <f t="shared" si="39"/>
        <v>1.5284</v>
      </c>
      <c r="I30" s="5">
        <f t="shared" si="40"/>
        <v>0.99950000000000028</v>
      </c>
      <c r="J30" s="5">
        <f t="shared" si="41"/>
        <v>2.2662999999999993</v>
      </c>
      <c r="K30" s="5">
        <f t="shared" si="42"/>
        <v>1.0509000000000004</v>
      </c>
      <c r="L30" s="5">
        <f t="shared" si="43"/>
        <v>5.7372418852615938</v>
      </c>
      <c r="M30" s="5">
        <f t="shared" si="44"/>
        <v>1.8284564665312655</v>
      </c>
      <c r="N30" s="5">
        <f t="shared" si="45"/>
        <v>4.5591130877585755</v>
      </c>
      <c r="O30" s="5">
        <f>((CA30-CC30)^2+(CB30-CD30)^2)^0.5</f>
        <v>1.1389658686721036</v>
      </c>
      <c r="P30" s="5">
        <f t="shared" si="52"/>
        <v>6.2196111727341927</v>
      </c>
      <c r="Q30" s="5">
        <f t="shared" si="46"/>
        <v>6.5658506356754716</v>
      </c>
      <c r="R30" s="5">
        <f t="shared" si="53"/>
        <v>4.5660941394149983</v>
      </c>
      <c r="S30" s="5">
        <f t="shared" si="54"/>
        <v>5.3151572883593952</v>
      </c>
      <c r="T30" s="5">
        <f t="shared" si="55"/>
        <v>6.0285984905282923</v>
      </c>
      <c r="U30" s="5">
        <f t="shared" si="56"/>
        <v>7.1389575051263607</v>
      </c>
      <c r="V30" s="5">
        <f t="shared" si="60"/>
        <v>1.2700825799923408</v>
      </c>
      <c r="W30" s="5">
        <f t="shared" si="61"/>
        <v>1.7026778820434589</v>
      </c>
      <c r="X30" s="5">
        <f t="shared" si="62"/>
        <v>0.46278915285473193</v>
      </c>
      <c r="Y30" s="5">
        <f t="shared" si="47"/>
        <v>1.3633999999999999</v>
      </c>
      <c r="Z30" s="5">
        <f t="shared" si="48"/>
        <v>0.82109999999999994</v>
      </c>
      <c r="AA30" s="5">
        <f t="shared" si="49"/>
        <v>2.2835000000000001</v>
      </c>
      <c r="AB30" s="5">
        <f t="shared" si="50"/>
        <v>4.3738999999999999</v>
      </c>
      <c r="AC30" s="6">
        <f t="shared" si="51"/>
        <v>4.7058999999999997</v>
      </c>
      <c r="AD30" s="6">
        <f t="shared" si="57"/>
        <v>0.45979999999999999</v>
      </c>
      <c r="AE30" s="6">
        <f t="shared" si="58"/>
        <v>0.45019999999999971</v>
      </c>
      <c r="AF30" s="6">
        <f t="shared" si="59"/>
        <v>0.37409999999999988</v>
      </c>
      <c r="AG30" s="9">
        <v>0</v>
      </c>
      <c r="AH30" s="9">
        <v>0</v>
      </c>
      <c r="AI30" s="9">
        <v>0</v>
      </c>
      <c r="AJ30" s="9">
        <v>-1.0775999999999999</v>
      </c>
      <c r="AK30" s="9">
        <v>0</v>
      </c>
      <c r="AL30" s="9">
        <v>-1.5615000000000001</v>
      </c>
      <c r="AM30" s="9">
        <v>0</v>
      </c>
      <c r="AN30" s="9">
        <v>-3.0899000000000001</v>
      </c>
      <c r="AO30" s="9">
        <v>0</v>
      </c>
      <c r="AP30" s="9">
        <v>-4.0894000000000004</v>
      </c>
      <c r="AQ30" s="9">
        <v>0</v>
      </c>
      <c r="AR30" s="9">
        <v>-6.3556999999999997</v>
      </c>
      <c r="AS30" s="9">
        <v>0</v>
      </c>
      <c r="AT30" s="9">
        <v>-7.4066000000000001</v>
      </c>
      <c r="AU30" s="9">
        <v>0</v>
      </c>
      <c r="AV30" s="9">
        <v>-15.6508</v>
      </c>
      <c r="AW30" s="9">
        <v>0</v>
      </c>
      <c r="AX30" s="9">
        <v>-16.87</v>
      </c>
      <c r="AY30" s="18">
        <v>2.7984</v>
      </c>
      <c r="AZ30" s="18">
        <v>-7.1182999999999996</v>
      </c>
      <c r="BA30" s="19">
        <v>2.0884999999999998</v>
      </c>
      <c r="BB30" s="19">
        <v>-7.1182999999999996</v>
      </c>
      <c r="BC30" s="19">
        <v>1.1151</v>
      </c>
      <c r="BD30" s="19">
        <v>-7.1182999999999996</v>
      </c>
      <c r="BE30" s="19">
        <v>0.78869999999999996</v>
      </c>
      <c r="BF30" s="19">
        <v>-7.1182999999999996</v>
      </c>
      <c r="BG30" s="19">
        <v>0.44259999999999999</v>
      </c>
      <c r="BH30" s="19">
        <v>-7.1182999999999996</v>
      </c>
      <c r="BI30" s="19">
        <v>-0.3785</v>
      </c>
      <c r="BJ30" s="19">
        <v>-7.1182999999999996</v>
      </c>
      <c r="BK30" s="19">
        <v>-0.57469999999999999</v>
      </c>
      <c r="BL30" s="19">
        <v>-7.1182999999999996</v>
      </c>
      <c r="BM30" s="19">
        <v>-1.1684000000000001</v>
      </c>
      <c r="BN30" s="19">
        <v>-7.1182999999999996</v>
      </c>
      <c r="BO30" s="19">
        <v>-2.2854000000000001</v>
      </c>
      <c r="BP30" s="19">
        <v>-7.1182999999999996</v>
      </c>
      <c r="BQ30" s="19">
        <v>-1.9075</v>
      </c>
      <c r="BR30" s="19">
        <v>-7.1182999999999996</v>
      </c>
      <c r="BS30" s="17">
        <v>0</v>
      </c>
      <c r="BT30" s="17">
        <v>0</v>
      </c>
      <c r="BU30" s="17">
        <v>0.4274</v>
      </c>
      <c r="BV30" s="17">
        <v>5.7213000000000003</v>
      </c>
      <c r="BW30" s="17">
        <v>0.98550000000000004</v>
      </c>
      <c r="BX30" s="17">
        <v>7.4625000000000004</v>
      </c>
      <c r="BY30" s="17">
        <v>2.8956</v>
      </c>
      <c r="BZ30" s="17">
        <v>9.9435000000000002</v>
      </c>
      <c r="CA30" s="17">
        <v>4.0683999999999996</v>
      </c>
      <c r="CB30" s="17">
        <v>9.1288</v>
      </c>
      <c r="CC30" s="17">
        <v>3.2925</v>
      </c>
      <c r="CD30" s="17">
        <v>8.2949999999999999</v>
      </c>
      <c r="CE30" s="12">
        <v>3.3287</v>
      </c>
      <c r="CF30" s="12">
        <v>-1.2064999999999999</v>
      </c>
      <c r="CG30" s="12">
        <v>-0.98299999999999998</v>
      </c>
      <c r="CH30" s="12">
        <v>3.2759999999999998</v>
      </c>
      <c r="CI30" s="12">
        <v>4.0233999999999996</v>
      </c>
      <c r="CJ30" s="12">
        <v>7.5240999999999998</v>
      </c>
      <c r="CK30" s="12">
        <v>0.7671</v>
      </c>
      <c r="CL30" s="12">
        <v>1.651</v>
      </c>
      <c r="CM30" s="12">
        <v>0.30730000000000002</v>
      </c>
      <c r="CN30" s="12">
        <v>1.651</v>
      </c>
      <c r="CO30" s="12">
        <v>-4.1300000000000003E-2</v>
      </c>
      <c r="CP30" s="12">
        <v>2.3050000000000002</v>
      </c>
      <c r="CQ30" s="12">
        <v>-3.5800999999999998</v>
      </c>
      <c r="CR30" s="12">
        <v>5.1905000000000001</v>
      </c>
      <c r="CS30" s="12">
        <v>0.11749999999999999</v>
      </c>
      <c r="CT30" s="12">
        <v>9.0086999999999993</v>
      </c>
      <c r="CU30" s="12">
        <v>-1.7728999999999999</v>
      </c>
      <c r="CV30" s="12">
        <v>3.6962999999999999</v>
      </c>
      <c r="CW30" s="12">
        <v>-1.7728999999999999</v>
      </c>
      <c r="CX30" s="12">
        <v>4.1464999999999996</v>
      </c>
      <c r="CY30" s="12">
        <v>-2.2441</v>
      </c>
      <c r="CZ30" s="12">
        <v>4.6298000000000004</v>
      </c>
      <c r="DA30" s="12">
        <v>-5.0667</v>
      </c>
      <c r="DB30" s="12">
        <v>-0.69720000000000004</v>
      </c>
      <c r="DC30" s="12">
        <v>1.6033999999999999</v>
      </c>
      <c r="DD30" s="12">
        <v>-3.2416999999999998</v>
      </c>
      <c r="DE30" s="12">
        <v>-3.1032000000000002</v>
      </c>
      <c r="DF30" s="12">
        <v>2.4847999999999999</v>
      </c>
      <c r="DG30" s="12">
        <v>-3.4773000000000001</v>
      </c>
      <c r="DH30" s="12">
        <v>2.4847999999999999</v>
      </c>
      <c r="DI30" s="12">
        <v>-4.0342000000000002</v>
      </c>
      <c r="DJ30" s="12">
        <v>4.0442999999999998</v>
      </c>
      <c r="DK30" s="12">
        <v>-3.3382000000000001</v>
      </c>
      <c r="DL30" s="12">
        <v>5.1067</v>
      </c>
      <c r="DM30" s="12">
        <v>-3.1236000000000002</v>
      </c>
      <c r="DN30" s="12">
        <v>6.7957999999999998</v>
      </c>
      <c r="DO30" s="12">
        <v>-3.2587999999999999</v>
      </c>
      <c r="DP30" s="12">
        <v>7.2384000000000004</v>
      </c>
    </row>
    <row r="31" spans="2:120" x14ac:dyDescent="0.2">
      <c r="B31" s="1" t="s">
        <v>250</v>
      </c>
      <c r="C31" s="1" t="s">
        <v>576</v>
      </c>
      <c r="D31" s="5">
        <f t="shared" si="35"/>
        <v>17.691099999999999</v>
      </c>
      <c r="E31" s="5">
        <f t="shared" si="36"/>
        <v>17.346900000000002</v>
      </c>
      <c r="F31" s="5">
        <f t="shared" si="37"/>
        <v>3.1153</v>
      </c>
      <c r="G31" s="5">
        <f t="shared" si="38"/>
        <v>1.1405000000000001</v>
      </c>
      <c r="H31" s="5">
        <f t="shared" si="39"/>
        <v>1.4332</v>
      </c>
      <c r="I31" s="5">
        <f t="shared" si="40"/>
        <v>0.96770000000000023</v>
      </c>
      <c r="J31" s="5">
        <f t="shared" si="41"/>
        <v>2.4745999999999997</v>
      </c>
      <c r="K31" s="5">
        <f t="shared" si="42"/>
        <v>1.4738999999999995</v>
      </c>
      <c r="L31" s="5">
        <f t="shared" si="43"/>
        <v>6.3424887496943976</v>
      </c>
      <c r="M31" s="5">
        <f t="shared" si="44"/>
        <v>2.0581805387283203</v>
      </c>
      <c r="N31" s="5">
        <f t="shared" si="45"/>
        <v>4.3856459047821019</v>
      </c>
      <c r="O31" s="5" t="s">
        <v>566</v>
      </c>
      <c r="P31" s="5">
        <f t="shared" si="52"/>
        <v>6.4315717830091899</v>
      </c>
      <c r="Q31" s="5">
        <f t="shared" si="46"/>
        <v>6.7141559737617058</v>
      </c>
      <c r="R31" s="5">
        <f t="shared" si="53"/>
        <v>4.506828874053241</v>
      </c>
      <c r="S31" s="5">
        <f t="shared" si="54"/>
        <v>5.3365134919720765</v>
      </c>
      <c r="T31" s="5">
        <f t="shared" si="55"/>
        <v>5.4817499851780909</v>
      </c>
      <c r="U31" s="5">
        <f t="shared" si="56"/>
        <v>7.5272985359954996</v>
      </c>
      <c r="V31" s="5">
        <f t="shared" si="60"/>
        <v>1.143406441297232</v>
      </c>
      <c r="W31" s="5">
        <f t="shared" si="61"/>
        <v>1.6753414278886558</v>
      </c>
      <c r="X31" s="5">
        <f t="shared" si="62"/>
        <v>0.57440447421655738</v>
      </c>
      <c r="Y31" s="5">
        <f t="shared" si="47"/>
        <v>1.4103000000000001</v>
      </c>
      <c r="Z31" s="5">
        <f t="shared" si="48"/>
        <v>0.88639999999999997</v>
      </c>
      <c r="AA31" s="5">
        <f t="shared" si="49"/>
        <v>2.4047000000000001</v>
      </c>
      <c r="AB31" s="5">
        <f t="shared" si="50"/>
        <v>4.9516999999999998</v>
      </c>
      <c r="AC31" s="6">
        <f t="shared" si="51"/>
        <v>4.6932</v>
      </c>
      <c r="AD31" s="6">
        <f>((CK31-CM31)^2+(CL31-CN31)^2)^0.5</f>
        <v>0.52960000000000029</v>
      </c>
      <c r="AE31" s="6">
        <f t="shared" si="58"/>
        <v>0.45779999999999998</v>
      </c>
      <c r="AF31" s="6">
        <f t="shared" si="59"/>
        <v>0.38100000000000001</v>
      </c>
      <c r="AG31" s="9">
        <v>0</v>
      </c>
      <c r="AH31" s="9">
        <v>0</v>
      </c>
      <c r="AI31" s="9">
        <v>0</v>
      </c>
      <c r="AJ31" s="9">
        <v>-1.1405000000000001</v>
      </c>
      <c r="AK31" s="9">
        <v>0</v>
      </c>
      <c r="AL31" s="9">
        <v>-1.6820999999999999</v>
      </c>
      <c r="AM31" s="9">
        <v>0</v>
      </c>
      <c r="AN31" s="9">
        <v>-3.1153</v>
      </c>
      <c r="AO31" s="9">
        <v>0</v>
      </c>
      <c r="AP31" s="9">
        <v>-4.0830000000000002</v>
      </c>
      <c r="AQ31" s="9">
        <v>0</v>
      </c>
      <c r="AR31" s="9">
        <v>-6.5575999999999999</v>
      </c>
      <c r="AS31" s="9">
        <v>0</v>
      </c>
      <c r="AT31" s="9">
        <v>-8.0314999999999994</v>
      </c>
      <c r="AU31" s="9">
        <v>0</v>
      </c>
      <c r="AV31" s="9">
        <v>-17.346900000000002</v>
      </c>
      <c r="AW31" s="9">
        <v>0</v>
      </c>
      <c r="AX31" s="9">
        <v>-17.691099999999999</v>
      </c>
      <c r="AY31" s="18">
        <v>2.5209000000000001</v>
      </c>
      <c r="AZ31" s="18">
        <v>-8.1450999999999993</v>
      </c>
      <c r="BA31" s="19">
        <v>2.3424999999999998</v>
      </c>
      <c r="BB31" s="19">
        <v>-8.1450999999999993</v>
      </c>
      <c r="BC31" s="19">
        <v>1.2795000000000001</v>
      </c>
      <c r="BD31" s="19">
        <v>-8.1450999999999993</v>
      </c>
      <c r="BE31" s="19">
        <v>0.94230000000000003</v>
      </c>
      <c r="BF31" s="19">
        <v>-8.1450999999999993</v>
      </c>
      <c r="BG31" s="19">
        <v>0.6502</v>
      </c>
      <c r="BH31" s="19">
        <v>-8.1450999999999993</v>
      </c>
      <c r="BI31" s="19">
        <v>-0.23619999999999999</v>
      </c>
      <c r="BJ31" s="19">
        <v>-8.1450999999999993</v>
      </c>
      <c r="BK31" s="19">
        <v>-0.46800000000000003</v>
      </c>
      <c r="BL31" s="19">
        <v>-8.1450999999999993</v>
      </c>
      <c r="BM31" s="19">
        <v>-1.1252</v>
      </c>
      <c r="BN31" s="19">
        <v>-8.1450999999999993</v>
      </c>
      <c r="BO31" s="19">
        <v>-2.6092</v>
      </c>
      <c r="BP31" s="19">
        <v>-8.1450999999999993</v>
      </c>
      <c r="BQ31" s="19">
        <v>-2.1722999999999999</v>
      </c>
      <c r="BR31" s="19">
        <v>-8.1450999999999993</v>
      </c>
      <c r="BS31" s="17">
        <v>0</v>
      </c>
      <c r="BT31" s="17">
        <v>0</v>
      </c>
      <c r="BU31" s="17">
        <v>-0.25650000000000001</v>
      </c>
      <c r="BV31" s="17">
        <v>-6.3372999999999999</v>
      </c>
      <c r="BW31" s="17">
        <v>-0.41970000000000002</v>
      </c>
      <c r="BX31" s="17">
        <v>-8.3889999999999993</v>
      </c>
      <c r="BY31" s="17">
        <v>0.27689999999999998</v>
      </c>
      <c r="BZ31" s="17">
        <v>-10.7296</v>
      </c>
      <c r="CA31" s="17">
        <v>1.8376999999999999</v>
      </c>
      <c r="CB31" s="17">
        <v>-11.8878</v>
      </c>
      <c r="CC31" s="17">
        <v>1.8376999999999999</v>
      </c>
      <c r="CD31" s="17">
        <v>-11.8878</v>
      </c>
      <c r="CE31" s="12">
        <v>5.0044000000000004</v>
      </c>
      <c r="CF31" s="12">
        <v>0.76139999999999997</v>
      </c>
      <c r="CG31" s="12">
        <v>-7.2999999999999995E-2</v>
      </c>
      <c r="CH31" s="12">
        <v>-3.1863999999999999</v>
      </c>
      <c r="CI31" s="12">
        <v>6.6369999999999996</v>
      </c>
      <c r="CJ31" s="12">
        <v>-3.4226000000000001</v>
      </c>
      <c r="CK31" s="12">
        <v>3.3833000000000002</v>
      </c>
      <c r="CL31" s="12">
        <v>-0.94930000000000003</v>
      </c>
      <c r="CM31" s="12">
        <v>2.8536999999999999</v>
      </c>
      <c r="CN31" s="12">
        <v>-0.94930000000000003</v>
      </c>
      <c r="CO31" s="12">
        <v>3.2042000000000002</v>
      </c>
      <c r="CP31" s="12">
        <v>-0.79630000000000001</v>
      </c>
      <c r="CQ31" s="12">
        <v>0.17910000000000001</v>
      </c>
      <c r="CR31" s="12">
        <v>2.5444</v>
      </c>
      <c r="CS31" s="12">
        <v>1.6617999999999999</v>
      </c>
      <c r="CT31" s="12">
        <v>7.6707999999999998</v>
      </c>
      <c r="CU31" s="12">
        <v>1.8421000000000001</v>
      </c>
      <c r="CV31" s="12">
        <v>0.95120000000000005</v>
      </c>
      <c r="CW31" s="12">
        <v>1.3843000000000001</v>
      </c>
      <c r="CX31" s="12">
        <v>0.95120000000000005</v>
      </c>
      <c r="CY31" s="12">
        <v>1.6472</v>
      </c>
      <c r="CZ31" s="12">
        <v>1.2020999999999999</v>
      </c>
      <c r="DA31" s="12">
        <v>-2.0636999999999999</v>
      </c>
      <c r="DB31" s="12">
        <v>5.2367999999999997</v>
      </c>
      <c r="DC31" s="12">
        <v>-0.49020000000000002</v>
      </c>
      <c r="DD31" s="12">
        <v>12.597799999999999</v>
      </c>
      <c r="DE31" s="12">
        <v>0.65720000000000001</v>
      </c>
      <c r="DF31" s="12">
        <v>2.5983999999999998</v>
      </c>
      <c r="DG31" s="12">
        <v>0.2762</v>
      </c>
      <c r="DH31" s="12">
        <v>2.5983999999999998</v>
      </c>
      <c r="DI31" s="12">
        <v>-5.8249000000000004</v>
      </c>
      <c r="DJ31" s="12">
        <v>-5.0495000000000001</v>
      </c>
      <c r="DK31" s="12">
        <v>-5.2450999999999999</v>
      </c>
      <c r="DL31" s="12">
        <v>-4.0640000000000001</v>
      </c>
      <c r="DM31" s="12">
        <v>-5.5220000000000002</v>
      </c>
      <c r="DN31" s="12">
        <v>-2.4117000000000002</v>
      </c>
      <c r="DO31" s="12">
        <v>-5.8514999999999997</v>
      </c>
      <c r="DP31" s="12">
        <v>-1.9412</v>
      </c>
    </row>
    <row r="32" spans="2:120" x14ac:dyDescent="0.2">
      <c r="B32" s="13" t="s">
        <v>3</v>
      </c>
      <c r="C32" s="13"/>
      <c r="D32" s="14">
        <f>AVERAGE(D23:D31)</f>
        <v>17.83517777777778</v>
      </c>
      <c r="E32" s="14">
        <f t="shared" ref="E32:AF32" si="63">AVERAGE(E23:E31)</f>
        <v>16.7822</v>
      </c>
      <c r="F32" s="14">
        <f t="shared" si="63"/>
        <v>3.0972555555555559</v>
      </c>
      <c r="G32" s="14">
        <f t="shared" si="63"/>
        <v>1.1101333333333332</v>
      </c>
      <c r="H32" s="14">
        <f t="shared" si="63"/>
        <v>1.5089777777777775</v>
      </c>
      <c r="I32" s="14">
        <f t="shared" si="63"/>
        <v>0.96983333333333333</v>
      </c>
      <c r="J32" s="14">
        <f t="shared" si="63"/>
        <v>2.5457333333333327</v>
      </c>
      <c r="K32" s="14">
        <f>AVERAGE(K23:K26,K28:K31)</f>
        <v>1.2311125000000001</v>
      </c>
      <c r="L32" s="14">
        <f t="shared" si="63"/>
        <v>6.0711324729377472</v>
      </c>
      <c r="M32" s="14">
        <f t="shared" si="63"/>
        <v>2.0140833147114079</v>
      </c>
      <c r="N32" s="14">
        <f t="shared" si="63"/>
        <v>5.0241724753530805</v>
      </c>
      <c r="O32" s="14">
        <f t="shared" si="63"/>
        <v>1.6685240193473854</v>
      </c>
      <c r="P32" s="14">
        <f t="shared" si="63"/>
        <v>6.4566840434589681</v>
      </c>
      <c r="Q32" s="14">
        <f t="shared" si="63"/>
        <v>6.8134168995118785</v>
      </c>
      <c r="R32" s="14">
        <f t="shared" si="63"/>
        <v>4.6782105236246254</v>
      </c>
      <c r="S32" s="14">
        <f t="shared" si="63"/>
        <v>5.3490180842229895</v>
      </c>
      <c r="T32" s="14">
        <f t="shared" si="63"/>
        <v>6.164006726852497</v>
      </c>
      <c r="U32" s="14">
        <f t="shared" si="63"/>
        <v>7.3293234886969225</v>
      </c>
      <c r="V32" s="14">
        <f t="shared" si="63"/>
        <v>1.2499473315375584</v>
      </c>
      <c r="W32" s="14">
        <f t="shared" si="63"/>
        <v>1.6925687263709404</v>
      </c>
      <c r="X32" s="14">
        <f t="shared" si="63"/>
        <v>0.51176567883880342</v>
      </c>
      <c r="Y32" s="14">
        <f t="shared" si="63"/>
        <v>1.4043444444444444</v>
      </c>
      <c r="Z32" s="14">
        <f t="shared" si="63"/>
        <v>0.86240000000000017</v>
      </c>
      <c r="AA32" s="14">
        <f t="shared" si="63"/>
        <v>2.4018333333333337</v>
      </c>
      <c r="AB32" s="14">
        <f t="shared" si="63"/>
        <v>4.8543666666666665</v>
      </c>
      <c r="AC32" s="14">
        <f t="shared" si="63"/>
        <v>4.5333333333333332</v>
      </c>
      <c r="AD32" s="14">
        <f t="shared" si="63"/>
        <v>0.51601249999999999</v>
      </c>
      <c r="AE32" s="14">
        <f t="shared" si="63"/>
        <v>0.47545555555555563</v>
      </c>
      <c r="AF32" s="14">
        <f t="shared" si="63"/>
        <v>0.3818444444444446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STDEV(D23:D31)</f>
        <v>1.1419668709925195</v>
      </c>
      <c r="E33" s="14">
        <f t="shared" ref="E33:AF33" si="64">STDEV(E23:E31)</f>
        <v>1.1107907948844369</v>
      </c>
      <c r="F33" s="14">
        <f t="shared" si="64"/>
        <v>0.1935851176557169</v>
      </c>
      <c r="G33" s="14">
        <f t="shared" si="64"/>
        <v>0.12290992636886758</v>
      </c>
      <c r="H33" s="14">
        <f t="shared" si="64"/>
        <v>0.11705916001938686</v>
      </c>
      <c r="I33" s="14">
        <f t="shared" si="64"/>
        <v>9.4039566141066441E-2</v>
      </c>
      <c r="J33" s="14">
        <f t="shared" si="64"/>
        <v>0.19485178341498463</v>
      </c>
      <c r="K33" s="14">
        <f>STDEV(K23:K26,K28:K31)</f>
        <v>0.17102664318336799</v>
      </c>
      <c r="L33" s="14">
        <f t="shared" si="64"/>
        <v>0.44176125716538511</v>
      </c>
      <c r="M33" s="14">
        <f t="shared" si="64"/>
        <v>0.13287934364663842</v>
      </c>
      <c r="N33" s="14">
        <f t="shared" si="64"/>
        <v>1.3035355147412151</v>
      </c>
      <c r="O33" s="14">
        <f t="shared" si="64"/>
        <v>0.47555612738274017</v>
      </c>
      <c r="P33" s="14">
        <f t="shared" si="64"/>
        <v>0.4455077846904873</v>
      </c>
      <c r="Q33" s="14">
        <f t="shared" si="64"/>
        <v>0.46160927781705186</v>
      </c>
      <c r="R33" s="14">
        <f t="shared" si="64"/>
        <v>0.34489999815712119</v>
      </c>
      <c r="S33" s="14">
        <f t="shared" si="64"/>
        <v>0.39933126785582768</v>
      </c>
      <c r="T33" s="14">
        <f t="shared" si="64"/>
        <v>0.53648672884967241</v>
      </c>
      <c r="U33" s="14">
        <f t="shared" si="64"/>
        <v>0.43762063655638422</v>
      </c>
      <c r="V33" s="14">
        <f t="shared" si="64"/>
        <v>9.8882821747401581E-2</v>
      </c>
      <c r="W33" s="14">
        <f t="shared" si="64"/>
        <v>6.4638502555611557E-2</v>
      </c>
      <c r="X33" s="14">
        <f t="shared" si="64"/>
        <v>5.2254281712831523E-2</v>
      </c>
      <c r="Y33" s="14">
        <f t="shared" si="64"/>
        <v>8.8089189335455814E-2</v>
      </c>
      <c r="Z33" s="14">
        <f t="shared" si="64"/>
        <v>7.6307191666316762E-2</v>
      </c>
      <c r="AA33" s="14">
        <f t="shared" si="64"/>
        <v>0.14022045143273498</v>
      </c>
      <c r="AB33" s="14">
        <f t="shared" si="64"/>
        <v>0.316765339012967</v>
      </c>
      <c r="AC33" s="14">
        <f t="shared" si="64"/>
        <v>0.42588804867007007</v>
      </c>
      <c r="AD33" s="14">
        <f t="shared" si="64"/>
        <v>6.092804743536169E-2</v>
      </c>
      <c r="AE33" s="14">
        <f t="shared" si="64"/>
        <v>4.479132480489699E-2</v>
      </c>
      <c r="AF33" s="14">
        <f t="shared" si="64"/>
        <v>3.9445503898135073E-2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MAX(D23:D31)-MIN(D23:D31)</f>
        <v>3.5509000000000022</v>
      </c>
      <c r="E34" s="14">
        <f t="shared" ref="E34:AF34" si="65">MAX(E23:E31)-MIN(E23:E31)</f>
        <v>3.6074999999999982</v>
      </c>
      <c r="F34" s="14">
        <f t="shared" si="65"/>
        <v>0.61649999999999983</v>
      </c>
      <c r="G34" s="14">
        <f t="shared" si="65"/>
        <v>0.44199999999999995</v>
      </c>
      <c r="H34" s="14">
        <f t="shared" si="65"/>
        <v>0.36699999999999977</v>
      </c>
      <c r="I34" s="14">
        <f t="shared" si="65"/>
        <v>0.31890000000000018</v>
      </c>
      <c r="J34" s="14">
        <f t="shared" si="65"/>
        <v>0.60830000000000073</v>
      </c>
      <c r="K34" s="14">
        <f>MAX(K23:K26,K28:K31)-MIN(K23:K26,K28:K31)</f>
        <v>0.4775999999999998</v>
      </c>
      <c r="L34" s="14">
        <f t="shared" si="65"/>
        <v>1.3597618849588331</v>
      </c>
      <c r="M34" s="14">
        <f t="shared" si="65"/>
        <v>0.36314410382821527</v>
      </c>
      <c r="N34" s="14">
        <f t="shared" si="65"/>
        <v>3.7614107097620084</v>
      </c>
      <c r="O34" s="14">
        <f t="shared" si="65"/>
        <v>0.92015357662484187</v>
      </c>
      <c r="P34" s="14">
        <f t="shared" si="65"/>
        <v>1.2807210210634867</v>
      </c>
      <c r="Q34" s="14">
        <f t="shared" si="65"/>
        <v>1.151995733278091</v>
      </c>
      <c r="R34" s="14">
        <f t="shared" si="65"/>
        <v>1.0732015446824983</v>
      </c>
      <c r="S34" s="14">
        <f t="shared" si="65"/>
        <v>1.2652474026029088</v>
      </c>
      <c r="T34" s="14">
        <f t="shared" si="65"/>
        <v>1.5025098295767991</v>
      </c>
      <c r="U34" s="14">
        <f t="shared" si="65"/>
        <v>1.3848147937416444</v>
      </c>
      <c r="V34" s="14">
        <f t="shared" si="65"/>
        <v>0.26071008901221182</v>
      </c>
      <c r="W34" s="14">
        <f t="shared" si="65"/>
        <v>0.20879396303178699</v>
      </c>
      <c r="X34" s="14">
        <f t="shared" si="65"/>
        <v>0.13612690743989753</v>
      </c>
      <c r="Y34" s="14">
        <f t="shared" si="65"/>
        <v>0.29290000000000016</v>
      </c>
      <c r="Z34" s="14">
        <f t="shared" si="65"/>
        <v>0.25460000000000005</v>
      </c>
      <c r="AA34" s="14">
        <f t="shared" si="65"/>
        <v>0.39559999999999995</v>
      </c>
      <c r="AB34" s="14">
        <f t="shared" si="65"/>
        <v>1.0660999999999996</v>
      </c>
      <c r="AC34" s="14">
        <f t="shared" si="65"/>
        <v>1.2146999999999997</v>
      </c>
      <c r="AD34" s="14">
        <f t="shared" si="65"/>
        <v>0.18030000000000013</v>
      </c>
      <c r="AE34" s="14">
        <f t="shared" si="65"/>
        <v>0.13459999999999983</v>
      </c>
      <c r="AF34" s="14">
        <f t="shared" si="65"/>
        <v>0.13400000000000034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MIN(D23:D31)</f>
        <v>16.461099999999998</v>
      </c>
      <c r="E35" s="14">
        <f t="shared" ref="E35:AF35" si="66">MIN(E23:E31)</f>
        <v>15.240600000000001</v>
      </c>
      <c r="F35" s="14">
        <f t="shared" si="66"/>
        <v>2.8531</v>
      </c>
      <c r="G35" s="14">
        <f t="shared" si="66"/>
        <v>0.92900000000000005</v>
      </c>
      <c r="H35" s="14">
        <f t="shared" si="66"/>
        <v>1.3742000000000001</v>
      </c>
      <c r="I35" s="14">
        <f t="shared" si="66"/>
        <v>0.77400000000000002</v>
      </c>
      <c r="J35" s="14">
        <f t="shared" si="66"/>
        <v>2.2662999999999993</v>
      </c>
      <c r="K35" s="14">
        <f>MIN(K23:K26,K28:K31)</f>
        <v>0.99629999999999974</v>
      </c>
      <c r="L35" s="14">
        <f t="shared" si="66"/>
        <v>5.3236267196339</v>
      </c>
      <c r="M35" s="14">
        <f t="shared" si="66"/>
        <v>1.8284564665312655</v>
      </c>
      <c r="N35" s="14">
        <f t="shared" si="66"/>
        <v>3.58216240555454</v>
      </c>
      <c r="O35" s="14">
        <f t="shared" si="66"/>
        <v>1.1389658686721036</v>
      </c>
      <c r="P35" s="14">
        <f t="shared" si="66"/>
        <v>5.8982638208204969</v>
      </c>
      <c r="Q35" s="14">
        <f t="shared" si="66"/>
        <v>6.1701058475523745</v>
      </c>
      <c r="R35" s="14">
        <f t="shared" si="66"/>
        <v>4.1447000000000003</v>
      </c>
      <c r="S35" s="14">
        <f t="shared" si="66"/>
        <v>4.7591362588183994</v>
      </c>
      <c r="T35" s="14">
        <f t="shared" si="66"/>
        <v>5.4817499851780909</v>
      </c>
      <c r="U35" s="14">
        <f t="shared" si="66"/>
        <v>6.5951622951978974</v>
      </c>
      <c r="V35" s="14">
        <f t="shared" si="66"/>
        <v>1.1357194724050481</v>
      </c>
      <c r="W35" s="14">
        <f t="shared" si="66"/>
        <v>1.6167198303973394</v>
      </c>
      <c r="X35" s="14">
        <f t="shared" si="66"/>
        <v>0.44928694617137466</v>
      </c>
      <c r="Y35" s="14">
        <f t="shared" si="66"/>
        <v>1.3314999999999999</v>
      </c>
      <c r="Z35" s="14">
        <f t="shared" si="66"/>
        <v>0.73469999999999991</v>
      </c>
      <c r="AA35" s="14">
        <f t="shared" si="66"/>
        <v>2.2091000000000003</v>
      </c>
      <c r="AB35" s="14">
        <f t="shared" si="66"/>
        <v>4.3738999999999999</v>
      </c>
      <c r="AC35" s="14">
        <f t="shared" si="66"/>
        <v>3.9249999999999998</v>
      </c>
      <c r="AD35" s="14">
        <f t="shared" si="66"/>
        <v>0.45149999999999979</v>
      </c>
      <c r="AE35" s="14">
        <f t="shared" si="66"/>
        <v>0.4267000000000003</v>
      </c>
      <c r="AF35" s="14">
        <f t="shared" si="66"/>
        <v>0.32319999999999993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MAX(D23:D31)</f>
        <v>20.012</v>
      </c>
      <c r="E36" s="14">
        <f t="shared" ref="E36:AF36" si="67">MAX(E23:E31)</f>
        <v>18.848099999999999</v>
      </c>
      <c r="F36" s="14">
        <f t="shared" si="67"/>
        <v>3.4695999999999998</v>
      </c>
      <c r="G36" s="14">
        <f t="shared" si="67"/>
        <v>1.371</v>
      </c>
      <c r="H36" s="14">
        <f t="shared" si="67"/>
        <v>1.7411999999999999</v>
      </c>
      <c r="I36" s="14">
        <f t="shared" si="67"/>
        <v>1.0929000000000002</v>
      </c>
      <c r="J36" s="14">
        <f t="shared" si="67"/>
        <v>2.8746</v>
      </c>
      <c r="K36" s="14">
        <f>MAX(K23:K26,K28:K31)</f>
        <v>1.4738999999999995</v>
      </c>
      <c r="L36" s="14">
        <f t="shared" si="67"/>
        <v>6.6833886045927331</v>
      </c>
      <c r="M36" s="14">
        <f t="shared" si="67"/>
        <v>2.1916005703594807</v>
      </c>
      <c r="N36" s="14">
        <f t="shared" si="67"/>
        <v>7.3435731153165484</v>
      </c>
      <c r="O36" s="14">
        <f t="shared" si="67"/>
        <v>2.0591194452969455</v>
      </c>
      <c r="P36" s="14">
        <f t="shared" si="67"/>
        <v>7.1789848418839837</v>
      </c>
      <c r="Q36" s="14">
        <f t="shared" si="67"/>
        <v>7.3221015808304655</v>
      </c>
      <c r="R36" s="14">
        <f t="shared" si="67"/>
        <v>5.2179015446824986</v>
      </c>
      <c r="S36" s="14">
        <f t="shared" si="67"/>
        <v>6.0243836614213082</v>
      </c>
      <c r="T36" s="14">
        <f t="shared" si="67"/>
        <v>6.98425981475489</v>
      </c>
      <c r="U36" s="14">
        <f t="shared" si="67"/>
        <v>7.9799770889395418</v>
      </c>
      <c r="V36" s="14">
        <f t="shared" si="67"/>
        <v>1.3964295614172599</v>
      </c>
      <c r="W36" s="14">
        <f t="shared" si="67"/>
        <v>1.8255137934291263</v>
      </c>
      <c r="X36" s="14">
        <f t="shared" si="67"/>
        <v>0.58541385361127218</v>
      </c>
      <c r="Y36" s="14">
        <f t="shared" si="67"/>
        <v>1.6244000000000001</v>
      </c>
      <c r="Z36" s="14">
        <f t="shared" si="67"/>
        <v>0.98929999999999996</v>
      </c>
      <c r="AA36" s="14">
        <f t="shared" si="67"/>
        <v>2.6047000000000002</v>
      </c>
      <c r="AB36" s="14">
        <f t="shared" si="67"/>
        <v>5.4399999999999995</v>
      </c>
      <c r="AC36" s="14">
        <f t="shared" si="67"/>
        <v>5.1396999999999995</v>
      </c>
      <c r="AD36" s="14">
        <f t="shared" si="67"/>
        <v>0.63179999999999992</v>
      </c>
      <c r="AE36" s="14">
        <f t="shared" si="67"/>
        <v>0.56130000000000013</v>
      </c>
      <c r="AF36" s="14">
        <f t="shared" si="67"/>
        <v>0.45720000000000027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COUNT(D23:D31)</f>
        <v>9</v>
      </c>
      <c r="E37" s="15">
        <f t="shared" ref="E37:AF37" si="68">COUNT(E23:E31)</f>
        <v>9</v>
      </c>
      <c r="F37" s="15">
        <f t="shared" si="68"/>
        <v>9</v>
      </c>
      <c r="G37" s="15">
        <f t="shared" si="68"/>
        <v>9</v>
      </c>
      <c r="H37" s="15">
        <f t="shared" si="68"/>
        <v>9</v>
      </c>
      <c r="I37" s="15">
        <f t="shared" si="68"/>
        <v>9</v>
      </c>
      <c r="J37" s="15">
        <f t="shared" si="68"/>
        <v>9</v>
      </c>
      <c r="K37" s="15">
        <f>COUNT(K23:K26,K28:K31)</f>
        <v>8</v>
      </c>
      <c r="L37" s="15">
        <f t="shared" si="68"/>
        <v>8</v>
      </c>
      <c r="M37" s="15">
        <f t="shared" si="68"/>
        <v>7</v>
      </c>
      <c r="N37" s="15">
        <f t="shared" si="68"/>
        <v>6</v>
      </c>
      <c r="O37" s="15">
        <f t="shared" si="68"/>
        <v>3</v>
      </c>
      <c r="P37" s="15">
        <f t="shared" si="68"/>
        <v>8</v>
      </c>
      <c r="Q37" s="15">
        <f t="shared" si="68"/>
        <v>8</v>
      </c>
      <c r="R37" s="15">
        <f t="shared" si="68"/>
        <v>9</v>
      </c>
      <c r="S37" s="15">
        <f t="shared" si="68"/>
        <v>9</v>
      </c>
      <c r="T37" s="15">
        <f t="shared" si="68"/>
        <v>9</v>
      </c>
      <c r="U37" s="15">
        <f t="shared" si="68"/>
        <v>9</v>
      </c>
      <c r="V37" s="15">
        <f t="shared" si="68"/>
        <v>8</v>
      </c>
      <c r="W37" s="15">
        <f t="shared" si="68"/>
        <v>8</v>
      </c>
      <c r="X37" s="15">
        <f t="shared" si="68"/>
        <v>8</v>
      </c>
      <c r="Y37" s="15">
        <f t="shared" si="68"/>
        <v>9</v>
      </c>
      <c r="Z37" s="15">
        <f t="shared" si="68"/>
        <v>9</v>
      </c>
      <c r="AA37" s="15">
        <f t="shared" si="68"/>
        <v>9</v>
      </c>
      <c r="AB37" s="15">
        <f t="shared" si="68"/>
        <v>9</v>
      </c>
      <c r="AC37" s="15">
        <f t="shared" si="68"/>
        <v>9</v>
      </c>
      <c r="AD37" s="15">
        <f t="shared" si="68"/>
        <v>8</v>
      </c>
      <c r="AE37" s="15">
        <f t="shared" si="68"/>
        <v>9</v>
      </c>
      <c r="AF37" s="15">
        <f t="shared" si="68"/>
        <v>9</v>
      </c>
      <c r="AI37" s="12"/>
      <c r="AJ37" s="12"/>
      <c r="AK37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workbookViewId="0">
      <pane xSplit="3" topLeftCell="AB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612</v>
      </c>
      <c r="C3" s="1" t="s">
        <v>479</v>
      </c>
      <c r="D3" s="5">
        <f t="shared" ref="D3:D12" si="0">((AG3-AW3)^2+(AH3-AX3)^2)^0.5</f>
        <v>13.9376</v>
      </c>
      <c r="E3" s="5">
        <f t="shared" ref="E3:E12" si="1">((AG3-AU3)^2+(AH3-AV3)^2)^0.5</f>
        <v>12.997199999999999</v>
      </c>
      <c r="F3" s="5">
        <f t="shared" ref="F3:F12" si="2">((AG3-AM3)^2+(AH3-AN3)^2)^0.5</f>
        <v>2.9413</v>
      </c>
      <c r="G3" s="5">
        <f t="shared" ref="G3:G12" si="3">((AG3-AI3)^2+(AH3-AJ3)^2)^0.5</f>
        <v>0.93410000000000004</v>
      </c>
      <c r="H3" s="5">
        <f t="shared" ref="H3:H12" si="4">((AK3-AM3)^2+(AL3-AN3)^2)^0.5</f>
        <v>1.4357</v>
      </c>
      <c r="I3" s="5">
        <f t="shared" ref="I3:I12" si="5">((AM3-AO3)^2+(AN3-AP3)^2)^0.5</f>
        <v>0.73850000000000016</v>
      </c>
      <c r="J3" s="5">
        <f t="shared" ref="J3:J12" si="6">((AO3-AQ3)^2+(AP3-AR3)^2)^0.5</f>
        <v>1.7703999999999995</v>
      </c>
      <c r="K3" s="5">
        <f t="shared" ref="K3:K12" si="7">((AQ3-AS3)^2+(AR3-AT3)^2)^0.5</f>
        <v>1.0731999999999999</v>
      </c>
      <c r="L3" s="5">
        <f t="shared" ref="L3:L12" si="8">((BS3-BU3)^2+(BT3-BV3)^2)^0.5</f>
        <v>7.5964358853346479</v>
      </c>
      <c r="M3" s="5">
        <f t="shared" ref="M3:M12" si="9">((BU3-BW3)^2+(BV3-BX3)^2)^0.5</f>
        <v>1.9700764502932366</v>
      </c>
      <c r="N3" s="5">
        <f t="shared" ref="N3:N11" si="10">((BW3-BY3)^2+(BX3-BZ3)^2)^0.5 + ((BY3-CA3)^2+(BZ3-CB3)^2)^0.5</f>
        <v>9.6519054663939166</v>
      </c>
      <c r="O3" s="5" t="s">
        <v>566</v>
      </c>
      <c r="P3" s="5">
        <f>((CE3-CG3)^2+(CF3-CH3)^2)^0.5</f>
        <v>6.7995778339541051</v>
      </c>
      <c r="Q3" s="5">
        <f t="shared" ref="Q3:Q11" si="11">((CG3-CI3)^2+(CH3-CJ3)^2)^0.5</f>
        <v>7.4483654179960848</v>
      </c>
      <c r="R3" s="5">
        <f>((CO3-CQ3)^2+(CP3-CR3)^2)^0.5</f>
        <v>4.8483070498886507</v>
      </c>
      <c r="S3" s="5">
        <f>((CQ3-CS3)^2+(CR3-CT3)^2)^0.5</f>
        <v>6.5049007386738804</v>
      </c>
      <c r="T3" s="5">
        <f>((CY3-DA3)^2+(CZ3-DB3)^2)^0.5</f>
        <v>6.9876990490432549</v>
      </c>
      <c r="U3" s="5">
        <f>((DA3-DC3)^2+(DB3-DD3)^2)^0.5</f>
        <v>8.1658498841210641</v>
      </c>
      <c r="V3" s="5">
        <f>((DI3-DK3)^2+(DJ3-DL3)^2)^0.5</f>
        <v>0.8756684589500755</v>
      </c>
      <c r="W3" s="5">
        <f>((DK3-DM3)^2+(DL3-DN3)^2)^0.5</f>
        <v>1.9725958633232505</v>
      </c>
      <c r="X3" s="5">
        <f>((DM3-DO3)^2+(DN3-DP3)^2)^0.5</f>
        <v>0.46341360575624019</v>
      </c>
      <c r="Y3" s="5">
        <f t="shared" ref="Y3:Y12" si="12">((BE3-BK3)^2+(BF3-BL3)^2)^0.5</f>
        <v>1.2585</v>
      </c>
      <c r="Z3" s="5">
        <f t="shared" ref="Z3:Z12" si="13">((BG3-BI3)^2+(BH3-BJ3)^2)^0.5</f>
        <v>0.60009999999999997</v>
      </c>
      <c r="AA3" s="5">
        <f t="shared" ref="AA3:AA12" si="14">((BC3-BM3)^2+(BD3-BN3)^2)^0.5</f>
        <v>1.4731999999999998</v>
      </c>
      <c r="AB3" s="5">
        <f t="shared" ref="AB3:AB12" si="15">((BA3-BO3)^2+(BB3-BP3)^2)^0.5</f>
        <v>2.6739999999999999</v>
      </c>
      <c r="AC3" s="6">
        <f t="shared" ref="AC3:AC12" si="16">((AY3-BQ3)^2+(AZ3-BR3)^2)^0.5</f>
        <v>1.9812000000000001</v>
      </c>
      <c r="AD3" s="6">
        <f>((CK3-CM3)^2+(CL3-CN3)^2)^0.5</f>
        <v>0.21399999999999997</v>
      </c>
      <c r="AE3" s="6">
        <f>((CU3-CW3)^2+(CV3-CX3)^2)^0.5</f>
        <v>0.26600000000000001</v>
      </c>
      <c r="AF3" s="6">
        <f>((DE3-DG3)^2+(DF3-DH3)^2)^0.5</f>
        <v>0.26609999999999978</v>
      </c>
      <c r="AG3" s="9">
        <v>0</v>
      </c>
      <c r="AH3" s="9">
        <v>0</v>
      </c>
      <c r="AI3" s="9">
        <v>0</v>
      </c>
      <c r="AJ3" s="9">
        <v>-0.93410000000000004</v>
      </c>
      <c r="AK3" s="9">
        <v>0</v>
      </c>
      <c r="AL3" s="9">
        <v>-1.5056</v>
      </c>
      <c r="AM3" s="9">
        <v>0</v>
      </c>
      <c r="AN3" s="9">
        <v>-2.9413</v>
      </c>
      <c r="AO3" s="9">
        <v>0</v>
      </c>
      <c r="AP3" s="9">
        <v>-3.6798000000000002</v>
      </c>
      <c r="AQ3" s="9">
        <v>0</v>
      </c>
      <c r="AR3" s="9">
        <v>-5.4501999999999997</v>
      </c>
      <c r="AS3" s="9">
        <v>0</v>
      </c>
      <c r="AT3" s="9">
        <v>-6.5233999999999996</v>
      </c>
      <c r="AU3" s="9">
        <v>0</v>
      </c>
      <c r="AV3" s="9">
        <v>-12.997199999999999</v>
      </c>
      <c r="AW3" s="9">
        <v>0</v>
      </c>
      <c r="AX3" s="9">
        <v>-13.9376</v>
      </c>
      <c r="AY3" s="18">
        <v>1.6104000000000001</v>
      </c>
      <c r="AZ3" s="18">
        <v>-6.1951000000000001</v>
      </c>
      <c r="BA3" s="19">
        <v>1.7558</v>
      </c>
      <c r="BB3" s="19">
        <v>-6.1951000000000001</v>
      </c>
      <c r="BC3" s="19">
        <v>1.0108999999999999</v>
      </c>
      <c r="BD3" s="19">
        <v>-6.1951000000000001</v>
      </c>
      <c r="BE3" s="19">
        <v>0.32700000000000001</v>
      </c>
      <c r="BF3" s="19">
        <v>-6.1951000000000001</v>
      </c>
      <c r="BG3" s="19">
        <v>2.86E-2</v>
      </c>
      <c r="BH3" s="19">
        <v>-6.1951000000000001</v>
      </c>
      <c r="BI3" s="19">
        <v>-0.57150000000000001</v>
      </c>
      <c r="BJ3" s="19">
        <v>-6.1951000000000001</v>
      </c>
      <c r="BK3" s="19">
        <v>-0.93149999999999999</v>
      </c>
      <c r="BL3" s="19">
        <v>-6.1951000000000001</v>
      </c>
      <c r="BM3" s="19">
        <v>-0.46229999999999999</v>
      </c>
      <c r="BN3" s="19">
        <v>-6.1951000000000001</v>
      </c>
      <c r="BO3" s="19">
        <v>-0.91820000000000002</v>
      </c>
      <c r="BP3" s="19">
        <v>-6.1951000000000001</v>
      </c>
      <c r="BQ3" s="19">
        <v>-0.37080000000000002</v>
      </c>
      <c r="BR3" s="19">
        <v>-6.1951000000000001</v>
      </c>
      <c r="BS3" s="17">
        <v>0</v>
      </c>
      <c r="BT3" s="17">
        <v>0</v>
      </c>
      <c r="BU3" s="17">
        <v>0.16700000000000001</v>
      </c>
      <c r="BV3" s="17">
        <v>7.5945999999999998</v>
      </c>
      <c r="BW3" s="17">
        <v>1.8269</v>
      </c>
      <c r="BX3" s="17">
        <v>8.6556999999999995</v>
      </c>
      <c r="BY3" s="17">
        <v>6.952</v>
      </c>
      <c r="BZ3" s="17">
        <v>11.068</v>
      </c>
      <c r="CA3" s="17">
        <v>10.8598</v>
      </c>
      <c r="CB3" s="17">
        <v>10.274900000000001</v>
      </c>
      <c r="CC3" s="17">
        <v>10.8598</v>
      </c>
      <c r="CD3" s="17">
        <v>10.274900000000001</v>
      </c>
      <c r="CE3" s="12">
        <v>2.4676</v>
      </c>
      <c r="CF3" s="12">
        <v>1.056</v>
      </c>
      <c r="CG3" s="12">
        <v>-0.73599999999999999</v>
      </c>
      <c r="CH3" s="12">
        <v>-4.9416000000000002</v>
      </c>
      <c r="CI3" s="12">
        <v>5.7835999999999999</v>
      </c>
      <c r="CJ3" s="12">
        <v>-1.3398000000000001</v>
      </c>
      <c r="CK3" s="12">
        <v>1.2242999999999999</v>
      </c>
      <c r="CL3" s="12">
        <v>-1.7323</v>
      </c>
      <c r="CM3" s="12">
        <v>1.0103</v>
      </c>
      <c r="CN3" s="12">
        <v>-1.7323</v>
      </c>
      <c r="CO3" s="12">
        <v>1.1397999999999999</v>
      </c>
      <c r="CP3" s="12">
        <v>-1.5297000000000001</v>
      </c>
      <c r="CQ3" s="12">
        <v>-3.2277</v>
      </c>
      <c r="CR3" s="12">
        <v>-3.6347</v>
      </c>
      <c r="CS3" s="12">
        <v>3.2772000000000001</v>
      </c>
      <c r="CT3" s="12">
        <v>-3.6316000000000002</v>
      </c>
      <c r="CU3" s="12">
        <v>-0.73280000000000001</v>
      </c>
      <c r="CV3" s="12">
        <v>-2.6333000000000002</v>
      </c>
      <c r="CW3" s="12">
        <v>-0.73280000000000001</v>
      </c>
      <c r="CX3" s="12">
        <v>-2.3673000000000002</v>
      </c>
      <c r="CY3" s="12">
        <v>-0.57210000000000005</v>
      </c>
      <c r="CZ3" s="12">
        <v>-2.1665999999999999</v>
      </c>
      <c r="DA3" s="12">
        <v>-7.0155000000000003</v>
      </c>
      <c r="DB3" s="12">
        <v>-4.8704000000000001</v>
      </c>
      <c r="DC3" s="12">
        <v>1.0052000000000001</v>
      </c>
      <c r="DD3" s="12">
        <v>-3.3376000000000001</v>
      </c>
      <c r="DE3" s="12">
        <v>-3.5623</v>
      </c>
      <c r="DF3" s="12">
        <v>-3.5084</v>
      </c>
      <c r="DG3" s="12">
        <v>-3.5623</v>
      </c>
      <c r="DH3" s="12">
        <v>-3.2423000000000002</v>
      </c>
      <c r="DI3" s="12">
        <v>-3.6316000000000002</v>
      </c>
      <c r="DJ3" s="12">
        <v>-3.3395000000000001</v>
      </c>
      <c r="DK3" s="12">
        <v>-2.8334000000000001</v>
      </c>
      <c r="DL3" s="12">
        <v>-2.9794</v>
      </c>
      <c r="DM3" s="12">
        <v>-0.87439999999999996</v>
      </c>
      <c r="DN3" s="12">
        <v>-3.2105999999999999</v>
      </c>
      <c r="DO3" s="12">
        <v>-0.45850000000000002</v>
      </c>
      <c r="DP3" s="12">
        <v>-3.415</v>
      </c>
    </row>
    <row r="4" spans="2:120" ht="14.45" customHeight="1" x14ac:dyDescent="0.2">
      <c r="B4" s="2" t="s">
        <v>613</v>
      </c>
      <c r="C4" s="2" t="s">
        <v>583</v>
      </c>
      <c r="D4" s="5">
        <f t="shared" si="0"/>
        <v>13.5871</v>
      </c>
      <c r="E4" s="5">
        <f t="shared" si="1"/>
        <v>12.262499999999999</v>
      </c>
      <c r="F4" s="5">
        <f t="shared" si="2"/>
        <v>2.6625999999999999</v>
      </c>
      <c r="G4" s="5">
        <f t="shared" si="3"/>
        <v>0.77149999999999996</v>
      </c>
      <c r="H4" s="5">
        <f t="shared" si="4"/>
        <v>1.2687999999999999</v>
      </c>
      <c r="I4" s="5">
        <f t="shared" si="5"/>
        <v>0.80320000000000036</v>
      </c>
      <c r="J4" s="5">
        <f t="shared" si="6"/>
        <v>1.4858999999999996</v>
      </c>
      <c r="K4" s="5">
        <f t="shared" si="7"/>
        <v>0.94490000000000052</v>
      </c>
      <c r="L4" s="5">
        <f t="shared" si="8"/>
        <v>5.6060884081505531</v>
      </c>
      <c r="M4" s="5" t="s">
        <v>566</v>
      </c>
      <c r="N4" s="5" t="s">
        <v>566</v>
      </c>
      <c r="O4" s="5" t="s">
        <v>566</v>
      </c>
      <c r="P4" s="5">
        <f t="shared" ref="P4:P11" si="17">((CE4-CG4)^2+(CF4-CH4)^2)^0.5</f>
        <v>6.6505830007601583</v>
      </c>
      <c r="Q4" s="5">
        <f t="shared" si="11"/>
        <v>6.7974750054707807</v>
      </c>
      <c r="R4" s="5">
        <f t="shared" ref="R4:R11" si="18">((CO4-CQ4)^2+(CP4-CR4)^2)^0.5</f>
        <v>4.9203264058393525</v>
      </c>
      <c r="S4" s="5">
        <f t="shared" ref="S4:S11" si="19">((CQ4-CS4)^2+(CR4-CT4)^2)^0.5</f>
        <v>6.0781556849096905</v>
      </c>
      <c r="T4" s="5">
        <f t="shared" ref="T4:T11" si="20">((CY4-DA4)^2+(CZ4-DB4)^2)^0.5</f>
        <v>6.6442536932299623</v>
      </c>
      <c r="U4" s="5">
        <f t="shared" ref="U4:U11" si="21">((DA4-DC4)^2+(DB4-DD4)^2)^0.5</f>
        <v>7.900377921340219</v>
      </c>
      <c r="V4" s="5">
        <f t="shared" ref="V4:V12" si="22">((DI4-DK4)^2+(DJ4-DL4)^2)^0.5</f>
        <v>0.88746247808005918</v>
      </c>
      <c r="W4" s="5">
        <f t="shared" ref="W4:W12" si="23">((DK4-DM4)^2+(DL4-DN4)^2)^0.5</f>
        <v>1.8568872932948839</v>
      </c>
      <c r="X4" s="5">
        <f t="shared" ref="X4:X12" si="24">((DM4-DO4)^2+(DN4-DP4)^2)^0.5</f>
        <v>0.48001538517010106</v>
      </c>
      <c r="Y4" s="5">
        <f t="shared" si="12"/>
        <v>1.2675000000000001</v>
      </c>
      <c r="Z4" s="5">
        <f t="shared" si="13"/>
        <v>0.54679999999999995</v>
      </c>
      <c r="AA4" s="5">
        <f t="shared" si="14"/>
        <v>1.4408000000000001</v>
      </c>
      <c r="AB4" s="5">
        <f t="shared" si="15"/>
        <v>2.4561999999999999</v>
      </c>
      <c r="AC4" s="6">
        <f t="shared" si="16"/>
        <v>1.9666000000000001</v>
      </c>
      <c r="AD4" s="6">
        <f t="shared" ref="AD4:AD10" si="25">((CK4-CM4)^2+(CL4-CN4)^2)^0.5</f>
        <v>0.23250000000000004</v>
      </c>
      <c r="AE4" s="6">
        <f t="shared" ref="AE4:AE10" si="26">((CU4-CW4)^2+(CV4-CX4)^2)^0.5</f>
        <v>0.26100000000000012</v>
      </c>
      <c r="AF4" s="6">
        <f t="shared" ref="AF4:AF10" si="27">((DE4-DG4)^2+(DF4-DH4)^2)^0.5</f>
        <v>0.2724000000000002</v>
      </c>
      <c r="AG4" s="9">
        <v>0</v>
      </c>
      <c r="AH4" s="9">
        <v>0</v>
      </c>
      <c r="AI4" s="9">
        <v>0</v>
      </c>
      <c r="AJ4" s="9">
        <v>-0.77149999999999996</v>
      </c>
      <c r="AK4" s="9">
        <v>0</v>
      </c>
      <c r="AL4" s="9">
        <v>-1.3937999999999999</v>
      </c>
      <c r="AM4" s="9">
        <v>0</v>
      </c>
      <c r="AN4" s="9">
        <v>-2.6625999999999999</v>
      </c>
      <c r="AO4" s="9">
        <v>0</v>
      </c>
      <c r="AP4" s="9">
        <v>-3.4658000000000002</v>
      </c>
      <c r="AQ4" s="9">
        <v>0</v>
      </c>
      <c r="AR4" s="9">
        <v>-4.9516999999999998</v>
      </c>
      <c r="AS4" s="9">
        <v>0</v>
      </c>
      <c r="AT4" s="9">
        <v>-5.8966000000000003</v>
      </c>
      <c r="AU4" s="9">
        <v>0</v>
      </c>
      <c r="AV4" s="9">
        <v>-12.262499999999999</v>
      </c>
      <c r="AW4" s="9">
        <v>0</v>
      </c>
      <c r="AX4" s="9">
        <v>-13.5871</v>
      </c>
      <c r="AY4" s="18">
        <v>1.2135</v>
      </c>
      <c r="AZ4" s="18">
        <v>-6.1360000000000001</v>
      </c>
      <c r="BA4" s="19">
        <v>1.3315999999999999</v>
      </c>
      <c r="BB4" s="19">
        <v>-6.1360000000000001</v>
      </c>
      <c r="BC4" s="19">
        <v>0.79310000000000003</v>
      </c>
      <c r="BD4" s="19">
        <v>-6.1360000000000001</v>
      </c>
      <c r="BE4" s="19">
        <v>0.78739999999999999</v>
      </c>
      <c r="BF4" s="19">
        <v>-6.1360000000000001</v>
      </c>
      <c r="BG4" s="19">
        <v>0.38040000000000002</v>
      </c>
      <c r="BH4" s="19">
        <v>-6.1360000000000001</v>
      </c>
      <c r="BI4" s="19">
        <v>-0.16639999999999999</v>
      </c>
      <c r="BJ4" s="19">
        <v>-6.1360000000000001</v>
      </c>
      <c r="BK4" s="19">
        <v>-0.48010000000000003</v>
      </c>
      <c r="BL4" s="19">
        <v>-6.1360000000000001</v>
      </c>
      <c r="BM4" s="19">
        <v>-0.64770000000000005</v>
      </c>
      <c r="BN4" s="19">
        <v>-6.1360000000000001</v>
      </c>
      <c r="BO4" s="19">
        <v>-1.1246</v>
      </c>
      <c r="BP4" s="19">
        <v>-6.1360000000000001</v>
      </c>
      <c r="BQ4" s="19">
        <v>-0.75309999999999999</v>
      </c>
      <c r="BR4" s="19">
        <v>-6.1360000000000001</v>
      </c>
      <c r="BS4" s="17">
        <v>0</v>
      </c>
      <c r="BT4" s="17">
        <v>0</v>
      </c>
      <c r="BU4" s="17">
        <v>-0.4</v>
      </c>
      <c r="BV4" s="17">
        <v>5.5918000000000001</v>
      </c>
      <c r="BW4" s="17"/>
      <c r="BX4" s="17"/>
      <c r="BY4" s="17"/>
      <c r="BZ4" s="17"/>
      <c r="CA4" s="17"/>
      <c r="CB4" s="17"/>
      <c r="CC4" s="17"/>
      <c r="CD4" s="17"/>
      <c r="CE4" s="12">
        <v>-0.80579999999999996</v>
      </c>
      <c r="CF4" s="12">
        <v>6.1303000000000001</v>
      </c>
      <c r="CG4" s="12">
        <v>-1.0179</v>
      </c>
      <c r="CH4" s="12">
        <v>-0.51690000000000003</v>
      </c>
      <c r="CI4" s="12">
        <v>-0.31369999999999998</v>
      </c>
      <c r="CJ4" s="12">
        <v>6.2439999999999998</v>
      </c>
      <c r="CK4" s="12">
        <v>-0.74099999999999999</v>
      </c>
      <c r="CL4" s="12">
        <v>3.1768999999999998</v>
      </c>
      <c r="CM4" s="12">
        <v>-0.97350000000000003</v>
      </c>
      <c r="CN4" s="12">
        <v>3.1768999999999998</v>
      </c>
      <c r="CO4" s="12">
        <v>-1.7564</v>
      </c>
      <c r="CP4" s="12">
        <v>3.5903</v>
      </c>
      <c r="CQ4" s="12">
        <v>-4.1826999999999996</v>
      </c>
      <c r="CR4" s="12">
        <v>-0.69020000000000004</v>
      </c>
      <c r="CS4" s="12">
        <v>-2.6105</v>
      </c>
      <c r="CT4" s="12">
        <v>-6.5614999999999997</v>
      </c>
      <c r="CU4" s="12">
        <v>-2.8174999999999999</v>
      </c>
      <c r="CV4" s="12">
        <v>1.3334999999999999</v>
      </c>
      <c r="CW4" s="12">
        <v>-3.0785</v>
      </c>
      <c r="CX4" s="12">
        <v>1.3334999999999999</v>
      </c>
      <c r="CY4" s="12">
        <v>-3.0404</v>
      </c>
      <c r="CZ4" s="12">
        <v>1.0865</v>
      </c>
      <c r="DA4" s="12">
        <v>-7.3971</v>
      </c>
      <c r="DB4" s="12">
        <v>6.1029999999999998</v>
      </c>
      <c r="DC4" s="12">
        <v>-1.2267999999999999</v>
      </c>
      <c r="DD4" s="12">
        <v>11.036899999999999</v>
      </c>
      <c r="DE4" s="12">
        <v>-5.2991000000000001</v>
      </c>
      <c r="DF4" s="12">
        <v>3.7522000000000002</v>
      </c>
      <c r="DG4" s="12">
        <v>-5.5715000000000003</v>
      </c>
      <c r="DH4" s="12">
        <v>3.7522000000000002</v>
      </c>
      <c r="DI4" s="12">
        <v>-5.7047999999999996</v>
      </c>
      <c r="DJ4" s="12">
        <v>3.8182999999999998</v>
      </c>
      <c r="DK4" s="12">
        <v>-4.9066000000000001</v>
      </c>
      <c r="DL4" s="12">
        <v>4.2061999999999999</v>
      </c>
      <c r="DM4" s="12">
        <v>-3.9864999999999999</v>
      </c>
      <c r="DN4" s="12">
        <v>5.8190999999999997</v>
      </c>
      <c r="DO4" s="12">
        <v>-3.9319000000000002</v>
      </c>
      <c r="DP4" s="12">
        <v>6.2960000000000003</v>
      </c>
    </row>
    <row r="5" spans="2:120" ht="16.899999999999999" customHeight="1" x14ac:dyDescent="0.2">
      <c r="B5" s="2" t="s">
        <v>614</v>
      </c>
      <c r="C5" s="2" t="s">
        <v>479</v>
      </c>
      <c r="D5" s="5">
        <f t="shared" si="0"/>
        <v>12.661300000000001</v>
      </c>
      <c r="E5" s="5">
        <f t="shared" si="1"/>
        <v>11.0947</v>
      </c>
      <c r="F5" s="5">
        <f t="shared" si="2"/>
        <v>2.7915000000000001</v>
      </c>
      <c r="G5" s="5">
        <f t="shared" si="3"/>
        <v>0.84140000000000004</v>
      </c>
      <c r="H5" s="5">
        <f t="shared" si="4"/>
        <v>1.31</v>
      </c>
      <c r="I5" s="5">
        <f t="shared" si="5"/>
        <v>0.54800000000000004</v>
      </c>
      <c r="J5" s="5">
        <f t="shared" si="6"/>
        <v>1.4089999999999998</v>
      </c>
      <c r="K5" s="5">
        <f t="shared" si="7"/>
        <v>1.0217000000000001</v>
      </c>
      <c r="L5" s="5">
        <f t="shared" si="8"/>
        <v>6.9872886701495309</v>
      </c>
      <c r="M5" s="5">
        <f t="shared" si="9"/>
        <v>1.7157245728845874</v>
      </c>
      <c r="N5" s="5">
        <f t="shared" si="10"/>
        <v>8.0574265654912622</v>
      </c>
      <c r="O5" s="5" t="s">
        <v>566</v>
      </c>
      <c r="P5" s="5">
        <f t="shared" si="17"/>
        <v>6.1050193595106643</v>
      </c>
      <c r="Q5" s="5">
        <f t="shared" si="11"/>
        <v>6.7222633398283342</v>
      </c>
      <c r="R5" s="5">
        <f t="shared" si="18"/>
        <v>4.569002713940975</v>
      </c>
      <c r="S5" s="5">
        <f t="shared" si="19"/>
        <v>5.8836241246361078</v>
      </c>
      <c r="T5" s="5">
        <f t="shared" si="20"/>
        <v>6.1103901348440921</v>
      </c>
      <c r="U5" s="5">
        <f t="shared" si="21"/>
        <v>8.0633373171410856</v>
      </c>
      <c r="V5" s="5">
        <f t="shared" si="22"/>
        <v>0.86512432632541314</v>
      </c>
      <c r="W5" s="5">
        <f t="shared" si="23"/>
        <v>1.5891617444426474</v>
      </c>
      <c r="X5" s="5">
        <f t="shared" si="24"/>
        <v>0.52187110477588261</v>
      </c>
      <c r="Y5" s="5">
        <f t="shared" si="12"/>
        <v>1.1106</v>
      </c>
      <c r="Z5" s="5">
        <f t="shared" si="13"/>
        <v>0.46990000000000004</v>
      </c>
      <c r="AA5" s="5">
        <f t="shared" si="14"/>
        <v>1.4674999999999998</v>
      </c>
      <c r="AB5" s="5">
        <f t="shared" si="15"/>
        <v>2.2427999999999999</v>
      </c>
      <c r="AC5" s="6">
        <f t="shared" si="16"/>
        <v>1.8243</v>
      </c>
      <c r="AD5" s="6">
        <f t="shared" si="25"/>
        <v>0.1910999999999996</v>
      </c>
      <c r="AE5" s="6">
        <f t="shared" si="26"/>
        <v>0.21909999999999918</v>
      </c>
      <c r="AF5" s="6">
        <f t="shared" si="27"/>
        <v>0.22409999999999997</v>
      </c>
      <c r="AG5" s="9">
        <v>0</v>
      </c>
      <c r="AH5" s="9">
        <v>0</v>
      </c>
      <c r="AI5" s="9">
        <v>0</v>
      </c>
      <c r="AJ5" s="9">
        <v>-0.84140000000000004</v>
      </c>
      <c r="AK5" s="9">
        <v>0</v>
      </c>
      <c r="AL5" s="9">
        <v>-1.4815</v>
      </c>
      <c r="AM5" s="9">
        <v>0</v>
      </c>
      <c r="AN5" s="9">
        <v>-2.7915000000000001</v>
      </c>
      <c r="AO5" s="9">
        <v>0</v>
      </c>
      <c r="AP5" s="9">
        <v>-3.3395000000000001</v>
      </c>
      <c r="AQ5" s="9">
        <v>0</v>
      </c>
      <c r="AR5" s="9">
        <v>-4.7484999999999999</v>
      </c>
      <c r="AS5" s="9">
        <v>0</v>
      </c>
      <c r="AT5" s="9">
        <v>-5.7702</v>
      </c>
      <c r="AU5" s="9">
        <v>0</v>
      </c>
      <c r="AV5" s="9">
        <v>-11.0947</v>
      </c>
      <c r="AW5" s="9">
        <v>0</v>
      </c>
      <c r="AX5" s="9">
        <v>-12.661300000000001</v>
      </c>
      <c r="AY5" s="18">
        <v>1.0223</v>
      </c>
      <c r="AZ5" s="18">
        <v>-5.6685999999999996</v>
      </c>
      <c r="BA5" s="19">
        <v>1.1600999999999999</v>
      </c>
      <c r="BB5" s="19">
        <v>-5.6685999999999996</v>
      </c>
      <c r="BC5" s="19">
        <v>0.72009999999999996</v>
      </c>
      <c r="BD5" s="19">
        <v>-5.6685999999999996</v>
      </c>
      <c r="BE5" s="19">
        <v>-9.2700000000000005E-2</v>
      </c>
      <c r="BF5" s="19">
        <v>-5.6685999999999996</v>
      </c>
      <c r="BG5" s="19">
        <v>-0.40889999999999999</v>
      </c>
      <c r="BH5" s="19">
        <v>-5.6685999999999996</v>
      </c>
      <c r="BI5" s="19">
        <v>-0.87880000000000003</v>
      </c>
      <c r="BJ5" s="19">
        <v>-5.6685999999999996</v>
      </c>
      <c r="BK5" s="19">
        <v>-1.2033</v>
      </c>
      <c r="BL5" s="19">
        <v>-5.6685999999999996</v>
      </c>
      <c r="BM5" s="19">
        <v>-0.74739999999999995</v>
      </c>
      <c r="BN5" s="19">
        <v>-5.6685999999999996</v>
      </c>
      <c r="BO5" s="19">
        <v>-1.0827</v>
      </c>
      <c r="BP5" s="19">
        <v>-5.6685999999999996</v>
      </c>
      <c r="BQ5" s="19">
        <v>-0.80200000000000005</v>
      </c>
      <c r="BR5" s="19">
        <v>-5.6685999999999996</v>
      </c>
      <c r="BS5" s="17">
        <v>0</v>
      </c>
      <c r="BT5" s="17">
        <v>0</v>
      </c>
      <c r="BU5" s="17">
        <v>1.4414</v>
      </c>
      <c r="BV5" s="17">
        <v>-6.8369999999999997</v>
      </c>
      <c r="BW5" s="17">
        <v>3.0105</v>
      </c>
      <c r="BX5" s="17">
        <v>-6.1429999999999998</v>
      </c>
      <c r="BY5" s="17">
        <v>5.6471</v>
      </c>
      <c r="BZ5" s="17">
        <v>-3.2563</v>
      </c>
      <c r="CA5" s="17">
        <v>3.1013000000000002</v>
      </c>
      <c r="CB5" s="17">
        <v>1.84E-2</v>
      </c>
      <c r="CC5" s="17">
        <v>3.1013000000000002</v>
      </c>
      <c r="CD5" s="17">
        <v>1.84E-2</v>
      </c>
      <c r="CE5" s="12">
        <v>2.1608999999999998</v>
      </c>
      <c r="CF5" s="12">
        <v>5.3358999999999996</v>
      </c>
      <c r="CG5" s="12">
        <v>-3.2397999999999998</v>
      </c>
      <c r="CH5" s="12">
        <v>8.1826000000000008</v>
      </c>
      <c r="CI5" s="12">
        <v>2.7406999999999999</v>
      </c>
      <c r="CJ5" s="12">
        <v>11.2522</v>
      </c>
      <c r="CK5" s="12">
        <v>-0.68579999999999997</v>
      </c>
      <c r="CL5" s="12">
        <v>6.5551000000000004</v>
      </c>
      <c r="CM5" s="12">
        <v>-0.68579999999999997</v>
      </c>
      <c r="CN5" s="12">
        <v>6.7462</v>
      </c>
      <c r="CO5" s="12">
        <v>-0.45910000000000001</v>
      </c>
      <c r="CP5" s="12">
        <v>6.7716000000000003</v>
      </c>
      <c r="CQ5" s="12">
        <v>-4.9409000000000001</v>
      </c>
      <c r="CR5" s="12">
        <v>7.66</v>
      </c>
      <c r="CS5" s="12">
        <v>-1.7037</v>
      </c>
      <c r="CT5" s="12">
        <v>2.7469999999999999</v>
      </c>
      <c r="CU5" s="12">
        <v>-2.0598999999999998</v>
      </c>
      <c r="CV5" s="12">
        <v>7.1069000000000004</v>
      </c>
      <c r="CW5" s="12">
        <v>-2.0598999999999998</v>
      </c>
      <c r="CX5" s="12">
        <v>7.3259999999999996</v>
      </c>
      <c r="CY5" s="12">
        <v>-1.6351</v>
      </c>
      <c r="CZ5" s="12">
        <v>7.2935999999999996</v>
      </c>
      <c r="DA5" s="12">
        <v>-7.6009000000000002</v>
      </c>
      <c r="DB5" s="12">
        <v>5.9722</v>
      </c>
      <c r="DC5" s="12">
        <v>0.46160000000000001</v>
      </c>
      <c r="DD5" s="12">
        <v>6.0884</v>
      </c>
      <c r="DE5" s="12">
        <v>-3.3426</v>
      </c>
      <c r="DF5" s="12">
        <v>6.7900999999999998</v>
      </c>
      <c r="DG5" s="12">
        <v>-3.3426</v>
      </c>
      <c r="DH5" s="12">
        <v>7.0141999999999998</v>
      </c>
      <c r="DI5" s="12">
        <v>-3.2435999999999998</v>
      </c>
      <c r="DJ5" s="12">
        <v>7.0212000000000003</v>
      </c>
      <c r="DK5" s="12">
        <v>-2.5634999999999999</v>
      </c>
      <c r="DL5" s="12">
        <v>7.5559000000000003</v>
      </c>
      <c r="DM5" s="12">
        <v>-2.0364</v>
      </c>
      <c r="DN5" s="12">
        <v>9.0550999999999995</v>
      </c>
      <c r="DO5" s="12">
        <v>-1.8720000000000001</v>
      </c>
      <c r="DP5" s="12">
        <v>9.5503999999999998</v>
      </c>
    </row>
    <row r="6" spans="2:120" ht="15" customHeight="1" x14ac:dyDescent="0.2">
      <c r="B6" s="2" t="s">
        <v>615</v>
      </c>
      <c r="C6" s="2"/>
      <c r="D6" s="5">
        <f t="shared" si="0"/>
        <v>12.206</v>
      </c>
      <c r="E6" s="5">
        <f t="shared" si="1"/>
        <v>11.877000000000001</v>
      </c>
      <c r="F6" s="5">
        <f t="shared" si="2"/>
        <v>2.4472999999999998</v>
      </c>
      <c r="G6" s="5">
        <f t="shared" si="3"/>
        <v>0.66100000000000003</v>
      </c>
      <c r="H6" s="5">
        <f t="shared" si="4"/>
        <v>1.3156999999999999</v>
      </c>
      <c r="I6" s="5">
        <f t="shared" si="5"/>
        <v>0.80640000000000001</v>
      </c>
      <c r="J6" s="5">
        <f t="shared" si="6"/>
        <v>1.6053000000000002</v>
      </c>
      <c r="K6" s="5">
        <f t="shared" si="7"/>
        <v>0.79570000000000007</v>
      </c>
      <c r="L6" s="5">
        <f t="shared" si="8"/>
        <v>7.0437177349749041</v>
      </c>
      <c r="M6" s="5">
        <f t="shared" si="9"/>
        <v>1.7593231567850172</v>
      </c>
      <c r="N6" s="5">
        <f t="shared" si="10"/>
        <v>7.1618888268647733</v>
      </c>
      <c r="O6" s="5">
        <f t="shared" ref="O6:O11" si="28">((CA6-CC6)^2+(CB6-CD6)^2)^0.5</f>
        <v>0.77153499596583386</v>
      </c>
      <c r="P6" s="5">
        <f t="shared" si="17"/>
        <v>6.1077850527011837</v>
      </c>
      <c r="Q6" s="5">
        <f t="shared" si="11"/>
        <v>6.581881148273645</v>
      </c>
      <c r="R6" s="5">
        <f t="shared" si="18"/>
        <v>4.5246888335000452</v>
      </c>
      <c r="S6" s="5">
        <f t="shared" si="19"/>
        <v>4.8121160750754965</v>
      </c>
      <c r="T6" s="5">
        <f t="shared" si="20"/>
        <v>6.0578017209215425</v>
      </c>
      <c r="U6" s="5">
        <f t="shared" si="21"/>
        <v>7.4432201505799886</v>
      </c>
      <c r="V6" s="5">
        <f t="shared" si="22"/>
        <v>0.94379093553604365</v>
      </c>
      <c r="W6" s="5">
        <f t="shared" si="23"/>
        <v>1.754352373384549</v>
      </c>
      <c r="X6" s="5">
        <f t="shared" si="24"/>
        <v>0.44801380559085441</v>
      </c>
      <c r="Y6" s="5">
        <f t="shared" si="12"/>
        <v>1.2313000000000001</v>
      </c>
      <c r="Z6" s="5">
        <f t="shared" si="13"/>
        <v>0.56510000000000005</v>
      </c>
      <c r="AA6" s="24">
        <f t="shared" si="14"/>
        <v>1.2788999999999999</v>
      </c>
      <c r="AB6" s="5">
        <f t="shared" si="15"/>
        <v>2.2974000000000001</v>
      </c>
      <c r="AC6" s="6">
        <f t="shared" si="16"/>
        <v>1.8134999999999999</v>
      </c>
      <c r="AD6" s="6">
        <f t="shared" si="25"/>
        <v>0.20640000000000036</v>
      </c>
      <c r="AE6" s="6">
        <f t="shared" si="26"/>
        <v>0.21650000000000036</v>
      </c>
      <c r="AF6" s="6">
        <f t="shared" si="27"/>
        <v>0.23940000000000006</v>
      </c>
      <c r="AG6" s="9">
        <v>0</v>
      </c>
      <c r="AH6" s="9">
        <v>0</v>
      </c>
      <c r="AI6" s="9">
        <v>0</v>
      </c>
      <c r="AJ6" s="9">
        <v>-0.66100000000000003</v>
      </c>
      <c r="AK6" s="9">
        <v>0</v>
      </c>
      <c r="AL6" s="9">
        <v>-1.1315999999999999</v>
      </c>
      <c r="AM6" s="9">
        <v>0</v>
      </c>
      <c r="AN6" s="9">
        <v>-2.4472999999999998</v>
      </c>
      <c r="AO6" s="9">
        <v>0</v>
      </c>
      <c r="AP6" s="9">
        <v>-3.2536999999999998</v>
      </c>
      <c r="AQ6" s="9">
        <v>0</v>
      </c>
      <c r="AR6" s="9">
        <v>-4.859</v>
      </c>
      <c r="AS6" s="9">
        <v>0</v>
      </c>
      <c r="AT6" s="9">
        <v>-5.6547000000000001</v>
      </c>
      <c r="AU6" s="9">
        <v>0</v>
      </c>
      <c r="AV6" s="9">
        <v>-11.877000000000001</v>
      </c>
      <c r="AW6" s="9">
        <v>0</v>
      </c>
      <c r="AX6" s="9">
        <v>-12.206</v>
      </c>
      <c r="AY6" s="18">
        <v>0.54100000000000004</v>
      </c>
      <c r="AZ6" s="18">
        <v>-5.0450999999999997</v>
      </c>
      <c r="BA6" s="19">
        <v>0.7772</v>
      </c>
      <c r="BB6" s="19">
        <v>-5.0450999999999997</v>
      </c>
      <c r="BC6" s="19">
        <v>0.26669999999999999</v>
      </c>
      <c r="BD6" s="19">
        <v>-5.0450999999999997</v>
      </c>
      <c r="BE6" s="19">
        <v>-0.58609999999999995</v>
      </c>
      <c r="BF6" s="19">
        <v>-5.0450999999999997</v>
      </c>
      <c r="BG6" s="19">
        <v>-0.97729999999999995</v>
      </c>
      <c r="BH6" s="19">
        <v>-5.0450999999999997</v>
      </c>
      <c r="BI6" s="19">
        <v>-1.5424</v>
      </c>
      <c r="BJ6" s="19">
        <v>-5.0450999999999997</v>
      </c>
      <c r="BK6" s="19">
        <v>-1.8173999999999999</v>
      </c>
      <c r="BL6" s="19">
        <v>-5.0450999999999997</v>
      </c>
      <c r="BM6" s="19">
        <v>-1.0122</v>
      </c>
      <c r="BN6" s="19">
        <v>-5.0450999999999997</v>
      </c>
      <c r="BO6" s="19">
        <v>-1.5202</v>
      </c>
      <c r="BP6" s="19">
        <v>-5.0450999999999997</v>
      </c>
      <c r="BQ6" s="19">
        <v>-1.2725</v>
      </c>
      <c r="BR6" s="19">
        <v>-5.0450999999999997</v>
      </c>
      <c r="BS6" s="17">
        <v>0</v>
      </c>
      <c r="BT6" s="17">
        <v>0</v>
      </c>
      <c r="BU6" s="17">
        <v>-0.1137</v>
      </c>
      <c r="BV6" s="17">
        <v>7.0427999999999997</v>
      </c>
      <c r="BW6" s="17">
        <v>0.35370000000000001</v>
      </c>
      <c r="BX6" s="17">
        <v>8.7388999999999992</v>
      </c>
      <c r="BY6" s="17">
        <v>2.3685</v>
      </c>
      <c r="BZ6" s="17">
        <v>12.813700000000001</v>
      </c>
      <c r="CA6" s="17">
        <v>4.1288</v>
      </c>
      <c r="CB6" s="17">
        <v>14.7491</v>
      </c>
      <c r="CC6" s="17">
        <v>4.84</v>
      </c>
      <c r="CD6" s="17">
        <v>15.0482</v>
      </c>
      <c r="CE6" s="12">
        <v>3.0790999999999999</v>
      </c>
      <c r="CF6" s="12">
        <v>0.54549999999999998</v>
      </c>
      <c r="CG6" s="12">
        <v>2.5406</v>
      </c>
      <c r="CH6" s="12">
        <v>-5.5385</v>
      </c>
      <c r="CI6" s="12">
        <v>5.1288999999999998</v>
      </c>
      <c r="CJ6" s="12">
        <v>0.5131</v>
      </c>
      <c r="CK6" s="12">
        <v>3.2341000000000002</v>
      </c>
      <c r="CL6" s="12">
        <v>-2.0091000000000001</v>
      </c>
      <c r="CM6" s="12">
        <v>3.0276999999999998</v>
      </c>
      <c r="CN6" s="12">
        <v>-2.0091000000000001</v>
      </c>
      <c r="CO6" s="12">
        <v>3.0276999999999998</v>
      </c>
      <c r="CP6" s="12">
        <v>-1.9691000000000001</v>
      </c>
      <c r="CQ6" s="12">
        <v>2.5278999999999998</v>
      </c>
      <c r="CR6" s="12">
        <v>2.5278999999999998</v>
      </c>
      <c r="CS6" s="12">
        <v>7.3323</v>
      </c>
      <c r="CT6" s="12">
        <v>2.8003</v>
      </c>
      <c r="CU6" s="12">
        <v>2.9159000000000002</v>
      </c>
      <c r="CV6" s="12">
        <v>0.12189999999999999</v>
      </c>
      <c r="CW6" s="12">
        <v>2.6993999999999998</v>
      </c>
      <c r="CX6" s="12">
        <v>0.12189999999999999</v>
      </c>
      <c r="CY6" s="12">
        <v>2.8523999999999998</v>
      </c>
      <c r="CZ6" s="12">
        <v>0.11940000000000001</v>
      </c>
      <c r="DA6" s="12">
        <v>0.98040000000000005</v>
      </c>
      <c r="DB6" s="12">
        <v>5.8807</v>
      </c>
      <c r="DC6" s="12">
        <v>7.8543000000000003</v>
      </c>
      <c r="DD6" s="12">
        <v>8.7356999999999996</v>
      </c>
      <c r="DE6" s="12">
        <v>1.7170000000000001</v>
      </c>
      <c r="DF6" s="12">
        <v>3.9592000000000001</v>
      </c>
      <c r="DG6" s="12">
        <v>1.4776</v>
      </c>
      <c r="DH6" s="12">
        <v>3.9592000000000001</v>
      </c>
      <c r="DI6" s="12">
        <v>1.3462000000000001</v>
      </c>
      <c r="DJ6" s="12">
        <v>3.8957000000000002</v>
      </c>
      <c r="DK6" s="12">
        <v>2.0415000000000001</v>
      </c>
      <c r="DL6" s="12">
        <v>3.2574999999999998</v>
      </c>
      <c r="DM6" s="12">
        <v>2.6707999999999998</v>
      </c>
      <c r="DN6" s="12">
        <v>1.6198999999999999</v>
      </c>
      <c r="DO6" s="12">
        <v>2.6421999999999999</v>
      </c>
      <c r="DP6" s="12">
        <v>1.1728000000000001</v>
      </c>
    </row>
    <row r="7" spans="2:120" ht="16.149999999999999" customHeight="1" x14ac:dyDescent="0.2">
      <c r="B7" s="2" t="s">
        <v>648</v>
      </c>
      <c r="C7" s="2" t="s">
        <v>479</v>
      </c>
      <c r="D7" s="5">
        <f t="shared" si="0"/>
        <v>13.0969</v>
      </c>
      <c r="E7" s="5">
        <f t="shared" si="1"/>
        <v>11.885300000000001</v>
      </c>
      <c r="F7" s="5">
        <f t="shared" si="2"/>
        <v>2.7317999999999998</v>
      </c>
      <c r="G7" s="5">
        <f t="shared" si="3"/>
        <v>0.81979999999999997</v>
      </c>
      <c r="H7" s="5">
        <f t="shared" si="4"/>
        <v>1.3417999999999999</v>
      </c>
      <c r="I7" s="5">
        <f t="shared" si="5"/>
        <v>0.77720000000000011</v>
      </c>
      <c r="J7" s="5">
        <f t="shared" si="6"/>
        <v>1.5158</v>
      </c>
      <c r="K7" s="5">
        <f t="shared" si="7"/>
        <v>0.9975000000000005</v>
      </c>
      <c r="L7" s="5">
        <f t="shared" si="8"/>
        <v>7.6623653299748113</v>
      </c>
      <c r="M7" s="5">
        <f t="shared" si="9"/>
        <v>1.9495066170700726</v>
      </c>
      <c r="N7" s="5">
        <f t="shared" si="10"/>
        <v>8.3736219953872286</v>
      </c>
      <c r="O7" s="5" t="s">
        <v>566</v>
      </c>
      <c r="P7" s="5">
        <f t="shared" si="17"/>
        <v>6.7438927704998388</v>
      </c>
      <c r="Q7" s="5">
        <f t="shared" si="11"/>
        <v>6.4880137985364978</v>
      </c>
      <c r="R7" s="5">
        <f t="shared" si="18"/>
        <v>5.2654471908851201</v>
      </c>
      <c r="S7" s="5">
        <f t="shared" si="19"/>
        <v>6.2214765128544851</v>
      </c>
      <c r="T7" s="5">
        <f t="shared" si="20"/>
        <v>6.936319260962545</v>
      </c>
      <c r="U7" s="5">
        <f t="shared" si="21"/>
        <v>8.235983162318874</v>
      </c>
      <c r="V7" s="5">
        <f t="shared" si="22"/>
        <v>0.90505495965714766</v>
      </c>
      <c r="W7" s="5">
        <f t="shared" si="23"/>
        <v>1.5534921757125133</v>
      </c>
      <c r="X7" s="5">
        <f t="shared" si="24"/>
        <v>0.28552407954496628</v>
      </c>
      <c r="Y7" s="5">
        <f t="shared" si="12"/>
        <v>1.2204999999999999</v>
      </c>
      <c r="Z7" s="5">
        <f t="shared" si="13"/>
        <v>0.58489999999999998</v>
      </c>
      <c r="AA7" s="5">
        <f t="shared" si="14"/>
        <v>1.4954000000000001</v>
      </c>
      <c r="AB7" s="5">
        <f t="shared" si="15"/>
        <v>2.6067</v>
      </c>
      <c r="AC7" s="6">
        <f t="shared" si="16"/>
        <v>1.8338999999999999</v>
      </c>
      <c r="AD7" s="6">
        <f t="shared" si="25"/>
        <v>0.21329999999999982</v>
      </c>
      <c r="AE7" s="6">
        <f t="shared" si="26"/>
        <v>0.24829999999999997</v>
      </c>
      <c r="AF7" s="6">
        <f t="shared" si="27"/>
        <v>0.20700000000000074</v>
      </c>
      <c r="AG7" s="9">
        <v>0</v>
      </c>
      <c r="AH7" s="9">
        <v>0</v>
      </c>
      <c r="AI7" s="9">
        <v>0</v>
      </c>
      <c r="AJ7" s="9">
        <v>-0.81979999999999997</v>
      </c>
      <c r="AK7" s="9">
        <v>0</v>
      </c>
      <c r="AL7" s="9">
        <v>-1.39</v>
      </c>
      <c r="AM7" s="9">
        <v>0</v>
      </c>
      <c r="AN7" s="9">
        <v>-2.7317999999999998</v>
      </c>
      <c r="AO7" s="9">
        <v>0</v>
      </c>
      <c r="AP7" s="9">
        <v>-3.5089999999999999</v>
      </c>
      <c r="AQ7" s="9">
        <v>0</v>
      </c>
      <c r="AR7" s="9">
        <v>-5.0247999999999999</v>
      </c>
      <c r="AS7" s="9">
        <v>0</v>
      </c>
      <c r="AT7" s="9">
        <v>-6.0223000000000004</v>
      </c>
      <c r="AU7" s="9">
        <v>0</v>
      </c>
      <c r="AV7" s="9">
        <v>-11.885300000000001</v>
      </c>
      <c r="AW7" s="9">
        <v>0</v>
      </c>
      <c r="AX7" s="9">
        <v>-13.0969</v>
      </c>
      <c r="AY7" s="18">
        <v>1.4077999999999999</v>
      </c>
      <c r="AZ7" s="18">
        <v>-6.7423999999999999</v>
      </c>
      <c r="BA7" s="19">
        <v>1.4694</v>
      </c>
      <c r="BB7" s="19">
        <v>-6.7423999999999999</v>
      </c>
      <c r="BC7" s="19">
        <v>0.87690000000000001</v>
      </c>
      <c r="BD7" s="19">
        <v>-6.7423999999999999</v>
      </c>
      <c r="BE7" s="19">
        <v>0.65980000000000005</v>
      </c>
      <c r="BF7" s="19">
        <v>-6.7423999999999999</v>
      </c>
      <c r="BG7" s="19">
        <v>0.30420000000000003</v>
      </c>
      <c r="BH7" s="19">
        <v>-6.7423999999999999</v>
      </c>
      <c r="BI7" s="19">
        <v>-0.28070000000000001</v>
      </c>
      <c r="BJ7" s="19">
        <v>-6.7423999999999999</v>
      </c>
      <c r="BK7" s="19">
        <v>-0.56069999999999998</v>
      </c>
      <c r="BL7" s="19">
        <v>-6.7423999999999999</v>
      </c>
      <c r="BM7" s="19">
        <v>-0.61850000000000005</v>
      </c>
      <c r="BN7" s="19">
        <v>-6.7423999999999999</v>
      </c>
      <c r="BO7" s="19">
        <v>-1.1373</v>
      </c>
      <c r="BP7" s="19">
        <v>-6.7423999999999999</v>
      </c>
      <c r="BQ7" s="19">
        <v>-0.42609999999999998</v>
      </c>
      <c r="BR7" s="19">
        <v>-6.7423999999999999</v>
      </c>
      <c r="BS7" s="17">
        <v>0</v>
      </c>
      <c r="BT7" s="17">
        <v>0</v>
      </c>
      <c r="BU7" s="17">
        <v>2.2473000000000001</v>
      </c>
      <c r="BV7" s="17">
        <v>-7.3254000000000001</v>
      </c>
      <c r="BW7" s="17">
        <v>2.9209999999999998</v>
      </c>
      <c r="BX7" s="17">
        <v>-9.1547999999999998</v>
      </c>
      <c r="BY7" s="17">
        <v>7.3844000000000003</v>
      </c>
      <c r="BZ7" s="17">
        <v>-15.016500000000001</v>
      </c>
      <c r="CA7" s="17">
        <v>8.2974999999999994</v>
      </c>
      <c r="CB7" s="17">
        <v>-14.594200000000001</v>
      </c>
      <c r="CC7" s="17">
        <v>8.2974999999999994</v>
      </c>
      <c r="CD7" s="17">
        <v>-14.594200000000001</v>
      </c>
      <c r="CE7" s="12">
        <v>3.1825999999999999</v>
      </c>
      <c r="CF7" s="12">
        <v>7.2873000000000001</v>
      </c>
      <c r="CG7" s="12">
        <v>1.4795</v>
      </c>
      <c r="CH7" s="12">
        <v>0.76200000000000001</v>
      </c>
      <c r="CI7" s="12">
        <v>5.9538000000000002</v>
      </c>
      <c r="CJ7" s="12">
        <v>5.4603999999999999</v>
      </c>
      <c r="CK7" s="12">
        <v>2.5583999999999998</v>
      </c>
      <c r="CL7" s="12">
        <v>4.8</v>
      </c>
      <c r="CM7" s="12">
        <v>2.3451</v>
      </c>
      <c r="CN7" s="12">
        <v>4.8</v>
      </c>
      <c r="CO7" s="12">
        <v>2.4136000000000002</v>
      </c>
      <c r="CP7" s="12">
        <v>4.8</v>
      </c>
      <c r="CQ7" s="12">
        <v>1.1581999999999999</v>
      </c>
      <c r="CR7" s="12">
        <v>9.9136000000000006</v>
      </c>
      <c r="CS7" s="12">
        <v>3.7008000000000001</v>
      </c>
      <c r="CT7" s="12">
        <v>4.2354000000000003</v>
      </c>
      <c r="CU7" s="12">
        <v>2.0244</v>
      </c>
      <c r="CV7" s="12">
        <v>7.2561</v>
      </c>
      <c r="CW7" s="12">
        <v>1.7761</v>
      </c>
      <c r="CX7" s="12">
        <v>7.2561</v>
      </c>
      <c r="CY7" s="12">
        <v>1.7761</v>
      </c>
      <c r="CZ7" s="12">
        <v>7.1006</v>
      </c>
      <c r="DA7" s="12">
        <v>-1.7646999999999999</v>
      </c>
      <c r="DB7" s="12">
        <v>13.065099999999999</v>
      </c>
      <c r="DC7" s="12">
        <v>3.5230000000000001</v>
      </c>
      <c r="DD7" s="12">
        <v>6.7507000000000001</v>
      </c>
      <c r="DE7" s="12">
        <v>-0.24260000000000001</v>
      </c>
      <c r="DF7" s="12">
        <v>10.485799999999999</v>
      </c>
      <c r="DG7" s="12">
        <v>-0.24260000000000001</v>
      </c>
      <c r="DH7" s="12">
        <v>10.6928</v>
      </c>
      <c r="DI7" s="12">
        <v>0.4032</v>
      </c>
      <c r="DJ7" s="12">
        <v>10.802</v>
      </c>
      <c r="DK7" s="12">
        <v>0.90800000000000003</v>
      </c>
      <c r="DL7" s="12">
        <v>11.5532</v>
      </c>
      <c r="DM7" s="12">
        <v>0.82550000000000001</v>
      </c>
      <c r="DN7" s="12">
        <v>13.1045</v>
      </c>
      <c r="DO7" s="12">
        <v>0.76390000000000002</v>
      </c>
      <c r="DP7" s="12">
        <v>13.3833</v>
      </c>
    </row>
    <row r="8" spans="2:120" ht="16.149999999999999" customHeight="1" x14ac:dyDescent="0.2">
      <c r="B8" s="2" t="s">
        <v>727</v>
      </c>
      <c r="C8" s="2" t="s">
        <v>479</v>
      </c>
      <c r="D8" s="5">
        <f t="shared" si="0"/>
        <v>13.3255</v>
      </c>
      <c r="E8" s="5">
        <f t="shared" si="1"/>
        <v>11.8262</v>
      </c>
      <c r="F8" s="5">
        <f t="shared" si="2"/>
        <v>2.5996999999999999</v>
      </c>
      <c r="G8" s="5">
        <f t="shared" si="3"/>
        <v>0.69410000000000005</v>
      </c>
      <c r="H8" s="5">
        <f t="shared" si="4"/>
        <v>1.3913</v>
      </c>
      <c r="I8" s="5">
        <f t="shared" si="5"/>
        <v>0.80200000000000005</v>
      </c>
      <c r="J8" s="5">
        <f t="shared" si="6"/>
        <v>1.6180000000000003</v>
      </c>
      <c r="K8" s="5">
        <f t="shared" si="7"/>
        <v>0.85400000000000009</v>
      </c>
      <c r="L8" s="5">
        <f t="shared" si="8"/>
        <v>7.3226457274676342</v>
      </c>
      <c r="M8" s="5">
        <f t="shared" si="9"/>
        <v>1.8570792659442412</v>
      </c>
      <c r="N8" s="5">
        <f t="shared" si="10"/>
        <v>8.5252998326255494</v>
      </c>
      <c r="O8" s="5" t="s">
        <v>566</v>
      </c>
      <c r="P8" s="5">
        <f t="shared" si="17"/>
        <v>6.5458967330687399</v>
      </c>
      <c r="Q8" s="5">
        <f t="shared" si="11"/>
        <v>6.9380736418691891</v>
      </c>
      <c r="R8" s="5">
        <f t="shared" si="18"/>
        <v>4.9390000000000001</v>
      </c>
      <c r="S8" s="5">
        <f t="shared" si="19"/>
        <v>5.995577340840498</v>
      </c>
      <c r="T8" s="5">
        <f t="shared" si="20"/>
        <v>6.4618095623439711</v>
      </c>
      <c r="U8" s="5">
        <f t="shared" si="21"/>
        <v>8.0229620727010804</v>
      </c>
      <c r="V8" s="5">
        <f t="shared" si="22"/>
        <v>0.92306174224696491</v>
      </c>
      <c r="W8" s="5">
        <f t="shared" si="23"/>
        <v>1.8802453563298582</v>
      </c>
      <c r="X8" s="5">
        <f t="shared" si="24"/>
        <v>0.25795724451932012</v>
      </c>
      <c r="Y8" s="5">
        <f t="shared" si="12"/>
        <v>1.2363</v>
      </c>
      <c r="Z8" s="5">
        <f t="shared" si="13"/>
        <v>0.57589999999999997</v>
      </c>
      <c r="AA8" s="5">
        <f t="shared" si="14"/>
        <v>1.4351</v>
      </c>
      <c r="AB8" s="5">
        <f t="shared" si="15"/>
        <v>2.4340000000000002</v>
      </c>
      <c r="AC8" s="6">
        <f t="shared" si="16"/>
        <v>1.623</v>
      </c>
      <c r="AD8" s="6">
        <f t="shared" si="25"/>
        <v>0.19439999999999991</v>
      </c>
      <c r="AE8" s="6">
        <f t="shared" si="26"/>
        <v>0.24959999999999916</v>
      </c>
      <c r="AF8" s="6">
        <f t="shared" si="27"/>
        <v>0.26539999999999964</v>
      </c>
      <c r="AG8" s="9">
        <v>0</v>
      </c>
      <c r="AH8" s="9">
        <v>0</v>
      </c>
      <c r="AI8" s="9">
        <v>0</v>
      </c>
      <c r="AJ8" s="9">
        <v>-0.69410000000000005</v>
      </c>
      <c r="AK8" s="9">
        <v>0</v>
      </c>
      <c r="AL8" s="9">
        <v>-1.2083999999999999</v>
      </c>
      <c r="AM8" s="9">
        <v>0</v>
      </c>
      <c r="AN8" s="9">
        <v>-2.5996999999999999</v>
      </c>
      <c r="AO8" s="9">
        <v>0</v>
      </c>
      <c r="AP8" s="9">
        <v>-3.4016999999999999</v>
      </c>
      <c r="AQ8" s="9">
        <v>0</v>
      </c>
      <c r="AR8" s="9">
        <v>-5.0197000000000003</v>
      </c>
      <c r="AS8" s="9">
        <v>0</v>
      </c>
      <c r="AT8" s="9">
        <v>-5.8737000000000004</v>
      </c>
      <c r="AU8" s="9">
        <v>0</v>
      </c>
      <c r="AV8" s="9">
        <v>-11.8262</v>
      </c>
      <c r="AW8" s="9">
        <v>0</v>
      </c>
      <c r="AX8" s="9">
        <v>-13.3255</v>
      </c>
      <c r="AY8" s="18">
        <v>1.256</v>
      </c>
      <c r="AZ8" s="18">
        <v>-6.2446000000000002</v>
      </c>
      <c r="BA8" s="19">
        <v>1.4351</v>
      </c>
      <c r="BB8" s="19">
        <v>-6.2446000000000002</v>
      </c>
      <c r="BC8" s="19">
        <v>0.9728</v>
      </c>
      <c r="BD8" s="19">
        <v>-6.2446000000000002</v>
      </c>
      <c r="BE8" s="19">
        <v>1.2121999999999999</v>
      </c>
      <c r="BF8" s="19">
        <v>-6.2446000000000002</v>
      </c>
      <c r="BG8" s="19">
        <v>0.80769999999999997</v>
      </c>
      <c r="BH8" s="19">
        <v>-6.2446000000000002</v>
      </c>
      <c r="BI8" s="19">
        <v>0.23180000000000001</v>
      </c>
      <c r="BJ8" s="19">
        <v>-6.2446000000000002</v>
      </c>
      <c r="BK8" s="19">
        <v>-2.41E-2</v>
      </c>
      <c r="BL8" s="19">
        <v>-6.2446000000000002</v>
      </c>
      <c r="BM8" s="19">
        <v>-0.46229999999999999</v>
      </c>
      <c r="BN8" s="19">
        <v>-6.2446000000000002</v>
      </c>
      <c r="BO8" s="19">
        <v>-0.99890000000000001</v>
      </c>
      <c r="BP8" s="19">
        <v>-6.2446000000000002</v>
      </c>
      <c r="BQ8" s="19">
        <v>-0.36699999999999999</v>
      </c>
      <c r="BR8" s="19">
        <v>-6.2446000000000002</v>
      </c>
      <c r="BS8" s="17">
        <v>0</v>
      </c>
      <c r="BT8" s="17">
        <v>0</v>
      </c>
      <c r="BU8" s="17">
        <v>2.7082999999999999</v>
      </c>
      <c r="BV8" s="17">
        <v>-6.8033999999999999</v>
      </c>
      <c r="BW8" s="17">
        <v>3.7648999999999999</v>
      </c>
      <c r="BX8" s="17">
        <v>-8.3306000000000004</v>
      </c>
      <c r="BY8" s="17">
        <v>7.1577000000000002</v>
      </c>
      <c r="BZ8" s="17">
        <v>-11.637</v>
      </c>
      <c r="CA8" s="17">
        <v>10.944900000000001</v>
      </c>
      <c r="CB8" s="17">
        <v>-11.5665</v>
      </c>
      <c r="CC8" s="17">
        <v>10.944900000000001</v>
      </c>
      <c r="CD8" s="17">
        <v>-11.5665</v>
      </c>
      <c r="CE8" s="12">
        <v>-5.5842000000000001</v>
      </c>
      <c r="CF8" s="12">
        <v>5.6787999999999998</v>
      </c>
      <c r="CG8" s="12">
        <v>-7.3621999999999996</v>
      </c>
      <c r="CH8" s="12">
        <v>11.9786</v>
      </c>
      <c r="CI8" s="12">
        <v>-1.0217000000000001</v>
      </c>
      <c r="CJ8" s="12">
        <v>14.795500000000001</v>
      </c>
      <c r="CK8" s="12">
        <v>-6.3689999999999998</v>
      </c>
      <c r="CL8" s="12">
        <v>8.8068000000000008</v>
      </c>
      <c r="CM8" s="12">
        <v>-6.5633999999999997</v>
      </c>
      <c r="CN8" s="12">
        <v>8.8068000000000008</v>
      </c>
      <c r="CO8" s="12">
        <v>-8.7992000000000008</v>
      </c>
      <c r="CP8" s="12">
        <v>9.3033999999999999</v>
      </c>
      <c r="CQ8" s="12">
        <v>-8.7992000000000008</v>
      </c>
      <c r="CR8" s="12">
        <v>4.3643999999999998</v>
      </c>
      <c r="CS8" s="12">
        <v>-3.9941</v>
      </c>
      <c r="CT8" s="12">
        <v>7.9501999999999997</v>
      </c>
      <c r="CU8" s="12">
        <v>-8.6493000000000002</v>
      </c>
      <c r="CV8" s="12">
        <v>7.3723000000000001</v>
      </c>
      <c r="CW8" s="12">
        <v>-8.8988999999999994</v>
      </c>
      <c r="CX8" s="12">
        <v>7.3723000000000001</v>
      </c>
      <c r="CY8" s="12">
        <v>-6.4363999999999999</v>
      </c>
      <c r="CZ8" s="12">
        <v>8.8405000000000005</v>
      </c>
      <c r="DA8" s="12">
        <v>-12.836499999999999</v>
      </c>
      <c r="DB8" s="12">
        <v>9.7314000000000007</v>
      </c>
      <c r="DC8" s="12">
        <v>-5.2005999999999997</v>
      </c>
      <c r="DD8" s="12">
        <v>7.2694999999999999</v>
      </c>
      <c r="DE8" s="12">
        <v>-8.8132000000000001</v>
      </c>
      <c r="DF8" s="12">
        <v>9.0691000000000006</v>
      </c>
      <c r="DG8" s="12">
        <v>-8.8132000000000001</v>
      </c>
      <c r="DH8" s="12">
        <v>9.3345000000000002</v>
      </c>
      <c r="DI8" s="12">
        <v>-8.9243000000000006</v>
      </c>
      <c r="DJ8" s="12">
        <v>7.3792999999999997</v>
      </c>
      <c r="DK8" s="12">
        <v>-8.4695999999999998</v>
      </c>
      <c r="DL8" s="12">
        <v>8.1826000000000008</v>
      </c>
      <c r="DM8" s="12">
        <v>-8.8759999999999994</v>
      </c>
      <c r="DN8" s="12">
        <v>10.0184</v>
      </c>
      <c r="DO8" s="12">
        <v>-9.0404999999999998</v>
      </c>
      <c r="DP8" s="12">
        <v>10.2171</v>
      </c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28"/>
        <v>0</v>
      </c>
      <c r="P9" s="5">
        <f t="shared" si="17"/>
        <v>0</v>
      </c>
      <c r="Q9" s="5">
        <f t="shared" si="11"/>
        <v>0</v>
      </c>
      <c r="R9" s="5">
        <f t="shared" si="18"/>
        <v>0</v>
      </c>
      <c r="S9" s="5">
        <f t="shared" si="19"/>
        <v>0</v>
      </c>
      <c r="T9" s="5">
        <f t="shared" si="20"/>
        <v>0</v>
      </c>
      <c r="U9" s="5">
        <f t="shared" si="21"/>
        <v>0</v>
      </c>
      <c r="V9" s="5">
        <f t="shared" si="22"/>
        <v>0</v>
      </c>
      <c r="W9" s="5">
        <f t="shared" si="23"/>
        <v>0</v>
      </c>
      <c r="X9" s="5">
        <f t="shared" si="24"/>
        <v>0</v>
      </c>
      <c r="Y9" s="5">
        <f t="shared" si="12"/>
        <v>0</v>
      </c>
      <c r="Z9" s="5">
        <f t="shared" si="13"/>
        <v>0</v>
      </c>
      <c r="AA9" s="5">
        <f t="shared" si="14"/>
        <v>0</v>
      </c>
      <c r="AB9" s="5">
        <f t="shared" si="15"/>
        <v>0</v>
      </c>
      <c r="AC9" s="6">
        <f t="shared" si="16"/>
        <v>0</v>
      </c>
      <c r="AD9" s="6">
        <f t="shared" si="25"/>
        <v>0</v>
      </c>
      <c r="AE9" s="6">
        <f t="shared" si="26"/>
        <v>0</v>
      </c>
      <c r="AF9" s="6">
        <f t="shared" si="27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28"/>
        <v>0</v>
      </c>
      <c r="P10" s="5">
        <f t="shared" si="17"/>
        <v>0</v>
      </c>
      <c r="Q10" s="5">
        <f t="shared" si="11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12"/>
        <v>0</v>
      </c>
      <c r="Z10" s="5">
        <f t="shared" si="13"/>
        <v>0</v>
      </c>
      <c r="AA10" s="5">
        <f t="shared" si="14"/>
        <v>0</v>
      </c>
      <c r="AB10" s="5">
        <f t="shared" si="15"/>
        <v>0</v>
      </c>
      <c r="AC10" s="6">
        <f t="shared" si="16"/>
        <v>0</v>
      </c>
      <c r="AD10" s="6">
        <f t="shared" si="25"/>
        <v>0</v>
      </c>
      <c r="AE10" s="6">
        <f t="shared" si="26"/>
        <v>0</v>
      </c>
      <c r="AF10" s="6">
        <f t="shared" si="27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28"/>
        <v>0</v>
      </c>
      <c r="P11" s="5">
        <f t="shared" si="17"/>
        <v>0</v>
      </c>
      <c r="Q11" s="5">
        <f t="shared" si="11"/>
        <v>0</v>
      </c>
      <c r="R11" s="5">
        <f t="shared" si="18"/>
        <v>0</v>
      </c>
      <c r="S11" s="5">
        <f t="shared" si="19"/>
        <v>0</v>
      </c>
      <c r="T11" s="5">
        <f t="shared" si="20"/>
        <v>0</v>
      </c>
      <c r="U11" s="5">
        <f t="shared" si="21"/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12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((CI12-CK12)^2+(CJ12-CL12)^2)^0.5</f>
        <v>0</v>
      </c>
      <c r="R12" s="5">
        <f>((CQ12-CS12)^2+(CR12-CT12)^2)^0.5</f>
        <v>0</v>
      </c>
      <c r="S12" s="5">
        <f>((CS12-CU12)^2+(CT12-CV12)^2)^0.5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12"/>
        <v>0</v>
      </c>
      <c r="Z12" s="5">
        <f t="shared" si="13"/>
        <v>0</v>
      </c>
      <c r="AA12" s="5">
        <f t="shared" si="14"/>
        <v>0</v>
      </c>
      <c r="AB12" s="5">
        <f t="shared" si="15"/>
        <v>0</v>
      </c>
      <c r="AC12" s="6">
        <f t="shared" si="16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AVERAGE(D3:D8)</f>
        <v>13.135733333333334</v>
      </c>
      <c r="E13" s="14">
        <f t="shared" ref="E13:AF13" si="29">AVERAGE(E3:E8)</f>
        <v>11.990483333333335</v>
      </c>
      <c r="F13" s="14">
        <f t="shared" si="29"/>
        <v>2.6957</v>
      </c>
      <c r="G13" s="14">
        <f t="shared" si="29"/>
        <v>0.78698333333333326</v>
      </c>
      <c r="H13" s="14">
        <f t="shared" si="29"/>
        <v>1.3438833333333333</v>
      </c>
      <c r="I13" s="14">
        <f t="shared" si="29"/>
        <v>0.74588333333333345</v>
      </c>
      <c r="J13" s="14">
        <f t="shared" si="29"/>
        <v>1.5673999999999999</v>
      </c>
      <c r="K13" s="14">
        <f t="shared" si="29"/>
        <v>0.94783333333333353</v>
      </c>
      <c r="L13" s="14">
        <f t="shared" si="29"/>
        <v>7.0364236260086797</v>
      </c>
      <c r="M13" s="14">
        <f t="shared" si="29"/>
        <v>1.8503420125954311</v>
      </c>
      <c r="N13" s="14">
        <f t="shared" si="29"/>
        <v>8.3540285373525442</v>
      </c>
      <c r="O13" s="14">
        <f t="shared" si="29"/>
        <v>0.77153499596583386</v>
      </c>
      <c r="P13" s="14">
        <f t="shared" si="29"/>
        <v>6.4921257917491149</v>
      </c>
      <c r="Q13" s="14">
        <f t="shared" si="29"/>
        <v>6.829345391995755</v>
      </c>
      <c r="R13" s="14">
        <f t="shared" si="29"/>
        <v>4.8444620323423573</v>
      </c>
      <c r="S13" s="14">
        <f t="shared" si="29"/>
        <v>5.9159750794983594</v>
      </c>
      <c r="T13" s="14">
        <f t="shared" si="29"/>
        <v>6.5330455702242283</v>
      </c>
      <c r="U13" s="14">
        <f t="shared" si="29"/>
        <v>7.9719550847003857</v>
      </c>
      <c r="V13" s="14">
        <f t="shared" si="29"/>
        <v>0.90002715013261725</v>
      </c>
      <c r="W13" s="14">
        <f t="shared" si="29"/>
        <v>1.767789134414617</v>
      </c>
      <c r="X13" s="14">
        <f t="shared" si="29"/>
        <v>0.40946587089289416</v>
      </c>
      <c r="Y13" s="14">
        <f t="shared" si="29"/>
        <v>1.2207833333333333</v>
      </c>
      <c r="Z13" s="14">
        <f t="shared" si="29"/>
        <v>0.55711666666666659</v>
      </c>
      <c r="AA13" s="14">
        <f>AVERAGE(AA3:AA5,AA7:AA8)</f>
        <v>1.4623999999999999</v>
      </c>
      <c r="AB13" s="14">
        <f t="shared" si="29"/>
        <v>2.4518500000000003</v>
      </c>
      <c r="AC13" s="14">
        <f t="shared" si="29"/>
        <v>1.8404166666666664</v>
      </c>
      <c r="AD13" s="14">
        <f t="shared" si="29"/>
        <v>0.20861666666666659</v>
      </c>
      <c r="AE13" s="14">
        <f t="shared" si="29"/>
        <v>0.24341666666666648</v>
      </c>
      <c r="AF13" s="14">
        <f t="shared" si="29"/>
        <v>0.24573333333333339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STDEV(D3:D8)</f>
        <v>0.62828854729866479</v>
      </c>
      <c r="E14" s="14">
        <f t="shared" ref="E14:AF14" si="30">STDEV(E3:E8)</f>
        <v>0.62302974380575638</v>
      </c>
      <c r="F14" s="14">
        <f t="shared" si="30"/>
        <v>0.16900555020471969</v>
      </c>
      <c r="G14" s="14">
        <f t="shared" si="30"/>
        <v>0.10041938889809446</v>
      </c>
      <c r="H14" s="14">
        <f t="shared" si="30"/>
        <v>6.0436525931481765E-2</v>
      </c>
      <c r="I14" s="14">
        <f t="shared" si="30"/>
        <v>0.10028919017853605</v>
      </c>
      <c r="J14" s="14">
        <f t="shared" si="30"/>
        <v>0.12617538587220567</v>
      </c>
      <c r="K14" s="14">
        <f t="shared" si="30"/>
        <v>0.10544924213415041</v>
      </c>
      <c r="L14" s="14">
        <f t="shared" si="30"/>
        <v>0.7530824818147247</v>
      </c>
      <c r="M14" s="14">
        <f t="shared" si="30"/>
        <v>0.11249625785048072</v>
      </c>
      <c r="N14" s="14">
        <f t="shared" si="30"/>
        <v>0.89768759907803952</v>
      </c>
      <c r="O14" s="14" t="e">
        <f t="shared" si="30"/>
        <v>#DIV/0!</v>
      </c>
      <c r="P14" s="14">
        <f t="shared" si="30"/>
        <v>0.31096062922355516</v>
      </c>
      <c r="Q14" s="14">
        <f t="shared" si="30"/>
        <v>0.34212153424127451</v>
      </c>
      <c r="R14" s="14">
        <f t="shared" si="30"/>
        <v>0.27205471992234742</v>
      </c>
      <c r="S14" s="14">
        <f t="shared" si="30"/>
        <v>0.58178259041093194</v>
      </c>
      <c r="T14" s="14">
        <f t="shared" si="30"/>
        <v>0.39781292192223405</v>
      </c>
      <c r="U14" s="14">
        <f t="shared" si="30"/>
        <v>0.28388108958436714</v>
      </c>
      <c r="V14" s="14">
        <f t="shared" si="30"/>
        <v>2.980122193789372E-2</v>
      </c>
      <c r="W14" s="14">
        <f t="shared" si="30"/>
        <v>0.16765569329653329</v>
      </c>
      <c r="X14" s="14">
        <f t="shared" si="30"/>
        <v>0.10984070597328097</v>
      </c>
      <c r="Y14" s="14">
        <f t="shared" si="30"/>
        <v>5.6739418984218248E-2</v>
      </c>
      <c r="Z14" s="14">
        <f t="shared" si="30"/>
        <v>4.6366385093801143E-2</v>
      </c>
      <c r="AA14" s="14">
        <f>STDEV(AA3:AA5,AA7:AA8)</f>
        <v>2.4715885579926086E-2</v>
      </c>
      <c r="AB14" s="14">
        <f t="shared" si="30"/>
        <v>0.16806153337394014</v>
      </c>
      <c r="AC14" s="14">
        <f t="shared" si="30"/>
        <v>0.12964482892374335</v>
      </c>
      <c r="AD14" s="14">
        <f t="shared" si="30"/>
        <v>1.5067769133706213E-2</v>
      </c>
      <c r="AE14" s="14">
        <f t="shared" si="30"/>
        <v>2.0962196131767051E-2</v>
      </c>
      <c r="AF14" s="14">
        <f t="shared" si="30"/>
        <v>2.6537043291720592E-2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MAX(D3:D8)-MIN(D3:D8)</f>
        <v>1.7316000000000003</v>
      </c>
      <c r="E15" s="14">
        <f t="shared" ref="E15:AF15" si="31">MAX(E3:E8)-MIN(E3:E8)</f>
        <v>1.9024999999999999</v>
      </c>
      <c r="F15" s="14">
        <f t="shared" si="31"/>
        <v>0.49400000000000022</v>
      </c>
      <c r="G15" s="14">
        <f t="shared" si="31"/>
        <v>0.27310000000000001</v>
      </c>
      <c r="H15" s="14">
        <f t="shared" si="31"/>
        <v>0.16690000000000005</v>
      </c>
      <c r="I15" s="14">
        <f t="shared" si="31"/>
        <v>0.25839999999999996</v>
      </c>
      <c r="J15" s="14">
        <f t="shared" si="31"/>
        <v>0.36139999999999972</v>
      </c>
      <c r="K15" s="14">
        <f t="shared" si="31"/>
        <v>0.27749999999999986</v>
      </c>
      <c r="L15" s="14">
        <f t="shared" si="31"/>
        <v>2.0562769218242583</v>
      </c>
      <c r="M15" s="14">
        <f t="shared" si="31"/>
        <v>0.25435187740864929</v>
      </c>
      <c r="N15" s="14">
        <f t="shared" si="31"/>
        <v>2.4900166395291432</v>
      </c>
      <c r="O15" s="14">
        <f t="shared" si="31"/>
        <v>0</v>
      </c>
      <c r="P15" s="14">
        <f t="shared" si="31"/>
        <v>0.69455847444344077</v>
      </c>
      <c r="Q15" s="14">
        <f t="shared" si="31"/>
        <v>0.96035161945958691</v>
      </c>
      <c r="R15" s="14">
        <f t="shared" si="31"/>
        <v>0.74075835738507489</v>
      </c>
      <c r="S15" s="14">
        <f t="shared" si="31"/>
        <v>1.6927846635983839</v>
      </c>
      <c r="T15" s="14">
        <f t="shared" si="31"/>
        <v>0.92989732812171244</v>
      </c>
      <c r="U15" s="14">
        <f t="shared" si="31"/>
        <v>0.7927630117388853</v>
      </c>
      <c r="V15" s="14">
        <f t="shared" si="31"/>
        <v>7.8666609210630511E-2</v>
      </c>
      <c r="W15" s="14">
        <f t="shared" si="31"/>
        <v>0.41910368761073724</v>
      </c>
      <c r="X15" s="14">
        <f t="shared" si="31"/>
        <v>0.26391386025656249</v>
      </c>
      <c r="Y15" s="14">
        <f t="shared" si="31"/>
        <v>0.15690000000000004</v>
      </c>
      <c r="Z15" s="14">
        <f t="shared" si="31"/>
        <v>0.13019999999999993</v>
      </c>
      <c r="AA15" s="14">
        <f>MAX(AA3:AA5,AA7:AA8)-MIN(AA3:AA5,AA7:AA8)</f>
        <v>6.030000000000002E-2</v>
      </c>
      <c r="AB15" s="14">
        <f t="shared" si="31"/>
        <v>0.43120000000000003</v>
      </c>
      <c r="AC15" s="14">
        <f t="shared" si="31"/>
        <v>0.35820000000000007</v>
      </c>
      <c r="AD15" s="14">
        <f t="shared" si="31"/>
        <v>4.1400000000000436E-2</v>
      </c>
      <c r="AE15" s="14">
        <f t="shared" si="31"/>
        <v>4.9499999999999655E-2</v>
      </c>
      <c r="AF15" s="14">
        <f t="shared" si="31"/>
        <v>6.5399999999999459E-2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MIN(D3:D8)</f>
        <v>12.206</v>
      </c>
      <c r="E16" s="14">
        <f t="shared" ref="E16:AF16" si="32">MIN(E3:E8)</f>
        <v>11.0947</v>
      </c>
      <c r="F16" s="14">
        <f t="shared" si="32"/>
        <v>2.4472999999999998</v>
      </c>
      <c r="G16" s="14">
        <f t="shared" si="32"/>
        <v>0.66100000000000003</v>
      </c>
      <c r="H16" s="14">
        <f t="shared" si="32"/>
        <v>1.2687999999999999</v>
      </c>
      <c r="I16" s="14">
        <f t="shared" si="32"/>
        <v>0.54800000000000004</v>
      </c>
      <c r="J16" s="14">
        <f t="shared" si="32"/>
        <v>1.4089999999999998</v>
      </c>
      <c r="K16" s="14">
        <f t="shared" si="32"/>
        <v>0.79570000000000007</v>
      </c>
      <c r="L16" s="14">
        <f t="shared" si="32"/>
        <v>5.6060884081505531</v>
      </c>
      <c r="M16" s="14">
        <f t="shared" si="32"/>
        <v>1.7157245728845874</v>
      </c>
      <c r="N16" s="14">
        <f t="shared" si="32"/>
        <v>7.1618888268647733</v>
      </c>
      <c r="O16" s="14">
        <f t="shared" si="32"/>
        <v>0.77153499596583386</v>
      </c>
      <c r="P16" s="14">
        <f t="shared" si="32"/>
        <v>6.1050193595106643</v>
      </c>
      <c r="Q16" s="14">
        <f t="shared" si="32"/>
        <v>6.4880137985364978</v>
      </c>
      <c r="R16" s="14">
        <f t="shared" si="32"/>
        <v>4.5246888335000452</v>
      </c>
      <c r="S16" s="14">
        <f t="shared" si="32"/>
        <v>4.8121160750754965</v>
      </c>
      <c r="T16" s="14">
        <f t="shared" si="32"/>
        <v>6.0578017209215425</v>
      </c>
      <c r="U16" s="14">
        <f t="shared" si="32"/>
        <v>7.4432201505799886</v>
      </c>
      <c r="V16" s="14">
        <f t="shared" si="32"/>
        <v>0.86512432632541314</v>
      </c>
      <c r="W16" s="14">
        <f t="shared" si="32"/>
        <v>1.5534921757125133</v>
      </c>
      <c r="X16" s="14">
        <f t="shared" si="32"/>
        <v>0.25795724451932012</v>
      </c>
      <c r="Y16" s="14">
        <f t="shared" si="32"/>
        <v>1.1106</v>
      </c>
      <c r="Z16" s="14">
        <f t="shared" si="32"/>
        <v>0.46990000000000004</v>
      </c>
      <c r="AA16" s="14">
        <f>MIN(AA3:AA5,AA7:AA8)</f>
        <v>1.4351</v>
      </c>
      <c r="AB16" s="14">
        <f t="shared" si="32"/>
        <v>2.2427999999999999</v>
      </c>
      <c r="AC16" s="14">
        <f t="shared" si="32"/>
        <v>1.623</v>
      </c>
      <c r="AD16" s="14">
        <f t="shared" si="32"/>
        <v>0.1910999999999996</v>
      </c>
      <c r="AE16" s="14">
        <f t="shared" si="32"/>
        <v>0.21650000000000036</v>
      </c>
      <c r="AF16" s="14">
        <f t="shared" si="32"/>
        <v>0.20700000000000074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MAX(D3:D8)</f>
        <v>13.9376</v>
      </c>
      <c r="E17" s="14">
        <f t="shared" ref="E17:AF17" si="33">MAX(E3:E8)</f>
        <v>12.997199999999999</v>
      </c>
      <c r="F17" s="14">
        <f t="shared" si="33"/>
        <v>2.9413</v>
      </c>
      <c r="G17" s="14">
        <f t="shared" si="33"/>
        <v>0.93410000000000004</v>
      </c>
      <c r="H17" s="14">
        <f t="shared" si="33"/>
        <v>1.4357</v>
      </c>
      <c r="I17" s="14">
        <f t="shared" si="33"/>
        <v>0.80640000000000001</v>
      </c>
      <c r="J17" s="14">
        <f t="shared" si="33"/>
        <v>1.7703999999999995</v>
      </c>
      <c r="K17" s="14">
        <f t="shared" si="33"/>
        <v>1.0731999999999999</v>
      </c>
      <c r="L17" s="14">
        <f t="shared" si="33"/>
        <v>7.6623653299748113</v>
      </c>
      <c r="M17" s="14">
        <f t="shared" si="33"/>
        <v>1.9700764502932366</v>
      </c>
      <c r="N17" s="14">
        <f t="shared" si="33"/>
        <v>9.6519054663939166</v>
      </c>
      <c r="O17" s="14">
        <f t="shared" si="33"/>
        <v>0.77153499596583386</v>
      </c>
      <c r="P17" s="14">
        <f t="shared" si="33"/>
        <v>6.7995778339541051</v>
      </c>
      <c r="Q17" s="14">
        <f t="shared" si="33"/>
        <v>7.4483654179960848</v>
      </c>
      <c r="R17" s="14">
        <f t="shared" si="33"/>
        <v>5.2654471908851201</v>
      </c>
      <c r="S17" s="14">
        <f t="shared" si="33"/>
        <v>6.5049007386738804</v>
      </c>
      <c r="T17" s="14">
        <f t="shared" si="33"/>
        <v>6.9876990490432549</v>
      </c>
      <c r="U17" s="14">
        <f t="shared" si="33"/>
        <v>8.235983162318874</v>
      </c>
      <c r="V17" s="14">
        <f t="shared" si="33"/>
        <v>0.94379093553604365</v>
      </c>
      <c r="W17" s="14">
        <f t="shared" si="33"/>
        <v>1.9725958633232505</v>
      </c>
      <c r="X17" s="14">
        <f t="shared" si="33"/>
        <v>0.52187110477588261</v>
      </c>
      <c r="Y17" s="14">
        <f t="shared" si="33"/>
        <v>1.2675000000000001</v>
      </c>
      <c r="Z17" s="14">
        <f t="shared" si="33"/>
        <v>0.60009999999999997</v>
      </c>
      <c r="AA17" s="14">
        <f>MAX(AA3:AA5,AA7:AA8)</f>
        <v>1.4954000000000001</v>
      </c>
      <c r="AB17" s="14">
        <f t="shared" si="33"/>
        <v>2.6739999999999999</v>
      </c>
      <c r="AC17" s="14">
        <f t="shared" si="33"/>
        <v>1.9812000000000001</v>
      </c>
      <c r="AD17" s="14">
        <f t="shared" si="33"/>
        <v>0.23250000000000004</v>
      </c>
      <c r="AE17" s="14">
        <f t="shared" si="33"/>
        <v>0.26600000000000001</v>
      </c>
      <c r="AF17" s="14">
        <f t="shared" si="33"/>
        <v>0.2724000000000002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COUNT(D3:D8)</f>
        <v>6</v>
      </c>
      <c r="E18" s="15">
        <f t="shared" ref="E18:AF18" si="34">COUNT(E3:E8)</f>
        <v>6</v>
      </c>
      <c r="F18" s="15">
        <f t="shared" si="34"/>
        <v>6</v>
      </c>
      <c r="G18" s="15">
        <f t="shared" si="34"/>
        <v>6</v>
      </c>
      <c r="H18" s="15">
        <f t="shared" si="34"/>
        <v>6</v>
      </c>
      <c r="I18" s="15">
        <f t="shared" si="34"/>
        <v>6</v>
      </c>
      <c r="J18" s="15">
        <f t="shared" si="34"/>
        <v>6</v>
      </c>
      <c r="K18" s="15">
        <f t="shared" si="34"/>
        <v>6</v>
      </c>
      <c r="L18" s="15">
        <f t="shared" si="34"/>
        <v>6</v>
      </c>
      <c r="M18" s="15">
        <f t="shared" si="34"/>
        <v>5</v>
      </c>
      <c r="N18" s="15">
        <f t="shared" si="34"/>
        <v>5</v>
      </c>
      <c r="O18" s="15">
        <f t="shared" si="34"/>
        <v>1</v>
      </c>
      <c r="P18" s="15">
        <f t="shared" si="34"/>
        <v>6</v>
      </c>
      <c r="Q18" s="15">
        <f t="shared" si="34"/>
        <v>6</v>
      </c>
      <c r="R18" s="15">
        <f t="shared" si="34"/>
        <v>6</v>
      </c>
      <c r="S18" s="15">
        <f t="shared" si="34"/>
        <v>6</v>
      </c>
      <c r="T18" s="15">
        <f t="shared" si="34"/>
        <v>6</v>
      </c>
      <c r="U18" s="15">
        <f t="shared" si="34"/>
        <v>6</v>
      </c>
      <c r="V18" s="15">
        <f t="shared" si="34"/>
        <v>6</v>
      </c>
      <c r="W18" s="15">
        <f t="shared" si="34"/>
        <v>6</v>
      </c>
      <c r="X18" s="15">
        <f t="shared" si="34"/>
        <v>6</v>
      </c>
      <c r="Y18" s="15">
        <f t="shared" si="34"/>
        <v>6</v>
      </c>
      <c r="Z18" s="15">
        <f t="shared" si="34"/>
        <v>6</v>
      </c>
      <c r="AA18" s="15">
        <f>COUNT(AA3:AA5,AA7:AA8)</f>
        <v>5</v>
      </c>
      <c r="AB18" s="15">
        <f t="shared" si="34"/>
        <v>6</v>
      </c>
      <c r="AC18" s="15">
        <f t="shared" si="34"/>
        <v>6</v>
      </c>
      <c r="AD18" s="15">
        <f t="shared" si="34"/>
        <v>6</v>
      </c>
      <c r="AE18" s="15">
        <f t="shared" si="34"/>
        <v>6</v>
      </c>
      <c r="AF18" s="15">
        <f t="shared" si="34"/>
        <v>6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616</v>
      </c>
      <c r="C23" s="1"/>
      <c r="D23" s="5">
        <f t="shared" ref="D23:D31" si="35">((AG23-AW23)^2+(AH23-AX23)^2)^0.5</f>
        <v>17.997800000000002</v>
      </c>
      <c r="E23" s="5">
        <f t="shared" ref="E23:E31" si="36">((AG23-AU23)^2+(AH23-AV23)^2)^0.5</f>
        <v>16.968499999999999</v>
      </c>
      <c r="F23" s="5">
        <f t="shared" ref="F23:F31" si="37">((AG23-AM23)^2+(AH23-AN23)^2)^0.5</f>
        <v>3.3578999999999999</v>
      </c>
      <c r="G23" s="5">
        <f t="shared" ref="G23:G31" si="38">((AG23-AI23)^2+(AH23-AJ23)^2)^0.5</f>
        <v>1.1747000000000001</v>
      </c>
      <c r="H23" s="5">
        <f t="shared" ref="H23:H31" si="39">((AK23-AM23)^2+(AL23-AN23)^2)^0.5</f>
        <v>1.5188999999999999</v>
      </c>
      <c r="I23" s="5">
        <f t="shared" ref="I23:I31" si="40">((AM23-AO23)^2+(AN23-AP23)^2)^0.5</f>
        <v>0.85599999999999987</v>
      </c>
      <c r="J23" s="5">
        <f t="shared" ref="J23:J31" si="41">((AO23-AQ23)^2+(AP23-AR23)^2)^0.5</f>
        <v>2.0955000000000004</v>
      </c>
      <c r="K23" s="5">
        <f t="shared" ref="K23:K31" si="42">((AQ23-AS23)^2+(AR23-AT23)^2)^0.5</f>
        <v>1.3537999999999997</v>
      </c>
      <c r="L23" s="5">
        <f t="shared" ref="L23:L31" si="43">((BS23-BU23)^2+(BT23-BV23)^2)^0.5</f>
        <v>9.0245237907603766</v>
      </c>
      <c r="M23" s="5">
        <f t="shared" ref="M23:M31" si="44">((BU23-BW23)^2+(BV23-BX23)^2)^0.5</f>
        <v>2.2333056261962896</v>
      </c>
      <c r="N23" s="5">
        <f t="shared" ref="N23:N31" si="45">((BW23-BY23)^2+(BX23-BZ23)^2)^0.5 + ((BY23-CA23)^2+(BZ23-CB23)^2)^0.5</f>
        <v>8.3276682818289185</v>
      </c>
      <c r="O23" s="5">
        <f t="shared" ref="O23:O31" si="46">((CA23-CC23)^2+(CB23-CD23)^2)^0.5</f>
        <v>2.6762685552836443</v>
      </c>
      <c r="P23" s="5">
        <f>((CE23-CG23)^2+(CF23-CH23)^2)^0.5</f>
        <v>8.0641672068478343</v>
      </c>
      <c r="Q23" s="5">
        <f>((CG23-CI23)^2+(CH23-CJ23)^2)^0.5</f>
        <v>8.7467662595955993</v>
      </c>
      <c r="R23" s="5">
        <f>((CO23-CQ23)^2+(CP23-CR23)^2)^0.5</f>
        <v>6.1159128525511219</v>
      </c>
      <c r="S23" s="5">
        <f>((CQ23-CS23)^2+(CR23-CT23)^2)^0.5</f>
        <v>7.6406774895947542</v>
      </c>
      <c r="T23" s="5">
        <f>((CY23-DA23)^2+(CZ23-DB23)^2)^0.5</f>
        <v>8.4028601761543076</v>
      </c>
      <c r="U23" s="5">
        <f>((DA23-DC23)^2+(DB23-DD23)^2)^0.5</f>
        <v>10.503219377409955</v>
      </c>
      <c r="V23" s="5">
        <f>((DI23-DK23)^2+(DJ23-DL23)^2)^0.5</f>
        <v>1.2296957875832544</v>
      </c>
      <c r="W23" s="5">
        <f>((DK23-DM23)^2+(DL23-DN23)^2)^0.5</f>
        <v>2.228572451144454</v>
      </c>
      <c r="X23" s="5">
        <f>((DM23-DO23)^2+(DN23-DP23)^2)^0.5</f>
        <v>0.45227834350099072</v>
      </c>
      <c r="Y23" s="5">
        <f t="shared" ref="Y23:Y31" si="47">((BE23-BK23)^2+(BF23-BL23)^2)^0.5</f>
        <v>1.4485000000000001</v>
      </c>
      <c r="Z23" s="5">
        <f t="shared" ref="Z23:Z31" si="48">((BG23-BI23)^2+(BH23-BJ23)^2)^0.5</f>
        <v>0.71689999999999998</v>
      </c>
      <c r="AA23" s="5">
        <f t="shared" ref="AA23:AA31" si="49">((BC23-BM23)^2+(BD23-BN23)^2)^0.5</f>
        <v>1.8263</v>
      </c>
      <c r="AB23" s="5">
        <f t="shared" ref="AB23:AB31" si="50">((BA23-BO23)^2+(BB23-BP23)^2)^0.5</f>
        <v>3.7522000000000002</v>
      </c>
      <c r="AC23" s="6">
        <f t="shared" ref="AC23:AC31" si="51">((AY23-BQ23)^2+(AZ23-BR23)^2)^0.5</f>
        <v>3.1928000000000001</v>
      </c>
      <c r="AD23" s="6">
        <f>((CK23-CM23)^2+(CL23-CN23)^2)^0.5</f>
        <v>0.30159999999999998</v>
      </c>
      <c r="AE23" s="6">
        <f>((CU23-CW23)^2+(CV23-CX23)^2)^0.5</f>
        <v>0.41909999999999997</v>
      </c>
      <c r="AF23" s="6">
        <f>((DE23-DG23)^2+(DF23-DH23)^2)^0.5</f>
        <v>0.34800000000000009</v>
      </c>
      <c r="AG23" s="9">
        <v>0</v>
      </c>
      <c r="AH23" s="9">
        <v>0</v>
      </c>
      <c r="AI23" s="9">
        <v>0</v>
      </c>
      <c r="AJ23" s="9">
        <v>-1.1747000000000001</v>
      </c>
      <c r="AK23" s="9">
        <v>0</v>
      </c>
      <c r="AL23" s="9">
        <v>-1.839</v>
      </c>
      <c r="AM23" s="9">
        <v>0</v>
      </c>
      <c r="AN23" s="9">
        <v>-3.3578999999999999</v>
      </c>
      <c r="AO23" s="9">
        <v>0</v>
      </c>
      <c r="AP23" s="9">
        <v>-4.2138999999999998</v>
      </c>
      <c r="AQ23" s="9">
        <v>0</v>
      </c>
      <c r="AR23" s="9">
        <v>-6.3094000000000001</v>
      </c>
      <c r="AS23" s="9">
        <v>0</v>
      </c>
      <c r="AT23" s="9">
        <v>-7.6631999999999998</v>
      </c>
      <c r="AU23" s="9">
        <v>0</v>
      </c>
      <c r="AV23" s="9">
        <v>-16.968499999999999</v>
      </c>
      <c r="AW23" s="9">
        <v>0</v>
      </c>
      <c r="AX23" s="9">
        <v>-17.997800000000002</v>
      </c>
      <c r="AY23" s="18">
        <v>1.9360999999999999</v>
      </c>
      <c r="AZ23" s="18">
        <v>-8.2645</v>
      </c>
      <c r="BA23" s="19">
        <v>2.0225</v>
      </c>
      <c r="BB23" s="19">
        <v>-8.2645</v>
      </c>
      <c r="BC23" s="19">
        <v>1.2351000000000001</v>
      </c>
      <c r="BD23" s="19">
        <v>-8.2645</v>
      </c>
      <c r="BE23" s="19">
        <v>0.93730000000000002</v>
      </c>
      <c r="BF23" s="19">
        <v>-8.2645</v>
      </c>
      <c r="BG23" s="19">
        <v>0.64259999999999995</v>
      </c>
      <c r="BH23" s="19">
        <v>-8.2645</v>
      </c>
      <c r="BI23" s="19">
        <v>-7.4300000000000005E-2</v>
      </c>
      <c r="BJ23" s="19">
        <v>-8.2645</v>
      </c>
      <c r="BK23" s="19">
        <v>-0.51119999999999999</v>
      </c>
      <c r="BL23" s="19">
        <v>-8.2645</v>
      </c>
      <c r="BM23" s="19">
        <v>-0.59119999999999995</v>
      </c>
      <c r="BN23" s="19">
        <v>-8.2645</v>
      </c>
      <c r="BO23" s="19">
        <v>-1.7297</v>
      </c>
      <c r="BP23" s="19">
        <v>-8.2645</v>
      </c>
      <c r="BQ23" s="19">
        <v>-1.2566999999999999</v>
      </c>
      <c r="BR23" s="19">
        <v>-8.2645</v>
      </c>
      <c r="BS23" s="17">
        <v>0</v>
      </c>
      <c r="BT23" s="17">
        <v>0</v>
      </c>
      <c r="BU23" s="17">
        <v>-2.0726</v>
      </c>
      <c r="BV23" s="17">
        <v>-8.7833000000000006</v>
      </c>
      <c r="BW23" s="17">
        <v>-0.87949999999999995</v>
      </c>
      <c r="BX23" s="17">
        <v>-10.671200000000001</v>
      </c>
      <c r="BY23" s="17">
        <v>2.3241000000000001</v>
      </c>
      <c r="BZ23" s="17">
        <v>-14.244300000000001</v>
      </c>
      <c r="CA23" s="17">
        <v>5.8528000000000002</v>
      </c>
      <c r="CB23" s="17">
        <v>-14.244300000000001</v>
      </c>
      <c r="CC23" s="17">
        <v>7.6040999999999999</v>
      </c>
      <c r="CD23" s="17">
        <v>-12.220599999999999</v>
      </c>
      <c r="CE23" s="12">
        <v>4.7268999999999997</v>
      </c>
      <c r="CF23" s="12">
        <v>0.23749999999999999</v>
      </c>
      <c r="CG23" s="12">
        <v>-3.3235999999999999</v>
      </c>
      <c r="CH23" s="12">
        <v>0.70679999999999998</v>
      </c>
      <c r="CI23" s="12">
        <v>3.3483999999999998</v>
      </c>
      <c r="CJ23" s="12">
        <v>-4.9492000000000003</v>
      </c>
      <c r="CK23" s="12">
        <v>0.48259999999999997</v>
      </c>
      <c r="CL23" s="12">
        <v>0.35880000000000001</v>
      </c>
      <c r="CM23" s="12">
        <v>0.48259999999999997</v>
      </c>
      <c r="CN23" s="12">
        <v>0.66039999999999999</v>
      </c>
      <c r="CO23" s="12">
        <v>0.93220000000000003</v>
      </c>
      <c r="CP23" s="12">
        <v>0.73909999999999998</v>
      </c>
      <c r="CQ23" s="12">
        <v>-4.8997000000000002</v>
      </c>
      <c r="CR23" s="12">
        <v>-1.103</v>
      </c>
      <c r="CS23" s="12">
        <v>-1.7887999999999999</v>
      </c>
      <c r="CT23" s="12">
        <v>5.8757000000000001</v>
      </c>
      <c r="CU23" s="12">
        <v>-1.8421000000000001</v>
      </c>
      <c r="CV23" s="12">
        <v>-0.35809999999999997</v>
      </c>
      <c r="CW23" s="12">
        <v>-1.8421000000000001</v>
      </c>
      <c r="CX23" s="12">
        <v>6.0999999999999999E-2</v>
      </c>
      <c r="CY23" s="12">
        <v>-1.3462000000000001</v>
      </c>
      <c r="CZ23" s="12">
        <v>-2.2200000000000001E-2</v>
      </c>
      <c r="DA23" s="12">
        <v>-9.5046999999999997</v>
      </c>
      <c r="DB23" s="12">
        <v>-2.0339</v>
      </c>
      <c r="DC23" s="12">
        <v>-2.1387</v>
      </c>
      <c r="DD23" s="12">
        <v>5.4534000000000002</v>
      </c>
      <c r="DE23" s="12">
        <v>-5.1054000000000004</v>
      </c>
      <c r="DF23" s="12">
        <v>-1.0071000000000001</v>
      </c>
      <c r="DG23" s="12">
        <v>-5.1054000000000004</v>
      </c>
      <c r="DH23" s="12">
        <v>-0.65910000000000002</v>
      </c>
      <c r="DI23" s="12">
        <v>-5.0621999999999998</v>
      </c>
      <c r="DJ23" s="12">
        <v>-0.72519999999999996</v>
      </c>
      <c r="DK23" s="12">
        <v>-4.1388999999999996</v>
      </c>
      <c r="DL23" s="12">
        <v>8.6999999999999994E-2</v>
      </c>
      <c r="DM23" s="12">
        <v>-3.617</v>
      </c>
      <c r="DN23" s="12">
        <v>2.2536</v>
      </c>
      <c r="DO23" s="12">
        <v>-3.6297000000000001</v>
      </c>
      <c r="DP23" s="12">
        <v>2.7057000000000002</v>
      </c>
    </row>
    <row r="24" spans="2:120" x14ac:dyDescent="0.2">
      <c r="B24" s="1" t="s">
        <v>617</v>
      </c>
      <c r="C24" s="1"/>
      <c r="D24" s="5">
        <f t="shared" si="35"/>
        <v>17.516500000000001</v>
      </c>
      <c r="E24" s="5">
        <f t="shared" si="36"/>
        <v>15.5099</v>
      </c>
      <c r="F24" s="5">
        <f t="shared" si="37"/>
        <v>3.1248</v>
      </c>
      <c r="G24" s="5">
        <f t="shared" si="38"/>
        <v>1.1144000000000001</v>
      </c>
      <c r="H24" s="5">
        <f t="shared" si="39"/>
        <v>1.3417000000000001</v>
      </c>
      <c r="I24" s="5">
        <f t="shared" si="40"/>
        <v>0.90870000000000006</v>
      </c>
      <c r="J24" s="5">
        <f t="shared" si="41"/>
        <v>1.9608999999999996</v>
      </c>
      <c r="K24" s="5">
        <f t="shared" si="42"/>
        <v>0.92839999999999989</v>
      </c>
      <c r="L24" s="24">
        <f t="shared" si="43"/>
        <v>7.3981638059723975</v>
      </c>
      <c r="M24" s="5">
        <f t="shared" si="44"/>
        <v>2.0108217822571945</v>
      </c>
      <c r="N24" s="5">
        <f t="shared" si="45"/>
        <v>8.73317147271284</v>
      </c>
      <c r="O24" s="5">
        <f t="shared" si="46"/>
        <v>2.4912277234327656</v>
      </c>
      <c r="P24" s="5">
        <f t="shared" ref="P24:P31" si="52">((CE24-CG24)^2+(CF24-CH24)^2)^0.5</f>
        <v>7.1107007200415904</v>
      </c>
      <c r="Q24" s="5">
        <f t="shared" ref="Q24:Q31" si="53">((CG24-CI24)^2+(CH24-CJ24)^2)^0.5</f>
        <v>7.7814936875898049</v>
      </c>
      <c r="R24" s="5">
        <f t="shared" ref="R24:R31" si="54">((CO24-CQ24)^2+(CP24-CR24)^2)^0.5</f>
        <v>5.676834253349309</v>
      </c>
      <c r="S24" s="24">
        <f t="shared" ref="S24:S31" si="55">((CQ24-CS24)^2+(CR24-CT24)^2)^0.5</f>
        <v>3.434414829341383</v>
      </c>
      <c r="T24" s="5">
        <f t="shared" ref="T24:T31" si="56">((CY24-DA24)^2+(CZ24-DB24)^2)^0.5</f>
        <v>7.6663754467153522</v>
      </c>
      <c r="U24" s="5">
        <f t="shared" ref="U24:U31" si="57">((DA24-DC24)^2+(DB24-DD24)^2)^0.5</f>
        <v>9.4301674385983194</v>
      </c>
      <c r="V24" s="5">
        <f t="shared" ref="V24:V31" si="58">((DI24-DK24)^2+(DJ24-DL24)^2)^0.5</f>
        <v>1.1150333089195141</v>
      </c>
      <c r="W24" s="5">
        <f t="shared" ref="W24:W31" si="59">((DK24-DM24)^2+(DL24-DN24)^2)^0.5</f>
        <v>2.2796536425518674</v>
      </c>
      <c r="X24" s="5">
        <f t="shared" ref="X24:X31" si="60">((DM24-DO24)^2+(DN24-DP24)^2)^0.5</f>
        <v>0.4203250289954194</v>
      </c>
      <c r="Y24" s="5">
        <f t="shared" si="47"/>
        <v>1.3175999999999999</v>
      </c>
      <c r="Z24" s="5">
        <f t="shared" si="48"/>
        <v>0.59109999999999996</v>
      </c>
      <c r="AA24" s="5">
        <f t="shared" si="49"/>
        <v>1.6231</v>
      </c>
      <c r="AB24" s="5">
        <f t="shared" si="50"/>
        <v>3.3946999999999998</v>
      </c>
      <c r="AC24" s="6">
        <f t="shared" si="51"/>
        <v>2.5553000000000003</v>
      </c>
      <c r="AD24" s="6">
        <f t="shared" ref="AD24:AD31" si="61">((CK24-CM24)^2+(CL24-CN24)^2)^0.5</f>
        <v>0.25019999999999998</v>
      </c>
      <c r="AE24" s="6">
        <f t="shared" ref="AE24:AE31" si="62">((CU24-CW24)^2+(CV24-CX24)^2)^0.5</f>
        <v>0.33599999999999997</v>
      </c>
      <c r="AF24" s="6">
        <f t="shared" ref="AF24:AF31" si="63">((DE24-DG24)^2+(DF24-DH24)^2)^0.5</f>
        <v>0.3206</v>
      </c>
      <c r="AG24" s="9">
        <v>0</v>
      </c>
      <c r="AH24" s="9">
        <v>0</v>
      </c>
      <c r="AI24" s="9">
        <v>0</v>
      </c>
      <c r="AJ24" s="9">
        <v>-1.1144000000000001</v>
      </c>
      <c r="AK24" s="9">
        <v>0</v>
      </c>
      <c r="AL24" s="9">
        <v>-1.7830999999999999</v>
      </c>
      <c r="AM24" s="9">
        <v>0</v>
      </c>
      <c r="AN24" s="9">
        <v>-3.1248</v>
      </c>
      <c r="AO24" s="9">
        <v>0</v>
      </c>
      <c r="AP24" s="9">
        <v>-4.0335000000000001</v>
      </c>
      <c r="AQ24" s="9">
        <v>0</v>
      </c>
      <c r="AR24" s="9">
        <v>-5.9943999999999997</v>
      </c>
      <c r="AS24" s="9">
        <v>0</v>
      </c>
      <c r="AT24" s="9">
        <v>-6.9227999999999996</v>
      </c>
      <c r="AU24" s="9">
        <v>0</v>
      </c>
      <c r="AV24" s="9">
        <v>-15.5099</v>
      </c>
      <c r="AW24" s="9">
        <v>0</v>
      </c>
      <c r="AX24" s="9">
        <v>-17.516500000000001</v>
      </c>
      <c r="AY24" s="18">
        <v>2.1857000000000002</v>
      </c>
      <c r="AZ24" s="18">
        <v>-8.5718999999999994</v>
      </c>
      <c r="BA24" s="19">
        <v>2.3361999999999998</v>
      </c>
      <c r="BB24" s="19">
        <v>-8.5718999999999994</v>
      </c>
      <c r="BC24" s="19">
        <v>1.3672</v>
      </c>
      <c r="BD24" s="19">
        <v>-8.5718999999999994</v>
      </c>
      <c r="BE24" s="19">
        <v>0.87949999999999995</v>
      </c>
      <c r="BF24" s="19">
        <v>-8.5718999999999994</v>
      </c>
      <c r="BG24" s="19">
        <v>0.4451</v>
      </c>
      <c r="BH24" s="19">
        <v>-8.5718999999999994</v>
      </c>
      <c r="BI24" s="19">
        <v>-0.14599999999999999</v>
      </c>
      <c r="BJ24" s="19">
        <v>-8.5718999999999994</v>
      </c>
      <c r="BK24" s="19">
        <v>-0.43809999999999999</v>
      </c>
      <c r="BL24" s="19">
        <v>-8.5718999999999994</v>
      </c>
      <c r="BM24" s="19">
        <v>-0.25590000000000002</v>
      </c>
      <c r="BN24" s="19">
        <v>-8.5718999999999994</v>
      </c>
      <c r="BO24" s="19">
        <v>-1.0585</v>
      </c>
      <c r="BP24" s="19">
        <v>-8.5718999999999994</v>
      </c>
      <c r="BQ24" s="19">
        <v>-0.36959999999999998</v>
      </c>
      <c r="BR24" s="19">
        <v>-8.5718999999999994</v>
      </c>
      <c r="BS24" s="17">
        <v>0</v>
      </c>
      <c r="BT24" s="17">
        <v>0</v>
      </c>
      <c r="BU24" s="17">
        <v>1.6052999999999999</v>
      </c>
      <c r="BV24" s="17">
        <v>7.2218999999999998</v>
      </c>
      <c r="BW24" s="17">
        <v>1.2071000000000001</v>
      </c>
      <c r="BX24" s="17">
        <v>9.1928999999999998</v>
      </c>
      <c r="BY24" s="17">
        <v>0.70169999999999999</v>
      </c>
      <c r="BZ24" s="17">
        <v>15.4375</v>
      </c>
      <c r="CA24" s="17">
        <v>2.1520000000000001</v>
      </c>
      <c r="CB24" s="17">
        <v>17.4346</v>
      </c>
      <c r="CC24" s="17">
        <v>4.5465999999999998</v>
      </c>
      <c r="CD24" s="17">
        <v>16.747499999999999</v>
      </c>
      <c r="CE24" s="12">
        <v>0.29210000000000003</v>
      </c>
      <c r="CF24" s="12">
        <v>2.8264</v>
      </c>
      <c r="CG24" s="12">
        <v>0.28889999999999999</v>
      </c>
      <c r="CH24" s="12">
        <v>9.9370999999999992</v>
      </c>
      <c r="CI24" s="12">
        <v>5.1948999999999996</v>
      </c>
      <c r="CJ24" s="12">
        <v>3.8969999999999998</v>
      </c>
      <c r="CK24" s="12">
        <v>0.57089999999999996</v>
      </c>
      <c r="CL24" s="12">
        <v>6.1334999999999997</v>
      </c>
      <c r="CM24" s="12">
        <v>0.32069999999999999</v>
      </c>
      <c r="CN24" s="12">
        <v>6.1334999999999997</v>
      </c>
      <c r="CO24" s="12">
        <v>-1.4338</v>
      </c>
      <c r="CP24" s="12">
        <v>2.5356000000000001</v>
      </c>
      <c r="CQ24" s="12">
        <v>0.42670000000000002</v>
      </c>
      <c r="CR24" s="12">
        <v>-2.8277000000000001</v>
      </c>
      <c r="CS24" s="12">
        <v>1.4738</v>
      </c>
      <c r="CT24" s="12">
        <v>0.44319999999999998</v>
      </c>
      <c r="CU24" s="12">
        <v>-0.48699999999999999</v>
      </c>
      <c r="CV24" s="12">
        <v>0.25080000000000002</v>
      </c>
      <c r="CW24" s="12">
        <v>-0.82299999999999995</v>
      </c>
      <c r="CX24" s="12">
        <v>0.25080000000000002</v>
      </c>
      <c r="CY24" s="12">
        <v>-1.0878000000000001</v>
      </c>
      <c r="CZ24" s="12">
        <v>5.1000000000000004E-3</v>
      </c>
      <c r="DA24" s="12">
        <v>6.1779000000000002</v>
      </c>
      <c r="DB24" s="12">
        <v>-2.4409000000000001</v>
      </c>
      <c r="DC24" s="12">
        <v>3.2023000000000001</v>
      </c>
      <c r="DD24" s="12">
        <v>6.5075000000000003</v>
      </c>
      <c r="DE24" s="12">
        <v>2.7559</v>
      </c>
      <c r="DF24" s="12">
        <v>-1.5284</v>
      </c>
      <c r="DG24" s="12">
        <v>2.7559</v>
      </c>
      <c r="DH24" s="12">
        <v>-1.2078</v>
      </c>
      <c r="DI24" s="12">
        <v>2.8142999999999998</v>
      </c>
      <c r="DJ24" s="12">
        <v>-1.2681</v>
      </c>
      <c r="DK24" s="12">
        <v>3.8481000000000001</v>
      </c>
      <c r="DL24" s="12">
        <v>-1.6859</v>
      </c>
      <c r="DM24" s="12">
        <v>4.9192999999999998</v>
      </c>
      <c r="DN24" s="12">
        <v>-3.6981999999999999</v>
      </c>
      <c r="DO24" s="12">
        <v>4.9840999999999998</v>
      </c>
      <c r="DP24" s="12">
        <v>-4.1135000000000002</v>
      </c>
    </row>
    <row r="25" spans="2:120" x14ac:dyDescent="0.2">
      <c r="B25" s="1" t="s">
        <v>618</v>
      </c>
      <c r="C25" s="1" t="s">
        <v>479</v>
      </c>
      <c r="D25" s="5">
        <f t="shared" si="35"/>
        <v>19.387799999999999</v>
      </c>
      <c r="E25" s="5">
        <f t="shared" si="36"/>
        <v>17.4041</v>
      </c>
      <c r="F25" s="5">
        <f t="shared" si="37"/>
        <v>3.3769</v>
      </c>
      <c r="G25" s="5">
        <f t="shared" si="38"/>
        <v>1.1151</v>
      </c>
      <c r="H25" s="5">
        <f t="shared" si="39"/>
        <v>1.5849</v>
      </c>
      <c r="I25" s="5">
        <f t="shared" si="40"/>
        <v>0.92079999999999984</v>
      </c>
      <c r="J25" s="5">
        <f t="shared" si="41"/>
        <v>2.2606000000000002</v>
      </c>
      <c r="K25" s="5">
        <f t="shared" si="42"/>
        <v>1.5595000000000008</v>
      </c>
      <c r="L25" s="5">
        <f t="shared" si="43"/>
        <v>8.9863543776105335</v>
      </c>
      <c r="M25" s="5">
        <f t="shared" si="44"/>
        <v>2.0835973531371166</v>
      </c>
      <c r="N25" s="5">
        <f t="shared" si="45"/>
        <v>9.1864973711697573</v>
      </c>
      <c r="O25" s="5" t="s">
        <v>566</v>
      </c>
      <c r="P25" s="5">
        <f t="shared" si="52"/>
        <v>7.908605397287185</v>
      </c>
      <c r="Q25" s="5">
        <f t="shared" si="53"/>
        <v>8.7467160008771287</v>
      </c>
      <c r="R25" s="5">
        <f t="shared" si="54"/>
        <v>5.7670395906392056</v>
      </c>
      <c r="S25" s="5">
        <f t="shared" si="55"/>
        <v>7.2679267504564198</v>
      </c>
      <c r="T25" s="5">
        <f t="shared" si="56"/>
        <v>7.593093110189022</v>
      </c>
      <c r="U25" s="5">
        <f t="shared" si="57"/>
        <v>8.9422607505037561</v>
      </c>
      <c r="V25" s="5">
        <f t="shared" si="58"/>
        <v>1.1706665323652163</v>
      </c>
      <c r="W25" s="5">
        <f t="shared" si="59"/>
        <v>2.388814268627848</v>
      </c>
      <c r="X25" s="5">
        <f t="shared" si="60"/>
        <v>0.59150523243670439</v>
      </c>
      <c r="Y25" s="5">
        <f t="shared" si="47"/>
        <v>1.369</v>
      </c>
      <c r="Z25" s="5">
        <f t="shared" si="48"/>
        <v>0.68579999999999997</v>
      </c>
      <c r="AA25" s="5">
        <f t="shared" si="49"/>
        <v>1.7557</v>
      </c>
      <c r="AB25" s="5">
        <f t="shared" si="50"/>
        <v>4.0684000000000005</v>
      </c>
      <c r="AC25" s="6">
        <f t="shared" si="51"/>
        <v>2.5559000000000003</v>
      </c>
      <c r="AD25" s="6">
        <f t="shared" si="61"/>
        <v>0.27620000000000022</v>
      </c>
      <c r="AE25" s="6">
        <f t="shared" si="62"/>
        <v>0.36950000000000038</v>
      </c>
      <c r="AF25" s="6">
        <f t="shared" si="63"/>
        <v>0.28129999999999988</v>
      </c>
      <c r="AG25" s="9">
        <v>0</v>
      </c>
      <c r="AH25" s="9">
        <v>0</v>
      </c>
      <c r="AI25" s="9">
        <v>0</v>
      </c>
      <c r="AJ25" s="9">
        <v>-1.1151</v>
      </c>
      <c r="AK25" s="9">
        <v>0</v>
      </c>
      <c r="AL25" s="9">
        <v>-1.792</v>
      </c>
      <c r="AM25" s="9">
        <v>0</v>
      </c>
      <c r="AN25" s="9">
        <v>-3.3769</v>
      </c>
      <c r="AO25" s="9">
        <v>0</v>
      </c>
      <c r="AP25" s="9">
        <v>-4.2976999999999999</v>
      </c>
      <c r="AQ25" s="9">
        <v>0</v>
      </c>
      <c r="AR25" s="9">
        <v>-6.5583</v>
      </c>
      <c r="AS25" s="21">
        <v>0</v>
      </c>
      <c r="AT25" s="9">
        <v>-8.1178000000000008</v>
      </c>
      <c r="AU25" s="9">
        <v>0</v>
      </c>
      <c r="AV25" s="9">
        <v>-17.4041</v>
      </c>
      <c r="AW25" s="9">
        <v>0</v>
      </c>
      <c r="AX25" s="9">
        <v>-19.387799999999999</v>
      </c>
      <c r="AY25" s="18">
        <v>1.5164</v>
      </c>
      <c r="AZ25" s="18">
        <v>-9.0678000000000001</v>
      </c>
      <c r="BA25" s="19">
        <v>2.1482000000000001</v>
      </c>
      <c r="BB25" s="19">
        <v>-9.0678000000000001</v>
      </c>
      <c r="BC25" s="19">
        <v>0.98229999999999995</v>
      </c>
      <c r="BD25" s="19">
        <v>-9.0678000000000001</v>
      </c>
      <c r="BE25" s="19">
        <v>0.83120000000000005</v>
      </c>
      <c r="BF25" s="19">
        <v>-9.0678000000000001</v>
      </c>
      <c r="BG25" s="19">
        <v>0.52010000000000001</v>
      </c>
      <c r="BH25" s="19">
        <v>-9.0678000000000001</v>
      </c>
      <c r="BI25" s="19">
        <v>-0.16569999999999999</v>
      </c>
      <c r="BJ25" s="19">
        <v>-9.0678000000000001</v>
      </c>
      <c r="BK25" s="19">
        <v>-0.53779999999999994</v>
      </c>
      <c r="BL25" s="19">
        <v>-9.0678000000000001</v>
      </c>
      <c r="BM25" s="19">
        <v>-0.77339999999999998</v>
      </c>
      <c r="BN25" s="19">
        <v>-9.0678000000000001</v>
      </c>
      <c r="BO25" s="19">
        <v>-1.9201999999999999</v>
      </c>
      <c r="BP25" s="19">
        <v>-9.0678000000000001</v>
      </c>
      <c r="BQ25" s="19">
        <v>-1.0395000000000001</v>
      </c>
      <c r="BR25" s="19">
        <v>-9.0678000000000001</v>
      </c>
      <c r="BS25" s="17">
        <v>0</v>
      </c>
      <c r="BT25" s="17">
        <v>0</v>
      </c>
      <c r="BU25" s="17">
        <v>-6.7812000000000001</v>
      </c>
      <c r="BV25" s="17">
        <v>5.8966000000000003</v>
      </c>
      <c r="BW25" s="17">
        <v>-8.0923999999999996</v>
      </c>
      <c r="BX25" s="17">
        <v>7.5159000000000002</v>
      </c>
      <c r="BY25" s="17">
        <v>-10.024100000000001</v>
      </c>
      <c r="BZ25" s="17">
        <v>11.1462</v>
      </c>
      <c r="CA25" s="17">
        <v>-6.9081999999999999</v>
      </c>
      <c r="CB25" s="17">
        <v>15.1511</v>
      </c>
      <c r="CC25" s="17">
        <v>-6.9081999999999999</v>
      </c>
      <c r="CD25" s="17">
        <v>15.1511</v>
      </c>
      <c r="CE25" s="12">
        <v>9.9699999999999997E-2</v>
      </c>
      <c r="CF25" s="12">
        <v>1.0173000000000001</v>
      </c>
      <c r="CG25" s="12">
        <v>-6.0095999999999998</v>
      </c>
      <c r="CH25" s="12">
        <v>6.0395000000000003</v>
      </c>
      <c r="CI25" s="12">
        <v>2.6059999999999999</v>
      </c>
      <c r="CJ25" s="12">
        <v>4.5307000000000004</v>
      </c>
      <c r="CK25" s="12">
        <v>-3.3458000000000001</v>
      </c>
      <c r="CL25" s="12">
        <v>3.7446000000000002</v>
      </c>
      <c r="CM25" s="12">
        <v>-3.3458000000000001</v>
      </c>
      <c r="CN25" s="12">
        <v>4.0208000000000004</v>
      </c>
      <c r="CO25" s="12">
        <v>-3.0962999999999998</v>
      </c>
      <c r="CP25" s="12">
        <v>4.4760999999999997</v>
      </c>
      <c r="CQ25" s="12">
        <v>-8.7643000000000004</v>
      </c>
      <c r="CR25" s="12">
        <v>3.4119000000000002</v>
      </c>
      <c r="CS25" s="12">
        <v>-1.6376999999999999</v>
      </c>
      <c r="CT25" s="12">
        <v>1.9856</v>
      </c>
      <c r="CU25" s="12">
        <v>-5.2367999999999997</v>
      </c>
      <c r="CV25" s="12">
        <v>3.7115999999999998</v>
      </c>
      <c r="CW25" s="12">
        <v>-5.2367999999999997</v>
      </c>
      <c r="CX25" s="12">
        <v>4.0811000000000002</v>
      </c>
      <c r="CY25" s="12">
        <v>-5.1097999999999999</v>
      </c>
      <c r="CZ25" s="12">
        <v>4.5460000000000003</v>
      </c>
      <c r="DA25" s="12">
        <v>-10.9201</v>
      </c>
      <c r="DB25" s="12">
        <v>-0.34229999999999999</v>
      </c>
      <c r="DC25" s="12">
        <v>-2.0123000000000002</v>
      </c>
      <c r="DD25" s="12">
        <v>0.442</v>
      </c>
      <c r="DE25" s="12">
        <v>-7.9108000000000001</v>
      </c>
      <c r="DF25" s="12">
        <v>2.1215000000000002</v>
      </c>
      <c r="DG25" s="12">
        <v>-7.9108000000000001</v>
      </c>
      <c r="DH25" s="12">
        <v>2.4028</v>
      </c>
      <c r="DI25" s="12">
        <v>-7.8879999999999999</v>
      </c>
      <c r="DJ25" s="12">
        <v>2.3647</v>
      </c>
      <c r="DK25" s="12">
        <v>-6.8452999999999999</v>
      </c>
      <c r="DL25" s="12">
        <v>2.8969</v>
      </c>
      <c r="DM25" s="12">
        <v>-6.3868</v>
      </c>
      <c r="DN25" s="12">
        <v>5.2412999999999998</v>
      </c>
      <c r="DO25" s="12">
        <v>-6.3677999999999999</v>
      </c>
      <c r="DP25" s="12">
        <v>5.8324999999999996</v>
      </c>
    </row>
    <row r="26" spans="2:120" x14ac:dyDescent="0.2">
      <c r="B26" s="1" t="s">
        <v>657</v>
      </c>
      <c r="C26" s="1" t="s">
        <v>658</v>
      </c>
      <c r="D26" s="5">
        <f t="shared" si="35"/>
        <v>17.822500000000002</v>
      </c>
      <c r="E26" s="5">
        <f t="shared" si="36"/>
        <v>16.188099999999999</v>
      </c>
      <c r="F26" s="5">
        <f t="shared" si="37"/>
        <v>3.0931000000000002</v>
      </c>
      <c r="G26" s="5">
        <f t="shared" si="38"/>
        <v>1.0522</v>
      </c>
      <c r="H26" s="5">
        <f t="shared" si="39"/>
        <v>1.4199000000000002</v>
      </c>
      <c r="I26" s="5">
        <f t="shared" si="40"/>
        <v>0.77719999999999967</v>
      </c>
      <c r="J26" s="5">
        <f t="shared" si="41"/>
        <v>1.9678999999999998</v>
      </c>
      <c r="K26" s="5">
        <f t="shared" si="42"/>
        <v>1.4764000000000008</v>
      </c>
      <c r="L26" s="5">
        <f t="shared" si="43"/>
        <v>8.844605359765918</v>
      </c>
      <c r="M26" s="5">
        <f t="shared" si="44"/>
        <v>2.2110048620480232</v>
      </c>
      <c r="N26" s="5">
        <f t="shared" si="45"/>
        <v>8.7659259813484347</v>
      </c>
      <c r="O26" s="5" t="s">
        <v>566</v>
      </c>
      <c r="P26" s="5">
        <f t="shared" si="52"/>
        <v>7.7014404951281676</v>
      </c>
      <c r="Q26" s="5">
        <f t="shared" si="53"/>
        <v>8.3409393907401093</v>
      </c>
      <c r="R26" s="5">
        <f t="shared" si="54"/>
        <v>6.055967273689645</v>
      </c>
      <c r="S26" s="5">
        <f t="shared" si="55"/>
        <v>7.003597473441773</v>
      </c>
      <c r="T26" s="5">
        <f t="shared" si="56"/>
        <v>8.1845877171669432</v>
      </c>
      <c r="U26" s="5">
        <f t="shared" si="57"/>
        <v>10.223472527962306</v>
      </c>
      <c r="V26" s="5">
        <f t="shared" si="58"/>
        <v>1.2098764399722808</v>
      </c>
      <c r="W26" s="5">
        <f t="shared" si="59"/>
        <v>2.2796401316874553</v>
      </c>
      <c r="X26" s="5">
        <f t="shared" si="60"/>
        <v>0.58040610782451463</v>
      </c>
      <c r="Y26" s="5">
        <f t="shared" si="47"/>
        <v>1.2408000000000001</v>
      </c>
      <c r="Z26" s="5">
        <f t="shared" si="48"/>
        <v>0.53210000000000002</v>
      </c>
      <c r="AA26" s="5">
        <f t="shared" si="49"/>
        <v>1.6960999999999999</v>
      </c>
      <c r="AB26" s="5">
        <f t="shared" si="50"/>
        <v>3.9085000000000001</v>
      </c>
      <c r="AC26" s="6">
        <f t="shared" si="51"/>
        <v>2.8067000000000002</v>
      </c>
      <c r="AD26" s="6">
        <f t="shared" si="61"/>
        <v>0.2782</v>
      </c>
      <c r="AE26" s="6">
        <f t="shared" si="62"/>
        <v>0.33079999999999998</v>
      </c>
      <c r="AF26" s="6">
        <f t="shared" si="63"/>
        <v>0.28439999999999976</v>
      </c>
      <c r="AG26" s="9">
        <v>0</v>
      </c>
      <c r="AH26" s="9">
        <v>0</v>
      </c>
      <c r="AI26" s="9">
        <v>0</v>
      </c>
      <c r="AJ26" s="9">
        <v>-1.0522</v>
      </c>
      <c r="AK26" s="9">
        <v>0</v>
      </c>
      <c r="AL26" s="9">
        <v>-1.6732</v>
      </c>
      <c r="AM26" s="9">
        <v>0</v>
      </c>
      <c r="AN26" s="9">
        <v>-3.0931000000000002</v>
      </c>
      <c r="AO26" s="9">
        <v>0</v>
      </c>
      <c r="AP26" s="9">
        <v>-3.8702999999999999</v>
      </c>
      <c r="AQ26" s="9">
        <v>0</v>
      </c>
      <c r="AR26" s="9">
        <v>-5.8381999999999996</v>
      </c>
      <c r="AS26" s="9">
        <v>0</v>
      </c>
      <c r="AT26" s="9">
        <v>-7.3146000000000004</v>
      </c>
      <c r="AU26" s="9">
        <v>0</v>
      </c>
      <c r="AV26" s="9">
        <v>-16.188099999999999</v>
      </c>
      <c r="AW26" s="9">
        <v>0</v>
      </c>
      <c r="AX26" s="9">
        <v>-17.822500000000002</v>
      </c>
      <c r="AY26" s="18">
        <v>1.4573</v>
      </c>
      <c r="AZ26" s="18">
        <v>-7.4466000000000001</v>
      </c>
      <c r="BA26" s="19">
        <v>2.2092000000000001</v>
      </c>
      <c r="BB26" s="19">
        <v>-7.4466000000000001</v>
      </c>
      <c r="BC26" s="19">
        <v>1.1551</v>
      </c>
      <c r="BD26" s="19">
        <v>-7.4466000000000001</v>
      </c>
      <c r="BE26" s="19">
        <v>0.79820000000000002</v>
      </c>
      <c r="BF26" s="19">
        <v>-7.4466000000000001</v>
      </c>
      <c r="BG26" s="19">
        <v>0.44890000000000002</v>
      </c>
      <c r="BH26" s="19">
        <v>-7.4466000000000001</v>
      </c>
      <c r="BI26" s="19">
        <v>-8.3199999999999996E-2</v>
      </c>
      <c r="BJ26" s="19">
        <v>-7.4466000000000001</v>
      </c>
      <c r="BK26" s="19">
        <v>-0.44259999999999999</v>
      </c>
      <c r="BL26" s="19">
        <v>-7.4466000000000001</v>
      </c>
      <c r="BM26" s="19">
        <v>-0.54100000000000004</v>
      </c>
      <c r="BN26" s="19">
        <v>-7.4466000000000001</v>
      </c>
      <c r="BO26" s="19">
        <v>-1.6993</v>
      </c>
      <c r="BP26" s="19">
        <v>-7.4466000000000001</v>
      </c>
      <c r="BQ26" s="19">
        <v>-1.3493999999999999</v>
      </c>
      <c r="BR26" s="19">
        <v>-7.4466000000000001</v>
      </c>
      <c r="BS26" s="17">
        <v>0</v>
      </c>
      <c r="BT26" s="17">
        <v>0</v>
      </c>
      <c r="BU26" s="17">
        <v>-4.1821000000000002</v>
      </c>
      <c r="BV26" s="17">
        <v>-7.7934000000000001</v>
      </c>
      <c r="BW26" s="17">
        <v>-5.0654000000000003</v>
      </c>
      <c r="BX26" s="17">
        <v>-9.8202999999999996</v>
      </c>
      <c r="BY26" s="17">
        <v>-8.1959</v>
      </c>
      <c r="BZ26" s="17">
        <v>-13.7598</v>
      </c>
      <c r="CA26" s="17">
        <v>-11.7818</v>
      </c>
      <c r="CB26" s="17">
        <v>-14.8012</v>
      </c>
      <c r="CC26" s="17">
        <v>-12.1869</v>
      </c>
      <c r="CD26" s="17">
        <v>-14.4824</v>
      </c>
      <c r="CE26" s="12">
        <v>5.7066999999999997</v>
      </c>
      <c r="CF26" s="12">
        <v>3.7084000000000001</v>
      </c>
      <c r="CG26" s="12">
        <v>6.4478</v>
      </c>
      <c r="CH26" s="12">
        <v>11.3741</v>
      </c>
      <c r="CI26" s="12">
        <v>6.7462</v>
      </c>
      <c r="CJ26" s="12">
        <v>3.0385</v>
      </c>
      <c r="CK26" s="12">
        <v>6.1608000000000001</v>
      </c>
      <c r="CL26" s="12">
        <v>7.1965000000000003</v>
      </c>
      <c r="CM26" s="12">
        <v>5.8826000000000001</v>
      </c>
      <c r="CN26" s="12">
        <v>7.1965000000000003</v>
      </c>
      <c r="CO26" s="12">
        <v>6.1150000000000002</v>
      </c>
      <c r="CP26" s="12">
        <v>7.2122999999999999</v>
      </c>
      <c r="CQ26" s="12">
        <v>5.6768999999999998</v>
      </c>
      <c r="CR26" s="12">
        <v>13.2524</v>
      </c>
      <c r="CS26" s="12">
        <v>7.6295000000000002</v>
      </c>
      <c r="CT26" s="12">
        <v>6.5265000000000004</v>
      </c>
      <c r="CU26" s="12">
        <v>6.0909000000000004</v>
      </c>
      <c r="CV26" s="12">
        <v>9.9136000000000006</v>
      </c>
      <c r="CW26" s="12">
        <v>5.7601000000000004</v>
      </c>
      <c r="CX26" s="12">
        <v>9.9136000000000006</v>
      </c>
      <c r="CY26" s="12">
        <v>5.9010999999999996</v>
      </c>
      <c r="CZ26" s="12">
        <v>9.8412000000000006</v>
      </c>
      <c r="DA26" s="12">
        <v>0.51880000000000004</v>
      </c>
      <c r="DB26" s="12">
        <v>16.007100000000001</v>
      </c>
      <c r="DC26" s="12">
        <v>10.741</v>
      </c>
      <c r="DD26" s="12">
        <v>15.845800000000001</v>
      </c>
      <c r="DE26" s="12">
        <v>3.3317999999999999</v>
      </c>
      <c r="DF26" s="12">
        <v>12.985099999999999</v>
      </c>
      <c r="DG26" s="12">
        <v>3.0474000000000001</v>
      </c>
      <c r="DH26" s="12">
        <v>12.985099999999999</v>
      </c>
      <c r="DI26" s="12">
        <v>3.1718000000000002</v>
      </c>
      <c r="DJ26" s="12">
        <v>12.966699999999999</v>
      </c>
      <c r="DK26" s="12">
        <v>4.1478000000000002</v>
      </c>
      <c r="DL26" s="12">
        <v>13.681699999999999</v>
      </c>
      <c r="DM26" s="12">
        <v>4.7625000000000002</v>
      </c>
      <c r="DN26" s="12">
        <v>15.876899999999999</v>
      </c>
      <c r="DO26" s="12">
        <v>4.7154999999999996</v>
      </c>
      <c r="DP26" s="12">
        <v>16.455400000000001</v>
      </c>
    </row>
    <row r="27" spans="2:120" x14ac:dyDescent="0.2">
      <c r="B27" s="1" t="s">
        <v>728</v>
      </c>
      <c r="C27" s="1"/>
      <c r="D27" s="5">
        <f t="shared" si="35"/>
        <v>18.434000000000001</v>
      </c>
      <c r="E27" s="5">
        <f t="shared" si="36"/>
        <v>16.626200000000001</v>
      </c>
      <c r="F27" s="5">
        <f t="shared" si="37"/>
        <v>2.8613</v>
      </c>
      <c r="G27" s="24">
        <f t="shared" si="38"/>
        <v>0.80449999999999999</v>
      </c>
      <c r="H27" s="5">
        <f t="shared" si="39"/>
        <v>1.4521999999999999</v>
      </c>
      <c r="I27" s="5">
        <f t="shared" si="40"/>
        <v>0.74230000000000018</v>
      </c>
      <c r="J27" s="5">
        <f t="shared" si="41"/>
        <v>2.2282000000000002</v>
      </c>
      <c r="K27" s="5">
        <f t="shared" si="42"/>
        <v>1.1048999999999998</v>
      </c>
      <c r="L27" s="5">
        <f t="shared" si="43"/>
        <v>8.6500416854486897</v>
      </c>
      <c r="M27" s="5">
        <f t="shared" si="44"/>
        <v>2.0874208511941239</v>
      </c>
      <c r="N27" s="5">
        <f t="shared" si="45"/>
        <v>8.8792356087097524</v>
      </c>
      <c r="O27" s="5">
        <f t="shared" si="46"/>
        <v>2.4936380751825227</v>
      </c>
      <c r="P27" s="5">
        <f t="shared" si="52"/>
        <v>8.1859394231816793</v>
      </c>
      <c r="Q27" s="5">
        <f t="shared" si="53"/>
        <v>8.8484891738646532</v>
      </c>
      <c r="R27" s="5">
        <f t="shared" si="54"/>
        <v>5.7266994656608263</v>
      </c>
      <c r="S27" s="5">
        <f t="shared" si="55"/>
        <v>7.5229181578693245</v>
      </c>
      <c r="T27" s="5">
        <f t="shared" si="56"/>
        <v>7.9029419851090905</v>
      </c>
      <c r="U27" s="5">
        <f t="shared" si="57"/>
        <v>10.368410583112535</v>
      </c>
      <c r="V27" s="5">
        <f t="shared" si="58"/>
        <v>1.310332308996462</v>
      </c>
      <c r="W27" s="5">
        <f t="shared" si="59"/>
        <v>2.2557083942744014</v>
      </c>
      <c r="X27" s="24">
        <f t="shared" si="60"/>
        <v>0.24823192784168588</v>
      </c>
      <c r="Y27" s="5">
        <f t="shared" si="47"/>
        <v>1.3874</v>
      </c>
      <c r="Z27" s="5">
        <f t="shared" si="48"/>
        <v>0.63880000000000003</v>
      </c>
      <c r="AA27" s="24">
        <f t="shared" si="49"/>
        <v>2.0268999999999999</v>
      </c>
      <c r="AB27" s="5">
        <f t="shared" si="50"/>
        <v>4.4429999999999996</v>
      </c>
      <c r="AC27" s="6">
        <f t="shared" si="51"/>
        <v>3.7624000000000004</v>
      </c>
      <c r="AD27" s="6">
        <f t="shared" si="61"/>
        <v>0.28949999999999998</v>
      </c>
      <c r="AE27" s="6">
        <f t="shared" si="62"/>
        <v>0.41459999999999997</v>
      </c>
      <c r="AF27" s="6">
        <f t="shared" si="63"/>
        <v>0.29849999999999977</v>
      </c>
      <c r="AG27" s="9">
        <v>0</v>
      </c>
      <c r="AH27" s="9">
        <v>0</v>
      </c>
      <c r="AI27" s="9">
        <v>0</v>
      </c>
      <c r="AJ27" s="9">
        <v>-0.80449999999999999</v>
      </c>
      <c r="AK27" s="9">
        <v>0</v>
      </c>
      <c r="AL27" s="9">
        <v>-1.4091</v>
      </c>
      <c r="AM27" s="9">
        <v>0</v>
      </c>
      <c r="AN27" s="9">
        <v>-2.8613</v>
      </c>
      <c r="AO27" s="9">
        <v>0</v>
      </c>
      <c r="AP27" s="9">
        <v>-3.6036000000000001</v>
      </c>
      <c r="AQ27" s="9">
        <v>0</v>
      </c>
      <c r="AR27" s="9">
        <v>-5.8318000000000003</v>
      </c>
      <c r="AS27" s="9">
        <v>0</v>
      </c>
      <c r="AT27" s="9">
        <v>-6.9367000000000001</v>
      </c>
      <c r="AU27" s="9">
        <v>0</v>
      </c>
      <c r="AV27" s="9">
        <v>-16.626200000000001</v>
      </c>
      <c r="AW27" s="9">
        <v>0</v>
      </c>
      <c r="AX27" s="9">
        <v>-18.434000000000001</v>
      </c>
      <c r="AY27" s="18">
        <v>2.0777000000000001</v>
      </c>
      <c r="AZ27" s="18">
        <v>-7.0732999999999997</v>
      </c>
      <c r="BA27" s="19">
        <v>2.1507000000000001</v>
      </c>
      <c r="BB27" s="19">
        <v>-7.0732999999999997</v>
      </c>
      <c r="BC27" s="19">
        <v>0.99309999999999998</v>
      </c>
      <c r="BD27" s="19">
        <v>-7.0732999999999997</v>
      </c>
      <c r="BE27" s="19">
        <v>0.65910000000000002</v>
      </c>
      <c r="BF27" s="19">
        <v>-7.0732999999999997</v>
      </c>
      <c r="BG27" s="19">
        <v>0.27689999999999998</v>
      </c>
      <c r="BH27" s="19">
        <v>-7.0732999999999997</v>
      </c>
      <c r="BI27" s="19">
        <v>-0.3619</v>
      </c>
      <c r="BJ27" s="19">
        <v>-7.0732999999999997</v>
      </c>
      <c r="BK27" s="19">
        <v>-0.72829999999999995</v>
      </c>
      <c r="BL27" s="19">
        <v>-7.0732999999999997</v>
      </c>
      <c r="BM27" s="19">
        <v>-1.0338000000000001</v>
      </c>
      <c r="BN27" s="19">
        <v>-7.0732999999999997</v>
      </c>
      <c r="BO27" s="19">
        <v>-2.2923</v>
      </c>
      <c r="BP27" s="19">
        <v>-7.0732999999999997</v>
      </c>
      <c r="BQ27" s="19">
        <v>-1.6847000000000001</v>
      </c>
      <c r="BR27" s="19">
        <v>-7.0732999999999997</v>
      </c>
      <c r="BS27" s="17">
        <v>0</v>
      </c>
      <c r="BT27" s="17">
        <v>0</v>
      </c>
      <c r="BU27" s="17">
        <v>4.8654000000000002</v>
      </c>
      <c r="BV27" s="17">
        <v>-7.1520000000000001</v>
      </c>
      <c r="BW27" s="17">
        <v>4.9949000000000003</v>
      </c>
      <c r="BX27" s="17">
        <v>-9.2354000000000003</v>
      </c>
      <c r="BY27" s="17">
        <v>5.8457999999999997</v>
      </c>
      <c r="BZ27" s="17">
        <v>-14.6006</v>
      </c>
      <c r="CA27" s="17">
        <v>8.6925000000000008</v>
      </c>
      <c r="CB27" s="17">
        <v>-16.5443</v>
      </c>
      <c r="CC27" s="17">
        <v>10.081899999999999</v>
      </c>
      <c r="CD27" s="17">
        <v>-14.473599999999999</v>
      </c>
      <c r="CE27" s="12">
        <v>0.50160000000000005</v>
      </c>
      <c r="CF27" s="12">
        <v>4.7446999999999999</v>
      </c>
      <c r="CG27" s="12">
        <v>-0.41020000000000001</v>
      </c>
      <c r="CH27" s="12">
        <v>-3.3902999999999999</v>
      </c>
      <c r="CI27" s="12">
        <v>7.1868999999999996</v>
      </c>
      <c r="CJ27" s="12">
        <v>1.1462000000000001</v>
      </c>
      <c r="CK27" s="12">
        <v>0.13270000000000001</v>
      </c>
      <c r="CL27" s="12">
        <v>0.76259999999999994</v>
      </c>
      <c r="CM27" s="12">
        <v>-0.15679999999999999</v>
      </c>
      <c r="CN27" s="12">
        <v>0.76259999999999994</v>
      </c>
      <c r="CO27" s="12">
        <v>-8.6400000000000005E-2</v>
      </c>
      <c r="CP27" s="12">
        <v>0.97540000000000004</v>
      </c>
      <c r="CQ27" s="12">
        <v>-5.0462999999999996</v>
      </c>
      <c r="CR27" s="12">
        <v>-1.8872</v>
      </c>
      <c r="CS27" s="12">
        <v>2.3780999999999999</v>
      </c>
      <c r="CT27" s="12">
        <v>-3.1006999999999998</v>
      </c>
      <c r="CU27" s="12">
        <v>-2.1577000000000002</v>
      </c>
      <c r="CV27" s="12">
        <v>-0.47049999999999997</v>
      </c>
      <c r="CW27" s="12">
        <v>-2.1577000000000002</v>
      </c>
      <c r="CX27" s="12">
        <v>-5.5899999999999998E-2</v>
      </c>
      <c r="CY27" s="12">
        <v>-1.9710000000000001</v>
      </c>
      <c r="CZ27" s="12">
        <v>-5.2699999999999997E-2</v>
      </c>
      <c r="DA27" s="12">
        <v>-5.0888999999999998</v>
      </c>
      <c r="DB27" s="12">
        <v>-7.3146000000000004</v>
      </c>
      <c r="DC27" s="12">
        <v>1.2592000000000001</v>
      </c>
      <c r="DD27" s="12">
        <v>0.88329999999999997</v>
      </c>
      <c r="DE27" s="12">
        <v>-2.9775</v>
      </c>
      <c r="DF27" s="12">
        <v>-2.7343000000000002</v>
      </c>
      <c r="DG27" s="12">
        <v>-3.2759999999999998</v>
      </c>
      <c r="DH27" s="12">
        <v>-2.7343000000000002</v>
      </c>
      <c r="DI27" s="12">
        <v>-3.2568999999999999</v>
      </c>
      <c r="DJ27" s="12">
        <v>-2.5933000000000002</v>
      </c>
      <c r="DK27" s="12">
        <v>-1.9869000000000001</v>
      </c>
      <c r="DL27" s="12">
        <v>-2.9159000000000002</v>
      </c>
      <c r="DM27" s="12">
        <v>-0.9919</v>
      </c>
      <c r="DN27" s="12">
        <v>-4.9402999999999997</v>
      </c>
      <c r="DO27" s="12">
        <v>-1.0165999999999999</v>
      </c>
      <c r="DP27" s="12">
        <v>-5.1872999999999996</v>
      </c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2"/>
        <v>0</v>
      </c>
      <c r="Q28" s="5">
        <f t="shared" si="53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7"/>
        <v>0</v>
      </c>
      <c r="Z28" s="5">
        <f t="shared" si="48"/>
        <v>0</v>
      </c>
      <c r="AA28" s="5">
        <f t="shared" si="49"/>
        <v>0</v>
      </c>
      <c r="AB28" s="5">
        <f t="shared" si="50"/>
        <v>0</v>
      </c>
      <c r="AC28" s="6">
        <f t="shared" si="51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2"/>
        <v>0</v>
      </c>
      <c r="Q29" s="5">
        <f t="shared" si="53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7"/>
        <v>0</v>
      </c>
      <c r="Z29" s="5">
        <f t="shared" si="48"/>
        <v>0</v>
      </c>
      <c r="AA29" s="5">
        <f t="shared" si="49"/>
        <v>0</v>
      </c>
      <c r="AB29" s="5">
        <f t="shared" si="50"/>
        <v>0</v>
      </c>
      <c r="AC29" s="6">
        <f t="shared" si="51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2"/>
        <v>0</v>
      </c>
      <c r="Q30" s="5">
        <f t="shared" si="53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7"/>
        <v>0</v>
      </c>
      <c r="Z30" s="5">
        <f t="shared" si="48"/>
        <v>0</v>
      </c>
      <c r="AA30" s="5">
        <f t="shared" si="49"/>
        <v>0</v>
      </c>
      <c r="AB30" s="5">
        <f t="shared" si="50"/>
        <v>0</v>
      </c>
      <c r="AC30" s="6">
        <f t="shared" si="51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2"/>
        <v>0</v>
      </c>
      <c r="Q31" s="5">
        <f t="shared" si="53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7"/>
        <v>0</v>
      </c>
      <c r="Z31" s="5">
        <f t="shared" si="48"/>
        <v>0</v>
      </c>
      <c r="AA31" s="5">
        <f t="shared" si="49"/>
        <v>0</v>
      </c>
      <c r="AB31" s="5">
        <f t="shared" si="50"/>
        <v>0</v>
      </c>
      <c r="AC31" s="6">
        <f t="shared" si="51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AVERAGE(D23:D27)</f>
        <v>18.231720000000003</v>
      </c>
      <c r="E32" s="14">
        <f>AVERAGE(E23:E27)</f>
        <v>16.539359999999999</v>
      </c>
      <c r="F32" s="14">
        <f>AVERAGE(F23:F27)</f>
        <v>3.1627999999999998</v>
      </c>
      <c r="G32" s="14">
        <f>AVERAGE(G23:G26)</f>
        <v>1.1141000000000001</v>
      </c>
      <c r="H32" s="14">
        <f t="shared" ref="H32:W32" si="64">AVERAGE(H23:H27)</f>
        <v>1.4635200000000002</v>
      </c>
      <c r="I32" s="14">
        <f t="shared" si="64"/>
        <v>0.84099999999999997</v>
      </c>
      <c r="J32" s="14">
        <f t="shared" si="64"/>
        <v>2.1026200000000004</v>
      </c>
      <c r="K32" s="14">
        <f t="shared" si="64"/>
        <v>1.2846000000000002</v>
      </c>
      <c r="L32" s="14">
        <f>AVERAGE(L23, L25:L27)</f>
        <v>8.8763813033963785</v>
      </c>
      <c r="M32" s="14">
        <f t="shared" si="64"/>
        <v>2.1252300949665495</v>
      </c>
      <c r="N32" s="14">
        <f t="shared" si="64"/>
        <v>8.7784997431539402</v>
      </c>
      <c r="O32" s="14">
        <f t="shared" si="64"/>
        <v>2.5537114512996442</v>
      </c>
      <c r="P32" s="14">
        <f t="shared" si="64"/>
        <v>7.7941706484972908</v>
      </c>
      <c r="Q32" s="14">
        <f t="shared" si="64"/>
        <v>8.4928809025334608</v>
      </c>
      <c r="R32" s="14">
        <f t="shared" si="64"/>
        <v>5.8684906871780225</v>
      </c>
      <c r="S32" s="14">
        <f>AVERAGE(S23, S25:S27)</f>
        <v>7.3587799678405679</v>
      </c>
      <c r="T32" s="14">
        <f t="shared" si="64"/>
        <v>7.9499716870669417</v>
      </c>
      <c r="U32" s="14">
        <f t="shared" si="64"/>
        <v>9.8935061355173737</v>
      </c>
      <c r="V32" s="14">
        <f t="shared" si="64"/>
        <v>1.2071208755673455</v>
      </c>
      <c r="W32" s="14">
        <f t="shared" si="64"/>
        <v>2.2864777776572049</v>
      </c>
      <c r="X32" s="14">
        <f>AVERAGE(X23:X26)</f>
        <v>0.51112867818940733</v>
      </c>
      <c r="Y32" s="14">
        <f>AVERAGE(Y23:Y27)</f>
        <v>1.3526599999999998</v>
      </c>
      <c r="Z32" s="14">
        <f>AVERAGE(Z23:Z27)</f>
        <v>0.63293999999999995</v>
      </c>
      <c r="AA32" s="14">
        <f>AVERAGE(AA23:AA26)</f>
        <v>1.7252999999999998</v>
      </c>
      <c r="AB32" s="14">
        <f>AVERAGE(AB23:AB27)</f>
        <v>3.9133599999999999</v>
      </c>
      <c r="AC32" s="14">
        <f>AVERAGE(AC23:AC27)</f>
        <v>2.9746200000000003</v>
      </c>
      <c r="AD32" s="14">
        <f>AVERAGE(AD23:AD27)</f>
        <v>0.27914000000000005</v>
      </c>
      <c r="AE32" s="14">
        <f>AVERAGE(AE23:AE27)</f>
        <v>0.374</v>
      </c>
      <c r="AF32" s="14">
        <f>AVERAGE(AF23:AF27)</f>
        <v>0.30655999999999989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STDEV(D23:D27)</f>
        <v>0.72649111969796198</v>
      </c>
      <c r="E33" s="14">
        <f>STDEV(E23:E27)</f>
        <v>0.72846569445650622</v>
      </c>
      <c r="F33" s="14">
        <f>STDEV(F23:F27)</f>
        <v>0.21278343450560241</v>
      </c>
      <c r="G33" s="14">
        <f>STDEV(G23:G26)</f>
        <v>5.0016863822781497E-2</v>
      </c>
      <c r="H33" s="14">
        <f t="shared" ref="H33:W33" si="65">STDEV(H23:H27)</f>
        <v>9.3100762617714286E-2</v>
      </c>
      <c r="I33" s="14">
        <f t="shared" si="65"/>
        <v>7.9038693055996284E-2</v>
      </c>
      <c r="J33" s="14">
        <f t="shared" si="65"/>
        <v>0.1405460316053074</v>
      </c>
      <c r="K33" s="14">
        <f t="shared" si="65"/>
        <v>0.26282904139383101</v>
      </c>
      <c r="L33" s="14">
        <f>STDEV(L23, L25:L27)</f>
        <v>0.16958734903761377</v>
      </c>
      <c r="M33" s="14">
        <f t="shared" si="65"/>
        <v>9.3927787744564784E-2</v>
      </c>
      <c r="N33" s="14">
        <f t="shared" si="65"/>
        <v>0.30905967756381186</v>
      </c>
      <c r="O33" s="14">
        <f t="shared" si="65"/>
        <v>0.10614440753802412</v>
      </c>
      <c r="P33" s="14">
        <f t="shared" si="65"/>
        <v>0.42284933797883412</v>
      </c>
      <c r="Q33" s="14">
        <f t="shared" si="65"/>
        <v>0.44286150964839127</v>
      </c>
      <c r="R33" s="14">
        <f t="shared" si="65"/>
        <v>0.20217224248408225</v>
      </c>
      <c r="S33" s="14">
        <f>STDEV(S23, S25:S27)</f>
        <v>0.28332341333622574</v>
      </c>
      <c r="T33" s="14">
        <f t="shared" si="65"/>
        <v>0.34283873912159196</v>
      </c>
      <c r="U33" s="14">
        <f t="shared" si="65"/>
        <v>0.6755947051302843</v>
      </c>
      <c r="V33" s="14">
        <f t="shared" si="65"/>
        <v>7.2420402594203612E-2</v>
      </c>
      <c r="W33" s="14">
        <f t="shared" si="65"/>
        <v>6.0962819404195609E-2</v>
      </c>
      <c r="X33" s="14">
        <f>STDEV(X23:X26)</f>
        <v>8.7499366339418211E-2</v>
      </c>
      <c r="Y33" s="14">
        <f>STDEV(Y23:Y27)</f>
        <v>7.8104148417353608E-2</v>
      </c>
      <c r="Z33" s="14">
        <f>STDEV(Z23:Z27)</f>
        <v>7.3819191271647558E-2</v>
      </c>
      <c r="AA33" s="14">
        <f>STDEV(AA23:AA26)</f>
        <v>8.6453532798453858E-2</v>
      </c>
      <c r="AB33" s="14">
        <f>STDEV(AB23:AB27)</f>
        <v>0.38715639346393332</v>
      </c>
      <c r="AC33" s="14">
        <f>STDEV(AC23:AC27)</f>
        <v>0.51175010210062533</v>
      </c>
      <c r="AD33" s="14">
        <f>STDEV(AD23:AD27)</f>
        <v>1.9097329656263453E-2</v>
      </c>
      <c r="AE33" s="14">
        <f>STDEV(AE23:AE27)</f>
        <v>4.1871410293898619E-2</v>
      </c>
      <c r="AF33" s="14">
        <f>STDEV(AF23:AF27)</f>
        <v>2.7876925942435023E-2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MAX(D23:D27)-MIN(D23:D27)</f>
        <v>1.871299999999998</v>
      </c>
      <c r="E34" s="14">
        <f>MAX(E23:E27)-MIN(E23:E27)</f>
        <v>1.8941999999999997</v>
      </c>
      <c r="F34" s="14">
        <f>MAX(F23:F27)-MIN(F23:F27)</f>
        <v>0.51560000000000006</v>
      </c>
      <c r="G34" s="14">
        <f>MAX(G23:G26)-MIN(G23:G26)</f>
        <v>0.12250000000000005</v>
      </c>
      <c r="H34" s="14">
        <f t="shared" ref="H34:W34" si="66">MAX(H23:H27)-MIN(H23:H27)</f>
        <v>0.24319999999999986</v>
      </c>
      <c r="I34" s="14">
        <f t="shared" si="66"/>
        <v>0.17849999999999966</v>
      </c>
      <c r="J34" s="14">
        <f t="shared" si="66"/>
        <v>0.29970000000000052</v>
      </c>
      <c r="K34" s="14">
        <f t="shared" si="66"/>
        <v>0.63110000000000088</v>
      </c>
      <c r="L34" s="14">
        <f>MAX(L23, L25:L27)-MIN(L23, L25:L27)</f>
        <v>0.37448210531168691</v>
      </c>
      <c r="M34" s="14">
        <f t="shared" si="66"/>
        <v>0.22248384393909504</v>
      </c>
      <c r="N34" s="14">
        <f t="shared" si="66"/>
        <v>0.85882908934083879</v>
      </c>
      <c r="O34" s="14">
        <f t="shared" si="66"/>
        <v>0.18504083185087872</v>
      </c>
      <c r="P34" s="14">
        <f t="shared" si="66"/>
        <v>1.075238703140089</v>
      </c>
      <c r="Q34" s="14">
        <f t="shared" si="66"/>
        <v>1.0669954862748483</v>
      </c>
      <c r="R34" s="14">
        <f t="shared" si="66"/>
        <v>0.43907859920181291</v>
      </c>
      <c r="S34" s="14">
        <f>MAX(S23, S25:S27)-MIN(S23, S25:S27)</f>
        <v>0.63708001615298127</v>
      </c>
      <c r="T34" s="14">
        <f t="shared" si="66"/>
        <v>0.80976706596528558</v>
      </c>
      <c r="U34" s="14">
        <f t="shared" si="66"/>
        <v>1.5609586269061992</v>
      </c>
      <c r="V34" s="14">
        <f t="shared" si="66"/>
        <v>0.19529900007694789</v>
      </c>
      <c r="W34" s="14">
        <f t="shared" si="66"/>
        <v>0.16024181748339394</v>
      </c>
      <c r="X34" s="14">
        <f>MAX(X23:X26)-MIN(X23:X26)</f>
        <v>0.17118020344128498</v>
      </c>
      <c r="Y34" s="14">
        <f>MAX(Y23:Y27)-MIN(Y23:Y27)</f>
        <v>0.2077</v>
      </c>
      <c r="Z34" s="14">
        <f>MAX(Z23:Z27)-MIN(Z23:Z27)</f>
        <v>0.18479999999999996</v>
      </c>
      <c r="AA34" s="14">
        <f>MAX(AA23:AA26)-MIN(AA23:AA26)</f>
        <v>0.20320000000000005</v>
      </c>
      <c r="AB34" s="14">
        <f>MAX(AB23:AB27)-MIN(AB23:AB27)</f>
        <v>1.0482999999999998</v>
      </c>
      <c r="AC34" s="14">
        <f>MAX(AC23:AC27)-MIN(AC23:AC27)</f>
        <v>1.2071000000000001</v>
      </c>
      <c r="AD34" s="14">
        <f>MAX(AD23:AD27)-MIN(AD23:AD27)</f>
        <v>5.1400000000000001E-2</v>
      </c>
      <c r="AE34" s="14">
        <f>MAX(AE23:AE27)-MIN(AE23:AE27)</f>
        <v>8.829999999999999E-2</v>
      </c>
      <c r="AF34" s="14">
        <f>MAX(AF23:AF27)-MIN(AF23:AF27)</f>
        <v>6.6700000000000204E-2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MIN(D23:D27)</f>
        <v>17.516500000000001</v>
      </c>
      <c r="E35" s="14">
        <f>MIN(E23:E27)</f>
        <v>15.5099</v>
      </c>
      <c r="F35" s="14">
        <f>MIN(F23:F27)</f>
        <v>2.8613</v>
      </c>
      <c r="G35" s="14">
        <f>MIN(G23:G26)</f>
        <v>1.0522</v>
      </c>
      <c r="H35" s="14">
        <f t="shared" ref="H35:W35" si="67">MIN(H23:H27)</f>
        <v>1.3417000000000001</v>
      </c>
      <c r="I35" s="14">
        <f t="shared" si="67"/>
        <v>0.74230000000000018</v>
      </c>
      <c r="J35" s="14">
        <f t="shared" si="67"/>
        <v>1.9608999999999996</v>
      </c>
      <c r="K35" s="14">
        <f t="shared" si="67"/>
        <v>0.92839999999999989</v>
      </c>
      <c r="L35" s="14">
        <f>MIN(L23, L25:L27)</f>
        <v>8.6500416854486897</v>
      </c>
      <c r="M35" s="14">
        <f t="shared" si="67"/>
        <v>2.0108217822571945</v>
      </c>
      <c r="N35" s="14">
        <f t="shared" si="67"/>
        <v>8.3276682818289185</v>
      </c>
      <c r="O35" s="14">
        <f t="shared" si="67"/>
        <v>2.4912277234327656</v>
      </c>
      <c r="P35" s="14">
        <f t="shared" si="67"/>
        <v>7.1107007200415904</v>
      </c>
      <c r="Q35" s="14">
        <f t="shared" si="67"/>
        <v>7.7814936875898049</v>
      </c>
      <c r="R35" s="14">
        <f t="shared" si="67"/>
        <v>5.676834253349309</v>
      </c>
      <c r="S35" s="14">
        <f>MIN(S23, S25:S27)</f>
        <v>7.003597473441773</v>
      </c>
      <c r="T35" s="14">
        <f t="shared" si="67"/>
        <v>7.593093110189022</v>
      </c>
      <c r="U35" s="14">
        <f t="shared" si="67"/>
        <v>8.9422607505037561</v>
      </c>
      <c r="V35" s="14">
        <f t="shared" si="67"/>
        <v>1.1150333089195141</v>
      </c>
      <c r="W35" s="14">
        <f t="shared" si="67"/>
        <v>2.228572451144454</v>
      </c>
      <c r="X35" s="14">
        <f>MIN(X23:X26)</f>
        <v>0.4203250289954194</v>
      </c>
      <c r="Y35" s="14">
        <f>MIN(Y23:Y27)</f>
        <v>1.2408000000000001</v>
      </c>
      <c r="Z35" s="14">
        <f>MIN(Z23:Z27)</f>
        <v>0.53210000000000002</v>
      </c>
      <c r="AA35" s="14">
        <f>MIN(AA23:AA26)</f>
        <v>1.6231</v>
      </c>
      <c r="AB35" s="14">
        <f>MIN(AB23:AB27)</f>
        <v>3.3946999999999998</v>
      </c>
      <c r="AC35" s="14">
        <f>MIN(AC23:AC27)</f>
        <v>2.5553000000000003</v>
      </c>
      <c r="AD35" s="14">
        <f>MIN(AD23:AD27)</f>
        <v>0.25019999999999998</v>
      </c>
      <c r="AE35" s="14">
        <f>MIN(AE23:AE27)</f>
        <v>0.33079999999999998</v>
      </c>
      <c r="AF35" s="14">
        <f>MIN(AF23:AF27)</f>
        <v>0.28129999999999988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MAX(D23:D27)</f>
        <v>19.387799999999999</v>
      </c>
      <c r="E36" s="14">
        <f>MAX(E23:E27)</f>
        <v>17.4041</v>
      </c>
      <c r="F36" s="14">
        <f>MAX(F23:F27)</f>
        <v>3.3769</v>
      </c>
      <c r="G36" s="14">
        <f>MAX(G23:G26)</f>
        <v>1.1747000000000001</v>
      </c>
      <c r="H36" s="14">
        <f t="shared" ref="H36:W36" si="68">MAX(H23:H27)</f>
        <v>1.5849</v>
      </c>
      <c r="I36" s="14">
        <f t="shared" si="68"/>
        <v>0.92079999999999984</v>
      </c>
      <c r="J36" s="14">
        <f t="shared" si="68"/>
        <v>2.2606000000000002</v>
      </c>
      <c r="K36" s="14">
        <f t="shared" si="68"/>
        <v>1.5595000000000008</v>
      </c>
      <c r="L36" s="14">
        <f>MAX(L23, L25:L27)</f>
        <v>9.0245237907603766</v>
      </c>
      <c r="M36" s="14">
        <f t="shared" si="68"/>
        <v>2.2333056261962896</v>
      </c>
      <c r="N36" s="14">
        <f t="shared" si="68"/>
        <v>9.1864973711697573</v>
      </c>
      <c r="O36" s="14">
        <f t="shared" si="68"/>
        <v>2.6762685552836443</v>
      </c>
      <c r="P36" s="14">
        <f t="shared" si="68"/>
        <v>8.1859394231816793</v>
      </c>
      <c r="Q36" s="14">
        <f t="shared" si="68"/>
        <v>8.8484891738646532</v>
      </c>
      <c r="R36" s="14">
        <f t="shared" si="68"/>
        <v>6.1159128525511219</v>
      </c>
      <c r="S36" s="14">
        <f>MAX(S23, S25:S27)</f>
        <v>7.6406774895947542</v>
      </c>
      <c r="T36" s="14">
        <f t="shared" si="68"/>
        <v>8.4028601761543076</v>
      </c>
      <c r="U36" s="14">
        <f t="shared" si="68"/>
        <v>10.503219377409955</v>
      </c>
      <c r="V36" s="14">
        <f t="shared" si="68"/>
        <v>1.310332308996462</v>
      </c>
      <c r="W36" s="14">
        <f t="shared" si="68"/>
        <v>2.388814268627848</v>
      </c>
      <c r="X36" s="14">
        <f>MAX(X23:X26)</f>
        <v>0.59150523243670439</v>
      </c>
      <c r="Y36" s="14">
        <f>MAX(Y23:Y27)</f>
        <v>1.4485000000000001</v>
      </c>
      <c r="Z36" s="14">
        <f>MAX(Z23:Z27)</f>
        <v>0.71689999999999998</v>
      </c>
      <c r="AA36" s="14">
        <f>MAX(AA23:AA26)</f>
        <v>1.8263</v>
      </c>
      <c r="AB36" s="14">
        <f>MAX(AB23:AB27)</f>
        <v>4.4429999999999996</v>
      </c>
      <c r="AC36" s="14">
        <f>MAX(AC23:AC27)</f>
        <v>3.7624000000000004</v>
      </c>
      <c r="AD36" s="14">
        <f>MAX(AD23:AD27)</f>
        <v>0.30159999999999998</v>
      </c>
      <c r="AE36" s="14">
        <f>MAX(AE23:AE27)</f>
        <v>0.41909999999999997</v>
      </c>
      <c r="AF36" s="14">
        <f>MAX(AF23:AF27)</f>
        <v>0.34800000000000009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COUNT(D23:D27)</f>
        <v>5</v>
      </c>
      <c r="E37" s="15">
        <f>COUNT(E23:E27)</f>
        <v>5</v>
      </c>
      <c r="F37" s="15">
        <f>COUNT(F23:F27)</f>
        <v>5</v>
      </c>
      <c r="G37" s="15">
        <f>COUNT(G23:G26)</f>
        <v>4</v>
      </c>
      <c r="H37" s="15">
        <f t="shared" ref="H37:W37" si="69">COUNT(H23:H27)</f>
        <v>5</v>
      </c>
      <c r="I37" s="15">
        <f t="shared" si="69"/>
        <v>5</v>
      </c>
      <c r="J37" s="15">
        <f t="shared" si="69"/>
        <v>5</v>
      </c>
      <c r="K37" s="15">
        <f t="shared" si="69"/>
        <v>5</v>
      </c>
      <c r="L37" s="15">
        <f>COUNT(L23, L25:L27)</f>
        <v>4</v>
      </c>
      <c r="M37" s="15">
        <f t="shared" si="69"/>
        <v>5</v>
      </c>
      <c r="N37" s="15">
        <f t="shared" si="69"/>
        <v>5</v>
      </c>
      <c r="O37" s="15">
        <f t="shared" si="69"/>
        <v>3</v>
      </c>
      <c r="P37" s="15">
        <f t="shared" si="69"/>
        <v>5</v>
      </c>
      <c r="Q37" s="15">
        <f t="shared" si="69"/>
        <v>5</v>
      </c>
      <c r="R37" s="15">
        <f t="shared" si="69"/>
        <v>5</v>
      </c>
      <c r="S37" s="15">
        <f>COUNT(S23, S25:S27)</f>
        <v>4</v>
      </c>
      <c r="T37" s="15">
        <f t="shared" si="69"/>
        <v>5</v>
      </c>
      <c r="U37" s="15">
        <f t="shared" si="69"/>
        <v>5</v>
      </c>
      <c r="V37" s="15">
        <f t="shared" si="69"/>
        <v>5</v>
      </c>
      <c r="W37" s="15">
        <f t="shared" si="69"/>
        <v>5</v>
      </c>
      <c r="X37" s="15">
        <f>COUNT(X23:X26)</f>
        <v>4</v>
      </c>
      <c r="Y37" s="15">
        <f>COUNT(Y23:Y27)</f>
        <v>5</v>
      </c>
      <c r="Z37" s="15">
        <f>COUNT(Z23:Z27)</f>
        <v>5</v>
      </c>
      <c r="AA37" s="15">
        <f>COUNT(AA23:AA26)</f>
        <v>4</v>
      </c>
      <c r="AB37" s="15">
        <f>COUNT(AB23:AB27)</f>
        <v>5</v>
      </c>
      <c r="AC37" s="15">
        <f>COUNT(AC23:AC27)</f>
        <v>5</v>
      </c>
      <c r="AD37" s="15">
        <f>COUNT(AD23:AD27)</f>
        <v>5</v>
      </c>
      <c r="AE37" s="15">
        <f>COUNT(AE23:AE27)</f>
        <v>5</v>
      </c>
      <c r="AF37" s="15">
        <f>COUNT(AF23:AF27)</f>
        <v>5</v>
      </c>
      <c r="AI37" s="12"/>
      <c r="AJ37" s="12"/>
      <c r="AK37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topLeftCell="Q1" workbookViewId="0">
      <selection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820</v>
      </c>
      <c r="C3" s="1" t="s">
        <v>583</v>
      </c>
      <c r="D3" s="5">
        <f t="shared" ref="D3:D12" si="0">((AG3-AW3)^2+(AH3-AX3)^2)^0.5</f>
        <v>13.1686</v>
      </c>
      <c r="E3" s="5">
        <f t="shared" ref="E3:E12" si="1">((AG3-AU3)^2+(AH3-AV3)^2)^0.5</f>
        <v>11.6427</v>
      </c>
      <c r="F3" s="5">
        <f t="shared" ref="F3:F12" si="2">((AG3-AM3)^2+(AH3-AN3)^2)^0.5</f>
        <v>2.2625000000000002</v>
      </c>
      <c r="G3" s="5">
        <f t="shared" ref="G3:G12" si="3">((AG3-AI3)^2+(AH3-AJ3)^2)^0.5</f>
        <v>0.69599999999999995</v>
      </c>
      <c r="H3" s="5">
        <f t="shared" ref="H3:H12" si="4">((AK3-AM3)^2+(AL3-AN3)^2)^0.5</f>
        <v>1.1100000000000001</v>
      </c>
      <c r="I3" s="5">
        <f t="shared" ref="I3:I12" si="5">((AM3-AO3)^2+(AN3-AP3)^2)^0.5</f>
        <v>0.69089999999999963</v>
      </c>
      <c r="J3" s="5">
        <f t="shared" ref="J3:J12" si="6">((AO3-AQ3)^2+(AP3-AR3)^2)^0.5</f>
        <v>1.4364000000000003</v>
      </c>
      <c r="K3" s="5">
        <f t="shared" ref="K3:K12" si="7">((AQ3-AS3)^2+(AR3-AT3)^2)^0.5</f>
        <v>1.0198</v>
      </c>
      <c r="L3" s="5">
        <f t="shared" ref="L3:L12" si="8">((BS3-BU3)^2+(BT3-BV3)^2)^0.5</f>
        <v>5.1545118410961086</v>
      </c>
      <c r="M3" s="5">
        <f t="shared" ref="M3:M12" si="9">((BU3-BW3)^2+(BV3-BX3)^2)^0.5</f>
        <v>5.1545118410961086</v>
      </c>
      <c r="N3" s="5">
        <f t="shared" ref="N3:N11" si="10">((BW3-BY3)^2+(BX3-BZ3)^2)^0.5 + ((BY3-CA3)^2+(BZ3-CB3)^2)^0.5</f>
        <v>0</v>
      </c>
      <c r="O3" s="5">
        <f t="shared" ref="O3:O11" si="11">((CA3-CC3)^2+(CB3-CD3)^2)^0.5</f>
        <v>0</v>
      </c>
      <c r="P3" s="5">
        <f>((CE3-CG3)^2+(CF3-CH3)^2)^0.5</f>
        <v>6.0471517526848952</v>
      </c>
      <c r="Q3" s="5">
        <f t="shared" ref="Q3:Q11" si="12">((CG3-CI3)^2+(CH3-CJ3)^2)^0.5</f>
        <v>6.306568988760846</v>
      </c>
      <c r="R3" s="5">
        <f>((CO3-CQ3)^2+(CP3-CR3)^2)^0.5</f>
        <v>4.0210665500585794</v>
      </c>
      <c r="S3" s="5">
        <f>((CQ3-CS3)^2+(CR3-CT3)^2)^0.5</f>
        <v>4.9195645030835813</v>
      </c>
      <c r="T3" s="5">
        <f>((CY3-DA3)^2+(CZ3-DB3)^2)^0.5</f>
        <v>5.5668542831656733</v>
      </c>
      <c r="U3" s="5">
        <f>((DA3-DC3)^2+(DB3-DD3)^2)^0.5</f>
        <v>6.924417410872918</v>
      </c>
      <c r="V3" s="5">
        <f>((DI3-DK3)^2+(DJ3-DL3)^2)^0.5</f>
        <v>0.62338188135363715</v>
      </c>
      <c r="W3" s="5">
        <f>((DK3-DM3)^2+(DL3-DN3)^2)^0.5</f>
        <v>1.5081187022247282</v>
      </c>
      <c r="X3" s="5">
        <f>((DM3-DO3)^2+(DN3-DP3)^2)^0.5</f>
        <v>0.41255953509766341</v>
      </c>
      <c r="Y3" s="5">
        <f t="shared" ref="Y3:Y12" si="13">((BE3-BK3)^2+(BF3-BL3)^2)^0.5</f>
        <v>1.0649</v>
      </c>
      <c r="Z3" s="5">
        <f t="shared" ref="Z3:Z12" si="14">((BG3-BI3)^2+(BH3-BJ3)^2)^0.5</f>
        <v>0.50670000000000004</v>
      </c>
      <c r="AA3" s="5">
        <f t="shared" ref="AA3:AA12" si="15">((BC3-BM3)^2+(BD3-BN3)^2)^0.5</f>
        <v>1.2814000000000001</v>
      </c>
      <c r="AB3" s="5">
        <f t="shared" ref="AB3:AB12" si="16">((BA3-BO3)^2+(BB3-BP3)^2)^0.5</f>
        <v>2.3513999999999999</v>
      </c>
      <c r="AC3" s="6">
        <f t="shared" ref="AC3:AC12" si="17">((AY3-BQ3)^2+(AZ3-BR3)^2)^0.5</f>
        <v>1.5989</v>
      </c>
      <c r="AD3" s="6">
        <f>((CK3-CM3)^2+(CL3-CN3)^2)^0.5</f>
        <v>0.18990000000000062</v>
      </c>
      <c r="AE3" s="6">
        <f>((CU3-CW3)^2+(CV3-CX3)^2)^0.5</f>
        <v>0.20570000000000022</v>
      </c>
      <c r="AF3" s="6">
        <f>((DE3-DG3)^2+(DF3-DH3)^2)^0.5</f>
        <v>0.19689999999999985</v>
      </c>
      <c r="AG3" s="9">
        <v>0</v>
      </c>
      <c r="AH3" s="9">
        <v>0</v>
      </c>
      <c r="AI3" s="9">
        <v>0</v>
      </c>
      <c r="AJ3" s="9">
        <v>-0.69599999999999995</v>
      </c>
      <c r="AK3" s="9">
        <v>0</v>
      </c>
      <c r="AL3" s="9">
        <v>-1.1525000000000001</v>
      </c>
      <c r="AM3" s="9">
        <v>0</v>
      </c>
      <c r="AN3" s="9">
        <v>-2.2625000000000002</v>
      </c>
      <c r="AO3" s="9">
        <v>0</v>
      </c>
      <c r="AP3" s="9">
        <v>-2.9533999999999998</v>
      </c>
      <c r="AQ3" s="9">
        <v>0</v>
      </c>
      <c r="AR3" s="9">
        <v>-4.3898000000000001</v>
      </c>
      <c r="AS3" s="9">
        <v>0</v>
      </c>
      <c r="AT3" s="9">
        <v>-5.4096000000000002</v>
      </c>
      <c r="AU3" s="9">
        <v>0</v>
      </c>
      <c r="AV3" s="9">
        <v>-11.6427</v>
      </c>
      <c r="AW3" s="9">
        <v>0</v>
      </c>
      <c r="AX3" s="9">
        <v>-13.1686</v>
      </c>
      <c r="AY3" s="18">
        <v>0.69340000000000002</v>
      </c>
      <c r="AZ3" s="18">
        <v>-5.7347000000000001</v>
      </c>
      <c r="BA3" s="19">
        <v>1.0808</v>
      </c>
      <c r="BB3" s="19">
        <v>-5.7347000000000001</v>
      </c>
      <c r="BC3" s="19">
        <v>0.69850000000000001</v>
      </c>
      <c r="BD3" s="19">
        <v>-5.7347000000000001</v>
      </c>
      <c r="BE3" s="19">
        <v>0.60070000000000001</v>
      </c>
      <c r="BF3" s="19">
        <v>-5.7347000000000001</v>
      </c>
      <c r="BG3" s="19">
        <v>0.33400000000000002</v>
      </c>
      <c r="BH3" s="19">
        <v>-5.7347000000000001</v>
      </c>
      <c r="BI3" s="19">
        <v>-0.17269999999999999</v>
      </c>
      <c r="BJ3" s="19">
        <v>-5.7347000000000001</v>
      </c>
      <c r="BK3" s="19">
        <v>-0.4642</v>
      </c>
      <c r="BL3" s="19">
        <v>-5.7347000000000001</v>
      </c>
      <c r="BM3" s="19">
        <v>-0.58289999999999997</v>
      </c>
      <c r="BN3" s="19">
        <v>-5.7347000000000001</v>
      </c>
      <c r="BO3" s="19">
        <v>-1.2706</v>
      </c>
      <c r="BP3" s="19">
        <v>-5.7347000000000001</v>
      </c>
      <c r="BQ3" s="19">
        <v>-0.90549999999999997</v>
      </c>
      <c r="BR3" s="19">
        <v>-5.7347000000000001</v>
      </c>
      <c r="BS3" s="17">
        <v>0</v>
      </c>
      <c r="BT3" s="17">
        <v>0</v>
      </c>
      <c r="BU3" s="17">
        <v>-4.2195999999999998</v>
      </c>
      <c r="BV3" s="17">
        <v>-2.9603999999999999</v>
      </c>
      <c r="BW3" s="17"/>
      <c r="BX3" s="17"/>
      <c r="BY3" s="17"/>
      <c r="BZ3" s="17"/>
      <c r="CA3" s="17"/>
      <c r="CB3" s="17"/>
      <c r="CC3" s="17"/>
      <c r="CD3" s="17"/>
      <c r="CE3" s="12">
        <v>-4.3783000000000003</v>
      </c>
      <c r="CF3" s="12">
        <v>-2.9914999999999998</v>
      </c>
      <c r="CG3" s="12">
        <v>-5.2526999999999999</v>
      </c>
      <c r="CH3" s="12">
        <v>2.9921000000000002</v>
      </c>
      <c r="CI3" s="12">
        <v>-1.9031</v>
      </c>
      <c r="CJ3" s="12">
        <v>-2.3513999999999999</v>
      </c>
      <c r="CK3" s="12">
        <v>-4.5560999999999998</v>
      </c>
      <c r="CL3" s="12">
        <v>-0.72389999999999999</v>
      </c>
      <c r="CM3" s="12">
        <v>-4.7460000000000004</v>
      </c>
      <c r="CN3" s="12">
        <v>-0.72389999999999999</v>
      </c>
      <c r="CO3" s="12">
        <v>-4.8711000000000002</v>
      </c>
      <c r="CP3" s="12">
        <v>-0.7087</v>
      </c>
      <c r="CQ3" s="12">
        <v>-4.1269</v>
      </c>
      <c r="CR3" s="12">
        <v>-4.6603000000000003</v>
      </c>
      <c r="CS3" s="12">
        <v>-2.5621999999999998</v>
      </c>
      <c r="CT3" s="12">
        <v>3.8E-3</v>
      </c>
      <c r="CU3" s="12">
        <v>-4.4932999999999996</v>
      </c>
      <c r="CV3" s="12">
        <v>-2.1012</v>
      </c>
      <c r="CW3" s="12">
        <v>-4.6989999999999998</v>
      </c>
      <c r="CX3" s="12">
        <v>-2.1012</v>
      </c>
      <c r="CY3" s="12">
        <v>-4.9326999999999996</v>
      </c>
      <c r="CZ3" s="12">
        <v>-2.0636999999999999</v>
      </c>
      <c r="DA3" s="12">
        <v>-1.3646</v>
      </c>
      <c r="DB3" s="12">
        <v>-6.3367000000000004</v>
      </c>
      <c r="DC3" s="12">
        <v>-1.8293999999999999</v>
      </c>
      <c r="DD3" s="12">
        <v>0.57210000000000005</v>
      </c>
      <c r="DE3" s="12">
        <v>-2.8435000000000001</v>
      </c>
      <c r="DF3" s="12">
        <v>-4.3002000000000002</v>
      </c>
      <c r="DG3" s="12">
        <v>-3.0404</v>
      </c>
      <c r="DH3" s="12">
        <v>-4.3002000000000002</v>
      </c>
      <c r="DI3" s="12">
        <v>-3.0200999999999998</v>
      </c>
      <c r="DJ3" s="12">
        <v>-4.2969999999999997</v>
      </c>
      <c r="DK3" s="12">
        <v>-2.4281999999999999</v>
      </c>
      <c r="DL3" s="12">
        <v>-4.4926000000000004</v>
      </c>
      <c r="DM3" s="12">
        <v>-1.4502999999999999</v>
      </c>
      <c r="DN3" s="12">
        <v>-5.6406999999999998</v>
      </c>
      <c r="DO3" s="12">
        <v>-1.2967</v>
      </c>
      <c r="DP3" s="12">
        <v>-6.0236000000000001</v>
      </c>
    </row>
    <row r="4" spans="2:120" ht="14.45" customHeight="1" x14ac:dyDescent="0.2">
      <c r="B4" s="2"/>
      <c r="C4" s="2"/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 s="5">
        <f t="shared" si="4"/>
        <v>0</v>
      </c>
      <c r="I4" s="5">
        <f t="shared" si="5"/>
        <v>0</v>
      </c>
      <c r="J4" s="5">
        <f t="shared" si="6"/>
        <v>0</v>
      </c>
      <c r="K4" s="5">
        <f t="shared" si="7"/>
        <v>0</v>
      </c>
      <c r="L4" s="5">
        <f t="shared" si="8"/>
        <v>0</v>
      </c>
      <c r="M4" s="5">
        <f t="shared" si="9"/>
        <v>0</v>
      </c>
      <c r="N4" s="5">
        <f t="shared" si="10"/>
        <v>0</v>
      </c>
      <c r="O4" s="5">
        <f t="shared" si="11"/>
        <v>0</v>
      </c>
      <c r="P4" s="5">
        <f t="shared" ref="P4:P11" si="18">((CE4-CG4)^2+(CF4-CH4)^2)^0.5</f>
        <v>0</v>
      </c>
      <c r="Q4" s="5">
        <f t="shared" si="12"/>
        <v>0</v>
      </c>
      <c r="R4" s="5">
        <f t="shared" ref="R4:R11" si="19">((CO4-CQ4)^2+(CP4-CR4)^2)^0.5</f>
        <v>0</v>
      </c>
      <c r="S4" s="5">
        <f t="shared" ref="S4:S11" si="20">((CQ4-CS4)^2+(CR4-CT4)^2)^0.5</f>
        <v>0</v>
      </c>
      <c r="T4" s="5">
        <f t="shared" ref="T4:T11" si="21">((CY4-DA4)^2+(CZ4-DB4)^2)^0.5</f>
        <v>0</v>
      </c>
      <c r="U4" s="5">
        <f t="shared" ref="U4:U11" si="22">((DA4-DC4)^2+(DB4-DD4)^2)^0.5</f>
        <v>0</v>
      </c>
      <c r="V4" s="5">
        <f t="shared" ref="V4:V12" si="23">((DI4-DK4)^2+(DJ4-DL4)^2)^0.5</f>
        <v>0</v>
      </c>
      <c r="W4" s="5">
        <f t="shared" ref="W4:W12" si="24">((DK4-DM4)^2+(DL4-DN4)^2)^0.5</f>
        <v>0</v>
      </c>
      <c r="X4" s="5">
        <f t="shared" ref="X4:X12" si="25">((DM4-DO4)^2+(DN4-DP4)^2)^0.5</f>
        <v>0</v>
      </c>
      <c r="Y4" s="5">
        <f t="shared" si="13"/>
        <v>0</v>
      </c>
      <c r="Z4" s="5">
        <f t="shared" si="14"/>
        <v>0</v>
      </c>
      <c r="AA4" s="5">
        <f t="shared" si="15"/>
        <v>0</v>
      </c>
      <c r="AB4" s="5">
        <f t="shared" si="16"/>
        <v>0</v>
      </c>
      <c r="AC4" s="6">
        <f t="shared" si="17"/>
        <v>0</v>
      </c>
      <c r="AD4" s="6">
        <f t="shared" ref="AD4:AD10" si="26">((CK4-CM4)^2+(CL4-CN4)^2)^0.5</f>
        <v>0</v>
      </c>
      <c r="AE4" s="6">
        <f t="shared" ref="AE4:AE10" si="27">((CU4-CW4)^2+(CV4-CX4)^2)^0.5</f>
        <v>0</v>
      </c>
      <c r="AF4" s="6">
        <f t="shared" ref="AF4:AF10" si="28">((DE4-DG4)^2+(DF4-DH4)^2)^0.5</f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si="10"/>
        <v>0</v>
      </c>
      <c r="O5" s="5">
        <f>((CA5-CC5)^2+(CB5-CD5)^2)^0.5</f>
        <v>0</v>
      </c>
      <c r="P5" s="5">
        <f t="shared" si="18"/>
        <v>0</v>
      </c>
      <c r="Q5" s="5">
        <f t="shared" si="12"/>
        <v>0</v>
      </c>
      <c r="R5" s="5">
        <f t="shared" si="19"/>
        <v>0</v>
      </c>
      <c r="S5" s="5">
        <f t="shared" si="20"/>
        <v>0</v>
      </c>
      <c r="T5" s="5">
        <f t="shared" si="21"/>
        <v>0</v>
      </c>
      <c r="U5" s="5">
        <f t="shared" si="22"/>
        <v>0</v>
      </c>
      <c r="V5" s="5">
        <f t="shared" si="23"/>
        <v>0</v>
      </c>
      <c r="W5" s="5">
        <f t="shared" si="24"/>
        <v>0</v>
      </c>
      <c r="X5" s="5">
        <f t="shared" si="25"/>
        <v>0</v>
      </c>
      <c r="Y5" s="5">
        <f t="shared" si="13"/>
        <v>0</v>
      </c>
      <c r="Z5" s="5">
        <f t="shared" si="14"/>
        <v>0</v>
      </c>
      <c r="AA5" s="5">
        <f t="shared" si="15"/>
        <v>0</v>
      </c>
      <c r="AB5" s="5">
        <f t="shared" si="16"/>
        <v>0</v>
      </c>
      <c r="AC5" s="6">
        <f t="shared" si="17"/>
        <v>0</v>
      </c>
      <c r="AD5" s="6">
        <f t="shared" si="26"/>
        <v>0</v>
      </c>
      <c r="AE5" s="6">
        <f t="shared" si="27"/>
        <v>0</v>
      </c>
      <c r="AF5" s="6">
        <f t="shared" si="28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0"/>
        <v>0</v>
      </c>
      <c r="O6" s="5">
        <f t="shared" si="11"/>
        <v>0</v>
      </c>
      <c r="P6" s="5">
        <f t="shared" si="18"/>
        <v>0</v>
      </c>
      <c r="Q6" s="5">
        <f t="shared" si="12"/>
        <v>0</v>
      </c>
      <c r="R6" s="5">
        <f t="shared" si="19"/>
        <v>0</v>
      </c>
      <c r="S6" s="5">
        <f t="shared" si="20"/>
        <v>0</v>
      </c>
      <c r="T6" s="5">
        <f t="shared" si="21"/>
        <v>0</v>
      </c>
      <c r="U6" s="5">
        <f t="shared" si="22"/>
        <v>0</v>
      </c>
      <c r="V6" s="5">
        <f t="shared" si="23"/>
        <v>0</v>
      </c>
      <c r="W6" s="5">
        <f t="shared" si="24"/>
        <v>0</v>
      </c>
      <c r="X6" s="5">
        <f t="shared" si="25"/>
        <v>0</v>
      </c>
      <c r="Y6" s="5">
        <f t="shared" si="13"/>
        <v>0</v>
      </c>
      <c r="Z6" s="5">
        <f t="shared" si="14"/>
        <v>0</v>
      </c>
      <c r="AA6" s="5">
        <f t="shared" si="15"/>
        <v>0</v>
      </c>
      <c r="AB6" s="5">
        <f t="shared" si="16"/>
        <v>0</v>
      </c>
      <c r="AC6" s="6">
        <f t="shared" si="17"/>
        <v>0</v>
      </c>
      <c r="AD6" s="6">
        <f t="shared" si="26"/>
        <v>0</v>
      </c>
      <c r="AE6" s="6">
        <f t="shared" si="27"/>
        <v>0</v>
      </c>
      <c r="AF6" s="6">
        <f t="shared" si="28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11"/>
        <v>0</v>
      </c>
      <c r="P7" s="5">
        <f t="shared" si="18"/>
        <v>0</v>
      </c>
      <c r="Q7" s="5">
        <f t="shared" si="12"/>
        <v>0</v>
      </c>
      <c r="R7" s="5">
        <f t="shared" si="19"/>
        <v>0</v>
      </c>
      <c r="S7" s="5">
        <f t="shared" si="20"/>
        <v>0</v>
      </c>
      <c r="T7" s="5">
        <f t="shared" si="21"/>
        <v>0</v>
      </c>
      <c r="U7" s="5">
        <f t="shared" si="22"/>
        <v>0</v>
      </c>
      <c r="V7" s="5">
        <f t="shared" si="23"/>
        <v>0</v>
      </c>
      <c r="W7" s="5">
        <f t="shared" si="24"/>
        <v>0</v>
      </c>
      <c r="X7" s="5">
        <f t="shared" si="25"/>
        <v>0</v>
      </c>
      <c r="Y7" s="5">
        <f t="shared" si="13"/>
        <v>0</v>
      </c>
      <c r="Z7" s="5">
        <f t="shared" si="14"/>
        <v>0</v>
      </c>
      <c r="AA7" s="5">
        <f t="shared" si="15"/>
        <v>0</v>
      </c>
      <c r="AB7" s="5">
        <f t="shared" si="16"/>
        <v>0</v>
      </c>
      <c r="AC7" s="6">
        <f t="shared" si="17"/>
        <v>0</v>
      </c>
      <c r="AD7" s="6">
        <f t="shared" si="26"/>
        <v>0</v>
      </c>
      <c r="AE7" s="6">
        <f t="shared" si="27"/>
        <v>0</v>
      </c>
      <c r="AF7" s="6">
        <f t="shared" si="28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11"/>
        <v>0</v>
      </c>
      <c r="P8" s="5">
        <f t="shared" si="18"/>
        <v>0</v>
      </c>
      <c r="Q8" s="5">
        <f t="shared" si="12"/>
        <v>0</v>
      </c>
      <c r="R8" s="5">
        <f t="shared" si="19"/>
        <v>0</v>
      </c>
      <c r="S8" s="5">
        <f t="shared" si="20"/>
        <v>0</v>
      </c>
      <c r="T8" s="5">
        <f t="shared" si="21"/>
        <v>0</v>
      </c>
      <c r="U8" s="5">
        <f t="shared" si="22"/>
        <v>0</v>
      </c>
      <c r="V8" s="5">
        <f t="shared" si="23"/>
        <v>0</v>
      </c>
      <c r="W8" s="5">
        <f t="shared" si="24"/>
        <v>0</v>
      </c>
      <c r="X8" s="5">
        <f t="shared" si="25"/>
        <v>0</v>
      </c>
      <c r="Y8" s="5">
        <f t="shared" si="13"/>
        <v>0</v>
      </c>
      <c r="Z8" s="5">
        <f t="shared" si="14"/>
        <v>0</v>
      </c>
      <c r="AA8" s="5">
        <f t="shared" si="15"/>
        <v>0</v>
      </c>
      <c r="AB8" s="5">
        <f t="shared" si="16"/>
        <v>0</v>
      </c>
      <c r="AC8" s="6">
        <f t="shared" si="17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11"/>
        <v>0</v>
      </c>
      <c r="P9" s="5">
        <f t="shared" si="18"/>
        <v>0</v>
      </c>
      <c r="Q9" s="5">
        <f t="shared" si="12"/>
        <v>0</v>
      </c>
      <c r="R9" s="5">
        <f t="shared" si="19"/>
        <v>0</v>
      </c>
      <c r="S9" s="5">
        <f t="shared" si="20"/>
        <v>0</v>
      </c>
      <c r="T9" s="5">
        <f t="shared" si="21"/>
        <v>0</v>
      </c>
      <c r="U9" s="5">
        <f t="shared" si="22"/>
        <v>0</v>
      </c>
      <c r="V9" s="5">
        <f t="shared" si="23"/>
        <v>0</v>
      </c>
      <c r="W9" s="5">
        <f t="shared" si="24"/>
        <v>0</v>
      </c>
      <c r="X9" s="5">
        <f t="shared" si="25"/>
        <v>0</v>
      </c>
      <c r="Y9" s="5">
        <f t="shared" si="13"/>
        <v>0</v>
      </c>
      <c r="Z9" s="5">
        <f t="shared" si="14"/>
        <v>0</v>
      </c>
      <c r="AA9" s="5">
        <f t="shared" si="15"/>
        <v>0</v>
      </c>
      <c r="AB9" s="5">
        <f t="shared" si="16"/>
        <v>0</v>
      </c>
      <c r="AC9" s="6">
        <f t="shared" si="17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1"/>
        <v>0</v>
      </c>
      <c r="P10" s="5">
        <f t="shared" si="18"/>
        <v>0</v>
      </c>
      <c r="Q10" s="5">
        <f t="shared" si="12"/>
        <v>0</v>
      </c>
      <c r="R10" s="5">
        <f t="shared" si="19"/>
        <v>0</v>
      </c>
      <c r="S10" s="5">
        <f t="shared" si="20"/>
        <v>0</v>
      </c>
      <c r="T10" s="5">
        <f t="shared" si="21"/>
        <v>0</v>
      </c>
      <c r="U10" s="5">
        <f t="shared" si="22"/>
        <v>0</v>
      </c>
      <c r="V10" s="5">
        <f t="shared" si="23"/>
        <v>0</v>
      </c>
      <c r="W10" s="5">
        <f t="shared" si="24"/>
        <v>0</v>
      </c>
      <c r="X10" s="5">
        <f t="shared" si="25"/>
        <v>0</v>
      </c>
      <c r="Y10" s="5">
        <f t="shared" si="13"/>
        <v>0</v>
      </c>
      <c r="Z10" s="5">
        <f t="shared" si="14"/>
        <v>0</v>
      </c>
      <c r="AA10" s="5">
        <f t="shared" si="15"/>
        <v>0</v>
      </c>
      <c r="AB10" s="5">
        <f t="shared" si="16"/>
        <v>0</v>
      </c>
      <c r="AC10" s="6">
        <f t="shared" si="17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1"/>
        <v>0</v>
      </c>
      <c r="P11" s="5">
        <f t="shared" si="18"/>
        <v>0</v>
      </c>
      <c r="Q11" s="5">
        <f t="shared" si="12"/>
        <v>0</v>
      </c>
      <c r="R11" s="5">
        <f t="shared" si="19"/>
        <v>0</v>
      </c>
      <c r="S11" s="5">
        <f t="shared" si="20"/>
        <v>0</v>
      </c>
      <c r="T11" s="5">
        <f t="shared" si="21"/>
        <v>0</v>
      </c>
      <c r="U11" s="5">
        <f t="shared" si="22"/>
        <v>0</v>
      </c>
      <c r="V11" s="5">
        <f t="shared" si="23"/>
        <v>0</v>
      </c>
      <c r="W11" s="5">
        <f t="shared" si="24"/>
        <v>0</v>
      </c>
      <c r="X11" s="5">
        <f t="shared" si="25"/>
        <v>0</v>
      </c>
      <c r="Y11" s="5">
        <f t="shared" si="13"/>
        <v>0</v>
      </c>
      <c r="Z11" s="5">
        <f t="shared" si="14"/>
        <v>0</v>
      </c>
      <c r="AA11" s="5">
        <f t="shared" si="15"/>
        <v>0</v>
      </c>
      <c r="AB11" s="5">
        <f t="shared" si="16"/>
        <v>0</v>
      </c>
      <c r="AC11" s="6">
        <f t="shared" si="17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((CI12-CK12)^2+(CJ12-CL12)^2)^0.5</f>
        <v>0</v>
      </c>
      <c r="R12" s="5">
        <f>((CQ12-CS12)^2+(CR12-CT12)^2)^0.5</f>
        <v>0</v>
      </c>
      <c r="S12" s="5">
        <f>((CS12-CU12)^2+(CT12-CV12)^2)^0.5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3"/>
        <v>0</v>
      </c>
      <c r="W12" s="5">
        <f t="shared" si="24"/>
        <v>0</v>
      </c>
      <c r="X12" s="5">
        <f t="shared" si="25"/>
        <v>0</v>
      </c>
      <c r="Y12" s="5">
        <f t="shared" si="13"/>
        <v>0</v>
      </c>
      <c r="Z12" s="5">
        <f t="shared" si="14"/>
        <v>0</v>
      </c>
      <c r="AA12" s="5">
        <f t="shared" si="15"/>
        <v>0</v>
      </c>
      <c r="AB12" s="5">
        <f t="shared" si="16"/>
        <v>0</v>
      </c>
      <c r="AC12" s="6">
        <f t="shared" si="17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AVERAGE(D3:D3)</f>
        <v>13.1686</v>
      </c>
      <c r="E13" s="14">
        <f t="shared" ref="E13:AF13" si="29">AVERAGE(E3:E3)</f>
        <v>11.6427</v>
      </c>
      <c r="F13" s="14">
        <f t="shared" si="29"/>
        <v>2.2625000000000002</v>
      </c>
      <c r="G13" s="14">
        <f t="shared" si="29"/>
        <v>0.69599999999999995</v>
      </c>
      <c r="H13" s="14">
        <f t="shared" si="29"/>
        <v>1.1100000000000001</v>
      </c>
      <c r="I13" s="14">
        <f t="shared" si="29"/>
        <v>0.69089999999999963</v>
      </c>
      <c r="J13" s="14">
        <f t="shared" si="29"/>
        <v>1.4364000000000003</v>
      </c>
      <c r="K13" s="14">
        <f t="shared" si="29"/>
        <v>1.0198</v>
      </c>
      <c r="L13" s="14">
        <f t="shared" si="29"/>
        <v>5.1545118410961086</v>
      </c>
      <c r="M13" s="14">
        <f t="shared" si="29"/>
        <v>5.1545118410961086</v>
      </c>
      <c r="N13" s="14">
        <f t="shared" si="29"/>
        <v>0</v>
      </c>
      <c r="O13" s="14">
        <f t="shared" si="29"/>
        <v>0</v>
      </c>
      <c r="P13" s="14">
        <f t="shared" si="29"/>
        <v>6.0471517526848952</v>
      </c>
      <c r="Q13" s="14">
        <f t="shared" si="29"/>
        <v>6.306568988760846</v>
      </c>
      <c r="R13" s="14">
        <f t="shared" si="29"/>
        <v>4.0210665500585794</v>
      </c>
      <c r="S13" s="14">
        <f t="shared" si="29"/>
        <v>4.9195645030835813</v>
      </c>
      <c r="T13" s="14">
        <f t="shared" si="29"/>
        <v>5.5668542831656733</v>
      </c>
      <c r="U13" s="14">
        <f t="shared" si="29"/>
        <v>6.924417410872918</v>
      </c>
      <c r="V13" s="14">
        <f t="shared" si="29"/>
        <v>0.62338188135363715</v>
      </c>
      <c r="W13" s="14">
        <f t="shared" si="29"/>
        <v>1.5081187022247282</v>
      </c>
      <c r="X13" s="14">
        <f t="shared" si="29"/>
        <v>0.41255953509766341</v>
      </c>
      <c r="Y13" s="14">
        <f t="shared" si="29"/>
        <v>1.0649</v>
      </c>
      <c r="Z13" s="14">
        <f t="shared" si="29"/>
        <v>0.50670000000000004</v>
      </c>
      <c r="AA13" s="14">
        <f t="shared" si="29"/>
        <v>1.2814000000000001</v>
      </c>
      <c r="AB13" s="14">
        <f t="shared" si="29"/>
        <v>2.3513999999999999</v>
      </c>
      <c r="AC13" s="14">
        <f t="shared" si="29"/>
        <v>1.5989</v>
      </c>
      <c r="AD13" s="14">
        <f t="shared" si="29"/>
        <v>0.18990000000000062</v>
      </c>
      <c r="AE13" s="14">
        <f t="shared" si="29"/>
        <v>0.20570000000000022</v>
      </c>
      <c r="AF13" s="14">
        <f t="shared" si="29"/>
        <v>0.19689999999999985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 t="e">
        <f>STDEV(D3:D3)</f>
        <v>#DIV/0!</v>
      </c>
      <c r="E14" s="14" t="e">
        <f t="shared" ref="E14:AF14" si="30">STDEV(E3:E3)</f>
        <v>#DIV/0!</v>
      </c>
      <c r="F14" s="14" t="e">
        <f t="shared" si="30"/>
        <v>#DIV/0!</v>
      </c>
      <c r="G14" s="14" t="e">
        <f t="shared" si="30"/>
        <v>#DIV/0!</v>
      </c>
      <c r="H14" s="14" t="e">
        <f t="shared" si="30"/>
        <v>#DIV/0!</v>
      </c>
      <c r="I14" s="14" t="e">
        <f t="shared" si="30"/>
        <v>#DIV/0!</v>
      </c>
      <c r="J14" s="14" t="e">
        <f t="shared" si="30"/>
        <v>#DIV/0!</v>
      </c>
      <c r="K14" s="14" t="e">
        <f t="shared" si="30"/>
        <v>#DIV/0!</v>
      </c>
      <c r="L14" s="14" t="e">
        <f t="shared" si="30"/>
        <v>#DIV/0!</v>
      </c>
      <c r="M14" s="14" t="e">
        <f t="shared" si="30"/>
        <v>#DIV/0!</v>
      </c>
      <c r="N14" s="14" t="e">
        <f t="shared" si="30"/>
        <v>#DIV/0!</v>
      </c>
      <c r="O14" s="14" t="e">
        <f t="shared" si="30"/>
        <v>#DIV/0!</v>
      </c>
      <c r="P14" s="14" t="e">
        <f t="shared" si="30"/>
        <v>#DIV/0!</v>
      </c>
      <c r="Q14" s="14" t="e">
        <f t="shared" si="30"/>
        <v>#DIV/0!</v>
      </c>
      <c r="R14" s="14" t="e">
        <f t="shared" si="30"/>
        <v>#DIV/0!</v>
      </c>
      <c r="S14" s="14" t="e">
        <f t="shared" si="30"/>
        <v>#DIV/0!</v>
      </c>
      <c r="T14" s="14" t="e">
        <f t="shared" si="30"/>
        <v>#DIV/0!</v>
      </c>
      <c r="U14" s="14" t="e">
        <f t="shared" si="30"/>
        <v>#DIV/0!</v>
      </c>
      <c r="V14" s="14" t="e">
        <f t="shared" si="30"/>
        <v>#DIV/0!</v>
      </c>
      <c r="W14" s="14" t="e">
        <f t="shared" si="30"/>
        <v>#DIV/0!</v>
      </c>
      <c r="X14" s="14" t="e">
        <f t="shared" si="30"/>
        <v>#DIV/0!</v>
      </c>
      <c r="Y14" s="14" t="e">
        <f t="shared" si="30"/>
        <v>#DIV/0!</v>
      </c>
      <c r="Z14" s="14" t="e">
        <f t="shared" si="30"/>
        <v>#DIV/0!</v>
      </c>
      <c r="AA14" s="14" t="e">
        <f t="shared" si="30"/>
        <v>#DIV/0!</v>
      </c>
      <c r="AB14" s="14" t="e">
        <f t="shared" si="30"/>
        <v>#DIV/0!</v>
      </c>
      <c r="AC14" s="14" t="e">
        <f t="shared" si="30"/>
        <v>#DIV/0!</v>
      </c>
      <c r="AD14" s="14" t="e">
        <f t="shared" si="30"/>
        <v>#DIV/0!</v>
      </c>
      <c r="AE14" s="14" t="e">
        <f t="shared" si="30"/>
        <v>#DIV/0!</v>
      </c>
      <c r="AF14" s="14" t="e">
        <f t="shared" si="30"/>
        <v>#DIV/0!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MAX(D3:D3)-MIN(D3:D3)</f>
        <v>0</v>
      </c>
      <c r="E15" s="14">
        <f t="shared" ref="E15:AF15" si="31">MAX(E3:E3)-MIN(E3:E3)</f>
        <v>0</v>
      </c>
      <c r="F15" s="14">
        <f t="shared" si="31"/>
        <v>0</v>
      </c>
      <c r="G15" s="14">
        <f t="shared" si="31"/>
        <v>0</v>
      </c>
      <c r="H15" s="14">
        <f t="shared" si="31"/>
        <v>0</v>
      </c>
      <c r="I15" s="14">
        <f t="shared" si="31"/>
        <v>0</v>
      </c>
      <c r="J15" s="14">
        <f t="shared" si="31"/>
        <v>0</v>
      </c>
      <c r="K15" s="14">
        <f t="shared" si="31"/>
        <v>0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</v>
      </c>
      <c r="S15" s="14">
        <f t="shared" si="31"/>
        <v>0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0</v>
      </c>
      <c r="Z15" s="14">
        <f t="shared" si="31"/>
        <v>0</v>
      </c>
      <c r="AA15" s="14">
        <f t="shared" si="31"/>
        <v>0</v>
      </c>
      <c r="AB15" s="14">
        <f t="shared" si="31"/>
        <v>0</v>
      </c>
      <c r="AC15" s="14">
        <f t="shared" si="31"/>
        <v>0</v>
      </c>
      <c r="AD15" s="14">
        <f t="shared" si="31"/>
        <v>0</v>
      </c>
      <c r="AE15" s="14">
        <f t="shared" si="31"/>
        <v>0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MIN(D3:D3)</f>
        <v>13.1686</v>
      </c>
      <c r="E16" s="14">
        <f t="shared" ref="E16:AF16" si="32">MIN(E3:E3)</f>
        <v>11.6427</v>
      </c>
      <c r="F16" s="14">
        <f t="shared" si="32"/>
        <v>2.2625000000000002</v>
      </c>
      <c r="G16" s="14">
        <f t="shared" si="32"/>
        <v>0.69599999999999995</v>
      </c>
      <c r="H16" s="14">
        <f t="shared" si="32"/>
        <v>1.1100000000000001</v>
      </c>
      <c r="I16" s="14">
        <f t="shared" si="32"/>
        <v>0.69089999999999963</v>
      </c>
      <c r="J16" s="14">
        <f t="shared" si="32"/>
        <v>1.4364000000000003</v>
      </c>
      <c r="K16" s="14">
        <f t="shared" si="32"/>
        <v>1.0198</v>
      </c>
      <c r="L16" s="14">
        <f t="shared" si="32"/>
        <v>5.1545118410961086</v>
      </c>
      <c r="M16" s="14">
        <f t="shared" si="32"/>
        <v>5.1545118410961086</v>
      </c>
      <c r="N16" s="14">
        <f t="shared" si="32"/>
        <v>0</v>
      </c>
      <c r="O16" s="14">
        <f t="shared" si="32"/>
        <v>0</v>
      </c>
      <c r="P16" s="14">
        <f t="shared" si="32"/>
        <v>6.0471517526848952</v>
      </c>
      <c r="Q16" s="14">
        <f t="shared" si="32"/>
        <v>6.306568988760846</v>
      </c>
      <c r="R16" s="14">
        <f t="shared" si="32"/>
        <v>4.0210665500585794</v>
      </c>
      <c r="S16" s="14">
        <f t="shared" si="32"/>
        <v>4.9195645030835813</v>
      </c>
      <c r="T16" s="14">
        <f t="shared" si="32"/>
        <v>5.5668542831656733</v>
      </c>
      <c r="U16" s="14">
        <f t="shared" si="32"/>
        <v>6.924417410872918</v>
      </c>
      <c r="V16" s="14">
        <f t="shared" si="32"/>
        <v>0.62338188135363715</v>
      </c>
      <c r="W16" s="14">
        <f t="shared" si="32"/>
        <v>1.5081187022247282</v>
      </c>
      <c r="X16" s="14">
        <f t="shared" si="32"/>
        <v>0.41255953509766341</v>
      </c>
      <c r="Y16" s="14">
        <f t="shared" si="32"/>
        <v>1.0649</v>
      </c>
      <c r="Z16" s="14">
        <f t="shared" si="32"/>
        <v>0.50670000000000004</v>
      </c>
      <c r="AA16" s="14">
        <f t="shared" si="32"/>
        <v>1.2814000000000001</v>
      </c>
      <c r="AB16" s="14">
        <f t="shared" si="32"/>
        <v>2.3513999999999999</v>
      </c>
      <c r="AC16" s="14">
        <f t="shared" si="32"/>
        <v>1.5989</v>
      </c>
      <c r="AD16" s="14">
        <f t="shared" si="32"/>
        <v>0.18990000000000062</v>
      </c>
      <c r="AE16" s="14">
        <f t="shared" si="32"/>
        <v>0.20570000000000022</v>
      </c>
      <c r="AF16" s="14">
        <f t="shared" si="32"/>
        <v>0.19689999999999985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MAX(D3:D3)</f>
        <v>13.1686</v>
      </c>
      <c r="E17" s="14">
        <f t="shared" ref="E17:AF17" si="33">MAX(E3:E3)</f>
        <v>11.6427</v>
      </c>
      <c r="F17" s="14">
        <f t="shared" si="33"/>
        <v>2.2625000000000002</v>
      </c>
      <c r="G17" s="14">
        <f t="shared" si="33"/>
        <v>0.69599999999999995</v>
      </c>
      <c r="H17" s="14">
        <f t="shared" si="33"/>
        <v>1.1100000000000001</v>
      </c>
      <c r="I17" s="14">
        <f t="shared" si="33"/>
        <v>0.69089999999999963</v>
      </c>
      <c r="J17" s="14">
        <f t="shared" si="33"/>
        <v>1.4364000000000003</v>
      </c>
      <c r="K17" s="14">
        <f t="shared" si="33"/>
        <v>1.0198</v>
      </c>
      <c r="L17" s="14">
        <f t="shared" si="33"/>
        <v>5.1545118410961086</v>
      </c>
      <c r="M17" s="14">
        <f t="shared" si="33"/>
        <v>5.1545118410961086</v>
      </c>
      <c r="N17" s="14">
        <f t="shared" si="33"/>
        <v>0</v>
      </c>
      <c r="O17" s="14">
        <f t="shared" si="33"/>
        <v>0</v>
      </c>
      <c r="P17" s="14">
        <f t="shared" si="33"/>
        <v>6.0471517526848952</v>
      </c>
      <c r="Q17" s="14">
        <f t="shared" si="33"/>
        <v>6.306568988760846</v>
      </c>
      <c r="R17" s="14">
        <f t="shared" si="33"/>
        <v>4.0210665500585794</v>
      </c>
      <c r="S17" s="14">
        <f t="shared" si="33"/>
        <v>4.9195645030835813</v>
      </c>
      <c r="T17" s="14">
        <f t="shared" si="33"/>
        <v>5.5668542831656733</v>
      </c>
      <c r="U17" s="14">
        <f t="shared" si="33"/>
        <v>6.924417410872918</v>
      </c>
      <c r="V17" s="14">
        <f t="shared" si="33"/>
        <v>0.62338188135363715</v>
      </c>
      <c r="W17" s="14">
        <f t="shared" si="33"/>
        <v>1.5081187022247282</v>
      </c>
      <c r="X17" s="14">
        <f t="shared" si="33"/>
        <v>0.41255953509766341</v>
      </c>
      <c r="Y17" s="14">
        <f t="shared" si="33"/>
        <v>1.0649</v>
      </c>
      <c r="Z17" s="14">
        <f t="shared" si="33"/>
        <v>0.50670000000000004</v>
      </c>
      <c r="AA17" s="14">
        <f t="shared" si="33"/>
        <v>1.2814000000000001</v>
      </c>
      <c r="AB17" s="14">
        <f t="shared" si="33"/>
        <v>2.3513999999999999</v>
      </c>
      <c r="AC17" s="14">
        <f t="shared" si="33"/>
        <v>1.5989</v>
      </c>
      <c r="AD17" s="14">
        <f t="shared" si="33"/>
        <v>0.18990000000000062</v>
      </c>
      <c r="AE17" s="14">
        <f t="shared" si="33"/>
        <v>0.20570000000000022</v>
      </c>
      <c r="AF17" s="14">
        <f t="shared" si="33"/>
        <v>0.19689999999999985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COUNT(D3:D3)</f>
        <v>1</v>
      </c>
      <c r="E18" s="15">
        <f t="shared" ref="E18:AF18" si="34">COUNT(E3:E3)</f>
        <v>1</v>
      </c>
      <c r="F18" s="15">
        <f t="shared" si="34"/>
        <v>1</v>
      </c>
      <c r="G18" s="15">
        <f t="shared" si="34"/>
        <v>1</v>
      </c>
      <c r="H18" s="15">
        <f t="shared" si="34"/>
        <v>1</v>
      </c>
      <c r="I18" s="15">
        <f t="shared" si="34"/>
        <v>1</v>
      </c>
      <c r="J18" s="15">
        <f t="shared" si="34"/>
        <v>1</v>
      </c>
      <c r="K18" s="15">
        <f t="shared" si="34"/>
        <v>1</v>
      </c>
      <c r="L18" s="15">
        <f t="shared" si="34"/>
        <v>1</v>
      </c>
      <c r="M18" s="15">
        <f t="shared" si="34"/>
        <v>1</v>
      </c>
      <c r="N18" s="15">
        <f t="shared" si="34"/>
        <v>1</v>
      </c>
      <c r="O18" s="15">
        <f t="shared" si="34"/>
        <v>1</v>
      </c>
      <c r="P18" s="15">
        <f t="shared" si="34"/>
        <v>1</v>
      </c>
      <c r="Q18" s="15">
        <f t="shared" si="34"/>
        <v>1</v>
      </c>
      <c r="R18" s="15">
        <f t="shared" si="34"/>
        <v>1</v>
      </c>
      <c r="S18" s="15">
        <f t="shared" si="34"/>
        <v>1</v>
      </c>
      <c r="T18" s="15">
        <f t="shared" si="34"/>
        <v>1</v>
      </c>
      <c r="U18" s="15">
        <f t="shared" si="34"/>
        <v>1</v>
      </c>
      <c r="V18" s="15">
        <f t="shared" si="34"/>
        <v>1</v>
      </c>
      <c r="W18" s="15">
        <f t="shared" si="34"/>
        <v>1</v>
      </c>
      <c r="X18" s="15">
        <f t="shared" si="34"/>
        <v>1</v>
      </c>
      <c r="Y18" s="15">
        <f t="shared" si="34"/>
        <v>1</v>
      </c>
      <c r="Z18" s="15">
        <f t="shared" si="34"/>
        <v>1</v>
      </c>
      <c r="AA18" s="15">
        <f t="shared" si="34"/>
        <v>1</v>
      </c>
      <c r="AB18" s="15">
        <f t="shared" si="34"/>
        <v>1</v>
      </c>
      <c r="AC18" s="15">
        <f t="shared" si="34"/>
        <v>1</v>
      </c>
      <c r="AD18" s="15">
        <f t="shared" si="34"/>
        <v>1</v>
      </c>
      <c r="AE18" s="15">
        <f t="shared" si="34"/>
        <v>1</v>
      </c>
      <c r="AF18" s="15">
        <f t="shared" si="34"/>
        <v>1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/>
      <c r="C23" s="1"/>
      <c r="D23" s="5">
        <f t="shared" ref="D23:D31" si="35">((AG23-AW23)^2+(AH23-AX23)^2)^0.5</f>
        <v>0</v>
      </c>
      <c r="E23" s="5">
        <f t="shared" ref="E23:E31" si="36">((AG23-AU23)^2+(AH23-AV23)^2)^0.5</f>
        <v>0</v>
      </c>
      <c r="F23" s="5">
        <f t="shared" ref="F23:F31" si="37">((AG23-AM23)^2+(AH23-AN23)^2)^0.5</f>
        <v>0</v>
      </c>
      <c r="G23" s="5">
        <f t="shared" ref="G23:G31" si="38">((AG23-AI23)^2+(AH23-AJ23)^2)^0.5</f>
        <v>0</v>
      </c>
      <c r="H23" s="5">
        <f t="shared" ref="H23:H31" si="39">((AK23-AM23)^2+(AL23-AN23)^2)^0.5</f>
        <v>0</v>
      </c>
      <c r="I23" s="5">
        <f t="shared" ref="I23:I31" si="40">((AM23-AO23)^2+(AN23-AP23)^2)^0.5</f>
        <v>0</v>
      </c>
      <c r="J23" s="5">
        <f t="shared" ref="J23:J31" si="41">((AO23-AQ23)^2+(AP23-AR23)^2)^0.5</f>
        <v>0</v>
      </c>
      <c r="K23" s="5">
        <f t="shared" ref="K23:K31" si="42">((AQ23-AS23)^2+(AR23-AT23)^2)^0.5</f>
        <v>0</v>
      </c>
      <c r="L23" s="5">
        <f t="shared" ref="L23:L31" si="43">((BS23-BU23)^2+(BT23-BV23)^2)^0.5</f>
        <v>0</v>
      </c>
      <c r="M23" s="5">
        <f t="shared" ref="M23:M31" si="44">((BU23-BW23)^2+(BV23-BX23)^2)^0.5</f>
        <v>0</v>
      </c>
      <c r="N23" s="5">
        <f t="shared" ref="N23:N31" si="45">((BW23-BY23)^2+(BX23-BZ23)^2)^0.5 + ((BY23-CA23)^2+(BZ23-CB23)^2)^0.5</f>
        <v>0</v>
      </c>
      <c r="O23" s="5">
        <f t="shared" ref="O23:O31" si="46">((CA23-CC23)^2+(CB23-CD23)^2)^0.5</f>
        <v>0</v>
      </c>
      <c r="P23" s="5">
        <f>((CE23-CG23)^2+(CF23-CH23)^2)^0.5</f>
        <v>0</v>
      </c>
      <c r="Q23" s="5">
        <f t="shared" ref="Q23:Q31" si="47">((CG23-CI23)^2+(CH23-CJ23)^2)^0.5</f>
        <v>0</v>
      </c>
      <c r="R23" s="5">
        <f>((CO23-CQ23)^2+(CP23-CR23)^2)^0.5</f>
        <v>0</v>
      </c>
      <c r="S23" s="5">
        <f>((CQ23-CS23)^2+(CR23-CT23)^2)^0.5</f>
        <v>0</v>
      </c>
      <c r="T23" s="5">
        <f>((CY23-DA23)^2+(CZ23-DB23)^2)^0.5</f>
        <v>0</v>
      </c>
      <c r="U23" s="5">
        <f>((DA23-DC23)^2+(DB23-DD23)^2)^0.5</f>
        <v>0</v>
      </c>
      <c r="V23" s="5">
        <f>((DI23-DK23)^2+(DJ23-DL23)^2)^0.5</f>
        <v>0</v>
      </c>
      <c r="W23" s="5">
        <f>((DK23-DM23)^2+(DL23-DN23)^2)^0.5</f>
        <v>0</v>
      </c>
      <c r="X23" s="5">
        <f>((DM23-DO23)^2+(DN23-DP23)^2)^0.5</f>
        <v>0</v>
      </c>
      <c r="Y23" s="5">
        <f t="shared" ref="Y23:Y31" si="48">((BE23-BK23)^2+(BF23-BL23)^2)^0.5</f>
        <v>0</v>
      </c>
      <c r="Z23" s="5">
        <f t="shared" ref="Z23:Z31" si="49">((BG23-BI23)^2+(BH23-BJ23)^2)^0.5</f>
        <v>0</v>
      </c>
      <c r="AA23" s="5">
        <f t="shared" ref="AA23:AA31" si="50">((BC23-BM23)^2+(BD23-BN23)^2)^0.5</f>
        <v>0</v>
      </c>
      <c r="AB23" s="5">
        <f t="shared" ref="AB23:AB31" si="51">((BA23-BO23)^2+(BB23-BP23)^2)^0.5</f>
        <v>0</v>
      </c>
      <c r="AC23" s="6">
        <f t="shared" ref="AC23:AC31" si="52">((AY23-BQ23)^2+(AZ23-BR23)^2)^0.5</f>
        <v>0</v>
      </c>
      <c r="AD23" s="6">
        <f>((CK23-CM23)^2+(CL23-CN23)^2)^0.5</f>
        <v>0</v>
      </c>
      <c r="AE23" s="6">
        <f>((CU23-CW23)^2+(CV23-CX23)^2)^0.5</f>
        <v>0</v>
      </c>
      <c r="AF23" s="6">
        <f>((DE23-DG23)^2+(DF23-DH23)^2)^0.5</f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35"/>
        <v>0</v>
      </c>
      <c r="E24" s="5">
        <f t="shared" si="36"/>
        <v>0</v>
      </c>
      <c r="F24" s="5">
        <f t="shared" si="37"/>
        <v>0</v>
      </c>
      <c r="G24" s="5">
        <f t="shared" si="38"/>
        <v>0</v>
      </c>
      <c r="H24" s="5">
        <f t="shared" si="39"/>
        <v>0</v>
      </c>
      <c r="I24" s="5">
        <f t="shared" si="40"/>
        <v>0</v>
      </c>
      <c r="J24" s="5">
        <f t="shared" si="41"/>
        <v>0</v>
      </c>
      <c r="K24" s="5">
        <f t="shared" si="42"/>
        <v>0</v>
      </c>
      <c r="L24" s="5">
        <f t="shared" si="43"/>
        <v>0</v>
      </c>
      <c r="M24" s="5">
        <f t="shared" si="44"/>
        <v>0</v>
      </c>
      <c r="N24" s="5">
        <f t="shared" si="45"/>
        <v>0</v>
      </c>
      <c r="O24" s="5">
        <f t="shared" si="46"/>
        <v>0</v>
      </c>
      <c r="P24" s="5">
        <f t="shared" ref="P24:P31" si="53">((CE24-CG24)^2+(CF24-CH24)^2)^0.5</f>
        <v>0</v>
      </c>
      <c r="Q24" s="5">
        <f t="shared" si="47"/>
        <v>0</v>
      </c>
      <c r="R24" s="5">
        <f t="shared" ref="R24:R31" si="54">((CO24-CQ24)^2+(CP24-CR24)^2)^0.5</f>
        <v>0</v>
      </c>
      <c r="S24" s="5">
        <f t="shared" ref="S24:S31" si="55">((CQ24-CS24)^2+(CR24-CT24)^2)^0.5</f>
        <v>0</v>
      </c>
      <c r="T24" s="5">
        <f t="shared" ref="T24:T31" si="56">((CY24-DA24)^2+(CZ24-DB24)^2)^0.5</f>
        <v>0</v>
      </c>
      <c r="U24" s="5">
        <f t="shared" ref="U24:U31" si="57">((DA24-DC24)^2+(DB24-DD24)^2)^0.5</f>
        <v>0</v>
      </c>
      <c r="V24" s="5">
        <f t="shared" ref="V24:V31" si="58">((DI24-DK24)^2+(DJ24-DL24)^2)^0.5</f>
        <v>0</v>
      </c>
      <c r="W24" s="5">
        <f t="shared" ref="W24:W31" si="59">((DK24-DM24)^2+(DL24-DN24)^2)^0.5</f>
        <v>0</v>
      </c>
      <c r="X24" s="5">
        <f t="shared" ref="X24:X31" si="60">((DM24-DO24)^2+(DN24-DP24)^2)^0.5</f>
        <v>0</v>
      </c>
      <c r="Y24" s="5">
        <f t="shared" si="48"/>
        <v>0</v>
      </c>
      <c r="Z24" s="5">
        <f t="shared" si="49"/>
        <v>0</v>
      </c>
      <c r="AA24" s="5">
        <f t="shared" si="50"/>
        <v>0</v>
      </c>
      <c r="AB24" s="5">
        <f t="shared" si="51"/>
        <v>0</v>
      </c>
      <c r="AC24" s="6">
        <f t="shared" si="52"/>
        <v>0</v>
      </c>
      <c r="AD24" s="6">
        <f t="shared" ref="AD24:AD31" si="61">((CK24-CM24)^2+(CL24-CN24)^2)^0.5</f>
        <v>0</v>
      </c>
      <c r="AE24" s="6">
        <f t="shared" ref="AE24:AE31" si="62">((CU24-CW24)^2+(CV24-CX24)^2)^0.5</f>
        <v>0</v>
      </c>
      <c r="AF24" s="6">
        <f t="shared" ref="AF24:AF31" si="63">((DE24-DG24)^2+(DF24-DH24)^2)^0.5</f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35"/>
        <v>0</v>
      </c>
      <c r="E25" s="5">
        <f t="shared" si="36"/>
        <v>0</v>
      </c>
      <c r="F25" s="5">
        <f t="shared" si="37"/>
        <v>0</v>
      </c>
      <c r="G25" s="5">
        <f t="shared" si="38"/>
        <v>0</v>
      </c>
      <c r="H25" s="5">
        <f t="shared" si="39"/>
        <v>0</v>
      </c>
      <c r="I25" s="5">
        <f t="shared" si="40"/>
        <v>0</v>
      </c>
      <c r="J25" s="5">
        <f t="shared" si="41"/>
        <v>0</v>
      </c>
      <c r="K25" s="5">
        <f t="shared" si="42"/>
        <v>0</v>
      </c>
      <c r="L25" s="5">
        <f t="shared" si="43"/>
        <v>0</v>
      </c>
      <c r="M25" s="5">
        <f t="shared" si="44"/>
        <v>0</v>
      </c>
      <c r="N25" s="5">
        <f t="shared" si="45"/>
        <v>0</v>
      </c>
      <c r="O25" s="5">
        <f>((CA25-CC25)^2+(CB25-CD25)^2)^0.5</f>
        <v>0</v>
      </c>
      <c r="P25" s="5">
        <f t="shared" si="53"/>
        <v>0</v>
      </c>
      <c r="Q25" s="5">
        <f t="shared" si="47"/>
        <v>0</v>
      </c>
      <c r="R25" s="5">
        <f t="shared" si="54"/>
        <v>0</v>
      </c>
      <c r="S25" s="5">
        <f t="shared" si="55"/>
        <v>0</v>
      </c>
      <c r="T25" s="5">
        <f t="shared" si="56"/>
        <v>0</v>
      </c>
      <c r="U25" s="5">
        <f t="shared" si="57"/>
        <v>0</v>
      </c>
      <c r="V25" s="5">
        <f t="shared" si="58"/>
        <v>0</v>
      </c>
      <c r="W25" s="5">
        <f t="shared" si="59"/>
        <v>0</v>
      </c>
      <c r="X25" s="5">
        <f t="shared" si="60"/>
        <v>0</v>
      </c>
      <c r="Y25" s="5">
        <f t="shared" si="48"/>
        <v>0</v>
      </c>
      <c r="Z25" s="5">
        <f t="shared" si="49"/>
        <v>0</v>
      </c>
      <c r="AA25" s="5">
        <f t="shared" si="50"/>
        <v>0</v>
      </c>
      <c r="AB25" s="5">
        <f t="shared" si="51"/>
        <v>0</v>
      </c>
      <c r="AC25" s="6">
        <f t="shared" si="52"/>
        <v>0</v>
      </c>
      <c r="AD25" s="6">
        <f t="shared" si="61"/>
        <v>0</v>
      </c>
      <c r="AE25" s="6">
        <f t="shared" si="62"/>
        <v>0</v>
      </c>
      <c r="AF25" s="6">
        <f t="shared" si="63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21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3"/>
        <v>0</v>
      </c>
      <c r="M26" s="5">
        <f t="shared" si="44"/>
        <v>0</v>
      </c>
      <c r="N26" s="5">
        <f t="shared" si="45"/>
        <v>0</v>
      </c>
      <c r="O26" s="5">
        <f t="shared" si="46"/>
        <v>0</v>
      </c>
      <c r="P26" s="5">
        <f t="shared" si="53"/>
        <v>0</v>
      </c>
      <c r="Q26" s="5">
        <f t="shared" si="47"/>
        <v>0</v>
      </c>
      <c r="R26" s="5">
        <f t="shared" si="54"/>
        <v>0</v>
      </c>
      <c r="S26" s="5">
        <f t="shared" si="55"/>
        <v>0</v>
      </c>
      <c r="T26" s="5">
        <f t="shared" si="56"/>
        <v>0</v>
      </c>
      <c r="U26" s="5">
        <f t="shared" si="57"/>
        <v>0</v>
      </c>
      <c r="V26" s="5">
        <f t="shared" si="58"/>
        <v>0</v>
      </c>
      <c r="W26" s="5">
        <f t="shared" si="59"/>
        <v>0</v>
      </c>
      <c r="X26" s="5">
        <f t="shared" si="60"/>
        <v>0</v>
      </c>
      <c r="Y26" s="5">
        <f t="shared" si="48"/>
        <v>0</v>
      </c>
      <c r="Z26" s="5">
        <f t="shared" si="49"/>
        <v>0</v>
      </c>
      <c r="AA26" s="5">
        <f t="shared" si="50"/>
        <v>0</v>
      </c>
      <c r="AB26" s="5">
        <f t="shared" si="51"/>
        <v>0</v>
      </c>
      <c r="AC26" s="6">
        <f t="shared" si="52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3"/>
        <v>0</v>
      </c>
      <c r="M27" s="5">
        <f t="shared" si="44"/>
        <v>0</v>
      </c>
      <c r="N27" s="5">
        <f t="shared" si="45"/>
        <v>0</v>
      </c>
      <c r="O27" s="5">
        <f t="shared" si="46"/>
        <v>0</v>
      </c>
      <c r="P27" s="5">
        <f t="shared" si="53"/>
        <v>0</v>
      </c>
      <c r="Q27" s="5">
        <f t="shared" si="47"/>
        <v>0</v>
      </c>
      <c r="R27" s="5">
        <f t="shared" si="54"/>
        <v>0</v>
      </c>
      <c r="S27" s="5">
        <f t="shared" si="55"/>
        <v>0</v>
      </c>
      <c r="T27" s="5">
        <f t="shared" si="56"/>
        <v>0</v>
      </c>
      <c r="U27" s="5">
        <f t="shared" si="57"/>
        <v>0</v>
      </c>
      <c r="V27" s="5">
        <f t="shared" si="58"/>
        <v>0</v>
      </c>
      <c r="W27" s="5">
        <f t="shared" si="59"/>
        <v>0</v>
      </c>
      <c r="X27" s="5">
        <f t="shared" si="60"/>
        <v>0</v>
      </c>
      <c r="Y27" s="5">
        <f t="shared" si="48"/>
        <v>0</v>
      </c>
      <c r="Z27" s="5">
        <f t="shared" si="49"/>
        <v>0</v>
      </c>
      <c r="AA27" s="5">
        <f t="shared" si="50"/>
        <v>0</v>
      </c>
      <c r="AB27" s="5">
        <f t="shared" si="51"/>
        <v>0</v>
      </c>
      <c r="AC27" s="6">
        <f t="shared" si="52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3"/>
        <v>0</v>
      </c>
      <c r="Q28" s="5">
        <f t="shared" si="47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8"/>
        <v>0</v>
      </c>
      <c r="Z28" s="5">
        <f t="shared" si="49"/>
        <v>0</v>
      </c>
      <c r="AA28" s="5">
        <f t="shared" si="50"/>
        <v>0</v>
      </c>
      <c r="AB28" s="5">
        <f t="shared" si="51"/>
        <v>0</v>
      </c>
      <c r="AC28" s="6">
        <f t="shared" si="52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3"/>
        <v>0</v>
      </c>
      <c r="Q31" s="5">
        <f t="shared" si="47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AVERAGE(D23:D31)</f>
        <v>0</v>
      </c>
      <c r="E32" s="14">
        <f t="shared" ref="E32:AF32" si="64">AVERAGE(E23:E31)</f>
        <v>0</v>
      </c>
      <c r="F32" s="14">
        <f t="shared" si="64"/>
        <v>0</v>
      </c>
      <c r="G32" s="14">
        <f t="shared" si="64"/>
        <v>0</v>
      </c>
      <c r="H32" s="14">
        <f t="shared" si="64"/>
        <v>0</v>
      </c>
      <c r="I32" s="14">
        <f t="shared" si="64"/>
        <v>0</v>
      </c>
      <c r="J32" s="14">
        <f t="shared" si="64"/>
        <v>0</v>
      </c>
      <c r="K32" s="14">
        <f t="shared" si="64"/>
        <v>0</v>
      </c>
      <c r="L32" s="14">
        <f t="shared" si="64"/>
        <v>0</v>
      </c>
      <c r="M32" s="14">
        <f t="shared" si="64"/>
        <v>0</v>
      </c>
      <c r="N32" s="14">
        <f t="shared" si="64"/>
        <v>0</v>
      </c>
      <c r="O32" s="14">
        <f t="shared" si="64"/>
        <v>0</v>
      </c>
      <c r="P32" s="14">
        <f t="shared" si="64"/>
        <v>0</v>
      </c>
      <c r="Q32" s="14">
        <f t="shared" si="64"/>
        <v>0</v>
      </c>
      <c r="R32" s="14">
        <f t="shared" si="64"/>
        <v>0</v>
      </c>
      <c r="S32" s="14">
        <f t="shared" si="64"/>
        <v>0</v>
      </c>
      <c r="T32" s="14">
        <f t="shared" si="64"/>
        <v>0</v>
      </c>
      <c r="U32" s="14">
        <f t="shared" si="64"/>
        <v>0</v>
      </c>
      <c r="V32" s="14">
        <f t="shared" si="64"/>
        <v>0</v>
      </c>
      <c r="W32" s="14">
        <f t="shared" si="64"/>
        <v>0</v>
      </c>
      <c r="X32" s="14">
        <f t="shared" si="64"/>
        <v>0</v>
      </c>
      <c r="Y32" s="14">
        <f t="shared" si="64"/>
        <v>0</v>
      </c>
      <c r="Z32" s="14">
        <f t="shared" si="64"/>
        <v>0</v>
      </c>
      <c r="AA32" s="14">
        <f t="shared" si="64"/>
        <v>0</v>
      </c>
      <c r="AB32" s="14">
        <f t="shared" si="64"/>
        <v>0</v>
      </c>
      <c r="AC32" s="14">
        <f t="shared" si="64"/>
        <v>0</v>
      </c>
      <c r="AD32" s="14">
        <f t="shared" si="64"/>
        <v>0</v>
      </c>
      <c r="AE32" s="14">
        <f t="shared" si="64"/>
        <v>0</v>
      </c>
      <c r="AF32" s="14">
        <f t="shared" si="64"/>
        <v>0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STDEV(D23:D31)</f>
        <v>0</v>
      </c>
      <c r="E33" s="14">
        <f t="shared" ref="E33:AF33" si="65">STDEV(E23:E31)</f>
        <v>0</v>
      </c>
      <c r="F33" s="14">
        <f t="shared" si="65"/>
        <v>0</v>
      </c>
      <c r="G33" s="14">
        <f t="shared" si="65"/>
        <v>0</v>
      </c>
      <c r="H33" s="14">
        <f t="shared" si="65"/>
        <v>0</v>
      </c>
      <c r="I33" s="14">
        <f t="shared" si="65"/>
        <v>0</v>
      </c>
      <c r="J33" s="14">
        <f t="shared" si="65"/>
        <v>0</v>
      </c>
      <c r="K33" s="14">
        <f t="shared" si="65"/>
        <v>0</v>
      </c>
      <c r="L33" s="14">
        <f t="shared" si="65"/>
        <v>0</v>
      </c>
      <c r="M33" s="14">
        <f t="shared" si="65"/>
        <v>0</v>
      </c>
      <c r="N33" s="14">
        <f t="shared" si="65"/>
        <v>0</v>
      </c>
      <c r="O33" s="14">
        <f t="shared" si="65"/>
        <v>0</v>
      </c>
      <c r="P33" s="14">
        <f t="shared" si="65"/>
        <v>0</v>
      </c>
      <c r="Q33" s="14">
        <f t="shared" si="65"/>
        <v>0</v>
      </c>
      <c r="R33" s="14">
        <f t="shared" si="65"/>
        <v>0</v>
      </c>
      <c r="S33" s="14">
        <f t="shared" si="65"/>
        <v>0</v>
      </c>
      <c r="T33" s="14">
        <f t="shared" si="65"/>
        <v>0</v>
      </c>
      <c r="U33" s="14">
        <f t="shared" si="65"/>
        <v>0</v>
      </c>
      <c r="V33" s="14">
        <f t="shared" si="65"/>
        <v>0</v>
      </c>
      <c r="W33" s="14">
        <f t="shared" si="65"/>
        <v>0</v>
      </c>
      <c r="X33" s="14">
        <f t="shared" si="65"/>
        <v>0</v>
      </c>
      <c r="Y33" s="14">
        <f t="shared" si="65"/>
        <v>0</v>
      </c>
      <c r="Z33" s="14">
        <f t="shared" si="65"/>
        <v>0</v>
      </c>
      <c r="AA33" s="14">
        <f t="shared" si="65"/>
        <v>0</v>
      </c>
      <c r="AB33" s="14">
        <f t="shared" si="65"/>
        <v>0</v>
      </c>
      <c r="AC33" s="14">
        <f t="shared" si="65"/>
        <v>0</v>
      </c>
      <c r="AD33" s="14">
        <f t="shared" si="65"/>
        <v>0</v>
      </c>
      <c r="AE33" s="14">
        <f t="shared" si="65"/>
        <v>0</v>
      </c>
      <c r="AF33" s="14">
        <f t="shared" si="65"/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MAX(D23:D31)-MIN(D23:D31)</f>
        <v>0</v>
      </c>
      <c r="E34" s="14">
        <f t="shared" ref="E34:AF34" si="66">MAX(E23:E31)-MIN(E23:E31)</f>
        <v>0</v>
      </c>
      <c r="F34" s="14">
        <f t="shared" si="66"/>
        <v>0</v>
      </c>
      <c r="G34" s="14">
        <f t="shared" si="66"/>
        <v>0</v>
      </c>
      <c r="H34" s="14">
        <f t="shared" si="66"/>
        <v>0</v>
      </c>
      <c r="I34" s="14">
        <f t="shared" si="66"/>
        <v>0</v>
      </c>
      <c r="J34" s="14">
        <f t="shared" si="66"/>
        <v>0</v>
      </c>
      <c r="K34" s="14">
        <f t="shared" si="66"/>
        <v>0</v>
      </c>
      <c r="L34" s="14">
        <f t="shared" si="66"/>
        <v>0</v>
      </c>
      <c r="M34" s="14">
        <f t="shared" si="66"/>
        <v>0</v>
      </c>
      <c r="N34" s="14">
        <f t="shared" si="66"/>
        <v>0</v>
      </c>
      <c r="O34" s="14">
        <f t="shared" si="66"/>
        <v>0</v>
      </c>
      <c r="P34" s="14">
        <f t="shared" si="66"/>
        <v>0</v>
      </c>
      <c r="Q34" s="14">
        <f t="shared" si="66"/>
        <v>0</v>
      </c>
      <c r="R34" s="14">
        <f t="shared" si="66"/>
        <v>0</v>
      </c>
      <c r="S34" s="14">
        <f t="shared" si="66"/>
        <v>0</v>
      </c>
      <c r="T34" s="14">
        <f t="shared" si="66"/>
        <v>0</v>
      </c>
      <c r="U34" s="14">
        <f t="shared" si="66"/>
        <v>0</v>
      </c>
      <c r="V34" s="14">
        <f t="shared" si="66"/>
        <v>0</v>
      </c>
      <c r="W34" s="14">
        <f t="shared" si="66"/>
        <v>0</v>
      </c>
      <c r="X34" s="14">
        <f t="shared" si="66"/>
        <v>0</v>
      </c>
      <c r="Y34" s="14">
        <f t="shared" si="66"/>
        <v>0</v>
      </c>
      <c r="Z34" s="14">
        <f t="shared" si="66"/>
        <v>0</v>
      </c>
      <c r="AA34" s="14">
        <f t="shared" si="66"/>
        <v>0</v>
      </c>
      <c r="AB34" s="14">
        <f t="shared" si="66"/>
        <v>0</v>
      </c>
      <c r="AC34" s="14">
        <f t="shared" si="66"/>
        <v>0</v>
      </c>
      <c r="AD34" s="14">
        <f t="shared" si="66"/>
        <v>0</v>
      </c>
      <c r="AE34" s="14">
        <f t="shared" si="66"/>
        <v>0</v>
      </c>
      <c r="AF34" s="14">
        <f t="shared" si="66"/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MIN(D23:D31)</f>
        <v>0</v>
      </c>
      <c r="E35" s="14">
        <f t="shared" ref="E35:AF35" si="67">MIN(E23:E31)</f>
        <v>0</v>
      </c>
      <c r="F35" s="14">
        <f t="shared" si="67"/>
        <v>0</v>
      </c>
      <c r="G35" s="14">
        <f t="shared" si="67"/>
        <v>0</v>
      </c>
      <c r="H35" s="14">
        <f t="shared" si="67"/>
        <v>0</v>
      </c>
      <c r="I35" s="14">
        <f t="shared" si="67"/>
        <v>0</v>
      </c>
      <c r="J35" s="14">
        <f t="shared" si="67"/>
        <v>0</v>
      </c>
      <c r="K35" s="14">
        <f t="shared" si="67"/>
        <v>0</v>
      </c>
      <c r="L35" s="14">
        <f t="shared" si="67"/>
        <v>0</v>
      </c>
      <c r="M35" s="14">
        <f t="shared" si="67"/>
        <v>0</v>
      </c>
      <c r="N35" s="14">
        <f t="shared" si="67"/>
        <v>0</v>
      </c>
      <c r="O35" s="14">
        <f t="shared" si="67"/>
        <v>0</v>
      </c>
      <c r="P35" s="14">
        <f t="shared" si="67"/>
        <v>0</v>
      </c>
      <c r="Q35" s="14">
        <f t="shared" si="67"/>
        <v>0</v>
      </c>
      <c r="R35" s="14">
        <f t="shared" si="67"/>
        <v>0</v>
      </c>
      <c r="S35" s="14">
        <f t="shared" si="67"/>
        <v>0</v>
      </c>
      <c r="T35" s="14">
        <f t="shared" si="67"/>
        <v>0</v>
      </c>
      <c r="U35" s="14">
        <f t="shared" si="67"/>
        <v>0</v>
      </c>
      <c r="V35" s="14">
        <f t="shared" si="67"/>
        <v>0</v>
      </c>
      <c r="W35" s="14">
        <f t="shared" si="67"/>
        <v>0</v>
      </c>
      <c r="X35" s="14">
        <f t="shared" si="67"/>
        <v>0</v>
      </c>
      <c r="Y35" s="14">
        <f t="shared" si="67"/>
        <v>0</v>
      </c>
      <c r="Z35" s="14">
        <f t="shared" si="67"/>
        <v>0</v>
      </c>
      <c r="AA35" s="14">
        <f t="shared" si="67"/>
        <v>0</v>
      </c>
      <c r="AB35" s="14">
        <f t="shared" si="67"/>
        <v>0</v>
      </c>
      <c r="AC35" s="14">
        <f t="shared" si="67"/>
        <v>0</v>
      </c>
      <c r="AD35" s="14">
        <f t="shared" si="67"/>
        <v>0</v>
      </c>
      <c r="AE35" s="14">
        <f t="shared" si="67"/>
        <v>0</v>
      </c>
      <c r="AF35" s="14">
        <f t="shared" si="67"/>
        <v>0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MAX(D23:D31)</f>
        <v>0</v>
      </c>
      <c r="E36" s="14">
        <f t="shared" ref="E36:AF36" si="68">MAX(E23:E31)</f>
        <v>0</v>
      </c>
      <c r="F36" s="14">
        <f t="shared" si="68"/>
        <v>0</v>
      </c>
      <c r="G36" s="14">
        <f t="shared" si="68"/>
        <v>0</v>
      </c>
      <c r="H36" s="14">
        <f t="shared" si="68"/>
        <v>0</v>
      </c>
      <c r="I36" s="14">
        <f t="shared" si="68"/>
        <v>0</v>
      </c>
      <c r="J36" s="14">
        <f t="shared" si="68"/>
        <v>0</v>
      </c>
      <c r="K36" s="14">
        <f t="shared" si="68"/>
        <v>0</v>
      </c>
      <c r="L36" s="14">
        <f t="shared" si="68"/>
        <v>0</v>
      </c>
      <c r="M36" s="14">
        <f t="shared" si="68"/>
        <v>0</v>
      </c>
      <c r="N36" s="14">
        <f t="shared" si="68"/>
        <v>0</v>
      </c>
      <c r="O36" s="14">
        <f t="shared" si="68"/>
        <v>0</v>
      </c>
      <c r="P36" s="14">
        <f t="shared" si="68"/>
        <v>0</v>
      </c>
      <c r="Q36" s="14">
        <f t="shared" si="68"/>
        <v>0</v>
      </c>
      <c r="R36" s="14">
        <f t="shared" si="68"/>
        <v>0</v>
      </c>
      <c r="S36" s="14">
        <f t="shared" si="68"/>
        <v>0</v>
      </c>
      <c r="T36" s="14">
        <f t="shared" si="68"/>
        <v>0</v>
      </c>
      <c r="U36" s="14">
        <f t="shared" si="68"/>
        <v>0</v>
      </c>
      <c r="V36" s="14">
        <f t="shared" si="68"/>
        <v>0</v>
      </c>
      <c r="W36" s="14">
        <f t="shared" si="68"/>
        <v>0</v>
      </c>
      <c r="X36" s="14">
        <f t="shared" si="68"/>
        <v>0</v>
      </c>
      <c r="Y36" s="14">
        <f t="shared" si="68"/>
        <v>0</v>
      </c>
      <c r="Z36" s="14">
        <f t="shared" si="68"/>
        <v>0</v>
      </c>
      <c r="AA36" s="14">
        <f t="shared" si="68"/>
        <v>0</v>
      </c>
      <c r="AB36" s="14">
        <f t="shared" si="68"/>
        <v>0</v>
      </c>
      <c r="AC36" s="14">
        <f t="shared" si="68"/>
        <v>0</v>
      </c>
      <c r="AD36" s="14">
        <f t="shared" si="68"/>
        <v>0</v>
      </c>
      <c r="AE36" s="14">
        <f t="shared" si="68"/>
        <v>0</v>
      </c>
      <c r="AF36" s="14">
        <f t="shared" si="68"/>
        <v>0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COUNT(D23:D31)</f>
        <v>9</v>
      </c>
      <c r="E37" s="15">
        <f t="shared" ref="E37:AF37" si="69">COUNT(E23:E31)</f>
        <v>9</v>
      </c>
      <c r="F37" s="15">
        <f t="shared" si="69"/>
        <v>9</v>
      </c>
      <c r="G37" s="15">
        <f t="shared" si="69"/>
        <v>9</v>
      </c>
      <c r="H37" s="15">
        <f t="shared" si="69"/>
        <v>9</v>
      </c>
      <c r="I37" s="15">
        <f t="shared" si="69"/>
        <v>9</v>
      </c>
      <c r="J37" s="15">
        <f t="shared" si="69"/>
        <v>9</v>
      </c>
      <c r="K37" s="15">
        <f t="shared" si="69"/>
        <v>9</v>
      </c>
      <c r="L37" s="15">
        <f t="shared" si="69"/>
        <v>9</v>
      </c>
      <c r="M37" s="15">
        <f t="shared" si="69"/>
        <v>9</v>
      </c>
      <c r="N37" s="15">
        <f t="shared" si="69"/>
        <v>9</v>
      </c>
      <c r="O37" s="15">
        <f t="shared" si="69"/>
        <v>9</v>
      </c>
      <c r="P37" s="15">
        <f t="shared" si="69"/>
        <v>9</v>
      </c>
      <c r="Q37" s="15">
        <f t="shared" si="69"/>
        <v>9</v>
      </c>
      <c r="R37" s="15">
        <f t="shared" si="69"/>
        <v>9</v>
      </c>
      <c r="S37" s="15">
        <f t="shared" si="69"/>
        <v>9</v>
      </c>
      <c r="T37" s="15">
        <f t="shared" si="69"/>
        <v>9</v>
      </c>
      <c r="U37" s="15">
        <f t="shared" si="69"/>
        <v>9</v>
      </c>
      <c r="V37" s="15">
        <f t="shared" si="69"/>
        <v>9</v>
      </c>
      <c r="W37" s="15">
        <f t="shared" si="69"/>
        <v>9</v>
      </c>
      <c r="X37" s="15">
        <f t="shared" si="69"/>
        <v>9</v>
      </c>
      <c r="Y37" s="15">
        <f t="shared" si="69"/>
        <v>9</v>
      </c>
      <c r="Z37" s="15">
        <f t="shared" si="69"/>
        <v>9</v>
      </c>
      <c r="AA37" s="15">
        <f t="shared" si="69"/>
        <v>9</v>
      </c>
      <c r="AB37" s="15">
        <f t="shared" si="69"/>
        <v>9</v>
      </c>
      <c r="AC37" s="15">
        <f t="shared" si="69"/>
        <v>9</v>
      </c>
      <c r="AD37" s="15">
        <f t="shared" si="69"/>
        <v>9</v>
      </c>
      <c r="AE37" s="15">
        <f t="shared" si="69"/>
        <v>9</v>
      </c>
      <c r="AF37" s="15">
        <f t="shared" si="69"/>
        <v>9</v>
      </c>
      <c r="AI37" s="12"/>
      <c r="AJ37" s="12"/>
      <c r="AK37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topLeftCell="Y1" workbookViewId="0">
      <selection activeCell="B32" sqref="B32:AF37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/>
      <c r="C3" s="1"/>
      <c r="D3" s="5">
        <f t="shared" ref="D3:D12" si="0">((AG3-AW3)^2+(AH3-AX3)^2)^0.5</f>
        <v>0</v>
      </c>
      <c r="E3" s="5">
        <f t="shared" ref="E3:E12" si="1">((AG3-AU3)^2+(AH3-AV3)^2)^0.5</f>
        <v>0</v>
      </c>
      <c r="F3" s="5">
        <f t="shared" ref="F3:F12" si="2">((AG3-AM3)^2+(AH3-AN3)^2)^0.5</f>
        <v>0</v>
      </c>
      <c r="G3" s="5">
        <f t="shared" ref="G3:G12" si="3">((AG3-AI3)^2+(AH3-AJ3)^2)^0.5</f>
        <v>0</v>
      </c>
      <c r="H3" s="5">
        <f t="shared" ref="H3:H12" si="4">((AK3-AM3)^2+(AL3-AN3)^2)^0.5</f>
        <v>0</v>
      </c>
      <c r="I3" s="5">
        <f t="shared" ref="I3:I12" si="5">((AM3-AO3)^2+(AN3-AP3)^2)^0.5</f>
        <v>0</v>
      </c>
      <c r="J3" s="5">
        <f t="shared" ref="J3:J12" si="6">((AO3-AQ3)^2+(AP3-AR3)^2)^0.5</f>
        <v>0</v>
      </c>
      <c r="K3" s="5">
        <f t="shared" ref="K3:K12" si="7">((AQ3-AS3)^2+(AR3-AT3)^2)^0.5</f>
        <v>0</v>
      </c>
      <c r="L3" s="5">
        <f t="shared" ref="L3:L12" si="8">((BS3-BU3)^2+(BT3-BV3)^2)^0.5</f>
        <v>0</v>
      </c>
      <c r="M3" s="5">
        <f t="shared" ref="M3:M12" si="9">((BU3-BW3)^2+(BV3-BX3)^2)^0.5</f>
        <v>0</v>
      </c>
      <c r="N3" s="5">
        <f t="shared" ref="N3:N11" si="10">((BW3-BY3)^2+(BX3-BZ3)^2)^0.5 + ((BY3-CA3)^2+(BZ3-CB3)^2)^0.5</f>
        <v>0</v>
      </c>
      <c r="O3" s="5">
        <f t="shared" ref="O3:O11" si="11">((CA3-CC3)^2+(CB3-CD3)^2)^0.5</f>
        <v>0</v>
      </c>
      <c r="P3" s="5">
        <f>((CE3-CG3)^2+(CF3-CH3)^2)^0.5</f>
        <v>0</v>
      </c>
      <c r="Q3" s="5">
        <f t="shared" ref="Q3:Q11" si="12">((CG3-CI3)^2+(CH3-CJ3)^2)^0.5</f>
        <v>0</v>
      </c>
      <c r="R3" s="5">
        <f>((CO3-CQ3)^2+(CP3-CR3)^2)^0.5</f>
        <v>0</v>
      </c>
      <c r="S3" s="5">
        <f>((CQ3-CS3)^2+(CR3-CT3)^2)^0.5</f>
        <v>0</v>
      </c>
      <c r="T3" s="5">
        <f>((CY3-DA3)^2+(CZ3-DB3)^2)^0.5</f>
        <v>0</v>
      </c>
      <c r="U3" s="5">
        <f>((DA3-DC3)^2+(DB3-DD3)^2)^0.5</f>
        <v>0</v>
      </c>
      <c r="V3" s="5">
        <f>((DI3-DK3)^2+(DJ3-DL3)^2)^0.5</f>
        <v>0</v>
      </c>
      <c r="W3" s="5">
        <f>((DK3-DM3)^2+(DL3-DN3)^2)^0.5</f>
        <v>0</v>
      </c>
      <c r="X3" s="5">
        <f>((DM3-DO3)^2+(DN3-DP3)^2)^0.5</f>
        <v>0</v>
      </c>
      <c r="Y3" s="5">
        <f t="shared" ref="Y3:Y12" si="13">((BE3-BK3)^2+(BF3-BL3)^2)^0.5</f>
        <v>0</v>
      </c>
      <c r="Z3" s="5">
        <f t="shared" ref="Z3:Z12" si="14">((BG3-BI3)^2+(BH3-BJ3)^2)^0.5</f>
        <v>0</v>
      </c>
      <c r="AA3" s="5">
        <f t="shared" ref="AA3:AA12" si="15">((BC3-BM3)^2+(BD3-BN3)^2)^0.5</f>
        <v>0</v>
      </c>
      <c r="AB3" s="5">
        <f t="shared" ref="AB3:AB12" si="16">((BA3-BO3)^2+(BB3-BP3)^2)^0.5</f>
        <v>0</v>
      </c>
      <c r="AC3" s="6">
        <f t="shared" ref="AC3:AC12" si="17">((AY3-BQ3)^2+(AZ3-BR3)^2)^0.5</f>
        <v>0</v>
      </c>
      <c r="AD3" s="6">
        <f>((CK3-CM3)^2+(CL3-CN3)^2)^0.5</f>
        <v>0</v>
      </c>
      <c r="AE3" s="6">
        <f>((CU3-CW3)^2+(CV3-CX3)^2)^0.5</f>
        <v>0</v>
      </c>
      <c r="AF3" s="6">
        <f>((DE3-DG3)^2+(DF3-DH3)^2)^0.5</f>
        <v>0</v>
      </c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18"/>
      <c r="AZ3" s="18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</row>
    <row r="4" spans="2:120" ht="14.45" customHeight="1" x14ac:dyDescent="0.2">
      <c r="B4" s="2"/>
      <c r="C4" s="2"/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 s="5">
        <f t="shared" si="4"/>
        <v>0</v>
      </c>
      <c r="I4" s="5">
        <f t="shared" si="5"/>
        <v>0</v>
      </c>
      <c r="J4" s="5">
        <f t="shared" si="6"/>
        <v>0</v>
      </c>
      <c r="K4" s="5">
        <f t="shared" si="7"/>
        <v>0</v>
      </c>
      <c r="L4" s="5">
        <f t="shared" si="8"/>
        <v>0</v>
      </c>
      <c r="M4" s="5">
        <f t="shared" si="9"/>
        <v>0</v>
      </c>
      <c r="N4" s="5">
        <f t="shared" si="10"/>
        <v>0</v>
      </c>
      <c r="O4" s="5">
        <f t="shared" si="11"/>
        <v>0</v>
      </c>
      <c r="P4" s="5">
        <f t="shared" ref="P4:P11" si="18">((CE4-CG4)^2+(CF4-CH4)^2)^0.5</f>
        <v>0</v>
      </c>
      <c r="Q4" s="5">
        <f t="shared" si="12"/>
        <v>0</v>
      </c>
      <c r="R4" s="5">
        <f t="shared" ref="R4:R11" si="19">((CO4-CQ4)^2+(CP4-CR4)^2)^0.5</f>
        <v>0</v>
      </c>
      <c r="S4" s="5">
        <f t="shared" ref="S4:S11" si="20">((CQ4-CS4)^2+(CR4-CT4)^2)^0.5</f>
        <v>0</v>
      </c>
      <c r="T4" s="5">
        <f t="shared" ref="T4:T11" si="21">((CY4-DA4)^2+(CZ4-DB4)^2)^0.5</f>
        <v>0</v>
      </c>
      <c r="U4" s="5">
        <f t="shared" ref="U4:U11" si="22">((DA4-DC4)^2+(DB4-DD4)^2)^0.5</f>
        <v>0</v>
      </c>
      <c r="V4" s="5">
        <f t="shared" ref="V4:V12" si="23">((DI4-DK4)^2+(DJ4-DL4)^2)^0.5</f>
        <v>0</v>
      </c>
      <c r="W4" s="5">
        <f t="shared" ref="W4:W12" si="24">((DK4-DM4)^2+(DL4-DN4)^2)^0.5</f>
        <v>0</v>
      </c>
      <c r="X4" s="5">
        <f t="shared" ref="X4:X12" si="25">((DM4-DO4)^2+(DN4-DP4)^2)^0.5</f>
        <v>0</v>
      </c>
      <c r="Y4" s="5">
        <f t="shared" si="13"/>
        <v>0</v>
      </c>
      <c r="Z4" s="5">
        <f t="shared" si="14"/>
        <v>0</v>
      </c>
      <c r="AA4" s="5">
        <f t="shared" si="15"/>
        <v>0</v>
      </c>
      <c r="AB4" s="5">
        <f t="shared" si="16"/>
        <v>0</v>
      </c>
      <c r="AC4" s="6">
        <f t="shared" si="17"/>
        <v>0</v>
      </c>
      <c r="AD4" s="6">
        <f t="shared" ref="AD4:AD10" si="26">((CK4-CM4)^2+(CL4-CN4)^2)^0.5</f>
        <v>0</v>
      </c>
      <c r="AE4" s="6">
        <f t="shared" ref="AE4:AE10" si="27">((CU4-CW4)^2+(CV4-CX4)^2)^0.5</f>
        <v>0</v>
      </c>
      <c r="AF4" s="6">
        <f t="shared" ref="AF4:AF10" si="28">((DE4-DG4)^2+(DF4-DH4)^2)^0.5</f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si="10"/>
        <v>0</v>
      </c>
      <c r="O5" s="5">
        <f>((CA5-CC5)^2+(CB5-CD5)^2)^0.5</f>
        <v>0</v>
      </c>
      <c r="P5" s="5">
        <f t="shared" si="18"/>
        <v>0</v>
      </c>
      <c r="Q5" s="5">
        <f t="shared" si="12"/>
        <v>0</v>
      </c>
      <c r="R5" s="5">
        <f t="shared" si="19"/>
        <v>0</v>
      </c>
      <c r="S5" s="5">
        <f t="shared" si="20"/>
        <v>0</v>
      </c>
      <c r="T5" s="5">
        <f t="shared" si="21"/>
        <v>0</v>
      </c>
      <c r="U5" s="5">
        <f t="shared" si="22"/>
        <v>0</v>
      </c>
      <c r="V5" s="5">
        <f t="shared" si="23"/>
        <v>0</v>
      </c>
      <c r="W5" s="5">
        <f t="shared" si="24"/>
        <v>0</v>
      </c>
      <c r="X5" s="5">
        <f t="shared" si="25"/>
        <v>0</v>
      </c>
      <c r="Y5" s="5">
        <f t="shared" si="13"/>
        <v>0</v>
      </c>
      <c r="Z5" s="5">
        <f t="shared" si="14"/>
        <v>0</v>
      </c>
      <c r="AA5" s="5">
        <f t="shared" si="15"/>
        <v>0</v>
      </c>
      <c r="AB5" s="5">
        <f t="shared" si="16"/>
        <v>0</v>
      </c>
      <c r="AC5" s="6">
        <f t="shared" si="17"/>
        <v>0</v>
      </c>
      <c r="AD5" s="6">
        <f t="shared" si="26"/>
        <v>0</v>
      </c>
      <c r="AE5" s="6">
        <f t="shared" si="27"/>
        <v>0</v>
      </c>
      <c r="AF5" s="6">
        <f t="shared" si="28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0"/>
        <v>0</v>
      </c>
      <c r="O6" s="5">
        <f t="shared" si="11"/>
        <v>0</v>
      </c>
      <c r="P6" s="5">
        <f t="shared" si="18"/>
        <v>0</v>
      </c>
      <c r="Q6" s="5">
        <f t="shared" si="12"/>
        <v>0</v>
      </c>
      <c r="R6" s="5">
        <f t="shared" si="19"/>
        <v>0</v>
      </c>
      <c r="S6" s="5">
        <f t="shared" si="20"/>
        <v>0</v>
      </c>
      <c r="T6" s="5">
        <f t="shared" si="21"/>
        <v>0</v>
      </c>
      <c r="U6" s="5">
        <f t="shared" si="22"/>
        <v>0</v>
      </c>
      <c r="V6" s="5">
        <f t="shared" si="23"/>
        <v>0</v>
      </c>
      <c r="W6" s="5">
        <f t="shared" si="24"/>
        <v>0</v>
      </c>
      <c r="X6" s="5">
        <f t="shared" si="25"/>
        <v>0</v>
      </c>
      <c r="Y6" s="5">
        <f t="shared" si="13"/>
        <v>0</v>
      </c>
      <c r="Z6" s="5">
        <f t="shared" si="14"/>
        <v>0</v>
      </c>
      <c r="AA6" s="5">
        <f t="shared" si="15"/>
        <v>0</v>
      </c>
      <c r="AB6" s="5">
        <f t="shared" si="16"/>
        <v>0</v>
      </c>
      <c r="AC6" s="6">
        <f t="shared" si="17"/>
        <v>0</v>
      </c>
      <c r="AD6" s="6">
        <f t="shared" si="26"/>
        <v>0</v>
      </c>
      <c r="AE6" s="6">
        <f t="shared" si="27"/>
        <v>0</v>
      </c>
      <c r="AF6" s="6">
        <f t="shared" si="28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11"/>
        <v>0</v>
      </c>
      <c r="P7" s="5">
        <f t="shared" si="18"/>
        <v>0</v>
      </c>
      <c r="Q7" s="5">
        <f t="shared" si="12"/>
        <v>0</v>
      </c>
      <c r="R7" s="5">
        <f t="shared" si="19"/>
        <v>0</v>
      </c>
      <c r="S7" s="5">
        <f t="shared" si="20"/>
        <v>0</v>
      </c>
      <c r="T7" s="5">
        <f t="shared" si="21"/>
        <v>0</v>
      </c>
      <c r="U7" s="5">
        <f t="shared" si="22"/>
        <v>0</v>
      </c>
      <c r="V7" s="5">
        <f t="shared" si="23"/>
        <v>0</v>
      </c>
      <c r="W7" s="5">
        <f t="shared" si="24"/>
        <v>0</v>
      </c>
      <c r="X7" s="5">
        <f t="shared" si="25"/>
        <v>0</v>
      </c>
      <c r="Y7" s="5">
        <f t="shared" si="13"/>
        <v>0</v>
      </c>
      <c r="Z7" s="5">
        <f t="shared" si="14"/>
        <v>0</v>
      </c>
      <c r="AA7" s="5">
        <f t="shared" si="15"/>
        <v>0</v>
      </c>
      <c r="AB7" s="5">
        <f t="shared" si="16"/>
        <v>0</v>
      </c>
      <c r="AC7" s="6">
        <f t="shared" si="17"/>
        <v>0</v>
      </c>
      <c r="AD7" s="6">
        <f t="shared" si="26"/>
        <v>0</v>
      </c>
      <c r="AE7" s="6">
        <f t="shared" si="27"/>
        <v>0</v>
      </c>
      <c r="AF7" s="6">
        <f t="shared" si="28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11"/>
        <v>0</v>
      </c>
      <c r="P8" s="5">
        <f t="shared" si="18"/>
        <v>0</v>
      </c>
      <c r="Q8" s="5">
        <f t="shared" si="12"/>
        <v>0</v>
      </c>
      <c r="R8" s="5">
        <f t="shared" si="19"/>
        <v>0</v>
      </c>
      <c r="S8" s="5">
        <f t="shared" si="20"/>
        <v>0</v>
      </c>
      <c r="T8" s="5">
        <f t="shared" si="21"/>
        <v>0</v>
      </c>
      <c r="U8" s="5">
        <f t="shared" si="22"/>
        <v>0</v>
      </c>
      <c r="V8" s="5">
        <f t="shared" si="23"/>
        <v>0</v>
      </c>
      <c r="W8" s="5">
        <f t="shared" si="24"/>
        <v>0</v>
      </c>
      <c r="X8" s="5">
        <f t="shared" si="25"/>
        <v>0</v>
      </c>
      <c r="Y8" s="5">
        <f t="shared" si="13"/>
        <v>0</v>
      </c>
      <c r="Z8" s="5">
        <f t="shared" si="14"/>
        <v>0</v>
      </c>
      <c r="AA8" s="5">
        <f t="shared" si="15"/>
        <v>0</v>
      </c>
      <c r="AB8" s="5">
        <f t="shared" si="16"/>
        <v>0</v>
      </c>
      <c r="AC8" s="6">
        <f t="shared" si="17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11"/>
        <v>0</v>
      </c>
      <c r="P9" s="5">
        <f t="shared" si="18"/>
        <v>0</v>
      </c>
      <c r="Q9" s="5">
        <f t="shared" si="12"/>
        <v>0</v>
      </c>
      <c r="R9" s="5">
        <f t="shared" si="19"/>
        <v>0</v>
      </c>
      <c r="S9" s="5">
        <f t="shared" si="20"/>
        <v>0</v>
      </c>
      <c r="T9" s="5">
        <f t="shared" si="21"/>
        <v>0</v>
      </c>
      <c r="U9" s="5">
        <f t="shared" si="22"/>
        <v>0</v>
      </c>
      <c r="V9" s="5">
        <f t="shared" si="23"/>
        <v>0</v>
      </c>
      <c r="W9" s="5">
        <f t="shared" si="24"/>
        <v>0</v>
      </c>
      <c r="X9" s="5">
        <f t="shared" si="25"/>
        <v>0</v>
      </c>
      <c r="Y9" s="5">
        <f t="shared" si="13"/>
        <v>0</v>
      </c>
      <c r="Z9" s="5">
        <f t="shared" si="14"/>
        <v>0</v>
      </c>
      <c r="AA9" s="5">
        <f t="shared" si="15"/>
        <v>0</v>
      </c>
      <c r="AB9" s="5">
        <f t="shared" si="16"/>
        <v>0</v>
      </c>
      <c r="AC9" s="6">
        <f t="shared" si="17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1"/>
        <v>0</v>
      </c>
      <c r="P10" s="5">
        <f t="shared" si="18"/>
        <v>0</v>
      </c>
      <c r="Q10" s="5">
        <f t="shared" si="12"/>
        <v>0</v>
      </c>
      <c r="R10" s="5">
        <f t="shared" si="19"/>
        <v>0</v>
      </c>
      <c r="S10" s="5">
        <f t="shared" si="20"/>
        <v>0</v>
      </c>
      <c r="T10" s="5">
        <f t="shared" si="21"/>
        <v>0</v>
      </c>
      <c r="U10" s="5">
        <f t="shared" si="22"/>
        <v>0</v>
      </c>
      <c r="V10" s="5">
        <f t="shared" si="23"/>
        <v>0</v>
      </c>
      <c r="W10" s="5">
        <f t="shared" si="24"/>
        <v>0</v>
      </c>
      <c r="X10" s="5">
        <f t="shared" si="25"/>
        <v>0</v>
      </c>
      <c r="Y10" s="5">
        <f t="shared" si="13"/>
        <v>0</v>
      </c>
      <c r="Z10" s="5">
        <f t="shared" si="14"/>
        <v>0</v>
      </c>
      <c r="AA10" s="5">
        <f t="shared" si="15"/>
        <v>0</v>
      </c>
      <c r="AB10" s="5">
        <f t="shared" si="16"/>
        <v>0</v>
      </c>
      <c r="AC10" s="6">
        <f t="shared" si="17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1"/>
        <v>0</v>
      </c>
      <c r="P11" s="5">
        <f t="shared" si="18"/>
        <v>0</v>
      </c>
      <c r="Q11" s="5">
        <f t="shared" si="12"/>
        <v>0</v>
      </c>
      <c r="R11" s="5">
        <f t="shared" si="19"/>
        <v>0</v>
      </c>
      <c r="S11" s="5">
        <f t="shared" si="20"/>
        <v>0</v>
      </c>
      <c r="T11" s="5">
        <f t="shared" si="21"/>
        <v>0</v>
      </c>
      <c r="U11" s="5">
        <f t="shared" si="22"/>
        <v>0</v>
      </c>
      <c r="V11" s="5">
        <f t="shared" si="23"/>
        <v>0</v>
      </c>
      <c r="W11" s="5">
        <f t="shared" si="24"/>
        <v>0</v>
      </c>
      <c r="X11" s="5">
        <f t="shared" si="25"/>
        <v>0</v>
      </c>
      <c r="Y11" s="5">
        <f t="shared" si="13"/>
        <v>0</v>
      </c>
      <c r="Z11" s="5">
        <f t="shared" si="14"/>
        <v>0</v>
      </c>
      <c r="AA11" s="5">
        <f t="shared" si="15"/>
        <v>0</v>
      </c>
      <c r="AB11" s="5">
        <f t="shared" si="16"/>
        <v>0</v>
      </c>
      <c r="AC11" s="6">
        <f t="shared" si="17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((CI12-CK12)^2+(CJ12-CL12)^2)^0.5</f>
        <v>0</v>
      </c>
      <c r="R12" s="5">
        <f>((CQ12-CS12)^2+(CR12-CT12)^2)^0.5</f>
        <v>0</v>
      </c>
      <c r="S12" s="5">
        <f>((CS12-CU12)^2+(CT12-CV12)^2)^0.5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3"/>
        <v>0</v>
      </c>
      <c r="W12" s="5">
        <f t="shared" si="24"/>
        <v>0</v>
      </c>
      <c r="X12" s="5">
        <f t="shared" si="25"/>
        <v>0</v>
      </c>
      <c r="Y12" s="5">
        <f t="shared" si="13"/>
        <v>0</v>
      </c>
      <c r="Z12" s="5">
        <f t="shared" si="14"/>
        <v>0</v>
      </c>
      <c r="AA12" s="5">
        <f t="shared" si="15"/>
        <v>0</v>
      </c>
      <c r="AB12" s="5">
        <f t="shared" si="16"/>
        <v>0</v>
      </c>
      <c r="AC12" s="6">
        <f t="shared" si="17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AVERAGE(D3:D12)</f>
        <v>0</v>
      </c>
      <c r="E13" s="14">
        <f t="shared" ref="E13:AF13" si="29">AVERAGE(E3:E12)</f>
        <v>0</v>
      </c>
      <c r="F13" s="14">
        <f t="shared" si="29"/>
        <v>0</v>
      </c>
      <c r="G13" s="14">
        <f t="shared" si="29"/>
        <v>0</v>
      </c>
      <c r="H13" s="14">
        <f t="shared" si="29"/>
        <v>0</v>
      </c>
      <c r="I13" s="14">
        <f t="shared" si="29"/>
        <v>0</v>
      </c>
      <c r="J13" s="14">
        <f t="shared" si="29"/>
        <v>0</v>
      </c>
      <c r="K13" s="14">
        <f t="shared" si="29"/>
        <v>0</v>
      </c>
      <c r="L13" s="14">
        <f t="shared" si="29"/>
        <v>0</v>
      </c>
      <c r="M13" s="14">
        <f t="shared" si="29"/>
        <v>0</v>
      </c>
      <c r="N13" s="14">
        <f t="shared" si="29"/>
        <v>0</v>
      </c>
      <c r="O13" s="14">
        <f t="shared" si="29"/>
        <v>0</v>
      </c>
      <c r="P13" s="14">
        <f t="shared" si="29"/>
        <v>0</v>
      </c>
      <c r="Q13" s="14">
        <f t="shared" si="29"/>
        <v>0</v>
      </c>
      <c r="R13" s="14">
        <f t="shared" si="29"/>
        <v>0</v>
      </c>
      <c r="S13" s="14">
        <f t="shared" si="29"/>
        <v>0</v>
      </c>
      <c r="T13" s="14">
        <f t="shared" si="29"/>
        <v>0</v>
      </c>
      <c r="U13" s="14">
        <f t="shared" si="29"/>
        <v>0</v>
      </c>
      <c r="V13" s="14">
        <f t="shared" si="29"/>
        <v>0</v>
      </c>
      <c r="W13" s="14">
        <f t="shared" si="29"/>
        <v>0</v>
      </c>
      <c r="X13" s="14">
        <f t="shared" si="29"/>
        <v>0</v>
      </c>
      <c r="Y13" s="14">
        <f t="shared" si="29"/>
        <v>0</v>
      </c>
      <c r="Z13" s="14">
        <f t="shared" si="29"/>
        <v>0</v>
      </c>
      <c r="AA13" s="14">
        <f t="shared" si="29"/>
        <v>0</v>
      </c>
      <c r="AB13" s="14">
        <f t="shared" si="29"/>
        <v>0</v>
      </c>
      <c r="AC13" s="14">
        <f t="shared" si="29"/>
        <v>0</v>
      </c>
      <c r="AD13" s="14">
        <f t="shared" si="29"/>
        <v>0</v>
      </c>
      <c r="AE13" s="14">
        <f t="shared" si="29"/>
        <v>0</v>
      </c>
      <c r="AF13" s="14">
        <f t="shared" si="29"/>
        <v>0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STDEV(D3:D12)</f>
        <v>0</v>
      </c>
      <c r="E14" s="14">
        <f t="shared" ref="E14:AF14" si="30">STDEV(E3:E12)</f>
        <v>0</v>
      </c>
      <c r="F14" s="14">
        <f t="shared" si="30"/>
        <v>0</v>
      </c>
      <c r="G14" s="14">
        <f t="shared" si="30"/>
        <v>0</v>
      </c>
      <c r="H14" s="14">
        <f t="shared" si="30"/>
        <v>0</v>
      </c>
      <c r="I14" s="14">
        <f t="shared" si="30"/>
        <v>0</v>
      </c>
      <c r="J14" s="14">
        <f t="shared" si="30"/>
        <v>0</v>
      </c>
      <c r="K14" s="14">
        <f t="shared" si="30"/>
        <v>0</v>
      </c>
      <c r="L14" s="14">
        <f t="shared" si="30"/>
        <v>0</v>
      </c>
      <c r="M14" s="14">
        <f t="shared" si="30"/>
        <v>0</v>
      </c>
      <c r="N14" s="14">
        <f t="shared" si="30"/>
        <v>0</v>
      </c>
      <c r="O14" s="14">
        <f t="shared" si="30"/>
        <v>0</v>
      </c>
      <c r="P14" s="14">
        <f t="shared" si="30"/>
        <v>0</v>
      </c>
      <c r="Q14" s="14">
        <f t="shared" si="30"/>
        <v>0</v>
      </c>
      <c r="R14" s="14">
        <f t="shared" si="30"/>
        <v>0</v>
      </c>
      <c r="S14" s="14">
        <f t="shared" si="30"/>
        <v>0</v>
      </c>
      <c r="T14" s="14">
        <f t="shared" si="30"/>
        <v>0</v>
      </c>
      <c r="U14" s="14">
        <f t="shared" si="30"/>
        <v>0</v>
      </c>
      <c r="V14" s="14">
        <f t="shared" si="30"/>
        <v>0</v>
      </c>
      <c r="W14" s="14">
        <f t="shared" si="30"/>
        <v>0</v>
      </c>
      <c r="X14" s="14">
        <f t="shared" si="30"/>
        <v>0</v>
      </c>
      <c r="Y14" s="14">
        <f t="shared" si="30"/>
        <v>0</v>
      </c>
      <c r="Z14" s="14">
        <f t="shared" si="30"/>
        <v>0</v>
      </c>
      <c r="AA14" s="14">
        <f t="shared" si="30"/>
        <v>0</v>
      </c>
      <c r="AB14" s="14">
        <f t="shared" si="30"/>
        <v>0</v>
      </c>
      <c r="AC14" s="14">
        <f t="shared" si="30"/>
        <v>0</v>
      </c>
      <c r="AD14" s="14">
        <f t="shared" si="30"/>
        <v>0</v>
      </c>
      <c r="AE14" s="14">
        <f t="shared" si="30"/>
        <v>0</v>
      </c>
      <c r="AF14" s="14">
        <f t="shared" si="30"/>
        <v>0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MAX(D3:D12)-MIN(D3:D12)</f>
        <v>0</v>
      </c>
      <c r="E15" s="14">
        <f t="shared" ref="E15:AF15" si="31">MAX(E3:E12)-MIN(E3:E12)</f>
        <v>0</v>
      </c>
      <c r="F15" s="14">
        <f t="shared" si="31"/>
        <v>0</v>
      </c>
      <c r="G15" s="14">
        <f t="shared" si="31"/>
        <v>0</v>
      </c>
      <c r="H15" s="14">
        <f t="shared" si="31"/>
        <v>0</v>
      </c>
      <c r="I15" s="14">
        <f t="shared" si="31"/>
        <v>0</v>
      </c>
      <c r="J15" s="14">
        <f t="shared" si="31"/>
        <v>0</v>
      </c>
      <c r="K15" s="14">
        <f t="shared" si="31"/>
        <v>0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</v>
      </c>
      <c r="S15" s="14">
        <f t="shared" si="31"/>
        <v>0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0</v>
      </c>
      <c r="Z15" s="14">
        <f t="shared" si="31"/>
        <v>0</v>
      </c>
      <c r="AA15" s="14">
        <f t="shared" si="31"/>
        <v>0</v>
      </c>
      <c r="AB15" s="14">
        <f t="shared" si="31"/>
        <v>0</v>
      </c>
      <c r="AC15" s="14">
        <f t="shared" si="31"/>
        <v>0</v>
      </c>
      <c r="AD15" s="14">
        <f t="shared" si="31"/>
        <v>0</v>
      </c>
      <c r="AE15" s="14">
        <f t="shared" si="31"/>
        <v>0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MIN(D3:D12)</f>
        <v>0</v>
      </c>
      <c r="E16" s="14">
        <f t="shared" ref="E16:AF16" si="32">MIN(E3:E12)</f>
        <v>0</v>
      </c>
      <c r="F16" s="14">
        <f t="shared" si="32"/>
        <v>0</v>
      </c>
      <c r="G16" s="14">
        <f t="shared" si="32"/>
        <v>0</v>
      </c>
      <c r="H16" s="14">
        <f t="shared" si="32"/>
        <v>0</v>
      </c>
      <c r="I16" s="14">
        <f t="shared" si="32"/>
        <v>0</v>
      </c>
      <c r="J16" s="14">
        <f t="shared" si="32"/>
        <v>0</v>
      </c>
      <c r="K16" s="14">
        <f t="shared" si="32"/>
        <v>0</v>
      </c>
      <c r="L16" s="14">
        <f t="shared" si="32"/>
        <v>0</v>
      </c>
      <c r="M16" s="14">
        <f t="shared" si="32"/>
        <v>0</v>
      </c>
      <c r="N16" s="14">
        <f t="shared" si="32"/>
        <v>0</v>
      </c>
      <c r="O16" s="14">
        <f t="shared" si="32"/>
        <v>0</v>
      </c>
      <c r="P16" s="14">
        <f t="shared" si="32"/>
        <v>0</v>
      </c>
      <c r="Q16" s="14">
        <f t="shared" si="32"/>
        <v>0</v>
      </c>
      <c r="R16" s="14">
        <f t="shared" si="32"/>
        <v>0</v>
      </c>
      <c r="S16" s="14">
        <f t="shared" si="32"/>
        <v>0</v>
      </c>
      <c r="T16" s="14">
        <f t="shared" si="32"/>
        <v>0</v>
      </c>
      <c r="U16" s="14">
        <f t="shared" si="32"/>
        <v>0</v>
      </c>
      <c r="V16" s="14">
        <f t="shared" si="32"/>
        <v>0</v>
      </c>
      <c r="W16" s="14">
        <f t="shared" si="32"/>
        <v>0</v>
      </c>
      <c r="X16" s="14">
        <f t="shared" si="32"/>
        <v>0</v>
      </c>
      <c r="Y16" s="14">
        <f t="shared" si="32"/>
        <v>0</v>
      </c>
      <c r="Z16" s="14">
        <f t="shared" si="32"/>
        <v>0</v>
      </c>
      <c r="AA16" s="14">
        <f t="shared" si="32"/>
        <v>0</v>
      </c>
      <c r="AB16" s="14">
        <f t="shared" si="32"/>
        <v>0</v>
      </c>
      <c r="AC16" s="14">
        <f t="shared" si="32"/>
        <v>0</v>
      </c>
      <c r="AD16" s="14">
        <f t="shared" si="32"/>
        <v>0</v>
      </c>
      <c r="AE16" s="14">
        <f t="shared" si="32"/>
        <v>0</v>
      </c>
      <c r="AF16" s="14">
        <f t="shared" si="32"/>
        <v>0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MAX(D3:D12)</f>
        <v>0</v>
      </c>
      <c r="E17" s="14">
        <f t="shared" ref="E17:AF17" si="33">MAX(E3:E12)</f>
        <v>0</v>
      </c>
      <c r="F17" s="14">
        <f t="shared" si="33"/>
        <v>0</v>
      </c>
      <c r="G17" s="14">
        <f t="shared" si="33"/>
        <v>0</v>
      </c>
      <c r="H17" s="14">
        <f t="shared" si="33"/>
        <v>0</v>
      </c>
      <c r="I17" s="14">
        <f t="shared" si="33"/>
        <v>0</v>
      </c>
      <c r="J17" s="14">
        <f t="shared" si="33"/>
        <v>0</v>
      </c>
      <c r="K17" s="14">
        <f t="shared" si="33"/>
        <v>0</v>
      </c>
      <c r="L17" s="14">
        <f t="shared" si="33"/>
        <v>0</v>
      </c>
      <c r="M17" s="14">
        <f t="shared" si="33"/>
        <v>0</v>
      </c>
      <c r="N17" s="14">
        <f t="shared" si="33"/>
        <v>0</v>
      </c>
      <c r="O17" s="14">
        <f t="shared" si="33"/>
        <v>0</v>
      </c>
      <c r="P17" s="14">
        <f t="shared" si="33"/>
        <v>0</v>
      </c>
      <c r="Q17" s="14">
        <f t="shared" si="33"/>
        <v>0</v>
      </c>
      <c r="R17" s="14">
        <f t="shared" si="33"/>
        <v>0</v>
      </c>
      <c r="S17" s="14">
        <f t="shared" si="33"/>
        <v>0</v>
      </c>
      <c r="T17" s="14">
        <f t="shared" si="33"/>
        <v>0</v>
      </c>
      <c r="U17" s="14">
        <f t="shared" si="33"/>
        <v>0</v>
      </c>
      <c r="V17" s="14">
        <f t="shared" si="33"/>
        <v>0</v>
      </c>
      <c r="W17" s="14">
        <f t="shared" si="33"/>
        <v>0</v>
      </c>
      <c r="X17" s="14">
        <f t="shared" si="33"/>
        <v>0</v>
      </c>
      <c r="Y17" s="14">
        <f t="shared" si="33"/>
        <v>0</v>
      </c>
      <c r="Z17" s="14">
        <f t="shared" si="33"/>
        <v>0</v>
      </c>
      <c r="AA17" s="14">
        <f t="shared" si="33"/>
        <v>0</v>
      </c>
      <c r="AB17" s="14">
        <f t="shared" si="33"/>
        <v>0</v>
      </c>
      <c r="AC17" s="14">
        <f t="shared" si="33"/>
        <v>0</v>
      </c>
      <c r="AD17" s="14">
        <f t="shared" si="33"/>
        <v>0</v>
      </c>
      <c r="AE17" s="14">
        <f t="shared" si="33"/>
        <v>0</v>
      </c>
      <c r="AF17" s="14">
        <f t="shared" si="33"/>
        <v>0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COUNT(D3:D12)</f>
        <v>10</v>
      </c>
      <c r="E18" s="15">
        <f t="shared" ref="E18:AF18" si="34">COUNT(E3:E12)</f>
        <v>10</v>
      </c>
      <c r="F18" s="15">
        <f t="shared" si="34"/>
        <v>10</v>
      </c>
      <c r="G18" s="15">
        <f t="shared" si="34"/>
        <v>10</v>
      </c>
      <c r="H18" s="15">
        <f t="shared" si="34"/>
        <v>10</v>
      </c>
      <c r="I18" s="15">
        <f t="shared" si="34"/>
        <v>10</v>
      </c>
      <c r="J18" s="15">
        <f t="shared" si="34"/>
        <v>10</v>
      </c>
      <c r="K18" s="15">
        <f t="shared" si="34"/>
        <v>10</v>
      </c>
      <c r="L18" s="15">
        <f t="shared" si="34"/>
        <v>10</v>
      </c>
      <c r="M18" s="15">
        <f t="shared" si="34"/>
        <v>10</v>
      </c>
      <c r="N18" s="15">
        <f t="shared" si="34"/>
        <v>10</v>
      </c>
      <c r="O18" s="15">
        <f t="shared" si="34"/>
        <v>10</v>
      </c>
      <c r="P18" s="15">
        <f t="shared" si="34"/>
        <v>10</v>
      </c>
      <c r="Q18" s="15">
        <f t="shared" si="34"/>
        <v>10</v>
      </c>
      <c r="R18" s="15">
        <f t="shared" si="34"/>
        <v>10</v>
      </c>
      <c r="S18" s="15">
        <f t="shared" si="34"/>
        <v>10</v>
      </c>
      <c r="T18" s="15">
        <f t="shared" si="34"/>
        <v>10</v>
      </c>
      <c r="U18" s="15">
        <f t="shared" si="34"/>
        <v>10</v>
      </c>
      <c r="V18" s="15">
        <f t="shared" si="34"/>
        <v>10</v>
      </c>
      <c r="W18" s="15">
        <f t="shared" si="34"/>
        <v>10</v>
      </c>
      <c r="X18" s="15">
        <f t="shared" si="34"/>
        <v>10</v>
      </c>
      <c r="Y18" s="15">
        <f t="shared" si="34"/>
        <v>10</v>
      </c>
      <c r="Z18" s="15">
        <f t="shared" si="34"/>
        <v>10</v>
      </c>
      <c r="AA18" s="15">
        <f t="shared" si="34"/>
        <v>10</v>
      </c>
      <c r="AB18" s="15">
        <f t="shared" si="34"/>
        <v>10</v>
      </c>
      <c r="AC18" s="15">
        <f t="shared" si="34"/>
        <v>10</v>
      </c>
      <c r="AD18" s="15">
        <f t="shared" si="34"/>
        <v>10</v>
      </c>
      <c r="AE18" s="15">
        <f t="shared" si="34"/>
        <v>10</v>
      </c>
      <c r="AF18" s="15">
        <f t="shared" si="34"/>
        <v>10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619</v>
      </c>
      <c r="C23" s="1" t="s">
        <v>620</v>
      </c>
      <c r="D23" s="5">
        <f t="shared" ref="D23:D31" si="35">((AG23-AW23)^2+(AH23-AX23)^2)^0.5</f>
        <v>14.1846</v>
      </c>
      <c r="E23" s="5">
        <f t="shared" ref="E23:E31" si="36">((AG23-AU23)^2+(AH23-AV23)^2)^0.5</f>
        <v>13.3134</v>
      </c>
      <c r="F23" s="5">
        <f t="shared" ref="F23:F31" si="37">((AG23-AM23)^2+(AH23-AN23)^2)^0.5</f>
        <v>2.7553000000000001</v>
      </c>
      <c r="G23" s="5">
        <f t="shared" ref="G23:G31" si="38">((AG23-AI23)^2+(AH23-AJ23)^2)^0.5</f>
        <v>1.0007999999999999</v>
      </c>
      <c r="H23" s="24">
        <f t="shared" ref="H23:H31" si="39">((AK23-AM23)^2+(AL23-AN23)^2)^0.5</f>
        <v>1.1627000000000001</v>
      </c>
      <c r="I23" s="5">
        <f t="shared" ref="I23:I31" si="40">((AM23-AO23)^2+(AN23-AP23)^2)^0.5</f>
        <v>0.71809999999999974</v>
      </c>
      <c r="J23" s="5">
        <f t="shared" ref="J23:J31" si="41">((AO23-AQ23)^2+(AP23-AR23)^2)^0.5</f>
        <v>1.8327</v>
      </c>
      <c r="K23" s="5">
        <f t="shared" ref="K23:K31" si="42">((AQ23-AS23)^2+(AR23-AT23)^2)^0.5</f>
        <v>0.78670000000000062</v>
      </c>
      <c r="L23" s="5" t="s">
        <v>566</v>
      </c>
      <c r="M23" s="5" t="s">
        <v>566</v>
      </c>
      <c r="N23" s="5" t="s">
        <v>566</v>
      </c>
      <c r="O23" s="5" t="s">
        <v>566</v>
      </c>
      <c r="P23" s="5" t="s">
        <v>566</v>
      </c>
      <c r="Q23" s="5" t="s">
        <v>566</v>
      </c>
      <c r="R23" s="5">
        <f>((CO23-CQ23)^2+(CP23-CR23)^2)^0.5</f>
        <v>4.5218285593330494</v>
      </c>
      <c r="S23" s="5">
        <f>((CQ23-CS23)^2+(CR23-CT23)^2)^0.5</f>
        <v>5.5595445874639768</v>
      </c>
      <c r="T23" s="5">
        <f>((CY23-DA23)^2+(CZ23-DB23)^2)^0.5</f>
        <v>5.8758575952791778</v>
      </c>
      <c r="U23" s="5">
        <f>((DA23-DC23)^2+(DB23-DD23)^2)^0.5</f>
        <v>7.2678146213287524</v>
      </c>
      <c r="V23" s="5">
        <f>((DI23-DK23)^2+(DJ23-DL23)^2)^0.5</f>
        <v>0.97754713441347696</v>
      </c>
      <c r="W23" s="5">
        <f>((DK23-DM23)^2+(DL23-DN23)^2)^0.5</f>
        <v>2.1522308147594202</v>
      </c>
      <c r="X23" s="5">
        <f>((DM23-DO23)^2+(DN23-DP23)^2)^0.5</f>
        <v>0.47313761211723648</v>
      </c>
      <c r="Y23" s="5">
        <f t="shared" ref="Y23:Y31" si="43">((BE23-BK23)^2+(BF23-BL23)^2)^0.5</f>
        <v>1.1957</v>
      </c>
      <c r="Z23" s="5">
        <f t="shared" ref="Z23:Z31" si="44">((BG23-BI23)^2+(BH23-BJ23)^2)^0.5</f>
        <v>0.46289999999999998</v>
      </c>
      <c r="AA23" s="5">
        <f t="shared" ref="AA23:AA31" si="45">((BC23-BM23)^2+(BD23-BN23)^2)^0.5</f>
        <v>1.6573000000000002</v>
      </c>
      <c r="AB23" s="5">
        <f t="shared" ref="AB23:AB31" si="46">((BA23-BO23)^2+(BB23-BP23)^2)^0.5</f>
        <v>3.5851999999999999</v>
      </c>
      <c r="AC23" s="6">
        <f t="shared" ref="AC23:AC31" si="47">((AY23-BQ23)^2+(AZ23-BR23)^2)^0.5</f>
        <v>2.1766999999999999</v>
      </c>
      <c r="AD23" s="5" t="s">
        <v>566</v>
      </c>
      <c r="AE23" s="6">
        <f>((CU23-CW23)^2+(CV23-CX23)^2)^0.5</f>
        <v>0.29969999999999963</v>
      </c>
      <c r="AF23" s="6">
        <f>((DE23-DG23)^2+(DF23-DH23)^2)^0.5</f>
        <v>0.22029999999999994</v>
      </c>
      <c r="AG23" s="9">
        <v>0</v>
      </c>
      <c r="AH23" s="9">
        <v>0</v>
      </c>
      <c r="AI23" s="9">
        <v>0</v>
      </c>
      <c r="AJ23" s="9">
        <v>-1.0007999999999999</v>
      </c>
      <c r="AK23" s="9">
        <v>0</v>
      </c>
      <c r="AL23" s="9">
        <v>-1.5926</v>
      </c>
      <c r="AM23" s="9">
        <v>0</v>
      </c>
      <c r="AN23" s="9">
        <v>-2.7553000000000001</v>
      </c>
      <c r="AO23" s="9">
        <v>0</v>
      </c>
      <c r="AP23" s="9">
        <v>-3.4733999999999998</v>
      </c>
      <c r="AQ23" s="9">
        <v>0</v>
      </c>
      <c r="AR23" s="9">
        <v>-5.3060999999999998</v>
      </c>
      <c r="AS23" s="9">
        <v>0</v>
      </c>
      <c r="AT23" s="9">
        <v>-6.0928000000000004</v>
      </c>
      <c r="AU23" s="9">
        <v>0</v>
      </c>
      <c r="AV23" s="9">
        <v>-13.3134</v>
      </c>
      <c r="AW23" s="9">
        <v>0</v>
      </c>
      <c r="AX23" s="9">
        <v>-14.1846</v>
      </c>
      <c r="AY23" s="18">
        <v>1.3144</v>
      </c>
      <c r="AZ23" s="18">
        <v>-6.2960000000000003</v>
      </c>
      <c r="BA23" s="19">
        <v>2.0383</v>
      </c>
      <c r="BB23" s="19">
        <v>-6.2960000000000003</v>
      </c>
      <c r="BC23" s="19">
        <v>1.1182000000000001</v>
      </c>
      <c r="BD23" s="19">
        <v>-6.2960000000000003</v>
      </c>
      <c r="BE23" s="19">
        <v>0.56899999999999995</v>
      </c>
      <c r="BF23" s="19">
        <v>-6.2960000000000003</v>
      </c>
      <c r="BG23" s="19">
        <v>0.26100000000000001</v>
      </c>
      <c r="BH23" s="19">
        <v>-6.2960000000000003</v>
      </c>
      <c r="BI23" s="19">
        <v>-0.2019</v>
      </c>
      <c r="BJ23" s="19">
        <v>-6.2960000000000003</v>
      </c>
      <c r="BK23" s="19">
        <v>-0.62670000000000003</v>
      </c>
      <c r="BL23" s="19">
        <v>-6.2960000000000003</v>
      </c>
      <c r="BM23" s="19">
        <v>-0.53910000000000002</v>
      </c>
      <c r="BN23" s="19">
        <v>-6.2960000000000003</v>
      </c>
      <c r="BO23" s="19">
        <v>-1.5468999999999999</v>
      </c>
      <c r="BP23" s="19">
        <v>-6.2960000000000003</v>
      </c>
      <c r="BQ23" s="19">
        <v>-0.86229999999999996</v>
      </c>
      <c r="BR23" s="19">
        <v>-6.2960000000000003</v>
      </c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O23" s="12">
        <v>-0.17269999999999999</v>
      </c>
      <c r="CP23" s="12">
        <v>-6.2713000000000001</v>
      </c>
      <c r="CQ23" s="12">
        <v>-4.6932999999999998</v>
      </c>
      <c r="CR23" s="12">
        <v>-6.3766999999999996</v>
      </c>
      <c r="CS23" s="12">
        <v>0.42859999999999998</v>
      </c>
      <c r="CT23" s="12">
        <v>-8.5388000000000002</v>
      </c>
      <c r="CU23" s="12">
        <v>-1.9317</v>
      </c>
      <c r="CV23" s="12">
        <v>-6.3632999999999997</v>
      </c>
      <c r="CW23" s="12">
        <v>-1.9317</v>
      </c>
      <c r="CX23" s="12">
        <v>-6.0636000000000001</v>
      </c>
      <c r="CY23" s="12">
        <v>-2.7774999999999999</v>
      </c>
      <c r="CZ23" s="12">
        <v>-5.9067999999999996</v>
      </c>
      <c r="DA23" s="12">
        <v>-3.4956999999999998</v>
      </c>
      <c r="DB23" s="12">
        <v>-11.7386</v>
      </c>
      <c r="DC23" s="12">
        <v>3.7566999999999999</v>
      </c>
      <c r="DD23" s="12">
        <v>-12.2117</v>
      </c>
      <c r="DE23" s="12">
        <v>-2.9674</v>
      </c>
      <c r="DF23" s="12">
        <v>-8.4733999999999998</v>
      </c>
      <c r="DG23" s="12">
        <v>-3.1877</v>
      </c>
      <c r="DH23" s="12">
        <v>-8.4733999999999998</v>
      </c>
      <c r="DI23" s="12">
        <v>-3.6036000000000001</v>
      </c>
      <c r="DJ23" s="12">
        <v>-8.5433000000000003</v>
      </c>
      <c r="DK23" s="12">
        <v>-2.6783999999999999</v>
      </c>
      <c r="DL23" s="12">
        <v>-8.8589000000000002</v>
      </c>
      <c r="DM23" s="12">
        <v>-1.4046000000000001</v>
      </c>
      <c r="DN23" s="12">
        <v>-10.5937</v>
      </c>
      <c r="DO23" s="12">
        <v>-1.2478</v>
      </c>
      <c r="DP23" s="12">
        <v>-11.040100000000001</v>
      </c>
    </row>
    <row r="24" spans="2:120" x14ac:dyDescent="0.2">
      <c r="B24" s="1" t="s">
        <v>621</v>
      </c>
      <c r="C24" s="1"/>
      <c r="D24" s="5">
        <f t="shared" si="35"/>
        <v>14.5885</v>
      </c>
      <c r="E24" s="5">
        <f t="shared" si="36"/>
        <v>13.1572</v>
      </c>
      <c r="F24" s="5">
        <f t="shared" si="37"/>
        <v>2.8460999999999999</v>
      </c>
      <c r="G24" s="5">
        <f t="shared" si="38"/>
        <v>0.82609999999999995</v>
      </c>
      <c r="H24" s="5">
        <f t="shared" si="39"/>
        <v>1.5512999999999999</v>
      </c>
      <c r="I24" s="5">
        <f t="shared" si="40"/>
        <v>0.80509999999999993</v>
      </c>
      <c r="J24" s="5">
        <f t="shared" si="41"/>
        <v>1.7246999999999999</v>
      </c>
      <c r="K24" s="5">
        <f t="shared" si="42"/>
        <v>0.7157</v>
      </c>
      <c r="L24" s="5">
        <f t="shared" ref="L24:L31" si="48">((BS24-BU24)^2+(BT24-BV24)^2)^0.5</f>
        <v>6.7844796359042894</v>
      </c>
      <c r="M24" s="5">
        <f t="shared" ref="M24:M31" si="49">((BU24-BW24)^2+(BV24-BX24)^2)^0.5</f>
        <v>1.7426077240733207</v>
      </c>
      <c r="N24" s="5">
        <f t="shared" ref="N24:N31" si="50">((BW24-BY24)^2+(BX24-BZ24)^2)^0.5 + ((BY24-CA24)^2+(BZ24-CB24)^2)^0.5</f>
        <v>6.720235580270729</v>
      </c>
      <c r="O24" s="5">
        <f t="shared" ref="O24:O31" si="51">((CA24-CC24)^2+(CB24-CD24)^2)^0.5</f>
        <v>1.7763656492963382</v>
      </c>
      <c r="P24" s="5">
        <f t="shared" ref="P24:P31" si="52">((CE24-CG24)^2+(CF24-CH24)^2)^0.5</f>
        <v>6.3428746952781596</v>
      </c>
      <c r="Q24" s="5">
        <f t="shared" ref="Q24:Q31" si="53">((CG24-CI24)^2+(CH24-CJ24)^2)^0.5</f>
        <v>6.6742914447902253</v>
      </c>
      <c r="R24" s="5">
        <f t="shared" ref="R24:R31" si="54">((CO24-CQ24)^2+(CP24-CR24)^2)^0.5</f>
        <v>4.7246160838739053</v>
      </c>
      <c r="S24" s="5">
        <f t="shared" ref="S24:S31" si="55">((CQ24-CS24)^2+(CR24-CT24)^2)^0.5</f>
        <v>5.1486527810680736</v>
      </c>
      <c r="T24" s="5">
        <f t="shared" ref="T24:T31" si="56">((CY24-DA24)^2+(CZ24-DB24)^2)^0.5</f>
        <v>6.0667424685740539</v>
      </c>
      <c r="U24" s="5">
        <f t="shared" ref="U24:U31" si="57">((DA24-DC24)^2+(DB24-DD24)^2)^0.5</f>
        <v>7.2925593072665524</v>
      </c>
      <c r="V24" s="5">
        <f t="shared" ref="V24:V31" si="58">((DI24-DK24)^2+(DJ24-DL24)^2)^0.5</f>
        <v>0.95602471202370076</v>
      </c>
      <c r="W24" s="5">
        <f t="shared" ref="W24:W31" si="59">((DK24-DM24)^2+(DL24-DN24)^2)^0.5</f>
        <v>2.0883243162880616</v>
      </c>
      <c r="X24" s="5">
        <f t="shared" ref="X24:X31" si="60">((DM24-DO24)^2+(DN24-DP24)^2)^0.5</f>
        <v>0.48039977102409204</v>
      </c>
      <c r="Y24" s="5">
        <f t="shared" si="43"/>
        <v>1.1595</v>
      </c>
      <c r="Z24" s="5">
        <f t="shared" si="44"/>
        <v>0.49780000000000002</v>
      </c>
      <c r="AA24" s="5">
        <f t="shared" si="45"/>
        <v>1.4561000000000002</v>
      </c>
      <c r="AB24" s="5">
        <f t="shared" si="46"/>
        <v>3.3909000000000002</v>
      </c>
      <c r="AC24" s="6">
        <f t="shared" si="47"/>
        <v>2.5680000000000001</v>
      </c>
      <c r="AD24" s="6">
        <f t="shared" ref="AD24:AD31" si="61">((CK24-CM24)^2+(CL24-CN24)^2)^0.5</f>
        <v>0.26800000000000024</v>
      </c>
      <c r="AE24" s="6">
        <f t="shared" ref="AE24:AE31" si="62">((CU24-CW24)^2+(CV24-CX24)^2)^0.5</f>
        <v>0.28700000000000037</v>
      </c>
      <c r="AF24" s="6">
        <f t="shared" ref="AF24:AF31" si="63">((DE24-DG24)^2+(DF24-DH24)^2)^0.5</f>
        <v>0.24639999999999995</v>
      </c>
      <c r="AG24" s="9">
        <v>0</v>
      </c>
      <c r="AH24" s="9">
        <v>0</v>
      </c>
      <c r="AI24" s="9">
        <v>0</v>
      </c>
      <c r="AJ24" s="9">
        <v>-0.82609999999999995</v>
      </c>
      <c r="AK24" s="9">
        <v>0</v>
      </c>
      <c r="AL24" s="9">
        <v>-1.2948</v>
      </c>
      <c r="AM24" s="9">
        <v>0</v>
      </c>
      <c r="AN24" s="9">
        <v>-2.8460999999999999</v>
      </c>
      <c r="AO24" s="9">
        <v>0</v>
      </c>
      <c r="AP24" s="9">
        <v>-3.6511999999999998</v>
      </c>
      <c r="AQ24" s="9">
        <v>0</v>
      </c>
      <c r="AR24" s="9">
        <v>-5.3758999999999997</v>
      </c>
      <c r="AS24" s="9">
        <v>0</v>
      </c>
      <c r="AT24" s="9">
        <v>-6.0915999999999997</v>
      </c>
      <c r="AU24" s="9">
        <v>0</v>
      </c>
      <c r="AV24" s="9">
        <v>-13.1572</v>
      </c>
      <c r="AW24" s="9">
        <v>0</v>
      </c>
      <c r="AX24" s="9">
        <v>-14.5885</v>
      </c>
      <c r="AY24" s="18">
        <v>0.84840000000000004</v>
      </c>
      <c r="AZ24" s="18">
        <v>-6.2108999999999996</v>
      </c>
      <c r="BA24" s="19">
        <v>1.4008</v>
      </c>
      <c r="BB24" s="19">
        <v>-6.2108999999999996</v>
      </c>
      <c r="BC24" s="19">
        <v>0.60770000000000002</v>
      </c>
      <c r="BD24" s="19">
        <v>-6.2108999999999996</v>
      </c>
      <c r="BE24" s="19">
        <v>0.53849999999999998</v>
      </c>
      <c r="BF24" s="19">
        <v>-6.2108999999999996</v>
      </c>
      <c r="BG24" s="19">
        <v>0.2311</v>
      </c>
      <c r="BH24" s="19">
        <v>-6.2108999999999996</v>
      </c>
      <c r="BI24" s="19">
        <v>-0.26669999999999999</v>
      </c>
      <c r="BJ24" s="19">
        <v>-6.2108999999999996</v>
      </c>
      <c r="BK24" s="19">
        <v>-0.621</v>
      </c>
      <c r="BL24" s="19">
        <v>-6.2108999999999996</v>
      </c>
      <c r="BM24" s="19">
        <v>-0.84840000000000004</v>
      </c>
      <c r="BN24" s="19">
        <v>-6.2108999999999996</v>
      </c>
      <c r="BO24" s="19">
        <v>-1.9901</v>
      </c>
      <c r="BP24" s="19">
        <v>-6.2108999999999996</v>
      </c>
      <c r="BQ24" s="19">
        <v>-1.7196</v>
      </c>
      <c r="BR24" s="19">
        <v>-6.2108999999999996</v>
      </c>
      <c r="BS24" s="17">
        <v>0</v>
      </c>
      <c r="BT24" s="17">
        <v>0</v>
      </c>
      <c r="BU24" s="17">
        <v>-2.7787999999999999</v>
      </c>
      <c r="BV24" s="17">
        <v>6.1893000000000002</v>
      </c>
      <c r="BW24" s="17">
        <v>-1.3246</v>
      </c>
      <c r="BX24" s="17">
        <v>7.1494999999999997</v>
      </c>
      <c r="BY24" s="17">
        <v>2.34</v>
      </c>
      <c r="BZ24" s="17">
        <v>8.4797999999999991</v>
      </c>
      <c r="CA24" s="17">
        <v>4.8044000000000002</v>
      </c>
      <c r="CB24" s="17">
        <v>7.1055999999999999</v>
      </c>
      <c r="CC24" s="17">
        <v>4.5148000000000001</v>
      </c>
      <c r="CD24" s="17">
        <v>5.3529999999999998</v>
      </c>
      <c r="CE24" s="12">
        <v>3.3407</v>
      </c>
      <c r="CF24" s="12">
        <v>5.7042000000000002</v>
      </c>
      <c r="CG24" s="12">
        <v>4.7835000000000001</v>
      </c>
      <c r="CH24" s="12">
        <v>-0.47239999999999999</v>
      </c>
      <c r="CI24" s="12">
        <v>10.873699999999999</v>
      </c>
      <c r="CJ24" s="12">
        <v>-3.2029000000000001</v>
      </c>
      <c r="CK24" s="12">
        <v>4.1993</v>
      </c>
      <c r="CL24" s="12">
        <v>2.3311000000000002</v>
      </c>
      <c r="CM24" s="12">
        <v>3.9312999999999998</v>
      </c>
      <c r="CN24" s="12">
        <v>2.3311000000000002</v>
      </c>
      <c r="CO24" s="12">
        <v>3.4620000000000002</v>
      </c>
      <c r="CP24" s="12">
        <v>2.7965</v>
      </c>
      <c r="CQ24" s="12">
        <v>4.4436999999999998</v>
      </c>
      <c r="CR24" s="12">
        <v>-1.825</v>
      </c>
      <c r="CS24" s="12">
        <v>9.3872</v>
      </c>
      <c r="CT24" s="12">
        <v>-0.3861</v>
      </c>
      <c r="CU24" s="12">
        <v>4.1980000000000004</v>
      </c>
      <c r="CV24" s="12">
        <v>0.39050000000000001</v>
      </c>
      <c r="CW24" s="12">
        <v>3.911</v>
      </c>
      <c r="CX24" s="12">
        <v>0.39050000000000001</v>
      </c>
      <c r="CY24" s="12">
        <v>3.8811</v>
      </c>
      <c r="CZ24" s="12">
        <v>0.58360000000000001</v>
      </c>
      <c r="DA24" s="12">
        <v>1.3213999999999999</v>
      </c>
      <c r="DB24" s="12">
        <v>6.0838999999999999</v>
      </c>
      <c r="DC24" s="12">
        <v>8.6004000000000005</v>
      </c>
      <c r="DD24" s="12">
        <v>6.5284000000000004</v>
      </c>
      <c r="DE24" s="12">
        <v>3.0531000000000001</v>
      </c>
      <c r="DF24" s="12">
        <v>2.6111</v>
      </c>
      <c r="DG24" s="12">
        <v>2.8067000000000002</v>
      </c>
      <c r="DH24" s="12">
        <v>2.6111</v>
      </c>
      <c r="DI24" s="12">
        <v>2.4986999999999999</v>
      </c>
      <c r="DJ24" s="12">
        <v>2.4523999999999999</v>
      </c>
      <c r="DK24" s="12">
        <v>3.1172</v>
      </c>
      <c r="DL24" s="12">
        <v>1.7234</v>
      </c>
      <c r="DM24" s="12">
        <v>3.1825999999999999</v>
      </c>
      <c r="DN24" s="12">
        <v>-0.3639</v>
      </c>
      <c r="DO24" s="12">
        <v>3.0562999999999998</v>
      </c>
      <c r="DP24" s="12">
        <v>-0.82740000000000002</v>
      </c>
    </row>
    <row r="25" spans="2:120" x14ac:dyDescent="0.2">
      <c r="B25" s="1" t="s">
        <v>713</v>
      </c>
      <c r="C25" s="1"/>
      <c r="D25" s="5">
        <f t="shared" si="35"/>
        <v>14.9498</v>
      </c>
      <c r="E25" s="5">
        <f t="shared" si="36"/>
        <v>14.016400000000001</v>
      </c>
      <c r="F25" s="5">
        <f t="shared" si="37"/>
        <v>2.7494999999999998</v>
      </c>
      <c r="G25" s="24">
        <f t="shared" si="38"/>
        <v>0.58289999999999997</v>
      </c>
      <c r="H25" s="5">
        <f t="shared" si="39"/>
        <v>1.5835999999999999</v>
      </c>
      <c r="I25" s="5">
        <f t="shared" si="40"/>
        <v>0.85919999999999996</v>
      </c>
      <c r="J25" s="5">
        <f t="shared" si="41"/>
        <v>1.9971000000000005</v>
      </c>
      <c r="K25" s="5">
        <f t="shared" si="42"/>
        <v>1.1543999999999999</v>
      </c>
      <c r="L25" s="5">
        <f t="shared" si="48"/>
        <v>7.6749973270353653</v>
      </c>
      <c r="M25" s="5">
        <f t="shared" si="49"/>
        <v>1.7260360656718625</v>
      </c>
      <c r="N25" s="5">
        <f t="shared" si="50"/>
        <v>8.8771230849237632</v>
      </c>
      <c r="O25" s="5">
        <f>((CA25-CC25)^2+(CB25-CD25)^2)^0.5</f>
        <v>0.96405471317762848</v>
      </c>
      <c r="P25" s="5">
        <f t="shared" si="52"/>
        <v>7.0280208287966817</v>
      </c>
      <c r="Q25" s="5">
        <f t="shared" si="53"/>
        <v>7.1697536749877244</v>
      </c>
      <c r="R25" s="5">
        <f t="shared" si="54"/>
        <v>5.3329794908662453</v>
      </c>
      <c r="S25" s="5">
        <f t="shared" si="55"/>
        <v>5.9034531462526232</v>
      </c>
      <c r="T25" s="5">
        <f t="shared" si="56"/>
        <v>6.8360142809973699</v>
      </c>
      <c r="U25" s="5">
        <f t="shared" si="57"/>
        <v>8.057982157463492</v>
      </c>
      <c r="V25" s="5">
        <f t="shared" si="58"/>
        <v>0.839582015052729</v>
      </c>
      <c r="W25" s="5">
        <f t="shared" si="59"/>
        <v>2.1791418792726645</v>
      </c>
      <c r="X25" s="5">
        <f t="shared" si="60"/>
        <v>0.52255382497882463</v>
      </c>
      <c r="Y25" s="5">
        <f t="shared" si="43"/>
        <v>1.2198</v>
      </c>
      <c r="Z25" s="5">
        <f t="shared" si="44"/>
        <v>0.61529999999999996</v>
      </c>
      <c r="AA25" s="5">
        <f t="shared" si="45"/>
        <v>1.6236999999999999</v>
      </c>
      <c r="AB25" s="5">
        <f t="shared" si="46"/>
        <v>3.8246000000000002</v>
      </c>
      <c r="AC25" s="6">
        <f t="shared" si="47"/>
        <v>2.8867000000000003</v>
      </c>
      <c r="AD25" s="6">
        <f t="shared" si="61"/>
        <v>0.22799999999999976</v>
      </c>
      <c r="AE25" s="6">
        <f t="shared" si="62"/>
        <v>0.28960000000000008</v>
      </c>
      <c r="AF25" s="6">
        <f t="shared" si="63"/>
        <v>0.20709999999999962</v>
      </c>
      <c r="AG25" s="9">
        <v>0</v>
      </c>
      <c r="AH25" s="9">
        <v>0</v>
      </c>
      <c r="AI25" s="9">
        <v>0</v>
      </c>
      <c r="AJ25" s="9">
        <v>-0.58289999999999997</v>
      </c>
      <c r="AK25" s="9">
        <v>0</v>
      </c>
      <c r="AL25" s="9">
        <v>-1.1658999999999999</v>
      </c>
      <c r="AM25" s="9">
        <v>0</v>
      </c>
      <c r="AN25" s="9">
        <v>-2.7494999999999998</v>
      </c>
      <c r="AO25" s="9">
        <v>0</v>
      </c>
      <c r="AP25" s="9">
        <v>-3.6086999999999998</v>
      </c>
      <c r="AQ25" s="9">
        <v>0</v>
      </c>
      <c r="AR25" s="9">
        <v>-5.6058000000000003</v>
      </c>
      <c r="AS25" s="21">
        <v>0</v>
      </c>
      <c r="AT25" s="9">
        <v>-6.7602000000000002</v>
      </c>
      <c r="AU25" s="9">
        <v>0</v>
      </c>
      <c r="AV25" s="9">
        <v>-14.016400000000001</v>
      </c>
      <c r="AW25" s="9">
        <v>0</v>
      </c>
      <c r="AX25" s="9">
        <v>-14.9498</v>
      </c>
      <c r="AY25" s="18">
        <v>1.5361</v>
      </c>
      <c r="AZ25" s="18">
        <v>-6.2979000000000003</v>
      </c>
      <c r="BA25" s="19">
        <v>1.8809</v>
      </c>
      <c r="BB25" s="19">
        <v>-6.2979000000000003</v>
      </c>
      <c r="BC25" s="19">
        <v>0.82489999999999997</v>
      </c>
      <c r="BD25" s="19">
        <v>-6.2979000000000003</v>
      </c>
      <c r="BE25" s="19">
        <v>0.64449999999999996</v>
      </c>
      <c r="BF25" s="19">
        <v>-6.2979000000000003</v>
      </c>
      <c r="BG25" s="19">
        <v>0.41210000000000002</v>
      </c>
      <c r="BH25" s="19">
        <v>-6.2979000000000003</v>
      </c>
      <c r="BI25" s="19">
        <v>-0.20319999999999999</v>
      </c>
      <c r="BJ25" s="19">
        <v>-6.2979000000000003</v>
      </c>
      <c r="BK25" s="19">
        <v>-0.57530000000000003</v>
      </c>
      <c r="BL25" s="19">
        <v>-6.2979000000000003</v>
      </c>
      <c r="BM25" s="19">
        <v>-0.79879999999999995</v>
      </c>
      <c r="BN25" s="19">
        <v>-6.2979000000000003</v>
      </c>
      <c r="BO25" s="19">
        <v>-1.9437</v>
      </c>
      <c r="BP25" s="19">
        <v>-6.2979000000000003</v>
      </c>
      <c r="BQ25" s="19">
        <v>-1.3506</v>
      </c>
      <c r="BR25" s="19">
        <v>-6.2979000000000003</v>
      </c>
      <c r="BS25" s="17">
        <v>0</v>
      </c>
      <c r="BT25" s="17">
        <v>0</v>
      </c>
      <c r="BU25" s="17">
        <v>-3.7210999999999999</v>
      </c>
      <c r="BV25" s="17">
        <v>6.7126000000000001</v>
      </c>
      <c r="BW25" s="17">
        <v>-5.1416000000000004</v>
      </c>
      <c r="BX25" s="17">
        <v>5.7321</v>
      </c>
      <c r="BY25" s="17">
        <v>-8.0861000000000001</v>
      </c>
      <c r="BZ25" s="17">
        <v>2.7724000000000002</v>
      </c>
      <c r="CA25" s="17">
        <v>-5.8171999999999997</v>
      </c>
      <c r="CB25" s="17">
        <v>-1.3462000000000001</v>
      </c>
      <c r="CC25" s="17">
        <v>-5.1429</v>
      </c>
      <c r="CD25" s="17">
        <v>-2.0352000000000001</v>
      </c>
      <c r="CE25" s="12">
        <v>-2.5259999999999998</v>
      </c>
      <c r="CF25" s="12">
        <v>10.941000000000001</v>
      </c>
      <c r="CG25" s="12">
        <v>-7.9520999999999997</v>
      </c>
      <c r="CH25" s="12">
        <v>15.4076</v>
      </c>
      <c r="CI25" s="12">
        <v>-1.9571000000000001</v>
      </c>
      <c r="CJ25" s="12">
        <v>19.340199999999999</v>
      </c>
      <c r="CK25" s="12">
        <v>-5.5963000000000003</v>
      </c>
      <c r="CL25" s="12">
        <v>13.3261</v>
      </c>
      <c r="CM25" s="12">
        <v>-5.5963000000000003</v>
      </c>
      <c r="CN25" s="12">
        <v>13.5541</v>
      </c>
      <c r="CO25" s="12">
        <v>-5.4343000000000004</v>
      </c>
      <c r="CP25" s="12">
        <v>13.8855</v>
      </c>
      <c r="CQ25" s="12">
        <v>-7.3215000000000003</v>
      </c>
      <c r="CR25" s="12">
        <v>8.8976000000000006</v>
      </c>
      <c r="CS25" s="12">
        <v>-3.8582999999999998</v>
      </c>
      <c r="CT25" s="12">
        <v>13.6785</v>
      </c>
      <c r="CU25" s="12">
        <v>-5.9290000000000003</v>
      </c>
      <c r="CV25" s="12">
        <v>11.831300000000001</v>
      </c>
      <c r="CW25" s="12">
        <v>-6.2186000000000003</v>
      </c>
      <c r="CX25" s="12">
        <v>11.831300000000001</v>
      </c>
      <c r="CY25" s="12">
        <v>-6.5271999999999997</v>
      </c>
      <c r="CZ25" s="12">
        <v>11.892899999999999</v>
      </c>
      <c r="DA25" s="12">
        <v>-6.4154</v>
      </c>
      <c r="DB25" s="12">
        <v>5.0578000000000003</v>
      </c>
      <c r="DC25" s="12">
        <v>-3.3077000000000001</v>
      </c>
      <c r="DD25" s="12">
        <v>12.4924</v>
      </c>
      <c r="DE25" s="12">
        <v>-6.3925000000000001</v>
      </c>
      <c r="DF25" s="12">
        <v>8.6728000000000005</v>
      </c>
      <c r="DG25" s="12">
        <v>-6.5995999999999997</v>
      </c>
      <c r="DH25" s="12">
        <v>8.6728000000000005</v>
      </c>
      <c r="DI25" s="12">
        <v>-6.4242999999999997</v>
      </c>
      <c r="DJ25" s="12">
        <v>8.5864999999999991</v>
      </c>
      <c r="DK25" s="12">
        <v>-5.6978999999999997</v>
      </c>
      <c r="DL25" s="12">
        <v>9.0075000000000003</v>
      </c>
      <c r="DM25" s="12">
        <v>-4.6501000000000001</v>
      </c>
      <c r="DN25" s="12">
        <v>10.918200000000001</v>
      </c>
      <c r="DO25" s="12">
        <v>-4.5358000000000001</v>
      </c>
      <c r="DP25" s="12">
        <v>11.428100000000001</v>
      </c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8"/>
        <v>0</v>
      </c>
      <c r="M26" s="5">
        <f t="shared" si="49"/>
        <v>0</v>
      </c>
      <c r="N26" s="5">
        <f t="shared" si="50"/>
        <v>0</v>
      </c>
      <c r="O26" s="5">
        <f t="shared" si="51"/>
        <v>0</v>
      </c>
      <c r="P26" s="5">
        <f t="shared" si="52"/>
        <v>0</v>
      </c>
      <c r="Q26" s="5">
        <f t="shared" si="53"/>
        <v>0</v>
      </c>
      <c r="R26" s="5">
        <f t="shared" si="54"/>
        <v>0</v>
      </c>
      <c r="S26" s="5">
        <f t="shared" si="55"/>
        <v>0</v>
      </c>
      <c r="T26" s="5">
        <f t="shared" si="56"/>
        <v>0</v>
      </c>
      <c r="U26" s="5">
        <f t="shared" si="57"/>
        <v>0</v>
      </c>
      <c r="V26" s="5">
        <f t="shared" si="58"/>
        <v>0</v>
      </c>
      <c r="W26" s="5">
        <f t="shared" si="59"/>
        <v>0</v>
      </c>
      <c r="X26" s="5">
        <f t="shared" si="60"/>
        <v>0</v>
      </c>
      <c r="Y26" s="5">
        <f t="shared" si="43"/>
        <v>0</v>
      </c>
      <c r="Z26" s="5">
        <f t="shared" si="44"/>
        <v>0</v>
      </c>
      <c r="AA26" s="5">
        <f t="shared" si="45"/>
        <v>0</v>
      </c>
      <c r="AB26" s="5">
        <f t="shared" si="46"/>
        <v>0</v>
      </c>
      <c r="AC26" s="6">
        <f t="shared" si="47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8"/>
        <v>0</v>
      </c>
      <c r="M27" s="5">
        <f t="shared" si="49"/>
        <v>0</v>
      </c>
      <c r="N27" s="5">
        <f t="shared" si="50"/>
        <v>0</v>
      </c>
      <c r="O27" s="5">
        <f t="shared" si="51"/>
        <v>0</v>
      </c>
      <c r="P27" s="5">
        <f t="shared" si="52"/>
        <v>0</v>
      </c>
      <c r="Q27" s="5">
        <f t="shared" si="53"/>
        <v>0</v>
      </c>
      <c r="R27" s="5">
        <f t="shared" si="54"/>
        <v>0</v>
      </c>
      <c r="S27" s="5">
        <f t="shared" si="55"/>
        <v>0</v>
      </c>
      <c r="T27" s="5">
        <f t="shared" si="56"/>
        <v>0</v>
      </c>
      <c r="U27" s="5">
        <f t="shared" si="57"/>
        <v>0</v>
      </c>
      <c r="V27" s="5">
        <f t="shared" si="58"/>
        <v>0</v>
      </c>
      <c r="W27" s="5">
        <f t="shared" si="59"/>
        <v>0</v>
      </c>
      <c r="X27" s="5">
        <f t="shared" si="60"/>
        <v>0</v>
      </c>
      <c r="Y27" s="5">
        <f t="shared" si="43"/>
        <v>0</v>
      </c>
      <c r="Z27" s="5">
        <f t="shared" si="44"/>
        <v>0</v>
      </c>
      <c r="AA27" s="5">
        <f t="shared" si="45"/>
        <v>0</v>
      </c>
      <c r="AB27" s="5">
        <f t="shared" si="46"/>
        <v>0</v>
      </c>
      <c r="AC27" s="6">
        <f t="shared" si="47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8"/>
        <v>0</v>
      </c>
      <c r="M28" s="5">
        <f t="shared" si="49"/>
        <v>0</v>
      </c>
      <c r="N28" s="5">
        <f t="shared" si="50"/>
        <v>0</v>
      </c>
      <c r="O28" s="5">
        <f t="shared" si="51"/>
        <v>0</v>
      </c>
      <c r="P28" s="5">
        <f t="shared" si="52"/>
        <v>0</v>
      </c>
      <c r="Q28" s="5">
        <f t="shared" si="53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3"/>
        <v>0</v>
      </c>
      <c r="Z28" s="5">
        <f t="shared" si="44"/>
        <v>0</v>
      </c>
      <c r="AA28" s="5">
        <f t="shared" si="45"/>
        <v>0</v>
      </c>
      <c r="AB28" s="5">
        <f t="shared" si="46"/>
        <v>0</v>
      </c>
      <c r="AC28" s="6">
        <f t="shared" si="47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8"/>
        <v>0</v>
      </c>
      <c r="M29" s="5">
        <f t="shared" si="49"/>
        <v>0</v>
      </c>
      <c r="N29" s="5">
        <f t="shared" si="50"/>
        <v>0</v>
      </c>
      <c r="O29" s="5">
        <f t="shared" si="51"/>
        <v>0</v>
      </c>
      <c r="P29" s="5">
        <f t="shared" si="52"/>
        <v>0</v>
      </c>
      <c r="Q29" s="5">
        <f t="shared" si="53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3"/>
        <v>0</v>
      </c>
      <c r="Z29" s="5">
        <f t="shared" si="44"/>
        <v>0</v>
      </c>
      <c r="AA29" s="5">
        <f t="shared" si="45"/>
        <v>0</v>
      </c>
      <c r="AB29" s="5">
        <f t="shared" si="46"/>
        <v>0</v>
      </c>
      <c r="AC29" s="6">
        <f t="shared" si="47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8"/>
        <v>0</v>
      </c>
      <c r="M30" s="5">
        <f t="shared" si="49"/>
        <v>0</v>
      </c>
      <c r="N30" s="5">
        <f t="shared" si="50"/>
        <v>0</v>
      </c>
      <c r="O30" s="5">
        <f t="shared" si="51"/>
        <v>0</v>
      </c>
      <c r="P30" s="5">
        <f t="shared" si="52"/>
        <v>0</v>
      </c>
      <c r="Q30" s="5">
        <f t="shared" si="53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3"/>
        <v>0</v>
      </c>
      <c r="Z30" s="5">
        <f t="shared" si="44"/>
        <v>0</v>
      </c>
      <c r="AA30" s="5">
        <f t="shared" si="45"/>
        <v>0</v>
      </c>
      <c r="AB30" s="5">
        <f t="shared" si="46"/>
        <v>0</v>
      </c>
      <c r="AC30" s="6">
        <f t="shared" si="47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8"/>
        <v>0</v>
      </c>
      <c r="M31" s="5">
        <f t="shared" si="49"/>
        <v>0</v>
      </c>
      <c r="N31" s="5">
        <f t="shared" si="50"/>
        <v>0</v>
      </c>
      <c r="O31" s="5">
        <f t="shared" si="51"/>
        <v>0</v>
      </c>
      <c r="P31" s="5">
        <f t="shared" si="52"/>
        <v>0</v>
      </c>
      <c r="Q31" s="5">
        <f t="shared" si="53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3"/>
        <v>0</v>
      </c>
      <c r="Z31" s="5">
        <f t="shared" si="44"/>
        <v>0</v>
      </c>
      <c r="AA31" s="5">
        <f t="shared" si="45"/>
        <v>0</v>
      </c>
      <c r="AB31" s="5">
        <f t="shared" si="46"/>
        <v>0</v>
      </c>
      <c r="AC31" s="6">
        <f t="shared" si="47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AVERAGE(D23:D25)</f>
        <v>14.574299999999999</v>
      </c>
      <c r="E32" s="14">
        <f t="shared" ref="E32:AF32" si="64">AVERAGE(E23:E25)</f>
        <v>13.495666666666665</v>
      </c>
      <c r="F32" s="14">
        <f t="shared" si="64"/>
        <v>2.783633333333333</v>
      </c>
      <c r="G32" s="14">
        <f>AVERAGE(G23:G24)</f>
        <v>0.91344999999999987</v>
      </c>
      <c r="H32" s="14">
        <f>AVERAGE(H24:H25)</f>
        <v>1.56745</v>
      </c>
      <c r="I32" s="14">
        <f t="shared" si="64"/>
        <v>0.79413333333333325</v>
      </c>
      <c r="J32" s="14">
        <f t="shared" si="64"/>
        <v>1.8515000000000004</v>
      </c>
      <c r="K32" s="14">
        <f t="shared" si="64"/>
        <v>0.88560000000000016</v>
      </c>
      <c r="L32" s="14">
        <f t="shared" si="64"/>
        <v>7.2297384814698269</v>
      </c>
      <c r="M32" s="14">
        <f t="shared" si="64"/>
        <v>1.7343218948725916</v>
      </c>
      <c r="N32" s="14">
        <f t="shared" si="64"/>
        <v>7.7986793325972457</v>
      </c>
      <c r="O32" s="14">
        <f t="shared" si="64"/>
        <v>1.3702101812369833</v>
      </c>
      <c r="P32" s="14">
        <f t="shared" si="64"/>
        <v>6.6854477620374206</v>
      </c>
      <c r="Q32" s="14">
        <f t="shared" si="64"/>
        <v>6.9220225598889744</v>
      </c>
      <c r="R32" s="14">
        <f t="shared" si="64"/>
        <v>4.859808044691067</v>
      </c>
      <c r="S32" s="14">
        <f t="shared" si="64"/>
        <v>5.5372168382615579</v>
      </c>
      <c r="T32" s="14">
        <f t="shared" si="64"/>
        <v>6.2595381149502005</v>
      </c>
      <c r="U32" s="14">
        <f t="shared" si="64"/>
        <v>7.5394520286862656</v>
      </c>
      <c r="V32" s="14">
        <f t="shared" si="64"/>
        <v>0.92438462049663561</v>
      </c>
      <c r="W32" s="14">
        <f t="shared" si="64"/>
        <v>2.1398990034400485</v>
      </c>
      <c r="X32" s="14">
        <f t="shared" si="64"/>
        <v>0.49203040270671772</v>
      </c>
      <c r="Y32" s="14">
        <f t="shared" si="64"/>
        <v>1.1916666666666667</v>
      </c>
      <c r="Z32" s="14">
        <f t="shared" si="64"/>
        <v>0.52533333333333332</v>
      </c>
      <c r="AA32" s="14">
        <f t="shared" si="64"/>
        <v>1.5790333333333333</v>
      </c>
      <c r="AB32" s="14">
        <f t="shared" si="64"/>
        <v>3.6002333333333336</v>
      </c>
      <c r="AC32" s="14">
        <f t="shared" si="64"/>
        <v>2.5438000000000001</v>
      </c>
      <c r="AD32" s="14">
        <f t="shared" si="64"/>
        <v>0.248</v>
      </c>
      <c r="AE32" s="14">
        <f t="shared" si="64"/>
        <v>0.29210000000000003</v>
      </c>
      <c r="AF32" s="14">
        <f t="shared" si="64"/>
        <v>0.22459999999999983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STDEV(D23:D25)</f>
        <v>0.38279758358693966</v>
      </c>
      <c r="E33" s="14">
        <f t="shared" ref="E33:AF33" si="65">STDEV(E23:E25)</f>
        <v>0.45768112625859281</v>
      </c>
      <c r="F33" s="14">
        <f t="shared" si="65"/>
        <v>5.4175394168693665E-2</v>
      </c>
      <c r="G33" s="14">
        <f>STDEV(G23:G24)</f>
        <v>0.12353155467328983</v>
      </c>
      <c r="H33" s="14">
        <f>STDEV(H24:H25)</f>
        <v>2.283954903232548E-2</v>
      </c>
      <c r="I33" s="14">
        <f t="shared" si="65"/>
        <v>7.1186398513573848E-2</v>
      </c>
      <c r="J33" s="14">
        <f t="shared" si="65"/>
        <v>0.13716967594916921</v>
      </c>
      <c r="K33" s="14">
        <f t="shared" si="65"/>
        <v>0.23547893748698628</v>
      </c>
      <c r="L33" s="14">
        <f t="shared" si="65"/>
        <v>0.62969109816537128</v>
      </c>
      <c r="M33" s="14">
        <f t="shared" si="65"/>
        <v>1.1717932031178067E-2</v>
      </c>
      <c r="N33" s="14">
        <f t="shared" si="65"/>
        <v>1.5251497807966961</v>
      </c>
      <c r="O33" s="14">
        <f t="shared" si="65"/>
        <v>0.57439057136153171</v>
      </c>
      <c r="P33" s="14">
        <f t="shared" si="65"/>
        <v>0.48447147711469069</v>
      </c>
      <c r="Q33" s="14">
        <f t="shared" si="65"/>
        <v>0.35034470279446184</v>
      </c>
      <c r="R33" s="14">
        <f t="shared" si="65"/>
        <v>0.42213636201349031</v>
      </c>
      <c r="S33" s="14">
        <f t="shared" si="65"/>
        <v>0.37789521577947632</v>
      </c>
      <c r="T33" s="14">
        <f t="shared" si="65"/>
        <v>0.50828420812428643</v>
      </c>
      <c r="U33" s="14">
        <f t="shared" si="65"/>
        <v>0.44923067093402619</v>
      </c>
      <c r="V33" s="14">
        <f t="shared" si="65"/>
        <v>7.4225434211846505E-2</v>
      </c>
      <c r="W33" s="14">
        <f t="shared" si="65"/>
        <v>4.6647750368351212E-2</v>
      </c>
      <c r="X33" s="14">
        <f t="shared" si="65"/>
        <v>2.6682282855822508E-2</v>
      </c>
      <c r="Y33" s="14">
        <f t="shared" si="65"/>
        <v>3.0351661129719636E-2</v>
      </c>
      <c r="Z33" s="14">
        <f t="shared" si="65"/>
        <v>7.9843617987496632E-2</v>
      </c>
      <c r="AA33" s="14">
        <f t="shared" si="65"/>
        <v>0.10778076513614721</v>
      </c>
      <c r="AB33" s="14">
        <f t="shared" si="65"/>
        <v>0.2172404735157179</v>
      </c>
      <c r="AC33" s="14">
        <f t="shared" si="65"/>
        <v>0.35561809571505443</v>
      </c>
      <c r="AD33" s="14">
        <f t="shared" si="65"/>
        <v>2.8284271247462241E-2</v>
      </c>
      <c r="AE33" s="14">
        <f t="shared" si="65"/>
        <v>6.7089492470874413E-3</v>
      </c>
      <c r="AF33" s="14">
        <f t="shared" si="65"/>
        <v>1.9999749998437628E-2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MAX(D23:D25)-MIN(D23:D25)</f>
        <v>0.7652000000000001</v>
      </c>
      <c r="E34" s="14">
        <f t="shared" ref="E34:AF34" si="66">MAX(E23:E25)-MIN(E23:E25)</f>
        <v>0.8592000000000013</v>
      </c>
      <c r="F34" s="14">
        <f t="shared" si="66"/>
        <v>9.6600000000000019E-2</v>
      </c>
      <c r="G34" s="14">
        <f>MAX(G23:G24)-MIN(G23:G24)</f>
        <v>0.17469999999999997</v>
      </c>
      <c r="H34" s="14">
        <f>MAX(H24:H25)-MIN(H24:H25)</f>
        <v>3.2299999999999995E-2</v>
      </c>
      <c r="I34" s="14">
        <f t="shared" si="66"/>
        <v>0.14110000000000023</v>
      </c>
      <c r="J34" s="14">
        <f t="shared" si="66"/>
        <v>0.27240000000000064</v>
      </c>
      <c r="K34" s="14">
        <f t="shared" si="66"/>
        <v>0.43869999999999987</v>
      </c>
      <c r="L34" s="14">
        <f t="shared" si="66"/>
        <v>0.89051769113107593</v>
      </c>
      <c r="M34" s="14">
        <f t="shared" si="66"/>
        <v>1.6571658401458134E-2</v>
      </c>
      <c r="N34" s="14">
        <f t="shared" si="66"/>
        <v>2.1568875046530342</v>
      </c>
      <c r="O34" s="14">
        <f t="shared" si="66"/>
        <v>0.81231093611870975</v>
      </c>
      <c r="P34" s="14">
        <f t="shared" si="66"/>
        <v>0.68514613351852205</v>
      </c>
      <c r="Q34" s="14">
        <f t="shared" si="66"/>
        <v>0.49546223019749913</v>
      </c>
      <c r="R34" s="14">
        <f t="shared" si="66"/>
        <v>0.81115093153319595</v>
      </c>
      <c r="S34" s="14">
        <f t="shared" si="66"/>
        <v>0.75480036518454963</v>
      </c>
      <c r="T34" s="14">
        <f t="shared" si="66"/>
        <v>0.96015668571819202</v>
      </c>
      <c r="U34" s="14">
        <f t="shared" si="66"/>
        <v>0.79016753613473956</v>
      </c>
      <c r="V34" s="14">
        <f t="shared" si="66"/>
        <v>0.13796511936074796</v>
      </c>
      <c r="W34" s="14">
        <f t="shared" si="66"/>
        <v>9.0817562984602862E-2</v>
      </c>
      <c r="X34" s="14">
        <f t="shared" si="66"/>
        <v>4.9416212861588149E-2</v>
      </c>
      <c r="Y34" s="14">
        <f t="shared" si="66"/>
        <v>6.030000000000002E-2</v>
      </c>
      <c r="Z34" s="14">
        <f t="shared" si="66"/>
        <v>0.15239999999999998</v>
      </c>
      <c r="AA34" s="14">
        <f t="shared" si="66"/>
        <v>0.20120000000000005</v>
      </c>
      <c r="AB34" s="14">
        <f t="shared" si="66"/>
        <v>0.43369999999999997</v>
      </c>
      <c r="AC34" s="14">
        <f t="shared" si="66"/>
        <v>0.71000000000000041</v>
      </c>
      <c r="AD34" s="14">
        <f t="shared" si="66"/>
        <v>4.000000000000048E-2</v>
      </c>
      <c r="AE34" s="14">
        <f t="shared" si="66"/>
        <v>1.2699999999999267E-2</v>
      </c>
      <c r="AF34" s="14">
        <f t="shared" si="66"/>
        <v>3.9300000000000335E-2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MIN(D23:D25)</f>
        <v>14.1846</v>
      </c>
      <c r="E35" s="14">
        <f t="shared" ref="E35:AF35" si="67">MIN(E23:E25)</f>
        <v>13.1572</v>
      </c>
      <c r="F35" s="14">
        <f t="shared" si="67"/>
        <v>2.7494999999999998</v>
      </c>
      <c r="G35" s="14">
        <f>MIN(G23:G24)</f>
        <v>0.82609999999999995</v>
      </c>
      <c r="H35" s="14">
        <f>MIN(H24:H25)</f>
        <v>1.5512999999999999</v>
      </c>
      <c r="I35" s="14">
        <f t="shared" si="67"/>
        <v>0.71809999999999974</v>
      </c>
      <c r="J35" s="14">
        <f t="shared" si="67"/>
        <v>1.7246999999999999</v>
      </c>
      <c r="K35" s="14">
        <f t="shared" si="67"/>
        <v>0.7157</v>
      </c>
      <c r="L35" s="14">
        <f t="shared" si="67"/>
        <v>6.7844796359042894</v>
      </c>
      <c r="M35" s="14">
        <f t="shared" si="67"/>
        <v>1.7260360656718625</v>
      </c>
      <c r="N35" s="14">
        <f t="shared" si="67"/>
        <v>6.720235580270729</v>
      </c>
      <c r="O35" s="14">
        <f t="shared" si="67"/>
        <v>0.96405471317762848</v>
      </c>
      <c r="P35" s="14">
        <f t="shared" si="67"/>
        <v>6.3428746952781596</v>
      </c>
      <c r="Q35" s="14">
        <f t="shared" si="67"/>
        <v>6.6742914447902253</v>
      </c>
      <c r="R35" s="14">
        <f t="shared" si="67"/>
        <v>4.5218285593330494</v>
      </c>
      <c r="S35" s="14">
        <f t="shared" si="67"/>
        <v>5.1486527810680736</v>
      </c>
      <c r="T35" s="14">
        <f t="shared" si="67"/>
        <v>5.8758575952791778</v>
      </c>
      <c r="U35" s="14">
        <f t="shared" si="67"/>
        <v>7.2678146213287524</v>
      </c>
      <c r="V35" s="14">
        <f t="shared" si="67"/>
        <v>0.839582015052729</v>
      </c>
      <c r="W35" s="14">
        <f t="shared" si="67"/>
        <v>2.0883243162880616</v>
      </c>
      <c r="X35" s="14">
        <f t="shared" si="67"/>
        <v>0.47313761211723648</v>
      </c>
      <c r="Y35" s="14">
        <f t="shared" si="67"/>
        <v>1.1595</v>
      </c>
      <c r="Z35" s="14">
        <f t="shared" si="67"/>
        <v>0.46289999999999998</v>
      </c>
      <c r="AA35" s="14">
        <f t="shared" si="67"/>
        <v>1.4561000000000002</v>
      </c>
      <c r="AB35" s="14">
        <f t="shared" si="67"/>
        <v>3.3909000000000002</v>
      </c>
      <c r="AC35" s="14">
        <f t="shared" si="67"/>
        <v>2.1766999999999999</v>
      </c>
      <c r="AD35" s="14">
        <f t="shared" si="67"/>
        <v>0.22799999999999976</v>
      </c>
      <c r="AE35" s="14">
        <f t="shared" si="67"/>
        <v>0.28700000000000037</v>
      </c>
      <c r="AF35" s="14">
        <f t="shared" si="67"/>
        <v>0.20709999999999962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MAX(D23:D25)</f>
        <v>14.9498</v>
      </c>
      <c r="E36" s="14">
        <f t="shared" ref="E36:AF36" si="68">MAX(E23:E25)</f>
        <v>14.016400000000001</v>
      </c>
      <c r="F36" s="14">
        <f t="shared" si="68"/>
        <v>2.8460999999999999</v>
      </c>
      <c r="G36" s="14">
        <f>MAX(G23:G24)</f>
        <v>1.0007999999999999</v>
      </c>
      <c r="H36" s="14">
        <f>MAX(H24:H25)</f>
        <v>1.5835999999999999</v>
      </c>
      <c r="I36" s="14">
        <f t="shared" si="68"/>
        <v>0.85919999999999996</v>
      </c>
      <c r="J36" s="14">
        <f t="shared" si="68"/>
        <v>1.9971000000000005</v>
      </c>
      <c r="K36" s="14">
        <f t="shared" si="68"/>
        <v>1.1543999999999999</v>
      </c>
      <c r="L36" s="14">
        <f t="shared" si="68"/>
        <v>7.6749973270353653</v>
      </c>
      <c r="M36" s="14">
        <f t="shared" si="68"/>
        <v>1.7426077240733207</v>
      </c>
      <c r="N36" s="14">
        <f t="shared" si="68"/>
        <v>8.8771230849237632</v>
      </c>
      <c r="O36" s="14">
        <f t="shared" si="68"/>
        <v>1.7763656492963382</v>
      </c>
      <c r="P36" s="14">
        <f t="shared" si="68"/>
        <v>7.0280208287966817</v>
      </c>
      <c r="Q36" s="14">
        <f t="shared" si="68"/>
        <v>7.1697536749877244</v>
      </c>
      <c r="R36" s="14">
        <f t="shared" si="68"/>
        <v>5.3329794908662453</v>
      </c>
      <c r="S36" s="14">
        <f t="shared" si="68"/>
        <v>5.9034531462526232</v>
      </c>
      <c r="T36" s="14">
        <f t="shared" si="68"/>
        <v>6.8360142809973699</v>
      </c>
      <c r="U36" s="14">
        <f t="shared" si="68"/>
        <v>8.057982157463492</v>
      </c>
      <c r="V36" s="14">
        <f t="shared" si="68"/>
        <v>0.97754713441347696</v>
      </c>
      <c r="W36" s="14">
        <f t="shared" si="68"/>
        <v>2.1791418792726645</v>
      </c>
      <c r="X36" s="14">
        <f t="shared" si="68"/>
        <v>0.52255382497882463</v>
      </c>
      <c r="Y36" s="14">
        <f t="shared" si="68"/>
        <v>1.2198</v>
      </c>
      <c r="Z36" s="14">
        <f t="shared" si="68"/>
        <v>0.61529999999999996</v>
      </c>
      <c r="AA36" s="14">
        <f t="shared" si="68"/>
        <v>1.6573000000000002</v>
      </c>
      <c r="AB36" s="14">
        <f t="shared" si="68"/>
        <v>3.8246000000000002</v>
      </c>
      <c r="AC36" s="14">
        <f t="shared" si="68"/>
        <v>2.8867000000000003</v>
      </c>
      <c r="AD36" s="14">
        <f t="shared" si="68"/>
        <v>0.26800000000000024</v>
      </c>
      <c r="AE36" s="14">
        <f t="shared" si="68"/>
        <v>0.29969999999999963</v>
      </c>
      <c r="AF36" s="14">
        <f t="shared" si="68"/>
        <v>0.24639999999999995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COUNT(D23:D25)</f>
        <v>3</v>
      </c>
      <c r="E37" s="15">
        <f t="shared" ref="E37:AF37" si="69">COUNT(E23:E25)</f>
        <v>3</v>
      </c>
      <c r="F37" s="15">
        <f t="shared" si="69"/>
        <v>3</v>
      </c>
      <c r="G37" s="15">
        <f>COUNT(G23:G24)</f>
        <v>2</v>
      </c>
      <c r="H37" s="15">
        <f>COUNT(H24:H25)</f>
        <v>2</v>
      </c>
      <c r="I37" s="15">
        <f t="shared" si="69"/>
        <v>3</v>
      </c>
      <c r="J37" s="15">
        <f t="shared" si="69"/>
        <v>3</v>
      </c>
      <c r="K37" s="15">
        <f t="shared" si="69"/>
        <v>3</v>
      </c>
      <c r="L37" s="15">
        <f t="shared" si="69"/>
        <v>2</v>
      </c>
      <c r="M37" s="15">
        <f t="shared" si="69"/>
        <v>2</v>
      </c>
      <c r="N37" s="15">
        <f t="shared" si="69"/>
        <v>2</v>
      </c>
      <c r="O37" s="15">
        <f t="shared" si="69"/>
        <v>2</v>
      </c>
      <c r="P37" s="15">
        <f t="shared" si="69"/>
        <v>2</v>
      </c>
      <c r="Q37" s="15">
        <f t="shared" si="69"/>
        <v>2</v>
      </c>
      <c r="R37" s="15">
        <f t="shared" si="69"/>
        <v>3</v>
      </c>
      <c r="S37" s="15">
        <f t="shared" si="69"/>
        <v>3</v>
      </c>
      <c r="T37" s="15">
        <f t="shared" si="69"/>
        <v>3</v>
      </c>
      <c r="U37" s="15">
        <f t="shared" si="69"/>
        <v>3</v>
      </c>
      <c r="V37" s="15">
        <f t="shared" si="69"/>
        <v>3</v>
      </c>
      <c r="W37" s="15">
        <f t="shared" si="69"/>
        <v>3</v>
      </c>
      <c r="X37" s="15">
        <f t="shared" si="69"/>
        <v>3</v>
      </c>
      <c r="Y37" s="15">
        <f t="shared" si="69"/>
        <v>3</v>
      </c>
      <c r="Z37" s="15">
        <f t="shared" si="69"/>
        <v>3</v>
      </c>
      <c r="AA37" s="15">
        <f t="shared" si="69"/>
        <v>3</v>
      </c>
      <c r="AB37" s="15">
        <f t="shared" si="69"/>
        <v>3</v>
      </c>
      <c r="AC37" s="15">
        <f t="shared" si="69"/>
        <v>3</v>
      </c>
      <c r="AD37" s="15">
        <f t="shared" si="69"/>
        <v>2</v>
      </c>
      <c r="AE37" s="15">
        <f t="shared" si="69"/>
        <v>3</v>
      </c>
      <c r="AF37" s="15">
        <f t="shared" si="69"/>
        <v>3</v>
      </c>
      <c r="AI37" s="12"/>
      <c r="AJ37" s="12"/>
      <c r="AK37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AC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466</v>
      </c>
      <c r="C3" s="1"/>
      <c r="D3" s="5">
        <f t="shared" ref="D3:D12" si="0">((AG3-AW3)^2+(AH3-AX3)^2)^0.5</f>
        <v>12.0771</v>
      </c>
      <c r="E3" s="5">
        <f t="shared" ref="E3:E12" si="1">((AG3-AU3)^2+(AH3-AV3)^2)^0.5</f>
        <v>11.798299999999999</v>
      </c>
      <c r="F3" s="5">
        <f t="shared" ref="F3:F12" si="2">((AG3-AM3)^2+(AH3-AN3)^2)^0.5</f>
        <v>2.4605999999999999</v>
      </c>
      <c r="G3" s="5">
        <f t="shared" ref="G3:G12" si="3">((AG3-AI3)^2+(AH3-AJ3)^2)^0.5</f>
        <v>0.70479999999999998</v>
      </c>
      <c r="H3" s="5">
        <f t="shared" ref="H3:H12" si="4">((AK3-AM3)^2+(AL3-AN3)^2)^0.5</f>
        <v>1.3391999999999999</v>
      </c>
      <c r="I3" s="5">
        <f t="shared" ref="I3:I12" si="5">((AM3-AO3)^2+(AN3-AP3)^2)^0.5</f>
        <v>0.81090000000000018</v>
      </c>
      <c r="J3" s="5">
        <f t="shared" ref="J3:J12" si="6">((AO3-AQ3)^2+(AP3-AR3)^2)^0.5</f>
        <v>1.2726000000000002</v>
      </c>
      <c r="K3" s="5">
        <f t="shared" ref="K3:K12" si="7">((AQ3-AS3)^2+(AR3-AT3)^2)^0.5</f>
        <v>0.92959999999999976</v>
      </c>
      <c r="L3" s="5">
        <f t="shared" ref="L3:L12" si="8">((BS3-BU3)^2+(BT3-BV3)^2)^0.5</f>
        <v>4.9574289717554203</v>
      </c>
      <c r="M3" s="5">
        <f t="shared" ref="M3:M12" si="9">((BU3-BW3)^2+(BV3-BX3)^2)^0.5</f>
        <v>1.3083930984226415</v>
      </c>
      <c r="N3" s="5">
        <f t="shared" ref="N3:N12" si="10">((BW3-BY3)^2+(BX3-BZ3)^2)^0.5 + ((BY3-CA3)^2+(BZ3-CB3)^2)^0.5</f>
        <v>3.8180658978074224</v>
      </c>
      <c r="O3" s="5">
        <f t="shared" ref="O3:O12" si="11">((CA3-CC3)^2+(CB3-CD3)^2)^0.5</f>
        <v>0.4163285841736063</v>
      </c>
      <c r="P3" s="5">
        <f>((CE3-CG3)^2+(CF3-CH3)^2)^0.5</f>
        <v>4.6068763061319551</v>
      </c>
      <c r="Q3" s="5">
        <f t="shared" ref="Q3:Q12" si="12">((CG3-CI3)^2+(CH3-CJ3)^2)^0.5</f>
        <v>4.7313548355624313</v>
      </c>
      <c r="R3" s="5">
        <f>((CO3-CQ3)^2+(CP3-CR3)^2)^0.5</f>
        <v>3.2704542559100265</v>
      </c>
      <c r="S3" s="5">
        <f>((CQ3-CS3)^2+(CR3-CT3)^2)^0.5</f>
        <v>3.6875291781896453</v>
      </c>
      <c r="T3" s="5">
        <f>((CY3-DA3)^2+(CZ3-DB3)^2)^0.5</f>
        <v>4.2537390669856565</v>
      </c>
      <c r="U3" s="5">
        <f>((DA3-DC3)^2+(DB3-DD3)^2)^0.5</f>
        <v>5.2404203619557084</v>
      </c>
      <c r="V3" s="5">
        <f>((DI3-DK3)^2+(DJ3-DL3)^2)^0.5</f>
        <v>0.87538913061563706</v>
      </c>
      <c r="W3" s="5">
        <f>((DK3-DM3)^2+(DL3-DN3)^2)^0.5</f>
        <v>1.4017265068478941</v>
      </c>
      <c r="X3" s="5">
        <f>((DM3-DO3)^2+(DN3-DP3)^2)^0.5</f>
        <v>0.4070619117529915</v>
      </c>
      <c r="Y3" s="5">
        <f>((BE3-BK3)^2+(BF3-BL3)^2)^0.5</f>
        <v>0.89279999999999993</v>
      </c>
      <c r="Z3" s="5">
        <f t="shared" ref="Z3:Z12" si="13">((BG3-BI3)^2+(BH3-BJ3)^2)^0.5</f>
        <v>0.46419999999999995</v>
      </c>
      <c r="AA3" s="5">
        <f t="shared" ref="AA3:AA12" si="14">((BC3-BM3)^2+(BD3-BN3)^2)^0.5</f>
        <v>1.1468</v>
      </c>
      <c r="AB3" s="5">
        <f t="shared" ref="AB3:AB12" si="15">((BA3-BO3)^2+(BB3-BP3)^2)^0.5</f>
        <v>2.0015000000000001</v>
      </c>
      <c r="AC3" s="6">
        <f t="shared" ref="AC3:AC12" si="16">((AY3-BQ3)^2+(AZ3-BR3)^2)^0.5</f>
        <v>1.6040000000000001</v>
      </c>
      <c r="AD3" s="6">
        <f>((CK3-CM3)^2+(CL3-CN3)^2)^0.5</f>
        <v>0.24509999999999987</v>
      </c>
      <c r="AE3" s="6">
        <f>((CU3-CW3)^2+(CV3-CX3)^2)^0.5</f>
        <v>0.23170000000000002</v>
      </c>
      <c r="AF3" s="6">
        <f>((DE3-DG3)^2+(DF3-DH3)^2)^0.5</f>
        <v>0.23429999999999973</v>
      </c>
      <c r="AG3" s="9">
        <v>0</v>
      </c>
      <c r="AH3" s="9">
        <v>0</v>
      </c>
      <c r="AI3" s="9">
        <v>0</v>
      </c>
      <c r="AJ3" s="9">
        <v>-0.70479999999999998</v>
      </c>
      <c r="AK3" s="9">
        <v>0</v>
      </c>
      <c r="AL3" s="9">
        <v>-1.1214</v>
      </c>
      <c r="AM3" s="9">
        <v>0</v>
      </c>
      <c r="AN3" s="9">
        <v>-2.4605999999999999</v>
      </c>
      <c r="AO3" s="9">
        <v>0</v>
      </c>
      <c r="AP3" s="9">
        <v>-3.2715000000000001</v>
      </c>
      <c r="AQ3" s="9">
        <v>0</v>
      </c>
      <c r="AR3" s="9">
        <v>-4.5441000000000003</v>
      </c>
      <c r="AS3" s="9">
        <v>0</v>
      </c>
      <c r="AT3" s="9">
        <v>-5.4737</v>
      </c>
      <c r="AU3" s="9">
        <v>0</v>
      </c>
      <c r="AV3" s="9">
        <v>-11.798299999999999</v>
      </c>
      <c r="AW3" s="9">
        <v>0</v>
      </c>
      <c r="AX3" s="9">
        <v>-12.0771</v>
      </c>
      <c r="AY3" s="18">
        <v>0.98229999999999995</v>
      </c>
      <c r="AZ3" s="18">
        <v>-4.5441000000000003</v>
      </c>
      <c r="BA3" s="19">
        <v>1.1214</v>
      </c>
      <c r="BB3" s="19">
        <v>-4.5441000000000003</v>
      </c>
      <c r="BC3" s="19">
        <v>0.69340000000000002</v>
      </c>
      <c r="BD3" s="19">
        <v>-4.5441000000000003</v>
      </c>
      <c r="BE3" s="19">
        <v>0.82989999999999997</v>
      </c>
      <c r="BF3" s="19">
        <v>-4.5441000000000003</v>
      </c>
      <c r="BG3" s="19">
        <v>0.65659999999999996</v>
      </c>
      <c r="BH3" s="19">
        <v>-4.5441000000000003</v>
      </c>
      <c r="BI3" s="19">
        <v>0.19239999999999999</v>
      </c>
      <c r="BJ3" s="19">
        <v>-4.5441000000000003</v>
      </c>
      <c r="BK3" s="19">
        <v>-6.2899999999999998E-2</v>
      </c>
      <c r="BL3" s="19">
        <v>-4.5441000000000003</v>
      </c>
      <c r="BM3" s="19">
        <v>-0.45340000000000003</v>
      </c>
      <c r="BN3" s="19">
        <v>-4.5441000000000003</v>
      </c>
      <c r="BO3" s="19">
        <v>-0.88009999999999999</v>
      </c>
      <c r="BP3" s="19">
        <v>-4.5441000000000003</v>
      </c>
      <c r="BQ3" s="19">
        <v>-0.62170000000000003</v>
      </c>
      <c r="BR3" s="19">
        <v>-4.5441000000000003</v>
      </c>
      <c r="BS3" s="17">
        <v>0</v>
      </c>
      <c r="BT3" s="17">
        <v>0</v>
      </c>
      <c r="BU3" s="17">
        <v>1.484</v>
      </c>
      <c r="BV3" s="17">
        <v>-4.7301000000000002</v>
      </c>
      <c r="BW3" s="17">
        <v>2.6105</v>
      </c>
      <c r="BX3" s="17">
        <v>-5.3956</v>
      </c>
      <c r="BY3" s="17">
        <v>2.6105</v>
      </c>
      <c r="BZ3" s="17">
        <v>-5.3956</v>
      </c>
      <c r="CA3" s="17">
        <v>6.3837000000000002</v>
      </c>
      <c r="CB3" s="17">
        <v>-5.9791999999999996</v>
      </c>
      <c r="CC3" s="17">
        <v>6.4966999999999997</v>
      </c>
      <c r="CD3" s="17">
        <v>-5.5785</v>
      </c>
      <c r="CE3" s="12">
        <v>-4.9173999999999998</v>
      </c>
      <c r="CF3" s="12">
        <v>0.8306</v>
      </c>
      <c r="CG3" s="12">
        <v>-8.5395000000000003</v>
      </c>
      <c r="CH3" s="12">
        <v>3.6772999999999998</v>
      </c>
      <c r="CI3" s="12">
        <v>-4.0888</v>
      </c>
      <c r="CJ3" s="12">
        <v>5.2826000000000004</v>
      </c>
      <c r="CK3" s="12">
        <v>-6.9005000000000001</v>
      </c>
      <c r="CL3" s="12">
        <v>2.3673000000000002</v>
      </c>
      <c r="CM3" s="12">
        <v>-6.9005000000000001</v>
      </c>
      <c r="CN3" s="12">
        <v>2.6124000000000001</v>
      </c>
      <c r="CO3" s="12">
        <v>-3.3336999999999999</v>
      </c>
      <c r="CP3" s="12">
        <v>1.2694000000000001</v>
      </c>
      <c r="CQ3" s="12">
        <v>-6.5837000000000003</v>
      </c>
      <c r="CR3" s="12">
        <v>0.9042</v>
      </c>
      <c r="CS3" s="12">
        <v>-2.8975</v>
      </c>
      <c r="CT3" s="12">
        <v>0.80520000000000003</v>
      </c>
      <c r="CU3" s="12">
        <v>-5.1383999999999999</v>
      </c>
      <c r="CV3" s="12">
        <v>1.1386000000000001</v>
      </c>
      <c r="CW3" s="12">
        <v>-5.1383999999999999</v>
      </c>
      <c r="CX3" s="12">
        <v>1.3703000000000001</v>
      </c>
      <c r="CY3" s="12">
        <v>-5.0450999999999997</v>
      </c>
      <c r="CZ3" s="12">
        <v>2.5609999999999999</v>
      </c>
      <c r="DA3" s="12">
        <v>-9.1731999999999996</v>
      </c>
      <c r="DB3" s="12">
        <v>1.5347999999999999</v>
      </c>
      <c r="DC3" s="12">
        <v>-6.3632999999999997</v>
      </c>
      <c r="DD3" s="12">
        <v>-2.8885999999999998</v>
      </c>
      <c r="DE3" s="12">
        <v>-7.3882000000000003</v>
      </c>
      <c r="DF3" s="12">
        <v>2.1749000000000001</v>
      </c>
      <c r="DG3" s="12">
        <v>-7.3882000000000003</v>
      </c>
      <c r="DH3" s="12">
        <v>2.4091999999999998</v>
      </c>
      <c r="DI3" s="12">
        <v>-0.30420000000000003</v>
      </c>
      <c r="DJ3" s="12">
        <v>5.2653999999999996</v>
      </c>
      <c r="DK3" s="12">
        <v>0.27110000000000001</v>
      </c>
      <c r="DL3" s="12">
        <v>5.9252000000000002</v>
      </c>
      <c r="DM3" s="12">
        <v>0.20569999999999999</v>
      </c>
      <c r="DN3" s="12">
        <v>7.3254000000000001</v>
      </c>
      <c r="DO3" s="12">
        <v>8.4500000000000006E-2</v>
      </c>
      <c r="DP3" s="12">
        <v>7.7140000000000004</v>
      </c>
    </row>
    <row r="4" spans="2:120" ht="14.45" customHeight="1" x14ac:dyDescent="0.2">
      <c r="B4" s="2" t="s">
        <v>622</v>
      </c>
      <c r="C4" s="2" t="s">
        <v>623</v>
      </c>
      <c r="D4" s="5">
        <f t="shared" si="0"/>
        <v>12.4015</v>
      </c>
      <c r="E4" s="5">
        <f t="shared" si="1"/>
        <v>12.247199999999999</v>
      </c>
      <c r="F4" s="5">
        <f t="shared" si="2"/>
        <v>2.3641000000000001</v>
      </c>
      <c r="G4" s="5">
        <f t="shared" si="3"/>
        <v>0.68330000000000002</v>
      </c>
      <c r="H4" s="5">
        <f t="shared" si="4"/>
        <v>1.2541</v>
      </c>
      <c r="I4" s="5">
        <f t="shared" si="5"/>
        <v>0.63749999999999973</v>
      </c>
      <c r="J4" s="5">
        <f t="shared" si="6"/>
        <v>1.2523</v>
      </c>
      <c r="K4" s="24">
        <f t="shared" si="7"/>
        <v>1.5405000000000006</v>
      </c>
      <c r="L4" s="5">
        <f t="shared" si="8"/>
        <v>5.3752501606901983</v>
      </c>
      <c r="M4" s="5">
        <f t="shared" si="9"/>
        <v>1.3072470156783684</v>
      </c>
      <c r="N4" s="5">
        <f t="shared" si="10"/>
        <v>4.613634337482762</v>
      </c>
      <c r="O4" s="5" t="s">
        <v>566</v>
      </c>
      <c r="P4" s="5">
        <f t="shared" ref="P4:P12" si="17">((CE4-CG4)^2+(CF4-CH4)^2)^0.5</f>
        <v>5.055019089973845</v>
      </c>
      <c r="Q4" s="5">
        <f t="shared" si="12"/>
        <v>5.4777675644371771</v>
      </c>
      <c r="R4" s="5">
        <f t="shared" ref="R4:R12" si="18">((CO4-CQ4)^2+(CP4-CR4)^2)^0.5</f>
        <v>3.6097318736992081</v>
      </c>
      <c r="S4" s="5">
        <f t="shared" ref="S4:S12" si="19">((CQ4-CS4)^2+(CR4-CT4)^2)^0.5</f>
        <v>4.0394689811904723</v>
      </c>
      <c r="T4" s="5">
        <f t="shared" ref="T4:T12" si="20">((CY4-DA4)^2+(CZ4-DB4)^2)^0.5</f>
        <v>4.8132080819345422</v>
      </c>
      <c r="U4" s="5">
        <f t="shared" ref="U4:U12" si="21">((DA4-DC4)^2+(DB4-DD4)^2)^0.5</f>
        <v>5.7417495678582151</v>
      </c>
      <c r="V4" s="5" t="s">
        <v>566</v>
      </c>
      <c r="W4" s="5" t="s">
        <v>566</v>
      </c>
      <c r="X4" s="5" t="s">
        <v>566</v>
      </c>
      <c r="Y4" s="24">
        <f t="shared" ref="Y4:Y12" si="22">((BE4-BK4)^2+(BF4-BL4)^2)^0.5</f>
        <v>6.1687136560226232</v>
      </c>
      <c r="Z4" s="24">
        <f t="shared" si="13"/>
        <v>6.1571636627590145</v>
      </c>
      <c r="AA4" s="5">
        <f t="shared" si="14"/>
        <v>1.0985</v>
      </c>
      <c r="AB4" s="5">
        <f t="shared" si="15"/>
        <v>1.8371</v>
      </c>
      <c r="AC4" s="6">
        <f t="shared" si="16"/>
        <v>1.5398000000000001</v>
      </c>
      <c r="AD4" s="6">
        <f t="shared" ref="AD4:AD11" si="23">((CK4-CM4)^2+(CL4-CN4)^2)^0.5</f>
        <v>0.22089999999999943</v>
      </c>
      <c r="AE4" s="6">
        <f t="shared" ref="AE4:AE11" si="24">((CU4-CW4)^2+(CV4-CX4)^2)^0.5</f>
        <v>0.20830000000000037</v>
      </c>
      <c r="AF4" s="6">
        <f t="shared" ref="AF4:AF11" si="25">((DE4-DG4)^2+(DF4-DH4)^2)^0.5</f>
        <v>0.21519999999999984</v>
      </c>
      <c r="AG4" s="9">
        <v>0</v>
      </c>
      <c r="AH4" s="9">
        <v>0</v>
      </c>
      <c r="AI4" s="9">
        <v>0</v>
      </c>
      <c r="AJ4" s="9">
        <v>-0.68330000000000002</v>
      </c>
      <c r="AK4" s="9">
        <v>0</v>
      </c>
      <c r="AL4" s="9">
        <v>-1.1100000000000001</v>
      </c>
      <c r="AM4" s="9">
        <v>0</v>
      </c>
      <c r="AN4" s="9">
        <v>-2.3641000000000001</v>
      </c>
      <c r="AO4" s="9">
        <v>0</v>
      </c>
      <c r="AP4" s="9">
        <v>-3.0015999999999998</v>
      </c>
      <c r="AQ4" s="9">
        <v>0</v>
      </c>
      <c r="AR4" s="9">
        <v>-4.2538999999999998</v>
      </c>
      <c r="AS4" s="9">
        <v>0</v>
      </c>
      <c r="AT4" s="9">
        <v>-5.7944000000000004</v>
      </c>
      <c r="AU4" s="9">
        <v>0</v>
      </c>
      <c r="AV4" s="9">
        <v>-12.247199999999999</v>
      </c>
      <c r="AW4" s="9">
        <v>0</v>
      </c>
      <c r="AX4" s="9">
        <v>-12.4015</v>
      </c>
      <c r="AY4" s="18">
        <v>0.85340000000000005</v>
      </c>
      <c r="AZ4" s="18">
        <v>-6.1551</v>
      </c>
      <c r="BA4" s="19">
        <v>0.70679999999999998</v>
      </c>
      <c r="BB4" s="19">
        <v>-6.1551</v>
      </c>
      <c r="BC4" s="19">
        <v>0.41270000000000001</v>
      </c>
      <c r="BD4" s="19">
        <v>-6.1551</v>
      </c>
      <c r="BE4" s="19"/>
      <c r="BF4" s="19"/>
      <c r="BG4" s="19"/>
      <c r="BH4" s="19"/>
      <c r="BI4" s="19">
        <v>-0.15939999999999999</v>
      </c>
      <c r="BJ4" s="19">
        <v>-6.1551</v>
      </c>
      <c r="BK4" s="19">
        <v>-0.40960000000000002</v>
      </c>
      <c r="BL4" s="19">
        <v>-6.1551</v>
      </c>
      <c r="BM4" s="19">
        <v>-0.68579999999999997</v>
      </c>
      <c r="BN4" s="19">
        <v>-6.1551</v>
      </c>
      <c r="BO4" s="19">
        <v>-1.1303000000000001</v>
      </c>
      <c r="BP4" s="19">
        <v>-6.1551</v>
      </c>
      <c r="BQ4" s="19">
        <v>-0.68640000000000001</v>
      </c>
      <c r="BR4" s="19">
        <v>-6.1551</v>
      </c>
      <c r="BS4" s="17">
        <v>0</v>
      </c>
      <c r="BT4" s="17">
        <v>0</v>
      </c>
      <c r="BU4" s="17">
        <v>-0.67500000000000004</v>
      </c>
      <c r="BV4" s="17">
        <v>-5.3327</v>
      </c>
      <c r="BW4" s="17">
        <v>0.56259999999999999</v>
      </c>
      <c r="BX4" s="17">
        <v>-5.7537000000000003</v>
      </c>
      <c r="BY4" s="17">
        <v>0.56259999999999999</v>
      </c>
      <c r="BZ4" s="17">
        <v>-5.7537000000000003</v>
      </c>
      <c r="CA4" s="17">
        <v>4.9561999999999999</v>
      </c>
      <c r="CB4" s="17">
        <v>-7.1615000000000002</v>
      </c>
      <c r="CC4" s="17">
        <v>4.9561999999999999</v>
      </c>
      <c r="CD4" s="17">
        <v>-7.1615000000000002</v>
      </c>
      <c r="CE4" s="12">
        <v>4.6317000000000004</v>
      </c>
      <c r="CF4" s="12">
        <v>-6.6826999999999996</v>
      </c>
      <c r="CG4" s="12">
        <v>4.2950999999999997</v>
      </c>
      <c r="CH4" s="12">
        <v>-11.7265</v>
      </c>
      <c r="CI4" s="12">
        <v>7.4733000000000001</v>
      </c>
      <c r="CJ4" s="12">
        <v>-7.2649999999999997</v>
      </c>
      <c r="CK4" s="12">
        <v>4.5217999999999998</v>
      </c>
      <c r="CL4" s="12">
        <v>-8.9503000000000004</v>
      </c>
      <c r="CM4" s="12">
        <v>4.3009000000000004</v>
      </c>
      <c r="CN4" s="12">
        <v>-8.9503000000000004</v>
      </c>
      <c r="CO4" s="12">
        <v>3.6493000000000002</v>
      </c>
      <c r="CP4" s="12">
        <v>-8.5198</v>
      </c>
      <c r="CQ4" s="12">
        <v>4.2004999999999999</v>
      </c>
      <c r="CR4" s="12">
        <v>-12.087199999999999</v>
      </c>
      <c r="CS4" s="12">
        <v>5.9067999999999996</v>
      </c>
      <c r="CT4" s="12">
        <v>-8.4258000000000006</v>
      </c>
      <c r="CU4" s="12">
        <v>4.0761000000000003</v>
      </c>
      <c r="CV4" s="12">
        <v>-9.6798999999999999</v>
      </c>
      <c r="CW4" s="12">
        <v>3.8677999999999999</v>
      </c>
      <c r="CX4" s="12">
        <v>-9.6798999999999999</v>
      </c>
      <c r="CY4" s="12">
        <v>3.7389000000000001</v>
      </c>
      <c r="CZ4" s="12">
        <v>-10.1632</v>
      </c>
      <c r="DA4" s="12">
        <v>0.67369999999999997</v>
      </c>
      <c r="DB4" s="12">
        <v>-6.4522000000000004</v>
      </c>
      <c r="DC4" s="12">
        <v>5.9550000000000001</v>
      </c>
      <c r="DD4" s="12">
        <v>-4.1993</v>
      </c>
      <c r="DE4" s="12">
        <v>2.4878999999999998</v>
      </c>
      <c r="DF4" s="12">
        <v>-8.2454999999999998</v>
      </c>
      <c r="DG4" s="12">
        <v>2.2726999999999999</v>
      </c>
      <c r="DH4" s="12">
        <v>-8.2454999999999998</v>
      </c>
    </row>
    <row r="5" spans="2:120" ht="16.899999999999999" customHeight="1" x14ac:dyDescent="0.2">
      <c r="B5" s="2" t="s">
        <v>715</v>
      </c>
      <c r="C5" s="2"/>
      <c r="D5" s="5">
        <f t="shared" si="0"/>
        <v>11.5875</v>
      </c>
      <c r="E5" s="5">
        <f t="shared" si="1"/>
        <v>11.299799999999999</v>
      </c>
      <c r="F5" s="5">
        <f t="shared" si="2"/>
        <v>2.3100999999999998</v>
      </c>
      <c r="G5" s="5">
        <f t="shared" si="3"/>
        <v>0.62360000000000004</v>
      </c>
      <c r="H5" s="5">
        <f t="shared" si="4"/>
        <v>1.3156999999999999</v>
      </c>
      <c r="I5" s="5">
        <f t="shared" si="5"/>
        <v>0.71950000000000003</v>
      </c>
      <c r="J5" s="5">
        <f t="shared" si="6"/>
        <v>1.2338</v>
      </c>
      <c r="K5" s="5">
        <f t="shared" si="7"/>
        <v>0.9352999999999998</v>
      </c>
      <c r="L5" s="5">
        <f t="shared" si="8"/>
        <v>4.0320266529377013</v>
      </c>
      <c r="M5" s="5">
        <f t="shared" si="9"/>
        <v>1.2674080084960802</v>
      </c>
      <c r="N5" s="5">
        <f t="shared" si="10"/>
        <v>4.3066858873975873</v>
      </c>
      <c r="O5" s="5">
        <f>((CA5-CC5)^2+(CB5-CD5)^2)^0.5</f>
        <v>1.5190641592770193</v>
      </c>
      <c r="P5" s="5">
        <f t="shared" si="17"/>
        <v>4.5520060336076016</v>
      </c>
      <c r="Q5" s="5">
        <f t="shared" si="12"/>
        <v>4.7787289732731235</v>
      </c>
      <c r="R5" s="5">
        <f t="shared" si="18"/>
        <v>3.3630485113955766</v>
      </c>
      <c r="S5" s="5">
        <f t="shared" si="19"/>
        <v>3.5373694322193718</v>
      </c>
      <c r="T5" s="5">
        <f t="shared" si="20"/>
        <v>4.008693774784998</v>
      </c>
      <c r="U5" s="5">
        <f t="shared" si="21"/>
        <v>4.7429147599340231</v>
      </c>
      <c r="V5" s="5">
        <f t="shared" ref="V5:V12" si="26">((DI5-DK5)^2+(DJ5-DL5)^2)^0.5</f>
        <v>0.72864944932388431</v>
      </c>
      <c r="W5" s="5">
        <f t="shared" ref="W5:W12" si="27">((DK5-DM5)^2+(DL5-DN5)^2)^0.5</f>
        <v>1.4343194204918235</v>
      </c>
      <c r="X5" s="5">
        <f t="shared" ref="X5:X12" si="28">((DM5-DO5)^2+(DN5-DP5)^2)^0.5</f>
        <v>0.32671640607719699</v>
      </c>
      <c r="Y5" s="5">
        <f t="shared" si="22"/>
        <v>0.90110000000000001</v>
      </c>
      <c r="Z5" s="5">
        <f t="shared" si="13"/>
        <v>0.43309999999999998</v>
      </c>
      <c r="AA5" s="5">
        <f t="shared" si="14"/>
        <v>1.2033</v>
      </c>
      <c r="AB5" s="5">
        <f t="shared" si="15"/>
        <v>1.9767999999999999</v>
      </c>
      <c r="AC5" s="6">
        <f t="shared" si="16"/>
        <v>1.4859</v>
      </c>
      <c r="AD5" s="6">
        <f t="shared" si="23"/>
        <v>0.21079999999999988</v>
      </c>
      <c r="AE5" s="6">
        <f t="shared" si="24"/>
        <v>0.20189999999999975</v>
      </c>
      <c r="AF5" s="6">
        <f t="shared" si="25"/>
        <v>0.19810000000000016</v>
      </c>
      <c r="AG5" s="9">
        <v>0</v>
      </c>
      <c r="AH5" s="9">
        <v>0</v>
      </c>
      <c r="AI5" s="9">
        <v>0</v>
      </c>
      <c r="AJ5" s="9">
        <v>-0.62360000000000004</v>
      </c>
      <c r="AK5" s="9">
        <v>0</v>
      </c>
      <c r="AL5" s="9">
        <v>-0.99439999999999995</v>
      </c>
      <c r="AM5" s="9">
        <v>0</v>
      </c>
      <c r="AN5" s="9">
        <v>-2.3100999999999998</v>
      </c>
      <c r="AO5" s="9">
        <v>0</v>
      </c>
      <c r="AP5" s="9">
        <v>-3.0295999999999998</v>
      </c>
      <c r="AQ5" s="9">
        <v>0</v>
      </c>
      <c r="AR5" s="9">
        <v>-4.2633999999999999</v>
      </c>
      <c r="AS5" s="9">
        <v>0</v>
      </c>
      <c r="AT5" s="9">
        <v>-5.1986999999999997</v>
      </c>
      <c r="AU5" s="9">
        <v>0</v>
      </c>
      <c r="AV5" s="9">
        <v>-11.299799999999999</v>
      </c>
      <c r="AW5" s="9">
        <v>0</v>
      </c>
      <c r="AX5" s="9">
        <v>-11.5875</v>
      </c>
      <c r="AY5" s="18">
        <v>0.78490000000000004</v>
      </c>
      <c r="AZ5" s="18">
        <v>-5.3110999999999997</v>
      </c>
      <c r="BA5" s="19">
        <v>0.97219999999999995</v>
      </c>
      <c r="BB5" s="19">
        <v>-5.3110999999999997</v>
      </c>
      <c r="BC5" s="19">
        <v>0.5867</v>
      </c>
      <c r="BD5" s="19">
        <v>-5.3110999999999997</v>
      </c>
      <c r="BE5" s="19">
        <v>-0.1797</v>
      </c>
      <c r="BF5" s="19">
        <v>-5.3110999999999997</v>
      </c>
      <c r="BG5" s="19">
        <v>-0.42609999999999998</v>
      </c>
      <c r="BH5" s="19">
        <v>-5.3110999999999997</v>
      </c>
      <c r="BI5" s="19">
        <v>-0.85919999999999996</v>
      </c>
      <c r="BJ5" s="19">
        <v>-5.3110999999999997</v>
      </c>
      <c r="BK5" s="19">
        <v>-1.0808</v>
      </c>
      <c r="BL5" s="19">
        <v>-5.3110999999999997</v>
      </c>
      <c r="BM5" s="19">
        <v>-0.61660000000000004</v>
      </c>
      <c r="BN5" s="19">
        <v>-5.3110999999999997</v>
      </c>
      <c r="BO5" s="19">
        <v>-1.0045999999999999</v>
      </c>
      <c r="BP5" s="19">
        <v>-5.3110999999999997</v>
      </c>
      <c r="BQ5" s="19">
        <v>-0.70099999999999996</v>
      </c>
      <c r="BR5" s="19">
        <v>-5.3110999999999997</v>
      </c>
      <c r="BS5" s="17">
        <v>0</v>
      </c>
      <c r="BT5" s="17">
        <v>0</v>
      </c>
      <c r="BU5" s="17">
        <v>0.71179999999999999</v>
      </c>
      <c r="BV5" s="17">
        <v>-3.9687000000000001</v>
      </c>
      <c r="BW5" s="17">
        <v>1.9577</v>
      </c>
      <c r="BX5" s="17">
        <v>-4.2012</v>
      </c>
      <c r="BY5" s="17">
        <v>4.9111000000000002</v>
      </c>
      <c r="BZ5" s="17">
        <v>-4.6627999999999998</v>
      </c>
      <c r="CA5" s="17">
        <v>5.9995000000000003</v>
      </c>
      <c r="CB5" s="17">
        <v>-5.4051</v>
      </c>
      <c r="CC5" s="17">
        <v>7.3640999999999996</v>
      </c>
      <c r="CD5" s="17">
        <v>-4.7377000000000002</v>
      </c>
      <c r="CE5" s="12">
        <v>3.8982999999999999</v>
      </c>
      <c r="CF5" s="12">
        <v>-2.1278999999999999</v>
      </c>
      <c r="CG5" s="12">
        <v>3.6404999999999998</v>
      </c>
      <c r="CH5" s="12">
        <v>-6.6726000000000001</v>
      </c>
      <c r="CI5" s="12">
        <v>5.9823000000000004</v>
      </c>
      <c r="CJ5" s="12">
        <v>-2.5070000000000001</v>
      </c>
      <c r="CK5" s="12">
        <v>3.8664999999999998</v>
      </c>
      <c r="CL5" s="12">
        <v>-4.2685000000000004</v>
      </c>
      <c r="CM5" s="12">
        <v>3.6556999999999999</v>
      </c>
      <c r="CN5" s="12">
        <v>-4.2685000000000004</v>
      </c>
      <c r="CO5" s="12">
        <v>3.5065</v>
      </c>
      <c r="CP5" s="12">
        <v>-3.6785999999999999</v>
      </c>
      <c r="CQ5" s="12">
        <v>4.1313000000000004</v>
      </c>
      <c r="CR5" s="12">
        <v>-6.9831000000000003</v>
      </c>
      <c r="CS5" s="12">
        <v>5.2977999999999996</v>
      </c>
      <c r="CT5" s="12">
        <v>-3.6436000000000002</v>
      </c>
      <c r="CU5" s="12">
        <v>3.9331999999999998</v>
      </c>
      <c r="CV5" s="12">
        <v>-4.9835000000000003</v>
      </c>
      <c r="CW5" s="12">
        <v>3.7313000000000001</v>
      </c>
      <c r="CX5" s="12">
        <v>-4.9835000000000003</v>
      </c>
      <c r="CY5" s="12">
        <v>3.7585999999999999</v>
      </c>
      <c r="CZ5" s="12">
        <v>-1.3005</v>
      </c>
      <c r="DA5" s="12">
        <v>1.2033</v>
      </c>
      <c r="DB5" s="12">
        <v>1.7882</v>
      </c>
      <c r="DC5" s="12">
        <v>5.7182000000000004</v>
      </c>
      <c r="DD5" s="12">
        <v>0.33529999999999999</v>
      </c>
      <c r="DE5" s="12">
        <v>2.7711000000000001</v>
      </c>
      <c r="DF5" s="12">
        <v>1.4E-2</v>
      </c>
      <c r="DG5" s="12">
        <v>2.573</v>
      </c>
      <c r="DH5" s="12">
        <v>1.4E-2</v>
      </c>
      <c r="DI5" s="12">
        <v>2.6040999999999999</v>
      </c>
      <c r="DJ5" s="12">
        <v>4.3200000000000002E-2</v>
      </c>
      <c r="DK5" s="12">
        <v>3.0219999999999998</v>
      </c>
      <c r="DL5" s="12">
        <v>0.6401</v>
      </c>
      <c r="DM5" s="12">
        <v>3.1743999999999999</v>
      </c>
      <c r="DN5" s="12">
        <v>2.0663</v>
      </c>
      <c r="DO5" s="12">
        <v>3.0899000000000001</v>
      </c>
      <c r="DP5" s="12">
        <v>2.3818999999999999</v>
      </c>
    </row>
    <row r="6" spans="2:120" ht="15" customHeight="1" x14ac:dyDescent="0.2">
      <c r="B6" s="2" t="s">
        <v>736</v>
      </c>
      <c r="C6" s="2" t="s">
        <v>538</v>
      </c>
      <c r="D6" s="5">
        <f t="shared" si="0"/>
        <v>12.4015</v>
      </c>
      <c r="E6" s="5">
        <f t="shared" si="1"/>
        <v>12.170999999999999</v>
      </c>
      <c r="F6" s="5">
        <f t="shared" si="2"/>
        <v>2.4523999999999999</v>
      </c>
      <c r="G6" s="24">
        <f t="shared" si="3"/>
        <v>0.82869999999999999</v>
      </c>
      <c r="H6" s="5">
        <f t="shared" si="4"/>
        <v>1.2344999999999999</v>
      </c>
      <c r="I6" s="5">
        <f t="shared" si="5"/>
        <v>0.74480000000000013</v>
      </c>
      <c r="J6" s="24">
        <f t="shared" si="6"/>
        <v>1.4948000000000001</v>
      </c>
      <c r="K6" s="5">
        <f t="shared" si="7"/>
        <v>0.65409999999999968</v>
      </c>
      <c r="L6" s="5">
        <f t="shared" si="8"/>
        <v>5.2981818107724461</v>
      </c>
      <c r="M6" s="5">
        <f t="shared" si="9"/>
        <v>1.1584445519747588</v>
      </c>
      <c r="N6" s="5">
        <f t="shared" si="10"/>
        <v>4.9665446469351311</v>
      </c>
      <c r="O6" s="5" t="s">
        <v>566</v>
      </c>
      <c r="P6" s="5">
        <f t="shared" si="17"/>
        <v>5.0199787350147211</v>
      </c>
      <c r="Q6" s="5">
        <f t="shared" si="12"/>
        <v>5.2056788462216916</v>
      </c>
      <c r="R6" s="5">
        <f t="shared" si="18"/>
        <v>3.5766533477540143</v>
      </c>
      <c r="S6" s="5">
        <f t="shared" si="19"/>
        <v>4.0863812108025357</v>
      </c>
      <c r="T6" s="5">
        <f t="shared" si="20"/>
        <v>5.0645503897187174</v>
      </c>
      <c r="U6" s="5">
        <f t="shared" si="21"/>
        <v>5.9206978186696881</v>
      </c>
      <c r="V6" s="5">
        <f t="shared" si="26"/>
        <v>0.8317685495376701</v>
      </c>
      <c r="W6" s="5">
        <f t="shared" si="27"/>
        <v>1.5298002647404658</v>
      </c>
      <c r="X6" s="5">
        <f t="shared" si="28"/>
        <v>0.39320694297023862</v>
      </c>
      <c r="Y6" s="5">
        <f t="shared" si="22"/>
        <v>0.9264</v>
      </c>
      <c r="Z6" s="5">
        <f t="shared" si="13"/>
        <v>0.44</v>
      </c>
      <c r="AA6" s="5">
        <f t="shared" si="14"/>
        <v>1.2662</v>
      </c>
      <c r="AB6" s="5">
        <f t="shared" si="15"/>
        <v>2.3660000000000001</v>
      </c>
      <c r="AC6" s="6">
        <f t="shared" si="16"/>
        <v>1.4491000000000001</v>
      </c>
      <c r="AD6" s="6">
        <f t="shared" si="23"/>
        <v>0.24770000000000003</v>
      </c>
      <c r="AE6" s="6">
        <f t="shared" si="24"/>
        <v>0.22860000000000014</v>
      </c>
      <c r="AF6" s="6">
        <f t="shared" si="25"/>
        <v>0.21330000000000027</v>
      </c>
      <c r="AG6" s="9">
        <v>0</v>
      </c>
      <c r="AH6" s="9">
        <v>0</v>
      </c>
      <c r="AI6" s="9">
        <v>0</v>
      </c>
      <c r="AJ6" s="9">
        <v>-0.82869999999999999</v>
      </c>
      <c r="AK6" s="9">
        <v>0</v>
      </c>
      <c r="AL6" s="9">
        <v>-1.2179</v>
      </c>
      <c r="AM6" s="9">
        <v>0</v>
      </c>
      <c r="AN6" s="9">
        <v>-2.4523999999999999</v>
      </c>
      <c r="AO6" s="9">
        <v>0</v>
      </c>
      <c r="AP6" s="9">
        <v>-3.1972</v>
      </c>
      <c r="AQ6" s="9">
        <v>0</v>
      </c>
      <c r="AR6" s="9">
        <v>-4.6920000000000002</v>
      </c>
      <c r="AS6" s="9">
        <v>0</v>
      </c>
      <c r="AT6" s="9">
        <v>-5.3460999999999999</v>
      </c>
      <c r="AU6" s="9">
        <v>0</v>
      </c>
      <c r="AV6" s="9">
        <v>-12.170999999999999</v>
      </c>
      <c r="AW6" s="9">
        <v>0</v>
      </c>
      <c r="AX6" s="9">
        <v>-12.4015</v>
      </c>
      <c r="AY6" s="18">
        <v>1.0026999999999999</v>
      </c>
      <c r="AZ6" s="18">
        <v>-5.3574999999999999</v>
      </c>
      <c r="BA6" s="19">
        <v>1.3734999999999999</v>
      </c>
      <c r="BB6" s="19">
        <v>-5.3574999999999999</v>
      </c>
      <c r="BC6" s="19">
        <v>0.81410000000000005</v>
      </c>
      <c r="BD6" s="19">
        <v>-5.3574999999999999</v>
      </c>
      <c r="BE6" s="19">
        <v>0.55049999999999999</v>
      </c>
      <c r="BF6" s="19">
        <v>-5.3574999999999999</v>
      </c>
      <c r="BG6" s="19">
        <v>0.26350000000000001</v>
      </c>
      <c r="BH6" s="19">
        <v>-5.3574999999999999</v>
      </c>
      <c r="BI6" s="19">
        <v>-0.17649999999999999</v>
      </c>
      <c r="BJ6" s="19">
        <v>-5.3574999999999999</v>
      </c>
      <c r="BK6" s="19">
        <v>-0.37590000000000001</v>
      </c>
      <c r="BL6" s="19">
        <v>-5.3574999999999999</v>
      </c>
      <c r="BM6" s="19">
        <v>-0.4521</v>
      </c>
      <c r="BN6" s="19">
        <v>-5.3574999999999999</v>
      </c>
      <c r="BO6" s="19">
        <v>-0.99250000000000005</v>
      </c>
      <c r="BP6" s="19">
        <v>-5.3574999999999999</v>
      </c>
      <c r="BQ6" s="19">
        <v>-0.44640000000000002</v>
      </c>
      <c r="BR6" s="19">
        <v>-5.3574999999999999</v>
      </c>
      <c r="BS6" s="17">
        <v>0</v>
      </c>
      <c r="BT6" s="17">
        <v>0</v>
      </c>
      <c r="BU6" s="23">
        <v>-4.9554999999999998</v>
      </c>
      <c r="BV6" s="17">
        <v>-1.8745000000000001</v>
      </c>
      <c r="BW6" s="17">
        <v>-5.6997999999999998</v>
      </c>
      <c r="BX6" s="17">
        <v>-2.7622</v>
      </c>
      <c r="BY6" s="17">
        <v>-5.6997999999999998</v>
      </c>
      <c r="BZ6" s="17">
        <v>-2.7622</v>
      </c>
      <c r="CA6" s="17">
        <v>-8.1140000000000008</v>
      </c>
      <c r="CB6" s="17">
        <v>-7.1025</v>
      </c>
      <c r="CC6" s="17">
        <v>-8.1140000000000008</v>
      </c>
      <c r="CD6" s="17">
        <v>-7.1025</v>
      </c>
      <c r="CE6" s="12">
        <v>-3.5261999999999998</v>
      </c>
      <c r="CF6" s="12">
        <v>4.5122999999999998</v>
      </c>
      <c r="CG6" s="12">
        <v>-7.8067000000000002</v>
      </c>
      <c r="CH6" s="12">
        <v>1.8897999999999999</v>
      </c>
      <c r="CI6" s="12">
        <v>-2.7126999999999999</v>
      </c>
      <c r="CJ6" s="12">
        <v>2.9622999999999999</v>
      </c>
      <c r="CK6" s="12">
        <v>-5.4248000000000003</v>
      </c>
      <c r="CL6" s="12">
        <v>3.0975000000000001</v>
      </c>
      <c r="CM6" s="12">
        <v>-5.6725000000000003</v>
      </c>
      <c r="CN6" s="12">
        <v>3.0975000000000001</v>
      </c>
      <c r="CO6" s="12">
        <v>-5.5904999999999996</v>
      </c>
      <c r="CP6" s="12">
        <v>3.2035999999999998</v>
      </c>
      <c r="CQ6" s="12">
        <v>-9.1655999999999995</v>
      </c>
      <c r="CR6" s="12">
        <v>3.0981999999999998</v>
      </c>
      <c r="CS6" s="12">
        <v>-5.1631999999999998</v>
      </c>
      <c r="CT6" s="12">
        <v>3.9224000000000001</v>
      </c>
      <c r="CU6" s="12">
        <v>-6.7266000000000004</v>
      </c>
      <c r="CV6" s="12">
        <v>3.2263999999999999</v>
      </c>
      <c r="CW6" s="12">
        <v>-6.7266000000000004</v>
      </c>
      <c r="CX6" s="12">
        <v>3.4550000000000001</v>
      </c>
      <c r="CY6" s="12">
        <v>-6.2165999999999997</v>
      </c>
      <c r="CZ6" s="12">
        <v>3.5630000000000002</v>
      </c>
      <c r="DA6" s="12">
        <v>-11.276300000000001</v>
      </c>
      <c r="DB6" s="12">
        <v>3.3414000000000001</v>
      </c>
      <c r="DC6" s="12">
        <v>-6.8948</v>
      </c>
      <c r="DD6" s="12">
        <v>7.3235000000000001</v>
      </c>
      <c r="DE6" s="12">
        <v>-8.6588999999999992</v>
      </c>
      <c r="DF6" s="12">
        <v>3.3902999999999999</v>
      </c>
      <c r="DG6" s="12">
        <v>-8.6588999999999992</v>
      </c>
      <c r="DH6" s="12">
        <v>3.6036000000000001</v>
      </c>
      <c r="DI6" s="12">
        <v>-8.6137999999999995</v>
      </c>
      <c r="DJ6" s="12">
        <v>3.5026999999999999</v>
      </c>
      <c r="DK6" s="12">
        <v>-7.9291999999999998</v>
      </c>
      <c r="DL6" s="12">
        <v>3.9750999999999999</v>
      </c>
      <c r="DM6" s="12">
        <v>-7.2084999999999999</v>
      </c>
      <c r="DN6" s="12">
        <v>5.3244999999999996</v>
      </c>
      <c r="DO6" s="12">
        <v>-7.1406000000000001</v>
      </c>
      <c r="DP6" s="12">
        <v>5.7118000000000002</v>
      </c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11"/>
        <v>0</v>
      </c>
      <c r="P7" s="5">
        <f t="shared" si="17"/>
        <v>0</v>
      </c>
      <c r="Q7" s="5">
        <f t="shared" si="12"/>
        <v>0</v>
      </c>
      <c r="R7" s="5">
        <f t="shared" si="18"/>
        <v>0</v>
      </c>
      <c r="S7" s="5">
        <f t="shared" si="19"/>
        <v>0</v>
      </c>
      <c r="T7" s="5">
        <f t="shared" si="20"/>
        <v>0</v>
      </c>
      <c r="U7" s="5">
        <f t="shared" si="21"/>
        <v>0</v>
      </c>
      <c r="V7" s="5">
        <f t="shared" si="26"/>
        <v>0</v>
      </c>
      <c r="W7" s="5">
        <f t="shared" si="27"/>
        <v>0</v>
      </c>
      <c r="X7" s="5">
        <f t="shared" si="28"/>
        <v>0</v>
      </c>
      <c r="Y7" s="5">
        <f t="shared" si="22"/>
        <v>0</v>
      </c>
      <c r="Z7" s="5">
        <f t="shared" si="13"/>
        <v>0</v>
      </c>
      <c r="AA7" s="5">
        <f t="shared" si="14"/>
        <v>0</v>
      </c>
      <c r="AB7" s="5">
        <f t="shared" si="15"/>
        <v>0</v>
      </c>
      <c r="AC7" s="6">
        <f t="shared" si="16"/>
        <v>0</v>
      </c>
      <c r="AD7" s="6">
        <f t="shared" si="23"/>
        <v>0</v>
      </c>
      <c r="AE7" s="6">
        <f t="shared" si="24"/>
        <v>0</v>
      </c>
      <c r="AF7" s="6">
        <f t="shared" si="25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11"/>
        <v>0</v>
      </c>
      <c r="P8" s="5">
        <f t="shared" si="17"/>
        <v>0</v>
      </c>
      <c r="Q8" s="5">
        <f t="shared" si="12"/>
        <v>0</v>
      </c>
      <c r="R8" s="5">
        <f t="shared" si="18"/>
        <v>0</v>
      </c>
      <c r="S8" s="5">
        <f t="shared" si="19"/>
        <v>0</v>
      </c>
      <c r="T8" s="5">
        <f t="shared" si="20"/>
        <v>0</v>
      </c>
      <c r="U8" s="5">
        <f t="shared" si="21"/>
        <v>0</v>
      </c>
      <c r="V8" s="5">
        <f t="shared" si="26"/>
        <v>0</v>
      </c>
      <c r="W8" s="5">
        <f t="shared" si="27"/>
        <v>0</v>
      </c>
      <c r="X8" s="5">
        <f t="shared" si="28"/>
        <v>0</v>
      </c>
      <c r="Y8" s="5">
        <f t="shared" si="22"/>
        <v>0</v>
      </c>
      <c r="Z8" s="5">
        <f t="shared" si="13"/>
        <v>0</v>
      </c>
      <c r="AA8" s="5">
        <f t="shared" si="14"/>
        <v>0</v>
      </c>
      <c r="AB8" s="5">
        <f t="shared" si="15"/>
        <v>0</v>
      </c>
      <c r="AC8" s="6">
        <f t="shared" si="16"/>
        <v>0</v>
      </c>
      <c r="AD8" s="6">
        <f t="shared" si="23"/>
        <v>0</v>
      </c>
      <c r="AE8" s="6">
        <f t="shared" si="24"/>
        <v>0</v>
      </c>
      <c r="AF8" s="6">
        <f t="shared" si="25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11"/>
        <v>0</v>
      </c>
      <c r="P9" s="5">
        <f t="shared" si="17"/>
        <v>0</v>
      </c>
      <c r="Q9" s="5">
        <f t="shared" si="12"/>
        <v>0</v>
      </c>
      <c r="R9" s="5">
        <f t="shared" si="18"/>
        <v>0</v>
      </c>
      <c r="S9" s="5">
        <f t="shared" si="19"/>
        <v>0</v>
      </c>
      <c r="T9" s="5">
        <f t="shared" si="20"/>
        <v>0</v>
      </c>
      <c r="U9" s="5">
        <f t="shared" si="21"/>
        <v>0</v>
      </c>
      <c r="V9" s="5">
        <f t="shared" si="26"/>
        <v>0</v>
      </c>
      <c r="W9" s="5">
        <f t="shared" si="27"/>
        <v>0</v>
      </c>
      <c r="X9" s="5">
        <f t="shared" si="28"/>
        <v>0</v>
      </c>
      <c r="Y9" s="5">
        <f t="shared" si="22"/>
        <v>0</v>
      </c>
      <c r="Z9" s="5">
        <f t="shared" si="13"/>
        <v>0</v>
      </c>
      <c r="AA9" s="5">
        <f t="shared" si="14"/>
        <v>0</v>
      </c>
      <c r="AB9" s="5">
        <f t="shared" si="15"/>
        <v>0</v>
      </c>
      <c r="AC9" s="6">
        <f t="shared" si="16"/>
        <v>0</v>
      </c>
      <c r="AD9" s="6">
        <f t="shared" si="23"/>
        <v>0</v>
      </c>
      <c r="AE9" s="6">
        <f t="shared" si="24"/>
        <v>0</v>
      </c>
      <c r="AF9" s="6">
        <f t="shared" si="25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1"/>
        <v>0</v>
      </c>
      <c r="P10" s="5">
        <f t="shared" si="17"/>
        <v>0</v>
      </c>
      <c r="Q10" s="5">
        <f t="shared" si="12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6"/>
        <v>0</v>
      </c>
      <c r="W10" s="5">
        <f t="shared" si="27"/>
        <v>0</v>
      </c>
      <c r="X10" s="5">
        <f t="shared" si="28"/>
        <v>0</v>
      </c>
      <c r="Y10" s="5">
        <f t="shared" si="22"/>
        <v>0</v>
      </c>
      <c r="Z10" s="5">
        <f t="shared" si="13"/>
        <v>0</v>
      </c>
      <c r="AA10" s="5">
        <f t="shared" si="14"/>
        <v>0</v>
      </c>
      <c r="AB10" s="5">
        <f t="shared" si="15"/>
        <v>0</v>
      </c>
      <c r="AC10" s="6">
        <f t="shared" si="16"/>
        <v>0</v>
      </c>
      <c r="AD10" s="6">
        <f t="shared" si="23"/>
        <v>0</v>
      </c>
      <c r="AE10" s="6">
        <f t="shared" si="24"/>
        <v>0</v>
      </c>
      <c r="AF10" s="6">
        <f t="shared" si="25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1"/>
        <v>0</v>
      </c>
      <c r="P11" s="5">
        <f t="shared" si="17"/>
        <v>0</v>
      </c>
      <c r="Q11" s="5">
        <f t="shared" si="12"/>
        <v>0</v>
      </c>
      <c r="R11" s="5">
        <f t="shared" si="18"/>
        <v>0</v>
      </c>
      <c r="S11" s="5">
        <f t="shared" si="19"/>
        <v>0</v>
      </c>
      <c r="T11" s="5">
        <f t="shared" si="20"/>
        <v>0</v>
      </c>
      <c r="U11" s="5">
        <f t="shared" si="21"/>
        <v>0</v>
      </c>
      <c r="V11" s="5">
        <f t="shared" si="26"/>
        <v>0</v>
      </c>
      <c r="W11" s="5">
        <f t="shared" si="27"/>
        <v>0</v>
      </c>
      <c r="X11" s="5">
        <f t="shared" si="28"/>
        <v>0</v>
      </c>
      <c r="Y11" s="5">
        <f t="shared" si="22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 t="shared" si="23"/>
        <v>0</v>
      </c>
      <c r="AE11" s="6">
        <f t="shared" si="24"/>
        <v>0</v>
      </c>
      <c r="AF11" s="6">
        <f t="shared" si="25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10"/>
        <v>0</v>
      </c>
      <c r="O12" s="5">
        <f t="shared" si="11"/>
        <v>0</v>
      </c>
      <c r="P12" s="5">
        <f t="shared" si="17"/>
        <v>0</v>
      </c>
      <c r="Q12" s="5">
        <f t="shared" si="12"/>
        <v>0</v>
      </c>
      <c r="R12" s="5">
        <f t="shared" si="18"/>
        <v>0</v>
      </c>
      <c r="S12" s="5">
        <f t="shared" si="19"/>
        <v>0</v>
      </c>
      <c r="T12" s="5">
        <f t="shared" si="20"/>
        <v>0</v>
      </c>
      <c r="U12" s="5">
        <f t="shared" si="21"/>
        <v>0</v>
      </c>
      <c r="V12" s="5">
        <f t="shared" si="26"/>
        <v>0</v>
      </c>
      <c r="W12" s="5">
        <f t="shared" si="27"/>
        <v>0</v>
      </c>
      <c r="X12" s="5">
        <f t="shared" si="28"/>
        <v>0</v>
      </c>
      <c r="Y12" s="5">
        <f t="shared" si="22"/>
        <v>0</v>
      </c>
      <c r="Z12" s="5">
        <f t="shared" si="13"/>
        <v>0</v>
      </c>
      <c r="AA12" s="5">
        <f t="shared" si="14"/>
        <v>0</v>
      </c>
      <c r="AB12" s="5">
        <f t="shared" si="15"/>
        <v>0</v>
      </c>
      <c r="AC12" s="6">
        <f t="shared" si="16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AVERAGE(D3:D6)</f>
        <v>12.116899999999999</v>
      </c>
      <c r="E13" s="14">
        <f>AVERAGE(E3:E6)</f>
        <v>11.879074999999998</v>
      </c>
      <c r="F13" s="14">
        <f>AVERAGE(F3:F6)</f>
        <v>2.3967999999999998</v>
      </c>
      <c r="G13" s="14">
        <f>AVERAGE(G3:G5)</f>
        <v>0.67056666666666676</v>
      </c>
      <c r="H13" s="14">
        <f>AVERAGE(H3:H6)</f>
        <v>1.2858749999999999</v>
      </c>
      <c r="I13" s="14">
        <f>AVERAGE(I3:I6)</f>
        <v>0.72817500000000002</v>
      </c>
      <c r="J13" s="14">
        <f>AVERAGE(J3:J5)</f>
        <v>1.2529000000000001</v>
      </c>
      <c r="K13" s="14">
        <f>AVERAGE(K3,K5:K6)</f>
        <v>0.83966666666666645</v>
      </c>
      <c r="L13" s="14">
        <f t="shared" ref="L13:X13" si="29">AVERAGE(L3:L6)</f>
        <v>4.9157218990389424</v>
      </c>
      <c r="M13" s="14">
        <f t="shared" si="29"/>
        <v>1.2603731686429622</v>
      </c>
      <c r="N13" s="14">
        <f t="shared" si="29"/>
        <v>4.4262326924057254</v>
      </c>
      <c r="O13" s="14">
        <f t="shared" si="29"/>
        <v>0.96769637172531286</v>
      </c>
      <c r="P13" s="14">
        <f t="shared" si="29"/>
        <v>4.8084700411820309</v>
      </c>
      <c r="Q13" s="14">
        <f t="shared" si="29"/>
        <v>5.0483825548736059</v>
      </c>
      <c r="R13" s="14">
        <f t="shared" si="29"/>
        <v>3.4549719971897064</v>
      </c>
      <c r="S13" s="14">
        <f t="shared" si="29"/>
        <v>3.8376872006005063</v>
      </c>
      <c r="T13" s="14">
        <f t="shared" si="29"/>
        <v>4.535047828355979</v>
      </c>
      <c r="U13" s="14">
        <f t="shared" si="29"/>
        <v>5.4114456271044089</v>
      </c>
      <c r="V13" s="14">
        <f t="shared" si="29"/>
        <v>0.81193570982573038</v>
      </c>
      <c r="W13" s="14">
        <f t="shared" si="29"/>
        <v>1.4552820640267277</v>
      </c>
      <c r="X13" s="14">
        <f t="shared" si="29"/>
        <v>0.37566175360014231</v>
      </c>
      <c r="Y13" s="14">
        <f>AVERAGE(Y3,Y5:Y6)</f>
        <v>0.90676666666666661</v>
      </c>
      <c r="Z13" s="14">
        <f>AVERAGE(Z3,Z5:Z6)</f>
        <v>0.44576666666666664</v>
      </c>
      <c r="AA13" s="14">
        <f t="shared" ref="AA13:AF13" si="30">AVERAGE(AA3:AA6)</f>
        <v>1.1787000000000001</v>
      </c>
      <c r="AB13" s="14">
        <f t="shared" si="30"/>
        <v>2.04535</v>
      </c>
      <c r="AC13" s="14">
        <f t="shared" si="30"/>
        <v>1.5196999999999998</v>
      </c>
      <c r="AD13" s="14">
        <f t="shared" si="30"/>
        <v>0.2311249999999998</v>
      </c>
      <c r="AE13" s="14">
        <f t="shared" si="30"/>
        <v>0.21762500000000007</v>
      </c>
      <c r="AF13" s="14">
        <f t="shared" si="30"/>
        <v>0.215225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STDEV(D3:D6)</f>
        <v>0.38463953688269409</v>
      </c>
      <c r="E14" s="14">
        <f>STDEV(E3:E6)</f>
        <v>0.43313598615215521</v>
      </c>
      <c r="F14" s="14">
        <f>STDEV(F3:F6)</f>
        <v>7.2452237140523609E-2</v>
      </c>
      <c r="G14" s="14">
        <f>STDEV(G3:G5)</f>
        <v>4.207093216620391E-2</v>
      </c>
      <c r="H14" s="14">
        <f>STDEV(H3:H6)</f>
        <v>4.9605535645396118E-2</v>
      </c>
      <c r="I14" s="14">
        <f>STDEV(I3:I6)</f>
        <v>7.1686882807572919E-2</v>
      </c>
      <c r="J14" s="14">
        <f>STDEV(J3:J5)</f>
        <v>1.9406957515283103E-2</v>
      </c>
      <c r="K14" s="14">
        <f>STDEV(K3,K5:K6)</f>
        <v>0.16073071683201481</v>
      </c>
      <c r="L14" s="14">
        <f t="shared" ref="L14:X14" si="31">STDEV(L3:L6)</f>
        <v>0.61646805141220862</v>
      </c>
      <c r="M14" s="14">
        <f t="shared" si="31"/>
        <v>7.0573845626635559E-2</v>
      </c>
      <c r="N14" s="14">
        <f t="shared" si="31"/>
        <v>0.48689994640397949</v>
      </c>
      <c r="O14" s="14">
        <f t="shared" si="31"/>
        <v>0.77975180301127045</v>
      </c>
      <c r="P14" s="14">
        <f t="shared" si="31"/>
        <v>0.26579201280922399</v>
      </c>
      <c r="Q14" s="14">
        <f t="shared" si="31"/>
        <v>0.3569935753816787</v>
      </c>
      <c r="R14" s="14">
        <f t="shared" si="31"/>
        <v>0.16457388871455145</v>
      </c>
      <c r="S14" s="14">
        <f t="shared" si="31"/>
        <v>0.26789475009674329</v>
      </c>
      <c r="T14" s="14">
        <f t="shared" si="31"/>
        <v>0.48782828197870992</v>
      </c>
      <c r="U14" s="14">
        <f t="shared" si="31"/>
        <v>0.53060394821068602</v>
      </c>
      <c r="V14" s="14">
        <f t="shared" si="31"/>
        <v>7.535343167156297E-2</v>
      </c>
      <c r="W14" s="14">
        <f t="shared" si="31"/>
        <v>6.656047012424017E-2</v>
      </c>
      <c r="X14" s="14">
        <f t="shared" si="31"/>
        <v>4.2950265692998757E-2</v>
      </c>
      <c r="Y14" s="14">
        <f>STDEV(Y3,Y5:Y6)</f>
        <v>1.7502095112681061E-2</v>
      </c>
      <c r="Z14" s="14">
        <f>STDEV(Z3,Z5:Z6)</f>
        <v>1.6332278877527549E-2</v>
      </c>
      <c r="AA14" s="14">
        <f t="shared" ref="AA14:AF14" si="32">STDEV(AA3:AA6)</f>
        <v>7.2367257789693801E-2</v>
      </c>
      <c r="AB14" s="14">
        <f t="shared" si="32"/>
        <v>0.2256888787689815</v>
      </c>
      <c r="AC14" s="14">
        <f t="shared" si="32"/>
        <v>6.7422300959450135E-2</v>
      </c>
      <c r="AD14" s="14">
        <f t="shared" si="32"/>
        <v>1.8144673231190234E-2</v>
      </c>
      <c r="AE14" s="14">
        <f t="shared" si="32"/>
        <v>1.4751129900225772E-2</v>
      </c>
      <c r="AF14" s="14">
        <f t="shared" si="32"/>
        <v>1.4841692401250189E-2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MAX(D3:D6)-MIN(D3:D6)</f>
        <v>0.81400000000000006</v>
      </c>
      <c r="E15" s="14">
        <f>MAX(E3:E6)-MIN(E3:E6)</f>
        <v>0.94740000000000002</v>
      </c>
      <c r="F15" s="14">
        <f>MAX(F3:F6)-MIN(F3:F6)</f>
        <v>0.15050000000000008</v>
      </c>
      <c r="G15" s="14">
        <f>MAX(G3:G5)-MIN(G3:G5)</f>
        <v>8.1199999999999939E-2</v>
      </c>
      <c r="H15" s="14">
        <f>MAX(H3:H6)-MIN(H3:H6)</f>
        <v>0.10470000000000002</v>
      </c>
      <c r="I15" s="14">
        <f>MAX(I3:I6)-MIN(I3:I6)</f>
        <v>0.17340000000000044</v>
      </c>
      <c r="J15" s="14">
        <f>MAX(J3:J5)-MIN(J3:J5)</f>
        <v>3.8800000000000168E-2</v>
      </c>
      <c r="K15" s="14">
        <f>MAX(K3,K5:K6)-MIN(K3,K5:K6)</f>
        <v>0.28120000000000012</v>
      </c>
      <c r="L15" s="14">
        <f t="shared" ref="L15:X15" si="33">MAX(L3:L6)-MIN(L3:L6)</f>
        <v>1.343223507752497</v>
      </c>
      <c r="M15" s="14">
        <f t="shared" si="33"/>
        <v>0.14994854644788269</v>
      </c>
      <c r="N15" s="14">
        <f t="shared" si="33"/>
        <v>1.1484787491277086</v>
      </c>
      <c r="O15" s="14">
        <f t="shared" si="33"/>
        <v>1.1027355751034129</v>
      </c>
      <c r="P15" s="14">
        <f t="shared" si="33"/>
        <v>0.50301305636624338</v>
      </c>
      <c r="Q15" s="14">
        <f t="shared" si="33"/>
        <v>0.74641272887474575</v>
      </c>
      <c r="R15" s="14">
        <f t="shared" si="33"/>
        <v>0.33927761778918164</v>
      </c>
      <c r="S15" s="14">
        <f t="shared" si="33"/>
        <v>0.54901177858316386</v>
      </c>
      <c r="T15" s="14">
        <f t="shared" si="33"/>
        <v>1.0558566149337194</v>
      </c>
      <c r="U15" s="14">
        <f t="shared" si="33"/>
        <v>1.177783058735665</v>
      </c>
      <c r="V15" s="14">
        <f t="shared" si="33"/>
        <v>0.14673968129175274</v>
      </c>
      <c r="W15" s="14">
        <f t="shared" si="33"/>
        <v>0.12807375789257169</v>
      </c>
      <c r="X15" s="14">
        <f t="shared" si="33"/>
        <v>8.0345505675794515E-2</v>
      </c>
      <c r="Y15" s="14">
        <f>MAX(Y3,Y5:Y6)-MIN(Y3,Y5:Y6)</f>
        <v>3.3600000000000074E-2</v>
      </c>
      <c r="Z15" s="14">
        <f>MAX(Z3,Z5:Z6)-MIN(Z3,Z5:Z6)</f>
        <v>3.1099999999999961E-2</v>
      </c>
      <c r="AA15" s="14">
        <f t="shared" ref="AA15:AF15" si="34">MAX(AA3:AA6)-MIN(AA3:AA6)</f>
        <v>0.16769999999999996</v>
      </c>
      <c r="AB15" s="14">
        <f t="shared" si="34"/>
        <v>0.52890000000000015</v>
      </c>
      <c r="AC15" s="14">
        <f t="shared" si="34"/>
        <v>0.15490000000000004</v>
      </c>
      <c r="AD15" s="14">
        <f t="shared" si="34"/>
        <v>3.6900000000000155E-2</v>
      </c>
      <c r="AE15" s="14">
        <f t="shared" si="34"/>
        <v>2.9800000000000271E-2</v>
      </c>
      <c r="AF15" s="14">
        <f t="shared" si="34"/>
        <v>3.6199999999999566E-2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MIN(D3:D6)</f>
        <v>11.5875</v>
      </c>
      <c r="E16" s="14">
        <f>MIN(E3:E6)</f>
        <v>11.299799999999999</v>
      </c>
      <c r="F16" s="14">
        <f>MIN(F3:F6)</f>
        <v>2.3100999999999998</v>
      </c>
      <c r="G16" s="14">
        <f>MIN(G3:G5)</f>
        <v>0.62360000000000004</v>
      </c>
      <c r="H16" s="14">
        <f>MIN(H3:H6)</f>
        <v>1.2344999999999999</v>
      </c>
      <c r="I16" s="14">
        <f>MIN(I3:I6)</f>
        <v>0.63749999999999973</v>
      </c>
      <c r="J16" s="14">
        <f>MIN(J3:J5)</f>
        <v>1.2338</v>
      </c>
      <c r="K16" s="14">
        <f>MIN(K3,K5:K6)</f>
        <v>0.65409999999999968</v>
      </c>
      <c r="L16" s="14">
        <f t="shared" ref="L16:X16" si="35">MIN(L3:L6)</f>
        <v>4.0320266529377013</v>
      </c>
      <c r="M16" s="14">
        <f t="shared" si="35"/>
        <v>1.1584445519747588</v>
      </c>
      <c r="N16" s="14">
        <f t="shared" si="35"/>
        <v>3.8180658978074224</v>
      </c>
      <c r="O16" s="14">
        <f t="shared" si="35"/>
        <v>0.4163285841736063</v>
      </c>
      <c r="P16" s="14">
        <f t="shared" si="35"/>
        <v>4.5520060336076016</v>
      </c>
      <c r="Q16" s="14">
        <f t="shared" si="35"/>
        <v>4.7313548355624313</v>
      </c>
      <c r="R16" s="14">
        <f t="shared" si="35"/>
        <v>3.2704542559100265</v>
      </c>
      <c r="S16" s="14">
        <f t="shared" si="35"/>
        <v>3.5373694322193718</v>
      </c>
      <c r="T16" s="14">
        <f t="shared" si="35"/>
        <v>4.008693774784998</v>
      </c>
      <c r="U16" s="14">
        <f t="shared" si="35"/>
        <v>4.7429147599340231</v>
      </c>
      <c r="V16" s="14">
        <f t="shared" si="35"/>
        <v>0.72864944932388431</v>
      </c>
      <c r="W16" s="14">
        <f t="shared" si="35"/>
        <v>1.4017265068478941</v>
      </c>
      <c r="X16" s="14">
        <f t="shared" si="35"/>
        <v>0.32671640607719699</v>
      </c>
      <c r="Y16" s="14">
        <f>MIN(Y3,Y5:Y6)</f>
        <v>0.89279999999999993</v>
      </c>
      <c r="Z16" s="14">
        <f>MIN(Z3,Z5:Z6)</f>
        <v>0.43309999999999998</v>
      </c>
      <c r="AA16" s="14">
        <f t="shared" ref="AA16:AF16" si="36">MIN(AA3:AA6)</f>
        <v>1.0985</v>
      </c>
      <c r="AB16" s="14">
        <f t="shared" si="36"/>
        <v>1.8371</v>
      </c>
      <c r="AC16" s="14">
        <f t="shared" si="36"/>
        <v>1.4491000000000001</v>
      </c>
      <c r="AD16" s="14">
        <f t="shared" si="36"/>
        <v>0.21079999999999988</v>
      </c>
      <c r="AE16" s="14">
        <f t="shared" si="36"/>
        <v>0.20189999999999975</v>
      </c>
      <c r="AF16" s="14">
        <f t="shared" si="36"/>
        <v>0.19810000000000016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MAX(D3:D6)</f>
        <v>12.4015</v>
      </c>
      <c r="E17" s="14">
        <f>MAX(E3:E6)</f>
        <v>12.247199999999999</v>
      </c>
      <c r="F17" s="14">
        <f>MAX(F3:F6)</f>
        <v>2.4605999999999999</v>
      </c>
      <c r="G17" s="14">
        <f>MAX(G3:G5)</f>
        <v>0.70479999999999998</v>
      </c>
      <c r="H17" s="14">
        <f>MAX(H3:H6)</f>
        <v>1.3391999999999999</v>
      </c>
      <c r="I17" s="14">
        <f>MAX(I3:I6)</f>
        <v>0.81090000000000018</v>
      </c>
      <c r="J17" s="14">
        <f>MAX(J3:J5)</f>
        <v>1.2726000000000002</v>
      </c>
      <c r="K17" s="14">
        <f>MAX(K3,K5:K6)</f>
        <v>0.9352999999999998</v>
      </c>
      <c r="L17" s="14">
        <f t="shared" ref="L17:X17" si="37">MAX(L3:L6)</f>
        <v>5.3752501606901983</v>
      </c>
      <c r="M17" s="14">
        <f t="shared" si="37"/>
        <v>1.3083930984226415</v>
      </c>
      <c r="N17" s="14">
        <f t="shared" si="37"/>
        <v>4.9665446469351311</v>
      </c>
      <c r="O17" s="14">
        <f t="shared" si="37"/>
        <v>1.5190641592770193</v>
      </c>
      <c r="P17" s="14">
        <f t="shared" si="37"/>
        <v>5.055019089973845</v>
      </c>
      <c r="Q17" s="14">
        <f t="shared" si="37"/>
        <v>5.4777675644371771</v>
      </c>
      <c r="R17" s="14">
        <f t="shared" si="37"/>
        <v>3.6097318736992081</v>
      </c>
      <c r="S17" s="14">
        <f t="shared" si="37"/>
        <v>4.0863812108025357</v>
      </c>
      <c r="T17" s="14">
        <f t="shared" si="37"/>
        <v>5.0645503897187174</v>
      </c>
      <c r="U17" s="14">
        <f t="shared" si="37"/>
        <v>5.9206978186696881</v>
      </c>
      <c r="V17" s="14">
        <f t="shared" si="37"/>
        <v>0.87538913061563706</v>
      </c>
      <c r="W17" s="14">
        <f t="shared" si="37"/>
        <v>1.5298002647404658</v>
      </c>
      <c r="X17" s="14">
        <f t="shared" si="37"/>
        <v>0.4070619117529915</v>
      </c>
      <c r="Y17" s="14">
        <f>MAX(Y3,Y5:Y6)</f>
        <v>0.9264</v>
      </c>
      <c r="Z17" s="14">
        <f>MAX(Z3,Z5:Z6)</f>
        <v>0.46419999999999995</v>
      </c>
      <c r="AA17" s="14">
        <f t="shared" ref="AA17:AF17" si="38">MAX(AA3:AA6)</f>
        <v>1.2662</v>
      </c>
      <c r="AB17" s="14">
        <f t="shared" si="38"/>
        <v>2.3660000000000001</v>
      </c>
      <c r="AC17" s="14">
        <f t="shared" si="38"/>
        <v>1.6040000000000001</v>
      </c>
      <c r="AD17" s="14">
        <f t="shared" si="38"/>
        <v>0.24770000000000003</v>
      </c>
      <c r="AE17" s="14">
        <f t="shared" si="38"/>
        <v>0.23170000000000002</v>
      </c>
      <c r="AF17" s="14">
        <f t="shared" si="38"/>
        <v>0.23429999999999973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COUNT(D3:D6)</f>
        <v>4</v>
      </c>
      <c r="E18" s="15">
        <f>COUNT(E3:E6)</f>
        <v>4</v>
      </c>
      <c r="F18" s="15">
        <f>COUNT(F3:F6)</f>
        <v>4</v>
      </c>
      <c r="G18" s="15">
        <f>COUNT(G3:G5)</f>
        <v>3</v>
      </c>
      <c r="H18" s="15">
        <f>COUNT(H3:H6)</f>
        <v>4</v>
      </c>
      <c r="I18" s="15">
        <f>COUNT(I3:I6)</f>
        <v>4</v>
      </c>
      <c r="J18" s="15">
        <f>COUNT(J3:J5)</f>
        <v>3</v>
      </c>
      <c r="K18" s="15">
        <f>COUNT(K3,K5:K6)</f>
        <v>3</v>
      </c>
      <c r="L18" s="15">
        <f t="shared" ref="L18:X18" si="39">COUNT(L3:L6)</f>
        <v>4</v>
      </c>
      <c r="M18" s="15">
        <f t="shared" si="39"/>
        <v>4</v>
      </c>
      <c r="N18" s="15">
        <f t="shared" si="39"/>
        <v>4</v>
      </c>
      <c r="O18" s="15">
        <f t="shared" si="39"/>
        <v>2</v>
      </c>
      <c r="P18" s="15">
        <f t="shared" si="39"/>
        <v>4</v>
      </c>
      <c r="Q18" s="15">
        <f t="shared" si="39"/>
        <v>4</v>
      </c>
      <c r="R18" s="15">
        <f t="shared" si="39"/>
        <v>4</v>
      </c>
      <c r="S18" s="15">
        <f t="shared" si="39"/>
        <v>4</v>
      </c>
      <c r="T18" s="15">
        <f t="shared" si="39"/>
        <v>4</v>
      </c>
      <c r="U18" s="15">
        <f t="shared" si="39"/>
        <v>4</v>
      </c>
      <c r="V18" s="15">
        <f t="shared" si="39"/>
        <v>3</v>
      </c>
      <c r="W18" s="15">
        <f t="shared" si="39"/>
        <v>3</v>
      </c>
      <c r="X18" s="15">
        <f t="shared" si="39"/>
        <v>3</v>
      </c>
      <c r="Y18" s="15">
        <f>COUNT(Y3,Y5:Y6)</f>
        <v>3</v>
      </c>
      <c r="Z18" s="15">
        <f>COUNT(Z3,Z5:Z6)</f>
        <v>3</v>
      </c>
      <c r="AA18" s="15">
        <f t="shared" ref="AA18:AF18" si="40">COUNT(AA3:AA6)</f>
        <v>4</v>
      </c>
      <c r="AB18" s="15">
        <f t="shared" si="40"/>
        <v>4</v>
      </c>
      <c r="AC18" s="15">
        <f t="shared" si="40"/>
        <v>4</v>
      </c>
      <c r="AD18" s="15">
        <f t="shared" si="40"/>
        <v>4</v>
      </c>
      <c r="AE18" s="15">
        <f t="shared" si="40"/>
        <v>4</v>
      </c>
      <c r="AF18" s="15">
        <f t="shared" si="40"/>
        <v>4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467</v>
      </c>
      <c r="C23" s="1" t="s">
        <v>479</v>
      </c>
      <c r="D23" s="5">
        <f t="shared" ref="D23:D32" si="41">((AG23-AW23)^2+(AH23-AX23)^2)^0.5</f>
        <v>14.770099999999999</v>
      </c>
      <c r="E23" s="5">
        <f t="shared" ref="E23:E32" si="42">((AG23-AU23)^2+(AH23-AV23)^2)^0.5</f>
        <v>14.650700000000001</v>
      </c>
      <c r="F23" s="5">
        <f t="shared" ref="F23:F32" si="43">((AG23-AM23)^2+(AH23-AN23)^2)^0.5</f>
        <v>2.8746</v>
      </c>
      <c r="G23" s="5">
        <f t="shared" ref="G23:G32" si="44">((AG23-AI23)^2+(AH23-AJ23)^2)^0.5</f>
        <v>1.0058</v>
      </c>
      <c r="H23" s="5">
        <f t="shared" ref="H23:H32" si="45">((AK23-AM23)^2+(AL23-AN23)^2)^0.5</f>
        <v>1.4154</v>
      </c>
      <c r="I23" s="5">
        <f t="shared" ref="I23:I32" si="46">((AM23-AO23)^2+(AN23-AP23)^2)^0.5</f>
        <v>0.83570000000000011</v>
      </c>
      <c r="J23" s="5">
        <f t="shared" ref="J23:J32" si="47">((AO23-AQ23)^2+(AP23-AR23)^2)^0.5</f>
        <v>1.8936000000000002</v>
      </c>
      <c r="K23" s="24">
        <f t="shared" ref="K23:K32" si="48">((AQ23-AS23)^2+(AR23-AT23)^2)^0.5</f>
        <v>1.1187999999999994</v>
      </c>
      <c r="L23" s="5">
        <f t="shared" ref="L23:L32" si="49">((BS23-BU23)^2+(BT23-BV23)^2)^0.5</f>
        <v>5.4383919571873456</v>
      </c>
      <c r="M23" s="5">
        <f t="shared" ref="M23:M32" si="50">((BU23-BW23)^2+(BV23-BX23)^2)^0.5</f>
        <v>1.3282808927331591</v>
      </c>
      <c r="N23" s="5">
        <f t="shared" ref="N23:N32" si="51">((BW23-BY23)^2+(BX23-BZ23)^2)^0.5 + ((BY23-CA23)^2+(BZ23-CB23)^2)^0.5</f>
        <v>4.3690707175139831</v>
      </c>
      <c r="O23" s="5" t="s">
        <v>566</v>
      </c>
      <c r="P23" s="5">
        <f>((CE23-CG23)^2+(CF23-CH23)^2)^0.5</f>
        <v>5.763489388382701</v>
      </c>
      <c r="Q23" s="5">
        <f t="shared" ref="Q23:Q32" si="52">((CG23-CI23)^2+(CH23-CJ23)^2)^0.5</f>
        <v>5.9646274393292993</v>
      </c>
      <c r="R23" s="5">
        <f>((CO23-CQ23)^2+(CP23-CR23)^2)^0.5</f>
        <v>4.188880596293</v>
      </c>
      <c r="S23" s="5">
        <f>((CQ23-CS23)^2+(CR23-CT23)^2)^0.5</f>
        <v>4.3201563918450914</v>
      </c>
      <c r="T23" s="5">
        <f>((CY23-DA23)^2+(CZ23-DB23)^2)^0.5</f>
        <v>5.3834138211733267</v>
      </c>
      <c r="U23" s="5">
        <f>((DA23-DC23)^2+(DB23-DD23)^2)^0.5</f>
        <v>6.243055329724382</v>
      </c>
      <c r="V23" s="5">
        <f>((DI23-DK23)^2+(DJ23-DL23)^2)^0.5</f>
        <v>0.85318214350746935</v>
      </c>
      <c r="W23" s="5">
        <f>((DK23-DM23)^2+(DL23-DN23)^2)^0.5</f>
        <v>1.8963120840199268</v>
      </c>
      <c r="X23" s="24">
        <f>((DM23-DO23)^2+(DN23-DP23)^2)^0.5</f>
        <v>0.24921607091036527</v>
      </c>
      <c r="Y23" s="5">
        <f t="shared" ref="Y23:Y32" si="53">((BE23-BK23)^2+(BF23-BL23)^2)^0.5</f>
        <v>0.99060000000000004</v>
      </c>
      <c r="Z23" s="5">
        <f t="shared" ref="Z23:Z32" si="54">((BG23-BI23)^2+(BH23-BJ23)^2)^0.5</f>
        <v>0.53790000000000004</v>
      </c>
      <c r="AA23" s="5">
        <f t="shared" ref="AA23:AA32" si="55">((BC23-BM23)^2+(BD23-BN23)^2)^0.5</f>
        <v>1.4961</v>
      </c>
      <c r="AB23" s="5">
        <f t="shared" ref="AB23:AB32" si="56">((BA23-BO23)^2+(BB23-BP23)^2)^0.5</f>
        <v>2.7488999999999999</v>
      </c>
      <c r="AC23" s="6">
        <f t="shared" ref="AC23:AC32" si="57">((AY23-BQ23)^2+(AZ23-BR23)^2)^0.5</f>
        <v>2.8352000000000004</v>
      </c>
      <c r="AD23" s="6">
        <f>((CK23-CM23)^2+(CL23-CN23)^2)^0.5</f>
        <v>0.37020000000000053</v>
      </c>
      <c r="AE23" s="6">
        <f>((CU23-CW23)^2+(CV23-CX23)^2)^0.5</f>
        <v>0.30859999999999999</v>
      </c>
      <c r="AF23" s="6">
        <f>((DE23-DG23)^2+(DF23-DH23)^2)^0.5</f>
        <v>0.2623000000000002</v>
      </c>
      <c r="AG23" s="9">
        <v>0</v>
      </c>
      <c r="AH23" s="9">
        <v>0</v>
      </c>
      <c r="AI23" s="9">
        <v>0</v>
      </c>
      <c r="AJ23" s="9">
        <v>-1.0058</v>
      </c>
      <c r="AK23" s="9">
        <v>0</v>
      </c>
      <c r="AL23" s="9">
        <v>-1.4592000000000001</v>
      </c>
      <c r="AM23" s="9">
        <v>0</v>
      </c>
      <c r="AN23" s="9">
        <v>-2.8746</v>
      </c>
      <c r="AO23" s="9">
        <v>0</v>
      </c>
      <c r="AP23" s="9">
        <v>-3.7103000000000002</v>
      </c>
      <c r="AQ23" s="9">
        <v>0</v>
      </c>
      <c r="AR23" s="9">
        <v>-5.6039000000000003</v>
      </c>
      <c r="AS23" s="9">
        <v>0</v>
      </c>
      <c r="AT23" s="9">
        <v>-6.7226999999999997</v>
      </c>
      <c r="AU23" s="9">
        <v>0</v>
      </c>
      <c r="AV23" s="9">
        <v>-14.650700000000001</v>
      </c>
      <c r="AW23" s="9">
        <v>0</v>
      </c>
      <c r="AX23" s="9">
        <v>-14.770099999999999</v>
      </c>
      <c r="AY23" s="18">
        <v>1.3684000000000001</v>
      </c>
      <c r="AZ23" s="18">
        <v>-6.0057999999999998</v>
      </c>
      <c r="BA23" s="19">
        <v>1.2305999999999999</v>
      </c>
      <c r="BB23" s="19">
        <v>-6.0057999999999998</v>
      </c>
      <c r="BC23" s="19">
        <v>0.62419999999999998</v>
      </c>
      <c r="BD23" s="19">
        <v>-6.0057999999999998</v>
      </c>
      <c r="BE23" s="19">
        <v>0.3226</v>
      </c>
      <c r="BF23" s="19">
        <v>-6.0057999999999998</v>
      </c>
      <c r="BG23" s="19">
        <v>4.7E-2</v>
      </c>
      <c r="BH23" s="19">
        <v>-6.0057999999999998</v>
      </c>
      <c r="BI23" s="19">
        <v>-0.4909</v>
      </c>
      <c r="BJ23" s="19">
        <v>-6.0057999999999998</v>
      </c>
      <c r="BK23" s="19">
        <v>-0.66800000000000004</v>
      </c>
      <c r="BL23" s="19">
        <v>-6.0057999999999998</v>
      </c>
      <c r="BM23" s="19">
        <v>-0.87190000000000001</v>
      </c>
      <c r="BN23" s="19">
        <v>-6.0057999999999998</v>
      </c>
      <c r="BO23" s="19">
        <v>-1.5183</v>
      </c>
      <c r="BP23" s="19">
        <v>-6.0057999999999998</v>
      </c>
      <c r="BQ23" s="19">
        <v>-1.4668000000000001</v>
      </c>
      <c r="BR23" s="19">
        <v>-6.0057999999999998</v>
      </c>
      <c r="BS23" s="17">
        <v>0</v>
      </c>
      <c r="BT23" s="17">
        <v>0</v>
      </c>
      <c r="BU23" s="17">
        <v>-4.8108000000000004</v>
      </c>
      <c r="BV23" s="17">
        <v>2.5362</v>
      </c>
      <c r="BW23" s="17">
        <v>-5.8724999999999996</v>
      </c>
      <c r="BX23" s="17">
        <v>3.3344</v>
      </c>
      <c r="BY23" s="17">
        <v>-8.3425999999999991</v>
      </c>
      <c r="BZ23" s="17">
        <v>6.2141000000000002</v>
      </c>
      <c r="CA23" s="17">
        <v>-8.1457999999999995</v>
      </c>
      <c r="CB23" s="17">
        <v>6.7545000000000002</v>
      </c>
      <c r="CC23" s="17">
        <v>-8.1457999999999995</v>
      </c>
      <c r="CD23" s="17">
        <v>6.7545000000000002</v>
      </c>
      <c r="CE23" s="12">
        <v>-8.4041999999999994</v>
      </c>
      <c r="CF23" s="12">
        <v>6.9551999999999996</v>
      </c>
      <c r="CG23" s="12">
        <v>-14.0214</v>
      </c>
      <c r="CH23" s="12">
        <v>8.2454999999999998</v>
      </c>
      <c r="CI23" s="12">
        <v>-17.003399999999999</v>
      </c>
      <c r="CJ23" s="12">
        <v>13.411199999999999</v>
      </c>
      <c r="CK23" s="12">
        <v>-11.4236</v>
      </c>
      <c r="CL23" s="12">
        <v>7.7584</v>
      </c>
      <c r="CM23" s="12">
        <v>-11.4236</v>
      </c>
      <c r="CN23" s="12">
        <v>8.1286000000000005</v>
      </c>
      <c r="CO23" s="12">
        <v>-2.6987000000000001</v>
      </c>
      <c r="CP23" s="12">
        <v>1.2421</v>
      </c>
      <c r="CQ23" s="12">
        <v>-6.8662999999999998</v>
      </c>
      <c r="CR23" s="12">
        <v>0.82040000000000002</v>
      </c>
      <c r="CS23" s="12">
        <v>-3.3197999999999999</v>
      </c>
      <c r="CT23" s="12">
        <v>-1.6466000000000001</v>
      </c>
      <c r="CU23" s="12">
        <v>-4.8330000000000002</v>
      </c>
      <c r="CV23" s="12">
        <v>1.2426999999999999</v>
      </c>
      <c r="CW23" s="12">
        <v>-4.8330000000000002</v>
      </c>
      <c r="CX23" s="12">
        <v>1.5512999999999999</v>
      </c>
      <c r="CY23" s="12">
        <v>-4.4177</v>
      </c>
      <c r="CZ23" s="12">
        <v>2.9203999999999999</v>
      </c>
      <c r="DA23" s="12">
        <v>-9.0418000000000003</v>
      </c>
      <c r="DB23" s="12">
        <v>0.1638</v>
      </c>
      <c r="DC23" s="12">
        <v>-2.8218999999999999</v>
      </c>
      <c r="DD23" s="12">
        <v>-0.37340000000000001</v>
      </c>
      <c r="DE23" s="12">
        <v>-5.9722</v>
      </c>
      <c r="DF23" s="12">
        <v>2.0998999999999999</v>
      </c>
      <c r="DG23" s="12">
        <v>-5.9722</v>
      </c>
      <c r="DH23" s="12">
        <v>2.3622000000000001</v>
      </c>
      <c r="DI23" s="12">
        <v>0.10920000000000001</v>
      </c>
      <c r="DJ23" s="12">
        <v>7.7088999999999999</v>
      </c>
      <c r="DK23" s="12">
        <v>0.95879999999999999</v>
      </c>
      <c r="DL23" s="12">
        <v>7.7869999999999999</v>
      </c>
      <c r="DM23" s="12">
        <v>2.4523999999999999</v>
      </c>
      <c r="DN23" s="12">
        <v>8.9553999999999991</v>
      </c>
      <c r="DO23" s="12">
        <v>2.6168</v>
      </c>
      <c r="DP23" s="12">
        <v>9.1426999999999996</v>
      </c>
    </row>
    <row r="24" spans="2:120" x14ac:dyDescent="0.2">
      <c r="B24" s="1" t="s">
        <v>468</v>
      </c>
      <c r="C24" s="1" t="s">
        <v>479</v>
      </c>
      <c r="D24" s="5">
        <f t="shared" si="41"/>
        <v>14.678000000000001</v>
      </c>
      <c r="E24" s="5">
        <f t="shared" si="42"/>
        <v>14.553599999999999</v>
      </c>
      <c r="F24" s="5">
        <f t="shared" si="43"/>
        <v>2.6835</v>
      </c>
      <c r="G24" s="5">
        <f t="shared" si="44"/>
        <v>0.76900000000000002</v>
      </c>
      <c r="H24" s="5">
        <f t="shared" si="45"/>
        <v>1.5221</v>
      </c>
      <c r="I24" s="5">
        <f t="shared" si="46"/>
        <v>0.90680000000000005</v>
      </c>
      <c r="J24" s="5">
        <f t="shared" si="47"/>
        <v>1.7779999999999996</v>
      </c>
      <c r="K24" s="5">
        <f t="shared" si="48"/>
        <v>1.1963000000000008</v>
      </c>
      <c r="L24" s="5">
        <f t="shared" si="49"/>
        <v>5.6172064249055325</v>
      </c>
      <c r="M24" s="5">
        <f t="shared" si="50"/>
        <v>1.4774148774125704</v>
      </c>
      <c r="N24" s="5">
        <f t="shared" si="51"/>
        <v>3.323901096603207</v>
      </c>
      <c r="O24" s="5" t="s">
        <v>566</v>
      </c>
      <c r="P24" s="5">
        <f t="shared" ref="P24:P32" si="58">((CE24-CG24)^2+(CF24-CH24)^2)^0.5</f>
        <v>5.6048863984919439</v>
      </c>
      <c r="Q24" s="5">
        <f t="shared" si="52"/>
        <v>5.8368005867941042</v>
      </c>
      <c r="R24" s="5">
        <f t="shared" ref="R24:R32" si="59">((CO24-CQ24)^2+(CP24-CR24)^2)^0.5</f>
        <v>4.1496506696347346</v>
      </c>
      <c r="S24" s="5">
        <f t="shared" ref="S24:S32" si="60">((CQ24-CS24)^2+(CR24-CT24)^2)^0.5</f>
        <v>4.4224719705160371</v>
      </c>
      <c r="T24" s="5">
        <f t="shared" ref="T24:T32" si="61">((CY24-DA24)^2+(CZ24-DB24)^2)^0.5</f>
        <v>5.4755522917784285</v>
      </c>
      <c r="U24" s="5">
        <f t="shared" ref="U24:U32" si="62">((DA24-DC24)^2+(DB24-DD24)^2)^0.5</f>
        <v>5.9998436987974948</v>
      </c>
      <c r="V24" s="5">
        <f t="shared" ref="V24:V32" si="63">((DI24-DK24)^2+(DJ24-DL24)^2)^0.5</f>
        <v>0.94724320530685291</v>
      </c>
      <c r="W24" s="5">
        <f t="shared" ref="W24:W32" si="64">((DK24-DM24)^2+(DL24-DN24)^2)^0.5</f>
        <v>1.7335180414405842</v>
      </c>
      <c r="X24" s="5">
        <f t="shared" ref="X24:X32" si="65">((DM24-DO24)^2+(DN24-DP24)^2)^0.5</f>
        <v>0.46135527524891323</v>
      </c>
      <c r="Y24" s="5">
        <f t="shared" si="53"/>
        <v>1.0287000000000002</v>
      </c>
      <c r="Z24" s="5">
        <f t="shared" si="54"/>
        <v>0.57220000000000004</v>
      </c>
      <c r="AA24" s="5">
        <f t="shared" si="55"/>
        <v>1.3715999999999999</v>
      </c>
      <c r="AB24" s="5">
        <f t="shared" si="56"/>
        <v>2.7927</v>
      </c>
      <c r="AC24" s="6">
        <f t="shared" si="57"/>
        <v>2.2936000000000001</v>
      </c>
      <c r="AD24" s="6">
        <f t="shared" ref="AD24:AD32" si="66">((CK24-CM24)^2+(CL24-CN24)^2)^0.5</f>
        <v>0.34419999999999984</v>
      </c>
      <c r="AE24" s="6">
        <f t="shared" ref="AE24:AE32" si="67">((CU24-CW24)^2+(CV24-CX24)^2)^0.5</f>
        <v>0.32450000000000045</v>
      </c>
      <c r="AF24" s="6">
        <f t="shared" ref="AF24:AF32" si="68">((DE24-DG24)^2+(DF24-DH24)^2)^0.5</f>
        <v>0.21530000000000005</v>
      </c>
      <c r="AG24" s="9">
        <v>0</v>
      </c>
      <c r="AH24" s="9">
        <v>0</v>
      </c>
      <c r="AI24" s="9">
        <v>0</v>
      </c>
      <c r="AJ24" s="9">
        <v>-0.76900000000000002</v>
      </c>
      <c r="AK24" s="9">
        <v>0</v>
      </c>
      <c r="AL24" s="9">
        <v>-1.1614</v>
      </c>
      <c r="AM24" s="9">
        <v>0</v>
      </c>
      <c r="AN24" s="9">
        <v>-2.6835</v>
      </c>
      <c r="AO24" s="9">
        <v>0</v>
      </c>
      <c r="AP24" s="9">
        <v>-3.5903</v>
      </c>
      <c r="AQ24" s="9">
        <v>0</v>
      </c>
      <c r="AR24" s="9">
        <v>-5.3682999999999996</v>
      </c>
      <c r="AS24" s="9">
        <v>0</v>
      </c>
      <c r="AT24" s="9">
        <v>-6.5646000000000004</v>
      </c>
      <c r="AU24" s="9">
        <v>0</v>
      </c>
      <c r="AV24" s="9">
        <v>-14.553599999999999</v>
      </c>
      <c r="AW24" s="9">
        <v>0</v>
      </c>
      <c r="AX24" s="9">
        <v>-14.678000000000001</v>
      </c>
      <c r="AY24" s="18">
        <v>1.2865</v>
      </c>
      <c r="AZ24" s="18">
        <v>-6.2546999999999997</v>
      </c>
      <c r="BA24" s="19">
        <v>1.4211</v>
      </c>
      <c r="BB24" s="19">
        <v>-6.2546999999999997</v>
      </c>
      <c r="BC24" s="19">
        <v>0.77910000000000001</v>
      </c>
      <c r="BD24" s="19">
        <v>-6.2546999999999997</v>
      </c>
      <c r="BE24" s="19">
        <v>0.74360000000000004</v>
      </c>
      <c r="BF24" s="19">
        <v>-6.2546999999999997</v>
      </c>
      <c r="BG24" s="19">
        <v>0.53090000000000004</v>
      </c>
      <c r="BH24" s="19">
        <v>-6.2546999999999997</v>
      </c>
      <c r="BI24" s="19">
        <v>-4.1300000000000003E-2</v>
      </c>
      <c r="BJ24" s="19">
        <v>-6.2546999999999997</v>
      </c>
      <c r="BK24" s="19">
        <v>-0.28510000000000002</v>
      </c>
      <c r="BL24" s="19">
        <v>-6.2546999999999997</v>
      </c>
      <c r="BM24" s="19">
        <v>-0.59250000000000003</v>
      </c>
      <c r="BN24" s="19">
        <v>-6.2546999999999997</v>
      </c>
      <c r="BO24" s="19">
        <v>-1.3715999999999999</v>
      </c>
      <c r="BP24" s="19">
        <v>-6.2546999999999997</v>
      </c>
      <c r="BQ24" s="19">
        <v>-1.0071000000000001</v>
      </c>
      <c r="BR24" s="19">
        <v>-6.2546999999999997</v>
      </c>
      <c r="BS24" s="17">
        <v>0</v>
      </c>
      <c r="BT24" s="17">
        <v>0</v>
      </c>
      <c r="BU24" s="17">
        <v>-4.2950999999999997</v>
      </c>
      <c r="BV24" s="17">
        <v>3.6200999999999999</v>
      </c>
      <c r="BW24" s="17">
        <v>-5.3975</v>
      </c>
      <c r="BX24" s="17">
        <v>4.6036999999999999</v>
      </c>
      <c r="BY24" s="17">
        <v>-5.3975</v>
      </c>
      <c r="BZ24" s="17">
        <v>4.6036999999999999</v>
      </c>
      <c r="CA24" s="17">
        <v>-8.0549999999999997</v>
      </c>
      <c r="CB24" s="17">
        <v>6.6002000000000001</v>
      </c>
      <c r="CC24" s="17">
        <v>-8.0549999999999997</v>
      </c>
      <c r="CD24" s="17">
        <v>6.6002000000000001</v>
      </c>
      <c r="CE24" s="12">
        <v>0.47239999999999999</v>
      </c>
      <c r="CF24" s="12">
        <v>7.7215999999999996</v>
      </c>
      <c r="CG24" s="12">
        <v>-3.3940999999999999</v>
      </c>
      <c r="CH24" s="12">
        <v>3.6638999999999999</v>
      </c>
      <c r="CI24" s="12">
        <v>0.95120000000000005</v>
      </c>
      <c r="CJ24" s="12">
        <v>7.5609000000000002</v>
      </c>
      <c r="CK24" s="12">
        <v>-1.2064999999999999</v>
      </c>
      <c r="CL24" s="12">
        <v>5.9550000000000001</v>
      </c>
      <c r="CM24" s="12">
        <v>-1.2064999999999999</v>
      </c>
      <c r="CN24" s="12">
        <v>6.2991999999999999</v>
      </c>
      <c r="CO24" s="12">
        <v>-0.81599999999999995</v>
      </c>
      <c r="CP24" s="12">
        <v>-5.1162000000000001</v>
      </c>
      <c r="CQ24" s="12">
        <v>-4.7758000000000003</v>
      </c>
      <c r="CR24" s="12">
        <v>-3.8754</v>
      </c>
      <c r="CS24" s="12">
        <v>-2.5121000000000002</v>
      </c>
      <c r="CT24" s="12">
        <v>-7.6200000000000004E-2</v>
      </c>
      <c r="CU24" s="12">
        <v>-2.6364999999999998</v>
      </c>
      <c r="CV24" s="12">
        <v>-4.6692</v>
      </c>
      <c r="CW24" s="12">
        <v>-2.6364999999999998</v>
      </c>
      <c r="CX24" s="12">
        <v>-4.3446999999999996</v>
      </c>
      <c r="CY24" s="12">
        <v>-0.16259999999999999</v>
      </c>
      <c r="CZ24" s="12">
        <v>-4.6925999999999997</v>
      </c>
      <c r="DA24" s="12">
        <v>-5.5829000000000004</v>
      </c>
      <c r="DB24" s="12">
        <v>-3.9167000000000001</v>
      </c>
      <c r="DC24" s="12">
        <v>-3.4544000000000001</v>
      </c>
      <c r="DD24" s="12">
        <v>1.6929000000000001</v>
      </c>
      <c r="DE24" s="12">
        <v>-2.4035000000000002</v>
      </c>
      <c r="DF24" s="12">
        <v>-4.5294999999999996</v>
      </c>
      <c r="DG24" s="12">
        <v>-2.4035000000000002</v>
      </c>
      <c r="DH24" s="12">
        <v>-4.3141999999999996</v>
      </c>
      <c r="DI24" s="12">
        <v>2.6314000000000002</v>
      </c>
      <c r="DJ24" s="12">
        <v>9.1605000000000008</v>
      </c>
      <c r="DK24" s="12">
        <v>3.2277</v>
      </c>
      <c r="DL24" s="12">
        <v>8.4245000000000001</v>
      </c>
      <c r="DM24" s="12">
        <v>3.4373</v>
      </c>
      <c r="DN24" s="12">
        <v>6.7037000000000004</v>
      </c>
      <c r="DO24" s="12">
        <v>3.2835999999999999</v>
      </c>
      <c r="DP24" s="12">
        <v>6.2686999999999999</v>
      </c>
    </row>
    <row r="25" spans="2:120" x14ac:dyDescent="0.2">
      <c r="B25" s="1" t="s">
        <v>469</v>
      </c>
      <c r="C25" s="1" t="s">
        <v>521</v>
      </c>
      <c r="D25" s="5">
        <f t="shared" si="41"/>
        <v>14.3567</v>
      </c>
      <c r="E25" s="5">
        <f t="shared" si="42"/>
        <v>14.237299999999999</v>
      </c>
      <c r="F25" s="5">
        <f t="shared" si="43"/>
        <v>2.7101999999999999</v>
      </c>
      <c r="G25" s="5">
        <f t="shared" si="44"/>
        <v>0.84960000000000002</v>
      </c>
      <c r="H25" s="5">
        <f t="shared" si="45"/>
        <v>1.4034</v>
      </c>
      <c r="I25" s="5">
        <f t="shared" si="46"/>
        <v>0.80330000000000013</v>
      </c>
      <c r="J25" s="5">
        <f t="shared" si="47"/>
        <v>1.5524999999999998</v>
      </c>
      <c r="K25" s="5">
        <f t="shared" si="48"/>
        <v>1.4675000000000002</v>
      </c>
      <c r="L25" s="5">
        <f t="shared" si="49"/>
        <v>5.1141458133299249</v>
      </c>
      <c r="M25" s="5">
        <f t="shared" si="50"/>
        <v>1.3553600997520914</v>
      </c>
      <c r="N25" s="5">
        <f t="shared" si="51"/>
        <v>2.4890235274098957</v>
      </c>
      <c r="O25" s="5" t="s">
        <v>566</v>
      </c>
      <c r="P25" s="5" t="s">
        <v>566</v>
      </c>
      <c r="Q25" s="5" t="s">
        <v>566</v>
      </c>
      <c r="R25" s="5" t="s">
        <v>566</v>
      </c>
      <c r="S25" s="5" t="s">
        <v>566</v>
      </c>
      <c r="T25" s="5" t="s">
        <v>566</v>
      </c>
      <c r="U25" s="5" t="s">
        <v>566</v>
      </c>
      <c r="V25" s="5">
        <f t="shared" si="63"/>
        <v>0.92245286600454546</v>
      </c>
      <c r="W25" s="5">
        <f t="shared" si="64"/>
        <v>1.6532435543500541</v>
      </c>
      <c r="X25" s="5">
        <f t="shared" si="65"/>
        <v>0.51898949893037361</v>
      </c>
      <c r="Y25" s="5">
        <f t="shared" si="53"/>
        <v>1.0039</v>
      </c>
      <c r="Z25" s="5">
        <f t="shared" si="54"/>
        <v>0.54039999999999999</v>
      </c>
      <c r="AA25" s="5">
        <f t="shared" si="55"/>
        <v>1.1981999999999999</v>
      </c>
      <c r="AB25" s="5">
        <f t="shared" si="56"/>
        <v>2.4954999999999998</v>
      </c>
      <c r="AC25" s="6">
        <f t="shared" si="57"/>
        <v>2.5926999999999998</v>
      </c>
      <c r="AD25" s="5" t="s">
        <v>566</v>
      </c>
      <c r="AE25" s="5" t="s">
        <v>566</v>
      </c>
      <c r="AF25" s="5" t="s">
        <v>566</v>
      </c>
      <c r="AG25" s="9">
        <v>0</v>
      </c>
      <c r="AH25" s="9">
        <v>0</v>
      </c>
      <c r="AI25" s="9">
        <v>0</v>
      </c>
      <c r="AJ25" s="9">
        <v>-0.84960000000000002</v>
      </c>
      <c r="AK25" s="9">
        <v>0</v>
      </c>
      <c r="AL25" s="9">
        <v>-1.3068</v>
      </c>
      <c r="AM25" s="9">
        <v>0</v>
      </c>
      <c r="AN25" s="9">
        <v>-2.7101999999999999</v>
      </c>
      <c r="AO25" s="9">
        <v>0</v>
      </c>
      <c r="AP25" s="9">
        <v>-3.5135000000000001</v>
      </c>
      <c r="AQ25" s="9">
        <v>0</v>
      </c>
      <c r="AR25" s="9">
        <v>-5.0659999999999998</v>
      </c>
      <c r="AS25" s="9">
        <v>0</v>
      </c>
      <c r="AT25" s="9">
        <v>-6.5335000000000001</v>
      </c>
      <c r="AU25" s="9">
        <v>0</v>
      </c>
      <c r="AV25" s="9">
        <v>-14.237299999999999</v>
      </c>
      <c r="AW25" s="9">
        <v>0</v>
      </c>
      <c r="AX25" s="9">
        <v>-14.3567</v>
      </c>
      <c r="AY25" s="18">
        <v>1.2694000000000001</v>
      </c>
      <c r="AZ25" s="18">
        <v>-5.6844999999999999</v>
      </c>
      <c r="BA25" s="19">
        <v>1.0851999999999999</v>
      </c>
      <c r="BB25" s="19">
        <v>-5.6844999999999999</v>
      </c>
      <c r="BC25" s="19">
        <v>0.55179999999999996</v>
      </c>
      <c r="BD25" s="19">
        <v>-5.6844999999999999</v>
      </c>
      <c r="BE25" s="19">
        <v>0.27939999999999998</v>
      </c>
      <c r="BF25" s="19">
        <v>-5.6844999999999999</v>
      </c>
      <c r="BG25" s="19">
        <v>4.7600000000000003E-2</v>
      </c>
      <c r="BH25" s="19">
        <v>-5.6844999999999999</v>
      </c>
      <c r="BI25" s="19">
        <v>-0.49280000000000002</v>
      </c>
      <c r="BJ25" s="19">
        <v>-5.6844999999999999</v>
      </c>
      <c r="BK25" s="19">
        <v>-0.72450000000000003</v>
      </c>
      <c r="BL25" s="19">
        <v>-5.6844999999999999</v>
      </c>
      <c r="BM25" s="19">
        <v>-0.64639999999999997</v>
      </c>
      <c r="BN25" s="19">
        <v>-5.6844999999999999</v>
      </c>
      <c r="BO25" s="19">
        <v>-1.4103000000000001</v>
      </c>
      <c r="BP25" s="19">
        <v>-5.6844999999999999</v>
      </c>
      <c r="BQ25" s="19">
        <v>-1.3232999999999999</v>
      </c>
      <c r="BR25" s="19">
        <v>-5.6844999999999999</v>
      </c>
      <c r="BS25" s="17">
        <v>0</v>
      </c>
      <c r="BT25" s="17">
        <v>0</v>
      </c>
      <c r="BU25" s="17">
        <v>0.58479999999999999</v>
      </c>
      <c r="BV25" s="17">
        <v>-5.0805999999999996</v>
      </c>
      <c r="BW25" s="17">
        <v>1.6694</v>
      </c>
      <c r="BX25" s="17">
        <v>-4.2678000000000003</v>
      </c>
      <c r="BY25" s="17">
        <v>1.6694</v>
      </c>
      <c r="BZ25" s="17">
        <v>-4.2678000000000003</v>
      </c>
      <c r="CA25" s="17">
        <v>3.5630000000000002</v>
      </c>
      <c r="CB25" s="17">
        <v>-2.6524000000000001</v>
      </c>
      <c r="CC25" s="17">
        <v>3.5630000000000002</v>
      </c>
      <c r="CD25" s="17">
        <v>-2.6524000000000001</v>
      </c>
      <c r="DI25" s="12">
        <v>3.1819999999999999</v>
      </c>
      <c r="DJ25" s="12">
        <v>6.2598000000000003</v>
      </c>
      <c r="DK25" s="12">
        <v>3.8468</v>
      </c>
      <c r="DL25" s="12">
        <v>6.8993000000000002</v>
      </c>
      <c r="DM25" s="12">
        <v>3.9205000000000001</v>
      </c>
      <c r="DN25" s="12">
        <v>8.5509000000000004</v>
      </c>
      <c r="DO25" s="12">
        <v>3.7782</v>
      </c>
      <c r="DP25" s="12">
        <v>9.0500000000000007</v>
      </c>
    </row>
    <row r="26" spans="2:120" x14ac:dyDescent="0.2">
      <c r="B26" s="1" t="s">
        <v>470</v>
      </c>
      <c r="C26" s="1" t="s">
        <v>522</v>
      </c>
      <c r="D26" s="5">
        <f t="shared" si="41"/>
        <v>15.4026</v>
      </c>
      <c r="E26" s="5">
        <f t="shared" si="42"/>
        <v>15.305999999999999</v>
      </c>
      <c r="F26" s="5">
        <f t="shared" si="43"/>
        <v>2.8473000000000002</v>
      </c>
      <c r="G26" s="5">
        <f t="shared" si="44"/>
        <v>0.87250000000000005</v>
      </c>
      <c r="H26" s="5">
        <f t="shared" si="45"/>
        <v>1.5144000000000002</v>
      </c>
      <c r="I26" s="5">
        <f t="shared" si="46"/>
        <v>0.91129999999999978</v>
      </c>
      <c r="J26" s="5">
        <f t="shared" si="47"/>
        <v>1.7418</v>
      </c>
      <c r="K26" s="5">
        <f t="shared" si="48"/>
        <v>1.3570000000000002</v>
      </c>
      <c r="L26" s="5" t="s">
        <v>566</v>
      </c>
      <c r="M26" s="5" t="s">
        <v>566</v>
      </c>
      <c r="N26" s="5" t="s">
        <v>566</v>
      </c>
      <c r="O26" s="5" t="s">
        <v>566</v>
      </c>
      <c r="P26" s="5" t="s">
        <v>566</v>
      </c>
      <c r="Q26" s="5" t="s">
        <v>566</v>
      </c>
      <c r="R26" s="5" t="s">
        <v>566</v>
      </c>
      <c r="S26" s="5" t="s">
        <v>566</v>
      </c>
      <c r="T26" s="5" t="s">
        <v>566</v>
      </c>
      <c r="U26" s="5" t="s">
        <v>566</v>
      </c>
      <c r="V26" s="5">
        <f t="shared" si="63"/>
        <v>0.92883120640943229</v>
      </c>
      <c r="W26" s="5">
        <f t="shared" si="64"/>
        <v>1.8225443588565948</v>
      </c>
      <c r="X26" s="5">
        <f t="shared" si="65"/>
        <v>0.55396968328600815</v>
      </c>
      <c r="Y26" s="5">
        <f t="shared" si="53"/>
        <v>1.044</v>
      </c>
      <c r="Z26" s="5">
        <f t="shared" si="54"/>
        <v>0.53210000000000002</v>
      </c>
      <c r="AA26" s="5">
        <f t="shared" si="55"/>
        <v>1.4027000000000001</v>
      </c>
      <c r="AB26" s="5">
        <f t="shared" si="56"/>
        <v>2.8639000000000001</v>
      </c>
      <c r="AC26" s="6">
        <f t="shared" si="57"/>
        <v>2.1558999999999999</v>
      </c>
      <c r="AD26" s="5" t="s">
        <v>566</v>
      </c>
      <c r="AE26" s="5" t="s">
        <v>566</v>
      </c>
      <c r="AF26" s="5" t="s">
        <v>566</v>
      </c>
      <c r="AG26" s="9">
        <v>0</v>
      </c>
      <c r="AH26" s="9">
        <v>0</v>
      </c>
      <c r="AI26" s="9">
        <v>0</v>
      </c>
      <c r="AJ26" s="9">
        <v>-0.87250000000000005</v>
      </c>
      <c r="AK26" s="9">
        <v>0</v>
      </c>
      <c r="AL26" s="9">
        <v>-1.3329</v>
      </c>
      <c r="AM26" s="9">
        <v>0</v>
      </c>
      <c r="AN26" s="9">
        <v>-2.8473000000000002</v>
      </c>
      <c r="AO26" s="9">
        <v>0</v>
      </c>
      <c r="AP26" s="9">
        <v>-3.7585999999999999</v>
      </c>
      <c r="AQ26" s="9">
        <v>0</v>
      </c>
      <c r="AR26" s="9">
        <v>-5.5004</v>
      </c>
      <c r="AS26" s="9">
        <v>0</v>
      </c>
      <c r="AT26" s="9">
        <v>-6.8574000000000002</v>
      </c>
      <c r="AU26" s="9">
        <v>0</v>
      </c>
      <c r="AV26" s="9">
        <v>-15.305999999999999</v>
      </c>
      <c r="AW26" s="9">
        <v>0</v>
      </c>
      <c r="AX26" s="9">
        <v>-15.4026</v>
      </c>
      <c r="AY26" s="18">
        <v>1.0427</v>
      </c>
      <c r="AZ26" s="18">
        <v>-6.6897000000000002</v>
      </c>
      <c r="BA26" s="19">
        <v>1.2967</v>
      </c>
      <c r="BB26" s="19">
        <v>-6.6897000000000002</v>
      </c>
      <c r="BC26" s="19">
        <v>0.57850000000000001</v>
      </c>
      <c r="BD26" s="19">
        <v>-6.6897000000000002</v>
      </c>
      <c r="BE26" s="19">
        <v>0.49280000000000002</v>
      </c>
      <c r="BF26" s="19">
        <v>-6.6897000000000002</v>
      </c>
      <c r="BG26" s="19">
        <v>0.22289999999999999</v>
      </c>
      <c r="BH26" s="19">
        <v>-6.6897000000000002</v>
      </c>
      <c r="BI26" s="19">
        <v>-0.30919999999999997</v>
      </c>
      <c r="BJ26" s="19">
        <v>-6.6897000000000002</v>
      </c>
      <c r="BK26" s="19">
        <v>-0.55120000000000002</v>
      </c>
      <c r="BL26" s="19">
        <v>-6.6897000000000002</v>
      </c>
      <c r="BM26" s="19">
        <v>-0.82420000000000004</v>
      </c>
      <c r="BN26" s="19">
        <v>-6.6897000000000002</v>
      </c>
      <c r="BO26" s="19">
        <v>-1.5671999999999999</v>
      </c>
      <c r="BP26" s="19">
        <v>-6.6897000000000002</v>
      </c>
      <c r="BQ26" s="19">
        <v>-1.1132</v>
      </c>
      <c r="BR26" s="19">
        <v>-6.6897000000000002</v>
      </c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DI26" s="12">
        <v>3.7782</v>
      </c>
      <c r="DJ26" s="12">
        <v>8.9597999999999995</v>
      </c>
      <c r="DK26" s="12">
        <v>4.3028000000000004</v>
      </c>
      <c r="DL26" s="12">
        <v>9.7263000000000002</v>
      </c>
      <c r="DM26" s="12">
        <v>4.3891</v>
      </c>
      <c r="DN26" s="12">
        <v>11.546799999999999</v>
      </c>
      <c r="DO26" s="12">
        <v>4.2266000000000004</v>
      </c>
      <c r="DP26" s="12">
        <v>12.0764</v>
      </c>
    </row>
    <row r="27" spans="2:120" x14ac:dyDescent="0.2">
      <c r="B27" s="1" t="s">
        <v>737</v>
      </c>
      <c r="C27" s="1"/>
      <c r="D27" s="5">
        <f t="shared" si="41"/>
        <v>16.079499999999999</v>
      </c>
      <c r="E27" s="5">
        <f t="shared" si="42"/>
        <v>16.0014</v>
      </c>
      <c r="F27" s="5">
        <f t="shared" si="43"/>
        <v>2.9514999999999998</v>
      </c>
      <c r="G27" s="5">
        <f t="shared" si="44"/>
        <v>1.0267999999999999</v>
      </c>
      <c r="H27" s="5">
        <f t="shared" si="45"/>
        <v>1.5322999999999998</v>
      </c>
      <c r="I27" s="5">
        <f t="shared" si="46"/>
        <v>0.91760000000000019</v>
      </c>
      <c r="J27" s="5">
        <f t="shared" si="47"/>
        <v>1.7475000000000001</v>
      </c>
      <c r="K27" s="5">
        <f t="shared" si="48"/>
        <v>1.5487000000000002</v>
      </c>
      <c r="L27" s="5">
        <f t="shared" si="49"/>
        <v>6.1193158580024285</v>
      </c>
      <c r="M27" s="5">
        <f t="shared" si="50"/>
        <v>1.5656143650337402</v>
      </c>
      <c r="N27" s="5">
        <f t="shared" si="51"/>
        <v>5.5190125221818445</v>
      </c>
      <c r="O27" s="5">
        <f t="shared" ref="O27:O32" si="69">((CA27-CC27)^2+(CB27-CD27)^2)^0.5</f>
        <v>1.8383057444288202</v>
      </c>
      <c r="P27" s="5">
        <f t="shared" si="58"/>
        <v>6.5952072613375838</v>
      </c>
      <c r="Q27" s="5">
        <f t="shared" si="52"/>
        <v>6.6991760000764273</v>
      </c>
      <c r="R27" s="5">
        <f t="shared" si="59"/>
        <v>4.743297968713331</v>
      </c>
      <c r="S27" s="5">
        <f t="shared" si="60"/>
        <v>5.0063025977261901</v>
      </c>
      <c r="T27" s="5">
        <f t="shared" si="61"/>
        <v>6.4192250599274061</v>
      </c>
      <c r="U27" s="5">
        <f t="shared" si="62"/>
        <v>5.5449240950620791</v>
      </c>
      <c r="V27" s="5">
        <f t="shared" si="63"/>
        <v>1.1016174517499255</v>
      </c>
      <c r="W27" s="5">
        <f t="shared" si="64"/>
        <v>1.9632814622463077</v>
      </c>
      <c r="X27" s="5">
        <f t="shared" si="65"/>
        <v>0.41417026691929404</v>
      </c>
      <c r="Y27" s="5">
        <f t="shared" si="53"/>
        <v>1.117</v>
      </c>
      <c r="Z27" s="5">
        <f t="shared" si="54"/>
        <v>0.56459999999999999</v>
      </c>
      <c r="AA27" s="5">
        <f t="shared" si="55"/>
        <v>1.4847000000000001</v>
      </c>
      <c r="AB27" s="5">
        <f t="shared" si="56"/>
        <v>2.8567999999999998</v>
      </c>
      <c r="AC27" s="6">
        <f t="shared" si="57"/>
        <v>3.1501999999999999</v>
      </c>
      <c r="AD27" s="6">
        <f t="shared" si="66"/>
        <v>0.35370000000000079</v>
      </c>
      <c r="AE27" s="6">
        <f t="shared" si="67"/>
        <v>0.33089999999999975</v>
      </c>
      <c r="AF27" s="6">
        <f t="shared" si="68"/>
        <v>0.29210000000000047</v>
      </c>
      <c r="AG27" s="9">
        <v>0</v>
      </c>
      <c r="AH27" s="9">
        <v>0</v>
      </c>
      <c r="AI27" s="9">
        <v>0</v>
      </c>
      <c r="AJ27" s="9">
        <v>-1.0267999999999999</v>
      </c>
      <c r="AK27" s="9">
        <v>0</v>
      </c>
      <c r="AL27" s="9">
        <v>-1.4192</v>
      </c>
      <c r="AM27" s="9">
        <v>0</v>
      </c>
      <c r="AN27" s="9">
        <v>-2.9514999999999998</v>
      </c>
      <c r="AO27" s="9">
        <v>0</v>
      </c>
      <c r="AP27" s="9">
        <v>-3.8691</v>
      </c>
      <c r="AQ27" s="9">
        <v>0</v>
      </c>
      <c r="AR27" s="9">
        <v>-5.6166</v>
      </c>
      <c r="AS27" s="9">
        <v>0</v>
      </c>
      <c r="AT27" s="9">
        <v>-7.1653000000000002</v>
      </c>
      <c r="AU27" s="9">
        <v>0</v>
      </c>
      <c r="AV27" s="9">
        <v>-16.0014</v>
      </c>
      <c r="AW27" s="9">
        <v>0</v>
      </c>
      <c r="AX27" s="9">
        <v>-16.079499999999999</v>
      </c>
      <c r="AY27" s="18">
        <v>1.9601999999999999</v>
      </c>
      <c r="AZ27" s="18">
        <v>-7.0744999999999996</v>
      </c>
      <c r="BA27" s="19">
        <v>1.3995</v>
      </c>
      <c r="BB27" s="19">
        <v>-7.0744999999999996</v>
      </c>
      <c r="BC27" s="19">
        <v>0.73599999999999999</v>
      </c>
      <c r="BD27" s="19">
        <v>-7.0744999999999996</v>
      </c>
      <c r="BE27" s="19">
        <v>0.57979999999999998</v>
      </c>
      <c r="BF27" s="19">
        <v>-7.0744999999999996</v>
      </c>
      <c r="BG27" s="19">
        <v>0.31309999999999999</v>
      </c>
      <c r="BH27" s="19">
        <v>-7.0744999999999996</v>
      </c>
      <c r="BI27" s="19">
        <v>-0.2515</v>
      </c>
      <c r="BJ27" s="19">
        <v>-7.0744999999999996</v>
      </c>
      <c r="BK27" s="19">
        <v>-0.53720000000000001</v>
      </c>
      <c r="BL27" s="19">
        <v>-7.0744999999999996</v>
      </c>
      <c r="BM27" s="19">
        <v>-0.74870000000000003</v>
      </c>
      <c r="BN27" s="19">
        <v>-7.0744999999999996</v>
      </c>
      <c r="BO27" s="19">
        <v>-1.4573</v>
      </c>
      <c r="BP27" s="19">
        <v>-7.0744999999999996</v>
      </c>
      <c r="BQ27" s="19">
        <v>-1.19</v>
      </c>
      <c r="BR27" s="19">
        <v>-7.0744999999999996</v>
      </c>
      <c r="BS27" s="17">
        <v>0</v>
      </c>
      <c r="BT27" s="17">
        <v>0</v>
      </c>
      <c r="BU27" s="17">
        <v>0.84709999999999996</v>
      </c>
      <c r="BV27" s="17">
        <v>6.0603999999999996</v>
      </c>
      <c r="BW27" s="17">
        <v>2.1774</v>
      </c>
      <c r="BX27" s="17">
        <v>6.8859000000000004</v>
      </c>
      <c r="BY27" s="17">
        <v>2.1774</v>
      </c>
      <c r="BZ27" s="17">
        <v>6.8859000000000004</v>
      </c>
      <c r="CA27" s="17">
        <v>7.2053000000000003</v>
      </c>
      <c r="CB27" s="17">
        <v>9.1617999999999995</v>
      </c>
      <c r="CC27" s="17">
        <v>7.9953000000000003</v>
      </c>
      <c r="CD27" s="17">
        <v>7.5019</v>
      </c>
      <c r="CE27" s="12">
        <v>7.2834000000000003</v>
      </c>
      <c r="CF27" s="12">
        <v>7.4625000000000004</v>
      </c>
      <c r="CG27" s="12">
        <v>8.7725000000000009</v>
      </c>
      <c r="CH27" s="12">
        <v>13.8874</v>
      </c>
      <c r="CI27" s="12">
        <v>10.648300000000001</v>
      </c>
      <c r="CJ27" s="12">
        <v>7.4561999999999999</v>
      </c>
      <c r="CK27" s="12">
        <v>8.2017000000000007</v>
      </c>
      <c r="CL27" s="12">
        <v>10.382899999999999</v>
      </c>
      <c r="CM27" s="12">
        <v>7.8479999999999999</v>
      </c>
      <c r="CN27" s="12">
        <v>10.382899999999999</v>
      </c>
      <c r="CO27" s="12">
        <v>7.5259999999999998</v>
      </c>
      <c r="CP27" s="12">
        <v>10.5943</v>
      </c>
      <c r="CQ27" s="12">
        <v>9.6361000000000008</v>
      </c>
      <c r="CR27" s="12">
        <v>6.3461999999999996</v>
      </c>
      <c r="CS27" s="12">
        <v>9.6411999999999995</v>
      </c>
      <c r="CT27" s="12">
        <v>11.352499999999999</v>
      </c>
      <c r="CU27" s="12">
        <v>8.7623999999999995</v>
      </c>
      <c r="CV27" s="12">
        <v>9.0353999999999992</v>
      </c>
      <c r="CW27" s="12">
        <v>8.4314999999999998</v>
      </c>
      <c r="CX27" s="12">
        <v>9.0353999999999992</v>
      </c>
      <c r="CY27" s="12">
        <v>7.6707999999999998</v>
      </c>
      <c r="CZ27" s="12">
        <v>9.1471999999999998</v>
      </c>
      <c r="DA27" s="12">
        <v>11.843400000000001</v>
      </c>
      <c r="DB27" s="12">
        <v>4.2690999999999999</v>
      </c>
      <c r="DC27" s="12">
        <v>16.921500000000002</v>
      </c>
      <c r="DD27" s="12">
        <v>6.4960000000000004</v>
      </c>
      <c r="DE27" s="12">
        <v>9.9764999999999997</v>
      </c>
      <c r="DF27" s="12">
        <v>6.3956999999999997</v>
      </c>
      <c r="DG27" s="12">
        <v>9.9764999999999997</v>
      </c>
      <c r="DH27" s="12">
        <v>6.6878000000000002</v>
      </c>
      <c r="DI27" s="12">
        <v>9.8596000000000004</v>
      </c>
      <c r="DJ27" s="12">
        <v>6.6326000000000001</v>
      </c>
      <c r="DK27" s="12">
        <v>10.487</v>
      </c>
      <c r="DL27" s="12">
        <v>5.7271000000000001</v>
      </c>
      <c r="DM27" s="12">
        <v>10.295299999999999</v>
      </c>
      <c r="DN27" s="12">
        <v>3.7732000000000001</v>
      </c>
      <c r="DO27" s="12">
        <v>10.069800000000001</v>
      </c>
      <c r="DP27" s="12">
        <v>3.4258000000000002</v>
      </c>
    </row>
    <row r="28" spans="2:120" x14ac:dyDescent="0.2">
      <c r="B28" s="1"/>
      <c r="C28" s="1"/>
      <c r="D28" s="5">
        <f t="shared" si="41"/>
        <v>0</v>
      </c>
      <c r="E28" s="5">
        <f t="shared" si="42"/>
        <v>0</v>
      </c>
      <c r="F28" s="5">
        <f t="shared" si="43"/>
        <v>0</v>
      </c>
      <c r="G28" s="5">
        <f t="shared" si="44"/>
        <v>0</v>
      </c>
      <c r="H28" s="5">
        <f t="shared" si="45"/>
        <v>0</v>
      </c>
      <c r="I28" s="5">
        <f t="shared" si="46"/>
        <v>0</v>
      </c>
      <c r="J28" s="5">
        <f t="shared" si="47"/>
        <v>0</v>
      </c>
      <c r="K28" s="5">
        <f t="shared" si="48"/>
        <v>0</v>
      </c>
      <c r="L28" s="5">
        <f t="shared" si="49"/>
        <v>0</v>
      </c>
      <c r="M28" s="5">
        <f t="shared" si="50"/>
        <v>0</v>
      </c>
      <c r="N28" s="5">
        <f t="shared" si="51"/>
        <v>0</v>
      </c>
      <c r="O28" s="5">
        <f t="shared" si="69"/>
        <v>0</v>
      </c>
      <c r="P28" s="5">
        <f t="shared" si="58"/>
        <v>0</v>
      </c>
      <c r="Q28" s="5">
        <f t="shared" si="52"/>
        <v>0</v>
      </c>
      <c r="R28" s="5">
        <f t="shared" si="59"/>
        <v>0</v>
      </c>
      <c r="S28" s="5">
        <f t="shared" si="60"/>
        <v>0</v>
      </c>
      <c r="T28" s="5">
        <f t="shared" si="61"/>
        <v>0</v>
      </c>
      <c r="U28" s="5">
        <f t="shared" si="62"/>
        <v>0</v>
      </c>
      <c r="V28" s="5">
        <f t="shared" si="63"/>
        <v>0</v>
      </c>
      <c r="W28" s="5">
        <f t="shared" si="64"/>
        <v>0</v>
      </c>
      <c r="X28" s="5">
        <f t="shared" si="65"/>
        <v>0</v>
      </c>
      <c r="Y28" s="5">
        <f t="shared" si="53"/>
        <v>0</v>
      </c>
      <c r="Z28" s="5">
        <f t="shared" si="54"/>
        <v>0</v>
      </c>
      <c r="AA28" s="5">
        <f t="shared" si="55"/>
        <v>0</v>
      </c>
      <c r="AB28" s="5">
        <f t="shared" si="56"/>
        <v>0</v>
      </c>
      <c r="AC28" s="6">
        <f t="shared" si="57"/>
        <v>0</v>
      </c>
      <c r="AD28" s="6">
        <f t="shared" si="66"/>
        <v>0</v>
      </c>
      <c r="AE28" s="6">
        <f t="shared" si="67"/>
        <v>0</v>
      </c>
      <c r="AF28" s="6">
        <f t="shared" si="68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41"/>
        <v>0</v>
      </c>
      <c r="E29" s="5">
        <f t="shared" si="42"/>
        <v>0</v>
      </c>
      <c r="F29" s="5">
        <f t="shared" si="43"/>
        <v>0</v>
      </c>
      <c r="G29" s="5">
        <f t="shared" si="44"/>
        <v>0</v>
      </c>
      <c r="H29" s="5">
        <f t="shared" si="45"/>
        <v>0</v>
      </c>
      <c r="I29" s="5">
        <f t="shared" si="46"/>
        <v>0</v>
      </c>
      <c r="J29" s="5">
        <f t="shared" si="47"/>
        <v>0</v>
      </c>
      <c r="K29" s="5">
        <f t="shared" si="48"/>
        <v>0</v>
      </c>
      <c r="L29" s="5">
        <f t="shared" si="49"/>
        <v>0</v>
      </c>
      <c r="M29" s="5">
        <f t="shared" si="50"/>
        <v>0</v>
      </c>
      <c r="N29" s="5">
        <f t="shared" si="51"/>
        <v>0</v>
      </c>
      <c r="O29" s="5">
        <f t="shared" si="69"/>
        <v>0</v>
      </c>
      <c r="P29" s="5">
        <f t="shared" si="58"/>
        <v>0</v>
      </c>
      <c r="Q29" s="5">
        <f t="shared" si="52"/>
        <v>0</v>
      </c>
      <c r="R29" s="5">
        <f t="shared" si="59"/>
        <v>0</v>
      </c>
      <c r="S29" s="5">
        <f t="shared" si="60"/>
        <v>0</v>
      </c>
      <c r="T29" s="5">
        <f t="shared" si="61"/>
        <v>0</v>
      </c>
      <c r="U29" s="5">
        <f t="shared" si="62"/>
        <v>0</v>
      </c>
      <c r="V29" s="5">
        <f t="shared" si="63"/>
        <v>0</v>
      </c>
      <c r="W29" s="5">
        <f t="shared" si="64"/>
        <v>0</v>
      </c>
      <c r="X29" s="5">
        <f t="shared" si="65"/>
        <v>0</v>
      </c>
      <c r="Y29" s="5">
        <f t="shared" si="53"/>
        <v>0</v>
      </c>
      <c r="Z29" s="5">
        <f t="shared" si="54"/>
        <v>0</v>
      </c>
      <c r="AA29" s="5">
        <f t="shared" si="55"/>
        <v>0</v>
      </c>
      <c r="AB29" s="5">
        <f t="shared" si="56"/>
        <v>0</v>
      </c>
      <c r="AC29" s="6">
        <f t="shared" si="57"/>
        <v>0</v>
      </c>
      <c r="AD29" s="6">
        <f t="shared" si="66"/>
        <v>0</v>
      </c>
      <c r="AE29" s="6">
        <f t="shared" si="67"/>
        <v>0</v>
      </c>
      <c r="AF29" s="6">
        <f t="shared" si="68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41"/>
        <v>0</v>
      </c>
      <c r="E30" s="5">
        <f t="shared" si="42"/>
        <v>0</v>
      </c>
      <c r="F30" s="5">
        <f t="shared" si="43"/>
        <v>0</v>
      </c>
      <c r="G30" s="5">
        <f t="shared" si="44"/>
        <v>0</v>
      </c>
      <c r="H30" s="5">
        <f t="shared" si="45"/>
        <v>0</v>
      </c>
      <c r="I30" s="5">
        <f t="shared" si="46"/>
        <v>0</v>
      </c>
      <c r="J30" s="5">
        <f t="shared" si="47"/>
        <v>0</v>
      </c>
      <c r="K30" s="5">
        <f t="shared" si="48"/>
        <v>0</v>
      </c>
      <c r="L30" s="5">
        <f t="shared" si="49"/>
        <v>0</v>
      </c>
      <c r="M30" s="5">
        <f t="shared" si="50"/>
        <v>0</v>
      </c>
      <c r="N30" s="5">
        <f t="shared" si="51"/>
        <v>0</v>
      </c>
      <c r="O30" s="5">
        <f t="shared" si="69"/>
        <v>0</v>
      </c>
      <c r="P30" s="5">
        <f t="shared" si="58"/>
        <v>0</v>
      </c>
      <c r="Q30" s="5">
        <f t="shared" si="52"/>
        <v>0</v>
      </c>
      <c r="R30" s="5">
        <f t="shared" si="59"/>
        <v>0</v>
      </c>
      <c r="S30" s="5">
        <f t="shared" si="60"/>
        <v>0</v>
      </c>
      <c r="T30" s="5">
        <f t="shared" si="61"/>
        <v>0</v>
      </c>
      <c r="U30" s="5">
        <f t="shared" si="62"/>
        <v>0</v>
      </c>
      <c r="V30" s="5">
        <f t="shared" si="63"/>
        <v>0</v>
      </c>
      <c r="W30" s="5">
        <f t="shared" si="64"/>
        <v>0</v>
      </c>
      <c r="X30" s="5">
        <f t="shared" si="65"/>
        <v>0</v>
      </c>
      <c r="Y30" s="5">
        <f t="shared" si="53"/>
        <v>0</v>
      </c>
      <c r="Z30" s="5">
        <f t="shared" si="54"/>
        <v>0</v>
      </c>
      <c r="AA30" s="5">
        <f t="shared" si="55"/>
        <v>0</v>
      </c>
      <c r="AB30" s="5">
        <f t="shared" si="56"/>
        <v>0</v>
      </c>
      <c r="AC30" s="6">
        <f t="shared" si="57"/>
        <v>0</v>
      </c>
      <c r="AD30" s="6">
        <f t="shared" si="66"/>
        <v>0</v>
      </c>
      <c r="AE30" s="6">
        <f t="shared" si="67"/>
        <v>0</v>
      </c>
      <c r="AF30" s="6">
        <f t="shared" si="68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41"/>
        <v>0</v>
      </c>
      <c r="E31" s="5">
        <f t="shared" si="42"/>
        <v>0</v>
      </c>
      <c r="F31" s="5">
        <f t="shared" si="43"/>
        <v>0</v>
      </c>
      <c r="G31" s="5">
        <f t="shared" si="44"/>
        <v>0</v>
      </c>
      <c r="H31" s="5">
        <f t="shared" si="45"/>
        <v>0</v>
      </c>
      <c r="I31" s="5">
        <f t="shared" si="46"/>
        <v>0</v>
      </c>
      <c r="J31" s="5">
        <f t="shared" si="47"/>
        <v>0</v>
      </c>
      <c r="K31" s="5">
        <f t="shared" si="48"/>
        <v>0</v>
      </c>
      <c r="L31" s="5">
        <f t="shared" si="49"/>
        <v>0</v>
      </c>
      <c r="M31" s="5">
        <f t="shared" si="50"/>
        <v>0</v>
      </c>
      <c r="N31" s="5">
        <f t="shared" si="51"/>
        <v>0</v>
      </c>
      <c r="O31" s="5">
        <f t="shared" si="69"/>
        <v>0</v>
      </c>
      <c r="P31" s="5">
        <f t="shared" si="58"/>
        <v>0</v>
      </c>
      <c r="Q31" s="5">
        <f t="shared" si="52"/>
        <v>0</v>
      </c>
      <c r="R31" s="5">
        <f t="shared" si="59"/>
        <v>0</v>
      </c>
      <c r="S31" s="5">
        <f t="shared" si="60"/>
        <v>0</v>
      </c>
      <c r="T31" s="5">
        <f t="shared" si="61"/>
        <v>0</v>
      </c>
      <c r="U31" s="5">
        <f t="shared" si="62"/>
        <v>0</v>
      </c>
      <c r="V31" s="5">
        <f t="shared" si="63"/>
        <v>0</v>
      </c>
      <c r="W31" s="5">
        <f t="shared" si="64"/>
        <v>0</v>
      </c>
      <c r="X31" s="5">
        <f t="shared" si="65"/>
        <v>0</v>
      </c>
      <c r="Y31" s="5">
        <f t="shared" si="53"/>
        <v>0</v>
      </c>
      <c r="Z31" s="5">
        <f t="shared" si="54"/>
        <v>0</v>
      </c>
      <c r="AA31" s="5">
        <f t="shared" si="55"/>
        <v>0</v>
      </c>
      <c r="AB31" s="5">
        <f t="shared" si="56"/>
        <v>0</v>
      </c>
      <c r="AC31" s="6">
        <f t="shared" si="57"/>
        <v>0</v>
      </c>
      <c r="AD31" s="6">
        <f t="shared" si="66"/>
        <v>0</v>
      </c>
      <c r="AE31" s="6">
        <f t="shared" si="67"/>
        <v>0</v>
      </c>
      <c r="AF31" s="6">
        <f t="shared" si="68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41"/>
        <v>0</v>
      </c>
      <c r="E32" s="5">
        <f t="shared" si="42"/>
        <v>0</v>
      </c>
      <c r="F32" s="5">
        <f t="shared" si="43"/>
        <v>0</v>
      </c>
      <c r="G32" s="5">
        <f t="shared" si="44"/>
        <v>0</v>
      </c>
      <c r="H32" s="5">
        <f t="shared" si="45"/>
        <v>0</v>
      </c>
      <c r="I32" s="5">
        <f t="shared" si="46"/>
        <v>0</v>
      </c>
      <c r="J32" s="5">
        <f t="shared" si="47"/>
        <v>0</v>
      </c>
      <c r="K32" s="5">
        <f t="shared" si="48"/>
        <v>0</v>
      </c>
      <c r="L32" s="5">
        <f t="shared" si="49"/>
        <v>0</v>
      </c>
      <c r="M32" s="5">
        <f t="shared" si="50"/>
        <v>0</v>
      </c>
      <c r="N32" s="5">
        <f t="shared" si="51"/>
        <v>0</v>
      </c>
      <c r="O32" s="5">
        <f t="shared" si="69"/>
        <v>0</v>
      </c>
      <c r="P32" s="5">
        <f t="shared" si="58"/>
        <v>0</v>
      </c>
      <c r="Q32" s="5">
        <f t="shared" si="52"/>
        <v>0</v>
      </c>
      <c r="R32" s="5">
        <f t="shared" si="59"/>
        <v>0</v>
      </c>
      <c r="S32" s="5">
        <f t="shared" si="60"/>
        <v>0</v>
      </c>
      <c r="T32" s="5">
        <f t="shared" si="61"/>
        <v>0</v>
      </c>
      <c r="U32" s="5">
        <f t="shared" si="62"/>
        <v>0</v>
      </c>
      <c r="V32" s="5">
        <f t="shared" si="63"/>
        <v>0</v>
      </c>
      <c r="W32" s="5">
        <f t="shared" si="64"/>
        <v>0</v>
      </c>
      <c r="X32" s="5">
        <f t="shared" si="65"/>
        <v>0</v>
      </c>
      <c r="Y32" s="5">
        <f t="shared" si="53"/>
        <v>0</v>
      </c>
      <c r="Z32" s="5">
        <f t="shared" si="54"/>
        <v>0</v>
      </c>
      <c r="AA32" s="5">
        <f t="shared" si="55"/>
        <v>0</v>
      </c>
      <c r="AB32" s="5">
        <f t="shared" si="56"/>
        <v>0</v>
      </c>
      <c r="AC32" s="6">
        <f t="shared" si="57"/>
        <v>0</v>
      </c>
      <c r="AD32" s="6">
        <f t="shared" si="66"/>
        <v>0</v>
      </c>
      <c r="AE32" s="6">
        <f t="shared" si="67"/>
        <v>0</v>
      </c>
      <c r="AF32" s="6">
        <f t="shared" si="68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>AVERAGE(D23:D27)</f>
        <v>15.05738</v>
      </c>
      <c r="E33" s="14">
        <f t="shared" ref="E33:AF33" si="70">AVERAGE(E23:E27)</f>
        <v>14.9498</v>
      </c>
      <c r="F33" s="14">
        <f t="shared" si="70"/>
        <v>2.8134199999999998</v>
      </c>
      <c r="G33" s="14">
        <f t="shared" si="70"/>
        <v>0.90473999999999999</v>
      </c>
      <c r="H33" s="14">
        <f t="shared" si="70"/>
        <v>1.4775199999999997</v>
      </c>
      <c r="I33" s="14">
        <f t="shared" si="70"/>
        <v>0.87494000000000016</v>
      </c>
      <c r="J33" s="14">
        <f t="shared" si="70"/>
        <v>1.74268</v>
      </c>
      <c r="K33" s="14">
        <f>AVERAGE(K24:K27)</f>
        <v>1.3923750000000004</v>
      </c>
      <c r="L33" s="14">
        <f t="shared" si="70"/>
        <v>5.5722650133563079</v>
      </c>
      <c r="M33" s="14">
        <f t="shared" si="70"/>
        <v>1.4316675587328902</v>
      </c>
      <c r="N33" s="14">
        <f t="shared" si="70"/>
        <v>3.9252519659272322</v>
      </c>
      <c r="O33" s="14">
        <f t="shared" si="70"/>
        <v>1.8383057444288202</v>
      </c>
      <c r="P33" s="14">
        <f t="shared" si="70"/>
        <v>5.9878610160707426</v>
      </c>
      <c r="Q33" s="14">
        <f t="shared" si="70"/>
        <v>6.1668680087332772</v>
      </c>
      <c r="R33" s="14">
        <f t="shared" si="70"/>
        <v>4.3606097448803558</v>
      </c>
      <c r="S33" s="14">
        <f t="shared" si="70"/>
        <v>4.5829769866957726</v>
      </c>
      <c r="T33" s="14">
        <f t="shared" si="70"/>
        <v>5.7593970576263871</v>
      </c>
      <c r="U33" s="14">
        <f t="shared" si="70"/>
        <v>5.929274374527985</v>
      </c>
      <c r="V33" s="14">
        <f t="shared" si="70"/>
        <v>0.95066537459564526</v>
      </c>
      <c r="W33" s="14">
        <f t="shared" si="70"/>
        <v>1.8137799001826935</v>
      </c>
      <c r="X33" s="14">
        <f>AVERAGE(X24:X27)</f>
        <v>0.48712118109614722</v>
      </c>
      <c r="Y33" s="14">
        <f t="shared" si="70"/>
        <v>1.03684</v>
      </c>
      <c r="Z33" s="14">
        <f t="shared" si="70"/>
        <v>0.54943999999999993</v>
      </c>
      <c r="AA33" s="14">
        <f t="shared" si="70"/>
        <v>1.39066</v>
      </c>
      <c r="AB33" s="14">
        <f t="shared" si="70"/>
        <v>2.75156</v>
      </c>
      <c r="AC33" s="14">
        <f t="shared" si="70"/>
        <v>2.6055199999999998</v>
      </c>
      <c r="AD33" s="14">
        <f t="shared" si="70"/>
        <v>0.3560333333333337</v>
      </c>
      <c r="AE33" s="14">
        <f t="shared" si="70"/>
        <v>0.32133333333333342</v>
      </c>
      <c r="AF33" s="14">
        <f t="shared" si="70"/>
        <v>0.25656666666666689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STDEV(D23:D27)</f>
        <v>0.68580565541558458</v>
      </c>
      <c r="E34" s="14">
        <f t="shared" ref="E34:AF34" si="71">STDEV(E23:E27)</f>
        <v>0.70477523012659882</v>
      </c>
      <c r="F34" s="14">
        <f t="shared" si="71"/>
        <v>0.1134576000098715</v>
      </c>
      <c r="G34" s="14">
        <f t="shared" si="71"/>
        <v>0.10910654425835459</v>
      </c>
      <c r="H34" s="14">
        <f t="shared" si="71"/>
        <v>6.2651871480427446E-2</v>
      </c>
      <c r="I34" s="14">
        <f t="shared" si="71"/>
        <v>5.2031365540412204E-2</v>
      </c>
      <c r="J34" s="14">
        <f t="shared" si="71"/>
        <v>0.12269554596642875</v>
      </c>
      <c r="K34" s="14">
        <f>STDEV(K24:K27)</f>
        <v>0.15251018272014907</v>
      </c>
      <c r="L34" s="14">
        <f t="shared" si="71"/>
        <v>0.41995220112964521</v>
      </c>
      <c r="M34" s="14">
        <f t="shared" si="71"/>
        <v>0.11037239251313995</v>
      </c>
      <c r="N34" s="14">
        <f t="shared" si="71"/>
        <v>1.3116685036720412</v>
      </c>
      <c r="O34" s="14" t="e">
        <f t="shared" si="71"/>
        <v>#DIV/0!</v>
      </c>
      <c r="P34" s="14">
        <f t="shared" si="71"/>
        <v>0.53192182069395233</v>
      </c>
      <c r="Q34" s="14">
        <f t="shared" si="71"/>
        <v>0.46540173430392184</v>
      </c>
      <c r="R34" s="14">
        <f t="shared" si="71"/>
        <v>0.33199767210288017</v>
      </c>
      <c r="S34" s="14">
        <f t="shared" si="71"/>
        <v>0.3701628683774208</v>
      </c>
      <c r="T34" s="14">
        <f t="shared" si="71"/>
        <v>0.57328188433507732</v>
      </c>
      <c r="U34" s="14">
        <f t="shared" si="71"/>
        <v>0.35437526345481468</v>
      </c>
      <c r="V34" s="14">
        <f t="shared" si="71"/>
        <v>9.1615907085792647E-2</v>
      </c>
      <c r="W34" s="14">
        <f t="shared" si="71"/>
        <v>0.12394855633112997</v>
      </c>
      <c r="X34" s="14">
        <f>STDEV(X24:X27)</f>
        <v>6.183318879581972E-2</v>
      </c>
      <c r="Y34" s="14">
        <f t="shared" si="71"/>
        <v>4.9412376992004729E-2</v>
      </c>
      <c r="Z34" s="14">
        <f t="shared" si="71"/>
        <v>1.7772253655628484E-2</v>
      </c>
      <c r="AA34" s="14">
        <f t="shared" si="71"/>
        <v>0.11990643435612625</v>
      </c>
      <c r="AB34" s="14">
        <f t="shared" si="71"/>
        <v>0.15079956233358244</v>
      </c>
      <c r="AC34" s="14">
        <f t="shared" si="71"/>
        <v>0.40281689016226785</v>
      </c>
      <c r="AD34" s="14">
        <f t="shared" si="71"/>
        <v>1.3156113914577544E-2</v>
      </c>
      <c r="AE34" s="14">
        <f t="shared" si="71"/>
        <v>1.1482305227319668E-2</v>
      </c>
      <c r="AF34" s="14">
        <f t="shared" si="71"/>
        <v>3.8719676307186923E-2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MAX(D23:D27)-MIN(D23:D27)</f>
        <v>1.7227999999999994</v>
      </c>
      <c r="E35" s="14">
        <f t="shared" ref="E35:AF35" si="72">MAX(E23:E27)-MIN(E23:E27)</f>
        <v>1.7641000000000009</v>
      </c>
      <c r="F35" s="14">
        <f t="shared" si="72"/>
        <v>0.26799999999999979</v>
      </c>
      <c r="G35" s="14">
        <f t="shared" si="72"/>
        <v>0.25779999999999992</v>
      </c>
      <c r="H35" s="14">
        <f t="shared" si="72"/>
        <v>0.12889999999999979</v>
      </c>
      <c r="I35" s="14">
        <f t="shared" si="72"/>
        <v>0.11430000000000007</v>
      </c>
      <c r="J35" s="14">
        <f t="shared" si="72"/>
        <v>0.3411000000000004</v>
      </c>
      <c r="K35" s="14">
        <f>MAX(K24:K27)-MIN(K24:K27)</f>
        <v>0.35239999999999938</v>
      </c>
      <c r="L35" s="14">
        <f t="shared" si="72"/>
        <v>1.0051700446725036</v>
      </c>
      <c r="M35" s="14">
        <f t="shared" si="72"/>
        <v>0.23733347230058111</v>
      </c>
      <c r="N35" s="14">
        <f t="shared" si="72"/>
        <v>3.0299889947719487</v>
      </c>
      <c r="O35" s="14">
        <f t="shared" si="72"/>
        <v>0</v>
      </c>
      <c r="P35" s="14">
        <f t="shared" si="72"/>
        <v>0.99032086284563992</v>
      </c>
      <c r="Q35" s="14">
        <f t="shared" si="72"/>
        <v>0.86237541328232314</v>
      </c>
      <c r="R35" s="14">
        <f t="shared" si="72"/>
        <v>0.59364729907859637</v>
      </c>
      <c r="S35" s="14">
        <f t="shared" si="72"/>
        <v>0.68614620588109876</v>
      </c>
      <c r="T35" s="14">
        <f t="shared" si="72"/>
        <v>1.0358112387540794</v>
      </c>
      <c r="U35" s="14">
        <f t="shared" si="72"/>
        <v>0.69813123466230298</v>
      </c>
      <c r="V35" s="14">
        <f t="shared" si="72"/>
        <v>0.24843530824245619</v>
      </c>
      <c r="W35" s="14">
        <f t="shared" si="72"/>
        <v>0.31003790789625363</v>
      </c>
      <c r="X35" s="14">
        <f>MAX(X24:X27)-MIN(X24:X27)</f>
        <v>0.13979941636671411</v>
      </c>
      <c r="Y35" s="14">
        <f t="shared" si="72"/>
        <v>0.12639999999999996</v>
      </c>
      <c r="Z35" s="14">
        <f t="shared" si="72"/>
        <v>4.0100000000000025E-2</v>
      </c>
      <c r="AA35" s="14">
        <f t="shared" si="72"/>
        <v>0.29790000000000005</v>
      </c>
      <c r="AB35" s="14">
        <f t="shared" si="72"/>
        <v>0.36840000000000028</v>
      </c>
      <c r="AC35" s="14">
        <f t="shared" si="72"/>
        <v>0.99429999999999996</v>
      </c>
      <c r="AD35" s="14">
        <f t="shared" si="72"/>
        <v>2.6000000000000689E-2</v>
      </c>
      <c r="AE35" s="14">
        <f t="shared" si="72"/>
        <v>2.2299999999999764E-2</v>
      </c>
      <c r="AF35" s="14">
        <f t="shared" si="72"/>
        <v>7.6800000000000423E-2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>MIN(D23:D27)</f>
        <v>14.3567</v>
      </c>
      <c r="E36" s="14">
        <f t="shared" ref="E36:AF36" si="73">MIN(E23:E27)</f>
        <v>14.237299999999999</v>
      </c>
      <c r="F36" s="14">
        <f t="shared" si="73"/>
        <v>2.6835</v>
      </c>
      <c r="G36" s="14">
        <f t="shared" si="73"/>
        <v>0.76900000000000002</v>
      </c>
      <c r="H36" s="14">
        <f t="shared" si="73"/>
        <v>1.4034</v>
      </c>
      <c r="I36" s="14">
        <f t="shared" si="73"/>
        <v>0.80330000000000013</v>
      </c>
      <c r="J36" s="14">
        <f t="shared" si="73"/>
        <v>1.5524999999999998</v>
      </c>
      <c r="K36" s="14">
        <f>MIN(K24:K27)</f>
        <v>1.1963000000000008</v>
      </c>
      <c r="L36" s="14">
        <f t="shared" si="73"/>
        <v>5.1141458133299249</v>
      </c>
      <c r="M36" s="14">
        <f t="shared" si="73"/>
        <v>1.3282808927331591</v>
      </c>
      <c r="N36" s="14">
        <f t="shared" si="73"/>
        <v>2.4890235274098957</v>
      </c>
      <c r="O36" s="14">
        <f t="shared" si="73"/>
        <v>1.8383057444288202</v>
      </c>
      <c r="P36" s="14">
        <f t="shared" si="73"/>
        <v>5.6048863984919439</v>
      </c>
      <c r="Q36" s="14">
        <f t="shared" si="73"/>
        <v>5.8368005867941042</v>
      </c>
      <c r="R36" s="14">
        <f t="shared" si="73"/>
        <v>4.1496506696347346</v>
      </c>
      <c r="S36" s="14">
        <f t="shared" si="73"/>
        <v>4.3201563918450914</v>
      </c>
      <c r="T36" s="14">
        <f t="shared" si="73"/>
        <v>5.3834138211733267</v>
      </c>
      <c r="U36" s="14">
        <f t="shared" si="73"/>
        <v>5.5449240950620791</v>
      </c>
      <c r="V36" s="14">
        <f t="shared" si="73"/>
        <v>0.85318214350746935</v>
      </c>
      <c r="W36" s="14">
        <f t="shared" si="73"/>
        <v>1.6532435543500541</v>
      </c>
      <c r="X36" s="14">
        <f>MIN(X24:X27)</f>
        <v>0.41417026691929404</v>
      </c>
      <c r="Y36" s="14">
        <f t="shared" si="73"/>
        <v>0.99060000000000004</v>
      </c>
      <c r="Z36" s="14">
        <f t="shared" si="73"/>
        <v>0.53210000000000002</v>
      </c>
      <c r="AA36" s="14">
        <f t="shared" si="73"/>
        <v>1.1981999999999999</v>
      </c>
      <c r="AB36" s="14">
        <f t="shared" si="73"/>
        <v>2.4954999999999998</v>
      </c>
      <c r="AC36" s="14">
        <f t="shared" si="73"/>
        <v>2.1558999999999999</v>
      </c>
      <c r="AD36" s="14">
        <f t="shared" si="73"/>
        <v>0.34419999999999984</v>
      </c>
      <c r="AE36" s="14">
        <f t="shared" si="73"/>
        <v>0.30859999999999999</v>
      </c>
      <c r="AF36" s="14">
        <f t="shared" si="73"/>
        <v>0.21530000000000005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MAX(D23:D27)</f>
        <v>16.079499999999999</v>
      </c>
      <c r="E37" s="14">
        <f t="shared" ref="E37:AF37" si="74">MAX(E23:E27)</f>
        <v>16.0014</v>
      </c>
      <c r="F37" s="14">
        <f t="shared" si="74"/>
        <v>2.9514999999999998</v>
      </c>
      <c r="G37" s="14">
        <f t="shared" si="74"/>
        <v>1.0267999999999999</v>
      </c>
      <c r="H37" s="14">
        <f t="shared" si="74"/>
        <v>1.5322999999999998</v>
      </c>
      <c r="I37" s="14">
        <f t="shared" si="74"/>
        <v>0.91760000000000019</v>
      </c>
      <c r="J37" s="14">
        <f t="shared" si="74"/>
        <v>1.8936000000000002</v>
      </c>
      <c r="K37" s="14">
        <f>MAX(K24:K27)</f>
        <v>1.5487000000000002</v>
      </c>
      <c r="L37" s="14">
        <f t="shared" si="74"/>
        <v>6.1193158580024285</v>
      </c>
      <c r="M37" s="14">
        <f t="shared" si="74"/>
        <v>1.5656143650337402</v>
      </c>
      <c r="N37" s="14">
        <f t="shared" si="74"/>
        <v>5.5190125221818445</v>
      </c>
      <c r="O37" s="14">
        <f t="shared" si="74"/>
        <v>1.8383057444288202</v>
      </c>
      <c r="P37" s="14">
        <f t="shared" si="74"/>
        <v>6.5952072613375838</v>
      </c>
      <c r="Q37" s="14">
        <f t="shared" si="74"/>
        <v>6.6991760000764273</v>
      </c>
      <c r="R37" s="14">
        <f t="shared" si="74"/>
        <v>4.743297968713331</v>
      </c>
      <c r="S37" s="14">
        <f t="shared" si="74"/>
        <v>5.0063025977261901</v>
      </c>
      <c r="T37" s="14">
        <f t="shared" si="74"/>
        <v>6.4192250599274061</v>
      </c>
      <c r="U37" s="14">
        <f t="shared" si="74"/>
        <v>6.243055329724382</v>
      </c>
      <c r="V37" s="14">
        <f t="shared" si="74"/>
        <v>1.1016174517499255</v>
      </c>
      <c r="W37" s="14">
        <f t="shared" si="74"/>
        <v>1.9632814622463077</v>
      </c>
      <c r="X37" s="14">
        <f>MAX(X24:X27)</f>
        <v>0.55396968328600815</v>
      </c>
      <c r="Y37" s="14">
        <f t="shared" si="74"/>
        <v>1.117</v>
      </c>
      <c r="Z37" s="14">
        <f t="shared" si="74"/>
        <v>0.57220000000000004</v>
      </c>
      <c r="AA37" s="14">
        <f t="shared" si="74"/>
        <v>1.4961</v>
      </c>
      <c r="AB37" s="14">
        <f t="shared" si="74"/>
        <v>2.8639000000000001</v>
      </c>
      <c r="AC37" s="14">
        <f t="shared" si="74"/>
        <v>3.1501999999999999</v>
      </c>
      <c r="AD37" s="14">
        <f t="shared" si="74"/>
        <v>0.37020000000000053</v>
      </c>
      <c r="AE37" s="14">
        <f t="shared" si="74"/>
        <v>0.33089999999999975</v>
      </c>
      <c r="AF37" s="14">
        <f t="shared" si="74"/>
        <v>0.29210000000000047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COUNT(D23:D27)</f>
        <v>5</v>
      </c>
      <c r="E38" s="15">
        <f t="shared" ref="E38:AF38" si="75">COUNT(E23:E27)</f>
        <v>5</v>
      </c>
      <c r="F38" s="15">
        <f t="shared" si="75"/>
        <v>5</v>
      </c>
      <c r="G38" s="15">
        <f t="shared" si="75"/>
        <v>5</v>
      </c>
      <c r="H38" s="15">
        <f t="shared" si="75"/>
        <v>5</v>
      </c>
      <c r="I38" s="15">
        <f t="shared" si="75"/>
        <v>5</v>
      </c>
      <c r="J38" s="15">
        <f t="shared" si="75"/>
        <v>5</v>
      </c>
      <c r="K38" s="15">
        <f>COUNT(K24:K27)</f>
        <v>4</v>
      </c>
      <c r="L38" s="15">
        <f t="shared" si="75"/>
        <v>4</v>
      </c>
      <c r="M38" s="15">
        <f t="shared" si="75"/>
        <v>4</v>
      </c>
      <c r="N38" s="15">
        <f t="shared" si="75"/>
        <v>4</v>
      </c>
      <c r="O38" s="15">
        <f t="shared" si="75"/>
        <v>1</v>
      </c>
      <c r="P38" s="15">
        <f t="shared" si="75"/>
        <v>3</v>
      </c>
      <c r="Q38" s="15">
        <f t="shared" si="75"/>
        <v>3</v>
      </c>
      <c r="R38" s="15">
        <f t="shared" si="75"/>
        <v>3</v>
      </c>
      <c r="S38" s="15">
        <f t="shared" si="75"/>
        <v>3</v>
      </c>
      <c r="T38" s="15">
        <f t="shared" si="75"/>
        <v>3</v>
      </c>
      <c r="U38" s="15">
        <f t="shared" si="75"/>
        <v>3</v>
      </c>
      <c r="V38" s="15">
        <f t="shared" si="75"/>
        <v>5</v>
      </c>
      <c r="W38" s="15">
        <f t="shared" si="75"/>
        <v>5</v>
      </c>
      <c r="X38" s="15">
        <f>COUNT(X24:X27)</f>
        <v>4</v>
      </c>
      <c r="Y38" s="15">
        <f t="shared" si="75"/>
        <v>5</v>
      </c>
      <c r="Z38" s="15">
        <f t="shared" si="75"/>
        <v>5</v>
      </c>
      <c r="AA38" s="15">
        <f t="shared" si="75"/>
        <v>5</v>
      </c>
      <c r="AB38" s="15">
        <f t="shared" si="75"/>
        <v>5</v>
      </c>
      <c r="AC38" s="15">
        <f t="shared" si="75"/>
        <v>5</v>
      </c>
      <c r="AD38" s="15">
        <f t="shared" si="75"/>
        <v>3</v>
      </c>
      <c r="AE38" s="15">
        <f t="shared" si="75"/>
        <v>3</v>
      </c>
      <c r="AF38" s="15">
        <f t="shared" si="75"/>
        <v>3</v>
      </c>
      <c r="AI38" s="12"/>
      <c r="AJ38" s="12"/>
      <c r="AK38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AA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213</v>
      </c>
      <c r="C3" s="1" t="s">
        <v>583</v>
      </c>
      <c r="D3" s="5">
        <f t="shared" ref="D3:D12" si="0">((AG3-AW3)^2+(AH3-AX3)^2)^0.5</f>
        <v>19.368099999999998</v>
      </c>
      <c r="E3" s="5">
        <f t="shared" ref="E3:E12" si="1">((AG3-AU3)^2+(AH3-AV3)^2)^0.5</f>
        <v>17.1736</v>
      </c>
      <c r="F3" s="5">
        <f t="shared" ref="F3:F12" si="2">((AG3-AM3)^2+(AH3-AN3)^2)^0.5</f>
        <v>3.7694000000000001</v>
      </c>
      <c r="G3" s="5">
        <f t="shared" ref="G3:G12" si="3">((AG3-AI3)^2+(AH3-AJ3)^2)^0.5</f>
        <v>1.2402</v>
      </c>
      <c r="H3" s="5">
        <f t="shared" ref="H3:H12" si="4">((AK3-AM3)^2+(AL3-AN3)^2)^0.5</f>
        <v>1.9323000000000001</v>
      </c>
      <c r="I3" s="5">
        <f t="shared" ref="I3:I12" si="5">((AM3-AO3)^2+(AN3-AP3)^2)^0.5</f>
        <v>1.2184999999999997</v>
      </c>
      <c r="J3" s="5">
        <f t="shared" ref="J3:J12" si="6">((AO3-AQ3)^2+(AP3-AR3)^2)^0.5</f>
        <v>2.3597000000000001</v>
      </c>
      <c r="K3" s="5">
        <f t="shared" ref="K3:K12" si="7">((AQ3-AS3)^2+(AR3-AT3)^2)^0.5</f>
        <v>1.0495999999999999</v>
      </c>
      <c r="L3" s="5">
        <f t="shared" ref="L3:L12" si="8">((BS3-BU3)^2+(BT3-BV3)^2)^0.5</f>
        <v>6.5216852852617775</v>
      </c>
      <c r="M3" s="5" t="s">
        <v>566</v>
      </c>
      <c r="N3" s="5" t="s">
        <v>566</v>
      </c>
      <c r="O3" s="5" t="s">
        <v>566</v>
      </c>
      <c r="P3" s="5">
        <f>((CE3-CG3)^2+(CF3-CH3)^2)^0.5</f>
        <v>7.161691507597908</v>
      </c>
      <c r="Q3" s="5">
        <f t="shared" ref="Q3:Q12" si="9">((CG3-CI3)^2+(CH3-CJ3)^2)^0.5</f>
        <v>7.6570579101897884</v>
      </c>
      <c r="R3" s="5">
        <f>((CO3-CQ3)^2+(CP3-CR3)^2)^0.5</f>
        <v>5.0261231033471523</v>
      </c>
      <c r="S3" s="5">
        <f>((CQ3-CS3)^2+(CR3-CT3)^2)^0.5</f>
        <v>5.8122162193091205</v>
      </c>
      <c r="T3" s="5">
        <f>((CY3-DA3)^2+(CZ3-DB3)^2)^0.5</f>
        <v>7.0611987091428041</v>
      </c>
      <c r="U3" s="5">
        <f>((DA3-DC3)^2+(DB3-DD3)^2)^0.5</f>
        <v>8.3177534779530475</v>
      </c>
      <c r="V3" s="5">
        <f>((DI3-DK3)^2+(DJ3-DL3)^2)^0.5</f>
        <v>1.4837252643262495</v>
      </c>
      <c r="W3" s="5">
        <f>((DK3-DM3)^2+(DL3-DN3)^2)^0.5</f>
        <v>2.1530044890803173</v>
      </c>
      <c r="X3" s="5">
        <f>((DM3-DO3)^2+(DN3-DP3)^2)^0.5</f>
        <v>0.60450648466331613</v>
      </c>
      <c r="Y3" s="5">
        <f>((BE3-BK3)^2+(BF3-BL3)^2)^0.5</f>
        <v>1.4744999999999999</v>
      </c>
      <c r="Z3" s="5">
        <f t="shared" ref="Z3:Z12" si="10">((BG3-BI3)^2+(BH3-BJ3)^2)^0.5</f>
        <v>0.76890000000000003</v>
      </c>
      <c r="AA3" s="5">
        <f t="shared" ref="AA3:AA12" si="11">((BC3-BM3)^2+(BD3-BN3)^2)^0.5</f>
        <v>2.2706999999999997</v>
      </c>
      <c r="AB3" s="5">
        <f t="shared" ref="AB3:AB12" si="12">((BA3-BO3)^2+(BB3-BP3)^2)^0.5</f>
        <v>4.1097000000000001</v>
      </c>
      <c r="AC3" s="6">
        <f t="shared" ref="AC3:AC12" si="13">((AY3-BQ3)^2+(AZ3-BR3)^2)^0.5</f>
        <v>3.5019999999999998</v>
      </c>
      <c r="AD3" s="6">
        <f>((CK3-CM3)^2+(CL3-CN3)^2)^0.5</f>
        <v>0.62539999999999996</v>
      </c>
      <c r="AE3" s="6">
        <f>((CU3-CW3)^2+(CV3-CX3)^2)^0.5</f>
        <v>0.51180000000000003</v>
      </c>
      <c r="AF3" s="6">
        <f>((DE3-DG3)^2+(DF3-DH3)^2)^0.5</f>
        <v>0.44889999999999997</v>
      </c>
      <c r="AG3" s="9">
        <v>0</v>
      </c>
      <c r="AH3" s="9">
        <v>0</v>
      </c>
      <c r="AI3" s="9">
        <v>0</v>
      </c>
      <c r="AJ3" s="9">
        <v>-1.2402</v>
      </c>
      <c r="AK3" s="9">
        <v>0</v>
      </c>
      <c r="AL3" s="9">
        <v>-1.8371</v>
      </c>
      <c r="AM3" s="9">
        <v>0</v>
      </c>
      <c r="AN3" s="9">
        <v>-3.7694000000000001</v>
      </c>
      <c r="AO3" s="9">
        <v>0</v>
      </c>
      <c r="AP3" s="9">
        <v>-4.9878999999999998</v>
      </c>
      <c r="AQ3" s="9">
        <v>0</v>
      </c>
      <c r="AR3" s="9">
        <v>-7.3475999999999999</v>
      </c>
      <c r="AS3" s="9">
        <v>0</v>
      </c>
      <c r="AT3" s="9">
        <v>-8.3971999999999998</v>
      </c>
      <c r="AU3" s="9">
        <v>0</v>
      </c>
      <c r="AV3" s="9">
        <v>-17.1736</v>
      </c>
      <c r="AW3" s="9">
        <v>0</v>
      </c>
      <c r="AX3" s="9">
        <v>-19.368099999999998</v>
      </c>
      <c r="AY3" s="18">
        <v>2.0434000000000001</v>
      </c>
      <c r="AZ3" s="18">
        <v>-8.6341000000000001</v>
      </c>
      <c r="BA3" s="19">
        <v>2.1951999999999998</v>
      </c>
      <c r="BB3" s="19">
        <v>-8.6341000000000001</v>
      </c>
      <c r="BC3" s="19">
        <v>1.2598</v>
      </c>
      <c r="BD3" s="19">
        <v>-8.6341000000000001</v>
      </c>
      <c r="BE3" s="19">
        <v>0.74739999999999995</v>
      </c>
      <c r="BF3" s="19">
        <v>-8.6341000000000001</v>
      </c>
      <c r="BG3" s="19">
        <v>0.2349</v>
      </c>
      <c r="BH3" s="19">
        <v>-8.6341000000000001</v>
      </c>
      <c r="BI3" s="19">
        <v>-0.53400000000000003</v>
      </c>
      <c r="BJ3" s="19">
        <v>-8.6341000000000001</v>
      </c>
      <c r="BK3" s="19">
        <v>-0.72709999999999997</v>
      </c>
      <c r="BL3" s="19">
        <v>-8.6341000000000001</v>
      </c>
      <c r="BM3" s="19">
        <v>-1.0108999999999999</v>
      </c>
      <c r="BN3" s="19">
        <v>-8.6341000000000001</v>
      </c>
      <c r="BO3" s="19">
        <v>-1.9145000000000001</v>
      </c>
      <c r="BP3" s="19">
        <v>-8.6341000000000001</v>
      </c>
      <c r="BQ3" s="19">
        <v>-1.4585999999999999</v>
      </c>
      <c r="BR3" s="19">
        <v>-8.6341000000000001</v>
      </c>
      <c r="BS3" s="17">
        <v>0</v>
      </c>
      <c r="BT3" s="17">
        <v>0</v>
      </c>
      <c r="BU3" s="17">
        <v>6.0999999999999999E-2</v>
      </c>
      <c r="BV3" s="17">
        <v>6.5213999999999999</v>
      </c>
      <c r="BW3" s="17"/>
      <c r="BX3" s="17"/>
      <c r="BY3" s="17"/>
      <c r="BZ3" s="17"/>
      <c r="CA3" s="17"/>
      <c r="CB3" s="17"/>
      <c r="CC3" s="17"/>
      <c r="CD3" s="17"/>
      <c r="CE3" s="12">
        <v>0.14410000000000001</v>
      </c>
      <c r="CF3" s="12">
        <v>-0.38040000000000002</v>
      </c>
      <c r="CG3" s="12">
        <v>-0.42930000000000001</v>
      </c>
      <c r="CH3" s="12">
        <v>6.7583000000000002</v>
      </c>
      <c r="CI3" s="12">
        <v>1.4135</v>
      </c>
      <c r="CJ3" s="12">
        <v>-0.67369999999999997</v>
      </c>
      <c r="CK3" s="12">
        <v>0.3543</v>
      </c>
      <c r="CL3" s="12">
        <v>2.2827999999999999</v>
      </c>
      <c r="CM3" s="12">
        <v>-0.27110000000000001</v>
      </c>
      <c r="CN3" s="12">
        <v>2.2827999999999999</v>
      </c>
      <c r="CO3" s="12">
        <v>-0.28449999999999998</v>
      </c>
      <c r="CP3" s="12">
        <v>0.28960000000000002</v>
      </c>
      <c r="CQ3" s="12">
        <v>-2.2181000000000002</v>
      </c>
      <c r="CR3" s="12">
        <v>-4.3497000000000003</v>
      </c>
      <c r="CS3" s="12">
        <v>2.6676000000000002</v>
      </c>
      <c r="CT3" s="12">
        <v>-1.2014</v>
      </c>
      <c r="CU3" s="12">
        <v>-0.77410000000000001</v>
      </c>
      <c r="CV3" s="12">
        <v>-1.7786</v>
      </c>
      <c r="CW3" s="12">
        <v>-1.2859</v>
      </c>
      <c r="CX3" s="12">
        <v>-1.7786</v>
      </c>
      <c r="CY3" s="12">
        <v>-1.4084000000000001</v>
      </c>
      <c r="CZ3" s="12">
        <v>-1.5494000000000001</v>
      </c>
      <c r="DA3" s="12">
        <v>-0.58989999999999998</v>
      </c>
      <c r="DB3" s="12">
        <v>-8.5630000000000006</v>
      </c>
      <c r="DC3" s="12">
        <v>0.19750000000000001</v>
      </c>
      <c r="DD3" s="12">
        <v>-0.28260000000000002</v>
      </c>
      <c r="DE3" s="12">
        <v>-0.78169999999999995</v>
      </c>
      <c r="DF3" s="12">
        <v>-5.0114000000000001</v>
      </c>
      <c r="DG3" s="12">
        <v>-1.2305999999999999</v>
      </c>
      <c r="DH3" s="12">
        <v>-5.0114000000000001</v>
      </c>
      <c r="DI3" s="12">
        <v>-1.4237</v>
      </c>
      <c r="DJ3" s="12">
        <v>11.3576</v>
      </c>
      <c r="DK3" s="12">
        <v>-0.40579999999999999</v>
      </c>
      <c r="DL3" s="12">
        <v>10.2781</v>
      </c>
      <c r="DM3" s="12">
        <v>-0.2286</v>
      </c>
      <c r="DN3" s="12">
        <v>8.1324000000000005</v>
      </c>
      <c r="DO3" s="12">
        <v>-0.36890000000000001</v>
      </c>
      <c r="DP3" s="12">
        <v>7.5444000000000004</v>
      </c>
    </row>
    <row r="4" spans="2:120" ht="14.45" customHeight="1" x14ac:dyDescent="0.2">
      <c r="B4" s="2" t="s">
        <v>214</v>
      </c>
      <c r="C4" s="2" t="s">
        <v>484</v>
      </c>
      <c r="D4" s="5">
        <f t="shared" si="0"/>
        <v>19.923100000000002</v>
      </c>
      <c r="E4" s="5">
        <f t="shared" si="1"/>
        <v>17.832699999999999</v>
      </c>
      <c r="F4" s="5">
        <f t="shared" si="2"/>
        <v>3.702</v>
      </c>
      <c r="G4" s="5">
        <f t="shared" si="3"/>
        <v>1.1913</v>
      </c>
      <c r="H4" s="5">
        <f t="shared" si="4"/>
        <v>1.9042999999999999</v>
      </c>
      <c r="I4" s="5">
        <f t="shared" si="5"/>
        <v>1.2630999999999997</v>
      </c>
      <c r="J4" s="5">
        <f t="shared" si="6"/>
        <v>2.4631000000000007</v>
      </c>
      <c r="K4" s="5">
        <f t="shared" si="7"/>
        <v>1.4382999999999999</v>
      </c>
      <c r="L4" s="5" t="s">
        <v>566</v>
      </c>
      <c r="M4" s="5" t="s">
        <v>566</v>
      </c>
      <c r="N4" s="5" t="s">
        <v>566</v>
      </c>
      <c r="O4" s="5" t="s">
        <v>566</v>
      </c>
      <c r="P4" s="5">
        <f t="shared" ref="P4:P12" si="14">((CE4-CG4)^2+(CF4-CH4)^2)^0.5</f>
        <v>7.5701998454466173</v>
      </c>
      <c r="Q4" s="5">
        <f t="shared" si="9"/>
        <v>7.9694165689842063</v>
      </c>
      <c r="R4" s="5">
        <f t="shared" ref="R4:R12" si="15">((CO4-CQ4)^2+(CP4-CR4)^2)^0.5</f>
        <v>4.828925981002401</v>
      </c>
      <c r="S4" s="5">
        <f t="shared" ref="S4:S12" si="16">((CQ4-CS4)^2+(CR4-CT4)^2)^0.5</f>
        <v>5.8305574904977995</v>
      </c>
      <c r="T4" s="5">
        <f t="shared" ref="T4:T12" si="17">((CY4-DA4)^2+(CZ4-DB4)^2)^0.5</f>
        <v>7.4019484063319432</v>
      </c>
      <c r="U4" s="5">
        <f t="shared" ref="U4:U12" si="18">((DA4-DC4)^2+(DB4-DD4)^2)^0.5</f>
        <v>8.1769204777837992</v>
      </c>
      <c r="V4" s="5">
        <f t="shared" ref="V4:V12" si="19">((DI4-DK4)^2+(DJ4-DL4)^2)^0.5</f>
        <v>1.6007216872398529</v>
      </c>
      <c r="W4" s="5">
        <f t="shared" ref="W4:W12" si="20">((DK4-DM4)^2+(DL4-DN4)^2)^0.5</f>
        <v>2.2599880530657681</v>
      </c>
      <c r="X4" s="5">
        <f t="shared" ref="X4:X12" si="21">((DM4-DO4)^2+(DN4-DP4)^2)^0.5</f>
        <v>0.48117569556244183</v>
      </c>
      <c r="Y4" s="5">
        <f t="shared" ref="Y4:Y12" si="22">((BE4-BK4)^2+(BF4-BL4)^2)^0.5</f>
        <v>1.585</v>
      </c>
      <c r="Z4" s="5">
        <f t="shared" si="10"/>
        <v>0.90739999999999998</v>
      </c>
      <c r="AA4" s="5">
        <f t="shared" si="11"/>
        <v>2.4003000000000001</v>
      </c>
      <c r="AB4" s="5">
        <f t="shared" si="12"/>
        <v>4.2443</v>
      </c>
      <c r="AC4" s="6">
        <f t="shared" si="13"/>
        <v>4.4341999999999997</v>
      </c>
      <c r="AD4" s="6">
        <f>((CK4-CM4)^2+(CL4-CN4)^2)^0.5</f>
        <v>0.61409999999999987</v>
      </c>
      <c r="AE4" s="6">
        <f>((CU4-CW4)^2+(CV4-CX4)^2)^0.5</f>
        <v>0.57969999999999999</v>
      </c>
      <c r="AF4" s="6">
        <f>((DE4-DG4)^2+(DF4-DH4)^2)^0.5</f>
        <v>0.47059999999999991</v>
      </c>
      <c r="AG4" s="9">
        <v>0</v>
      </c>
      <c r="AH4" s="9">
        <v>0</v>
      </c>
      <c r="AI4" s="9">
        <v>0</v>
      </c>
      <c r="AJ4" s="9">
        <v>-1.1913</v>
      </c>
      <c r="AK4" s="9">
        <v>0</v>
      </c>
      <c r="AL4" s="9">
        <v>-1.7977000000000001</v>
      </c>
      <c r="AM4" s="9">
        <v>0</v>
      </c>
      <c r="AN4" s="9">
        <v>-3.702</v>
      </c>
      <c r="AO4" s="9">
        <v>0</v>
      </c>
      <c r="AP4" s="9">
        <v>-4.9650999999999996</v>
      </c>
      <c r="AQ4" s="9">
        <v>0</v>
      </c>
      <c r="AR4" s="9">
        <v>-7.4282000000000004</v>
      </c>
      <c r="AS4" s="9">
        <v>0</v>
      </c>
      <c r="AT4" s="9">
        <v>-8.8665000000000003</v>
      </c>
      <c r="AU4" s="9">
        <v>0</v>
      </c>
      <c r="AV4" s="9">
        <v>-17.832699999999999</v>
      </c>
      <c r="AW4" s="9">
        <v>0</v>
      </c>
      <c r="AX4" s="9">
        <v>-19.923100000000002</v>
      </c>
      <c r="AY4" s="18">
        <v>2.5286</v>
      </c>
      <c r="AZ4" s="18">
        <v>-8.2974999999999994</v>
      </c>
      <c r="BA4" s="19">
        <v>2.2757999999999998</v>
      </c>
      <c r="BB4" s="19">
        <v>-8.2974999999999994</v>
      </c>
      <c r="BC4" s="19">
        <v>1.3487</v>
      </c>
      <c r="BD4" s="19">
        <v>-8.2974999999999994</v>
      </c>
      <c r="BE4" s="19">
        <v>0.84899999999999998</v>
      </c>
      <c r="BF4" s="19">
        <v>-8.2974999999999994</v>
      </c>
      <c r="BG4" s="19">
        <v>0.47620000000000001</v>
      </c>
      <c r="BH4" s="19">
        <v>-8.2974999999999994</v>
      </c>
      <c r="BI4" s="19">
        <v>-0.43120000000000003</v>
      </c>
      <c r="BJ4" s="19">
        <v>-8.2974999999999994</v>
      </c>
      <c r="BK4" s="19">
        <v>-0.73599999999999999</v>
      </c>
      <c r="BL4" s="19">
        <v>-8.2974999999999994</v>
      </c>
      <c r="BM4" s="19">
        <v>-1.0516000000000001</v>
      </c>
      <c r="BN4" s="19">
        <v>-8.2974999999999994</v>
      </c>
      <c r="BO4" s="19">
        <v>-1.9684999999999999</v>
      </c>
      <c r="BP4" s="19">
        <v>-8.2974999999999994</v>
      </c>
      <c r="BQ4" s="19">
        <v>-1.9056</v>
      </c>
      <c r="BR4" s="19">
        <v>-8.2974999999999994</v>
      </c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2">
        <v>0.94610000000000005</v>
      </c>
      <c r="CF4" s="12">
        <v>-2.7425999999999999</v>
      </c>
      <c r="CG4" s="12">
        <v>-0.04</v>
      </c>
      <c r="CH4" s="12">
        <v>4.7630999999999997</v>
      </c>
      <c r="CI4" s="12">
        <v>4.0259</v>
      </c>
      <c r="CJ4" s="12">
        <v>-2.0911</v>
      </c>
      <c r="CK4" s="12">
        <v>1.2204999999999999</v>
      </c>
      <c r="CL4" s="12">
        <v>0.52900000000000003</v>
      </c>
      <c r="CM4" s="12">
        <v>0.60640000000000005</v>
      </c>
      <c r="CN4" s="12">
        <v>0.52900000000000003</v>
      </c>
      <c r="CO4" s="12">
        <v>0.87119999999999997</v>
      </c>
      <c r="CP4" s="12">
        <v>1.0357000000000001</v>
      </c>
      <c r="CQ4" s="12">
        <v>-3.6455000000000002</v>
      </c>
      <c r="CR4" s="12">
        <v>-0.67249999999999999</v>
      </c>
      <c r="CS4" s="12">
        <v>1.8129</v>
      </c>
      <c r="CT4" s="12">
        <v>-2.7222</v>
      </c>
      <c r="CU4" s="12">
        <v>-1.5729</v>
      </c>
      <c r="CV4" s="12">
        <v>-0.1822</v>
      </c>
      <c r="CW4" s="12">
        <v>-1.5729</v>
      </c>
      <c r="CX4" s="12">
        <v>0.39750000000000002</v>
      </c>
      <c r="CY4" s="12">
        <v>-1.9494</v>
      </c>
      <c r="CZ4" s="12">
        <v>1.0508999999999999</v>
      </c>
      <c r="DA4" s="12">
        <v>-1.7404999999999999</v>
      </c>
      <c r="DB4" s="12">
        <v>-6.3480999999999996</v>
      </c>
      <c r="DC4" s="12">
        <v>6.343</v>
      </c>
      <c r="DD4" s="12">
        <v>-5.1155999999999997</v>
      </c>
      <c r="DE4" s="12">
        <v>-1.5138</v>
      </c>
      <c r="DF4" s="12">
        <v>-2.7826</v>
      </c>
      <c r="DG4" s="12">
        <v>-1.9843999999999999</v>
      </c>
      <c r="DH4" s="12">
        <v>-2.7826</v>
      </c>
      <c r="DI4" s="12">
        <v>-0.80710000000000004</v>
      </c>
      <c r="DJ4" s="12">
        <v>7.5368000000000004</v>
      </c>
      <c r="DK4" s="12">
        <v>-2.6700000000000002E-2</v>
      </c>
      <c r="DL4" s="12">
        <v>6.1391999999999998</v>
      </c>
      <c r="DM4" s="12">
        <v>-0.36449999999999999</v>
      </c>
      <c r="DN4" s="12">
        <v>3.9045999999999998</v>
      </c>
      <c r="DO4" s="12">
        <v>-0.61909999999999998</v>
      </c>
      <c r="DP4" s="12">
        <v>3.4963000000000002</v>
      </c>
    </row>
    <row r="5" spans="2:120" ht="16.899999999999999" customHeight="1" x14ac:dyDescent="0.2">
      <c r="B5" s="2" t="s">
        <v>215</v>
      </c>
      <c r="C5" s="2" t="s">
        <v>483</v>
      </c>
      <c r="D5" s="5">
        <f t="shared" si="0"/>
        <v>15.3657</v>
      </c>
      <c r="E5" s="5">
        <f t="shared" si="1"/>
        <v>13.9649</v>
      </c>
      <c r="F5" s="5">
        <f t="shared" si="2"/>
        <v>3.1674000000000002</v>
      </c>
      <c r="G5" s="5">
        <f t="shared" si="3"/>
        <v>1.0141</v>
      </c>
      <c r="H5" s="5">
        <f t="shared" si="4"/>
        <v>1.6104000000000003</v>
      </c>
      <c r="I5" s="5">
        <f t="shared" si="5"/>
        <v>0.90549999999999953</v>
      </c>
      <c r="J5" s="5">
        <f t="shared" si="6"/>
        <v>1.6535000000000002</v>
      </c>
      <c r="K5" s="5">
        <f t="shared" si="7"/>
        <v>1.1145000000000005</v>
      </c>
      <c r="L5" s="5">
        <f t="shared" si="8"/>
        <v>5.7583662283672092</v>
      </c>
      <c r="M5" s="5">
        <f t="shared" ref="M5:M12" si="23">((BU5-BW5)^2+(BV5-BX5)^2)^0.5</f>
        <v>1.9770716855996899</v>
      </c>
      <c r="N5" s="5" t="s">
        <v>566</v>
      </c>
      <c r="O5" s="5" t="s">
        <v>566</v>
      </c>
      <c r="P5" s="5">
        <f t="shared" si="14"/>
        <v>5.6126124434170581</v>
      </c>
      <c r="Q5" s="5">
        <f t="shared" si="9"/>
        <v>5.541037812540174</v>
      </c>
      <c r="R5" s="5">
        <f t="shared" si="15"/>
        <v>4.0927816518842048</v>
      </c>
      <c r="S5" s="5">
        <f t="shared" si="16"/>
        <v>4.7211078456226785</v>
      </c>
      <c r="T5" s="5">
        <f t="shared" si="17"/>
        <v>5.484333801839564</v>
      </c>
      <c r="U5" s="5">
        <f t="shared" si="18"/>
        <v>6.5837183050309811</v>
      </c>
      <c r="V5" s="5">
        <f t="shared" si="19"/>
        <v>1.2266964457436078</v>
      </c>
      <c r="W5" s="5">
        <f t="shared" si="20"/>
        <v>1.7238019607831987</v>
      </c>
      <c r="X5" s="5">
        <f t="shared" si="21"/>
        <v>0.51465527297405589</v>
      </c>
      <c r="Y5" s="5">
        <f t="shared" si="22"/>
        <v>1.2642999999999995</v>
      </c>
      <c r="Z5" s="5">
        <f t="shared" si="10"/>
        <v>0.66999999999999993</v>
      </c>
      <c r="AA5" s="5">
        <f t="shared" si="11"/>
        <v>1.6852999999999998</v>
      </c>
      <c r="AB5" s="5">
        <f t="shared" si="12"/>
        <v>3.1013000000000002</v>
      </c>
      <c r="AC5" s="6">
        <f t="shared" si="13"/>
        <v>2.5203000000000007</v>
      </c>
      <c r="AD5" s="6">
        <f>((CK5-CM5)^2+(CL5-CN5)^2)^0.5</f>
        <v>0.47749999999999981</v>
      </c>
      <c r="AE5" s="6">
        <f>((CU5-CW5)^2+(CV5-CX5)^2)^0.5</f>
        <v>0.42289999999999983</v>
      </c>
      <c r="AF5" s="6">
        <f>((DE5-DG5)^2+(DF5-DH5)^2)^0.5</f>
        <v>0.36450000000000049</v>
      </c>
      <c r="AG5" s="9">
        <v>0</v>
      </c>
      <c r="AH5" s="9">
        <v>0</v>
      </c>
      <c r="AI5" s="9">
        <v>0</v>
      </c>
      <c r="AJ5" s="9">
        <v>-1.0141</v>
      </c>
      <c r="AK5" s="9">
        <v>0</v>
      </c>
      <c r="AL5" s="9">
        <v>-1.5569999999999999</v>
      </c>
      <c r="AM5" s="9">
        <v>0</v>
      </c>
      <c r="AN5" s="9">
        <v>-3.1674000000000002</v>
      </c>
      <c r="AO5" s="9">
        <v>0</v>
      </c>
      <c r="AP5" s="9">
        <v>-4.0728999999999997</v>
      </c>
      <c r="AQ5" s="9">
        <v>0</v>
      </c>
      <c r="AR5" s="9">
        <v>-5.7263999999999999</v>
      </c>
      <c r="AS5" s="9">
        <v>0</v>
      </c>
      <c r="AT5" s="9">
        <v>-6.8409000000000004</v>
      </c>
      <c r="AU5" s="9">
        <v>0</v>
      </c>
      <c r="AV5" s="9">
        <v>-13.9649</v>
      </c>
      <c r="AW5" s="9">
        <v>0</v>
      </c>
      <c r="AX5" s="9">
        <v>-15.3657</v>
      </c>
      <c r="AY5" s="18">
        <v>6.6637000000000004</v>
      </c>
      <c r="AZ5" s="18">
        <v>-6.5018000000000002</v>
      </c>
      <c r="BA5" s="19">
        <v>6.7964000000000002</v>
      </c>
      <c r="BB5" s="19">
        <v>-6.5018000000000002</v>
      </c>
      <c r="BC5" s="19">
        <v>6.1360000000000001</v>
      </c>
      <c r="BD5" s="19">
        <v>-6.5018000000000002</v>
      </c>
      <c r="BE5" s="19">
        <v>6.3480999999999996</v>
      </c>
      <c r="BF5" s="19">
        <v>-6.5018000000000002</v>
      </c>
      <c r="BG5" s="19">
        <v>5.9448999999999996</v>
      </c>
      <c r="BH5" s="19">
        <v>-6.5018000000000002</v>
      </c>
      <c r="BI5" s="19">
        <v>5.2748999999999997</v>
      </c>
      <c r="BJ5" s="19">
        <v>-6.5018000000000002</v>
      </c>
      <c r="BK5" s="19">
        <v>5.0838000000000001</v>
      </c>
      <c r="BL5" s="19">
        <v>-6.5018000000000002</v>
      </c>
      <c r="BM5" s="19">
        <v>4.4507000000000003</v>
      </c>
      <c r="BN5" s="19">
        <v>-6.5018000000000002</v>
      </c>
      <c r="BO5" s="19">
        <v>3.6951000000000001</v>
      </c>
      <c r="BP5" s="19">
        <v>-6.5018000000000002</v>
      </c>
      <c r="BQ5" s="19">
        <v>4.1433999999999997</v>
      </c>
      <c r="BR5" s="19">
        <v>-6.5018000000000002</v>
      </c>
      <c r="BS5" s="17">
        <v>0</v>
      </c>
      <c r="BT5" s="17">
        <v>0</v>
      </c>
      <c r="BU5" s="17">
        <v>-3.4411</v>
      </c>
      <c r="BV5" s="17">
        <v>4.6170999999999998</v>
      </c>
      <c r="BW5" s="17">
        <v>-4.7504</v>
      </c>
      <c r="BX5" s="17">
        <v>6.0984999999999996</v>
      </c>
      <c r="BY5" s="17">
        <v>-4.7504</v>
      </c>
      <c r="BZ5" s="17">
        <v>6.0984999999999996</v>
      </c>
      <c r="CA5" s="17"/>
      <c r="CB5" s="17"/>
      <c r="CC5" s="17"/>
      <c r="CD5" s="17"/>
      <c r="CE5" s="12">
        <v>-0.2432</v>
      </c>
      <c r="CF5" s="12">
        <v>0.5474</v>
      </c>
      <c r="CG5" s="12">
        <v>-5.3441999999999998</v>
      </c>
      <c r="CH5" s="12">
        <v>2.8885999999999998</v>
      </c>
      <c r="CI5" s="12">
        <v>-1.2294</v>
      </c>
      <c r="CJ5" s="12">
        <v>6.5995999999999997</v>
      </c>
      <c r="CK5" s="12">
        <v>-2.7711000000000001</v>
      </c>
      <c r="CL5" s="12">
        <v>1.3862000000000001</v>
      </c>
      <c r="CM5" s="12">
        <v>-2.7711000000000001</v>
      </c>
      <c r="CN5" s="12">
        <v>1.8636999999999999</v>
      </c>
      <c r="CO5" s="12">
        <v>-2.4416000000000002</v>
      </c>
      <c r="CP5" s="12">
        <v>2.4352</v>
      </c>
      <c r="CQ5" s="12">
        <v>-6.0890000000000004</v>
      </c>
      <c r="CR5" s="12">
        <v>0.57850000000000001</v>
      </c>
      <c r="CS5" s="12">
        <v>-1.3805000000000001</v>
      </c>
      <c r="CT5" s="12">
        <v>0.23369999999999999</v>
      </c>
      <c r="CU5" s="12">
        <v>-3.7662</v>
      </c>
      <c r="CV5" s="12">
        <v>1.6027</v>
      </c>
      <c r="CW5" s="12">
        <v>-4.1890999999999998</v>
      </c>
      <c r="CX5" s="12">
        <v>1.6027</v>
      </c>
      <c r="CY5" s="12">
        <v>-4.5841000000000003</v>
      </c>
      <c r="CZ5" s="12">
        <v>2.8765000000000001</v>
      </c>
      <c r="DA5" s="12">
        <v>-6.3348000000000004</v>
      </c>
      <c r="DB5" s="12">
        <v>-2.3209</v>
      </c>
      <c r="DC5" s="12">
        <v>-1.9672000000000001</v>
      </c>
      <c r="DD5" s="12">
        <v>-7.2473000000000001</v>
      </c>
      <c r="DE5" s="12">
        <v>-5.3720999999999997</v>
      </c>
      <c r="DF5" s="12">
        <v>2.1000000000000001E-2</v>
      </c>
      <c r="DG5" s="12">
        <v>-5.7366000000000001</v>
      </c>
      <c r="DH5" s="12">
        <v>2.1000000000000001E-2</v>
      </c>
      <c r="DI5" s="12">
        <v>-1.9393</v>
      </c>
      <c r="DJ5" s="12">
        <v>3.3744000000000001</v>
      </c>
      <c r="DK5" s="12">
        <v>-0.89090000000000003</v>
      </c>
      <c r="DL5" s="12">
        <v>4.0113000000000003</v>
      </c>
      <c r="DM5" s="12">
        <v>-2.0299999999999999E-2</v>
      </c>
      <c r="DN5" s="12">
        <v>5.4991000000000003</v>
      </c>
      <c r="DO5" s="12">
        <v>4.9500000000000002E-2</v>
      </c>
      <c r="DP5" s="12">
        <v>6.0090000000000003</v>
      </c>
    </row>
    <row r="6" spans="2:120" ht="15" customHeight="1" x14ac:dyDescent="0.2">
      <c r="B6" s="2" t="s">
        <v>216</v>
      </c>
      <c r="C6" s="2"/>
      <c r="D6" s="5">
        <f t="shared" si="0"/>
        <v>18.961099999999998</v>
      </c>
      <c r="E6" s="5">
        <f t="shared" si="1"/>
        <v>17.6447</v>
      </c>
      <c r="F6" s="5">
        <f t="shared" si="2"/>
        <v>3.9148000000000001</v>
      </c>
      <c r="G6" s="5">
        <f t="shared" si="3"/>
        <v>1.2788999999999999</v>
      </c>
      <c r="H6" s="5">
        <f t="shared" si="4"/>
        <v>2.0098000000000003</v>
      </c>
      <c r="I6" s="5">
        <f t="shared" si="5"/>
        <v>1.1988999999999996</v>
      </c>
      <c r="J6" s="5">
        <f t="shared" si="6"/>
        <v>2.5152000000000001</v>
      </c>
      <c r="K6" s="5">
        <f t="shared" si="7"/>
        <v>1.6758000000000006</v>
      </c>
      <c r="L6" s="5">
        <v>9.0252538739915789</v>
      </c>
      <c r="M6" s="5">
        <v>3.0931579025326208</v>
      </c>
      <c r="N6" s="5">
        <v>7.5973597777124571</v>
      </c>
      <c r="O6" s="5">
        <v>2.5790098429436057</v>
      </c>
      <c r="P6" s="5">
        <f t="shared" si="14"/>
        <v>8.2695837120135618</v>
      </c>
      <c r="Q6" s="5">
        <f t="shared" si="9"/>
        <v>8.761701353618486</v>
      </c>
      <c r="R6" s="5">
        <f t="shared" si="15"/>
        <v>5.9020882304486104</v>
      </c>
      <c r="S6" s="5">
        <f t="shared" si="16"/>
        <v>7.145224198721829</v>
      </c>
      <c r="T6" s="5">
        <f t="shared" si="17"/>
        <v>7.5545227049761392</v>
      </c>
      <c r="U6" s="5">
        <f t="shared" si="18"/>
        <v>9.589265891610264</v>
      </c>
      <c r="V6" s="5">
        <f t="shared" si="19"/>
        <v>1.5889062433007186</v>
      </c>
      <c r="W6" s="5">
        <f t="shared" si="20"/>
        <v>2.1680983372531788</v>
      </c>
      <c r="X6" s="5">
        <f t="shared" si="21"/>
        <v>0.57967666849718902</v>
      </c>
      <c r="Y6" s="5">
        <f t="shared" si="22"/>
        <v>1.5024</v>
      </c>
      <c r="Z6" s="5">
        <f t="shared" si="10"/>
        <v>0.86870000000000003</v>
      </c>
      <c r="AA6" s="5">
        <f t="shared" si="11"/>
        <v>2.3030999999999997</v>
      </c>
      <c r="AB6" s="5">
        <f t="shared" si="12"/>
        <v>4.1084999999999994</v>
      </c>
      <c r="AC6" s="6">
        <f t="shared" si="13"/>
        <v>3.2111999999999998</v>
      </c>
      <c r="AD6" s="6">
        <f>((CK6-CM6)^2+(CL6-CN6)^2)^0.5</f>
        <v>0.66299999999999981</v>
      </c>
      <c r="AE6" s="6">
        <f>((CU6-CW6)^2+(CV6-CX6)^2)^0.5</f>
        <v>0.54420000000000002</v>
      </c>
      <c r="AF6" s="6">
        <f>((DE6-DG6)^2+(DF6-DH6)^2)^0.5</f>
        <v>0.38980000000000015</v>
      </c>
      <c r="AG6" s="9">
        <v>0</v>
      </c>
      <c r="AH6" s="9">
        <v>0</v>
      </c>
      <c r="AI6" s="9">
        <v>0</v>
      </c>
      <c r="AJ6" s="9">
        <v>-1.2788999999999999</v>
      </c>
      <c r="AK6" s="9">
        <v>0</v>
      </c>
      <c r="AL6" s="9">
        <v>-1.905</v>
      </c>
      <c r="AM6" s="9">
        <v>0</v>
      </c>
      <c r="AN6" s="9">
        <v>-3.9148000000000001</v>
      </c>
      <c r="AO6" s="9">
        <v>0</v>
      </c>
      <c r="AP6" s="9">
        <v>-5.1136999999999997</v>
      </c>
      <c r="AQ6" s="9">
        <v>0</v>
      </c>
      <c r="AR6" s="9">
        <v>-7.6288999999999998</v>
      </c>
      <c r="AS6" s="9">
        <v>0</v>
      </c>
      <c r="AT6" s="9">
        <v>-9.3047000000000004</v>
      </c>
      <c r="AU6" s="9">
        <v>0</v>
      </c>
      <c r="AV6" s="9">
        <v>-17.6447</v>
      </c>
      <c r="AW6" s="9">
        <v>0</v>
      </c>
      <c r="AX6" s="9">
        <v>-18.961099999999998</v>
      </c>
      <c r="AY6" s="18">
        <v>2.1311</v>
      </c>
      <c r="AZ6" s="18">
        <v>-8.3306000000000004</v>
      </c>
      <c r="BA6" s="19">
        <v>1.8085</v>
      </c>
      <c r="BB6" s="19">
        <v>-8.3306000000000004</v>
      </c>
      <c r="BC6" s="19">
        <v>1.0725</v>
      </c>
      <c r="BD6" s="19">
        <v>-8.3306000000000004</v>
      </c>
      <c r="BE6" s="19">
        <v>0.71060000000000001</v>
      </c>
      <c r="BF6" s="19">
        <v>-8.3306000000000004</v>
      </c>
      <c r="BG6" s="19">
        <v>0.34670000000000001</v>
      </c>
      <c r="BH6" s="19">
        <v>-8.3306000000000004</v>
      </c>
      <c r="BI6" s="19">
        <v>-0.52200000000000002</v>
      </c>
      <c r="BJ6" s="19">
        <v>-8.3306000000000004</v>
      </c>
      <c r="BK6" s="19">
        <v>-0.79179999999999995</v>
      </c>
      <c r="BL6" s="19">
        <v>-8.3306000000000004</v>
      </c>
      <c r="BM6" s="19">
        <v>-1.2305999999999999</v>
      </c>
      <c r="BN6" s="19">
        <v>-8.3306000000000004</v>
      </c>
      <c r="BO6" s="19">
        <v>-2.2999999999999998</v>
      </c>
      <c r="BP6" s="19">
        <v>-8.3306000000000004</v>
      </c>
      <c r="BQ6" s="19">
        <v>-1.0801000000000001</v>
      </c>
      <c r="BR6" s="19">
        <v>-8.3306000000000004</v>
      </c>
      <c r="BS6" s="17">
        <v>0</v>
      </c>
      <c r="BT6" s="17">
        <v>0</v>
      </c>
      <c r="BU6" s="23">
        <v>-7.9077000000000002</v>
      </c>
      <c r="BV6" s="17">
        <v>4.2938999999999998</v>
      </c>
      <c r="BW6" s="17">
        <v>-5.5556000000000001</v>
      </c>
      <c r="BX6" s="17">
        <v>6.2096999999999998</v>
      </c>
      <c r="BY6" s="17">
        <v>-0.36</v>
      </c>
      <c r="BZ6" s="17">
        <v>8.1069999999999993</v>
      </c>
      <c r="CA6" s="17">
        <v>1.6859</v>
      </c>
      <c r="CB6" s="17">
        <v>7.7140000000000004</v>
      </c>
      <c r="CC6" s="17">
        <v>3.6524999999999999</v>
      </c>
      <c r="CD6" s="17">
        <v>6.0338000000000003</v>
      </c>
      <c r="CE6" s="12">
        <v>-0.20949999999999999</v>
      </c>
      <c r="CF6" s="12">
        <v>0.4864</v>
      </c>
      <c r="CG6" s="12">
        <v>-5.3453999999999997</v>
      </c>
      <c r="CH6" s="12">
        <v>-5.9950000000000001</v>
      </c>
      <c r="CI6" s="12">
        <v>1.0401</v>
      </c>
      <c r="CJ6" s="12">
        <v>4.4000000000000003E-3</v>
      </c>
      <c r="CK6" s="12">
        <v>-2.2923</v>
      </c>
      <c r="CL6" s="12">
        <v>-2.7362000000000002</v>
      </c>
      <c r="CM6" s="12">
        <v>-2.9552999999999998</v>
      </c>
      <c r="CN6" s="12">
        <v>-2.7362000000000002</v>
      </c>
      <c r="CO6" s="12">
        <v>-2.3100999999999998</v>
      </c>
      <c r="CP6" s="12">
        <v>-2.3165</v>
      </c>
      <c r="CQ6" s="12">
        <v>-7.9622999999999999</v>
      </c>
      <c r="CR6" s="12">
        <v>-4.0156999999999998</v>
      </c>
      <c r="CS6" s="12">
        <v>-1.4280999999999999</v>
      </c>
      <c r="CT6" s="12">
        <v>-1.1246</v>
      </c>
      <c r="CU6" s="12">
        <v>-4.9307999999999996</v>
      </c>
      <c r="CV6" s="12">
        <v>-3.4125000000000001</v>
      </c>
      <c r="CW6" s="12">
        <v>-4.9307999999999996</v>
      </c>
      <c r="CX6" s="12">
        <v>-2.8683000000000001</v>
      </c>
      <c r="CY6" s="12">
        <v>-4.6163999999999996</v>
      </c>
      <c r="CZ6" s="12">
        <v>-2.7191000000000001</v>
      </c>
      <c r="DA6" s="12">
        <v>-12.1425</v>
      </c>
      <c r="DB6" s="12">
        <v>-3.3738000000000001</v>
      </c>
      <c r="DC6" s="12">
        <v>-6.2477999999999998</v>
      </c>
      <c r="DD6" s="12">
        <v>4.1897000000000002</v>
      </c>
      <c r="DE6" s="12">
        <v>-7.66</v>
      </c>
      <c r="DF6" s="12">
        <v>-3.2302</v>
      </c>
      <c r="DG6" s="12">
        <v>-7.66</v>
      </c>
      <c r="DH6" s="12">
        <v>-2.8403999999999998</v>
      </c>
      <c r="DI6" s="12">
        <v>-8.5699999999999998E-2</v>
      </c>
      <c r="DJ6" s="12">
        <v>5.9118000000000004</v>
      </c>
      <c r="DK6" s="12">
        <v>0.4839</v>
      </c>
      <c r="DL6" s="12">
        <v>4.4284999999999997</v>
      </c>
      <c r="DM6" s="12">
        <v>-1.9699999999999999E-2</v>
      </c>
      <c r="DN6" s="12">
        <v>2.3197000000000001</v>
      </c>
      <c r="DO6" s="12">
        <v>-0.37269999999999998</v>
      </c>
      <c r="DP6" s="12">
        <v>1.8599000000000001</v>
      </c>
    </row>
    <row r="7" spans="2:120" ht="16.149999999999999" customHeight="1" x14ac:dyDescent="0.2">
      <c r="B7" s="2" t="s">
        <v>217</v>
      </c>
      <c r="C7" s="2" t="s">
        <v>583</v>
      </c>
      <c r="D7" s="5">
        <f t="shared" si="0"/>
        <v>17.2606</v>
      </c>
      <c r="E7" s="5">
        <f t="shared" si="1"/>
        <v>15.891500000000001</v>
      </c>
      <c r="F7" s="5">
        <f t="shared" si="2"/>
        <v>3.5007999999999999</v>
      </c>
      <c r="G7" s="5">
        <f t="shared" si="3"/>
        <v>1.0654999999999999</v>
      </c>
      <c r="H7" s="5">
        <f t="shared" si="4"/>
        <v>1.8516999999999999</v>
      </c>
      <c r="I7" s="5">
        <f t="shared" si="5"/>
        <v>1.1905999999999999</v>
      </c>
      <c r="J7" s="5">
        <f t="shared" si="6"/>
        <v>1.9253</v>
      </c>
      <c r="K7" s="5">
        <f t="shared" si="7"/>
        <v>1.4611000000000001</v>
      </c>
      <c r="L7" s="5">
        <f t="shared" si="8"/>
        <v>6.3889353870578471</v>
      </c>
      <c r="M7" s="5" t="s">
        <v>566</v>
      </c>
      <c r="N7" s="5" t="s">
        <v>566</v>
      </c>
      <c r="O7" s="5" t="s">
        <v>566</v>
      </c>
      <c r="P7" s="5">
        <f t="shared" si="14"/>
        <v>7.2282086861130406</v>
      </c>
      <c r="Q7" s="5">
        <f t="shared" si="9"/>
        <v>8.0181949121981315</v>
      </c>
      <c r="R7" s="5">
        <f t="shared" si="15"/>
        <v>4.6837456826774879</v>
      </c>
      <c r="S7" s="5">
        <f t="shared" si="16"/>
        <v>5.1465690367467145</v>
      </c>
      <c r="T7" s="5">
        <f t="shared" si="17"/>
        <v>6.9801458509117129</v>
      </c>
      <c r="U7" s="5">
        <f t="shared" si="18"/>
        <v>8.1701799251913663</v>
      </c>
      <c r="V7" s="5">
        <f t="shared" si="19"/>
        <v>1.5055405441236047</v>
      </c>
      <c r="W7" s="5">
        <f t="shared" si="20"/>
        <v>2.0249792986596185</v>
      </c>
      <c r="X7" s="5">
        <f t="shared" si="21"/>
        <v>0.39152711272656432</v>
      </c>
      <c r="Y7" s="5">
        <f t="shared" si="22"/>
        <v>1.4739</v>
      </c>
      <c r="Z7" s="5">
        <f t="shared" si="10"/>
        <v>0.8629</v>
      </c>
      <c r="AA7" s="5">
        <f t="shared" si="11"/>
        <v>2.2524000000000002</v>
      </c>
      <c r="AB7" s="5">
        <f t="shared" si="12"/>
        <v>3.7248999999999999</v>
      </c>
      <c r="AC7" s="6">
        <f t="shared" si="13"/>
        <v>4.1395999999999997</v>
      </c>
      <c r="AD7" s="6">
        <f>((CK7-CM7)^2+(CL7-CN7)^2)^0.5</f>
        <v>0.61529999999999996</v>
      </c>
      <c r="AE7" s="6">
        <f>((CU7-CW7)^2+(CV7-CX7)^2)^0.5</f>
        <v>0.53649999999999975</v>
      </c>
      <c r="AF7" s="6">
        <f>((DE7-DG7)^2+(DF7-DH7)^2)^0.5</f>
        <v>0.4458000000000002</v>
      </c>
      <c r="AG7" s="9">
        <v>0</v>
      </c>
      <c r="AH7" s="9">
        <v>0</v>
      </c>
      <c r="AI7" s="9">
        <v>0</v>
      </c>
      <c r="AJ7" s="9">
        <v>-1.0654999999999999</v>
      </c>
      <c r="AK7" s="9">
        <v>0</v>
      </c>
      <c r="AL7" s="9">
        <v>-1.6491</v>
      </c>
      <c r="AM7" s="9">
        <v>0</v>
      </c>
      <c r="AN7" s="9">
        <v>-3.5007999999999999</v>
      </c>
      <c r="AO7" s="9">
        <v>0</v>
      </c>
      <c r="AP7" s="9">
        <v>-4.6913999999999998</v>
      </c>
      <c r="AQ7" s="9">
        <v>0</v>
      </c>
      <c r="AR7" s="9">
        <v>-6.6166999999999998</v>
      </c>
      <c r="AS7" s="9">
        <v>0</v>
      </c>
      <c r="AT7" s="9">
        <v>-8.0777999999999999</v>
      </c>
      <c r="AU7" s="9">
        <v>0</v>
      </c>
      <c r="AV7" s="9">
        <v>-15.891500000000001</v>
      </c>
      <c r="AW7" s="9">
        <v>0</v>
      </c>
      <c r="AX7" s="9">
        <v>-17.2606</v>
      </c>
      <c r="AY7" s="18">
        <v>2.3767999999999998</v>
      </c>
      <c r="AZ7" s="18">
        <v>-7.1773999999999996</v>
      </c>
      <c r="BA7" s="19">
        <v>2.2244000000000002</v>
      </c>
      <c r="BB7" s="19">
        <v>-7.1773999999999996</v>
      </c>
      <c r="BC7" s="19">
        <v>1.3964000000000001</v>
      </c>
      <c r="BD7" s="19">
        <v>-7.1773999999999996</v>
      </c>
      <c r="BE7" s="19">
        <v>0.85219999999999996</v>
      </c>
      <c r="BF7" s="19">
        <v>-7.1773999999999996</v>
      </c>
      <c r="BG7" s="19">
        <v>0.49399999999999999</v>
      </c>
      <c r="BH7" s="19">
        <v>-7.1773999999999996</v>
      </c>
      <c r="BI7" s="19">
        <v>-0.36890000000000001</v>
      </c>
      <c r="BJ7" s="19">
        <v>-7.1773999999999996</v>
      </c>
      <c r="BK7" s="19">
        <v>-0.62170000000000003</v>
      </c>
      <c r="BL7" s="19">
        <v>-7.1773999999999996</v>
      </c>
      <c r="BM7" s="19">
        <v>-0.85599999999999998</v>
      </c>
      <c r="BN7" s="19">
        <v>-7.1773999999999996</v>
      </c>
      <c r="BO7" s="19">
        <v>-1.5004999999999999</v>
      </c>
      <c r="BP7" s="19">
        <v>-7.1773999999999996</v>
      </c>
      <c r="BQ7" s="19">
        <v>-1.7627999999999999</v>
      </c>
      <c r="BR7" s="19">
        <v>-7.1773999999999996</v>
      </c>
      <c r="BS7" s="17">
        <v>0</v>
      </c>
      <c r="BT7" s="17">
        <v>0</v>
      </c>
      <c r="BU7" s="17">
        <v>2.1133000000000002</v>
      </c>
      <c r="BV7" s="17">
        <v>6.0293000000000001</v>
      </c>
      <c r="BW7" s="17"/>
      <c r="BX7" s="17"/>
      <c r="BY7" s="17"/>
      <c r="BZ7" s="17"/>
      <c r="CA7" s="17"/>
      <c r="CB7" s="17"/>
      <c r="CC7" s="17"/>
      <c r="CD7" s="17"/>
      <c r="CE7" s="12">
        <v>1.4434</v>
      </c>
      <c r="CF7" s="12">
        <v>-1.14E-2</v>
      </c>
      <c r="CG7" s="12">
        <v>0.63180000000000003</v>
      </c>
      <c r="CH7" s="12">
        <v>-7.1939000000000002</v>
      </c>
      <c r="CI7" s="12">
        <v>7.6459999999999999</v>
      </c>
      <c r="CJ7" s="12">
        <v>-3.3090000000000002</v>
      </c>
      <c r="CK7" s="12">
        <v>1.4604999999999999</v>
      </c>
      <c r="CL7" s="12">
        <v>-3.3090000000000002</v>
      </c>
      <c r="CM7" s="12">
        <v>0.84519999999999995</v>
      </c>
      <c r="CN7" s="12">
        <v>-3.3090000000000002</v>
      </c>
      <c r="CO7" s="12">
        <v>0.67249999999999999</v>
      </c>
      <c r="CP7" s="12">
        <v>-3.0385</v>
      </c>
      <c r="CQ7" s="12">
        <v>-4.0056000000000003</v>
      </c>
      <c r="CR7" s="12">
        <v>-2.8086000000000002</v>
      </c>
      <c r="CS7" s="12">
        <v>1.0985</v>
      </c>
      <c r="CT7" s="12">
        <v>-2.1488</v>
      </c>
      <c r="CU7" s="12">
        <v>-1.1709000000000001</v>
      </c>
      <c r="CV7" s="12">
        <v>-3.2645</v>
      </c>
      <c r="CW7" s="12">
        <v>-1.1709000000000001</v>
      </c>
      <c r="CX7" s="12">
        <v>-2.7280000000000002</v>
      </c>
      <c r="CY7" s="12">
        <v>-0.69469999999999998</v>
      </c>
      <c r="CZ7" s="12">
        <v>-3.1737000000000002</v>
      </c>
      <c r="DA7" s="12">
        <v>-7.1475999999999997</v>
      </c>
      <c r="DB7" s="12">
        <v>-0.51239999999999997</v>
      </c>
      <c r="DC7" s="12">
        <v>0.72640000000000005</v>
      </c>
      <c r="DD7" s="12">
        <v>1.6675</v>
      </c>
      <c r="DE7" s="12">
        <v>-3.4264999999999999</v>
      </c>
      <c r="DF7" s="12">
        <v>-2.1882000000000001</v>
      </c>
      <c r="DG7" s="12">
        <v>-3.4264999999999999</v>
      </c>
      <c r="DH7" s="12">
        <v>-1.7423999999999999</v>
      </c>
      <c r="DI7" s="12">
        <v>-0.37269999999999998</v>
      </c>
      <c r="DJ7" s="12">
        <v>2.0066000000000002</v>
      </c>
      <c r="DK7" s="12">
        <v>0.52959999999999996</v>
      </c>
      <c r="DL7" s="12">
        <v>3.2118000000000002</v>
      </c>
      <c r="DM7" s="12">
        <v>-0.48580000000000001</v>
      </c>
      <c r="DN7" s="12">
        <v>4.9638</v>
      </c>
      <c r="DO7" s="12">
        <v>-0.79759999999999998</v>
      </c>
      <c r="DP7" s="12">
        <v>5.2005999999999997</v>
      </c>
    </row>
    <row r="8" spans="2:120" ht="16.149999999999999" customHeight="1" x14ac:dyDescent="0.2">
      <c r="B8" s="2" t="s">
        <v>924</v>
      </c>
      <c r="C8" s="2" t="s">
        <v>938</v>
      </c>
      <c r="D8" s="5">
        <f t="shared" si="0"/>
        <v>18.467700000000001</v>
      </c>
      <c r="E8" s="5">
        <f t="shared" si="1"/>
        <v>16.6707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8"/>
        <v>6.7634343140153286</v>
      </c>
      <c r="M8" s="5">
        <f t="shared" si="23"/>
        <v>2.5472687333691351</v>
      </c>
      <c r="N8" s="5">
        <f>((BW8-BY8)^2+(BX8-BZ8)^2)^0.5 + ((BY8-CA8)^2+(BZ8-CB8)^2)^0.5</f>
        <v>6.268031088786973</v>
      </c>
      <c r="O8" s="5">
        <f>((CA8-CC8)^2+(CB8-CD8)^2)^0.5</f>
        <v>2.1340554186805933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-16.6707</v>
      </c>
      <c r="AW8" s="9">
        <v>0</v>
      </c>
      <c r="AX8" s="9">
        <v>-18.467700000000001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2.5076000000000001</v>
      </c>
      <c r="BV8" s="17">
        <v>-6.2813999999999997</v>
      </c>
      <c r="BW8" s="17">
        <v>5.0481999999999996</v>
      </c>
      <c r="BX8" s="17">
        <v>-6.4656000000000002</v>
      </c>
      <c r="BY8" s="17">
        <v>5.0481999999999996</v>
      </c>
      <c r="BZ8" s="17">
        <v>-6.4656000000000002</v>
      </c>
      <c r="CA8" s="17">
        <v>11.3005</v>
      </c>
      <c r="CB8" s="17">
        <v>-6.9093999999999998</v>
      </c>
      <c r="CC8" s="17">
        <v>13.2347</v>
      </c>
      <c r="CD8" s="17">
        <v>-6.0076999999999998</v>
      </c>
    </row>
    <row r="9" spans="2:120" ht="16.149999999999999" customHeight="1" x14ac:dyDescent="0.2">
      <c r="B9" s="2" t="s">
        <v>925</v>
      </c>
      <c r="C9" s="2" t="s">
        <v>938</v>
      </c>
      <c r="D9" s="5">
        <f t="shared" si="0"/>
        <v>14.8552</v>
      </c>
      <c r="E9" s="5">
        <f t="shared" si="1"/>
        <v>13.9884</v>
      </c>
      <c r="F9" s="5" t="s">
        <v>566</v>
      </c>
      <c r="G9" s="5" t="s">
        <v>566</v>
      </c>
      <c r="H9" s="5" t="s">
        <v>566</v>
      </c>
      <c r="I9" s="5" t="s">
        <v>566</v>
      </c>
      <c r="J9" s="5" t="s">
        <v>566</v>
      </c>
      <c r="K9" s="5" t="s">
        <v>566</v>
      </c>
      <c r="L9" s="5">
        <f t="shared" si="8"/>
        <v>5.361539798416123</v>
      </c>
      <c r="M9" s="5">
        <f t="shared" si="23"/>
        <v>2.075371882338199</v>
      </c>
      <c r="N9" s="5">
        <f>((BW9-BY9)^2+(BX9-BZ9)^2)^0.5 + ((BY9-CA9)^2+(BZ9-CB9)^2)^0.5</f>
        <v>4.4073105472612202</v>
      </c>
      <c r="O9" s="5">
        <f>((CA9-CC9)^2+(CB9-CD9)^2)^0.5</f>
        <v>1.7747097142913262</v>
      </c>
      <c r="P9" s="5" t="s">
        <v>566</v>
      </c>
      <c r="Q9" s="5" t="s">
        <v>566</v>
      </c>
      <c r="R9" s="5" t="s">
        <v>566</v>
      </c>
      <c r="S9" s="5" t="s">
        <v>566</v>
      </c>
      <c r="T9" s="5" t="s">
        <v>566</v>
      </c>
      <c r="U9" s="5" t="s">
        <v>566</v>
      </c>
      <c r="V9" s="5" t="s">
        <v>566</v>
      </c>
      <c r="W9" s="5" t="s">
        <v>566</v>
      </c>
      <c r="X9" s="5" t="s">
        <v>566</v>
      </c>
      <c r="Y9" s="5" t="s">
        <v>566</v>
      </c>
      <c r="Z9" s="5" t="s">
        <v>566</v>
      </c>
      <c r="AA9" s="5" t="s">
        <v>566</v>
      </c>
      <c r="AB9" s="5" t="s">
        <v>566</v>
      </c>
      <c r="AC9" s="5" t="s">
        <v>566</v>
      </c>
      <c r="AD9" s="5" t="s">
        <v>566</v>
      </c>
      <c r="AE9" s="5" t="s">
        <v>566</v>
      </c>
      <c r="AF9" s="5" t="s">
        <v>566</v>
      </c>
      <c r="AG9" s="9">
        <v>0</v>
      </c>
      <c r="AH9" s="9">
        <v>0</v>
      </c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>
        <v>0</v>
      </c>
      <c r="AV9" s="9">
        <v>-13.9884</v>
      </c>
      <c r="AW9" s="9">
        <v>0</v>
      </c>
      <c r="AX9" s="9">
        <v>-14.8552</v>
      </c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>
        <v>0</v>
      </c>
      <c r="BT9" s="17">
        <v>0</v>
      </c>
      <c r="BU9" s="17">
        <v>3.0455000000000001</v>
      </c>
      <c r="BV9" s="17">
        <v>-4.4126000000000003</v>
      </c>
      <c r="BW9" s="17">
        <v>5.1116999999999999</v>
      </c>
      <c r="BX9" s="17">
        <v>-4.2176999999999998</v>
      </c>
      <c r="BY9" s="17">
        <v>5.1116999999999999</v>
      </c>
      <c r="BZ9" s="17">
        <v>-4.2176999999999998</v>
      </c>
      <c r="CA9" s="17">
        <v>9.4817999999999998</v>
      </c>
      <c r="CB9" s="17">
        <v>-3.6461999999999999</v>
      </c>
      <c r="CC9" s="17">
        <v>10.2902</v>
      </c>
      <c r="CD9" s="17">
        <v>-2.0663</v>
      </c>
    </row>
    <row r="10" spans="2:120" ht="16.149999999999999" customHeight="1" x14ac:dyDescent="0.2">
      <c r="B10" s="2" t="s">
        <v>926</v>
      </c>
      <c r="C10" s="2" t="s">
        <v>938</v>
      </c>
      <c r="D10" s="5">
        <f t="shared" si="0"/>
        <v>20.260300000000001</v>
      </c>
      <c r="E10" s="5">
        <f t="shared" si="1"/>
        <v>18.8538</v>
      </c>
      <c r="F10" s="5" t="s">
        <v>566</v>
      </c>
      <c r="G10" s="5" t="s">
        <v>566</v>
      </c>
      <c r="H10" s="5" t="s">
        <v>566</v>
      </c>
      <c r="I10" s="5" t="s">
        <v>566</v>
      </c>
      <c r="J10" s="5" t="s">
        <v>566</v>
      </c>
      <c r="K10" s="5" t="s">
        <v>566</v>
      </c>
      <c r="L10" s="5">
        <f t="shared" si="8"/>
        <v>8.3557887365586261</v>
      </c>
      <c r="M10" s="5">
        <f t="shared" si="23"/>
        <v>3.0755088570836526</v>
      </c>
      <c r="N10" s="5">
        <f>((BW10-BY10)^2+(BX10-BZ10)^2)^0.5 + ((BY10-CA10)^2+(BZ10-CB10)^2)^0.5</f>
        <v>8.4646639279747848</v>
      </c>
      <c r="O10" s="5">
        <f>((CA10-CC10)^2+(CB10-CD10)^2)^0.5</f>
        <v>2.2892040385251806</v>
      </c>
      <c r="P10" s="5" t="s">
        <v>566</v>
      </c>
      <c r="Q10" s="5" t="s">
        <v>566</v>
      </c>
      <c r="R10" s="5" t="s">
        <v>566</v>
      </c>
      <c r="S10" s="5" t="s">
        <v>566</v>
      </c>
      <c r="T10" s="5" t="s">
        <v>566</v>
      </c>
      <c r="U10" s="5" t="s">
        <v>566</v>
      </c>
      <c r="V10" s="5" t="s">
        <v>566</v>
      </c>
      <c r="W10" s="5" t="s">
        <v>566</v>
      </c>
      <c r="X10" s="5" t="s">
        <v>566</v>
      </c>
      <c r="Y10" s="5" t="s">
        <v>566</v>
      </c>
      <c r="Z10" s="5" t="s">
        <v>566</v>
      </c>
      <c r="AA10" s="5" t="s">
        <v>566</v>
      </c>
      <c r="AB10" s="5" t="s">
        <v>566</v>
      </c>
      <c r="AC10" s="5" t="s">
        <v>566</v>
      </c>
      <c r="AD10" s="5" t="s">
        <v>566</v>
      </c>
      <c r="AE10" s="5" t="s">
        <v>566</v>
      </c>
      <c r="AF10" s="5" t="s">
        <v>566</v>
      </c>
      <c r="AG10" s="9">
        <v>0</v>
      </c>
      <c r="AH10" s="9">
        <v>0</v>
      </c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>
        <v>0</v>
      </c>
      <c r="AV10" s="9">
        <v>-18.8538</v>
      </c>
      <c r="AW10" s="9">
        <v>0</v>
      </c>
      <c r="AX10" s="9">
        <v>-20.260300000000001</v>
      </c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>
        <v>0</v>
      </c>
      <c r="BT10" s="17">
        <v>0</v>
      </c>
      <c r="BU10" s="17">
        <v>3.3045</v>
      </c>
      <c r="BV10" s="17">
        <v>-7.6745999999999999</v>
      </c>
      <c r="BW10" s="17">
        <v>5.7771999999999997</v>
      </c>
      <c r="BX10" s="17">
        <v>-9.5033999999999992</v>
      </c>
      <c r="BY10" s="17">
        <v>10.203799999999999</v>
      </c>
      <c r="BZ10" s="17">
        <v>-11.5989</v>
      </c>
      <c r="CA10" s="17">
        <v>13.7662</v>
      </c>
      <c r="CB10" s="17">
        <v>-11.4154</v>
      </c>
      <c r="CC10" s="17">
        <v>12.5025</v>
      </c>
      <c r="CD10" s="17">
        <v>-9.5066000000000006</v>
      </c>
    </row>
    <row r="11" spans="2:120" ht="16.149999999999999" customHeight="1" x14ac:dyDescent="0.2">
      <c r="B11" s="2" t="s">
        <v>927</v>
      </c>
      <c r="C11" s="2" t="s">
        <v>938</v>
      </c>
      <c r="D11" s="5">
        <f t="shared" si="0"/>
        <v>18.475999999999999</v>
      </c>
      <c r="E11" s="5">
        <f t="shared" si="1"/>
        <v>17.482800000000001</v>
      </c>
      <c r="F11" s="5" t="s">
        <v>566</v>
      </c>
      <c r="G11" s="5" t="s">
        <v>566</v>
      </c>
      <c r="H11" s="5" t="s">
        <v>566</v>
      </c>
      <c r="I11" s="5" t="s">
        <v>566</v>
      </c>
      <c r="J11" s="5" t="s">
        <v>566</v>
      </c>
      <c r="K11" s="5" t="s">
        <v>566</v>
      </c>
      <c r="L11" s="5">
        <f t="shared" si="8"/>
        <v>8.2293631551900788</v>
      </c>
      <c r="M11" s="5">
        <f t="shared" si="23"/>
        <v>2.9182620941238304</v>
      </c>
      <c r="N11" s="5">
        <f>((BW11-BY11)^2+(BX11-BZ11)^2)^0.5 + ((BY11-CA11)^2+(BZ11-CB11)^2)^0.5</f>
        <v>7.3749415759544625</v>
      </c>
      <c r="O11" s="5">
        <f>((CA11-CC11)^2+(CB11-CD11)^2)^0.5</f>
        <v>1.8156804812521392</v>
      </c>
      <c r="P11" s="5" t="s">
        <v>566</v>
      </c>
      <c r="Q11" s="5" t="s">
        <v>566</v>
      </c>
      <c r="R11" s="5" t="s">
        <v>566</v>
      </c>
      <c r="S11" s="5" t="s">
        <v>566</v>
      </c>
      <c r="T11" s="5" t="s">
        <v>566</v>
      </c>
      <c r="U11" s="5" t="s">
        <v>566</v>
      </c>
      <c r="V11" s="5" t="s">
        <v>566</v>
      </c>
      <c r="W11" s="5" t="s">
        <v>566</v>
      </c>
      <c r="X11" s="5" t="s">
        <v>566</v>
      </c>
      <c r="Y11" s="5" t="s">
        <v>566</v>
      </c>
      <c r="Z11" s="5" t="s">
        <v>566</v>
      </c>
      <c r="AA11" s="5" t="s">
        <v>566</v>
      </c>
      <c r="AB11" s="5" t="s">
        <v>566</v>
      </c>
      <c r="AC11" s="5" t="s">
        <v>566</v>
      </c>
      <c r="AD11" s="5" t="s">
        <v>566</v>
      </c>
      <c r="AE11" s="5" t="s">
        <v>566</v>
      </c>
      <c r="AF11" s="5" t="s">
        <v>566</v>
      </c>
      <c r="AG11" s="9">
        <v>0</v>
      </c>
      <c r="AH11" s="9">
        <v>0</v>
      </c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>
        <v>0</v>
      </c>
      <c r="AV11" s="9">
        <v>-17.482800000000001</v>
      </c>
      <c r="AW11" s="9">
        <v>0</v>
      </c>
      <c r="AX11" s="9">
        <v>-18.475999999999999</v>
      </c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>
        <v>0</v>
      </c>
      <c r="BT11" s="17">
        <v>0</v>
      </c>
      <c r="BU11" s="17">
        <v>0.46350000000000002</v>
      </c>
      <c r="BV11" s="17">
        <v>-8.2163000000000004</v>
      </c>
      <c r="BW11" s="17">
        <v>2.0657000000000001</v>
      </c>
      <c r="BX11" s="17">
        <v>-5.7771999999999997</v>
      </c>
      <c r="BY11" s="17">
        <v>3.6709000000000001</v>
      </c>
      <c r="BZ11" s="17">
        <v>-0.26919999999999999</v>
      </c>
      <c r="CA11" s="17">
        <v>3.2143999999999999</v>
      </c>
      <c r="CB11" s="17">
        <v>1.3037000000000001</v>
      </c>
      <c r="CC11" s="17">
        <v>1.7475000000000001</v>
      </c>
      <c r="CD11" s="17">
        <v>0.23369999999999999</v>
      </c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23"/>
        <v>0</v>
      </c>
      <c r="N12" s="5">
        <f>((BW12-BY12)^2+(BX12-BZ12)^2)^0.5 + ((BY12-CA12)^2+(BZ12-CB12)^2)^0.5</f>
        <v>0</v>
      </c>
      <c r="O12" s="5">
        <f>((CA12-CC12)^2+(CB12-CD12)^2)^0.5</f>
        <v>0</v>
      </c>
      <c r="P12" s="5">
        <f t="shared" si="14"/>
        <v>0</v>
      </c>
      <c r="Q12" s="5">
        <f t="shared" si="9"/>
        <v>0</v>
      </c>
      <c r="R12" s="5">
        <f t="shared" si="15"/>
        <v>0</v>
      </c>
      <c r="S12" s="5">
        <f t="shared" si="16"/>
        <v>0</v>
      </c>
      <c r="T12" s="5">
        <f t="shared" si="17"/>
        <v>0</v>
      </c>
      <c r="U12" s="5">
        <f t="shared" si="18"/>
        <v>0</v>
      </c>
      <c r="V12" s="5">
        <f t="shared" si="19"/>
        <v>0</v>
      </c>
      <c r="W12" s="5">
        <f t="shared" si="20"/>
        <v>0</v>
      </c>
      <c r="X12" s="5">
        <f t="shared" si="21"/>
        <v>0</v>
      </c>
      <c r="Y12" s="5">
        <f t="shared" si="22"/>
        <v>0</v>
      </c>
      <c r="Z12" s="5">
        <f t="shared" si="10"/>
        <v>0</v>
      </c>
      <c r="AA12" s="5">
        <f t="shared" si="11"/>
        <v>0</v>
      </c>
      <c r="AB12" s="5">
        <f t="shared" si="12"/>
        <v>0</v>
      </c>
      <c r="AC12" s="6">
        <f t="shared" si="13"/>
        <v>0</v>
      </c>
      <c r="AD12" s="6">
        <f>((EA12-EG12)^2+(EB12-EH12)^2)^0.5</f>
        <v>0</v>
      </c>
      <c r="AE12" s="6">
        <f>((ES12-EU12)^2+(ET12-EV12)^2)^0.5</f>
        <v>0</v>
      </c>
      <c r="AF12" s="6">
        <f>((FC12-FE12)^2+(FD12-FF12)^2)^0.5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AVERAGE(D3:D11)</f>
        <v>18.104200000000002</v>
      </c>
      <c r="E13" s="14">
        <f t="shared" ref="E13:AF13" si="24">AVERAGE(E3:E11)</f>
        <v>16.611455555555555</v>
      </c>
      <c r="F13" s="14">
        <f t="shared" si="24"/>
        <v>3.6108800000000003</v>
      </c>
      <c r="G13" s="14">
        <f t="shared" si="24"/>
        <v>1.1579999999999999</v>
      </c>
      <c r="H13" s="14">
        <f t="shared" si="24"/>
        <v>1.8617000000000001</v>
      </c>
      <c r="I13" s="14">
        <f t="shared" si="24"/>
        <v>1.1553199999999997</v>
      </c>
      <c r="J13" s="14">
        <f t="shared" si="24"/>
        <v>2.1833600000000004</v>
      </c>
      <c r="K13" s="14">
        <f t="shared" si="24"/>
        <v>1.3478600000000003</v>
      </c>
      <c r="L13" s="14">
        <f t="shared" si="24"/>
        <v>7.0505458473573208</v>
      </c>
      <c r="M13" s="14">
        <f t="shared" si="24"/>
        <v>2.6144401925078546</v>
      </c>
      <c r="N13" s="14">
        <f t="shared" si="24"/>
        <v>6.8224613835379788</v>
      </c>
      <c r="O13" s="14">
        <f t="shared" si="24"/>
        <v>2.1185318991385689</v>
      </c>
      <c r="P13" s="14">
        <f t="shared" si="24"/>
        <v>7.1684592389176371</v>
      </c>
      <c r="Q13" s="14">
        <f t="shared" si="24"/>
        <v>7.5894817115061572</v>
      </c>
      <c r="R13" s="14">
        <f t="shared" si="24"/>
        <v>4.9067329298719713</v>
      </c>
      <c r="S13" s="14">
        <f t="shared" si="24"/>
        <v>5.7311349581796289</v>
      </c>
      <c r="T13" s="14">
        <f t="shared" si="24"/>
        <v>6.8964298946404323</v>
      </c>
      <c r="U13" s="14">
        <f t="shared" si="24"/>
        <v>8.1675676155138923</v>
      </c>
      <c r="V13" s="14">
        <f t="shared" si="24"/>
        <v>1.4811180369468067</v>
      </c>
      <c r="W13" s="14">
        <f t="shared" si="24"/>
        <v>2.065974427768416</v>
      </c>
      <c r="X13" s="14">
        <f t="shared" si="24"/>
        <v>0.51430824688471344</v>
      </c>
      <c r="Y13" s="14">
        <f t="shared" si="24"/>
        <v>1.4600199999999997</v>
      </c>
      <c r="Z13" s="14">
        <f t="shared" si="24"/>
        <v>0.81557999999999997</v>
      </c>
      <c r="AA13" s="14">
        <f t="shared" si="24"/>
        <v>2.1823599999999996</v>
      </c>
      <c r="AB13" s="14">
        <f t="shared" si="24"/>
        <v>3.8577399999999997</v>
      </c>
      <c r="AC13" s="14">
        <f t="shared" si="24"/>
        <v>3.5614599999999994</v>
      </c>
      <c r="AD13" s="14">
        <f t="shared" si="24"/>
        <v>0.59905999999999993</v>
      </c>
      <c r="AE13" s="14">
        <f t="shared" si="24"/>
        <v>0.51901999999999993</v>
      </c>
      <c r="AF13" s="14">
        <f t="shared" si="24"/>
        <v>0.42392000000000013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STDEV(D3:D11)</f>
        <v>1.9146245369523496</v>
      </c>
      <c r="E14" s="14">
        <f t="shared" ref="E14:AF14" si="25">STDEV(E3:E11)</f>
        <v>1.6981206841028047</v>
      </c>
      <c r="F14" s="14">
        <f t="shared" si="25"/>
        <v>0.28921917640433176</v>
      </c>
      <c r="G14" s="14">
        <f t="shared" si="25"/>
        <v>0.11373873570600299</v>
      </c>
      <c r="H14" s="14">
        <f t="shared" si="25"/>
        <v>0.15164466690259829</v>
      </c>
      <c r="I14" s="14">
        <f t="shared" si="25"/>
        <v>0.14244487354762864</v>
      </c>
      <c r="J14" s="14">
        <f t="shared" si="25"/>
        <v>0.37643546326030319</v>
      </c>
      <c r="K14" s="14">
        <f t="shared" si="25"/>
        <v>0.26075048034471698</v>
      </c>
      <c r="L14" s="14">
        <f t="shared" si="25"/>
        <v>1.3263842130554753</v>
      </c>
      <c r="M14" s="14">
        <f t="shared" si="25"/>
        <v>0.4970730265860222</v>
      </c>
      <c r="N14" s="14">
        <f t="shared" si="25"/>
        <v>1.5606791466351695</v>
      </c>
      <c r="O14" s="14">
        <f t="shared" si="25"/>
        <v>0.33591017090200176</v>
      </c>
      <c r="P14" s="14">
        <f t="shared" si="25"/>
        <v>0.97444159264189301</v>
      </c>
      <c r="Q14" s="14">
        <f t="shared" si="25"/>
        <v>1.2147976522417054</v>
      </c>
      <c r="R14" s="14">
        <f t="shared" si="25"/>
        <v>0.65636881868164021</v>
      </c>
      <c r="S14" s="14">
        <f t="shared" si="25"/>
        <v>0.91896401937956163</v>
      </c>
      <c r="T14" s="14">
        <f t="shared" si="25"/>
        <v>0.8241370655947956</v>
      </c>
      <c r="U14" s="14">
        <f t="shared" si="25"/>
        <v>1.0668241092190023</v>
      </c>
      <c r="V14" s="14">
        <f t="shared" si="25"/>
        <v>0.15104381248018015</v>
      </c>
      <c r="W14" s="14">
        <f t="shared" si="25"/>
        <v>0.20881056548629387</v>
      </c>
      <c r="X14" s="14">
        <f t="shared" si="25"/>
        <v>8.453083155255095E-2</v>
      </c>
      <c r="Y14" s="14">
        <f t="shared" si="25"/>
        <v>0.11845326926682963</v>
      </c>
      <c r="Z14" s="14">
        <f t="shared" si="25"/>
        <v>9.6000505207004164E-2</v>
      </c>
      <c r="AA14" s="14">
        <f t="shared" si="25"/>
        <v>0.28366097369924148</v>
      </c>
      <c r="AB14" s="14">
        <f t="shared" si="25"/>
        <v>0.46519914875244828</v>
      </c>
      <c r="AC14" s="14">
        <f t="shared" si="25"/>
        <v>0.75930110496429715</v>
      </c>
      <c r="AD14" s="14">
        <f t="shared" si="25"/>
        <v>7.0797055023496827E-2</v>
      </c>
      <c r="AE14" s="14">
        <f t="shared" si="25"/>
        <v>5.8976325758730984E-2</v>
      </c>
      <c r="AF14" s="14">
        <f t="shared" si="25"/>
        <v>4.4656097008135213E-2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MAX(D3:D11)-MIN(D3:D11)</f>
        <v>5.4051000000000009</v>
      </c>
      <c r="E15" s="14">
        <f t="shared" ref="E15:AF15" si="26">MAX(E3:E11)-MIN(E3:E11)</f>
        <v>4.8888999999999996</v>
      </c>
      <c r="F15" s="14">
        <f t="shared" si="26"/>
        <v>0.74739999999999984</v>
      </c>
      <c r="G15" s="14">
        <f t="shared" si="26"/>
        <v>0.26479999999999992</v>
      </c>
      <c r="H15" s="14">
        <f t="shared" si="26"/>
        <v>0.39939999999999998</v>
      </c>
      <c r="I15" s="14">
        <f t="shared" si="26"/>
        <v>0.35760000000000014</v>
      </c>
      <c r="J15" s="14">
        <f t="shared" si="26"/>
        <v>0.86169999999999991</v>
      </c>
      <c r="K15" s="14">
        <f t="shared" si="26"/>
        <v>0.62620000000000076</v>
      </c>
      <c r="L15" s="14">
        <f t="shared" si="26"/>
        <v>3.6637140755754558</v>
      </c>
      <c r="M15" s="14">
        <f t="shared" si="26"/>
        <v>1.1160862169329309</v>
      </c>
      <c r="N15" s="14">
        <f t="shared" si="26"/>
        <v>4.0573533807135647</v>
      </c>
      <c r="O15" s="14">
        <f t="shared" si="26"/>
        <v>0.80430012865227951</v>
      </c>
      <c r="P15" s="14">
        <f t="shared" si="26"/>
        <v>2.6569712685965037</v>
      </c>
      <c r="Q15" s="14">
        <f t="shared" si="26"/>
        <v>3.220663541078312</v>
      </c>
      <c r="R15" s="14">
        <f t="shared" si="26"/>
        <v>1.8093065785644056</v>
      </c>
      <c r="S15" s="14">
        <f t="shared" si="26"/>
        <v>2.4241163530991505</v>
      </c>
      <c r="T15" s="14">
        <f t="shared" si="26"/>
        <v>2.0701889031365752</v>
      </c>
      <c r="U15" s="14">
        <f t="shared" si="26"/>
        <v>3.0055475865792829</v>
      </c>
      <c r="V15" s="14">
        <f t="shared" si="26"/>
        <v>0.37402524149624505</v>
      </c>
      <c r="W15" s="14">
        <f t="shared" si="26"/>
        <v>0.53618609228256942</v>
      </c>
      <c r="X15" s="14">
        <f t="shared" si="26"/>
        <v>0.21297937193675182</v>
      </c>
      <c r="Y15" s="14">
        <f t="shared" si="26"/>
        <v>0.32070000000000043</v>
      </c>
      <c r="Z15" s="14">
        <f t="shared" si="26"/>
        <v>0.23740000000000006</v>
      </c>
      <c r="AA15" s="14">
        <f t="shared" si="26"/>
        <v>0.7150000000000003</v>
      </c>
      <c r="AB15" s="14">
        <f t="shared" si="26"/>
        <v>1.1429999999999998</v>
      </c>
      <c r="AC15" s="14">
        <f t="shared" si="26"/>
        <v>1.913899999999999</v>
      </c>
      <c r="AD15" s="14">
        <f t="shared" si="26"/>
        <v>0.1855</v>
      </c>
      <c r="AE15" s="14">
        <f t="shared" si="26"/>
        <v>0.15680000000000016</v>
      </c>
      <c r="AF15" s="14">
        <f t="shared" si="26"/>
        <v>0.10609999999999942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MIN(D3:D11)</f>
        <v>14.8552</v>
      </c>
      <c r="E16" s="14">
        <f t="shared" ref="E16:AF16" si="27">MIN(E3:E11)</f>
        <v>13.9649</v>
      </c>
      <c r="F16" s="14">
        <f t="shared" si="27"/>
        <v>3.1674000000000002</v>
      </c>
      <c r="G16" s="14">
        <f t="shared" si="27"/>
        <v>1.0141</v>
      </c>
      <c r="H16" s="14">
        <f t="shared" si="27"/>
        <v>1.6104000000000003</v>
      </c>
      <c r="I16" s="14">
        <f t="shared" si="27"/>
        <v>0.90549999999999953</v>
      </c>
      <c r="J16" s="14">
        <f t="shared" si="27"/>
        <v>1.6535000000000002</v>
      </c>
      <c r="K16" s="14">
        <f t="shared" si="27"/>
        <v>1.0495999999999999</v>
      </c>
      <c r="L16" s="14">
        <f t="shared" si="27"/>
        <v>5.361539798416123</v>
      </c>
      <c r="M16" s="14">
        <f t="shared" si="27"/>
        <v>1.9770716855996899</v>
      </c>
      <c r="N16" s="14">
        <f t="shared" si="27"/>
        <v>4.4073105472612202</v>
      </c>
      <c r="O16" s="14">
        <f t="shared" si="27"/>
        <v>1.7747097142913262</v>
      </c>
      <c r="P16" s="14">
        <f t="shared" si="27"/>
        <v>5.6126124434170581</v>
      </c>
      <c r="Q16" s="14">
        <f t="shared" si="27"/>
        <v>5.541037812540174</v>
      </c>
      <c r="R16" s="14">
        <f t="shared" si="27"/>
        <v>4.0927816518842048</v>
      </c>
      <c r="S16" s="14">
        <f t="shared" si="27"/>
        <v>4.7211078456226785</v>
      </c>
      <c r="T16" s="14">
        <f t="shared" si="27"/>
        <v>5.484333801839564</v>
      </c>
      <c r="U16" s="14">
        <f t="shared" si="27"/>
        <v>6.5837183050309811</v>
      </c>
      <c r="V16" s="14">
        <f t="shared" si="27"/>
        <v>1.2266964457436078</v>
      </c>
      <c r="W16" s="14">
        <f t="shared" si="27"/>
        <v>1.7238019607831987</v>
      </c>
      <c r="X16" s="14">
        <f t="shared" si="27"/>
        <v>0.39152711272656432</v>
      </c>
      <c r="Y16" s="14">
        <f t="shared" si="27"/>
        <v>1.2642999999999995</v>
      </c>
      <c r="Z16" s="14">
        <f t="shared" si="27"/>
        <v>0.66999999999999993</v>
      </c>
      <c r="AA16" s="14">
        <f t="shared" si="27"/>
        <v>1.6852999999999998</v>
      </c>
      <c r="AB16" s="14">
        <f t="shared" si="27"/>
        <v>3.1013000000000002</v>
      </c>
      <c r="AC16" s="14">
        <f t="shared" si="27"/>
        <v>2.5203000000000007</v>
      </c>
      <c r="AD16" s="14">
        <f t="shared" si="27"/>
        <v>0.47749999999999981</v>
      </c>
      <c r="AE16" s="14">
        <f t="shared" si="27"/>
        <v>0.42289999999999983</v>
      </c>
      <c r="AF16" s="14">
        <f t="shared" si="27"/>
        <v>0.36450000000000049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MAX(D3:D11)</f>
        <v>20.260300000000001</v>
      </c>
      <c r="E17" s="14">
        <f t="shared" ref="E17:AF17" si="28">MAX(E3:E11)</f>
        <v>18.8538</v>
      </c>
      <c r="F17" s="14">
        <f t="shared" si="28"/>
        <v>3.9148000000000001</v>
      </c>
      <c r="G17" s="14">
        <f t="shared" si="28"/>
        <v>1.2788999999999999</v>
      </c>
      <c r="H17" s="14">
        <f t="shared" si="28"/>
        <v>2.0098000000000003</v>
      </c>
      <c r="I17" s="14">
        <f t="shared" si="28"/>
        <v>1.2630999999999997</v>
      </c>
      <c r="J17" s="14">
        <f t="shared" si="28"/>
        <v>2.5152000000000001</v>
      </c>
      <c r="K17" s="14">
        <f t="shared" si="28"/>
        <v>1.6758000000000006</v>
      </c>
      <c r="L17" s="14">
        <f t="shared" si="28"/>
        <v>9.0252538739915789</v>
      </c>
      <c r="M17" s="14">
        <f t="shared" si="28"/>
        <v>3.0931579025326208</v>
      </c>
      <c r="N17" s="14">
        <f t="shared" si="28"/>
        <v>8.4646639279747848</v>
      </c>
      <c r="O17" s="14">
        <f t="shared" si="28"/>
        <v>2.5790098429436057</v>
      </c>
      <c r="P17" s="14">
        <f t="shared" si="28"/>
        <v>8.2695837120135618</v>
      </c>
      <c r="Q17" s="14">
        <f t="shared" si="28"/>
        <v>8.761701353618486</v>
      </c>
      <c r="R17" s="14">
        <f t="shared" si="28"/>
        <v>5.9020882304486104</v>
      </c>
      <c r="S17" s="14">
        <f t="shared" si="28"/>
        <v>7.145224198721829</v>
      </c>
      <c r="T17" s="14">
        <f t="shared" si="28"/>
        <v>7.5545227049761392</v>
      </c>
      <c r="U17" s="14">
        <f t="shared" si="28"/>
        <v>9.589265891610264</v>
      </c>
      <c r="V17" s="14">
        <f t="shared" si="28"/>
        <v>1.6007216872398529</v>
      </c>
      <c r="W17" s="14">
        <f t="shared" si="28"/>
        <v>2.2599880530657681</v>
      </c>
      <c r="X17" s="14">
        <f t="shared" si="28"/>
        <v>0.60450648466331613</v>
      </c>
      <c r="Y17" s="14">
        <f t="shared" si="28"/>
        <v>1.585</v>
      </c>
      <c r="Z17" s="14">
        <f t="shared" si="28"/>
        <v>0.90739999999999998</v>
      </c>
      <c r="AA17" s="14">
        <f t="shared" si="28"/>
        <v>2.4003000000000001</v>
      </c>
      <c r="AB17" s="14">
        <f t="shared" si="28"/>
        <v>4.2443</v>
      </c>
      <c r="AC17" s="14">
        <f t="shared" si="28"/>
        <v>4.4341999999999997</v>
      </c>
      <c r="AD17" s="14">
        <f t="shared" si="28"/>
        <v>0.66299999999999981</v>
      </c>
      <c r="AE17" s="14">
        <f t="shared" si="28"/>
        <v>0.57969999999999999</v>
      </c>
      <c r="AF17" s="14">
        <f t="shared" si="28"/>
        <v>0.47059999999999991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COUNT(D3:D11)</f>
        <v>9</v>
      </c>
      <c r="E18" s="15">
        <f t="shared" ref="E18:AF18" si="29">COUNT(E3:E11)</f>
        <v>9</v>
      </c>
      <c r="F18" s="15">
        <f t="shared" si="29"/>
        <v>5</v>
      </c>
      <c r="G18" s="15">
        <f t="shared" si="29"/>
        <v>5</v>
      </c>
      <c r="H18" s="15">
        <f t="shared" si="29"/>
        <v>5</v>
      </c>
      <c r="I18" s="15">
        <f t="shared" si="29"/>
        <v>5</v>
      </c>
      <c r="J18" s="15">
        <f t="shared" si="29"/>
        <v>5</v>
      </c>
      <c r="K18" s="15">
        <f t="shared" si="29"/>
        <v>5</v>
      </c>
      <c r="L18" s="15">
        <f t="shared" si="29"/>
        <v>8</v>
      </c>
      <c r="M18" s="15">
        <f t="shared" si="29"/>
        <v>6</v>
      </c>
      <c r="N18" s="15">
        <f t="shared" si="29"/>
        <v>5</v>
      </c>
      <c r="O18" s="15">
        <f t="shared" si="29"/>
        <v>5</v>
      </c>
      <c r="P18" s="15">
        <f t="shared" si="29"/>
        <v>5</v>
      </c>
      <c r="Q18" s="15">
        <f t="shared" si="29"/>
        <v>5</v>
      </c>
      <c r="R18" s="15">
        <f t="shared" si="29"/>
        <v>5</v>
      </c>
      <c r="S18" s="15">
        <f t="shared" si="29"/>
        <v>5</v>
      </c>
      <c r="T18" s="15">
        <f t="shared" si="29"/>
        <v>5</v>
      </c>
      <c r="U18" s="15">
        <f t="shared" si="29"/>
        <v>5</v>
      </c>
      <c r="V18" s="15">
        <f t="shared" si="29"/>
        <v>5</v>
      </c>
      <c r="W18" s="15">
        <f t="shared" si="29"/>
        <v>5</v>
      </c>
      <c r="X18" s="15">
        <f t="shared" si="29"/>
        <v>5</v>
      </c>
      <c r="Y18" s="15">
        <f t="shared" si="29"/>
        <v>5</v>
      </c>
      <c r="Z18" s="15">
        <f t="shared" si="29"/>
        <v>5</v>
      </c>
      <c r="AA18" s="15">
        <f t="shared" si="29"/>
        <v>5</v>
      </c>
      <c r="AB18" s="15">
        <f t="shared" si="29"/>
        <v>5</v>
      </c>
      <c r="AC18" s="15">
        <f t="shared" si="29"/>
        <v>5</v>
      </c>
      <c r="AD18" s="15">
        <f t="shared" si="29"/>
        <v>5</v>
      </c>
      <c r="AE18" s="15">
        <f t="shared" si="29"/>
        <v>5</v>
      </c>
      <c r="AF18" s="15">
        <f t="shared" si="29"/>
        <v>5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218</v>
      </c>
      <c r="C23" s="1" t="s">
        <v>636</v>
      </c>
      <c r="D23" s="5">
        <f t="shared" ref="D23:D32" si="30">((AG23-AW23)^2+(AH23-AX23)^2)^0.5</f>
        <v>21.784300000000002</v>
      </c>
      <c r="E23" s="5">
        <f t="shared" ref="E23:E32" si="31">((AG23-AU23)^2+(AH23-AV23)^2)^0.5</f>
        <v>20.606400000000001</v>
      </c>
      <c r="F23" s="5">
        <f t="shared" ref="F23:F32" si="32">((AG23-AM23)^2+(AH23-AN23)^2)^0.5</f>
        <v>4.1814999999999998</v>
      </c>
      <c r="G23" s="5">
        <f t="shared" ref="G23:G32" si="33">((AG23-AI23)^2+(AH23-AJ23)^2)^0.5</f>
        <v>1.2503</v>
      </c>
      <c r="H23" s="5">
        <f t="shared" ref="H23:H32" si="34">((AK23-AM23)^2+(AL23-AN23)^2)^0.5</f>
        <v>2.1323999999999996</v>
      </c>
      <c r="I23" s="5">
        <f t="shared" ref="I23:I32" si="35">((AM23-AO23)^2+(AN23-AP23)^2)^0.5</f>
        <v>1.3284000000000002</v>
      </c>
      <c r="J23" s="5">
        <f t="shared" ref="J23:J32" si="36">((AO23-AQ23)^2+(AP23-AR23)^2)^0.5</f>
        <v>2.6967999999999996</v>
      </c>
      <c r="K23" s="5">
        <f t="shared" ref="K23:K32" si="37">((AQ23-AS23)^2+(AR23-AT23)^2)^0.5</f>
        <v>2.0136000000000003</v>
      </c>
      <c r="L23" s="5" t="s">
        <v>566</v>
      </c>
      <c r="M23" s="5" t="s">
        <v>566</v>
      </c>
      <c r="N23" s="5" t="s">
        <v>566</v>
      </c>
      <c r="O23" s="5" t="s">
        <v>566</v>
      </c>
      <c r="P23" s="5">
        <f>((CE23-CG23)^2+(CF23-CH23)^2)^0.5</f>
        <v>8.4507478136553082</v>
      </c>
      <c r="Q23" s="5">
        <f t="shared" ref="Q23:Q32" si="38">((CG23-CI23)^2+(CH23-CJ23)^2)^0.5</f>
        <v>9.2850009461496548</v>
      </c>
      <c r="R23" s="5">
        <f>((CO23-CQ23)^2+(CP23-CR23)^2)^0.5</f>
        <v>5.6030519799480709</v>
      </c>
      <c r="S23" s="5">
        <f>((CQ23-CS23)^2+(CR23-CT23)^2)^0.5</f>
        <v>6.676799150041882</v>
      </c>
      <c r="T23" s="5">
        <f>((CY23-DA23)^2+(CZ23-DB23)^2)^0.5</f>
        <v>8.2122387848868588</v>
      </c>
      <c r="U23" s="5">
        <f>((DA23-DC23)^2+(DB23-DD23)^2)^0.5</f>
        <v>8.7549833180880476</v>
      </c>
      <c r="V23" s="5" t="s">
        <v>566</v>
      </c>
      <c r="W23" s="5" t="s">
        <v>566</v>
      </c>
      <c r="X23" s="5" t="s">
        <v>566</v>
      </c>
      <c r="Y23" s="5">
        <f t="shared" ref="Y23:Y32" si="39">((BE23-BK23)^2+(BF23-BL23)^2)^0.5</f>
        <v>1.7023999999999999</v>
      </c>
      <c r="Z23" s="5">
        <f t="shared" ref="Z23:Z32" si="40">((BG23-BI23)^2+(BH23-BJ23)^2)^0.5</f>
        <v>0.9919</v>
      </c>
      <c r="AA23" s="5">
        <f t="shared" ref="AA23:AA32" si="41">((BC23-BM23)^2+(BD23-BN23)^2)^0.5</f>
        <v>2.5787</v>
      </c>
      <c r="AB23" s="5">
        <f t="shared" ref="AB23:AB32" si="42">((BA23-BO23)^2+(BB23-BP23)^2)^0.5</f>
        <v>5.1644000000000005</v>
      </c>
      <c r="AC23" s="6">
        <f t="shared" ref="AC23:AC32" si="43">((AY23-BQ23)^2+(AZ23-BR23)^2)^0.5</f>
        <v>5.0780000000000003</v>
      </c>
      <c r="AD23" s="6">
        <f>((CK23-CM23)^2+(CL23-CN23)^2)^0.5</f>
        <v>0.75950000000000006</v>
      </c>
      <c r="AE23" s="6">
        <f>((CU23-CW23)^2+(CV23-CX23)^2)^0.5</f>
        <v>0.67690000000000006</v>
      </c>
      <c r="AF23" s="6">
        <f>((DE23-DG23)^2+(DF23-DH23)^2)^0.5</f>
        <v>0.43119999999999958</v>
      </c>
      <c r="AG23" s="9">
        <v>0</v>
      </c>
      <c r="AH23" s="9">
        <v>0</v>
      </c>
      <c r="AI23" s="9">
        <v>0</v>
      </c>
      <c r="AJ23" s="9">
        <v>-1.2503</v>
      </c>
      <c r="AK23" s="9">
        <v>0</v>
      </c>
      <c r="AL23" s="9">
        <v>-2.0491000000000001</v>
      </c>
      <c r="AM23" s="9">
        <v>0</v>
      </c>
      <c r="AN23" s="9">
        <v>-4.1814999999999998</v>
      </c>
      <c r="AO23" s="9">
        <v>0</v>
      </c>
      <c r="AP23" s="9">
        <v>-5.5099</v>
      </c>
      <c r="AQ23" s="9">
        <v>0</v>
      </c>
      <c r="AR23" s="9">
        <v>-8.2066999999999997</v>
      </c>
      <c r="AS23" s="9">
        <v>0</v>
      </c>
      <c r="AT23" s="9">
        <v>-10.2203</v>
      </c>
      <c r="AU23" s="9">
        <v>0</v>
      </c>
      <c r="AV23" s="9">
        <v>-20.606400000000001</v>
      </c>
      <c r="AW23" s="9">
        <v>0</v>
      </c>
      <c r="AX23" s="9">
        <v>-21.784300000000002</v>
      </c>
      <c r="AY23" s="18">
        <v>3.1667000000000001</v>
      </c>
      <c r="AZ23" s="18">
        <v>-8.9039999999999999</v>
      </c>
      <c r="BA23" s="19">
        <v>2.8346</v>
      </c>
      <c r="BB23" s="19">
        <v>-8.9039999999999999</v>
      </c>
      <c r="BC23" s="19">
        <v>1.4294</v>
      </c>
      <c r="BD23" s="19">
        <v>-8.9039999999999999</v>
      </c>
      <c r="BE23" s="19">
        <v>0.89980000000000004</v>
      </c>
      <c r="BF23" s="19">
        <v>-8.9039999999999999</v>
      </c>
      <c r="BG23" s="19">
        <v>0.50990000000000002</v>
      </c>
      <c r="BH23" s="19">
        <v>-8.9039999999999999</v>
      </c>
      <c r="BI23" s="19">
        <v>-0.48199999999999998</v>
      </c>
      <c r="BJ23" s="19">
        <v>-8.9039999999999999</v>
      </c>
      <c r="BK23" s="19">
        <v>-0.80259999999999998</v>
      </c>
      <c r="BL23" s="19">
        <v>-8.9039999999999999</v>
      </c>
      <c r="BM23" s="19">
        <v>-1.1493</v>
      </c>
      <c r="BN23" s="19">
        <v>-8.9039999999999999</v>
      </c>
      <c r="BO23" s="19">
        <v>-2.3298000000000001</v>
      </c>
      <c r="BP23" s="19">
        <v>-8.9039999999999999</v>
      </c>
      <c r="BQ23" s="19">
        <v>-1.9113</v>
      </c>
      <c r="BR23" s="19">
        <v>-8.9039999999999999</v>
      </c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2">
        <v>-2.6156000000000001</v>
      </c>
      <c r="CF23" s="12">
        <v>-2.0998999999999999</v>
      </c>
      <c r="CG23" s="12">
        <v>-9.0061999999999998</v>
      </c>
      <c r="CH23" s="12">
        <v>3.4296000000000002</v>
      </c>
      <c r="CI23" s="12">
        <v>-1.2541</v>
      </c>
      <c r="CJ23" s="12">
        <v>-1.6808000000000001</v>
      </c>
      <c r="CK23" s="12">
        <v>-5.1314000000000002</v>
      </c>
      <c r="CL23" s="12">
        <v>-0.17399999999999999</v>
      </c>
      <c r="CM23" s="12">
        <v>-5.1314000000000002</v>
      </c>
      <c r="CN23" s="12">
        <v>0.58550000000000002</v>
      </c>
      <c r="CO23" s="12">
        <v>-4.7092000000000001</v>
      </c>
      <c r="CP23" s="12">
        <v>0.39939999999999998</v>
      </c>
      <c r="CQ23" s="12">
        <v>-10.1282</v>
      </c>
      <c r="CR23" s="12">
        <v>1.8237000000000001</v>
      </c>
      <c r="CS23" s="12">
        <v>-3.5065</v>
      </c>
      <c r="CT23" s="12">
        <v>2.6797</v>
      </c>
      <c r="CU23" s="12">
        <v>-6.4763999999999999</v>
      </c>
      <c r="CV23" s="12">
        <v>0.54420000000000002</v>
      </c>
      <c r="CW23" s="12">
        <v>-6.4763999999999999</v>
      </c>
      <c r="CX23" s="12">
        <v>1.2211000000000001</v>
      </c>
      <c r="CY23" s="12">
        <v>-6.4763999999999999</v>
      </c>
      <c r="CZ23" s="12">
        <v>2.1711</v>
      </c>
      <c r="DA23" s="12">
        <v>-8.2568999999999999</v>
      </c>
      <c r="DB23" s="12">
        <v>-5.8457999999999997</v>
      </c>
      <c r="DC23" s="12">
        <v>-0.40699999999999997</v>
      </c>
      <c r="DD23" s="12">
        <v>-1.9691000000000001</v>
      </c>
      <c r="DE23" s="12">
        <v>-7.0612000000000004</v>
      </c>
      <c r="DF23" s="12">
        <v>-1.9691000000000001</v>
      </c>
      <c r="DG23" s="12">
        <v>-7.4923999999999999</v>
      </c>
      <c r="DH23" s="12">
        <v>-1.9691000000000001</v>
      </c>
    </row>
    <row r="24" spans="2:120" x14ac:dyDescent="0.2">
      <c r="B24" s="1" t="s">
        <v>219</v>
      </c>
      <c r="C24" s="1" t="s">
        <v>484</v>
      </c>
      <c r="D24" s="5">
        <f t="shared" si="30"/>
        <v>21.076899999999998</v>
      </c>
      <c r="E24" s="5">
        <f t="shared" si="31"/>
        <v>20.222799999999999</v>
      </c>
      <c r="F24" s="5">
        <f t="shared" si="32"/>
        <v>4.1192000000000002</v>
      </c>
      <c r="G24" s="5">
        <f t="shared" si="33"/>
        <v>1.3462000000000001</v>
      </c>
      <c r="H24" s="5">
        <f t="shared" si="34"/>
        <v>2.1177000000000001</v>
      </c>
      <c r="I24" s="5">
        <f t="shared" si="35"/>
        <v>1.4020999999999999</v>
      </c>
      <c r="J24" s="5">
        <f t="shared" si="36"/>
        <v>2.7190999999999992</v>
      </c>
      <c r="K24" s="24">
        <f t="shared" si="37"/>
        <v>1.0687000000000015</v>
      </c>
      <c r="L24" s="5" t="s">
        <v>566</v>
      </c>
      <c r="M24" s="5" t="s">
        <v>566</v>
      </c>
      <c r="N24" s="5" t="s">
        <v>566</v>
      </c>
      <c r="O24" s="5" t="s">
        <v>566</v>
      </c>
      <c r="P24" s="5">
        <f t="shared" ref="P24:P32" si="44">((CE24-CG24)^2+(CF24-CH24)^2)^0.5</f>
        <v>7.6218349345810417</v>
      </c>
      <c r="Q24" s="5">
        <f t="shared" si="38"/>
        <v>8.1012327061997169</v>
      </c>
      <c r="R24" s="5">
        <f t="shared" ref="R24:R32" si="45">((CO24-CQ24)^2+(CP24-CR24)^2)^0.5</f>
        <v>5.6503021812996872</v>
      </c>
      <c r="S24" s="5">
        <f t="shared" ref="S24:S32" si="46">((CQ24-CS24)^2+(CR24-CT24)^2)^0.5</f>
        <v>6.1840445276534037</v>
      </c>
      <c r="T24" s="5">
        <f t="shared" ref="T24:T32" si="47">((CY24-DA24)^2+(CZ24-DB24)^2)^0.5</f>
        <v>7.8122261724811839</v>
      </c>
      <c r="U24" s="5">
        <f t="shared" ref="U24:U32" si="48">((DA24-DC24)^2+(DB24-DD24)^2)^0.5</f>
        <v>8.234107799270058</v>
      </c>
      <c r="V24" s="5">
        <f t="shared" ref="V24:V32" si="49">((DI24-DK24)^2+(DJ24-DL24)^2)^0.5</f>
        <v>1.8261158479132693</v>
      </c>
      <c r="W24" s="5">
        <f t="shared" ref="W24:W32" si="50">((DK24-DM24)^2+(DL24-DN24)^2)^0.5</f>
        <v>2.2878890619957963</v>
      </c>
      <c r="X24" s="5">
        <f t="shared" ref="X24:X32" si="51">((DM24-DO24)^2+(DN24-DP24)^2)^0.5</f>
        <v>0.8340106713945562</v>
      </c>
      <c r="Y24" s="5">
        <f t="shared" si="39"/>
        <v>1.5226999999999999</v>
      </c>
      <c r="Z24" s="24">
        <f t="shared" si="40"/>
        <v>0.72770000000000001</v>
      </c>
      <c r="AA24" s="5">
        <f t="shared" si="41"/>
        <v>2.4224999999999999</v>
      </c>
      <c r="AB24" s="5">
        <f t="shared" si="42"/>
        <v>4.8730000000000002</v>
      </c>
      <c r="AC24" s="6">
        <f t="shared" si="43"/>
        <v>6.2408000000000001</v>
      </c>
      <c r="AD24" s="6">
        <f t="shared" ref="AD24:AD30" si="52">((CK24-CM24)^2+(CL24-CN24)^2)^0.5</f>
        <v>0.69090000000000007</v>
      </c>
      <c r="AE24" s="6">
        <f t="shared" ref="AE24:AE30" si="53">((CU24-CW24)^2+(CV24-CX24)^2)^0.5</f>
        <v>0.76970000000000027</v>
      </c>
      <c r="AF24" s="6">
        <f t="shared" ref="AF24:AF30" si="54">((DE24-DG24)^2+(DF24-DH24)^2)^0.5</f>
        <v>0.48070000000000057</v>
      </c>
      <c r="AG24" s="9">
        <v>0</v>
      </c>
      <c r="AH24" s="9">
        <v>0</v>
      </c>
      <c r="AI24" s="9">
        <v>0</v>
      </c>
      <c r="AJ24" s="9">
        <v>-1.3462000000000001</v>
      </c>
      <c r="AK24" s="9">
        <v>0</v>
      </c>
      <c r="AL24" s="9">
        <v>-2.0015000000000001</v>
      </c>
      <c r="AM24" s="9">
        <v>0</v>
      </c>
      <c r="AN24" s="9">
        <v>-4.1192000000000002</v>
      </c>
      <c r="AO24" s="9">
        <v>0</v>
      </c>
      <c r="AP24" s="9">
        <v>-5.5213000000000001</v>
      </c>
      <c r="AQ24" s="9">
        <v>0</v>
      </c>
      <c r="AR24" s="9">
        <v>-8.2403999999999993</v>
      </c>
      <c r="AS24" s="9">
        <v>0</v>
      </c>
      <c r="AT24" s="9">
        <v>-9.3091000000000008</v>
      </c>
      <c r="AU24" s="9">
        <v>0</v>
      </c>
      <c r="AV24" s="9">
        <v>-20.222799999999999</v>
      </c>
      <c r="AW24" s="9">
        <v>0</v>
      </c>
      <c r="AX24" s="9">
        <v>-21.076899999999998</v>
      </c>
      <c r="AY24" s="18">
        <v>2.6232000000000002</v>
      </c>
      <c r="AZ24" s="18">
        <v>-8.8976000000000006</v>
      </c>
      <c r="BA24" s="19">
        <v>2.1476000000000002</v>
      </c>
      <c r="BB24" s="19">
        <v>-8.8976000000000006</v>
      </c>
      <c r="BC24" s="19">
        <v>1.0248999999999999</v>
      </c>
      <c r="BD24" s="19">
        <v>-8.8976000000000006</v>
      </c>
      <c r="BE24" s="19">
        <v>0.62670000000000003</v>
      </c>
      <c r="BF24" s="19">
        <v>-8.8976000000000006</v>
      </c>
      <c r="BG24" s="19">
        <v>6.8599999999999994E-2</v>
      </c>
      <c r="BH24" s="19">
        <v>-8.8976000000000006</v>
      </c>
      <c r="BI24" s="19">
        <v>-0.65910000000000002</v>
      </c>
      <c r="BJ24" s="19">
        <v>-8.8976000000000006</v>
      </c>
      <c r="BK24" s="19">
        <v>-0.89600000000000002</v>
      </c>
      <c r="BL24" s="19">
        <v>-8.8976000000000006</v>
      </c>
      <c r="BM24" s="19">
        <v>-1.3976</v>
      </c>
      <c r="BN24" s="19">
        <v>-8.8976000000000006</v>
      </c>
      <c r="BO24" s="19">
        <v>-2.7254</v>
      </c>
      <c r="BP24" s="19">
        <v>-8.8976000000000006</v>
      </c>
      <c r="BQ24" s="19">
        <v>-3.6175999999999999</v>
      </c>
      <c r="BR24" s="19">
        <v>-8.8976000000000006</v>
      </c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2">
        <v>-6.4756999999999998</v>
      </c>
      <c r="CF24" s="12">
        <v>-1.7551000000000001</v>
      </c>
      <c r="CG24" s="12">
        <v>-14.062099999999999</v>
      </c>
      <c r="CH24" s="12">
        <v>-2.4891999999999999</v>
      </c>
      <c r="CI24" s="12">
        <v>-6.1600999999999999</v>
      </c>
      <c r="CJ24" s="12">
        <v>-0.7036</v>
      </c>
      <c r="CK24" s="12">
        <v>-9.4082000000000008</v>
      </c>
      <c r="CL24" s="12">
        <v>-2.1412</v>
      </c>
      <c r="CM24" s="12">
        <v>-9.4082000000000008</v>
      </c>
      <c r="CN24" s="12">
        <v>-1.4502999999999999</v>
      </c>
      <c r="CO24" s="12">
        <v>-9.4977</v>
      </c>
      <c r="CP24" s="12">
        <v>-1.0553999999999999</v>
      </c>
      <c r="CQ24" s="12">
        <v>-11.1792</v>
      </c>
      <c r="CR24" s="12">
        <v>-6.4497</v>
      </c>
      <c r="CS24" s="12">
        <v>-8.7235999999999994</v>
      </c>
      <c r="CT24" s="12">
        <v>-0.77410000000000001</v>
      </c>
      <c r="CU24" s="12">
        <v>-9.9065999999999992</v>
      </c>
      <c r="CV24" s="12">
        <v>-3.3471000000000002</v>
      </c>
      <c r="CW24" s="12">
        <v>-10.676299999999999</v>
      </c>
      <c r="CX24" s="12">
        <v>-3.3471000000000002</v>
      </c>
      <c r="CY24" s="12">
        <v>-10.538500000000001</v>
      </c>
      <c r="CZ24" s="12">
        <v>-3.5642999999999998</v>
      </c>
      <c r="DA24" s="12">
        <v>-11.314399999999999</v>
      </c>
      <c r="DB24" s="12">
        <v>-11.337899999999999</v>
      </c>
      <c r="DC24" s="12">
        <v>-8.0168999999999997</v>
      </c>
      <c r="DD24" s="12">
        <v>-3.7928999999999999</v>
      </c>
      <c r="DE24" s="12">
        <v>-10.607699999999999</v>
      </c>
      <c r="DF24" s="12">
        <v>-8.5406999999999993</v>
      </c>
      <c r="DG24" s="12">
        <v>-11.0884</v>
      </c>
      <c r="DH24" s="12">
        <v>-8.5406999999999993</v>
      </c>
      <c r="DI24" s="12">
        <v>-0.77029999999999998</v>
      </c>
      <c r="DJ24" s="12">
        <v>5.3829000000000002</v>
      </c>
      <c r="DK24" s="12">
        <v>0.48070000000000002</v>
      </c>
      <c r="DL24" s="12">
        <v>6.7131999999999996</v>
      </c>
      <c r="DM24" s="12">
        <v>0.80769999999999997</v>
      </c>
      <c r="DN24" s="12">
        <v>8.9776000000000007</v>
      </c>
      <c r="DO24" s="12">
        <v>0.70289999999999997</v>
      </c>
      <c r="DP24" s="12">
        <v>9.8049999999999997</v>
      </c>
    </row>
    <row r="25" spans="2:120" x14ac:dyDescent="0.2">
      <c r="B25" s="1" t="s">
        <v>220</v>
      </c>
      <c r="C25" s="1" t="s">
        <v>483</v>
      </c>
      <c r="D25" s="5">
        <f t="shared" si="30"/>
        <v>20.5899</v>
      </c>
      <c r="E25" s="5">
        <f t="shared" si="31"/>
        <v>20.317499999999999</v>
      </c>
      <c r="F25" s="5">
        <f t="shared" si="32"/>
        <v>4.4246999999999996</v>
      </c>
      <c r="G25" s="5">
        <f t="shared" si="33"/>
        <v>1.4319</v>
      </c>
      <c r="H25" s="5">
        <f t="shared" si="34"/>
        <v>2.3285999999999998</v>
      </c>
      <c r="I25" s="5">
        <f t="shared" si="35"/>
        <v>1.3951000000000002</v>
      </c>
      <c r="J25" s="5">
        <f t="shared" si="36"/>
        <v>2.6632000000000007</v>
      </c>
      <c r="K25" s="5">
        <f t="shared" si="37"/>
        <v>1.4235999999999986</v>
      </c>
      <c r="L25" s="5">
        <f t="shared" ref="L25:L32" si="55">((BS25-BU25)^2+(BT25-BV25)^2)^0.5</f>
        <v>7.9566789818365802</v>
      </c>
      <c r="M25" s="5">
        <f t="shared" ref="M25:M32" si="56">((BU25-BW25)^2+(BV25-BX25)^2)^0.5</f>
        <v>2.8936382704132182</v>
      </c>
      <c r="N25" s="5">
        <f t="shared" ref="N25:N32" si="57">((BW25-BY25)^2+(BX25-BZ25)^2)^0.5 + ((BY25-CA25)^2+(BZ25-CB25)^2)^0.5</f>
        <v>9.1192717527223639</v>
      </c>
      <c r="O25" s="5" t="s">
        <v>566</v>
      </c>
      <c r="P25" s="5">
        <f t="shared" si="44"/>
        <v>8.3161032954142655</v>
      </c>
      <c r="Q25" s="5">
        <f t="shared" si="38"/>
        <v>8.488620244185741</v>
      </c>
      <c r="R25" s="5">
        <f t="shared" si="45"/>
        <v>5.7286220419922982</v>
      </c>
      <c r="S25" s="5">
        <f t="shared" si="46"/>
        <v>6.3085021756356712</v>
      </c>
      <c r="T25" s="5">
        <f t="shared" si="47"/>
        <v>7.4542528190288797</v>
      </c>
      <c r="U25" s="5">
        <f t="shared" si="48"/>
        <v>8.856334840666312</v>
      </c>
      <c r="V25" s="5">
        <f t="shared" si="49"/>
        <v>1.7631618899012083</v>
      </c>
      <c r="W25" s="5">
        <f t="shared" si="50"/>
        <v>2.3097099926181204</v>
      </c>
      <c r="X25" s="5">
        <f t="shared" si="51"/>
        <v>0.62522431974452275</v>
      </c>
      <c r="Y25" s="5">
        <f t="shared" si="39"/>
        <v>1.5545</v>
      </c>
      <c r="Z25" s="5">
        <f t="shared" si="40"/>
        <v>0.91049999999999986</v>
      </c>
      <c r="AA25" s="5">
        <f t="shared" si="41"/>
        <v>2.4516999999999998</v>
      </c>
      <c r="AB25" s="5">
        <f t="shared" si="42"/>
        <v>4.6456</v>
      </c>
      <c r="AC25" s="6">
        <f t="shared" si="43"/>
        <v>3.7553999999999998</v>
      </c>
      <c r="AD25" s="6">
        <f t="shared" si="52"/>
        <v>0.70230000000000015</v>
      </c>
      <c r="AE25" s="6">
        <f t="shared" si="53"/>
        <v>0.71630000000000005</v>
      </c>
      <c r="AF25" s="6">
        <f t="shared" si="54"/>
        <v>0.50739999999999996</v>
      </c>
      <c r="AG25" s="9">
        <v>0</v>
      </c>
      <c r="AH25" s="9">
        <v>0</v>
      </c>
      <c r="AI25" s="9">
        <v>0</v>
      </c>
      <c r="AJ25" s="9">
        <v>-1.4319</v>
      </c>
      <c r="AK25" s="9">
        <v>0</v>
      </c>
      <c r="AL25" s="9">
        <v>-2.0960999999999999</v>
      </c>
      <c r="AM25" s="9">
        <v>0</v>
      </c>
      <c r="AN25" s="9">
        <v>-4.4246999999999996</v>
      </c>
      <c r="AO25" s="9">
        <v>0</v>
      </c>
      <c r="AP25" s="9">
        <v>-5.8197999999999999</v>
      </c>
      <c r="AQ25" s="9">
        <v>0</v>
      </c>
      <c r="AR25" s="9">
        <v>-8.4830000000000005</v>
      </c>
      <c r="AS25" s="9">
        <v>0</v>
      </c>
      <c r="AT25" s="9">
        <v>-9.9065999999999992</v>
      </c>
      <c r="AU25" s="9">
        <v>0</v>
      </c>
      <c r="AV25" s="9">
        <v>-20.317499999999999</v>
      </c>
      <c r="AW25" s="9">
        <v>0</v>
      </c>
      <c r="AX25" s="9">
        <v>-20.5899</v>
      </c>
      <c r="AY25" s="18">
        <v>1.1265000000000001</v>
      </c>
      <c r="AZ25" s="18">
        <v>-8.7896999999999998</v>
      </c>
      <c r="BA25" s="19">
        <v>1.9596</v>
      </c>
      <c r="BB25" s="19">
        <v>-8.7896999999999998</v>
      </c>
      <c r="BC25" s="19">
        <v>1.042</v>
      </c>
      <c r="BD25" s="19">
        <v>-8.7896999999999998</v>
      </c>
      <c r="BE25" s="19">
        <v>0.71440000000000003</v>
      </c>
      <c r="BF25" s="19">
        <v>-8.7896999999999998</v>
      </c>
      <c r="BG25" s="19">
        <v>0.30919999999999997</v>
      </c>
      <c r="BH25" s="19">
        <v>-8.7896999999999998</v>
      </c>
      <c r="BI25" s="19">
        <v>-0.60129999999999995</v>
      </c>
      <c r="BJ25" s="19">
        <v>-8.7896999999999998</v>
      </c>
      <c r="BK25" s="19">
        <v>-0.84009999999999996</v>
      </c>
      <c r="BL25" s="19">
        <v>-8.7896999999999998</v>
      </c>
      <c r="BM25" s="19">
        <v>-1.4097</v>
      </c>
      <c r="BN25" s="19">
        <v>-8.7896999999999998</v>
      </c>
      <c r="BO25" s="19">
        <v>-2.6859999999999999</v>
      </c>
      <c r="BP25" s="19">
        <v>-8.7896999999999998</v>
      </c>
      <c r="BQ25" s="19">
        <v>-2.6288999999999998</v>
      </c>
      <c r="BR25" s="19">
        <v>-8.7896999999999998</v>
      </c>
      <c r="BS25" s="17">
        <v>0</v>
      </c>
      <c r="BT25" s="17">
        <v>0</v>
      </c>
      <c r="BU25" s="17">
        <v>-0.26989999999999997</v>
      </c>
      <c r="BV25" s="17">
        <v>-7.9520999999999997</v>
      </c>
      <c r="BW25" s="17">
        <v>2.5063</v>
      </c>
      <c r="BX25" s="17">
        <v>-8.7681000000000004</v>
      </c>
      <c r="BY25" s="17">
        <v>2.5063</v>
      </c>
      <c r="BZ25" s="17">
        <v>-8.7681000000000004</v>
      </c>
      <c r="CA25" s="17"/>
      <c r="CB25" s="17"/>
      <c r="CC25" s="17"/>
      <c r="CD25" s="17"/>
      <c r="CE25" s="12">
        <v>2.4104999999999999</v>
      </c>
      <c r="CF25" s="12">
        <v>-8.9992000000000001</v>
      </c>
      <c r="CG25" s="12">
        <v>0.69340000000000002</v>
      </c>
      <c r="CH25" s="12">
        <v>-0.86229999999999996</v>
      </c>
      <c r="CI25" s="12">
        <v>5.5415999999999999</v>
      </c>
      <c r="CJ25" s="12">
        <v>-7.8301999999999996</v>
      </c>
      <c r="CK25" s="12">
        <v>1.9812000000000001</v>
      </c>
      <c r="CL25" s="12">
        <v>-4.8659999999999997</v>
      </c>
      <c r="CM25" s="12">
        <v>1.2788999999999999</v>
      </c>
      <c r="CN25" s="12">
        <v>-4.8659999999999997</v>
      </c>
      <c r="CO25" s="12">
        <v>1.3449</v>
      </c>
      <c r="CP25" s="12">
        <v>1.4757</v>
      </c>
      <c r="CQ25" s="12">
        <v>0.621</v>
      </c>
      <c r="CR25" s="12">
        <v>7.1584000000000003</v>
      </c>
      <c r="CS25" s="12">
        <v>4.7301000000000002</v>
      </c>
      <c r="CT25" s="12">
        <v>2.3717000000000001</v>
      </c>
      <c r="CU25" s="12">
        <v>1.4548000000000001</v>
      </c>
      <c r="CV25" s="12">
        <v>3.4823</v>
      </c>
      <c r="CW25" s="12">
        <v>0.73850000000000005</v>
      </c>
      <c r="CX25" s="12">
        <v>3.4823</v>
      </c>
      <c r="CY25" s="12">
        <v>0.51559999999999995</v>
      </c>
      <c r="CZ25" s="12">
        <v>4.2347999999999999</v>
      </c>
      <c r="DA25" s="12">
        <v>-2.6993999999999998</v>
      </c>
      <c r="DB25" s="12">
        <v>-2.4904999999999999</v>
      </c>
      <c r="DC25" s="12">
        <v>5.3625999999999996</v>
      </c>
      <c r="DD25" s="12">
        <v>1.1754</v>
      </c>
      <c r="DE25" s="12">
        <v>-0.56769999999999998</v>
      </c>
      <c r="DF25" s="12">
        <v>1.1754</v>
      </c>
      <c r="DG25" s="12">
        <v>-1.0750999999999999</v>
      </c>
      <c r="DH25" s="12">
        <v>1.1754</v>
      </c>
      <c r="DI25" s="12">
        <v>0.54169999999999996</v>
      </c>
      <c r="DJ25" s="12">
        <v>9.8170999999999999</v>
      </c>
      <c r="DK25" s="12">
        <v>1.8853</v>
      </c>
      <c r="DL25" s="12">
        <v>10.9588</v>
      </c>
      <c r="DM25" s="12">
        <v>2.3997000000000002</v>
      </c>
      <c r="DN25" s="12">
        <v>13.2105</v>
      </c>
      <c r="DO25" s="12">
        <v>2.3393000000000002</v>
      </c>
      <c r="DP25" s="12">
        <v>13.832800000000001</v>
      </c>
    </row>
    <row r="26" spans="2:120" x14ac:dyDescent="0.2">
      <c r="B26" s="1" t="s">
        <v>221</v>
      </c>
      <c r="C26" s="1" t="s">
        <v>588</v>
      </c>
      <c r="D26" s="5">
        <f t="shared" si="30"/>
        <v>21.6662</v>
      </c>
      <c r="E26" s="5">
        <f t="shared" si="31"/>
        <v>20.4559</v>
      </c>
      <c r="F26" s="5">
        <f t="shared" si="32"/>
        <v>4.3452999999999999</v>
      </c>
      <c r="G26" s="5">
        <f t="shared" si="33"/>
        <v>1.4535</v>
      </c>
      <c r="H26" s="5">
        <f t="shared" si="34"/>
        <v>2.2479</v>
      </c>
      <c r="I26" s="24">
        <f t="shared" si="35"/>
        <v>1.2236000000000002</v>
      </c>
      <c r="J26" s="5">
        <f t="shared" si="36"/>
        <v>2.4676999999999998</v>
      </c>
      <c r="K26" s="5">
        <f t="shared" si="37"/>
        <v>1.282</v>
      </c>
      <c r="L26" s="5">
        <f t="shared" si="55"/>
        <v>7.8569623455887836</v>
      </c>
      <c r="M26" s="5">
        <f t="shared" si="56"/>
        <v>2.5640300641763147</v>
      </c>
      <c r="N26" s="5">
        <f t="shared" si="57"/>
        <v>6.281023966662878</v>
      </c>
      <c r="O26" s="5" t="s">
        <v>566</v>
      </c>
      <c r="P26" s="5">
        <f t="shared" si="44"/>
        <v>7.6029206611669968</v>
      </c>
      <c r="Q26" s="5">
        <f t="shared" si="38"/>
        <v>8.3413511573365611</v>
      </c>
      <c r="R26" s="5">
        <f t="shared" si="45"/>
        <v>5.7657494916099159</v>
      </c>
      <c r="S26" s="5">
        <f t="shared" si="46"/>
        <v>6.0463379627672156</v>
      </c>
      <c r="T26" s="5" t="s">
        <v>566</v>
      </c>
      <c r="U26" s="5" t="s">
        <v>566</v>
      </c>
      <c r="V26" s="5">
        <f t="shared" si="49"/>
        <v>1.874194432282841</v>
      </c>
      <c r="W26" s="5">
        <f t="shared" si="50"/>
        <v>2.3330371621558021</v>
      </c>
      <c r="X26" s="5">
        <f t="shared" si="51"/>
        <v>0.64021360497883828</v>
      </c>
      <c r="Y26" s="5">
        <f t="shared" si="39"/>
        <v>1.6789000000000001</v>
      </c>
      <c r="Z26" s="5">
        <f t="shared" si="40"/>
        <v>1.0394999999999999</v>
      </c>
      <c r="AA26" s="5">
        <f t="shared" si="41"/>
        <v>2.5724</v>
      </c>
      <c r="AB26" s="5">
        <f t="shared" si="42"/>
        <v>4.8488000000000007</v>
      </c>
      <c r="AC26" s="6">
        <f t="shared" si="43"/>
        <v>5.5569000000000006</v>
      </c>
      <c r="AD26" s="6">
        <f t="shared" si="52"/>
        <v>0.70040000000000013</v>
      </c>
      <c r="AE26" s="6">
        <f t="shared" si="53"/>
        <v>0.8203999999999998</v>
      </c>
      <c r="AF26" s="6" t="s">
        <v>566</v>
      </c>
      <c r="AG26" s="9">
        <v>0</v>
      </c>
      <c r="AH26" s="9">
        <v>0</v>
      </c>
      <c r="AI26" s="9">
        <v>0</v>
      </c>
      <c r="AJ26" s="9">
        <v>-1.4535</v>
      </c>
      <c r="AK26" s="9">
        <v>0</v>
      </c>
      <c r="AL26" s="9">
        <v>-2.0973999999999999</v>
      </c>
      <c r="AM26" s="9">
        <v>0</v>
      </c>
      <c r="AN26" s="9">
        <v>-4.3452999999999999</v>
      </c>
      <c r="AO26" s="9">
        <v>0</v>
      </c>
      <c r="AP26" s="9">
        <v>-5.5689000000000002</v>
      </c>
      <c r="AQ26" s="9">
        <v>0</v>
      </c>
      <c r="AR26" s="9">
        <v>-8.0366</v>
      </c>
      <c r="AS26" s="9">
        <v>0</v>
      </c>
      <c r="AT26" s="9">
        <v>-9.3186</v>
      </c>
      <c r="AU26" s="9">
        <v>0</v>
      </c>
      <c r="AV26" s="9">
        <v>-20.4559</v>
      </c>
      <c r="AW26" s="9">
        <v>0</v>
      </c>
      <c r="AX26" s="9">
        <v>-21.6662</v>
      </c>
      <c r="AY26" s="18">
        <v>2.9883000000000002</v>
      </c>
      <c r="AZ26" s="18">
        <v>-9.5643999999999991</v>
      </c>
      <c r="BA26" s="19">
        <v>2.1177000000000001</v>
      </c>
      <c r="BB26" s="19">
        <v>-9.5643999999999991</v>
      </c>
      <c r="BC26" s="19">
        <v>1.2788999999999999</v>
      </c>
      <c r="BD26" s="19">
        <v>-9.5643999999999991</v>
      </c>
      <c r="BE26" s="19">
        <v>0.83630000000000004</v>
      </c>
      <c r="BF26" s="19">
        <v>-9.5643999999999991</v>
      </c>
      <c r="BG26" s="19">
        <v>0.48070000000000002</v>
      </c>
      <c r="BH26" s="19">
        <v>-9.5643999999999991</v>
      </c>
      <c r="BI26" s="19">
        <v>-0.55879999999999996</v>
      </c>
      <c r="BJ26" s="19">
        <v>-9.5643999999999991</v>
      </c>
      <c r="BK26" s="19">
        <v>-0.84260000000000002</v>
      </c>
      <c r="BL26" s="19">
        <v>-9.5643999999999991</v>
      </c>
      <c r="BM26" s="19">
        <v>-1.2935000000000001</v>
      </c>
      <c r="BN26" s="19">
        <v>-9.5643999999999991</v>
      </c>
      <c r="BO26" s="19">
        <v>-2.7311000000000001</v>
      </c>
      <c r="BP26" s="19">
        <v>-9.5643999999999991</v>
      </c>
      <c r="BQ26" s="19">
        <v>-2.5686</v>
      </c>
      <c r="BR26" s="19">
        <v>-9.5643999999999991</v>
      </c>
      <c r="BS26" s="17">
        <v>0</v>
      </c>
      <c r="BT26" s="17">
        <v>0</v>
      </c>
      <c r="BU26" s="17">
        <v>-7.7050999999999998</v>
      </c>
      <c r="BV26" s="17">
        <v>-1.5373000000000001</v>
      </c>
      <c r="BW26" s="17">
        <v>-5.8547000000000002</v>
      </c>
      <c r="BX26" s="17">
        <v>-3.3121999999999998</v>
      </c>
      <c r="BY26" s="17">
        <v>-2.0777000000000001</v>
      </c>
      <c r="BZ26" s="17">
        <v>-4.9301000000000004</v>
      </c>
      <c r="CA26" s="17">
        <v>-0.34420000000000001</v>
      </c>
      <c r="CB26" s="17">
        <v>-6.2389000000000001</v>
      </c>
      <c r="CC26" s="17">
        <v>-0.34420000000000001</v>
      </c>
      <c r="CD26" s="17">
        <v>-6.2389000000000001</v>
      </c>
      <c r="CE26" s="12">
        <v>-0.53210000000000002</v>
      </c>
      <c r="CF26" s="12">
        <v>-5.5296000000000003</v>
      </c>
      <c r="CG26" s="12">
        <v>-4.5034000000000001</v>
      </c>
      <c r="CH26" s="12">
        <v>-12.0129</v>
      </c>
      <c r="CI26" s="12">
        <v>0.56579999999999997</v>
      </c>
      <c r="CJ26" s="12">
        <v>-5.3886000000000003</v>
      </c>
      <c r="CK26" s="12">
        <v>-1.6661999999999999</v>
      </c>
      <c r="CL26" s="12">
        <v>-8.2302</v>
      </c>
      <c r="CM26" s="12">
        <v>-2.3666</v>
      </c>
      <c r="CN26" s="12">
        <v>-8.2302</v>
      </c>
      <c r="CO26" s="12">
        <v>-2.8555999999999999</v>
      </c>
      <c r="CP26" s="12">
        <v>-8.1890000000000001</v>
      </c>
      <c r="CQ26" s="12">
        <v>-3.9192</v>
      </c>
      <c r="CR26" s="12">
        <v>-2.5222000000000002</v>
      </c>
      <c r="CS26" s="12">
        <v>1.4732000000000001</v>
      </c>
      <c r="CT26" s="12">
        <v>-5.2572000000000001</v>
      </c>
      <c r="CU26" s="12">
        <v>-2.9388000000000001</v>
      </c>
      <c r="CV26" s="12">
        <v>-5.5454999999999997</v>
      </c>
      <c r="CW26" s="12">
        <v>-3.7591999999999999</v>
      </c>
      <c r="CX26" s="12">
        <v>-5.5454999999999997</v>
      </c>
      <c r="DI26" s="12">
        <v>1.7418</v>
      </c>
      <c r="DJ26" s="12">
        <v>2.8441999999999998</v>
      </c>
      <c r="DK26" s="12">
        <v>3.0632000000000001</v>
      </c>
      <c r="DL26" s="12">
        <v>1.5150999999999999</v>
      </c>
      <c r="DM26" s="12">
        <v>3.4727999999999999</v>
      </c>
      <c r="DN26" s="12">
        <v>-0.78169999999999995</v>
      </c>
      <c r="DO26" s="12">
        <v>3.3616999999999999</v>
      </c>
      <c r="DP26" s="12">
        <v>-1.4121999999999999</v>
      </c>
    </row>
    <row r="27" spans="2:120" x14ac:dyDescent="0.2">
      <c r="B27" s="1" t="s">
        <v>222</v>
      </c>
      <c r="C27" s="1" t="s">
        <v>550</v>
      </c>
      <c r="D27" s="5">
        <f t="shared" si="30"/>
        <v>21.910699999999999</v>
      </c>
      <c r="E27" s="5">
        <f t="shared" si="31"/>
        <v>21.334700000000002</v>
      </c>
      <c r="F27" s="5">
        <f t="shared" si="32"/>
        <v>4.3771000000000004</v>
      </c>
      <c r="G27" s="5">
        <f t="shared" si="33"/>
        <v>1.4713000000000001</v>
      </c>
      <c r="H27" s="5">
        <f t="shared" si="34"/>
        <v>2.2683000000000004</v>
      </c>
      <c r="I27" s="5">
        <f t="shared" si="35"/>
        <v>1.5200999999999993</v>
      </c>
      <c r="J27" s="5">
        <f t="shared" si="36"/>
        <v>2.7431999999999999</v>
      </c>
      <c r="K27" s="5">
        <f t="shared" si="37"/>
        <v>1.4669000000000008</v>
      </c>
      <c r="L27" s="5">
        <f t="shared" si="55"/>
        <v>7.9815775790253394</v>
      </c>
      <c r="M27" s="5">
        <f t="shared" si="56"/>
        <v>2.8535104029948797</v>
      </c>
      <c r="N27" s="5">
        <f t="shared" si="57"/>
        <v>6.8770165846492901</v>
      </c>
      <c r="O27" s="5" t="s">
        <v>566</v>
      </c>
      <c r="P27" s="5">
        <f t="shared" si="44"/>
        <v>8.1725947115955773</v>
      </c>
      <c r="Q27" s="5">
        <f t="shared" si="38"/>
        <v>8.9019981403053556</v>
      </c>
      <c r="R27" s="5">
        <f t="shared" si="45"/>
        <v>6.0563879036930919</v>
      </c>
      <c r="S27" s="5">
        <f t="shared" si="46"/>
        <v>6.2218780139118763</v>
      </c>
      <c r="T27" s="5">
        <f t="shared" si="47"/>
        <v>8.3241795367471507</v>
      </c>
      <c r="U27" s="5">
        <f t="shared" si="48"/>
        <v>9.0542379718008288</v>
      </c>
      <c r="V27" s="5">
        <f t="shared" si="49"/>
        <v>1.7462027516872145</v>
      </c>
      <c r="W27" s="5">
        <f t="shared" si="50"/>
        <v>2.2634031214081154</v>
      </c>
      <c r="X27" s="24">
        <f t="shared" si="51"/>
        <v>0.41957956337266922</v>
      </c>
      <c r="Y27" s="5">
        <f t="shared" si="39"/>
        <v>1.7207999999999999</v>
      </c>
      <c r="Z27" s="5">
        <f t="shared" si="40"/>
        <v>1.0006999999999999</v>
      </c>
      <c r="AA27" s="5">
        <f t="shared" si="41"/>
        <v>2.6283000000000003</v>
      </c>
      <c r="AB27" s="5">
        <f t="shared" si="42"/>
        <v>4.9009</v>
      </c>
      <c r="AC27" s="6">
        <f t="shared" si="43"/>
        <v>4.4817999999999998</v>
      </c>
      <c r="AD27" s="6">
        <f t="shared" si="52"/>
        <v>0.75819999999999999</v>
      </c>
      <c r="AE27" s="6">
        <f t="shared" si="53"/>
        <v>0.69410000000000016</v>
      </c>
      <c r="AF27" s="6">
        <f t="shared" si="54"/>
        <v>0.50800000000000001</v>
      </c>
      <c r="AG27" s="9">
        <v>0</v>
      </c>
      <c r="AH27" s="9">
        <v>0</v>
      </c>
      <c r="AI27" s="9">
        <v>0</v>
      </c>
      <c r="AJ27" s="9">
        <v>-1.4713000000000001</v>
      </c>
      <c r="AK27" s="9">
        <v>0</v>
      </c>
      <c r="AL27" s="9">
        <v>-2.1088</v>
      </c>
      <c r="AM27" s="9">
        <v>0</v>
      </c>
      <c r="AN27" s="9">
        <v>-4.3771000000000004</v>
      </c>
      <c r="AO27" s="9">
        <v>0</v>
      </c>
      <c r="AP27" s="9">
        <v>-5.8971999999999998</v>
      </c>
      <c r="AQ27" s="9">
        <v>0</v>
      </c>
      <c r="AR27" s="9">
        <v>-8.6403999999999996</v>
      </c>
      <c r="AS27" s="9">
        <v>0</v>
      </c>
      <c r="AT27" s="9">
        <v>-10.1073</v>
      </c>
      <c r="AU27" s="9">
        <v>0</v>
      </c>
      <c r="AV27" s="9">
        <v>-21.334700000000002</v>
      </c>
      <c r="AW27" s="9">
        <v>0</v>
      </c>
      <c r="AX27" s="9">
        <v>-21.910699999999999</v>
      </c>
      <c r="AY27" s="18">
        <v>2.7743000000000002</v>
      </c>
      <c r="AZ27" s="18">
        <v>-9.7847000000000008</v>
      </c>
      <c r="BA27" s="19">
        <v>2.6695000000000002</v>
      </c>
      <c r="BB27" s="19">
        <v>-9.7847000000000008</v>
      </c>
      <c r="BC27" s="19">
        <v>1.5234000000000001</v>
      </c>
      <c r="BD27" s="19">
        <v>-9.7847000000000008</v>
      </c>
      <c r="BE27" s="19">
        <v>1.0311999999999999</v>
      </c>
      <c r="BF27" s="19">
        <v>-9.7847000000000008</v>
      </c>
      <c r="BG27" s="19">
        <v>0.62609999999999999</v>
      </c>
      <c r="BH27" s="19">
        <v>-9.7847000000000008</v>
      </c>
      <c r="BI27" s="19">
        <v>-0.37459999999999999</v>
      </c>
      <c r="BJ27" s="19">
        <v>-9.7847000000000008</v>
      </c>
      <c r="BK27" s="19">
        <v>-0.68959999999999999</v>
      </c>
      <c r="BL27" s="19">
        <v>-9.7847000000000008</v>
      </c>
      <c r="BM27" s="19">
        <v>-1.1049</v>
      </c>
      <c r="BN27" s="19">
        <v>-9.7847000000000008</v>
      </c>
      <c r="BO27" s="19">
        <v>-2.2313999999999998</v>
      </c>
      <c r="BP27" s="19">
        <v>-9.7847000000000008</v>
      </c>
      <c r="BQ27" s="19">
        <v>-1.7075</v>
      </c>
      <c r="BR27" s="19">
        <v>-9.7847000000000008</v>
      </c>
      <c r="BS27" s="17">
        <v>0</v>
      </c>
      <c r="BT27" s="17">
        <v>0</v>
      </c>
      <c r="BU27" s="17">
        <v>0.5544</v>
      </c>
      <c r="BV27" s="17">
        <v>-7.9622999999999999</v>
      </c>
      <c r="BW27" s="17">
        <v>3.2174999999999998</v>
      </c>
      <c r="BX27" s="17">
        <v>-6.9374000000000002</v>
      </c>
      <c r="BY27" s="17">
        <v>6.8840000000000003</v>
      </c>
      <c r="BZ27" s="17">
        <v>-4.8127000000000004</v>
      </c>
      <c r="CA27" s="17">
        <v>8.5388000000000002</v>
      </c>
      <c r="CB27" s="17">
        <v>-2.7565</v>
      </c>
      <c r="CC27" s="17">
        <v>8.5388000000000002</v>
      </c>
      <c r="CD27" s="17">
        <v>-2.7565</v>
      </c>
      <c r="CE27" s="12">
        <v>1.0966</v>
      </c>
      <c r="CF27" s="12">
        <v>0.5131</v>
      </c>
      <c r="CG27" s="12">
        <v>-4.2018000000000004</v>
      </c>
      <c r="CH27" s="12">
        <v>-5.7092999999999998</v>
      </c>
      <c r="CI27" s="12">
        <v>4.5517000000000003</v>
      </c>
      <c r="CJ27" s="12">
        <v>-7.3285</v>
      </c>
      <c r="CK27" s="12">
        <v>-1.0604</v>
      </c>
      <c r="CL27" s="12">
        <v>-2.9209999999999998</v>
      </c>
      <c r="CM27" s="12">
        <v>-1.8186</v>
      </c>
      <c r="CN27" s="12">
        <v>-2.9209999999999998</v>
      </c>
      <c r="CO27" s="12">
        <v>-1.7456</v>
      </c>
      <c r="CP27" s="12">
        <v>-2.6943000000000001</v>
      </c>
      <c r="CQ27" s="12">
        <v>-2.8555999999999999</v>
      </c>
      <c r="CR27" s="12">
        <v>3.2595000000000001</v>
      </c>
      <c r="CS27" s="12">
        <v>2.2414999999999998</v>
      </c>
      <c r="CT27" s="12">
        <v>-0.30859999999999999</v>
      </c>
      <c r="CU27" s="12">
        <v>-1.6318999999999999</v>
      </c>
      <c r="CV27" s="12">
        <v>-0.30859999999999999</v>
      </c>
      <c r="CW27" s="12">
        <v>-2.3260000000000001</v>
      </c>
      <c r="CX27" s="12">
        <v>-0.30859999999999999</v>
      </c>
      <c r="CY27" s="12">
        <v>-2.1800000000000002</v>
      </c>
      <c r="CZ27" s="12">
        <v>-0.23810000000000001</v>
      </c>
      <c r="DA27" s="12">
        <v>-8.0079999999999991</v>
      </c>
      <c r="DB27" s="12">
        <v>5.7054999999999998</v>
      </c>
      <c r="DC27" s="12">
        <v>0.62290000000000001</v>
      </c>
      <c r="DD27" s="12">
        <v>8.4417000000000009</v>
      </c>
      <c r="DE27" s="12">
        <v>-4.8997000000000002</v>
      </c>
      <c r="DF27" s="12">
        <v>3.0219999999999998</v>
      </c>
      <c r="DG27" s="12">
        <v>-5.4077000000000002</v>
      </c>
      <c r="DH27" s="12">
        <v>3.0219999999999998</v>
      </c>
      <c r="DI27" s="12">
        <v>3.7547999999999999</v>
      </c>
      <c r="DJ27" s="12">
        <v>-1.4446000000000001</v>
      </c>
      <c r="DK27" s="12">
        <v>4.8049999999999997</v>
      </c>
      <c r="DL27" s="12">
        <v>-4.9500000000000002E-2</v>
      </c>
      <c r="DM27" s="12">
        <v>4.9612999999999996</v>
      </c>
      <c r="DN27" s="12">
        <v>2.2084999999999999</v>
      </c>
      <c r="DO27" s="12">
        <v>4.8063000000000002</v>
      </c>
      <c r="DP27" s="12">
        <v>2.5983999999999998</v>
      </c>
    </row>
    <row r="28" spans="2:120" x14ac:dyDescent="0.2">
      <c r="B28" s="1"/>
      <c r="C28" s="1"/>
      <c r="D28" s="5">
        <f t="shared" si="30"/>
        <v>0</v>
      </c>
      <c r="E28" s="5">
        <f t="shared" si="31"/>
        <v>0</v>
      </c>
      <c r="F28" s="5">
        <f t="shared" si="32"/>
        <v>0</v>
      </c>
      <c r="G28" s="5">
        <f t="shared" si="33"/>
        <v>0</v>
      </c>
      <c r="H28" s="5">
        <f t="shared" si="34"/>
        <v>0</v>
      </c>
      <c r="I28" s="5">
        <f t="shared" si="35"/>
        <v>0</v>
      </c>
      <c r="J28" s="5">
        <f t="shared" si="36"/>
        <v>0</v>
      </c>
      <c r="K28" s="5">
        <f t="shared" si="37"/>
        <v>0</v>
      </c>
      <c r="L28" s="5">
        <f t="shared" si="55"/>
        <v>0</v>
      </c>
      <c r="M28" s="5">
        <f t="shared" si="56"/>
        <v>0</v>
      </c>
      <c r="N28" s="5">
        <f t="shared" si="57"/>
        <v>0</v>
      </c>
      <c r="O28" s="5">
        <f>((CA28-CC28)^2+(CB28-CD28)^2)^0.5</f>
        <v>0</v>
      </c>
      <c r="P28" s="5">
        <f t="shared" si="44"/>
        <v>0</v>
      </c>
      <c r="Q28" s="5">
        <f t="shared" si="38"/>
        <v>0</v>
      </c>
      <c r="R28" s="5">
        <f t="shared" si="45"/>
        <v>0</v>
      </c>
      <c r="S28" s="5">
        <f t="shared" si="46"/>
        <v>0</v>
      </c>
      <c r="T28" s="5">
        <f t="shared" si="47"/>
        <v>0</v>
      </c>
      <c r="U28" s="5">
        <f t="shared" si="48"/>
        <v>0</v>
      </c>
      <c r="V28" s="5">
        <f t="shared" si="49"/>
        <v>0</v>
      </c>
      <c r="W28" s="5">
        <f t="shared" si="50"/>
        <v>0</v>
      </c>
      <c r="X28" s="5">
        <f t="shared" si="51"/>
        <v>0</v>
      </c>
      <c r="Y28" s="5">
        <f t="shared" si="39"/>
        <v>0</v>
      </c>
      <c r="Z28" s="5">
        <f t="shared" si="40"/>
        <v>0</v>
      </c>
      <c r="AA28" s="5">
        <f t="shared" si="41"/>
        <v>0</v>
      </c>
      <c r="AB28" s="5">
        <f t="shared" si="42"/>
        <v>0</v>
      </c>
      <c r="AC28" s="6">
        <f t="shared" si="43"/>
        <v>0</v>
      </c>
      <c r="AD28" s="6">
        <f t="shared" si="52"/>
        <v>0</v>
      </c>
      <c r="AE28" s="6">
        <f t="shared" si="53"/>
        <v>0</v>
      </c>
      <c r="AF28" s="6">
        <f t="shared" si="54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0"/>
        <v>0</v>
      </c>
      <c r="E29" s="5">
        <f t="shared" si="31"/>
        <v>0</v>
      </c>
      <c r="F29" s="5">
        <f t="shared" si="32"/>
        <v>0</v>
      </c>
      <c r="G29" s="5">
        <f t="shared" si="33"/>
        <v>0</v>
      </c>
      <c r="H29" s="5">
        <f t="shared" si="34"/>
        <v>0</v>
      </c>
      <c r="I29" s="5">
        <f t="shared" si="35"/>
        <v>0</v>
      </c>
      <c r="J29" s="5">
        <f t="shared" si="36"/>
        <v>0</v>
      </c>
      <c r="K29" s="5">
        <f t="shared" si="37"/>
        <v>0</v>
      </c>
      <c r="L29" s="5">
        <f t="shared" si="55"/>
        <v>0</v>
      </c>
      <c r="M29" s="5">
        <f t="shared" si="56"/>
        <v>0</v>
      </c>
      <c r="N29" s="5">
        <f t="shared" si="57"/>
        <v>0</v>
      </c>
      <c r="O29" s="5">
        <f>((CA29-CC29)^2+(CB29-CD29)^2)^0.5</f>
        <v>0</v>
      </c>
      <c r="P29" s="5">
        <f t="shared" si="44"/>
        <v>0</v>
      </c>
      <c r="Q29" s="5">
        <f t="shared" si="38"/>
        <v>0</v>
      </c>
      <c r="R29" s="5">
        <f t="shared" si="45"/>
        <v>0</v>
      </c>
      <c r="S29" s="5">
        <f t="shared" si="46"/>
        <v>0</v>
      </c>
      <c r="T29" s="5">
        <f t="shared" si="47"/>
        <v>0</v>
      </c>
      <c r="U29" s="5">
        <f t="shared" si="48"/>
        <v>0</v>
      </c>
      <c r="V29" s="5">
        <f t="shared" si="49"/>
        <v>0</v>
      </c>
      <c r="W29" s="5">
        <f t="shared" si="50"/>
        <v>0</v>
      </c>
      <c r="X29" s="5">
        <f t="shared" si="51"/>
        <v>0</v>
      </c>
      <c r="Y29" s="5">
        <f t="shared" si="39"/>
        <v>0</v>
      </c>
      <c r="Z29" s="5">
        <f t="shared" si="40"/>
        <v>0</v>
      </c>
      <c r="AA29" s="5">
        <f t="shared" si="41"/>
        <v>0</v>
      </c>
      <c r="AB29" s="5">
        <f t="shared" si="42"/>
        <v>0</v>
      </c>
      <c r="AC29" s="6">
        <f t="shared" si="43"/>
        <v>0</v>
      </c>
      <c r="AD29" s="6">
        <f t="shared" si="52"/>
        <v>0</v>
      </c>
      <c r="AE29" s="6">
        <f t="shared" si="53"/>
        <v>0</v>
      </c>
      <c r="AF29" s="6">
        <f t="shared" si="54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0"/>
        <v>0</v>
      </c>
      <c r="E30" s="5">
        <f t="shared" si="31"/>
        <v>0</v>
      </c>
      <c r="F30" s="5">
        <f t="shared" si="32"/>
        <v>0</v>
      </c>
      <c r="G30" s="5">
        <f t="shared" si="33"/>
        <v>0</v>
      </c>
      <c r="H30" s="5">
        <f t="shared" si="34"/>
        <v>0</v>
      </c>
      <c r="I30" s="5">
        <f t="shared" si="35"/>
        <v>0</v>
      </c>
      <c r="J30" s="5">
        <f t="shared" si="36"/>
        <v>0</v>
      </c>
      <c r="K30" s="5">
        <f t="shared" si="37"/>
        <v>0</v>
      </c>
      <c r="L30" s="5">
        <f t="shared" si="55"/>
        <v>0</v>
      </c>
      <c r="M30" s="5">
        <f t="shared" si="56"/>
        <v>0</v>
      </c>
      <c r="N30" s="5">
        <f t="shared" si="57"/>
        <v>0</v>
      </c>
      <c r="O30" s="5">
        <f>((CA30-CC30)^2+(CB30-CD30)^2)^0.5</f>
        <v>0</v>
      </c>
      <c r="P30" s="5">
        <f t="shared" si="44"/>
        <v>0</v>
      </c>
      <c r="Q30" s="5">
        <f t="shared" si="38"/>
        <v>0</v>
      </c>
      <c r="R30" s="5">
        <f t="shared" si="45"/>
        <v>0</v>
      </c>
      <c r="S30" s="5">
        <f t="shared" si="46"/>
        <v>0</v>
      </c>
      <c r="T30" s="5">
        <f t="shared" si="47"/>
        <v>0</v>
      </c>
      <c r="U30" s="5">
        <f t="shared" si="48"/>
        <v>0</v>
      </c>
      <c r="V30" s="5">
        <f t="shared" si="49"/>
        <v>0</v>
      </c>
      <c r="W30" s="5">
        <f t="shared" si="50"/>
        <v>0</v>
      </c>
      <c r="X30" s="5">
        <f t="shared" si="51"/>
        <v>0</v>
      </c>
      <c r="Y30" s="5">
        <f t="shared" si="39"/>
        <v>0</v>
      </c>
      <c r="Z30" s="5">
        <f t="shared" si="40"/>
        <v>0</v>
      </c>
      <c r="AA30" s="5">
        <f t="shared" si="41"/>
        <v>0</v>
      </c>
      <c r="AB30" s="5">
        <f t="shared" si="42"/>
        <v>0</v>
      </c>
      <c r="AC30" s="6">
        <f t="shared" si="43"/>
        <v>0</v>
      </c>
      <c r="AD30" s="6">
        <f t="shared" si="52"/>
        <v>0</v>
      </c>
      <c r="AE30" s="6">
        <f t="shared" si="53"/>
        <v>0</v>
      </c>
      <c r="AF30" s="6">
        <f t="shared" si="54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0"/>
        <v>0</v>
      </c>
      <c r="E31" s="5">
        <f t="shared" si="31"/>
        <v>0</v>
      </c>
      <c r="F31" s="5">
        <f t="shared" si="32"/>
        <v>0</v>
      </c>
      <c r="G31" s="5">
        <f t="shared" si="33"/>
        <v>0</v>
      </c>
      <c r="H31" s="5">
        <f t="shared" si="34"/>
        <v>0</v>
      </c>
      <c r="I31" s="5">
        <f t="shared" si="35"/>
        <v>0</v>
      </c>
      <c r="J31" s="5">
        <f t="shared" si="36"/>
        <v>0</v>
      </c>
      <c r="K31" s="5">
        <f t="shared" si="37"/>
        <v>0</v>
      </c>
      <c r="L31" s="5">
        <f t="shared" si="55"/>
        <v>0</v>
      </c>
      <c r="M31" s="5">
        <f t="shared" si="56"/>
        <v>0</v>
      </c>
      <c r="N31" s="5">
        <f t="shared" si="57"/>
        <v>0</v>
      </c>
      <c r="O31" s="5">
        <f>((CA31-CC31)^2+(CB31-CD31)^2)^0.5</f>
        <v>0</v>
      </c>
      <c r="P31" s="5">
        <f t="shared" si="44"/>
        <v>0</v>
      </c>
      <c r="Q31" s="5">
        <f t="shared" si="38"/>
        <v>0</v>
      </c>
      <c r="R31" s="5">
        <f t="shared" si="45"/>
        <v>0</v>
      </c>
      <c r="S31" s="5">
        <f t="shared" si="46"/>
        <v>0</v>
      </c>
      <c r="T31" s="5">
        <f t="shared" si="47"/>
        <v>0</v>
      </c>
      <c r="U31" s="5">
        <f t="shared" si="48"/>
        <v>0</v>
      </c>
      <c r="V31" s="5">
        <f t="shared" si="49"/>
        <v>0</v>
      </c>
      <c r="W31" s="5">
        <f t="shared" si="50"/>
        <v>0</v>
      </c>
      <c r="X31" s="5">
        <f t="shared" si="51"/>
        <v>0</v>
      </c>
      <c r="Y31" s="5">
        <f t="shared" si="39"/>
        <v>0</v>
      </c>
      <c r="Z31" s="5">
        <f t="shared" si="40"/>
        <v>0</v>
      </c>
      <c r="AA31" s="5">
        <f t="shared" si="41"/>
        <v>0</v>
      </c>
      <c r="AB31" s="5">
        <f t="shared" si="42"/>
        <v>0</v>
      </c>
      <c r="AC31" s="6">
        <f t="shared" si="43"/>
        <v>0</v>
      </c>
      <c r="AD31" s="6">
        <f>((EA31-EG31)^2+(EB31-EH31)^2)^0.5</f>
        <v>0</v>
      </c>
      <c r="AE31" s="6">
        <f>((ES31-EU31)^2+(ET31-EV31)^2)^0.5</f>
        <v>0</v>
      </c>
      <c r="AF31" s="6">
        <f>((FC31-FE31)^2+(FD31-FF31)^2)^0.5</f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30"/>
        <v>0</v>
      </c>
      <c r="E32" s="5">
        <f t="shared" si="31"/>
        <v>0</v>
      </c>
      <c r="F32" s="5">
        <f t="shared" si="32"/>
        <v>0</v>
      </c>
      <c r="G32" s="5">
        <f t="shared" si="33"/>
        <v>0</v>
      </c>
      <c r="H32" s="5">
        <f t="shared" si="34"/>
        <v>0</v>
      </c>
      <c r="I32" s="5">
        <f t="shared" si="35"/>
        <v>0</v>
      </c>
      <c r="J32" s="5">
        <f t="shared" si="36"/>
        <v>0</v>
      </c>
      <c r="K32" s="5">
        <f t="shared" si="37"/>
        <v>0</v>
      </c>
      <c r="L32" s="5">
        <f t="shared" si="55"/>
        <v>0</v>
      </c>
      <c r="M32" s="5">
        <f t="shared" si="56"/>
        <v>0</v>
      </c>
      <c r="N32" s="5">
        <f t="shared" si="57"/>
        <v>0</v>
      </c>
      <c r="O32" s="5">
        <f>((CA32-CC32)^2+(CB32-CD32)^2)^0.5</f>
        <v>0</v>
      </c>
      <c r="P32" s="5">
        <f t="shared" si="44"/>
        <v>0</v>
      </c>
      <c r="Q32" s="5">
        <f t="shared" si="38"/>
        <v>0</v>
      </c>
      <c r="R32" s="5">
        <f t="shared" si="45"/>
        <v>0</v>
      </c>
      <c r="S32" s="5">
        <f t="shared" si="46"/>
        <v>0</v>
      </c>
      <c r="T32" s="5">
        <f t="shared" si="47"/>
        <v>0</v>
      </c>
      <c r="U32" s="5">
        <f t="shared" si="48"/>
        <v>0</v>
      </c>
      <c r="V32" s="5">
        <f t="shared" si="49"/>
        <v>0</v>
      </c>
      <c r="W32" s="5">
        <f t="shared" si="50"/>
        <v>0</v>
      </c>
      <c r="X32" s="5">
        <f t="shared" si="51"/>
        <v>0</v>
      </c>
      <c r="Y32" s="5">
        <f t="shared" si="39"/>
        <v>0</v>
      </c>
      <c r="Z32" s="5">
        <f t="shared" si="40"/>
        <v>0</v>
      </c>
      <c r="AA32" s="5">
        <f t="shared" si="41"/>
        <v>0</v>
      </c>
      <c r="AB32" s="5">
        <f t="shared" si="42"/>
        <v>0</v>
      </c>
      <c r="AC32" s="6">
        <f t="shared" si="43"/>
        <v>0</v>
      </c>
      <c r="AD32" s="6">
        <f>((EA32-EG32)^2+(EB32-EH32)^2)^0.5</f>
        <v>0</v>
      </c>
      <c r="AE32" s="6">
        <f>((ES32-EU32)^2+(ET32-EV32)^2)^0.5</f>
        <v>0</v>
      </c>
      <c r="AF32" s="6">
        <f>((FC32-FE32)^2+(FD32-FF32)^2)^0.5</f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>AVERAGE(D23:D27)</f>
        <v>21.4056</v>
      </c>
      <c r="E33" s="14">
        <f t="shared" ref="E33:AF33" si="58">AVERAGE(E23:E27)</f>
        <v>20.58746</v>
      </c>
      <c r="F33" s="14">
        <f t="shared" si="58"/>
        <v>4.2895599999999998</v>
      </c>
      <c r="G33" s="14">
        <f t="shared" si="58"/>
        <v>1.3906399999999999</v>
      </c>
      <c r="H33" s="14">
        <f t="shared" si="58"/>
        <v>2.2189799999999997</v>
      </c>
      <c r="I33" s="14">
        <f>AVERAGE(I23:I25,I27)</f>
        <v>1.4114249999999999</v>
      </c>
      <c r="J33" s="14">
        <f t="shared" si="58"/>
        <v>2.6580000000000004</v>
      </c>
      <c r="K33" s="14">
        <f>AVERAGE(K23,K25:K27)</f>
        <v>1.5465249999999999</v>
      </c>
      <c r="L33" s="14">
        <f t="shared" si="58"/>
        <v>7.9317396354835674</v>
      </c>
      <c r="M33" s="14">
        <f t="shared" si="58"/>
        <v>2.7703929125281377</v>
      </c>
      <c r="N33" s="14">
        <f t="shared" si="58"/>
        <v>7.4257707680115104</v>
      </c>
      <c r="O33" s="14" t="e">
        <f t="shared" si="58"/>
        <v>#DIV/0!</v>
      </c>
      <c r="P33" s="14">
        <f t="shared" si="58"/>
        <v>8.0328402832826384</v>
      </c>
      <c r="Q33" s="14">
        <f t="shared" si="58"/>
        <v>8.6236406388354059</v>
      </c>
      <c r="R33" s="14">
        <f t="shared" si="58"/>
        <v>5.7608227197086128</v>
      </c>
      <c r="S33" s="14">
        <f t="shared" si="58"/>
        <v>6.2875123660020096</v>
      </c>
      <c r="T33" s="14">
        <f t="shared" si="58"/>
        <v>7.950724328286018</v>
      </c>
      <c r="U33" s="14">
        <f t="shared" si="58"/>
        <v>8.7249159824563129</v>
      </c>
      <c r="V33" s="14">
        <f t="shared" si="58"/>
        <v>1.8024187304461332</v>
      </c>
      <c r="W33" s="14">
        <f t="shared" si="58"/>
        <v>2.2985098345444586</v>
      </c>
      <c r="X33" s="14">
        <f>AVERAGE(X23:X26)</f>
        <v>0.69981619870597245</v>
      </c>
      <c r="Y33" s="14">
        <f t="shared" si="58"/>
        <v>1.6358600000000003</v>
      </c>
      <c r="Z33" s="14">
        <f>AVERAGE(Z23,Z25:Z27)</f>
        <v>0.98564999999999992</v>
      </c>
      <c r="AA33" s="14">
        <f t="shared" si="58"/>
        <v>2.5307200000000001</v>
      </c>
      <c r="AB33" s="14">
        <f t="shared" si="58"/>
        <v>4.886540000000001</v>
      </c>
      <c r="AC33" s="14">
        <f t="shared" si="58"/>
        <v>5.0225799999999996</v>
      </c>
      <c r="AD33" s="14">
        <f t="shared" si="58"/>
        <v>0.72226000000000012</v>
      </c>
      <c r="AE33" s="14">
        <f t="shared" si="58"/>
        <v>0.73548000000000013</v>
      </c>
      <c r="AF33" s="14">
        <f t="shared" si="58"/>
        <v>0.48182500000000006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STDEV(D23:D27)</f>
        <v>0.55674550739094442</v>
      </c>
      <c r="E34" s="14">
        <f t="shared" ref="E34:AF34" si="59">STDEV(E23:E27)</f>
        <v>0.44212263344009073</v>
      </c>
      <c r="F34" s="14">
        <f t="shared" si="59"/>
        <v>0.13203457123041673</v>
      </c>
      <c r="G34" s="14">
        <f t="shared" si="59"/>
        <v>9.1964710623151549E-2</v>
      </c>
      <c r="H34" s="14">
        <f t="shared" si="59"/>
        <v>9.0883315300444495E-2</v>
      </c>
      <c r="I34" s="14">
        <f>STDEV(I23:I25,I27)</f>
        <v>7.9701249467411764E-2</v>
      </c>
      <c r="J34" s="14">
        <f t="shared" si="59"/>
        <v>0.11038435124599856</v>
      </c>
      <c r="K34" s="14">
        <f>STDEV(K23,K25:K27)</f>
        <v>0.32123886621432812</v>
      </c>
      <c r="L34" s="14">
        <f t="shared" si="59"/>
        <v>6.5944805318527241E-2</v>
      </c>
      <c r="M34" s="14">
        <f t="shared" si="59"/>
        <v>0.1798382059541131</v>
      </c>
      <c r="N34" s="14">
        <f t="shared" si="59"/>
        <v>1.4965831046373821</v>
      </c>
      <c r="O34" s="14" t="e">
        <f t="shared" si="59"/>
        <v>#DIV/0!</v>
      </c>
      <c r="P34" s="14">
        <f t="shared" si="59"/>
        <v>0.39628658075896284</v>
      </c>
      <c r="Q34" s="14">
        <f t="shared" si="59"/>
        <v>0.4705603736855461</v>
      </c>
      <c r="R34" s="14">
        <f t="shared" si="59"/>
        <v>0.1771484761755826</v>
      </c>
      <c r="S34" s="14">
        <f t="shared" si="59"/>
        <v>0.23725688970978662</v>
      </c>
      <c r="T34" s="14">
        <f t="shared" si="59"/>
        <v>0.39729263035508305</v>
      </c>
      <c r="U34" s="14">
        <f t="shared" si="59"/>
        <v>0.35000981239275425</v>
      </c>
      <c r="V34" s="14">
        <f t="shared" si="59"/>
        <v>5.8919834090613001E-2</v>
      </c>
      <c r="W34" s="14">
        <f t="shared" si="59"/>
        <v>2.9792963428881259E-2</v>
      </c>
      <c r="X34" s="14">
        <f>STDEV(X23:X26)</f>
        <v>0.11645723267828427</v>
      </c>
      <c r="Y34" s="14">
        <f t="shared" si="59"/>
        <v>9.0718592361213352E-2</v>
      </c>
      <c r="Z34" s="14">
        <f>STDEV(Z23,Z25:Z27)</f>
        <v>5.4199969249683788E-2</v>
      </c>
      <c r="AA34" s="14">
        <f t="shared" si="59"/>
        <v>8.8764981834054527E-2</v>
      </c>
      <c r="AB34" s="14">
        <f t="shared" si="59"/>
        <v>0.18511625536402812</v>
      </c>
      <c r="AC34" s="14">
        <f t="shared" si="59"/>
        <v>0.9579688627507702</v>
      </c>
      <c r="AD34" s="14">
        <f t="shared" si="59"/>
        <v>3.36831263394596E-2</v>
      </c>
      <c r="AE34" s="14">
        <f t="shared" si="59"/>
        <v>5.8936847557364239E-2</v>
      </c>
      <c r="AF34" s="14">
        <f t="shared" si="59"/>
        <v>3.6071075670126795E-2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MAX(D23:D27)-MIN(D23:D27)</f>
        <v>1.3207999999999984</v>
      </c>
      <c r="E35" s="14">
        <f t="shared" ref="E35:AF35" si="60">MAX(E23:E27)-MIN(E23:E27)</f>
        <v>1.1119000000000021</v>
      </c>
      <c r="F35" s="14">
        <f t="shared" si="60"/>
        <v>0.30549999999999944</v>
      </c>
      <c r="G35" s="14">
        <f t="shared" si="60"/>
        <v>0.22100000000000009</v>
      </c>
      <c r="H35" s="14">
        <f t="shared" si="60"/>
        <v>0.21089999999999964</v>
      </c>
      <c r="I35" s="14">
        <f>MAX(I23:I25,I27)-MIN(I23:I25,I27)</f>
        <v>0.19169999999999909</v>
      </c>
      <c r="J35" s="14">
        <f t="shared" si="60"/>
        <v>0.27550000000000008</v>
      </c>
      <c r="K35" s="14">
        <f>MAX(K23,K25:K27)-MIN(K23,K25:K27)</f>
        <v>0.73160000000000025</v>
      </c>
      <c r="L35" s="14">
        <f t="shared" si="60"/>
        <v>0.12461523343655578</v>
      </c>
      <c r="M35" s="14">
        <f t="shared" si="60"/>
        <v>0.32960820623690346</v>
      </c>
      <c r="N35" s="14">
        <f t="shared" si="60"/>
        <v>2.8382477860594859</v>
      </c>
      <c r="O35" s="14">
        <f t="shared" si="60"/>
        <v>0</v>
      </c>
      <c r="P35" s="14">
        <f t="shared" si="60"/>
        <v>0.84782715248831142</v>
      </c>
      <c r="Q35" s="14">
        <f t="shared" si="60"/>
        <v>1.1837682399499379</v>
      </c>
      <c r="R35" s="14">
        <f t="shared" si="60"/>
        <v>0.45333592374502096</v>
      </c>
      <c r="S35" s="14">
        <f t="shared" si="60"/>
        <v>0.63046118727466638</v>
      </c>
      <c r="T35" s="14">
        <f t="shared" si="60"/>
        <v>0.86992671771827101</v>
      </c>
      <c r="U35" s="14">
        <f t="shared" si="60"/>
        <v>0.82013017253077081</v>
      </c>
      <c r="V35" s="14">
        <f t="shared" si="60"/>
        <v>0.12799168059562649</v>
      </c>
      <c r="W35" s="14">
        <f t="shared" si="60"/>
        <v>6.9634040747686754E-2</v>
      </c>
      <c r="X35" s="14">
        <f>MAX(X23:X26)-MIN(X23:X26)</f>
        <v>0.20878635165003345</v>
      </c>
      <c r="Y35" s="14">
        <f t="shared" si="60"/>
        <v>0.19809999999999994</v>
      </c>
      <c r="Z35" s="14">
        <f>MAX(Z23,Z25:Z27)-MIN(Z23,Z25:Z27)</f>
        <v>0.129</v>
      </c>
      <c r="AA35" s="14">
        <f t="shared" si="60"/>
        <v>0.20580000000000043</v>
      </c>
      <c r="AB35" s="14">
        <f t="shared" si="60"/>
        <v>0.51880000000000059</v>
      </c>
      <c r="AC35" s="14">
        <f t="shared" si="60"/>
        <v>2.4854000000000003</v>
      </c>
      <c r="AD35" s="14">
        <f t="shared" si="60"/>
        <v>6.8599999999999994E-2</v>
      </c>
      <c r="AE35" s="14">
        <f t="shared" si="60"/>
        <v>0.14349999999999974</v>
      </c>
      <c r="AF35" s="14">
        <f t="shared" si="60"/>
        <v>7.6800000000000423E-2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>MIN(D23:D27)</f>
        <v>20.5899</v>
      </c>
      <c r="E36" s="14">
        <f t="shared" ref="E36:AF36" si="61">MIN(E23:E27)</f>
        <v>20.222799999999999</v>
      </c>
      <c r="F36" s="14">
        <f t="shared" si="61"/>
        <v>4.1192000000000002</v>
      </c>
      <c r="G36" s="14">
        <f t="shared" si="61"/>
        <v>1.2503</v>
      </c>
      <c r="H36" s="14">
        <f t="shared" si="61"/>
        <v>2.1177000000000001</v>
      </c>
      <c r="I36" s="14">
        <f>MIN(I23:I25,I27)</f>
        <v>1.3284000000000002</v>
      </c>
      <c r="J36" s="14">
        <f t="shared" si="61"/>
        <v>2.4676999999999998</v>
      </c>
      <c r="K36" s="14">
        <f>MIN(K23,K25:K27)</f>
        <v>1.282</v>
      </c>
      <c r="L36" s="14">
        <f t="shared" si="61"/>
        <v>7.8569623455887836</v>
      </c>
      <c r="M36" s="14">
        <f t="shared" si="61"/>
        <v>2.5640300641763147</v>
      </c>
      <c r="N36" s="14">
        <f t="shared" si="61"/>
        <v>6.281023966662878</v>
      </c>
      <c r="O36" s="14">
        <f t="shared" si="61"/>
        <v>0</v>
      </c>
      <c r="P36" s="14">
        <f t="shared" si="61"/>
        <v>7.6029206611669968</v>
      </c>
      <c r="Q36" s="14">
        <f t="shared" si="61"/>
        <v>8.1012327061997169</v>
      </c>
      <c r="R36" s="14">
        <f t="shared" si="61"/>
        <v>5.6030519799480709</v>
      </c>
      <c r="S36" s="14">
        <f t="shared" si="61"/>
        <v>6.0463379627672156</v>
      </c>
      <c r="T36" s="14">
        <f t="shared" si="61"/>
        <v>7.4542528190288797</v>
      </c>
      <c r="U36" s="14">
        <f t="shared" si="61"/>
        <v>8.234107799270058</v>
      </c>
      <c r="V36" s="14">
        <f t="shared" si="61"/>
        <v>1.7462027516872145</v>
      </c>
      <c r="W36" s="14">
        <f t="shared" si="61"/>
        <v>2.2634031214081154</v>
      </c>
      <c r="X36" s="14">
        <f>MIN(X23:X26)</f>
        <v>0.62522431974452275</v>
      </c>
      <c r="Y36" s="14">
        <f t="shared" si="61"/>
        <v>1.5226999999999999</v>
      </c>
      <c r="Z36" s="14">
        <f>MIN(Z23,Z25:Z27)</f>
        <v>0.91049999999999986</v>
      </c>
      <c r="AA36" s="14">
        <f t="shared" si="61"/>
        <v>2.4224999999999999</v>
      </c>
      <c r="AB36" s="14">
        <f t="shared" si="61"/>
        <v>4.6456</v>
      </c>
      <c r="AC36" s="14">
        <f t="shared" si="61"/>
        <v>3.7553999999999998</v>
      </c>
      <c r="AD36" s="14">
        <f t="shared" si="61"/>
        <v>0.69090000000000007</v>
      </c>
      <c r="AE36" s="14">
        <f t="shared" si="61"/>
        <v>0.67690000000000006</v>
      </c>
      <c r="AF36" s="14">
        <f t="shared" si="61"/>
        <v>0.43119999999999958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MAX(D23:D27)</f>
        <v>21.910699999999999</v>
      </c>
      <c r="E37" s="14">
        <f t="shared" ref="E37:AF37" si="62">MAX(E23:E27)</f>
        <v>21.334700000000002</v>
      </c>
      <c r="F37" s="14">
        <f t="shared" si="62"/>
        <v>4.4246999999999996</v>
      </c>
      <c r="G37" s="14">
        <f t="shared" si="62"/>
        <v>1.4713000000000001</v>
      </c>
      <c r="H37" s="14">
        <f t="shared" si="62"/>
        <v>2.3285999999999998</v>
      </c>
      <c r="I37" s="14">
        <f>MAX(I23:I25,I27)</f>
        <v>1.5200999999999993</v>
      </c>
      <c r="J37" s="14">
        <f t="shared" si="62"/>
        <v>2.7431999999999999</v>
      </c>
      <c r="K37" s="14">
        <f>MAX(K23,K25:K27)</f>
        <v>2.0136000000000003</v>
      </c>
      <c r="L37" s="14">
        <f t="shared" si="62"/>
        <v>7.9815775790253394</v>
      </c>
      <c r="M37" s="14">
        <f t="shared" si="62"/>
        <v>2.8936382704132182</v>
      </c>
      <c r="N37" s="14">
        <f t="shared" si="62"/>
        <v>9.1192717527223639</v>
      </c>
      <c r="O37" s="14">
        <f t="shared" si="62"/>
        <v>0</v>
      </c>
      <c r="P37" s="14">
        <f t="shared" si="62"/>
        <v>8.4507478136553082</v>
      </c>
      <c r="Q37" s="14">
        <f t="shared" si="62"/>
        <v>9.2850009461496548</v>
      </c>
      <c r="R37" s="14">
        <f t="shared" si="62"/>
        <v>6.0563879036930919</v>
      </c>
      <c r="S37" s="14">
        <f t="shared" si="62"/>
        <v>6.676799150041882</v>
      </c>
      <c r="T37" s="14">
        <f t="shared" si="62"/>
        <v>8.3241795367471507</v>
      </c>
      <c r="U37" s="14">
        <f t="shared" si="62"/>
        <v>9.0542379718008288</v>
      </c>
      <c r="V37" s="14">
        <f t="shared" si="62"/>
        <v>1.874194432282841</v>
      </c>
      <c r="W37" s="14">
        <f t="shared" si="62"/>
        <v>2.3330371621558021</v>
      </c>
      <c r="X37" s="14">
        <f>MAX(X23:X26)</f>
        <v>0.8340106713945562</v>
      </c>
      <c r="Y37" s="14">
        <f t="shared" si="62"/>
        <v>1.7207999999999999</v>
      </c>
      <c r="Z37" s="14">
        <f>MAX(Z23,Z25:Z27)</f>
        <v>1.0394999999999999</v>
      </c>
      <c r="AA37" s="14">
        <f t="shared" si="62"/>
        <v>2.6283000000000003</v>
      </c>
      <c r="AB37" s="14">
        <f t="shared" si="62"/>
        <v>5.1644000000000005</v>
      </c>
      <c r="AC37" s="14">
        <f t="shared" si="62"/>
        <v>6.2408000000000001</v>
      </c>
      <c r="AD37" s="14">
        <f t="shared" si="62"/>
        <v>0.75950000000000006</v>
      </c>
      <c r="AE37" s="14">
        <f t="shared" si="62"/>
        <v>0.8203999999999998</v>
      </c>
      <c r="AF37" s="14">
        <f t="shared" si="62"/>
        <v>0.50800000000000001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COUNT(D23:D27)</f>
        <v>5</v>
      </c>
      <c r="E38" s="15">
        <f t="shared" ref="E38:AF38" si="63">COUNT(E23:E27)</f>
        <v>5</v>
      </c>
      <c r="F38" s="15">
        <f t="shared" si="63"/>
        <v>5</v>
      </c>
      <c r="G38" s="15">
        <f t="shared" si="63"/>
        <v>5</v>
      </c>
      <c r="H38" s="15">
        <f t="shared" si="63"/>
        <v>5</v>
      </c>
      <c r="I38" s="15">
        <f>COUNT(I23:I25,I27)</f>
        <v>4</v>
      </c>
      <c r="J38" s="15">
        <f t="shared" si="63"/>
        <v>5</v>
      </c>
      <c r="K38" s="15">
        <f>COUNT(K23,K25:K27)</f>
        <v>4</v>
      </c>
      <c r="L38" s="15">
        <f t="shared" si="63"/>
        <v>3</v>
      </c>
      <c r="M38" s="15">
        <f t="shared" si="63"/>
        <v>3</v>
      </c>
      <c r="N38" s="15">
        <f t="shared" si="63"/>
        <v>3</v>
      </c>
      <c r="O38" s="15">
        <f t="shared" si="63"/>
        <v>0</v>
      </c>
      <c r="P38" s="15">
        <f t="shared" si="63"/>
        <v>5</v>
      </c>
      <c r="Q38" s="15">
        <f t="shared" si="63"/>
        <v>5</v>
      </c>
      <c r="R38" s="15">
        <f t="shared" si="63"/>
        <v>5</v>
      </c>
      <c r="S38" s="15">
        <f t="shared" si="63"/>
        <v>5</v>
      </c>
      <c r="T38" s="15">
        <f t="shared" si="63"/>
        <v>4</v>
      </c>
      <c r="U38" s="15">
        <f t="shared" si="63"/>
        <v>4</v>
      </c>
      <c r="V38" s="15">
        <f t="shared" si="63"/>
        <v>4</v>
      </c>
      <c r="W38" s="15">
        <f t="shared" si="63"/>
        <v>4</v>
      </c>
      <c r="X38" s="15">
        <f>COUNT(X23:X26)</f>
        <v>3</v>
      </c>
      <c r="Y38" s="15">
        <f t="shared" si="63"/>
        <v>5</v>
      </c>
      <c r="Z38" s="15">
        <f>COUNT(Z23,Z25:Z27)</f>
        <v>4</v>
      </c>
      <c r="AA38" s="15">
        <f t="shared" si="63"/>
        <v>5</v>
      </c>
      <c r="AB38" s="15">
        <f t="shared" si="63"/>
        <v>5</v>
      </c>
      <c r="AC38" s="15">
        <f t="shared" si="63"/>
        <v>5</v>
      </c>
      <c r="AD38" s="15">
        <f t="shared" si="63"/>
        <v>5</v>
      </c>
      <c r="AE38" s="15">
        <f t="shared" si="63"/>
        <v>5</v>
      </c>
      <c r="AF38" s="15">
        <f t="shared" si="63"/>
        <v>4</v>
      </c>
      <c r="AI38" s="12"/>
      <c r="AJ38" s="12"/>
      <c r="AK38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40"/>
  <sheetViews>
    <sheetView workbookViewId="0">
      <pane xSplit="3" topLeftCell="D1" activePane="topRight" state="frozen"/>
      <selection activeCell="G29" sqref="G29"/>
      <selection pane="topRight" activeCell="A33" sqref="A33:IV3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1" width="9.140625" style="12"/>
    <col min="12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2" t="s">
        <v>687</v>
      </c>
      <c r="C3" s="2" t="s">
        <v>479</v>
      </c>
      <c r="D3" s="5">
        <f t="shared" ref="D3:D12" si="0">((AG3-AW3)^2+(AH3-AX3)^2)^0.5</f>
        <v>14.571999999999999</v>
      </c>
      <c r="E3" s="5">
        <f t="shared" ref="E3:E12" si="1">((AG3-AU3)^2+(AH3-AV3)^2)^0.5</f>
        <v>13.4537</v>
      </c>
      <c r="F3" s="5">
        <f t="shared" ref="F3:F12" si="2">((AG3-AM3)^2+(AH3-AN3)^2)^0.5</f>
        <v>3.0829</v>
      </c>
      <c r="G3" s="5">
        <f t="shared" ref="G3:G12" si="3">((AG3-AI3)^2+(AH3-AJ3)^2)^0.5</f>
        <v>0.8306</v>
      </c>
      <c r="H3" s="5">
        <f t="shared" ref="H3:H12" si="4">((AK3-AM3)^2+(AL3-AN3)^2)^0.5</f>
        <v>1.7245999999999999</v>
      </c>
      <c r="I3" s="5">
        <f t="shared" ref="I3:I12" si="5">((AM3-AO3)^2+(AN3-AP3)^2)^0.5</f>
        <v>0.72009999999999996</v>
      </c>
      <c r="J3" s="5">
        <f t="shared" ref="J3:J12" si="6">((AO3-AQ3)^2+(AP3-AR3)^2)^0.5</f>
        <v>1.7571000000000003</v>
      </c>
      <c r="K3" s="5">
        <f t="shared" ref="K3:K12" si="7">((AQ3-AS3)^2+(AR3-AT3)^2)^0.5</f>
        <v>1.1276999999999999</v>
      </c>
      <c r="L3" s="5">
        <f t="shared" ref="L3:L12" si="8">((BS3-BU3)^2+(BT3-BV3)^2)^0.5</f>
        <v>9.2059197661070247</v>
      </c>
      <c r="M3" s="5">
        <f t="shared" ref="M3:M12" si="9">((BU3-BW3)^2+(BV3-BX3)^2)^0.5</f>
        <v>2.8558326719189981</v>
      </c>
      <c r="N3" s="5">
        <f t="shared" ref="N3:N12" si="10">((BW3-BY3)^2+(BX3-BZ3)^2)^0.5 + ((BY3-CA3)^2+(BZ3-CB3)^2)^0.5</f>
        <v>7.5366307562468613</v>
      </c>
      <c r="O3" s="5" t="s">
        <v>566</v>
      </c>
      <c r="P3" s="5">
        <f>((CE3-CG3)^2+(CF3-CH3)^2)^0.5</f>
        <v>8.276557980223421</v>
      </c>
      <c r="Q3" s="5">
        <f t="shared" ref="Q3:Q12" si="11">((CG3-CI3)^2+(CH3-CJ3)^2)^0.5</f>
        <v>8.8042503883067749</v>
      </c>
      <c r="R3" s="5">
        <f>((CO3-CQ3)^2+(CP3-CR3)^2)^0.5</f>
        <v>6.4293882671681919</v>
      </c>
      <c r="S3" s="5">
        <f>((CQ3-CS3)^2+(CR3-CT3)^2)^0.5</f>
        <v>7.8001048871153005</v>
      </c>
      <c r="T3" s="5">
        <f>((CY3-DA3)^2+(CZ3-DB3)^2)^0.5</f>
        <v>7.6206263056260681</v>
      </c>
      <c r="U3" s="5">
        <f>((DA3-DC3)^2+(DB3-DD3)^2)^0.5</f>
        <v>10.068549689503449</v>
      </c>
      <c r="V3" s="5">
        <f>((DI3-DK3)^2+(DJ3-DL3)^2)^0.5</f>
        <v>1.4948837312647436</v>
      </c>
      <c r="W3" s="5">
        <f>((DK3-DM3)^2+(DL3-DN3)^2)^0.5</f>
        <v>2.2623357067420389</v>
      </c>
      <c r="X3" s="5">
        <f>((DM3-DO3)^2+(DN3-DP3)^2)^0.5</f>
        <v>0.54935770678129137</v>
      </c>
      <c r="Y3" s="5">
        <f>((BE3-BK3)^2+(BF3-BL3)^2)^0.5</f>
        <v>1.4466000000000001</v>
      </c>
      <c r="Z3" s="5">
        <f t="shared" ref="Z3:Z12" si="12">((BG3-BI3)^2+(BH3-BJ3)^2)^0.5</f>
        <v>0.7036</v>
      </c>
      <c r="AA3" s="5">
        <f t="shared" ref="AA3:AA12" si="13">((BC3-BM3)^2+(BD3-BN3)^2)^0.5</f>
        <v>1.7069000000000001</v>
      </c>
      <c r="AB3" s="5">
        <f t="shared" ref="AB3:AB12" si="14">((BA3-BO3)^2+(BB3-BP3)^2)^0.5</f>
        <v>3.0911</v>
      </c>
      <c r="AC3" s="6">
        <f t="shared" ref="AC3:AC12" si="15">((AY3-BQ3)^2+(AZ3-BR3)^2)^0.5</f>
        <v>2.1958000000000002</v>
      </c>
      <c r="AD3" s="6">
        <f>((CK3-CM3)^2+(CL3-CN3)^2)^0.5</f>
        <v>0.2717</v>
      </c>
      <c r="AE3" s="6">
        <f>((CU3-CW3)^2+(CV3-CX3)^2)^0.5</f>
        <v>0.26350000000000001</v>
      </c>
      <c r="AF3" s="6">
        <f>((DE3-DG3)^2+(DF3-DH3)^2)^0.5</f>
        <v>0.21909999999999999</v>
      </c>
      <c r="AG3" s="9">
        <v>0</v>
      </c>
      <c r="AH3" s="9">
        <v>0</v>
      </c>
      <c r="AI3" s="9">
        <v>0</v>
      </c>
      <c r="AJ3" s="9">
        <v>-0.8306</v>
      </c>
      <c r="AK3" s="9">
        <v>0</v>
      </c>
      <c r="AL3" s="9">
        <v>-1.3583000000000001</v>
      </c>
      <c r="AM3" s="9">
        <v>0</v>
      </c>
      <c r="AN3" s="9">
        <v>-3.0829</v>
      </c>
      <c r="AO3" s="9">
        <v>0</v>
      </c>
      <c r="AP3" s="9">
        <v>-3.8029999999999999</v>
      </c>
      <c r="AQ3" s="9">
        <v>0</v>
      </c>
      <c r="AR3" s="9">
        <v>-5.5601000000000003</v>
      </c>
      <c r="AS3" s="9">
        <v>0</v>
      </c>
      <c r="AT3" s="9">
        <v>-6.6878000000000002</v>
      </c>
      <c r="AU3" s="9">
        <v>0</v>
      </c>
      <c r="AV3" s="9">
        <v>-13.4537</v>
      </c>
      <c r="AW3" s="9">
        <v>0</v>
      </c>
      <c r="AX3" s="9">
        <v>-14.571999999999999</v>
      </c>
      <c r="AY3" s="18">
        <v>1.6529</v>
      </c>
      <c r="AZ3" s="18">
        <v>-7.5286</v>
      </c>
      <c r="BA3" s="19">
        <v>1.55</v>
      </c>
      <c r="BB3" s="19">
        <v>-7.5286</v>
      </c>
      <c r="BC3" s="19">
        <v>0.9798</v>
      </c>
      <c r="BD3" s="19">
        <v>-7.5286</v>
      </c>
      <c r="BE3" s="19">
        <v>0.90490000000000004</v>
      </c>
      <c r="BF3" s="19">
        <v>-7.5286</v>
      </c>
      <c r="BG3" s="19">
        <v>0.46039999999999998</v>
      </c>
      <c r="BH3" s="19">
        <v>-7.5286</v>
      </c>
      <c r="BI3" s="19">
        <v>-0.2432</v>
      </c>
      <c r="BJ3" s="19">
        <v>-7.5286</v>
      </c>
      <c r="BK3" s="19">
        <v>-0.54169999999999996</v>
      </c>
      <c r="BL3" s="19">
        <v>-7.5286</v>
      </c>
      <c r="BM3" s="19">
        <v>-0.72709999999999997</v>
      </c>
      <c r="BN3" s="19">
        <v>-7.5286</v>
      </c>
      <c r="BO3" s="19">
        <v>-1.5410999999999999</v>
      </c>
      <c r="BP3" s="19">
        <v>-7.5286</v>
      </c>
      <c r="BQ3" s="19">
        <v>-0.54290000000000005</v>
      </c>
      <c r="BR3" s="19">
        <v>-7.5286</v>
      </c>
      <c r="BS3" s="17">
        <v>0</v>
      </c>
      <c r="BT3" s="17">
        <v>0</v>
      </c>
      <c r="BU3" s="17">
        <v>-0.80449999999999999</v>
      </c>
      <c r="BV3" s="17">
        <v>9.1707000000000001</v>
      </c>
      <c r="BW3" s="17">
        <v>-0.40889999999999999</v>
      </c>
      <c r="BX3" s="17">
        <v>11.999000000000001</v>
      </c>
      <c r="BY3" s="17">
        <v>2.1913999999999998</v>
      </c>
      <c r="BZ3" s="17">
        <v>15.5543</v>
      </c>
      <c r="CA3" s="17">
        <v>0.5766</v>
      </c>
      <c r="CB3" s="17">
        <v>18.2378</v>
      </c>
      <c r="CC3" s="17">
        <v>0.5766</v>
      </c>
      <c r="CD3" s="17">
        <v>18.2378</v>
      </c>
      <c r="CE3" s="12">
        <v>-4.1300000000000003E-2</v>
      </c>
      <c r="CF3" s="12">
        <v>18.614999999999998</v>
      </c>
      <c r="CG3" s="12">
        <v>-0.81410000000000005</v>
      </c>
      <c r="CH3" s="12">
        <v>10.374599999999999</v>
      </c>
      <c r="CI3" s="12">
        <v>3.9516</v>
      </c>
      <c r="CJ3" s="12">
        <v>17.7775</v>
      </c>
      <c r="CK3" s="12">
        <v>-0.11559999999999999</v>
      </c>
      <c r="CL3" s="12">
        <v>15.016500000000001</v>
      </c>
      <c r="CM3" s="12">
        <v>-0.38729999999999998</v>
      </c>
      <c r="CN3" s="12">
        <v>15.016500000000001</v>
      </c>
      <c r="CO3" s="12">
        <v>-0.99570000000000003</v>
      </c>
      <c r="CP3" s="12">
        <v>15.3626</v>
      </c>
      <c r="CQ3" s="12">
        <v>0.27879999999999999</v>
      </c>
      <c r="CR3" s="12">
        <v>9.0608000000000004</v>
      </c>
      <c r="CS3" s="12">
        <v>7.0815000000000001</v>
      </c>
      <c r="CT3" s="12">
        <v>12.8772</v>
      </c>
      <c r="CU3" s="12">
        <v>-1.9E-3</v>
      </c>
      <c r="CV3" s="12">
        <v>12.6187</v>
      </c>
      <c r="CW3" s="12">
        <v>-0.26540000000000002</v>
      </c>
      <c r="CX3" s="12">
        <v>12.6187</v>
      </c>
      <c r="CY3" s="12">
        <v>-9.3299999999999994E-2</v>
      </c>
      <c r="CZ3" s="12">
        <v>12.965400000000001</v>
      </c>
      <c r="DA3" s="12">
        <v>4.4000000000000003E-3</v>
      </c>
      <c r="DB3" s="12">
        <v>5.3453999999999997</v>
      </c>
      <c r="DC3" s="12">
        <v>8.8246000000000002</v>
      </c>
      <c r="DD3" s="12">
        <v>10.2013</v>
      </c>
      <c r="DE3" s="12">
        <v>0.32319999999999999</v>
      </c>
      <c r="DF3" s="12">
        <v>9.6716999999999995</v>
      </c>
      <c r="DG3" s="12">
        <v>0.1041</v>
      </c>
      <c r="DH3" s="12">
        <v>9.6716999999999995</v>
      </c>
      <c r="DI3" s="12">
        <v>0.25530000000000003</v>
      </c>
      <c r="DJ3" s="12">
        <v>10.026</v>
      </c>
      <c r="DK3" s="12">
        <v>0.91569999999999996</v>
      </c>
      <c r="DL3" s="12">
        <v>11.367100000000001</v>
      </c>
      <c r="DM3" s="12">
        <v>0.63939999999999997</v>
      </c>
      <c r="DN3" s="12">
        <v>13.612500000000001</v>
      </c>
      <c r="DO3" s="12">
        <v>0.38290000000000002</v>
      </c>
      <c r="DP3" s="12">
        <v>14.0983</v>
      </c>
    </row>
    <row r="4" spans="2:120" ht="14.45" customHeight="1" x14ac:dyDescent="0.2">
      <c r="B4" s="2"/>
      <c r="C4" s="2"/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 s="5">
        <f t="shared" si="4"/>
        <v>0</v>
      </c>
      <c r="I4" s="5">
        <f t="shared" si="5"/>
        <v>0</v>
      </c>
      <c r="J4" s="5">
        <f t="shared" si="6"/>
        <v>0</v>
      </c>
      <c r="K4" s="5">
        <f t="shared" si="7"/>
        <v>0</v>
      </c>
      <c r="L4" s="5">
        <f t="shared" si="8"/>
        <v>0</v>
      </c>
      <c r="M4" s="5">
        <f t="shared" si="9"/>
        <v>0</v>
      </c>
      <c r="N4" s="5">
        <f t="shared" si="10"/>
        <v>0</v>
      </c>
      <c r="O4" s="5">
        <f>((CA4-CC4)^2+(CB4-CD4)^2)^0.5</f>
        <v>0</v>
      </c>
      <c r="P4" s="5">
        <f t="shared" ref="P4:P12" si="16">((CE4-CG4)^2+(CF4-CH4)^2)^0.5</f>
        <v>0</v>
      </c>
      <c r="Q4" s="5">
        <f t="shared" si="11"/>
        <v>0</v>
      </c>
      <c r="R4" s="5">
        <f t="shared" ref="R4:R12" si="17">((CO4-CQ4)^2+(CP4-CR4)^2)^0.5</f>
        <v>0</v>
      </c>
      <c r="S4" s="5">
        <f t="shared" ref="S4:S12" si="18">((CQ4-CS4)^2+(CR4-CT4)^2)^0.5</f>
        <v>0</v>
      </c>
      <c r="T4" s="5">
        <f t="shared" ref="T4:T12" si="19">((CY4-DA4)^2+(CZ4-DB4)^2)^0.5</f>
        <v>0</v>
      </c>
      <c r="U4" s="5">
        <f t="shared" ref="U4:U12" si="20">((DA4-DC4)^2+(DB4-DD4)^2)^0.5</f>
        <v>0</v>
      </c>
      <c r="V4" s="5">
        <f>((DI4-DK4)^2+(DJ4-DL4)^2)^0.5</f>
        <v>0</v>
      </c>
      <c r="W4" s="5">
        <f>((DK4-DM4)^2+(DL4-DN4)^2)^0.5</f>
        <v>0</v>
      </c>
      <c r="X4" s="5">
        <f>((DM4-DO4)^2+(DN4-DP4)^2)^0.5</f>
        <v>0</v>
      </c>
      <c r="Y4" s="5">
        <f t="shared" ref="Y4:Y12" si="21">((BE4-BK4)^2+(BF4-BL4)^2)^0.5</f>
        <v>0</v>
      </c>
      <c r="Z4" s="5">
        <f t="shared" si="12"/>
        <v>0</v>
      </c>
      <c r="AA4" s="5">
        <f t="shared" si="13"/>
        <v>0</v>
      </c>
      <c r="AB4" s="5">
        <f t="shared" si="14"/>
        <v>0</v>
      </c>
      <c r="AC4" s="6">
        <f t="shared" si="15"/>
        <v>0</v>
      </c>
      <c r="AD4" s="6">
        <f t="shared" ref="AD4:AD11" si="22">((CK4-CM4)^2+(CL4-CN4)^2)^0.5</f>
        <v>0</v>
      </c>
      <c r="AE4" s="6">
        <f t="shared" ref="AE4:AE11" si="23">((CU4-CW4)^2+(CV4-CX4)^2)^0.5</f>
        <v>0</v>
      </c>
      <c r="AF4" s="6">
        <f t="shared" ref="AF4:AF11" si="24">((DE4-DG4)^2+(DF4-DH4)^2)^0.5</f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si="10"/>
        <v>0</v>
      </c>
      <c r="O5" s="5">
        <f>((CA5-CC5)^2+(CB5-CD5)^2)^0.5</f>
        <v>0</v>
      </c>
      <c r="P5" s="5">
        <f t="shared" si="16"/>
        <v>0</v>
      </c>
      <c r="Q5" s="5">
        <f t="shared" si="11"/>
        <v>0</v>
      </c>
      <c r="R5" s="5">
        <f t="shared" si="17"/>
        <v>0</v>
      </c>
      <c r="S5" s="5">
        <f t="shared" si="18"/>
        <v>0</v>
      </c>
      <c r="T5" s="5">
        <f t="shared" si="19"/>
        <v>0</v>
      </c>
      <c r="U5" s="5">
        <f t="shared" si="20"/>
        <v>0</v>
      </c>
      <c r="V5" s="5">
        <f t="shared" ref="V5:V12" si="25">((DI5-DK5)^2+(DJ5-DL5)^2)^0.5</f>
        <v>0</v>
      </c>
      <c r="W5" s="5">
        <f t="shared" ref="W5:W12" si="26">((DK5-DM5)^2+(DL5-DN5)^2)^0.5</f>
        <v>0</v>
      </c>
      <c r="X5" s="5">
        <f t="shared" ref="X5:X12" si="27">((DM5-DO5)^2+(DN5-DP5)^2)^0.5</f>
        <v>0</v>
      </c>
      <c r="Y5" s="5">
        <f t="shared" si="21"/>
        <v>0</v>
      </c>
      <c r="Z5" s="5">
        <f t="shared" si="12"/>
        <v>0</v>
      </c>
      <c r="AA5" s="5">
        <f t="shared" si="13"/>
        <v>0</v>
      </c>
      <c r="AB5" s="5">
        <f t="shared" si="14"/>
        <v>0</v>
      </c>
      <c r="AC5" s="6">
        <f t="shared" si="15"/>
        <v>0</v>
      </c>
      <c r="AD5" s="6">
        <f t="shared" si="22"/>
        <v>0</v>
      </c>
      <c r="AE5" s="6">
        <f t="shared" si="23"/>
        <v>0</v>
      </c>
      <c r="AF5" s="6">
        <f t="shared" si="24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0"/>
        <v>0</v>
      </c>
      <c r="O6" s="5">
        <f t="shared" ref="O6:O12" si="28">((CA6-CC6)^2+(CB6-CD6)^2)^0.5</f>
        <v>0</v>
      </c>
      <c r="P6" s="5">
        <f t="shared" si="16"/>
        <v>0</v>
      </c>
      <c r="Q6" s="5">
        <f t="shared" si="11"/>
        <v>0</v>
      </c>
      <c r="R6" s="5">
        <f t="shared" si="17"/>
        <v>0</v>
      </c>
      <c r="S6" s="5">
        <f t="shared" si="18"/>
        <v>0</v>
      </c>
      <c r="T6" s="5">
        <f t="shared" si="19"/>
        <v>0</v>
      </c>
      <c r="U6" s="5">
        <f t="shared" si="20"/>
        <v>0</v>
      </c>
      <c r="V6" s="5">
        <f t="shared" si="25"/>
        <v>0</v>
      </c>
      <c r="W6" s="5">
        <f t="shared" si="26"/>
        <v>0</v>
      </c>
      <c r="X6" s="5">
        <f t="shared" si="27"/>
        <v>0</v>
      </c>
      <c r="Y6" s="5">
        <f t="shared" si="21"/>
        <v>0</v>
      </c>
      <c r="Z6" s="5">
        <f t="shared" si="12"/>
        <v>0</v>
      </c>
      <c r="AA6" s="5">
        <f t="shared" si="13"/>
        <v>0</v>
      </c>
      <c r="AB6" s="5">
        <f t="shared" si="14"/>
        <v>0</v>
      </c>
      <c r="AC6" s="6">
        <f t="shared" si="15"/>
        <v>0</v>
      </c>
      <c r="AD6" s="6">
        <f t="shared" si="22"/>
        <v>0</v>
      </c>
      <c r="AE6" s="6">
        <f t="shared" si="23"/>
        <v>0</v>
      </c>
      <c r="AF6" s="6">
        <f t="shared" si="24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23"/>
      <c r="BV6" s="17"/>
      <c r="BW6" s="17"/>
      <c r="BX6" s="17"/>
      <c r="BY6" s="17"/>
      <c r="BZ6" s="17"/>
      <c r="CA6" s="17"/>
      <c r="CB6" s="17"/>
      <c r="CC6" s="17"/>
      <c r="CD6" s="17"/>
      <c r="DE6" s="22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28"/>
        <v>0</v>
      </c>
      <c r="P7" s="5">
        <f t="shared" si="16"/>
        <v>0</v>
      </c>
      <c r="Q7" s="5">
        <f t="shared" si="11"/>
        <v>0</v>
      </c>
      <c r="R7" s="5">
        <f t="shared" si="17"/>
        <v>0</v>
      </c>
      <c r="S7" s="5">
        <f t="shared" si="18"/>
        <v>0</v>
      </c>
      <c r="T7" s="5">
        <f t="shared" si="19"/>
        <v>0</v>
      </c>
      <c r="U7" s="5">
        <f t="shared" si="20"/>
        <v>0</v>
      </c>
      <c r="V7" s="5">
        <f t="shared" si="25"/>
        <v>0</v>
      </c>
      <c r="W7" s="5">
        <f t="shared" si="26"/>
        <v>0</v>
      </c>
      <c r="X7" s="5">
        <f t="shared" si="27"/>
        <v>0</v>
      </c>
      <c r="Y7" s="5">
        <f t="shared" si="21"/>
        <v>0</v>
      </c>
      <c r="Z7" s="5">
        <f t="shared" si="12"/>
        <v>0</v>
      </c>
      <c r="AA7" s="5">
        <f t="shared" si="13"/>
        <v>0</v>
      </c>
      <c r="AB7" s="5">
        <f t="shared" si="14"/>
        <v>0</v>
      </c>
      <c r="AC7" s="6">
        <f t="shared" si="15"/>
        <v>0</v>
      </c>
      <c r="AD7" s="6">
        <f t="shared" si="22"/>
        <v>0</v>
      </c>
      <c r="AE7" s="6">
        <f t="shared" si="23"/>
        <v>0</v>
      </c>
      <c r="AF7" s="6">
        <f t="shared" si="24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28"/>
        <v>0</v>
      </c>
      <c r="P8" s="5">
        <f t="shared" si="16"/>
        <v>0</v>
      </c>
      <c r="Q8" s="5">
        <f t="shared" si="11"/>
        <v>0</v>
      </c>
      <c r="R8" s="5">
        <f t="shared" si="17"/>
        <v>0</v>
      </c>
      <c r="S8" s="5">
        <f t="shared" si="18"/>
        <v>0</v>
      </c>
      <c r="T8" s="5">
        <f t="shared" si="19"/>
        <v>0</v>
      </c>
      <c r="U8" s="5">
        <f t="shared" si="20"/>
        <v>0</v>
      </c>
      <c r="V8" s="5">
        <f t="shared" si="25"/>
        <v>0</v>
      </c>
      <c r="W8" s="5">
        <f t="shared" si="26"/>
        <v>0</v>
      </c>
      <c r="X8" s="5">
        <f t="shared" si="27"/>
        <v>0</v>
      </c>
      <c r="Y8" s="5">
        <f t="shared" si="21"/>
        <v>0</v>
      </c>
      <c r="Z8" s="5">
        <f t="shared" si="12"/>
        <v>0</v>
      </c>
      <c r="AA8" s="5">
        <f t="shared" si="13"/>
        <v>0</v>
      </c>
      <c r="AB8" s="5">
        <f t="shared" si="14"/>
        <v>0</v>
      </c>
      <c r="AC8" s="6">
        <f t="shared" si="15"/>
        <v>0</v>
      </c>
      <c r="AD8" s="6">
        <f t="shared" si="22"/>
        <v>0</v>
      </c>
      <c r="AE8" s="6">
        <f t="shared" si="23"/>
        <v>0</v>
      </c>
      <c r="AF8" s="6">
        <f t="shared" si="24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28"/>
        <v>0</v>
      </c>
      <c r="P9" s="5">
        <f t="shared" si="16"/>
        <v>0</v>
      </c>
      <c r="Q9" s="5">
        <f t="shared" si="11"/>
        <v>0</v>
      </c>
      <c r="R9" s="5">
        <f t="shared" si="17"/>
        <v>0</v>
      </c>
      <c r="S9" s="5">
        <f t="shared" si="18"/>
        <v>0</v>
      </c>
      <c r="T9" s="5">
        <f t="shared" si="19"/>
        <v>0</v>
      </c>
      <c r="U9" s="5">
        <f t="shared" si="20"/>
        <v>0</v>
      </c>
      <c r="V9" s="5">
        <f t="shared" si="25"/>
        <v>0</v>
      </c>
      <c r="W9" s="5">
        <f t="shared" si="26"/>
        <v>0</v>
      </c>
      <c r="X9" s="5">
        <f t="shared" si="27"/>
        <v>0</v>
      </c>
      <c r="Y9" s="5">
        <f t="shared" si="21"/>
        <v>0</v>
      </c>
      <c r="Z9" s="5">
        <f t="shared" si="12"/>
        <v>0</v>
      </c>
      <c r="AA9" s="5">
        <f t="shared" si="13"/>
        <v>0</v>
      </c>
      <c r="AB9" s="5">
        <f t="shared" si="14"/>
        <v>0</v>
      </c>
      <c r="AC9" s="6">
        <f t="shared" si="15"/>
        <v>0</v>
      </c>
      <c r="AD9" s="6">
        <f t="shared" si="22"/>
        <v>0</v>
      </c>
      <c r="AE9" s="6">
        <f t="shared" si="23"/>
        <v>0</v>
      </c>
      <c r="AF9" s="6">
        <f t="shared" si="24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28"/>
        <v>0</v>
      </c>
      <c r="P10" s="5">
        <f t="shared" si="16"/>
        <v>0</v>
      </c>
      <c r="Q10" s="5">
        <f t="shared" si="11"/>
        <v>0</v>
      </c>
      <c r="R10" s="5">
        <f t="shared" si="17"/>
        <v>0</v>
      </c>
      <c r="S10" s="5">
        <f t="shared" si="18"/>
        <v>0</v>
      </c>
      <c r="T10" s="5">
        <f t="shared" si="19"/>
        <v>0</v>
      </c>
      <c r="U10" s="5">
        <f t="shared" si="20"/>
        <v>0</v>
      </c>
      <c r="V10" s="5">
        <f t="shared" si="25"/>
        <v>0</v>
      </c>
      <c r="W10" s="5">
        <f t="shared" si="26"/>
        <v>0</v>
      </c>
      <c r="X10" s="5">
        <f t="shared" si="27"/>
        <v>0</v>
      </c>
      <c r="Y10" s="5">
        <f t="shared" si="21"/>
        <v>0</v>
      </c>
      <c r="Z10" s="5">
        <f t="shared" si="12"/>
        <v>0</v>
      </c>
      <c r="AA10" s="5">
        <f t="shared" si="13"/>
        <v>0</v>
      </c>
      <c r="AB10" s="5">
        <f t="shared" si="14"/>
        <v>0</v>
      </c>
      <c r="AC10" s="6">
        <f t="shared" si="15"/>
        <v>0</v>
      </c>
      <c r="AD10" s="6">
        <f t="shared" si="22"/>
        <v>0</v>
      </c>
      <c r="AE10" s="6">
        <f t="shared" si="23"/>
        <v>0</v>
      </c>
      <c r="AF10" s="6">
        <f t="shared" si="24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28"/>
        <v>0</v>
      </c>
      <c r="P11" s="5">
        <f t="shared" si="16"/>
        <v>0</v>
      </c>
      <c r="Q11" s="5">
        <f t="shared" si="11"/>
        <v>0</v>
      </c>
      <c r="R11" s="5">
        <f t="shared" si="17"/>
        <v>0</v>
      </c>
      <c r="S11" s="5">
        <f t="shared" si="18"/>
        <v>0</v>
      </c>
      <c r="T11" s="5">
        <f t="shared" si="19"/>
        <v>0</v>
      </c>
      <c r="U11" s="5">
        <f t="shared" si="20"/>
        <v>0</v>
      </c>
      <c r="V11" s="5">
        <f t="shared" si="25"/>
        <v>0</v>
      </c>
      <c r="W11" s="5">
        <f t="shared" si="26"/>
        <v>0</v>
      </c>
      <c r="X11" s="5">
        <f t="shared" si="27"/>
        <v>0</v>
      </c>
      <c r="Y11" s="5">
        <f t="shared" si="21"/>
        <v>0</v>
      </c>
      <c r="Z11" s="5">
        <f t="shared" si="12"/>
        <v>0</v>
      </c>
      <c r="AA11" s="5">
        <f t="shared" si="13"/>
        <v>0</v>
      </c>
      <c r="AB11" s="5">
        <f t="shared" si="14"/>
        <v>0</v>
      </c>
      <c r="AC11" s="6">
        <f t="shared" si="15"/>
        <v>0</v>
      </c>
      <c r="AD11" s="6">
        <f t="shared" si="22"/>
        <v>0</v>
      </c>
      <c r="AE11" s="6">
        <f t="shared" si="23"/>
        <v>0</v>
      </c>
      <c r="AF11" s="6">
        <f t="shared" si="24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10"/>
        <v>0</v>
      </c>
      <c r="O12" s="5">
        <f t="shared" si="28"/>
        <v>0</v>
      </c>
      <c r="P12" s="5">
        <f t="shared" si="16"/>
        <v>0</v>
      </c>
      <c r="Q12" s="5">
        <f t="shared" si="11"/>
        <v>0</v>
      </c>
      <c r="R12" s="5">
        <f t="shared" si="17"/>
        <v>0</v>
      </c>
      <c r="S12" s="5">
        <f t="shared" si="18"/>
        <v>0</v>
      </c>
      <c r="T12" s="5">
        <f t="shared" si="19"/>
        <v>0</v>
      </c>
      <c r="U12" s="5">
        <f t="shared" si="20"/>
        <v>0</v>
      </c>
      <c r="V12" s="5">
        <f t="shared" si="25"/>
        <v>0</v>
      </c>
      <c r="W12" s="5">
        <f t="shared" si="26"/>
        <v>0</v>
      </c>
      <c r="X12" s="5">
        <f t="shared" si="27"/>
        <v>0</v>
      </c>
      <c r="Y12" s="5">
        <f t="shared" si="21"/>
        <v>0</v>
      </c>
      <c r="Z12" s="5">
        <f t="shared" si="12"/>
        <v>0</v>
      </c>
      <c r="AA12" s="5">
        <f t="shared" si="13"/>
        <v>0</v>
      </c>
      <c r="AB12" s="5">
        <f t="shared" si="14"/>
        <v>0</v>
      </c>
      <c r="AC12" s="6">
        <f t="shared" si="15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AVERAGE(D3:D3)</f>
        <v>14.571999999999999</v>
      </c>
      <c r="E13" s="14">
        <f t="shared" ref="E13:AF13" si="29">AVERAGE(E3:E3)</f>
        <v>13.4537</v>
      </c>
      <c r="F13" s="14">
        <f t="shared" si="29"/>
        <v>3.0829</v>
      </c>
      <c r="G13" s="14">
        <f t="shared" si="29"/>
        <v>0.8306</v>
      </c>
      <c r="H13" s="14">
        <f t="shared" si="29"/>
        <v>1.7245999999999999</v>
      </c>
      <c r="I13" s="14">
        <f t="shared" si="29"/>
        <v>0.72009999999999996</v>
      </c>
      <c r="J13" s="14">
        <f t="shared" si="29"/>
        <v>1.7571000000000003</v>
      </c>
      <c r="K13" s="14">
        <f t="shared" si="29"/>
        <v>1.1276999999999999</v>
      </c>
      <c r="L13" s="14">
        <f t="shared" si="29"/>
        <v>9.2059197661070247</v>
      </c>
      <c r="M13" s="14">
        <f t="shared" si="29"/>
        <v>2.8558326719189981</v>
      </c>
      <c r="N13" s="14">
        <f t="shared" si="29"/>
        <v>7.5366307562468613</v>
      </c>
      <c r="O13" s="14" t="e">
        <f t="shared" si="29"/>
        <v>#DIV/0!</v>
      </c>
      <c r="P13" s="14">
        <f t="shared" si="29"/>
        <v>8.276557980223421</v>
      </c>
      <c r="Q13" s="14">
        <f t="shared" si="29"/>
        <v>8.8042503883067749</v>
      </c>
      <c r="R13" s="14">
        <f t="shared" si="29"/>
        <v>6.4293882671681919</v>
      </c>
      <c r="S13" s="14">
        <f t="shared" si="29"/>
        <v>7.8001048871153005</v>
      </c>
      <c r="T13" s="14">
        <f t="shared" si="29"/>
        <v>7.6206263056260681</v>
      </c>
      <c r="U13" s="14">
        <f t="shared" si="29"/>
        <v>10.068549689503449</v>
      </c>
      <c r="V13" s="14">
        <f t="shared" si="29"/>
        <v>1.4948837312647436</v>
      </c>
      <c r="W13" s="14">
        <f t="shared" si="29"/>
        <v>2.2623357067420389</v>
      </c>
      <c r="X13" s="14">
        <f t="shared" si="29"/>
        <v>0.54935770678129137</v>
      </c>
      <c r="Y13" s="14">
        <f t="shared" si="29"/>
        <v>1.4466000000000001</v>
      </c>
      <c r="Z13" s="14">
        <f t="shared" si="29"/>
        <v>0.7036</v>
      </c>
      <c r="AA13" s="14">
        <f t="shared" si="29"/>
        <v>1.7069000000000001</v>
      </c>
      <c r="AB13" s="14">
        <f t="shared" si="29"/>
        <v>3.0911</v>
      </c>
      <c r="AC13" s="14">
        <f t="shared" si="29"/>
        <v>2.1958000000000002</v>
      </c>
      <c r="AD13" s="14">
        <f t="shared" si="29"/>
        <v>0.2717</v>
      </c>
      <c r="AE13" s="14">
        <f t="shared" si="29"/>
        <v>0.26350000000000001</v>
      </c>
      <c r="AF13" s="14">
        <f t="shared" si="29"/>
        <v>0.21909999999999999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 t="e">
        <f>STDEV(D3:D3)</f>
        <v>#DIV/0!</v>
      </c>
      <c r="E14" s="14" t="e">
        <f t="shared" ref="E14:AF14" si="30">STDEV(E3:E3)</f>
        <v>#DIV/0!</v>
      </c>
      <c r="F14" s="14" t="e">
        <f t="shared" si="30"/>
        <v>#DIV/0!</v>
      </c>
      <c r="G14" s="14" t="e">
        <f t="shared" si="30"/>
        <v>#DIV/0!</v>
      </c>
      <c r="H14" s="14" t="e">
        <f t="shared" si="30"/>
        <v>#DIV/0!</v>
      </c>
      <c r="I14" s="14" t="e">
        <f t="shared" si="30"/>
        <v>#DIV/0!</v>
      </c>
      <c r="J14" s="14" t="e">
        <f t="shared" si="30"/>
        <v>#DIV/0!</v>
      </c>
      <c r="K14" s="14" t="e">
        <f t="shared" si="30"/>
        <v>#DIV/0!</v>
      </c>
      <c r="L14" s="14" t="e">
        <f t="shared" si="30"/>
        <v>#DIV/0!</v>
      </c>
      <c r="M14" s="14" t="e">
        <f t="shared" si="30"/>
        <v>#DIV/0!</v>
      </c>
      <c r="N14" s="14" t="e">
        <f t="shared" si="30"/>
        <v>#DIV/0!</v>
      </c>
      <c r="O14" s="14" t="e">
        <f t="shared" si="30"/>
        <v>#DIV/0!</v>
      </c>
      <c r="P14" s="14" t="e">
        <f t="shared" si="30"/>
        <v>#DIV/0!</v>
      </c>
      <c r="Q14" s="14" t="e">
        <f t="shared" si="30"/>
        <v>#DIV/0!</v>
      </c>
      <c r="R14" s="14" t="e">
        <f t="shared" si="30"/>
        <v>#DIV/0!</v>
      </c>
      <c r="S14" s="14" t="e">
        <f t="shared" si="30"/>
        <v>#DIV/0!</v>
      </c>
      <c r="T14" s="14" t="e">
        <f t="shared" si="30"/>
        <v>#DIV/0!</v>
      </c>
      <c r="U14" s="14" t="e">
        <f t="shared" si="30"/>
        <v>#DIV/0!</v>
      </c>
      <c r="V14" s="14" t="e">
        <f t="shared" si="30"/>
        <v>#DIV/0!</v>
      </c>
      <c r="W14" s="14" t="e">
        <f t="shared" si="30"/>
        <v>#DIV/0!</v>
      </c>
      <c r="X14" s="14" t="e">
        <f t="shared" si="30"/>
        <v>#DIV/0!</v>
      </c>
      <c r="Y14" s="14" t="e">
        <f t="shared" si="30"/>
        <v>#DIV/0!</v>
      </c>
      <c r="Z14" s="14" t="e">
        <f t="shared" si="30"/>
        <v>#DIV/0!</v>
      </c>
      <c r="AA14" s="14" t="e">
        <f t="shared" si="30"/>
        <v>#DIV/0!</v>
      </c>
      <c r="AB14" s="14" t="e">
        <f t="shared" si="30"/>
        <v>#DIV/0!</v>
      </c>
      <c r="AC14" s="14" t="e">
        <f t="shared" si="30"/>
        <v>#DIV/0!</v>
      </c>
      <c r="AD14" s="14" t="e">
        <f t="shared" si="30"/>
        <v>#DIV/0!</v>
      </c>
      <c r="AE14" s="14" t="e">
        <f t="shared" si="30"/>
        <v>#DIV/0!</v>
      </c>
      <c r="AF14" s="14" t="e">
        <f t="shared" si="30"/>
        <v>#DIV/0!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MAX(D3:D3)-MIN(D3:D3)</f>
        <v>0</v>
      </c>
      <c r="E15" s="14">
        <f t="shared" ref="E15:AF15" si="31">MAX(E3:E3)-MIN(E3:E3)</f>
        <v>0</v>
      </c>
      <c r="F15" s="14">
        <f t="shared" si="31"/>
        <v>0</v>
      </c>
      <c r="G15" s="14">
        <f t="shared" si="31"/>
        <v>0</v>
      </c>
      <c r="H15" s="14">
        <f t="shared" si="31"/>
        <v>0</v>
      </c>
      <c r="I15" s="14">
        <f t="shared" si="31"/>
        <v>0</v>
      </c>
      <c r="J15" s="14">
        <f t="shared" si="31"/>
        <v>0</v>
      </c>
      <c r="K15" s="14">
        <f t="shared" si="31"/>
        <v>0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</v>
      </c>
      <c r="S15" s="14">
        <f t="shared" si="31"/>
        <v>0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0</v>
      </c>
      <c r="Z15" s="14">
        <f t="shared" si="31"/>
        <v>0</v>
      </c>
      <c r="AA15" s="14">
        <f t="shared" si="31"/>
        <v>0</v>
      </c>
      <c r="AB15" s="14">
        <f t="shared" si="31"/>
        <v>0</v>
      </c>
      <c r="AC15" s="14">
        <f t="shared" si="31"/>
        <v>0</v>
      </c>
      <c r="AD15" s="14">
        <f t="shared" si="31"/>
        <v>0</v>
      </c>
      <c r="AE15" s="14">
        <f t="shared" si="31"/>
        <v>0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MIN(D3:D3)</f>
        <v>14.571999999999999</v>
      </c>
      <c r="E16" s="14">
        <f t="shared" ref="E16:AF16" si="32">MIN(E3:E3)</f>
        <v>13.4537</v>
      </c>
      <c r="F16" s="14">
        <f t="shared" si="32"/>
        <v>3.0829</v>
      </c>
      <c r="G16" s="14">
        <f t="shared" si="32"/>
        <v>0.8306</v>
      </c>
      <c r="H16" s="14">
        <f t="shared" si="32"/>
        <v>1.7245999999999999</v>
      </c>
      <c r="I16" s="14">
        <f t="shared" si="32"/>
        <v>0.72009999999999996</v>
      </c>
      <c r="J16" s="14">
        <f t="shared" si="32"/>
        <v>1.7571000000000003</v>
      </c>
      <c r="K16" s="14">
        <f t="shared" si="32"/>
        <v>1.1276999999999999</v>
      </c>
      <c r="L16" s="14">
        <f t="shared" si="32"/>
        <v>9.2059197661070247</v>
      </c>
      <c r="M16" s="14">
        <f t="shared" si="32"/>
        <v>2.8558326719189981</v>
      </c>
      <c r="N16" s="14">
        <f t="shared" si="32"/>
        <v>7.5366307562468613</v>
      </c>
      <c r="O16" s="14">
        <f t="shared" si="32"/>
        <v>0</v>
      </c>
      <c r="P16" s="14">
        <f t="shared" si="32"/>
        <v>8.276557980223421</v>
      </c>
      <c r="Q16" s="14">
        <f t="shared" si="32"/>
        <v>8.8042503883067749</v>
      </c>
      <c r="R16" s="14">
        <f t="shared" si="32"/>
        <v>6.4293882671681919</v>
      </c>
      <c r="S16" s="14">
        <f t="shared" si="32"/>
        <v>7.8001048871153005</v>
      </c>
      <c r="T16" s="14">
        <f t="shared" si="32"/>
        <v>7.6206263056260681</v>
      </c>
      <c r="U16" s="14">
        <f t="shared" si="32"/>
        <v>10.068549689503449</v>
      </c>
      <c r="V16" s="14">
        <f t="shared" si="32"/>
        <v>1.4948837312647436</v>
      </c>
      <c r="W16" s="14">
        <f t="shared" si="32"/>
        <v>2.2623357067420389</v>
      </c>
      <c r="X16" s="14">
        <f t="shared" si="32"/>
        <v>0.54935770678129137</v>
      </c>
      <c r="Y16" s="14">
        <f t="shared" si="32"/>
        <v>1.4466000000000001</v>
      </c>
      <c r="Z16" s="14">
        <f t="shared" si="32"/>
        <v>0.7036</v>
      </c>
      <c r="AA16" s="14">
        <f t="shared" si="32"/>
        <v>1.7069000000000001</v>
      </c>
      <c r="AB16" s="14">
        <f t="shared" si="32"/>
        <v>3.0911</v>
      </c>
      <c r="AC16" s="14">
        <f t="shared" si="32"/>
        <v>2.1958000000000002</v>
      </c>
      <c r="AD16" s="14">
        <f t="shared" si="32"/>
        <v>0.2717</v>
      </c>
      <c r="AE16" s="14">
        <f t="shared" si="32"/>
        <v>0.26350000000000001</v>
      </c>
      <c r="AF16" s="14">
        <f t="shared" si="32"/>
        <v>0.21909999999999999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MAX(D3:D3)</f>
        <v>14.571999999999999</v>
      </c>
      <c r="E17" s="14">
        <f t="shared" ref="E17:AF17" si="33">MAX(E3:E3)</f>
        <v>13.4537</v>
      </c>
      <c r="F17" s="14">
        <f t="shared" si="33"/>
        <v>3.0829</v>
      </c>
      <c r="G17" s="14">
        <f t="shared" si="33"/>
        <v>0.8306</v>
      </c>
      <c r="H17" s="14">
        <f t="shared" si="33"/>
        <v>1.7245999999999999</v>
      </c>
      <c r="I17" s="14">
        <f t="shared" si="33"/>
        <v>0.72009999999999996</v>
      </c>
      <c r="J17" s="14">
        <f t="shared" si="33"/>
        <v>1.7571000000000003</v>
      </c>
      <c r="K17" s="14">
        <f t="shared" si="33"/>
        <v>1.1276999999999999</v>
      </c>
      <c r="L17" s="14">
        <f t="shared" si="33"/>
        <v>9.2059197661070247</v>
      </c>
      <c r="M17" s="14">
        <f t="shared" si="33"/>
        <v>2.8558326719189981</v>
      </c>
      <c r="N17" s="14">
        <f t="shared" si="33"/>
        <v>7.5366307562468613</v>
      </c>
      <c r="O17" s="14">
        <f t="shared" si="33"/>
        <v>0</v>
      </c>
      <c r="P17" s="14">
        <f t="shared" si="33"/>
        <v>8.276557980223421</v>
      </c>
      <c r="Q17" s="14">
        <f t="shared" si="33"/>
        <v>8.8042503883067749</v>
      </c>
      <c r="R17" s="14">
        <f t="shared" si="33"/>
        <v>6.4293882671681919</v>
      </c>
      <c r="S17" s="14">
        <f t="shared" si="33"/>
        <v>7.8001048871153005</v>
      </c>
      <c r="T17" s="14">
        <f t="shared" si="33"/>
        <v>7.6206263056260681</v>
      </c>
      <c r="U17" s="14">
        <f t="shared" si="33"/>
        <v>10.068549689503449</v>
      </c>
      <c r="V17" s="14">
        <f t="shared" si="33"/>
        <v>1.4948837312647436</v>
      </c>
      <c r="W17" s="14">
        <f t="shared" si="33"/>
        <v>2.2623357067420389</v>
      </c>
      <c r="X17" s="14">
        <f t="shared" si="33"/>
        <v>0.54935770678129137</v>
      </c>
      <c r="Y17" s="14">
        <f t="shared" si="33"/>
        <v>1.4466000000000001</v>
      </c>
      <c r="Z17" s="14">
        <f t="shared" si="33"/>
        <v>0.7036</v>
      </c>
      <c r="AA17" s="14">
        <f t="shared" si="33"/>
        <v>1.7069000000000001</v>
      </c>
      <c r="AB17" s="14">
        <f t="shared" si="33"/>
        <v>3.0911</v>
      </c>
      <c r="AC17" s="14">
        <f t="shared" si="33"/>
        <v>2.1958000000000002</v>
      </c>
      <c r="AD17" s="14">
        <f t="shared" si="33"/>
        <v>0.2717</v>
      </c>
      <c r="AE17" s="14">
        <f t="shared" si="33"/>
        <v>0.26350000000000001</v>
      </c>
      <c r="AF17" s="14">
        <f t="shared" si="33"/>
        <v>0.21909999999999999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COUNT(D3:D3)</f>
        <v>1</v>
      </c>
      <c r="E18" s="15">
        <f t="shared" ref="E18:AF18" si="34">COUNT(E3:E3)</f>
        <v>1</v>
      </c>
      <c r="F18" s="15">
        <f t="shared" si="34"/>
        <v>1</v>
      </c>
      <c r="G18" s="15">
        <f t="shared" si="34"/>
        <v>1</v>
      </c>
      <c r="H18" s="15">
        <f t="shared" si="34"/>
        <v>1</v>
      </c>
      <c r="I18" s="15">
        <f t="shared" si="34"/>
        <v>1</v>
      </c>
      <c r="J18" s="15">
        <f t="shared" si="34"/>
        <v>1</v>
      </c>
      <c r="K18" s="15">
        <f t="shared" si="34"/>
        <v>1</v>
      </c>
      <c r="L18" s="15">
        <f t="shared" si="34"/>
        <v>1</v>
      </c>
      <c r="M18" s="15">
        <f t="shared" si="34"/>
        <v>1</v>
      </c>
      <c r="N18" s="15">
        <f t="shared" si="34"/>
        <v>1</v>
      </c>
      <c r="O18" s="15">
        <f t="shared" si="34"/>
        <v>0</v>
      </c>
      <c r="P18" s="15">
        <f t="shared" si="34"/>
        <v>1</v>
      </c>
      <c r="Q18" s="15">
        <f t="shared" si="34"/>
        <v>1</v>
      </c>
      <c r="R18" s="15">
        <f t="shared" si="34"/>
        <v>1</v>
      </c>
      <c r="S18" s="15">
        <f t="shared" si="34"/>
        <v>1</v>
      </c>
      <c r="T18" s="15">
        <f t="shared" si="34"/>
        <v>1</v>
      </c>
      <c r="U18" s="15">
        <f t="shared" si="34"/>
        <v>1</v>
      </c>
      <c r="V18" s="15">
        <f t="shared" si="34"/>
        <v>1</v>
      </c>
      <c r="W18" s="15">
        <f t="shared" si="34"/>
        <v>1</v>
      </c>
      <c r="X18" s="15">
        <f t="shared" si="34"/>
        <v>1</v>
      </c>
      <c r="Y18" s="15">
        <f t="shared" si="34"/>
        <v>1</v>
      </c>
      <c r="Z18" s="15">
        <f t="shared" si="34"/>
        <v>1</v>
      </c>
      <c r="AA18" s="15">
        <f t="shared" si="34"/>
        <v>1</v>
      </c>
      <c r="AB18" s="15">
        <f t="shared" si="34"/>
        <v>1</v>
      </c>
      <c r="AC18" s="15">
        <f t="shared" si="34"/>
        <v>1</v>
      </c>
      <c r="AD18" s="15">
        <f t="shared" si="34"/>
        <v>1</v>
      </c>
      <c r="AE18" s="15">
        <f t="shared" si="34"/>
        <v>1</v>
      </c>
      <c r="AF18" s="15">
        <f t="shared" si="34"/>
        <v>1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400</v>
      </c>
      <c r="C23" s="1"/>
      <c r="D23" s="5">
        <f t="shared" ref="D23:D32" si="35">((AG23-AW23)^2+(AH23-AX23)^2)^0.5</f>
        <v>21.1919</v>
      </c>
      <c r="E23" s="5">
        <f t="shared" ref="E23:E32" si="36">((AG23-AU23)^2+(AH23-AV23)^2)^0.5</f>
        <v>20.421600000000002</v>
      </c>
      <c r="F23" s="5">
        <f t="shared" ref="F23:F32" si="37">((AG23-AM23)^2+(AH23-AN23)^2)^0.5</f>
        <v>4.7949000000000002</v>
      </c>
      <c r="G23" s="5">
        <f t="shared" ref="G23:G32" si="38">((AG23-AI23)^2+(AH23-AJ23)^2)^0.5</f>
        <v>1.5507</v>
      </c>
      <c r="H23" s="5">
        <f t="shared" ref="H23:H32" si="39">((AK23-AM23)^2+(AL23-AN23)^2)^0.5</f>
        <v>2.5381</v>
      </c>
      <c r="I23" s="5">
        <f t="shared" ref="I23:I32" si="40">((AM23-AO23)^2+(AN23-AP23)^2)^0.5</f>
        <v>1.0312000000000001</v>
      </c>
      <c r="J23" s="5">
        <f t="shared" ref="J23:J32" si="41">((AO23-AQ23)^2+(AP23-AR23)^2)^0.5</f>
        <v>2.4060000000000006</v>
      </c>
      <c r="K23" s="5">
        <f t="shared" ref="K23:K32" si="42">((AQ23-AS23)^2+(AR23-AT23)^2)^0.5</f>
        <v>1.5760999999999985</v>
      </c>
      <c r="L23" s="5">
        <f t="shared" ref="L23:L32" si="43">((BS23-BU23)^2+(BT23-BV23)^2)^0.5</f>
        <v>10.52896338154901</v>
      </c>
      <c r="M23" s="5">
        <f t="shared" ref="M23:M32" si="44">((BU23-BW23)^2+(BV23-BX23)^2)^0.5</f>
        <v>3.3768384296557636</v>
      </c>
      <c r="N23" s="5">
        <f t="shared" ref="N23:N32" si="45">((BW23-BY23)^2+(BX23-BZ23)^2)^0.5 + ((BY23-CA23)^2+(BZ23-CB23)^2)^0.5</f>
        <v>10.097195831063614</v>
      </c>
      <c r="O23" s="5">
        <f t="shared" ref="O23:O32" si="46">((CA23-CC23)^2+(CB23-CD23)^2)^0.5</f>
        <v>2.3268437700026188</v>
      </c>
      <c r="P23" s="5">
        <f>((CE23-CG23)^2+(CF23-CH23)^2)^0.5</f>
        <v>10.081693453978851</v>
      </c>
      <c r="Q23" s="5">
        <f t="shared" ref="Q23:Q31" si="47">((CG23-CI23)^2+(CH23-CJ23)^2)^0.5</f>
        <v>9.56012843951377</v>
      </c>
      <c r="R23" s="5">
        <f>((CO23-CQ23)^2+(CP23-CR23)^2)^0.5</f>
        <v>8.2034076218361847</v>
      </c>
      <c r="S23" s="5">
        <f>((CQ23-CS23)^2+(CR23-CT23)^2)^0.5</f>
        <v>9.1486537135252863</v>
      </c>
      <c r="T23" s="5">
        <f>((CY23-DA23)^2+(CZ23-DB23)^2)^0.5</f>
        <v>10.123098976104107</v>
      </c>
      <c r="U23" s="5">
        <f>((DA23-DC23)^2+(DB23-DD23)^2)^0.5</f>
        <v>10.507210402385592</v>
      </c>
      <c r="V23" s="5">
        <f>((DI23-DK23)^2+(DJ23-DL23)^2)^0.5</f>
        <v>1.8533855778007986</v>
      </c>
      <c r="W23" s="5">
        <f>((DK23-DM23)^2+(DL23-DN23)^2)^0.5</f>
        <v>3.0012389774891295</v>
      </c>
      <c r="X23" s="5">
        <f>((DM23-DO23)^2+(DN23-DP23)^2)^0.5</f>
        <v>0.48616640155403595</v>
      </c>
      <c r="Y23" s="5">
        <f t="shared" ref="Y23:Y32" si="48">((BE23-BK23)^2+(BF23-BL23)^2)^0.5</f>
        <v>1.7564</v>
      </c>
      <c r="Z23" s="5">
        <f t="shared" ref="Z23:Z32" si="49">((BG23-BI23)^2+(BH23-BJ23)^2)^0.5</f>
        <v>0.85089999999999999</v>
      </c>
      <c r="AA23" s="5">
        <f t="shared" ref="AA23:AA32" si="50">((BC23-BM23)^2+(BD23-BN23)^2)^0.5</f>
        <v>1.9819</v>
      </c>
      <c r="AB23" s="5">
        <f t="shared" ref="AB23:AB32" si="51">((BA23-BO23)^2+(BB23-BP23)^2)^0.5</f>
        <v>3.9789000000000003</v>
      </c>
      <c r="AC23" s="6">
        <f t="shared" ref="AC23:AC32" si="52">((AY23-BQ23)^2+(AZ23-BR23)^2)^0.5</f>
        <v>2.1418999999999997</v>
      </c>
      <c r="AD23" s="6">
        <f>((CK23-CM23)^2+(CL23-CN23)^2)^0.5</f>
        <v>0.38230000000000008</v>
      </c>
      <c r="AE23" s="6">
        <f>((CU23-CW23)^2+(CV23-CX23)^2)^0.5</f>
        <v>0.33970000000000011</v>
      </c>
      <c r="AF23" s="6">
        <f>((DE23-DG23)^2+(DF23-DH23)^2)^0.5</f>
        <v>0.35119999999999996</v>
      </c>
      <c r="AG23" s="9">
        <v>0</v>
      </c>
      <c r="AH23" s="9">
        <v>0</v>
      </c>
      <c r="AI23" s="9">
        <v>0</v>
      </c>
      <c r="AJ23" s="9">
        <v>-1.5507</v>
      </c>
      <c r="AK23" s="9">
        <v>0</v>
      </c>
      <c r="AL23" s="9">
        <v>-2.2568000000000001</v>
      </c>
      <c r="AM23" s="9">
        <v>0</v>
      </c>
      <c r="AN23" s="9">
        <v>-4.7949000000000002</v>
      </c>
      <c r="AO23" s="9">
        <v>0</v>
      </c>
      <c r="AP23" s="9">
        <v>-5.8261000000000003</v>
      </c>
      <c r="AQ23" s="9">
        <v>0</v>
      </c>
      <c r="AR23" s="9">
        <v>-8.2321000000000009</v>
      </c>
      <c r="AS23" s="9">
        <v>0</v>
      </c>
      <c r="AT23" s="9">
        <v>-9.8081999999999994</v>
      </c>
      <c r="AU23" s="9">
        <v>0</v>
      </c>
      <c r="AV23" s="9">
        <v>-20.421600000000002</v>
      </c>
      <c r="AW23" s="9">
        <v>0</v>
      </c>
      <c r="AX23" s="9">
        <v>-21.1919</v>
      </c>
      <c r="AY23" s="18">
        <v>1.7868999999999999</v>
      </c>
      <c r="AZ23" s="18">
        <v>-9.4863</v>
      </c>
      <c r="BA23" s="19">
        <v>2.1190000000000002</v>
      </c>
      <c r="BB23" s="19">
        <v>-9.4863</v>
      </c>
      <c r="BC23" s="19">
        <v>1.2694000000000001</v>
      </c>
      <c r="BD23" s="19">
        <v>-9.4863</v>
      </c>
      <c r="BE23" s="19">
        <v>1.3232999999999999</v>
      </c>
      <c r="BF23" s="19">
        <v>-9.4863</v>
      </c>
      <c r="BG23" s="19">
        <v>0.81659999999999999</v>
      </c>
      <c r="BH23" s="19">
        <v>-9.4863</v>
      </c>
      <c r="BI23" s="19">
        <v>-3.4299999999999997E-2</v>
      </c>
      <c r="BJ23" s="19">
        <v>-9.4863</v>
      </c>
      <c r="BK23" s="19">
        <v>-0.43309999999999998</v>
      </c>
      <c r="BL23" s="19">
        <v>-9.4863</v>
      </c>
      <c r="BM23" s="19">
        <v>-0.71250000000000002</v>
      </c>
      <c r="BN23" s="19">
        <v>-9.4863</v>
      </c>
      <c r="BO23" s="19">
        <v>-1.8599000000000001</v>
      </c>
      <c r="BP23" s="19">
        <v>-9.4863</v>
      </c>
      <c r="BQ23" s="19">
        <v>-0.35499999999999998</v>
      </c>
      <c r="BR23" s="19">
        <v>-9.4863</v>
      </c>
      <c r="BS23" s="17">
        <v>0</v>
      </c>
      <c r="BT23" s="17">
        <v>0</v>
      </c>
      <c r="BU23" s="17">
        <v>4.5484999999999998</v>
      </c>
      <c r="BV23" s="17">
        <v>-9.4957999999999991</v>
      </c>
      <c r="BW23" s="17">
        <v>7.9248000000000003</v>
      </c>
      <c r="BX23" s="17">
        <v>-9.4354999999999993</v>
      </c>
      <c r="BY23" s="17">
        <v>14.464700000000001</v>
      </c>
      <c r="BZ23" s="17">
        <v>-7.5762</v>
      </c>
      <c r="CA23" s="17">
        <v>17.075800000000001</v>
      </c>
      <c r="CB23" s="17">
        <v>-5.5613000000000001</v>
      </c>
      <c r="CC23" s="17">
        <v>16.463000000000001</v>
      </c>
      <c r="CD23" s="17">
        <v>-3.3166000000000002</v>
      </c>
      <c r="CE23" s="12">
        <v>-0.94169999999999998</v>
      </c>
      <c r="CF23" s="12">
        <v>-1.0427</v>
      </c>
      <c r="CG23" s="12">
        <v>-7.2313999999999998</v>
      </c>
      <c r="CH23" s="12">
        <v>6.8364000000000003</v>
      </c>
      <c r="CI23" s="12">
        <v>2.0878999999999999</v>
      </c>
      <c r="CJ23" s="12">
        <v>4.7041000000000004</v>
      </c>
      <c r="CK23" s="12">
        <v>-1.7931999999999999</v>
      </c>
      <c r="CL23" s="12">
        <v>-0.25840000000000002</v>
      </c>
      <c r="CM23" s="12">
        <v>-2.1755</v>
      </c>
      <c r="CN23" s="12">
        <v>-0.25840000000000002</v>
      </c>
      <c r="CO23" s="12">
        <v>-2.8892000000000002</v>
      </c>
      <c r="CP23" s="12">
        <v>-6.0293000000000001</v>
      </c>
      <c r="CQ23" s="12">
        <v>-1.2185999999999999</v>
      </c>
      <c r="CR23" s="12">
        <v>2.0022000000000002</v>
      </c>
      <c r="CS23" s="12">
        <v>4.3993000000000002</v>
      </c>
      <c r="CT23" s="12">
        <v>-5.2183999999999999</v>
      </c>
      <c r="CU23" s="12">
        <v>-1.7284999999999999</v>
      </c>
      <c r="CV23" s="12">
        <v>-1.4548000000000001</v>
      </c>
      <c r="CW23" s="12">
        <v>-2.0682</v>
      </c>
      <c r="CX23" s="12">
        <v>-1.4548000000000001</v>
      </c>
      <c r="CY23" s="12">
        <v>-2.4041000000000001</v>
      </c>
      <c r="CZ23" s="12">
        <v>2.286</v>
      </c>
      <c r="DA23" s="12">
        <v>1.5761000000000001</v>
      </c>
      <c r="DB23" s="12">
        <v>-7.0217999999999998</v>
      </c>
      <c r="DC23" s="12">
        <v>7.2961</v>
      </c>
      <c r="DD23" s="12">
        <v>1.792</v>
      </c>
      <c r="DE23" s="12">
        <v>-0.52700000000000002</v>
      </c>
      <c r="DF23" s="12">
        <v>-1.3194999999999999</v>
      </c>
      <c r="DG23" s="12">
        <v>-0.87819999999999998</v>
      </c>
      <c r="DH23" s="12">
        <v>-1.3194999999999999</v>
      </c>
      <c r="DI23" s="12">
        <v>-2.3089</v>
      </c>
      <c r="DJ23" s="12">
        <v>0.78800000000000003</v>
      </c>
      <c r="DK23" s="12">
        <v>-1.117</v>
      </c>
      <c r="DL23" s="12">
        <v>2.2073</v>
      </c>
      <c r="DM23" s="12">
        <v>-0.83120000000000005</v>
      </c>
      <c r="DN23" s="12">
        <v>5.1948999999999996</v>
      </c>
      <c r="DO23" s="12">
        <v>-1.0775999999999999</v>
      </c>
      <c r="DP23" s="12">
        <v>5.6139999999999999</v>
      </c>
    </row>
    <row r="24" spans="2:120" x14ac:dyDescent="0.2">
      <c r="B24" s="1" t="s">
        <v>401</v>
      </c>
      <c r="C24" s="1" t="s">
        <v>479</v>
      </c>
      <c r="D24" s="5">
        <f t="shared" si="35"/>
        <v>22.7241</v>
      </c>
      <c r="E24" s="5">
        <f t="shared" si="36"/>
        <v>21.8078</v>
      </c>
      <c r="F24" s="5">
        <f t="shared" si="37"/>
        <v>5.0025000000000004</v>
      </c>
      <c r="G24" s="5">
        <f t="shared" si="38"/>
        <v>1.7513000000000001</v>
      </c>
      <c r="H24" s="5">
        <f t="shared" si="39"/>
        <v>2.5508000000000002</v>
      </c>
      <c r="I24" s="5">
        <f t="shared" si="40"/>
        <v>1.0470999999999995</v>
      </c>
      <c r="J24" s="5">
        <f t="shared" si="41"/>
        <v>2.6689000000000007</v>
      </c>
      <c r="K24" s="5">
        <f t="shared" si="42"/>
        <v>1.6351999999999993</v>
      </c>
      <c r="L24" s="5">
        <v>10.780185995612506</v>
      </c>
      <c r="M24" s="5">
        <v>3.4355037549098961</v>
      </c>
      <c r="N24" s="5">
        <v>7.3060950324625171</v>
      </c>
      <c r="O24" s="5" t="s">
        <v>566</v>
      </c>
      <c r="P24" s="5">
        <f t="shared" ref="P24:P31" si="53">((CE24-CG24)^2+(CF24-CH24)^2)^0.5</f>
        <v>10.849666222515786</v>
      </c>
      <c r="Q24" s="5">
        <f t="shared" si="47"/>
        <v>10.900256881376697</v>
      </c>
      <c r="R24" s="5">
        <f t="shared" ref="R24:R31" si="54">((CO24-CQ24)^2+(CP24-CR24)^2)^0.5</f>
        <v>7.8590560457347554</v>
      </c>
      <c r="S24" s="5">
        <f t="shared" ref="S24:S31" si="55">((CQ24-CS24)^2+(CR24-CT24)^2)^0.5</f>
        <v>9.6565706707919858</v>
      </c>
      <c r="T24" s="5">
        <f t="shared" ref="T24:T31" si="56">((CY24-DA24)^2+(CZ24-DB24)^2)^0.5</f>
        <v>10.113234299668923</v>
      </c>
      <c r="U24" s="5">
        <f t="shared" ref="U24:U31" si="57">((DA24-DC24)^2+(DB24-DD24)^2)^0.5</f>
        <v>11.269158624316193</v>
      </c>
      <c r="V24" s="5">
        <f t="shared" ref="V24:V32" si="58">((DI24-DK24)^2+(DJ24-DL24)^2)^0.5</f>
        <v>2.0450540726347555</v>
      </c>
      <c r="W24" s="5">
        <f t="shared" ref="W24:W32" si="59">((DK24-DM24)^2+(DL24-DN24)^2)^0.5</f>
        <v>3.0013934580457793</v>
      </c>
      <c r="X24" s="5">
        <f t="shared" ref="X24:X32" si="60">((DM24-DO24)^2+(DN24-DP24)^2)^0.5</f>
        <v>0.60296217128440055</v>
      </c>
      <c r="Y24" s="5">
        <f t="shared" si="48"/>
        <v>1.7271999999999998</v>
      </c>
      <c r="Z24" s="5">
        <f t="shared" si="49"/>
        <v>0.94550000000000001</v>
      </c>
      <c r="AA24" s="5">
        <f t="shared" si="50"/>
        <v>2.246</v>
      </c>
      <c r="AB24" s="5">
        <f t="shared" si="51"/>
        <v>4.4246999999999996</v>
      </c>
      <c r="AC24" s="6">
        <f t="shared" si="52"/>
        <v>3.1680000000000001</v>
      </c>
      <c r="AD24" s="6">
        <f t="shared" ref="AD24:AD32" si="61">((CK24-CM24)^2+(CL24-CN24)^2)^0.5</f>
        <v>0.37270000000000003</v>
      </c>
      <c r="AE24" s="6">
        <f t="shared" ref="AE24:AE32" si="62">((CU24-CW24)^2+(CV24-CX24)^2)^0.5</f>
        <v>0.37080000000000002</v>
      </c>
      <c r="AF24" s="6">
        <f t="shared" ref="AF24:AF32" si="63">((DE24-DG24)^2+(DF24-DH24)^2)^0.5</f>
        <v>0.32960000000000012</v>
      </c>
      <c r="AG24" s="9">
        <v>0</v>
      </c>
      <c r="AH24" s="9">
        <v>0</v>
      </c>
      <c r="AI24" s="9">
        <v>0</v>
      </c>
      <c r="AJ24" s="9">
        <v>-1.7513000000000001</v>
      </c>
      <c r="AK24" s="9">
        <v>0</v>
      </c>
      <c r="AL24" s="9">
        <v>-2.4517000000000002</v>
      </c>
      <c r="AM24" s="9">
        <v>0</v>
      </c>
      <c r="AN24" s="9">
        <v>-5.0025000000000004</v>
      </c>
      <c r="AO24" s="9">
        <v>0</v>
      </c>
      <c r="AP24" s="9">
        <v>-6.0495999999999999</v>
      </c>
      <c r="AQ24" s="9">
        <v>0</v>
      </c>
      <c r="AR24" s="9">
        <v>-8.7185000000000006</v>
      </c>
      <c r="AS24" s="9">
        <v>0</v>
      </c>
      <c r="AT24" s="9">
        <v>-10.3537</v>
      </c>
      <c r="AU24" s="9">
        <v>0</v>
      </c>
      <c r="AV24" s="9">
        <v>-21.8078</v>
      </c>
      <c r="AW24" s="9">
        <v>0</v>
      </c>
      <c r="AX24" s="9">
        <v>-22.7241</v>
      </c>
      <c r="AY24" s="18">
        <v>2.5032000000000001</v>
      </c>
      <c r="AZ24" s="18">
        <v>-9.9027999999999992</v>
      </c>
      <c r="BA24" s="19">
        <v>2.4054000000000002</v>
      </c>
      <c r="BB24" s="19">
        <v>-9.9027999999999992</v>
      </c>
      <c r="BC24" s="19">
        <v>1.1424000000000001</v>
      </c>
      <c r="BD24" s="19">
        <v>-9.9027999999999992</v>
      </c>
      <c r="BE24" s="19">
        <v>0.95689999999999997</v>
      </c>
      <c r="BF24" s="19">
        <v>-9.9027999999999992</v>
      </c>
      <c r="BG24" s="19">
        <v>0.52449999999999997</v>
      </c>
      <c r="BH24" s="19">
        <v>-9.9027999999999992</v>
      </c>
      <c r="BI24" s="19">
        <v>-0.42099999999999999</v>
      </c>
      <c r="BJ24" s="19">
        <v>-9.9027999999999992</v>
      </c>
      <c r="BK24" s="19">
        <v>-0.77029999999999998</v>
      </c>
      <c r="BL24" s="19">
        <v>-9.9027999999999992</v>
      </c>
      <c r="BM24" s="19">
        <v>-1.1035999999999999</v>
      </c>
      <c r="BN24" s="19">
        <v>-9.9027999999999992</v>
      </c>
      <c r="BO24" s="19">
        <v>-2.0192999999999999</v>
      </c>
      <c r="BP24" s="19">
        <v>-9.9027999999999992</v>
      </c>
      <c r="BQ24" s="19">
        <v>-0.66479999999999995</v>
      </c>
      <c r="BR24" s="19">
        <v>-9.9027999999999992</v>
      </c>
      <c r="BS24" s="17">
        <v>0</v>
      </c>
      <c r="BT24" s="17">
        <v>0</v>
      </c>
      <c r="BU24" s="17">
        <v>-8.3534000000000006</v>
      </c>
      <c r="BV24" s="17">
        <v>6.9367000000000001</v>
      </c>
      <c r="BW24" s="17">
        <v>-7.7545999999999999</v>
      </c>
      <c r="BX24" s="17">
        <v>10.161899999999999</v>
      </c>
      <c r="BY24" s="17">
        <v>-5.7213000000000003</v>
      </c>
      <c r="BZ24" s="17">
        <v>14.871700000000001</v>
      </c>
      <c r="CA24" s="17">
        <v>-3.5992000000000002</v>
      </c>
      <c r="CB24" s="17">
        <v>13.0893</v>
      </c>
      <c r="CC24" s="17">
        <v>-3.5992000000000002</v>
      </c>
      <c r="CD24" s="17">
        <v>13.0893</v>
      </c>
      <c r="CE24" s="12">
        <v>-3.3001</v>
      </c>
      <c r="CF24" s="12">
        <v>2.3323999999999998</v>
      </c>
      <c r="CG24" s="12">
        <v>-8.6684000000000001</v>
      </c>
      <c r="CH24" s="12">
        <v>-7.0960999999999999</v>
      </c>
      <c r="CI24" s="12">
        <v>-6.4122000000000003</v>
      </c>
      <c r="CJ24" s="12">
        <v>-17.760300000000001</v>
      </c>
      <c r="CK24" s="12">
        <v>-5.8597999999999999</v>
      </c>
      <c r="CL24" s="12">
        <v>-2.2746</v>
      </c>
      <c r="CM24" s="12">
        <v>-6.2324999999999999</v>
      </c>
      <c r="CN24" s="12">
        <v>-2.2746</v>
      </c>
      <c r="CO24" s="12">
        <v>-5.1619000000000002</v>
      </c>
      <c r="CP24" s="12">
        <v>1.9793000000000001</v>
      </c>
      <c r="CQ24" s="12">
        <v>-8.1730999999999998</v>
      </c>
      <c r="CR24" s="12">
        <v>-5.28</v>
      </c>
      <c r="CS24" s="12">
        <v>-4.2335000000000003</v>
      </c>
      <c r="CT24" s="12">
        <v>-14.096399999999999</v>
      </c>
      <c r="CU24" s="12">
        <v>-6.7012</v>
      </c>
      <c r="CV24" s="12">
        <v>-1.6008</v>
      </c>
      <c r="CW24" s="12">
        <v>-7.0720000000000001</v>
      </c>
      <c r="CX24" s="12">
        <v>-1.6008</v>
      </c>
      <c r="CY24" s="12">
        <v>0.4642</v>
      </c>
      <c r="CZ24" s="12">
        <v>-1.0744</v>
      </c>
      <c r="DA24" s="12">
        <v>-3.6753999999999998</v>
      </c>
      <c r="DB24" s="12">
        <v>8.1527999999999992</v>
      </c>
      <c r="DC24" s="12">
        <v>2.4727000000000001</v>
      </c>
      <c r="DD24" s="12">
        <v>17.597100000000001</v>
      </c>
      <c r="DE24" s="12">
        <v>2.2625000000000002</v>
      </c>
      <c r="DF24" s="12">
        <v>-0.52449999999999997</v>
      </c>
      <c r="DG24" s="12">
        <v>1.9329000000000001</v>
      </c>
      <c r="DH24" s="12">
        <v>-0.52449999999999997</v>
      </c>
      <c r="DI24" s="12">
        <v>-1.3125</v>
      </c>
      <c r="DJ24" s="12">
        <v>5.8757000000000001</v>
      </c>
      <c r="DK24" s="12">
        <v>8.2500000000000004E-2</v>
      </c>
      <c r="DL24" s="12">
        <v>7.3711000000000002</v>
      </c>
      <c r="DM24" s="12">
        <v>0.40699999999999997</v>
      </c>
      <c r="DN24" s="12">
        <v>10.354900000000001</v>
      </c>
      <c r="DO24" s="12">
        <v>0.31369999999999998</v>
      </c>
      <c r="DP24" s="12">
        <v>10.9506</v>
      </c>
    </row>
    <row r="25" spans="2:120" x14ac:dyDescent="0.2">
      <c r="B25" s="1" t="s">
        <v>664</v>
      </c>
      <c r="C25" s="1" t="s">
        <v>822</v>
      </c>
      <c r="D25" s="5">
        <f t="shared" si="35"/>
        <v>21.811599999999999</v>
      </c>
      <c r="E25" s="5">
        <f t="shared" si="36"/>
        <v>19.924399999999999</v>
      </c>
      <c r="F25" s="5">
        <f t="shared" si="37"/>
        <v>4.9028</v>
      </c>
      <c r="G25" s="5">
        <f t="shared" si="38"/>
        <v>1.7462</v>
      </c>
      <c r="H25" s="5">
        <f t="shared" si="39"/>
        <v>2.5438000000000001</v>
      </c>
      <c r="I25" s="5">
        <f t="shared" si="40"/>
        <v>1.1125999999999996</v>
      </c>
      <c r="J25" s="5">
        <f t="shared" si="41"/>
        <v>2.4561000000000011</v>
      </c>
      <c r="K25" s="5">
        <f t="shared" si="42"/>
        <v>1.2090999999999994</v>
      </c>
      <c r="L25" s="5" t="s">
        <v>566</v>
      </c>
      <c r="M25" s="5" t="s">
        <v>566</v>
      </c>
      <c r="N25" s="5" t="s">
        <v>566</v>
      </c>
      <c r="O25" s="5" t="s">
        <v>566</v>
      </c>
      <c r="P25" s="5" t="s">
        <v>566</v>
      </c>
      <c r="Q25" s="5" t="s">
        <v>566</v>
      </c>
      <c r="R25" s="5">
        <f t="shared" si="54"/>
        <v>7.8198435515040829</v>
      </c>
      <c r="S25" s="5">
        <f t="shared" si="55"/>
        <v>8.15960717191704</v>
      </c>
      <c r="T25" s="5">
        <f t="shared" si="56"/>
        <v>8.6222086062678862</v>
      </c>
      <c r="U25" s="5">
        <f t="shared" si="57"/>
        <v>12.031219510922407</v>
      </c>
      <c r="V25" s="5">
        <f t="shared" si="58"/>
        <v>1.7756475438554802</v>
      </c>
      <c r="W25" s="5">
        <f t="shared" si="59"/>
        <v>2.8296751085592842</v>
      </c>
      <c r="X25" s="5">
        <f t="shared" si="60"/>
        <v>0.52770931392197362</v>
      </c>
      <c r="Y25" s="5">
        <f t="shared" si="48"/>
        <v>1.6339000000000001</v>
      </c>
      <c r="Z25" s="5">
        <f t="shared" si="49"/>
        <v>0.94989999999999997</v>
      </c>
      <c r="AA25" s="5">
        <f t="shared" si="50"/>
        <v>2.1570999999999998</v>
      </c>
      <c r="AB25" s="5">
        <f t="shared" si="51"/>
        <v>4.1504000000000003</v>
      </c>
      <c r="AC25" s="6">
        <f t="shared" si="52"/>
        <v>3.2702999999999998</v>
      </c>
      <c r="AD25" s="6" t="s">
        <v>566</v>
      </c>
      <c r="AE25" s="6">
        <f t="shared" si="62"/>
        <v>0.3620000000000001</v>
      </c>
      <c r="AF25" s="6">
        <f t="shared" si="63"/>
        <v>0.28069999999999995</v>
      </c>
      <c r="AG25" s="9">
        <v>0</v>
      </c>
      <c r="AH25" s="9">
        <v>0</v>
      </c>
      <c r="AI25" s="9">
        <v>0</v>
      </c>
      <c r="AJ25" s="9">
        <v>-1.7462</v>
      </c>
      <c r="AK25" s="9">
        <v>0</v>
      </c>
      <c r="AL25" s="9">
        <v>-2.359</v>
      </c>
      <c r="AM25" s="9">
        <v>0</v>
      </c>
      <c r="AN25" s="9">
        <v>-4.9028</v>
      </c>
      <c r="AO25" s="9">
        <v>0</v>
      </c>
      <c r="AP25" s="9">
        <v>-6.0153999999999996</v>
      </c>
      <c r="AQ25" s="9">
        <v>0</v>
      </c>
      <c r="AR25" s="9">
        <v>-8.4715000000000007</v>
      </c>
      <c r="AS25" s="9">
        <v>0</v>
      </c>
      <c r="AT25" s="9">
        <v>-9.6806000000000001</v>
      </c>
      <c r="AU25" s="9">
        <v>0</v>
      </c>
      <c r="AV25" s="9">
        <v>-19.924399999999999</v>
      </c>
      <c r="AW25" s="9">
        <v>0</v>
      </c>
      <c r="AX25" s="9">
        <v>-21.811599999999999</v>
      </c>
      <c r="AY25" s="18">
        <v>1.444</v>
      </c>
      <c r="AZ25" s="18">
        <v>-9.7733000000000008</v>
      </c>
      <c r="BA25" s="19">
        <v>2.0409000000000002</v>
      </c>
      <c r="BB25" s="19">
        <v>-9.7733000000000008</v>
      </c>
      <c r="BC25" s="19">
        <v>1.2846</v>
      </c>
      <c r="BD25" s="19">
        <v>-9.7733000000000008</v>
      </c>
      <c r="BE25" s="19">
        <v>0.95250000000000001</v>
      </c>
      <c r="BF25" s="19">
        <v>-9.7733000000000008</v>
      </c>
      <c r="BG25" s="19">
        <v>0.628</v>
      </c>
      <c r="BH25" s="19">
        <v>-9.7733000000000008</v>
      </c>
      <c r="BI25" s="19">
        <v>-0.32190000000000002</v>
      </c>
      <c r="BJ25" s="19">
        <v>-9.7733000000000008</v>
      </c>
      <c r="BK25" s="19">
        <v>-0.68140000000000001</v>
      </c>
      <c r="BL25" s="19">
        <v>-9.7733000000000008</v>
      </c>
      <c r="BM25" s="19">
        <v>-0.87250000000000005</v>
      </c>
      <c r="BN25" s="19">
        <v>-9.7733000000000008</v>
      </c>
      <c r="BO25" s="19">
        <v>-2.1095000000000002</v>
      </c>
      <c r="BP25" s="19">
        <v>-9.7733000000000008</v>
      </c>
      <c r="BQ25" s="19">
        <v>-1.8263</v>
      </c>
      <c r="BR25" s="19">
        <v>-9.7733000000000008</v>
      </c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O25" s="12">
        <v>-2.8226</v>
      </c>
      <c r="CP25" s="12">
        <v>-9.0747999999999998</v>
      </c>
      <c r="CQ25" s="12">
        <v>3.9382999999999999</v>
      </c>
      <c r="CR25" s="12">
        <v>-5.1454000000000004</v>
      </c>
      <c r="CS25" s="12">
        <v>-1.8674999999999999</v>
      </c>
      <c r="CT25" s="12">
        <v>-10.8788</v>
      </c>
      <c r="CU25" s="12">
        <v>0.31559999999999999</v>
      </c>
      <c r="CV25" s="12">
        <v>-7.5774999999999997</v>
      </c>
      <c r="CW25" s="12">
        <v>0.31559999999999999</v>
      </c>
      <c r="CX25" s="12">
        <v>-7.2154999999999996</v>
      </c>
      <c r="CY25" s="12">
        <v>-0.18160000000000001</v>
      </c>
      <c r="CZ25" s="12">
        <v>-7.2606000000000002</v>
      </c>
      <c r="DA25" s="12">
        <v>2.1374</v>
      </c>
      <c r="DB25" s="12">
        <v>1.0439000000000001</v>
      </c>
      <c r="DC25" s="12">
        <v>0.9798</v>
      </c>
      <c r="DD25" s="12">
        <v>-10.9315</v>
      </c>
      <c r="DE25" s="12">
        <v>0.97729999999999995</v>
      </c>
      <c r="DF25" s="12">
        <v>-3.3249</v>
      </c>
      <c r="DG25" s="12">
        <v>0.6966</v>
      </c>
      <c r="DH25" s="12">
        <v>-3.3249</v>
      </c>
      <c r="DI25" s="12">
        <v>0.82230000000000003</v>
      </c>
      <c r="DJ25" s="12">
        <v>-3.2696000000000001</v>
      </c>
      <c r="DK25" s="12">
        <v>2.4224999999999999</v>
      </c>
      <c r="DL25" s="12">
        <v>-4.0392000000000001</v>
      </c>
      <c r="DM25" s="12">
        <v>3.6976</v>
      </c>
      <c r="DN25" s="12">
        <v>-6.5652999999999997</v>
      </c>
      <c r="DO25" s="12">
        <v>3.81</v>
      </c>
      <c r="DP25" s="12">
        <v>-7.0808999999999997</v>
      </c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3"/>
        <v>0</v>
      </c>
      <c r="M26" s="5">
        <f t="shared" si="44"/>
        <v>0</v>
      </c>
      <c r="N26" s="5">
        <f t="shared" si="45"/>
        <v>0</v>
      </c>
      <c r="O26" s="5">
        <f t="shared" si="46"/>
        <v>0</v>
      </c>
      <c r="P26" s="5">
        <f t="shared" si="53"/>
        <v>0</v>
      </c>
      <c r="Q26" s="5">
        <f t="shared" si="47"/>
        <v>0</v>
      </c>
      <c r="R26" s="5">
        <f t="shared" si="54"/>
        <v>0</v>
      </c>
      <c r="S26" s="5">
        <f t="shared" si="55"/>
        <v>0</v>
      </c>
      <c r="T26" s="5">
        <f t="shared" si="56"/>
        <v>0</v>
      </c>
      <c r="U26" s="5">
        <f t="shared" si="57"/>
        <v>0</v>
      </c>
      <c r="V26" s="5">
        <f t="shared" si="58"/>
        <v>0</v>
      </c>
      <c r="W26" s="5">
        <f t="shared" si="59"/>
        <v>0</v>
      </c>
      <c r="X26" s="5">
        <f t="shared" si="60"/>
        <v>0</v>
      </c>
      <c r="Y26" s="5">
        <f t="shared" si="48"/>
        <v>0</v>
      </c>
      <c r="Z26" s="5">
        <f t="shared" si="49"/>
        <v>0</v>
      </c>
      <c r="AA26" s="5">
        <f t="shared" si="50"/>
        <v>0</v>
      </c>
      <c r="AB26" s="5">
        <f t="shared" si="51"/>
        <v>0</v>
      </c>
      <c r="AC26" s="6">
        <f t="shared" si="52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3"/>
        <v>0</v>
      </c>
      <c r="M27" s="5">
        <f t="shared" si="44"/>
        <v>0</v>
      </c>
      <c r="N27" s="5">
        <f t="shared" si="45"/>
        <v>0</v>
      </c>
      <c r="O27" s="5">
        <f t="shared" si="46"/>
        <v>0</v>
      </c>
      <c r="P27" s="5">
        <f t="shared" si="53"/>
        <v>0</v>
      </c>
      <c r="Q27" s="5">
        <f t="shared" si="47"/>
        <v>0</v>
      </c>
      <c r="R27" s="5">
        <f t="shared" si="54"/>
        <v>0</v>
      </c>
      <c r="S27" s="5">
        <f t="shared" si="55"/>
        <v>0</v>
      </c>
      <c r="T27" s="5">
        <f t="shared" si="56"/>
        <v>0</v>
      </c>
      <c r="U27" s="5">
        <f t="shared" si="57"/>
        <v>0</v>
      </c>
      <c r="V27" s="5">
        <f t="shared" si="58"/>
        <v>0</v>
      </c>
      <c r="W27" s="5">
        <f t="shared" si="59"/>
        <v>0</v>
      </c>
      <c r="X27" s="5">
        <f t="shared" si="60"/>
        <v>0</v>
      </c>
      <c r="Y27" s="5">
        <f t="shared" si="48"/>
        <v>0</v>
      </c>
      <c r="Z27" s="5">
        <f t="shared" si="49"/>
        <v>0</v>
      </c>
      <c r="AA27" s="5">
        <f t="shared" si="50"/>
        <v>0</v>
      </c>
      <c r="AB27" s="5">
        <f t="shared" si="51"/>
        <v>0</v>
      </c>
      <c r="AC27" s="6">
        <f t="shared" si="52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3"/>
        <v>0</v>
      </c>
      <c r="Q28" s="5">
        <f t="shared" si="47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8"/>
        <v>0</v>
      </c>
      <c r="Z28" s="5">
        <f t="shared" si="49"/>
        <v>0</v>
      </c>
      <c r="AA28" s="5">
        <f t="shared" si="50"/>
        <v>0</v>
      </c>
      <c r="AB28" s="5">
        <f t="shared" si="51"/>
        <v>0</v>
      </c>
      <c r="AC28" s="6">
        <f t="shared" si="52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3"/>
        <v>0</v>
      </c>
      <c r="Q31" s="5">
        <f t="shared" si="47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35"/>
        <v>0</v>
      </c>
      <c r="E32" s="5">
        <f t="shared" si="36"/>
        <v>0</v>
      </c>
      <c r="F32" s="5">
        <f t="shared" si="37"/>
        <v>0</v>
      </c>
      <c r="G32" s="5">
        <f t="shared" si="38"/>
        <v>0</v>
      </c>
      <c r="H32" s="5">
        <f t="shared" si="39"/>
        <v>0</v>
      </c>
      <c r="I32" s="5">
        <f t="shared" si="40"/>
        <v>0</v>
      </c>
      <c r="J32" s="5">
        <f t="shared" si="41"/>
        <v>0</v>
      </c>
      <c r="K32" s="5">
        <f t="shared" si="42"/>
        <v>0</v>
      </c>
      <c r="L32" s="5">
        <f t="shared" si="43"/>
        <v>0</v>
      </c>
      <c r="M32" s="5">
        <f t="shared" si="44"/>
        <v>0</v>
      </c>
      <c r="N32" s="5">
        <f t="shared" si="45"/>
        <v>0</v>
      </c>
      <c r="O32" s="5">
        <f t="shared" si="46"/>
        <v>0</v>
      </c>
      <c r="P32" s="5">
        <f>((CE32-CG32)^2+(CF32-CH32)^2)^0.5</f>
        <v>0</v>
      </c>
      <c r="Q32" s="5">
        <f>((CG32-CI32)^2+(CH32-CJ32)^2)^0.5</f>
        <v>0</v>
      </c>
      <c r="R32" s="5">
        <f>((CO32-CQ32)^2+(CP32-CR32)^2)^0.5</f>
        <v>0</v>
      </c>
      <c r="S32" s="5">
        <f>((CQ32-CS32)^2+(CR32-CT32)^2)^0.5</f>
        <v>0</v>
      </c>
      <c r="T32" s="5">
        <f>((CY32-DA32)^2+(CZ32-DB32)^2)^0.5</f>
        <v>0</v>
      </c>
      <c r="U32" s="5">
        <f>((DA32-DC32)^2+(DB32-DD32)^2)^0.5</f>
        <v>0</v>
      </c>
      <c r="V32" s="5">
        <f t="shared" si="58"/>
        <v>0</v>
      </c>
      <c r="W32" s="5">
        <f t="shared" si="59"/>
        <v>0</v>
      </c>
      <c r="X32" s="5">
        <f t="shared" si="60"/>
        <v>0</v>
      </c>
      <c r="Y32" s="5">
        <f t="shared" si="48"/>
        <v>0</v>
      </c>
      <c r="Z32" s="5">
        <f t="shared" si="49"/>
        <v>0</v>
      </c>
      <c r="AA32" s="5">
        <f t="shared" si="50"/>
        <v>0</v>
      </c>
      <c r="AB32" s="5">
        <f t="shared" si="51"/>
        <v>0</v>
      </c>
      <c r="AC32" s="6">
        <f t="shared" si="52"/>
        <v>0</v>
      </c>
      <c r="AD32" s="6">
        <f t="shared" si="61"/>
        <v>0</v>
      </c>
      <c r="AE32" s="6">
        <f t="shared" si="62"/>
        <v>0</v>
      </c>
      <c r="AF32" s="6">
        <f t="shared" si="63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>AVERAGE(D23:D25)</f>
        <v>21.909199999999998</v>
      </c>
      <c r="E33" s="14">
        <f t="shared" ref="E33:AF33" si="64">AVERAGE(E23:E25)</f>
        <v>20.717933333333331</v>
      </c>
      <c r="F33" s="14">
        <f t="shared" si="64"/>
        <v>4.9000666666666666</v>
      </c>
      <c r="G33" s="14">
        <f t="shared" si="64"/>
        <v>1.6827333333333332</v>
      </c>
      <c r="H33" s="14">
        <f t="shared" si="64"/>
        <v>2.5442333333333336</v>
      </c>
      <c r="I33" s="14">
        <f t="shared" si="64"/>
        <v>1.063633333333333</v>
      </c>
      <c r="J33" s="14">
        <f t="shared" si="64"/>
        <v>2.510333333333334</v>
      </c>
      <c r="K33" s="14">
        <f t="shared" si="64"/>
        <v>1.4734666666666658</v>
      </c>
      <c r="L33" s="14">
        <f t="shared" si="64"/>
        <v>10.654574688580759</v>
      </c>
      <c r="M33" s="14">
        <f t="shared" si="64"/>
        <v>3.4061710922828299</v>
      </c>
      <c r="N33" s="14">
        <f t="shared" si="64"/>
        <v>8.7016454317630654</v>
      </c>
      <c r="O33" s="14">
        <f t="shared" si="64"/>
        <v>2.3268437700026188</v>
      </c>
      <c r="P33" s="14">
        <f t="shared" si="64"/>
        <v>10.465679838247318</v>
      </c>
      <c r="Q33" s="14">
        <f t="shared" si="64"/>
        <v>10.230192660445233</v>
      </c>
      <c r="R33" s="14">
        <f t="shared" si="64"/>
        <v>7.9607690730250065</v>
      </c>
      <c r="S33" s="14">
        <f t="shared" si="64"/>
        <v>8.9882771854114356</v>
      </c>
      <c r="T33" s="14">
        <f t="shared" si="64"/>
        <v>9.6195139606803046</v>
      </c>
      <c r="U33" s="14">
        <f t="shared" si="64"/>
        <v>11.269196179208064</v>
      </c>
      <c r="V33" s="14">
        <f t="shared" si="64"/>
        <v>1.8913623980970113</v>
      </c>
      <c r="W33" s="14">
        <f t="shared" si="64"/>
        <v>2.9441025146980642</v>
      </c>
      <c r="X33" s="14">
        <f t="shared" si="64"/>
        <v>0.53894596225347013</v>
      </c>
      <c r="Y33" s="14">
        <f t="shared" si="64"/>
        <v>1.7058333333333333</v>
      </c>
      <c r="Z33" s="14">
        <f t="shared" si="64"/>
        <v>0.91543333333333321</v>
      </c>
      <c r="AA33" s="14">
        <f t="shared" si="64"/>
        <v>2.1283333333333334</v>
      </c>
      <c r="AB33" s="14">
        <f t="shared" si="64"/>
        <v>4.1846666666666676</v>
      </c>
      <c r="AC33" s="14">
        <f t="shared" si="64"/>
        <v>2.8600666666666665</v>
      </c>
      <c r="AD33" s="14">
        <f t="shared" si="64"/>
        <v>0.37750000000000006</v>
      </c>
      <c r="AE33" s="14">
        <f t="shared" si="64"/>
        <v>0.3575000000000001</v>
      </c>
      <c r="AF33" s="14">
        <f t="shared" si="64"/>
        <v>0.32050000000000001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STDEV(D23:D25)</f>
        <v>0.77074868147795095</v>
      </c>
      <c r="E34" s="14">
        <f t="shared" ref="E34:AF34" si="65">STDEV(E23:E25)</f>
        <v>0.97604250590501151</v>
      </c>
      <c r="F34" s="14">
        <f t="shared" si="65"/>
        <v>0.10382698750003949</v>
      </c>
      <c r="G34" s="14">
        <f t="shared" si="65"/>
        <v>0.11437265115985264</v>
      </c>
      <c r="H34" s="14">
        <f t="shared" si="65"/>
        <v>6.3610795729447007E-3</v>
      </c>
      <c r="I34" s="14">
        <f t="shared" si="65"/>
        <v>4.3145142638926555E-2</v>
      </c>
      <c r="J34" s="14">
        <f t="shared" si="65"/>
        <v>0.13958883670742916</v>
      </c>
      <c r="K34" s="14">
        <f t="shared" si="65"/>
        <v>0.2308473593813308</v>
      </c>
      <c r="L34" s="14">
        <f t="shared" si="65"/>
        <v>0.17764121399170854</v>
      </c>
      <c r="M34" s="14">
        <f t="shared" si="65"/>
        <v>4.1482649307711499E-2</v>
      </c>
      <c r="N34" s="14">
        <f t="shared" si="65"/>
        <v>1.9736063016660261</v>
      </c>
      <c r="O34" s="14" t="e">
        <f t="shared" si="65"/>
        <v>#DIV/0!</v>
      </c>
      <c r="P34" s="14">
        <f t="shared" si="65"/>
        <v>0.54303875239907407</v>
      </c>
      <c r="Q34" s="14">
        <f t="shared" si="65"/>
        <v>0.9476139089022374</v>
      </c>
      <c r="R34" s="14">
        <f t="shared" si="65"/>
        <v>0.21104384367434903</v>
      </c>
      <c r="S34" s="14">
        <f t="shared" si="65"/>
        <v>0.76125909013841608</v>
      </c>
      <c r="T34" s="14">
        <f t="shared" si="65"/>
        <v>0.86370585584158988</v>
      </c>
      <c r="U34" s="14">
        <f t="shared" si="65"/>
        <v>0.76200455496248276</v>
      </c>
      <c r="V34" s="14">
        <f t="shared" si="65"/>
        <v>0.13866019110430633</v>
      </c>
      <c r="W34" s="14">
        <f t="shared" si="65"/>
        <v>9.9097070707451287E-2</v>
      </c>
      <c r="X34" s="14">
        <f t="shared" si="65"/>
        <v>5.9203122012452848E-2</v>
      </c>
      <c r="Y34" s="14">
        <f t="shared" si="65"/>
        <v>6.3984086563248818E-2</v>
      </c>
      <c r="Z34" s="14">
        <f t="shared" si="65"/>
        <v>5.5930790565960474E-2</v>
      </c>
      <c r="AA34" s="14">
        <f t="shared" si="65"/>
        <v>0.1343794751192805</v>
      </c>
      <c r="AB34" s="14">
        <f t="shared" si="65"/>
        <v>0.22486676796123783</v>
      </c>
      <c r="AC34" s="14">
        <f t="shared" si="65"/>
        <v>0.62405035320343805</v>
      </c>
      <c r="AD34" s="14">
        <f t="shared" si="65"/>
        <v>6.7882250993908932E-3</v>
      </c>
      <c r="AE34" s="14">
        <f t="shared" si="65"/>
        <v>1.6030907647416558E-2</v>
      </c>
      <c r="AF34" s="14">
        <f t="shared" si="65"/>
        <v>3.6120215946198353E-2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MAX(D23:D25)-MIN(D23:D25)</f>
        <v>1.5321999999999996</v>
      </c>
      <c r="E35" s="14">
        <f t="shared" ref="E35:AF35" si="66">MAX(E23:E25)-MIN(E23:E25)</f>
        <v>1.8834000000000017</v>
      </c>
      <c r="F35" s="14">
        <f t="shared" si="66"/>
        <v>0.20760000000000023</v>
      </c>
      <c r="G35" s="14">
        <f t="shared" si="66"/>
        <v>0.20060000000000011</v>
      </c>
      <c r="H35" s="14">
        <f t="shared" si="66"/>
        <v>1.2700000000000156E-2</v>
      </c>
      <c r="I35" s="14">
        <f t="shared" si="66"/>
        <v>8.1399999999999473E-2</v>
      </c>
      <c r="J35" s="14">
        <f t="shared" si="66"/>
        <v>0.26290000000000013</v>
      </c>
      <c r="K35" s="14">
        <f t="shared" si="66"/>
        <v>0.42609999999999992</v>
      </c>
      <c r="L35" s="14">
        <f t="shared" si="66"/>
        <v>0.25122261406349544</v>
      </c>
      <c r="M35" s="14">
        <f t="shared" si="66"/>
        <v>5.8665325254132483E-2</v>
      </c>
      <c r="N35" s="14">
        <f t="shared" si="66"/>
        <v>2.7911007986010965</v>
      </c>
      <c r="O35" s="14">
        <f t="shared" si="66"/>
        <v>0</v>
      </c>
      <c r="P35" s="14">
        <f t="shared" si="66"/>
        <v>0.76797276853693575</v>
      </c>
      <c r="Q35" s="14">
        <f t="shared" si="66"/>
        <v>1.3401284418629267</v>
      </c>
      <c r="R35" s="14">
        <f t="shared" si="66"/>
        <v>0.38356407033210171</v>
      </c>
      <c r="S35" s="14">
        <f t="shared" si="66"/>
        <v>1.4969634988749458</v>
      </c>
      <c r="T35" s="14">
        <f t="shared" si="66"/>
        <v>1.5008903698362204</v>
      </c>
      <c r="U35" s="14">
        <f t="shared" si="66"/>
        <v>1.5240091085368146</v>
      </c>
      <c r="V35" s="14">
        <f t="shared" si="66"/>
        <v>0.26940652877927529</v>
      </c>
      <c r="W35" s="14">
        <f t="shared" si="66"/>
        <v>0.17171834948649511</v>
      </c>
      <c r="X35" s="14">
        <f t="shared" si="66"/>
        <v>0.1167957697303646</v>
      </c>
      <c r="Y35" s="14">
        <f t="shared" si="66"/>
        <v>0.12249999999999983</v>
      </c>
      <c r="Z35" s="14">
        <f t="shared" si="66"/>
        <v>9.8999999999999977E-2</v>
      </c>
      <c r="AA35" s="14">
        <f t="shared" si="66"/>
        <v>0.2641</v>
      </c>
      <c r="AB35" s="14">
        <f t="shared" si="66"/>
        <v>0.44579999999999931</v>
      </c>
      <c r="AC35" s="14">
        <f t="shared" si="66"/>
        <v>1.1284000000000001</v>
      </c>
      <c r="AD35" s="14">
        <f t="shared" si="66"/>
        <v>9.6000000000000529E-3</v>
      </c>
      <c r="AE35" s="14">
        <f t="shared" si="66"/>
        <v>3.1099999999999905E-2</v>
      </c>
      <c r="AF35" s="14">
        <f t="shared" si="66"/>
        <v>7.0500000000000007E-2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>MIN(D23:D25)</f>
        <v>21.1919</v>
      </c>
      <c r="E36" s="14">
        <f t="shared" ref="E36:AF36" si="67">MIN(E23:E25)</f>
        <v>19.924399999999999</v>
      </c>
      <c r="F36" s="14">
        <f t="shared" si="67"/>
        <v>4.7949000000000002</v>
      </c>
      <c r="G36" s="14">
        <f t="shared" si="67"/>
        <v>1.5507</v>
      </c>
      <c r="H36" s="14">
        <f t="shared" si="67"/>
        <v>2.5381</v>
      </c>
      <c r="I36" s="14">
        <f t="shared" si="67"/>
        <v>1.0312000000000001</v>
      </c>
      <c r="J36" s="14">
        <f t="shared" si="67"/>
        <v>2.4060000000000006</v>
      </c>
      <c r="K36" s="14">
        <f t="shared" si="67"/>
        <v>1.2090999999999994</v>
      </c>
      <c r="L36" s="14">
        <f t="shared" si="67"/>
        <v>10.52896338154901</v>
      </c>
      <c r="M36" s="14">
        <f t="shared" si="67"/>
        <v>3.3768384296557636</v>
      </c>
      <c r="N36" s="14">
        <f t="shared" si="67"/>
        <v>7.3060950324625171</v>
      </c>
      <c r="O36" s="14">
        <f t="shared" si="67"/>
        <v>2.3268437700026188</v>
      </c>
      <c r="P36" s="14">
        <f t="shared" si="67"/>
        <v>10.081693453978851</v>
      </c>
      <c r="Q36" s="14">
        <f t="shared" si="67"/>
        <v>9.56012843951377</v>
      </c>
      <c r="R36" s="14">
        <f t="shared" si="67"/>
        <v>7.8198435515040829</v>
      </c>
      <c r="S36" s="14">
        <f t="shared" si="67"/>
        <v>8.15960717191704</v>
      </c>
      <c r="T36" s="14">
        <f t="shared" si="67"/>
        <v>8.6222086062678862</v>
      </c>
      <c r="U36" s="14">
        <f t="shared" si="67"/>
        <v>10.507210402385592</v>
      </c>
      <c r="V36" s="14">
        <f t="shared" si="67"/>
        <v>1.7756475438554802</v>
      </c>
      <c r="W36" s="14">
        <f t="shared" si="67"/>
        <v>2.8296751085592842</v>
      </c>
      <c r="X36" s="14">
        <f t="shared" si="67"/>
        <v>0.48616640155403595</v>
      </c>
      <c r="Y36" s="14">
        <f t="shared" si="67"/>
        <v>1.6339000000000001</v>
      </c>
      <c r="Z36" s="14">
        <f t="shared" si="67"/>
        <v>0.85089999999999999</v>
      </c>
      <c r="AA36" s="14">
        <f t="shared" si="67"/>
        <v>1.9819</v>
      </c>
      <c r="AB36" s="14">
        <f t="shared" si="67"/>
        <v>3.9789000000000003</v>
      </c>
      <c r="AC36" s="14">
        <f t="shared" si="67"/>
        <v>2.1418999999999997</v>
      </c>
      <c r="AD36" s="14">
        <f t="shared" si="67"/>
        <v>0.37270000000000003</v>
      </c>
      <c r="AE36" s="14">
        <f t="shared" si="67"/>
        <v>0.33970000000000011</v>
      </c>
      <c r="AF36" s="14">
        <f t="shared" si="67"/>
        <v>0.28069999999999995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MAX(D23:D25)</f>
        <v>22.7241</v>
      </c>
      <c r="E37" s="14">
        <f t="shared" ref="E37:AF37" si="68">MAX(E23:E25)</f>
        <v>21.8078</v>
      </c>
      <c r="F37" s="14">
        <f t="shared" si="68"/>
        <v>5.0025000000000004</v>
      </c>
      <c r="G37" s="14">
        <f t="shared" si="68"/>
        <v>1.7513000000000001</v>
      </c>
      <c r="H37" s="14">
        <f t="shared" si="68"/>
        <v>2.5508000000000002</v>
      </c>
      <c r="I37" s="14">
        <f t="shared" si="68"/>
        <v>1.1125999999999996</v>
      </c>
      <c r="J37" s="14">
        <f t="shared" si="68"/>
        <v>2.6689000000000007</v>
      </c>
      <c r="K37" s="14">
        <f t="shared" si="68"/>
        <v>1.6351999999999993</v>
      </c>
      <c r="L37" s="14">
        <f t="shared" si="68"/>
        <v>10.780185995612506</v>
      </c>
      <c r="M37" s="14">
        <f t="shared" si="68"/>
        <v>3.4355037549098961</v>
      </c>
      <c r="N37" s="14">
        <f t="shared" si="68"/>
        <v>10.097195831063614</v>
      </c>
      <c r="O37" s="14">
        <f t="shared" si="68"/>
        <v>2.3268437700026188</v>
      </c>
      <c r="P37" s="14">
        <f t="shared" si="68"/>
        <v>10.849666222515786</v>
      </c>
      <c r="Q37" s="14">
        <f t="shared" si="68"/>
        <v>10.900256881376697</v>
      </c>
      <c r="R37" s="14">
        <f t="shared" si="68"/>
        <v>8.2034076218361847</v>
      </c>
      <c r="S37" s="14">
        <f t="shared" si="68"/>
        <v>9.6565706707919858</v>
      </c>
      <c r="T37" s="14">
        <f t="shared" si="68"/>
        <v>10.123098976104107</v>
      </c>
      <c r="U37" s="14">
        <f t="shared" si="68"/>
        <v>12.031219510922407</v>
      </c>
      <c r="V37" s="14">
        <f t="shared" si="68"/>
        <v>2.0450540726347555</v>
      </c>
      <c r="W37" s="14">
        <f t="shared" si="68"/>
        <v>3.0013934580457793</v>
      </c>
      <c r="X37" s="14">
        <f t="shared" si="68"/>
        <v>0.60296217128440055</v>
      </c>
      <c r="Y37" s="14">
        <f t="shared" si="68"/>
        <v>1.7564</v>
      </c>
      <c r="Z37" s="14">
        <f t="shared" si="68"/>
        <v>0.94989999999999997</v>
      </c>
      <c r="AA37" s="14">
        <f t="shared" si="68"/>
        <v>2.246</v>
      </c>
      <c r="AB37" s="14">
        <f t="shared" si="68"/>
        <v>4.4246999999999996</v>
      </c>
      <c r="AC37" s="14">
        <f t="shared" si="68"/>
        <v>3.2702999999999998</v>
      </c>
      <c r="AD37" s="14">
        <f t="shared" si="68"/>
        <v>0.38230000000000008</v>
      </c>
      <c r="AE37" s="14">
        <f t="shared" si="68"/>
        <v>0.37080000000000002</v>
      </c>
      <c r="AF37" s="14">
        <f t="shared" si="68"/>
        <v>0.35119999999999996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COUNT(D23:D25)</f>
        <v>3</v>
      </c>
      <c r="E38" s="15">
        <f t="shared" ref="E38:AF38" si="69">COUNT(E23:E25)</f>
        <v>3</v>
      </c>
      <c r="F38" s="15">
        <f t="shared" si="69"/>
        <v>3</v>
      </c>
      <c r="G38" s="15">
        <f t="shared" si="69"/>
        <v>3</v>
      </c>
      <c r="H38" s="15">
        <f t="shared" si="69"/>
        <v>3</v>
      </c>
      <c r="I38" s="15">
        <f t="shared" si="69"/>
        <v>3</v>
      </c>
      <c r="J38" s="15">
        <f t="shared" si="69"/>
        <v>3</v>
      </c>
      <c r="K38" s="15">
        <f t="shared" si="69"/>
        <v>3</v>
      </c>
      <c r="L38" s="15">
        <f t="shared" si="69"/>
        <v>2</v>
      </c>
      <c r="M38" s="15">
        <f t="shared" si="69"/>
        <v>2</v>
      </c>
      <c r="N38" s="15">
        <f t="shared" si="69"/>
        <v>2</v>
      </c>
      <c r="O38" s="15">
        <f t="shared" si="69"/>
        <v>1</v>
      </c>
      <c r="P38" s="15">
        <f t="shared" si="69"/>
        <v>2</v>
      </c>
      <c r="Q38" s="15">
        <f t="shared" si="69"/>
        <v>2</v>
      </c>
      <c r="R38" s="15">
        <f t="shared" si="69"/>
        <v>3</v>
      </c>
      <c r="S38" s="15">
        <f t="shared" si="69"/>
        <v>3</v>
      </c>
      <c r="T38" s="15">
        <f t="shared" si="69"/>
        <v>3</v>
      </c>
      <c r="U38" s="15">
        <f t="shared" si="69"/>
        <v>3</v>
      </c>
      <c r="V38" s="15">
        <f t="shared" si="69"/>
        <v>3</v>
      </c>
      <c r="W38" s="15">
        <f t="shared" si="69"/>
        <v>3</v>
      </c>
      <c r="X38" s="15">
        <f t="shared" si="69"/>
        <v>3</v>
      </c>
      <c r="Y38" s="15">
        <f t="shared" si="69"/>
        <v>3</v>
      </c>
      <c r="Z38" s="15">
        <f t="shared" si="69"/>
        <v>3</v>
      </c>
      <c r="AA38" s="15">
        <f t="shared" si="69"/>
        <v>3</v>
      </c>
      <c r="AB38" s="15">
        <f t="shared" si="69"/>
        <v>3</v>
      </c>
      <c r="AC38" s="15">
        <f t="shared" si="69"/>
        <v>3</v>
      </c>
      <c r="AD38" s="15">
        <f t="shared" si="69"/>
        <v>2</v>
      </c>
      <c r="AE38" s="15">
        <f t="shared" si="69"/>
        <v>3</v>
      </c>
      <c r="AF38" s="15">
        <f t="shared" si="69"/>
        <v>3</v>
      </c>
      <c r="AI38" s="12"/>
      <c r="AJ38" s="12"/>
      <c r="AK38" s="12"/>
    </row>
    <row r="40" spans="2:78" x14ac:dyDescent="0.2">
      <c r="D40" s="12">
        <f>20.72/4.18</f>
        <v>4.9569377990430619</v>
      </c>
      <c r="E40" s="12">
        <f>P33/E33</f>
        <v>0.50515076334418751</v>
      </c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D1" activePane="topRight" state="frozen"/>
      <selection pane="topRight" activeCell="H31" sqref="H31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193</v>
      </c>
      <c r="C3" s="1"/>
      <c r="D3" s="5">
        <f t="shared" ref="D3:D12" si="0">((AG3-AW3)^2+(AH3-AX3)^2)^0.5</f>
        <v>11.7348</v>
      </c>
      <c r="E3" s="5">
        <f t="shared" ref="E3:E12" si="1">((AG3-AU3)^2+(AH3-AV3)^2)^0.5</f>
        <v>11.1023</v>
      </c>
      <c r="F3" s="5">
        <f t="shared" ref="F3:F12" si="2">((AG3-AM3)^2+(AH3-AN3)^2)^0.5</f>
        <v>2.4910999999999999</v>
      </c>
      <c r="G3" s="5">
        <f t="shared" ref="G3:G12" si="3">((AG3-AI3)^2+(AH3-AJ3)^2)^0.5</f>
        <v>0.73409999999999997</v>
      </c>
      <c r="H3" s="5">
        <f t="shared" ref="H3:H12" si="4">((AK3-AM3)^2+(AL3-AN3)^2)^0.5</f>
        <v>1.3055999999999999</v>
      </c>
      <c r="I3" s="5">
        <f t="shared" ref="I3:I12" si="5">((AM3-AO3)^2+(AN3-AP3)^2)^0.5</f>
        <v>0.80840000000000023</v>
      </c>
      <c r="J3" s="5">
        <f t="shared" ref="J3:J12" si="6">((AO3-AQ3)^2+(AP3-AR3)^2)^0.5</f>
        <v>1.2787999999999995</v>
      </c>
      <c r="K3" s="5">
        <f t="shared" ref="K3:K12" si="7">((AQ3-AS3)^2+(AR3-AT3)^2)^0.5</f>
        <v>0.64580000000000037</v>
      </c>
      <c r="L3" s="5">
        <f t="shared" ref="L3:L12" si="8">((BS3-BU3)^2+(BT3-BV3)^2)^0.5</f>
        <v>4.698779016936208</v>
      </c>
      <c r="M3" s="5">
        <f t="shared" ref="M3:M12" si="9">((BU3-BW3)^2+(BV3-BX3)^2)^0.5</f>
        <v>1.1095682223279466</v>
      </c>
      <c r="N3" s="5">
        <f t="shared" ref="N3:N11" si="10">((BW3-BY3)^2+(BX3-BZ3)^2)^0.5 + ((BY3-CA3)^2+(BZ3-CB3)^2)^0.5</f>
        <v>4.3675428979410942</v>
      </c>
      <c r="O3" s="5">
        <f t="shared" ref="O3:O11" si="11">((CA3-CC3)^2+(CB3-CD3)^2)^0.5</f>
        <v>1.0999843317065932</v>
      </c>
      <c r="P3" s="5">
        <f>((CE3-CG3)^2+(CF3-CH3)^2)^0.5</f>
        <v>4.6723479707744371</v>
      </c>
      <c r="Q3" s="5">
        <f t="shared" ref="Q3:Q12" si="12">((CG3-CI3)^2+(CH3-CJ3)^2)^0.5</f>
        <v>5.0995514636093233</v>
      </c>
      <c r="R3" s="5">
        <f>((CO3-CQ3)^2+(CP3-CR3)^2)^0.5</f>
        <v>3.0058109138799796</v>
      </c>
      <c r="S3" s="5">
        <f>((CQ3-CS3)^2+(CR3-CT3)^2)^0.5</f>
        <v>3.6708324614452237</v>
      </c>
      <c r="T3" s="5">
        <f>((CY3-DA3)^2+(CZ3-DB3)^2)^0.5</f>
        <v>4.6214317056513989</v>
      </c>
      <c r="U3" s="5">
        <f>((DA3-DC3)^2+(DB3-DD3)^2)^0.5</f>
        <v>5.4066421233516095</v>
      </c>
      <c r="V3" s="5">
        <f>((DI3-DK3)^2+(DJ3-DL3)^2)^0.5</f>
        <v>0.69693293795027422</v>
      </c>
      <c r="W3" s="5">
        <f>((DK3-DM3)^2+(DL3-DN3)^2)^0.5</f>
        <v>1.6383275008373626</v>
      </c>
      <c r="X3" s="5">
        <f>((DM3-DO3)^2+(DN3-DP3)^2)^0.5</f>
        <v>0.24784795742551552</v>
      </c>
      <c r="Y3" s="5">
        <f>((BE3-BK3)^2+(BF3-BL3)^2)^0.5</f>
        <v>1.0165999999999999</v>
      </c>
      <c r="Z3" s="5">
        <f t="shared" ref="Z3:Z12" si="13">((BG3-BI3)^2+(BH3-BJ3)^2)^0.5</f>
        <v>0.65599999999999992</v>
      </c>
      <c r="AA3" s="5">
        <f t="shared" ref="AA3:AA12" si="14">((BC3-BM3)^2+(BD3-BN3)^2)^0.5</f>
        <v>1.3087</v>
      </c>
      <c r="AB3" s="5">
        <f t="shared" ref="AB3:AB12" si="15">((BA3-BO3)^2+(BB3-BP3)^2)^0.5</f>
        <v>1.8073000000000001</v>
      </c>
      <c r="AC3" s="6">
        <f t="shared" ref="AC3:AC12" si="16">((AY3-BQ3)^2+(AZ3-BR3)^2)^0.5</f>
        <v>1.6745000000000001</v>
      </c>
      <c r="AD3" s="6">
        <f>((CK3-CM3)^2+(CL3-CN3)^2)^0.5</f>
        <v>0.29590000000000005</v>
      </c>
      <c r="AE3" s="6">
        <f>((CU3-CW3)^2+(CV3-CX3)^2)^0.5</f>
        <v>0.25090000000000012</v>
      </c>
      <c r="AF3" s="6">
        <f>((DE3-DG3)^2+(DF3-DH3)^2)^0.5</f>
        <v>0.20439999999999992</v>
      </c>
      <c r="AG3" s="9">
        <v>0</v>
      </c>
      <c r="AH3" s="9">
        <v>0</v>
      </c>
      <c r="AI3" s="9">
        <v>0</v>
      </c>
      <c r="AJ3" s="9">
        <v>-0.73409999999999997</v>
      </c>
      <c r="AK3" s="9">
        <v>0</v>
      </c>
      <c r="AL3" s="9">
        <v>-1.1855</v>
      </c>
      <c r="AM3" s="9">
        <v>0</v>
      </c>
      <c r="AN3" s="9">
        <v>-2.4910999999999999</v>
      </c>
      <c r="AO3" s="9">
        <v>0</v>
      </c>
      <c r="AP3" s="9">
        <v>-3.2995000000000001</v>
      </c>
      <c r="AQ3" s="9">
        <v>0</v>
      </c>
      <c r="AR3" s="9">
        <v>-4.5782999999999996</v>
      </c>
      <c r="AS3" s="9">
        <v>0</v>
      </c>
      <c r="AT3" s="9">
        <v>-5.2241</v>
      </c>
      <c r="AU3" s="9">
        <v>0</v>
      </c>
      <c r="AV3" s="9">
        <v>-11.1023</v>
      </c>
      <c r="AW3" s="9">
        <v>0</v>
      </c>
      <c r="AX3" s="9">
        <v>-11.7348</v>
      </c>
      <c r="AY3" s="18">
        <v>1.0465</v>
      </c>
      <c r="AZ3" s="18">
        <v>-3.7902999999999998</v>
      </c>
      <c r="BA3" s="19">
        <v>0.85919999999999996</v>
      </c>
      <c r="BB3" s="19">
        <v>-3.7902999999999998</v>
      </c>
      <c r="BC3" s="19">
        <v>0.56830000000000003</v>
      </c>
      <c r="BD3" s="19">
        <v>-3.7902999999999998</v>
      </c>
      <c r="BE3" s="19">
        <v>0.45529999999999998</v>
      </c>
      <c r="BF3" s="19">
        <v>-3.7902999999999998</v>
      </c>
      <c r="BG3" s="19">
        <v>0.29339999999999999</v>
      </c>
      <c r="BH3" s="19">
        <v>-3.7902999999999998</v>
      </c>
      <c r="BI3" s="19">
        <v>-0.36259999999999998</v>
      </c>
      <c r="BJ3" s="19">
        <v>-3.7902999999999998</v>
      </c>
      <c r="BK3" s="19">
        <v>-0.56130000000000002</v>
      </c>
      <c r="BL3" s="19">
        <v>-3.7902999999999998</v>
      </c>
      <c r="BM3" s="19">
        <v>-0.74039999999999995</v>
      </c>
      <c r="BN3" s="19">
        <v>-3.7902999999999998</v>
      </c>
      <c r="BO3" s="19">
        <v>-0.94810000000000005</v>
      </c>
      <c r="BP3" s="19">
        <v>-3.7902999999999998</v>
      </c>
      <c r="BQ3" s="19">
        <v>-0.628</v>
      </c>
      <c r="BR3" s="19">
        <v>-3.7902999999999998</v>
      </c>
      <c r="BS3" s="17">
        <v>0</v>
      </c>
      <c r="BT3" s="17">
        <v>0</v>
      </c>
      <c r="BU3" s="17">
        <v>1.0179</v>
      </c>
      <c r="BV3" s="17">
        <v>-4.5872000000000002</v>
      </c>
      <c r="BW3" s="17">
        <v>2.0998999999999999</v>
      </c>
      <c r="BX3" s="17">
        <v>-4.8330000000000002</v>
      </c>
      <c r="BY3" s="17">
        <v>4.3878000000000004</v>
      </c>
      <c r="BZ3" s="17">
        <v>-5.0381</v>
      </c>
      <c r="CA3" s="17">
        <v>6.3982999999999999</v>
      </c>
      <c r="CB3" s="17">
        <v>-4.5434000000000001</v>
      </c>
      <c r="CC3" s="17">
        <v>6.4751000000000003</v>
      </c>
      <c r="CD3" s="17">
        <v>-3.4460999999999999</v>
      </c>
      <c r="CE3" s="12">
        <v>2.6021999999999998</v>
      </c>
      <c r="CF3" s="12">
        <v>0.20949999999999999</v>
      </c>
      <c r="CG3" s="12">
        <v>2.2238000000000002</v>
      </c>
      <c r="CH3" s="12">
        <v>-4.4474999999999998</v>
      </c>
      <c r="CI3" s="12">
        <v>4.2569999999999997</v>
      </c>
      <c r="CJ3" s="12">
        <v>0.22919999999999999</v>
      </c>
      <c r="CK3" s="12">
        <v>2.6657000000000002</v>
      </c>
      <c r="CL3" s="12">
        <v>-2.1608999999999998</v>
      </c>
      <c r="CM3" s="12">
        <v>2.3698000000000001</v>
      </c>
      <c r="CN3" s="12">
        <v>-2.1608999999999998</v>
      </c>
      <c r="CO3" s="12">
        <v>2.2339000000000002</v>
      </c>
      <c r="CP3" s="12">
        <v>-1.7462</v>
      </c>
      <c r="CQ3" s="12">
        <v>2.6162000000000001</v>
      </c>
      <c r="CR3" s="12">
        <v>-4.7275999999999998</v>
      </c>
      <c r="CS3" s="12">
        <v>3.3776000000000002</v>
      </c>
      <c r="CT3" s="12">
        <v>-1.1366000000000001</v>
      </c>
      <c r="CU3" s="12">
        <v>2.3908</v>
      </c>
      <c r="CV3" s="12">
        <v>-2.5926999999999998</v>
      </c>
      <c r="CW3" s="12">
        <v>2.1398999999999999</v>
      </c>
      <c r="CX3" s="12">
        <v>-2.5926999999999998</v>
      </c>
      <c r="CY3" s="12">
        <v>1.8663000000000001</v>
      </c>
      <c r="CZ3" s="12">
        <v>-2.4897999999999998</v>
      </c>
      <c r="DA3" s="12">
        <v>1.7163999999999999</v>
      </c>
      <c r="DB3" s="12">
        <v>2.1292</v>
      </c>
      <c r="DC3" s="12">
        <v>4.5522999999999998</v>
      </c>
      <c r="DD3" s="12">
        <v>-2.4740000000000002</v>
      </c>
      <c r="DE3" s="12">
        <v>1.9418</v>
      </c>
      <c r="DF3" s="12">
        <v>-0.88959999999999995</v>
      </c>
      <c r="DG3" s="12">
        <v>1.7374000000000001</v>
      </c>
      <c r="DH3" s="12">
        <v>-0.88959999999999995</v>
      </c>
      <c r="DI3" s="12">
        <v>-6.7373000000000003</v>
      </c>
      <c r="DJ3" s="12">
        <v>6.75</v>
      </c>
      <c r="DK3" s="12">
        <v>-6.2648999999999999</v>
      </c>
      <c r="DL3" s="12">
        <v>6.2375999999999996</v>
      </c>
      <c r="DM3" s="12">
        <v>-6.0941000000000001</v>
      </c>
      <c r="DN3" s="12">
        <v>4.6082000000000001</v>
      </c>
      <c r="DO3" s="12">
        <v>-6.1346999999999996</v>
      </c>
      <c r="DP3" s="12">
        <v>4.3636999999999997</v>
      </c>
    </row>
    <row r="4" spans="2:120" ht="14.45" customHeight="1" x14ac:dyDescent="0.2">
      <c r="B4" s="2" t="s">
        <v>194</v>
      </c>
      <c r="C4" s="2"/>
      <c r="D4" s="5">
        <f t="shared" si="0"/>
        <v>12.6746</v>
      </c>
      <c r="E4" s="5">
        <f t="shared" si="1"/>
        <v>12.3139</v>
      </c>
      <c r="F4" s="5">
        <f t="shared" si="2"/>
        <v>2.7692000000000001</v>
      </c>
      <c r="G4" s="5">
        <f t="shared" si="3"/>
        <v>0.92579999999999996</v>
      </c>
      <c r="H4" s="5">
        <f t="shared" si="4"/>
        <v>1.5595000000000001</v>
      </c>
      <c r="I4" s="5">
        <f t="shared" si="5"/>
        <v>0.68520000000000003</v>
      </c>
      <c r="J4" s="5">
        <f t="shared" si="6"/>
        <v>1.5646</v>
      </c>
      <c r="K4" s="5">
        <f t="shared" si="7"/>
        <v>0.93480000000000008</v>
      </c>
      <c r="L4" s="5">
        <f t="shared" si="8"/>
        <v>4.8567837032340648</v>
      </c>
      <c r="M4" s="5">
        <f t="shared" si="9"/>
        <v>1.4382999999999999</v>
      </c>
      <c r="N4" s="5">
        <f t="shared" si="10"/>
        <v>4.662291266105111</v>
      </c>
      <c r="O4" s="5">
        <f t="shared" si="11"/>
        <v>1.2774895733429688</v>
      </c>
      <c r="P4" s="5">
        <f t="shared" ref="P4:P12" si="17">((CE4-CG4)^2+(CF4-CH4)^2)^0.5</f>
        <v>5.3317536036467406</v>
      </c>
      <c r="Q4" s="5">
        <f t="shared" si="12"/>
        <v>5.8888188161973538</v>
      </c>
      <c r="R4" s="5">
        <f t="shared" ref="R4:R12" si="18">((CO4-CQ4)^2+(CP4-CR4)^2)^0.5</f>
        <v>3.9127999999999998</v>
      </c>
      <c r="S4" s="5">
        <f t="shared" ref="S4:S12" si="19">((CQ4-CS4)^2+(CR4-CT4)^2)^0.5</f>
        <v>4.6995114512042626</v>
      </c>
      <c r="T4" s="5">
        <f t="shared" ref="T4:T12" si="20">((CY4-DA4)^2+(CZ4-DB4)^2)^0.5</f>
        <v>5.690707627351804</v>
      </c>
      <c r="U4" s="5">
        <f t="shared" ref="U4:U12" si="21">((DA4-DC4)^2+(DB4-DD4)^2)^0.5</f>
        <v>6.7340101128525189</v>
      </c>
      <c r="V4" s="5">
        <f t="shared" ref="V4:V12" si="22">((DI4-DK4)^2+(DJ4-DL4)^2)^0.5</f>
        <v>0.86119596492319961</v>
      </c>
      <c r="W4" s="5">
        <f t="shared" ref="W4:W12" si="23">((DK4-DM4)^2+(DL4-DN4)^2)^0.5</f>
        <v>1.7986771833767166</v>
      </c>
      <c r="X4" s="5">
        <f t="shared" ref="X4:X12" si="24">((DM4-DO4)^2+(DN4-DP4)^2)^0.5</f>
        <v>0.27235818328076761</v>
      </c>
      <c r="Y4" s="5">
        <f t="shared" ref="Y4:Y12" si="25">((BE4-BK4)^2+(BF4-BL4)^2)^0.5</f>
        <v>0.97470000000000001</v>
      </c>
      <c r="Z4" s="5">
        <f t="shared" si="13"/>
        <v>0.60699999999999998</v>
      </c>
      <c r="AA4" s="5">
        <f t="shared" si="14"/>
        <v>1.2395</v>
      </c>
      <c r="AB4" s="5">
        <f t="shared" si="15"/>
        <v>1.8046</v>
      </c>
      <c r="AC4" s="6">
        <f t="shared" si="16"/>
        <v>2.1888999999999998</v>
      </c>
      <c r="AD4" s="6">
        <f t="shared" ref="AD4:AD10" si="26">((CK4-CM4)^2+(CL4-CN4)^2)^0.5</f>
        <v>0.31309999999999993</v>
      </c>
      <c r="AE4" s="6">
        <f t="shared" ref="AE4:AE11" si="27">((CU4-CW4)^2+(CV4-CX4)^2)^0.5</f>
        <v>0.28060000000000018</v>
      </c>
      <c r="AF4" s="6">
        <f t="shared" ref="AF4:AF11" si="28">((DE4-DG4)^2+(DF4-DH4)^2)^0.5</f>
        <v>0.27050000000000018</v>
      </c>
      <c r="AG4" s="9">
        <v>0</v>
      </c>
      <c r="AH4" s="9">
        <v>0</v>
      </c>
      <c r="AI4" s="9">
        <v>0</v>
      </c>
      <c r="AJ4" s="9">
        <v>-0.92579999999999996</v>
      </c>
      <c r="AK4" s="9">
        <v>0</v>
      </c>
      <c r="AL4" s="9">
        <v>-1.2097</v>
      </c>
      <c r="AM4" s="9">
        <v>0</v>
      </c>
      <c r="AN4" s="9">
        <v>-2.7692000000000001</v>
      </c>
      <c r="AO4" s="9">
        <v>0</v>
      </c>
      <c r="AP4" s="9">
        <v>-3.4544000000000001</v>
      </c>
      <c r="AQ4" s="9">
        <v>0</v>
      </c>
      <c r="AR4" s="9">
        <v>-5.0190000000000001</v>
      </c>
      <c r="AS4" s="9">
        <v>0</v>
      </c>
      <c r="AT4" s="9">
        <v>-5.9538000000000002</v>
      </c>
      <c r="AU4" s="9">
        <v>0</v>
      </c>
      <c r="AV4" s="9">
        <v>-12.3139</v>
      </c>
      <c r="AW4" s="9">
        <v>0</v>
      </c>
      <c r="AX4" s="9">
        <v>-12.6746</v>
      </c>
      <c r="AY4" s="18">
        <v>1.2624</v>
      </c>
      <c r="AZ4" s="18">
        <v>-5.0050999999999997</v>
      </c>
      <c r="BA4" s="19">
        <v>0.80069999999999997</v>
      </c>
      <c r="BB4" s="19">
        <v>-5.0050999999999997</v>
      </c>
      <c r="BC4" s="19">
        <v>0.56830000000000003</v>
      </c>
      <c r="BD4" s="19">
        <v>-5.0050999999999997</v>
      </c>
      <c r="BE4" s="19">
        <v>0.42230000000000001</v>
      </c>
      <c r="BF4" s="19">
        <v>-5.0050999999999997</v>
      </c>
      <c r="BG4" s="19">
        <v>0.2019</v>
      </c>
      <c r="BH4" s="19">
        <v>-5.0050999999999997</v>
      </c>
      <c r="BI4" s="19">
        <v>-0.40510000000000002</v>
      </c>
      <c r="BJ4" s="19">
        <v>-5.0050999999999997</v>
      </c>
      <c r="BK4" s="19">
        <v>-0.5524</v>
      </c>
      <c r="BL4" s="19">
        <v>-5.0050999999999997</v>
      </c>
      <c r="BM4" s="19">
        <v>-0.67120000000000002</v>
      </c>
      <c r="BN4" s="19">
        <v>-5.0050999999999997</v>
      </c>
      <c r="BO4" s="19">
        <v>-1.0039</v>
      </c>
      <c r="BP4" s="19">
        <v>-5.0050999999999997</v>
      </c>
      <c r="BQ4" s="19">
        <v>-0.92649999999999999</v>
      </c>
      <c r="BR4" s="19">
        <v>-5.0050999999999997</v>
      </c>
      <c r="BS4" s="17">
        <v>0</v>
      </c>
      <c r="BT4" s="17">
        <v>0</v>
      </c>
      <c r="BU4" s="17">
        <v>1.8605</v>
      </c>
      <c r="BV4" s="17">
        <v>-4.4863</v>
      </c>
      <c r="BW4" s="17">
        <v>3.2988</v>
      </c>
      <c r="BX4" s="17">
        <v>-4.4863</v>
      </c>
      <c r="BY4" s="17">
        <v>3.2988</v>
      </c>
      <c r="BZ4" s="17">
        <v>-4.4863</v>
      </c>
      <c r="CA4" s="17">
        <v>7.8315000000000001</v>
      </c>
      <c r="CB4" s="17">
        <v>-3.3946999999999998</v>
      </c>
      <c r="CC4" s="17">
        <v>8.6271000000000004</v>
      </c>
      <c r="CD4" s="17">
        <v>-2.3952</v>
      </c>
      <c r="CE4" s="12">
        <v>-3.4881000000000002</v>
      </c>
      <c r="CF4" s="12">
        <v>-5.5270000000000001</v>
      </c>
      <c r="CG4" s="12">
        <v>-3.2341000000000002</v>
      </c>
      <c r="CH4" s="12">
        <v>-0.20130000000000001</v>
      </c>
      <c r="CI4" s="12">
        <v>1.6027</v>
      </c>
      <c r="CJ4" s="12">
        <v>-3.5604</v>
      </c>
      <c r="CK4" s="12">
        <v>-3.1318000000000001</v>
      </c>
      <c r="CL4" s="12">
        <v>-3.1076999999999999</v>
      </c>
      <c r="CM4" s="12">
        <v>-3.4449000000000001</v>
      </c>
      <c r="CN4" s="12">
        <v>-3.1076999999999999</v>
      </c>
      <c r="CO4" s="12">
        <v>-3.0709</v>
      </c>
      <c r="CP4" s="12">
        <v>-3.0937000000000001</v>
      </c>
      <c r="CQ4" s="12">
        <v>-6.9836999999999998</v>
      </c>
      <c r="CR4" s="12">
        <v>-3.0937000000000001</v>
      </c>
      <c r="CS4" s="12">
        <v>-2.5558999999999998</v>
      </c>
      <c r="CT4" s="12">
        <v>-4.6684999999999999</v>
      </c>
      <c r="CU4" s="12">
        <v>-4.6044</v>
      </c>
      <c r="CV4" s="12">
        <v>-3.1737000000000002</v>
      </c>
      <c r="CW4" s="12">
        <v>-4.6044</v>
      </c>
      <c r="CX4" s="12">
        <v>-2.8931</v>
      </c>
      <c r="CY4" s="12">
        <v>-4.8196000000000003</v>
      </c>
      <c r="CZ4" s="12">
        <v>-2.6034999999999999</v>
      </c>
      <c r="DA4" s="12">
        <v>-4.4722999999999997</v>
      </c>
      <c r="DB4" s="12">
        <v>-8.2835999999999999</v>
      </c>
      <c r="DC4" s="12">
        <v>-3.6227</v>
      </c>
      <c r="DD4" s="12">
        <v>-1.6033999999999999</v>
      </c>
      <c r="DE4" s="12">
        <v>-4.4474999999999998</v>
      </c>
      <c r="DF4" s="12">
        <v>-4.9333</v>
      </c>
      <c r="DG4" s="12">
        <v>-4.718</v>
      </c>
      <c r="DH4" s="12">
        <v>-4.9333</v>
      </c>
      <c r="DI4" s="12">
        <v>-7.5959000000000003</v>
      </c>
      <c r="DJ4" s="12">
        <v>3.9859</v>
      </c>
      <c r="DK4" s="12">
        <v>-7.0065999999999997</v>
      </c>
      <c r="DL4" s="12">
        <v>4.6139000000000001</v>
      </c>
      <c r="DM4" s="12">
        <v>-6.7900999999999998</v>
      </c>
      <c r="DN4" s="12">
        <v>6.3994999999999997</v>
      </c>
      <c r="DO4" s="12">
        <v>-6.7493999999999996</v>
      </c>
      <c r="DP4" s="12">
        <v>6.6688000000000001</v>
      </c>
    </row>
    <row r="5" spans="2:120" ht="16.899999999999999" customHeight="1" x14ac:dyDescent="0.2">
      <c r="B5" s="2" t="s">
        <v>195</v>
      </c>
      <c r="C5" s="2"/>
      <c r="D5" s="5">
        <f t="shared" si="0"/>
        <v>11.6294</v>
      </c>
      <c r="E5" s="5">
        <f t="shared" si="1"/>
        <v>11.4122</v>
      </c>
      <c r="F5" s="5">
        <f t="shared" si="2"/>
        <v>2.6156000000000001</v>
      </c>
      <c r="G5" s="5">
        <f t="shared" si="3"/>
        <v>0.76580000000000004</v>
      </c>
      <c r="H5" s="5">
        <f t="shared" si="4"/>
        <v>1.3793000000000002</v>
      </c>
      <c r="I5" s="5">
        <f t="shared" si="5"/>
        <v>0.72319999999999984</v>
      </c>
      <c r="J5" s="5">
        <f t="shared" si="6"/>
        <v>1.2961</v>
      </c>
      <c r="K5" s="5">
        <f t="shared" si="7"/>
        <v>0.55999999999999961</v>
      </c>
      <c r="L5" s="5">
        <f t="shared" si="8"/>
        <v>5.6735834055735888</v>
      </c>
      <c r="M5" s="5">
        <f t="shared" si="9"/>
        <v>1.3820130245406523</v>
      </c>
      <c r="N5" s="5">
        <f t="shared" si="10"/>
        <v>6.442985845311572</v>
      </c>
      <c r="O5" s="5">
        <f>((CA5-CC5)^2+(CB5-CD5)^2)^0.5</f>
        <v>0.90725834248024451</v>
      </c>
      <c r="P5" s="5">
        <f t="shared" si="17"/>
        <v>5.3638829974189406</v>
      </c>
      <c r="Q5" s="5">
        <f t="shared" si="12"/>
        <v>5.9952218349282127</v>
      </c>
      <c r="R5" s="5">
        <f t="shared" si="18"/>
        <v>3.5215989237844791</v>
      </c>
      <c r="S5" s="5">
        <f t="shared" si="19"/>
        <v>4.02798274201864</v>
      </c>
      <c r="T5" s="5">
        <f t="shared" si="20"/>
        <v>5.2321598026054215</v>
      </c>
      <c r="U5" s="5">
        <f t="shared" si="21"/>
        <v>5.9865552707713308</v>
      </c>
      <c r="V5" s="5">
        <f t="shared" si="22"/>
        <v>0.72116326168212419</v>
      </c>
      <c r="W5" s="5">
        <f t="shared" si="23"/>
        <v>1.742730897184072</v>
      </c>
      <c r="X5" s="5">
        <f t="shared" si="24"/>
        <v>0.34969593935303295</v>
      </c>
      <c r="Y5" s="5">
        <f t="shared" si="25"/>
        <v>1.0668000000000002</v>
      </c>
      <c r="Z5" s="5">
        <f t="shared" si="13"/>
        <v>0.62419999999999998</v>
      </c>
      <c r="AA5" s="5">
        <f t="shared" si="14"/>
        <v>1.2338</v>
      </c>
      <c r="AB5" s="5">
        <f t="shared" si="15"/>
        <v>1.8358000000000001</v>
      </c>
      <c r="AC5" s="6">
        <f t="shared" si="16"/>
        <v>1.5621</v>
      </c>
      <c r="AD5" s="6">
        <f t="shared" si="26"/>
        <v>0.28770000000000007</v>
      </c>
      <c r="AE5" s="6">
        <f t="shared" si="27"/>
        <v>0.26729999999999965</v>
      </c>
      <c r="AF5" s="6">
        <f t="shared" si="28"/>
        <v>0.23560000000000025</v>
      </c>
      <c r="AG5" s="9">
        <v>0</v>
      </c>
      <c r="AH5" s="9">
        <v>0</v>
      </c>
      <c r="AI5" s="9">
        <v>0</v>
      </c>
      <c r="AJ5" s="9">
        <v>-0.76580000000000004</v>
      </c>
      <c r="AK5" s="9">
        <v>0</v>
      </c>
      <c r="AL5" s="9">
        <v>-1.2363</v>
      </c>
      <c r="AM5" s="9">
        <v>0</v>
      </c>
      <c r="AN5" s="9">
        <v>-2.6156000000000001</v>
      </c>
      <c r="AO5" s="9">
        <v>0</v>
      </c>
      <c r="AP5" s="9">
        <v>-3.3388</v>
      </c>
      <c r="AQ5" s="9">
        <v>0</v>
      </c>
      <c r="AR5" s="9">
        <v>-4.6349</v>
      </c>
      <c r="AS5" s="9">
        <v>0</v>
      </c>
      <c r="AT5" s="9">
        <v>-5.1948999999999996</v>
      </c>
      <c r="AU5" s="9">
        <v>0</v>
      </c>
      <c r="AV5" s="9">
        <v>-11.4122</v>
      </c>
      <c r="AW5" s="9">
        <v>0</v>
      </c>
      <c r="AX5" s="9">
        <v>-11.6294</v>
      </c>
      <c r="AY5" s="18">
        <v>0.92959999999999998</v>
      </c>
      <c r="AZ5" s="18">
        <v>-3.7242999999999999</v>
      </c>
      <c r="BA5" s="19">
        <v>0.78610000000000002</v>
      </c>
      <c r="BB5" s="19">
        <v>-3.7242999999999999</v>
      </c>
      <c r="BC5" s="19">
        <v>0.56069999999999998</v>
      </c>
      <c r="BD5" s="19">
        <v>-3.7242999999999999</v>
      </c>
      <c r="BE5" s="19">
        <v>0.51180000000000003</v>
      </c>
      <c r="BF5" s="19">
        <v>-3.7242999999999999</v>
      </c>
      <c r="BG5" s="19">
        <v>0.2419</v>
      </c>
      <c r="BH5" s="19">
        <v>-3.7242999999999999</v>
      </c>
      <c r="BI5" s="19">
        <v>-0.38229999999999997</v>
      </c>
      <c r="BJ5" s="19">
        <v>-3.7242999999999999</v>
      </c>
      <c r="BK5" s="19">
        <v>-0.55500000000000005</v>
      </c>
      <c r="BL5" s="19">
        <v>-3.7242999999999999</v>
      </c>
      <c r="BM5" s="19">
        <v>-0.67310000000000003</v>
      </c>
      <c r="BN5" s="19">
        <v>-3.7242999999999999</v>
      </c>
      <c r="BO5" s="19">
        <v>-1.0497000000000001</v>
      </c>
      <c r="BP5" s="19">
        <v>-3.7242999999999999</v>
      </c>
      <c r="BQ5" s="19">
        <v>-0.63249999999999995</v>
      </c>
      <c r="BR5" s="19">
        <v>-3.7242999999999999</v>
      </c>
      <c r="BS5" s="17">
        <v>0</v>
      </c>
      <c r="BT5" s="17">
        <v>0</v>
      </c>
      <c r="BU5" s="17">
        <v>3.4384999999999999</v>
      </c>
      <c r="BV5" s="17">
        <v>4.5129000000000001</v>
      </c>
      <c r="BW5" s="17">
        <v>4.7765000000000004</v>
      </c>
      <c r="BX5" s="17">
        <v>4.1669</v>
      </c>
      <c r="BY5" s="17">
        <v>8.1972000000000005</v>
      </c>
      <c r="BZ5" s="17">
        <v>2.1596000000000002</v>
      </c>
      <c r="CA5" s="17">
        <v>9.0570000000000004</v>
      </c>
      <c r="CB5" s="17">
        <v>-0.16320000000000001</v>
      </c>
      <c r="CC5" s="17">
        <v>8.1959</v>
      </c>
      <c r="CD5" s="17">
        <v>-0.44890000000000002</v>
      </c>
      <c r="CE5" s="12">
        <v>-4.2347999999999999</v>
      </c>
      <c r="CF5" s="12">
        <v>0.80200000000000005</v>
      </c>
      <c r="CG5" s="12">
        <v>-4.4964000000000004</v>
      </c>
      <c r="CH5" s="12">
        <v>6.1595000000000004</v>
      </c>
      <c r="CI5" s="12">
        <v>-1.5462</v>
      </c>
      <c r="CJ5" s="12">
        <v>0.94040000000000001</v>
      </c>
      <c r="CK5" s="12">
        <v>-4.2436999999999996</v>
      </c>
      <c r="CL5" s="12">
        <v>3.3502999999999998</v>
      </c>
      <c r="CM5" s="12">
        <v>-4.5313999999999997</v>
      </c>
      <c r="CN5" s="12">
        <v>3.3502999999999998</v>
      </c>
      <c r="CO5" s="12">
        <v>-5.2343000000000002</v>
      </c>
      <c r="CP5" s="12">
        <v>3.3311999999999999</v>
      </c>
      <c r="CQ5" s="12">
        <v>-3.2010000000000001</v>
      </c>
      <c r="CR5" s="12">
        <v>0.45590000000000003</v>
      </c>
      <c r="CS5" s="12">
        <v>-3.9249000000000001</v>
      </c>
      <c r="CT5" s="12">
        <v>4.4183000000000003</v>
      </c>
      <c r="CU5" s="12">
        <v>-4.1199000000000003</v>
      </c>
      <c r="CV5" s="12">
        <v>2.2079</v>
      </c>
      <c r="CW5" s="12">
        <v>-4.3872</v>
      </c>
      <c r="CX5" s="12">
        <v>2.2079</v>
      </c>
      <c r="CY5" s="12">
        <v>-4.5332999999999997</v>
      </c>
      <c r="CZ5" s="12">
        <v>2.5203000000000002</v>
      </c>
      <c r="DA5" s="12">
        <v>-1.9329000000000001</v>
      </c>
      <c r="DB5" s="12">
        <v>-2.0198999999999998</v>
      </c>
      <c r="DC5" s="12">
        <v>-2.0453000000000001</v>
      </c>
      <c r="DD5" s="12">
        <v>3.9655999999999998</v>
      </c>
      <c r="DE5" s="12">
        <v>-3.0701999999999998</v>
      </c>
      <c r="DF5" s="12">
        <v>0.1168</v>
      </c>
      <c r="DG5" s="12">
        <v>-3.3058000000000001</v>
      </c>
      <c r="DH5" s="12">
        <v>0.1168</v>
      </c>
      <c r="DI5" s="12">
        <v>-8.3566000000000003</v>
      </c>
      <c r="DJ5" s="12">
        <v>3.831</v>
      </c>
      <c r="DK5" s="12">
        <v>-7.8372000000000002</v>
      </c>
      <c r="DL5" s="12">
        <v>4.3312999999999997</v>
      </c>
      <c r="DM5" s="12">
        <v>-7.7279</v>
      </c>
      <c r="DN5" s="12">
        <v>6.0705999999999998</v>
      </c>
      <c r="DO5" s="12">
        <v>-7.8053999999999997</v>
      </c>
      <c r="DP5" s="12">
        <v>6.4116</v>
      </c>
    </row>
    <row r="6" spans="2:120" ht="15" customHeight="1" x14ac:dyDescent="0.2">
      <c r="B6" s="2" t="s">
        <v>196</v>
      </c>
      <c r="C6" s="2"/>
      <c r="D6" s="5">
        <f t="shared" si="0"/>
        <v>13.7319</v>
      </c>
      <c r="E6" s="5">
        <f t="shared" si="1"/>
        <v>12.6295</v>
      </c>
      <c r="F6" s="5">
        <f t="shared" si="2"/>
        <v>2.6307999999999998</v>
      </c>
      <c r="G6" s="5">
        <f t="shared" si="3"/>
        <v>0.92459999999999998</v>
      </c>
      <c r="H6" s="5">
        <f t="shared" si="4"/>
        <v>1.3245999999999998</v>
      </c>
      <c r="I6" s="5">
        <f t="shared" si="5"/>
        <v>0.85220000000000029</v>
      </c>
      <c r="J6" s="5">
        <f t="shared" si="6"/>
        <v>1.4871000000000003</v>
      </c>
      <c r="K6" s="5">
        <f t="shared" si="7"/>
        <v>1.2191999999999998</v>
      </c>
      <c r="L6" s="5">
        <f t="shared" si="8"/>
        <v>6.1345643537255352</v>
      </c>
      <c r="M6" s="5">
        <f t="shared" si="9"/>
        <v>1.3549905387123558</v>
      </c>
      <c r="N6" s="5">
        <f t="shared" si="10"/>
        <v>5.4286802309585349</v>
      </c>
      <c r="O6" s="5">
        <f t="shared" si="11"/>
        <v>1.1210378450346803</v>
      </c>
      <c r="P6" s="5">
        <f t="shared" si="17"/>
        <v>5.6784358735482776</v>
      </c>
      <c r="Q6" s="5">
        <f t="shared" si="12"/>
        <v>5.8573567912497868</v>
      </c>
      <c r="R6" s="5">
        <f t="shared" si="18"/>
        <v>3.5973145344826327</v>
      </c>
      <c r="S6" s="5">
        <f t="shared" si="19"/>
        <v>4.3629708284608082</v>
      </c>
      <c r="T6" s="5">
        <f t="shared" si="20"/>
        <v>5.4235196984983842</v>
      </c>
      <c r="U6" s="5">
        <f t="shared" si="21"/>
        <v>6.2670334616946155</v>
      </c>
      <c r="V6" s="5">
        <f t="shared" si="22"/>
        <v>0.71708404667793368</v>
      </c>
      <c r="W6" s="5">
        <f t="shared" si="23"/>
        <v>1.6920218349654947</v>
      </c>
      <c r="X6" s="5">
        <f t="shared" si="24"/>
        <v>0.35770110427562268</v>
      </c>
      <c r="Y6" s="5">
        <f t="shared" si="25"/>
        <v>1.1366000000000001</v>
      </c>
      <c r="Z6" s="5">
        <f t="shared" si="13"/>
        <v>0.59570000000000001</v>
      </c>
      <c r="AA6" s="5">
        <f t="shared" si="14"/>
        <v>1.4084000000000001</v>
      </c>
      <c r="AB6" s="5">
        <f t="shared" si="15"/>
        <v>2.1793</v>
      </c>
      <c r="AC6" s="6">
        <f t="shared" si="16"/>
        <v>1.8656000000000001</v>
      </c>
      <c r="AD6" s="6">
        <f t="shared" si="26"/>
        <v>0.30410000000000004</v>
      </c>
      <c r="AE6" s="6">
        <f t="shared" si="27"/>
        <v>0.2229000000000001</v>
      </c>
      <c r="AF6" s="6">
        <f t="shared" si="28"/>
        <v>0.2121000000000004</v>
      </c>
      <c r="AG6" s="9">
        <v>0</v>
      </c>
      <c r="AH6" s="9">
        <v>0</v>
      </c>
      <c r="AI6" s="9">
        <v>0</v>
      </c>
      <c r="AJ6" s="9">
        <v>-0.92459999999999998</v>
      </c>
      <c r="AK6" s="9">
        <v>0</v>
      </c>
      <c r="AL6" s="9">
        <v>-1.3062</v>
      </c>
      <c r="AM6" s="9">
        <v>0</v>
      </c>
      <c r="AN6" s="9">
        <v>-2.6307999999999998</v>
      </c>
      <c r="AO6" s="9">
        <v>0</v>
      </c>
      <c r="AP6" s="9">
        <v>-3.4830000000000001</v>
      </c>
      <c r="AQ6" s="9">
        <v>0</v>
      </c>
      <c r="AR6" s="9">
        <v>-4.9701000000000004</v>
      </c>
      <c r="AS6" s="9">
        <v>0</v>
      </c>
      <c r="AT6" s="9">
        <v>-6.1893000000000002</v>
      </c>
      <c r="AU6" s="9">
        <v>0</v>
      </c>
      <c r="AV6" s="9">
        <v>-12.6295</v>
      </c>
      <c r="AW6" s="9">
        <v>0</v>
      </c>
      <c r="AX6" s="9">
        <v>-13.7319</v>
      </c>
      <c r="AY6" s="18">
        <v>1.2128000000000001</v>
      </c>
      <c r="AZ6" s="18">
        <v>-5.4419000000000004</v>
      </c>
      <c r="BA6" s="19">
        <v>1.0547</v>
      </c>
      <c r="BB6" s="19">
        <v>-5.4419000000000004</v>
      </c>
      <c r="BC6" s="19">
        <v>0.76770000000000005</v>
      </c>
      <c r="BD6" s="19">
        <v>-5.4419000000000004</v>
      </c>
      <c r="BE6" s="19">
        <v>0.60260000000000002</v>
      </c>
      <c r="BF6" s="19">
        <v>-5.4419000000000004</v>
      </c>
      <c r="BG6" s="19">
        <v>0.31690000000000002</v>
      </c>
      <c r="BH6" s="19">
        <v>-5.4419000000000004</v>
      </c>
      <c r="BI6" s="19">
        <v>-0.27879999999999999</v>
      </c>
      <c r="BJ6" s="19">
        <v>-5.4419000000000004</v>
      </c>
      <c r="BK6" s="19">
        <v>-0.53400000000000003</v>
      </c>
      <c r="BL6" s="19">
        <v>-5.4419000000000004</v>
      </c>
      <c r="BM6" s="19">
        <v>-0.64070000000000005</v>
      </c>
      <c r="BN6" s="19">
        <v>-5.4419000000000004</v>
      </c>
      <c r="BO6" s="19">
        <v>-1.1246</v>
      </c>
      <c r="BP6" s="19">
        <v>-5.4419000000000004</v>
      </c>
      <c r="BQ6" s="19">
        <v>-0.65280000000000005</v>
      </c>
      <c r="BR6" s="19">
        <v>-5.4419000000000004</v>
      </c>
      <c r="BS6" s="17">
        <v>0</v>
      </c>
      <c r="BT6" s="17">
        <v>0</v>
      </c>
      <c r="BU6" s="23">
        <v>4.0709999999999997</v>
      </c>
      <c r="BV6" s="17">
        <v>-4.5891000000000002</v>
      </c>
      <c r="BW6" s="17">
        <v>5.4253999999999998</v>
      </c>
      <c r="BX6" s="17">
        <v>-4.5491000000000001</v>
      </c>
      <c r="BY6" s="17">
        <v>5.4253999999999998</v>
      </c>
      <c r="BZ6" s="17">
        <v>-4.5491000000000001</v>
      </c>
      <c r="CA6" s="17">
        <v>10.746700000000001</v>
      </c>
      <c r="CB6" s="17">
        <v>-3.4746999999999999</v>
      </c>
      <c r="CC6" s="17">
        <v>10.6775</v>
      </c>
      <c r="CD6" s="17">
        <v>-2.3557999999999999</v>
      </c>
      <c r="CE6" s="12">
        <v>2.9407000000000001</v>
      </c>
      <c r="CF6" s="12">
        <v>2.1120000000000001</v>
      </c>
      <c r="CG6" s="12">
        <v>6.6878000000000002</v>
      </c>
      <c r="CH6" s="12">
        <v>6.3785999999999996</v>
      </c>
      <c r="CI6" s="12">
        <v>7.5781000000000001</v>
      </c>
      <c r="CJ6" s="12">
        <v>0.58930000000000005</v>
      </c>
      <c r="CK6" s="12">
        <v>5.1078999999999999</v>
      </c>
      <c r="CL6" s="12">
        <v>4.4177</v>
      </c>
      <c r="CM6" s="12">
        <v>4.8037999999999998</v>
      </c>
      <c r="CN6" s="12">
        <v>4.4177</v>
      </c>
      <c r="CO6" s="12">
        <v>4.4779999999999998</v>
      </c>
      <c r="CP6" s="12">
        <v>4.1059000000000001</v>
      </c>
      <c r="CQ6" s="12">
        <v>6.5811000000000002</v>
      </c>
      <c r="CR6" s="12">
        <v>7.0244</v>
      </c>
      <c r="CS6" s="12">
        <v>8.1419999999999995</v>
      </c>
      <c r="CT6" s="12">
        <v>2.9502000000000002</v>
      </c>
      <c r="CU6" s="12">
        <v>5.6896000000000004</v>
      </c>
      <c r="CV6" s="12">
        <v>5.7328000000000001</v>
      </c>
      <c r="CW6" s="12">
        <v>5.4667000000000003</v>
      </c>
      <c r="CX6" s="12">
        <v>5.7328000000000001</v>
      </c>
      <c r="CY6" s="12">
        <v>6.1779000000000002</v>
      </c>
      <c r="CZ6" s="12">
        <v>5.8616999999999999</v>
      </c>
      <c r="DA6" s="12">
        <v>0.75949999999999995</v>
      </c>
      <c r="DB6" s="12">
        <v>6.0972999999999997</v>
      </c>
      <c r="DC6" s="12">
        <v>6.5799000000000003</v>
      </c>
      <c r="DD6" s="12">
        <v>3.7738</v>
      </c>
      <c r="DE6" s="12">
        <v>4.4602000000000004</v>
      </c>
      <c r="DF6" s="12">
        <v>5.9810999999999996</v>
      </c>
      <c r="DG6" s="12">
        <v>4.4602000000000004</v>
      </c>
      <c r="DH6" s="12">
        <v>6.1932</v>
      </c>
      <c r="DI6" s="12">
        <v>-7.7610000000000001</v>
      </c>
      <c r="DJ6" s="12">
        <v>6.4116</v>
      </c>
      <c r="DK6" s="12">
        <v>-7.2516999999999996</v>
      </c>
      <c r="DL6" s="12">
        <v>5.9067999999999996</v>
      </c>
      <c r="DM6" s="12">
        <v>-7.2187000000000001</v>
      </c>
      <c r="DN6" s="12">
        <v>4.2150999999999996</v>
      </c>
      <c r="DO6" s="12">
        <v>-7.3139000000000003</v>
      </c>
      <c r="DP6" s="12">
        <v>3.8702999999999999</v>
      </c>
    </row>
    <row r="7" spans="2:120" ht="16.149999999999999" customHeight="1" x14ac:dyDescent="0.2">
      <c r="B7" s="2" t="s">
        <v>197</v>
      </c>
      <c r="C7" s="2"/>
      <c r="D7" s="5">
        <f t="shared" si="0"/>
        <v>13.161</v>
      </c>
      <c r="E7" s="5">
        <f t="shared" si="1"/>
        <v>12.0593</v>
      </c>
      <c r="F7" s="5">
        <f t="shared" si="2"/>
        <v>2.9781</v>
      </c>
      <c r="G7" s="5">
        <f t="shared" si="3"/>
        <v>1.0033000000000001</v>
      </c>
      <c r="H7" s="5">
        <f t="shared" si="4"/>
        <v>1.6008</v>
      </c>
      <c r="I7" s="5">
        <f t="shared" si="5"/>
        <v>0.80710000000000015</v>
      </c>
      <c r="J7" s="5">
        <f t="shared" si="6"/>
        <v>1.5455999999999999</v>
      </c>
      <c r="K7" s="5">
        <f t="shared" si="7"/>
        <v>0.94299999999999962</v>
      </c>
      <c r="L7" s="5">
        <f t="shared" si="8"/>
        <v>5.0766492778209535</v>
      </c>
      <c r="M7" s="5">
        <f t="shared" si="9"/>
        <v>1.325351123287712</v>
      </c>
      <c r="N7" s="5">
        <f t="shared" si="10"/>
        <v>4.2298768298926674</v>
      </c>
      <c r="O7" s="5">
        <f t="shared" si="11"/>
        <v>0.79281067727421473</v>
      </c>
      <c r="P7" s="5">
        <f t="shared" si="17"/>
        <v>5.5247622301778749</v>
      </c>
      <c r="Q7" s="5">
        <f t="shared" si="12"/>
        <v>6.0296304107299976</v>
      </c>
      <c r="R7" s="5">
        <f t="shared" si="18"/>
        <v>3.8266834478435761</v>
      </c>
      <c r="S7" s="5">
        <f t="shared" si="19"/>
        <v>4.5315834760048279</v>
      </c>
      <c r="T7" s="5">
        <f t="shared" si="20"/>
        <v>5.3950900131508472</v>
      </c>
      <c r="U7" s="5">
        <f t="shared" si="21"/>
        <v>6.7424119015379054</v>
      </c>
      <c r="V7" s="5">
        <f t="shared" si="22"/>
        <v>0.79477808852534404</v>
      </c>
      <c r="W7" s="5">
        <f t="shared" si="23"/>
        <v>1.8961726925572997</v>
      </c>
      <c r="X7" s="5">
        <f t="shared" si="24"/>
        <v>0.27174269079406727</v>
      </c>
      <c r="Y7" s="5">
        <f t="shared" si="25"/>
        <v>0.99819999999999998</v>
      </c>
      <c r="Z7" s="5">
        <f t="shared" si="13"/>
        <v>0.74609999999999999</v>
      </c>
      <c r="AA7" s="5">
        <f t="shared" si="14"/>
        <v>1.2629999999999999</v>
      </c>
      <c r="AB7" s="5">
        <f t="shared" si="15"/>
        <v>2.0350999999999999</v>
      </c>
      <c r="AC7" s="6">
        <f t="shared" si="16"/>
        <v>1.8700999999999999</v>
      </c>
      <c r="AD7" s="6">
        <f t="shared" si="26"/>
        <v>0.30229999999999979</v>
      </c>
      <c r="AE7" s="6">
        <f t="shared" si="27"/>
        <v>0.28380000000000027</v>
      </c>
      <c r="AF7" s="6">
        <f t="shared" si="28"/>
        <v>0.21649999999999991</v>
      </c>
      <c r="AG7" s="9">
        <v>0</v>
      </c>
      <c r="AH7" s="9">
        <v>0</v>
      </c>
      <c r="AI7" s="9">
        <v>0</v>
      </c>
      <c r="AJ7" s="9">
        <v>-1.0033000000000001</v>
      </c>
      <c r="AK7" s="9">
        <v>0</v>
      </c>
      <c r="AL7" s="9">
        <v>-1.3773</v>
      </c>
      <c r="AM7" s="9">
        <v>0</v>
      </c>
      <c r="AN7" s="9">
        <v>-2.9781</v>
      </c>
      <c r="AO7" s="9">
        <v>0</v>
      </c>
      <c r="AP7" s="9">
        <v>-3.7852000000000001</v>
      </c>
      <c r="AQ7" s="9">
        <v>0</v>
      </c>
      <c r="AR7" s="9">
        <v>-5.3308</v>
      </c>
      <c r="AS7" s="9">
        <v>0</v>
      </c>
      <c r="AT7" s="9">
        <v>-6.2737999999999996</v>
      </c>
      <c r="AU7" s="9">
        <v>0</v>
      </c>
      <c r="AV7" s="9">
        <v>-12.0593</v>
      </c>
      <c r="AW7" s="9">
        <v>0</v>
      </c>
      <c r="AX7" s="9">
        <v>-13.161</v>
      </c>
      <c r="AY7" s="18">
        <v>1.1378999999999999</v>
      </c>
      <c r="AZ7" s="18">
        <v>-4.9231999999999996</v>
      </c>
      <c r="BA7" s="19">
        <v>1.0255000000000001</v>
      </c>
      <c r="BB7" s="19">
        <v>-4.9231999999999996</v>
      </c>
      <c r="BC7" s="19">
        <v>0.56010000000000004</v>
      </c>
      <c r="BD7" s="19">
        <v>-4.9231999999999996</v>
      </c>
      <c r="BE7" s="19">
        <v>0.4451</v>
      </c>
      <c r="BF7" s="19">
        <v>-4.9231999999999996</v>
      </c>
      <c r="BG7" s="19">
        <v>0.29649999999999999</v>
      </c>
      <c r="BH7" s="19">
        <v>-4.9231999999999996</v>
      </c>
      <c r="BI7" s="19">
        <v>-0.4496</v>
      </c>
      <c r="BJ7" s="19">
        <v>-4.9231999999999996</v>
      </c>
      <c r="BK7" s="19">
        <v>-0.55310000000000004</v>
      </c>
      <c r="BL7" s="19">
        <v>-4.9231999999999996</v>
      </c>
      <c r="BM7" s="19">
        <v>-0.70289999999999997</v>
      </c>
      <c r="BN7" s="19">
        <v>-4.9231999999999996</v>
      </c>
      <c r="BO7" s="19">
        <v>-1.0096000000000001</v>
      </c>
      <c r="BP7" s="19">
        <v>-4.9231999999999996</v>
      </c>
      <c r="BQ7" s="19">
        <v>-0.73219999999999996</v>
      </c>
      <c r="BR7" s="19">
        <v>-4.9231999999999996</v>
      </c>
      <c r="BS7" s="17">
        <v>0</v>
      </c>
      <c r="BT7" s="17">
        <v>0</v>
      </c>
      <c r="BU7" s="17">
        <v>3.4258000000000002</v>
      </c>
      <c r="BV7" s="17">
        <v>-3.7465000000000002</v>
      </c>
      <c r="BW7" s="17">
        <v>4.7396000000000003</v>
      </c>
      <c r="BX7" s="17">
        <v>-3.9211</v>
      </c>
      <c r="BY7" s="17">
        <v>7.6135999999999999</v>
      </c>
      <c r="BZ7" s="17">
        <v>-3.5623</v>
      </c>
      <c r="CA7" s="17">
        <v>6.4579000000000004</v>
      </c>
      <c r="CB7" s="17">
        <v>-2.8969</v>
      </c>
      <c r="CC7" s="17">
        <v>7.1284999999999998</v>
      </c>
      <c r="CD7" s="17">
        <v>-3.3197999999999999</v>
      </c>
      <c r="CE7" s="12">
        <v>6.3544</v>
      </c>
      <c r="CF7" s="12">
        <v>0.27300000000000002</v>
      </c>
      <c r="CG7" s="12">
        <v>7.6802999999999999</v>
      </c>
      <c r="CH7" s="12">
        <v>5.6363000000000003</v>
      </c>
      <c r="CI7" s="12">
        <v>13.6303</v>
      </c>
      <c r="CJ7" s="12">
        <v>4.6596000000000002</v>
      </c>
      <c r="CK7" s="12">
        <v>7.3311000000000002</v>
      </c>
      <c r="CL7" s="12">
        <v>3.3407</v>
      </c>
      <c r="CM7" s="12">
        <v>7.0288000000000004</v>
      </c>
      <c r="CN7" s="12">
        <v>3.3407</v>
      </c>
      <c r="CO7" s="12">
        <v>7.1036999999999999</v>
      </c>
      <c r="CP7" s="12">
        <v>3.7484000000000002</v>
      </c>
      <c r="CQ7" s="12">
        <v>5.9912000000000001</v>
      </c>
      <c r="CR7" s="12">
        <v>8.6999999999999994E-2</v>
      </c>
      <c r="CS7" s="12">
        <v>8.9656000000000002</v>
      </c>
      <c r="CT7" s="12">
        <v>3.5057999999999998</v>
      </c>
      <c r="CU7" s="12">
        <v>6.8491</v>
      </c>
      <c r="CV7" s="12">
        <v>2.0314000000000001</v>
      </c>
      <c r="CW7" s="12">
        <v>6.5652999999999997</v>
      </c>
      <c r="CX7" s="12">
        <v>2.0314000000000001</v>
      </c>
      <c r="CY7" s="12">
        <v>5.9747000000000003</v>
      </c>
      <c r="CZ7" s="12">
        <v>2.2555000000000001</v>
      </c>
      <c r="DA7" s="12">
        <v>4.9352</v>
      </c>
      <c r="DB7" s="12">
        <v>-3.0385</v>
      </c>
      <c r="DC7" s="12">
        <v>10.5092</v>
      </c>
      <c r="DD7" s="12">
        <v>-6.8319999999999999</v>
      </c>
      <c r="DE7" s="12">
        <v>5.6604000000000001</v>
      </c>
      <c r="DF7" s="12">
        <v>-0.2883</v>
      </c>
      <c r="DG7" s="12">
        <v>5.4439000000000002</v>
      </c>
      <c r="DH7" s="12">
        <v>-0.2883</v>
      </c>
      <c r="DI7" s="12">
        <v>1.4834000000000001</v>
      </c>
      <c r="DJ7" s="12">
        <v>1.5748</v>
      </c>
      <c r="DK7" s="12">
        <v>2.0522999999999998</v>
      </c>
      <c r="DL7" s="12">
        <v>1.0198</v>
      </c>
      <c r="DM7" s="12">
        <v>2.2770999999999999</v>
      </c>
      <c r="DN7" s="12">
        <v>-0.86299999999999999</v>
      </c>
      <c r="DO7" s="12">
        <v>2.1970999999999998</v>
      </c>
      <c r="DP7" s="12">
        <v>-1.1227</v>
      </c>
    </row>
    <row r="8" spans="2:120" ht="16.149999999999999" customHeight="1" x14ac:dyDescent="0.2">
      <c r="B8" s="2" t="s">
        <v>346</v>
      </c>
      <c r="C8" s="2"/>
      <c r="D8" s="5">
        <f t="shared" si="0"/>
        <v>11.870699999999999</v>
      </c>
      <c r="E8" s="5">
        <f t="shared" si="1"/>
        <v>11.0471</v>
      </c>
      <c r="F8" s="5">
        <f t="shared" si="2"/>
        <v>2.7642000000000002</v>
      </c>
      <c r="G8" s="5">
        <f t="shared" si="3"/>
        <v>0.86680000000000001</v>
      </c>
      <c r="H8" s="5">
        <f t="shared" si="4"/>
        <v>1.5075000000000003</v>
      </c>
      <c r="I8" s="5">
        <f t="shared" si="5"/>
        <v>0.65459999999999985</v>
      </c>
      <c r="J8" s="5">
        <f t="shared" si="6"/>
        <v>1.2027000000000001</v>
      </c>
      <c r="K8" s="5">
        <f t="shared" si="7"/>
        <v>1.2046000000000001</v>
      </c>
      <c r="L8" s="5">
        <f t="shared" si="8"/>
        <v>3.9930446028062345</v>
      </c>
      <c r="M8" s="5">
        <f t="shared" si="9"/>
        <v>1.1416384191152644</v>
      </c>
      <c r="N8" s="5">
        <f t="shared" si="10"/>
        <v>3.7532657091512958</v>
      </c>
      <c r="O8" s="5">
        <f t="shared" si="11"/>
        <v>1.0014639084859724</v>
      </c>
      <c r="P8" s="5">
        <f t="shared" si="17"/>
        <v>4.2526513576826401</v>
      </c>
      <c r="Q8" s="5">
        <f t="shared" si="12"/>
        <v>4.9107249688818859</v>
      </c>
      <c r="R8" s="5">
        <f t="shared" si="18"/>
        <v>3.0385803033653733</v>
      </c>
      <c r="S8" s="5">
        <f t="shared" si="19"/>
        <v>3.686298167538812</v>
      </c>
      <c r="T8" s="24">
        <f t="shared" si="20"/>
        <v>4.2529612895017044</v>
      </c>
      <c r="U8" s="24">
        <f t="shared" si="21"/>
        <v>4.3875119977043937</v>
      </c>
      <c r="V8" s="5">
        <f t="shared" si="22"/>
        <v>0.73590252071860707</v>
      </c>
      <c r="W8" s="5">
        <f t="shared" si="23"/>
        <v>1.6050112149140887</v>
      </c>
      <c r="X8" s="5">
        <f t="shared" si="24"/>
        <v>0.26925647624523408</v>
      </c>
      <c r="Y8" s="5">
        <f t="shared" si="25"/>
        <v>0.93979999999999997</v>
      </c>
      <c r="Z8" s="5">
        <f t="shared" si="13"/>
        <v>0.52829999999999999</v>
      </c>
      <c r="AA8" s="5">
        <f t="shared" si="14"/>
        <v>1.3056000000000001</v>
      </c>
      <c r="AB8" s="5">
        <f t="shared" si="15"/>
        <v>2.1823999999999999</v>
      </c>
      <c r="AC8" s="6">
        <f t="shared" si="16"/>
        <v>1.8801999999999999</v>
      </c>
      <c r="AD8" s="6">
        <f t="shared" si="26"/>
        <v>0.29140000000000033</v>
      </c>
      <c r="AE8" s="6">
        <f t="shared" si="27"/>
        <v>0.2748999999999997</v>
      </c>
      <c r="AF8" s="6">
        <f t="shared" si="28"/>
        <v>0.24260000000000037</v>
      </c>
      <c r="AG8" s="9">
        <v>0</v>
      </c>
      <c r="AH8" s="9">
        <v>0</v>
      </c>
      <c r="AI8" s="9">
        <v>0</v>
      </c>
      <c r="AJ8" s="9">
        <v>-0.86680000000000001</v>
      </c>
      <c r="AK8" s="9">
        <v>0</v>
      </c>
      <c r="AL8" s="9">
        <v>-1.2566999999999999</v>
      </c>
      <c r="AM8" s="9">
        <v>0</v>
      </c>
      <c r="AN8" s="9">
        <v>-2.7642000000000002</v>
      </c>
      <c r="AO8" s="9">
        <v>0</v>
      </c>
      <c r="AP8" s="9">
        <v>-3.4188000000000001</v>
      </c>
      <c r="AQ8" s="9">
        <v>0</v>
      </c>
      <c r="AR8" s="9">
        <v>-4.6215000000000002</v>
      </c>
      <c r="AS8" s="9">
        <v>0</v>
      </c>
      <c r="AT8" s="9">
        <v>-5.8261000000000003</v>
      </c>
      <c r="AU8" s="9">
        <v>0</v>
      </c>
      <c r="AV8" s="9">
        <v>-11.0471</v>
      </c>
      <c r="AW8" s="9">
        <v>0</v>
      </c>
      <c r="AX8" s="9">
        <v>-11.870699999999999</v>
      </c>
      <c r="AY8" s="18">
        <v>1.0763</v>
      </c>
      <c r="AZ8" s="18">
        <v>-4.7916999999999996</v>
      </c>
      <c r="BA8" s="19">
        <v>1.1238999999999999</v>
      </c>
      <c r="BB8" s="19">
        <v>-4.7916999999999996</v>
      </c>
      <c r="BC8" s="19">
        <v>0.72899999999999998</v>
      </c>
      <c r="BD8" s="19">
        <v>-4.7916999999999996</v>
      </c>
      <c r="BE8" s="19">
        <v>0.63939999999999997</v>
      </c>
      <c r="BF8" s="19">
        <v>-4.7916999999999996</v>
      </c>
      <c r="BG8" s="19">
        <v>0.44259999999999999</v>
      </c>
      <c r="BH8" s="19">
        <v>-4.7916999999999996</v>
      </c>
      <c r="BI8" s="19">
        <v>-8.5699999999999998E-2</v>
      </c>
      <c r="BJ8" s="19">
        <v>-4.7916999999999996</v>
      </c>
      <c r="BK8" s="19">
        <v>-0.3004</v>
      </c>
      <c r="BL8" s="19">
        <v>-4.7916999999999996</v>
      </c>
      <c r="BM8" s="19">
        <v>-0.5766</v>
      </c>
      <c r="BN8" s="19">
        <v>-4.7916999999999996</v>
      </c>
      <c r="BO8" s="19">
        <v>-1.0585</v>
      </c>
      <c r="BP8" s="19">
        <v>-4.7916999999999996</v>
      </c>
      <c r="BQ8" s="19">
        <v>-0.80389999999999995</v>
      </c>
      <c r="BR8" s="19">
        <v>-4.7916999999999996</v>
      </c>
      <c r="BS8" s="17">
        <v>0</v>
      </c>
      <c r="BT8" s="17">
        <v>0</v>
      </c>
      <c r="BU8" s="17">
        <v>-0.59940000000000004</v>
      </c>
      <c r="BV8" s="17">
        <v>-3.9478</v>
      </c>
      <c r="BW8" s="17">
        <v>0.1384</v>
      </c>
      <c r="BX8" s="17">
        <v>-4.819</v>
      </c>
      <c r="BY8" s="17">
        <v>2.1551999999999998</v>
      </c>
      <c r="BZ8" s="17">
        <v>-6.6433999999999997</v>
      </c>
      <c r="CA8" s="17">
        <v>3.1636000000000002</v>
      </c>
      <c r="CB8" s="17">
        <v>-6.4160000000000004</v>
      </c>
      <c r="CC8" s="17">
        <v>3.2772000000000001</v>
      </c>
      <c r="CD8" s="17">
        <v>-5.4210000000000003</v>
      </c>
      <c r="CE8" s="12">
        <v>4.5041000000000002</v>
      </c>
      <c r="CF8" s="12">
        <v>-1.2935000000000001</v>
      </c>
      <c r="CG8" s="12">
        <v>4.5250000000000004</v>
      </c>
      <c r="CH8" s="12">
        <v>2.9590999999999998</v>
      </c>
      <c r="CI8" s="12">
        <v>6.2236000000000002</v>
      </c>
      <c r="CJ8" s="12">
        <v>-1.6485000000000001</v>
      </c>
      <c r="CK8" s="12">
        <v>5.0133000000000001</v>
      </c>
      <c r="CL8" s="12">
        <v>-0.67369999999999997</v>
      </c>
      <c r="CM8" s="12">
        <v>4.7218999999999998</v>
      </c>
      <c r="CN8" s="12">
        <v>-0.67369999999999997</v>
      </c>
      <c r="CO8" s="12">
        <v>6.0522</v>
      </c>
      <c r="CP8" s="12">
        <v>7.3837999999999999</v>
      </c>
      <c r="CQ8" s="12">
        <v>6.4687000000000001</v>
      </c>
      <c r="CR8" s="12">
        <v>10.393700000000001</v>
      </c>
      <c r="CS8" s="12">
        <v>7.6593999999999998</v>
      </c>
      <c r="CT8" s="12">
        <v>6.9050000000000002</v>
      </c>
      <c r="CU8" s="12">
        <v>4.8811999999999998</v>
      </c>
      <c r="CV8" s="12">
        <v>-0.67369999999999997</v>
      </c>
      <c r="CW8" s="12">
        <v>4.6063000000000001</v>
      </c>
      <c r="CX8" s="12">
        <v>-0.67369999999999997</v>
      </c>
      <c r="CY8" s="12">
        <v>7.4104000000000001</v>
      </c>
      <c r="CZ8" s="12">
        <v>8.3552999999999997</v>
      </c>
      <c r="DA8" s="12">
        <v>5.2857000000000003</v>
      </c>
      <c r="DB8" s="12">
        <v>4.6711</v>
      </c>
      <c r="DC8" s="12">
        <v>9.1110000000000007</v>
      </c>
      <c r="DD8" s="12">
        <v>6.8198999999999996</v>
      </c>
      <c r="DE8" s="12">
        <v>4.6749000000000001</v>
      </c>
      <c r="DF8" s="12">
        <v>-0.67369999999999997</v>
      </c>
      <c r="DG8" s="12">
        <v>4.4322999999999997</v>
      </c>
      <c r="DH8" s="12">
        <v>-0.67369999999999997</v>
      </c>
      <c r="DI8" s="12">
        <v>-3.4544000000000001</v>
      </c>
      <c r="DJ8" s="12">
        <v>10.2584</v>
      </c>
      <c r="DK8" s="12">
        <v>-2.9508000000000001</v>
      </c>
      <c r="DL8" s="12">
        <v>9.7218</v>
      </c>
      <c r="DM8" s="12">
        <v>-2.7317999999999998</v>
      </c>
      <c r="DN8" s="12">
        <v>8.1318000000000001</v>
      </c>
      <c r="DO8" s="12">
        <v>-2.7642000000000002</v>
      </c>
      <c r="DP8" s="12">
        <v>7.8644999999999996</v>
      </c>
    </row>
    <row r="9" spans="2:120" ht="16.149999999999999" customHeight="1" x14ac:dyDescent="0.2">
      <c r="B9" s="2" t="s">
        <v>347</v>
      </c>
      <c r="C9" s="2"/>
      <c r="D9" s="5">
        <f t="shared" si="0"/>
        <v>12.5533</v>
      </c>
      <c r="E9" s="5">
        <f t="shared" si="1"/>
        <v>12.0815</v>
      </c>
      <c r="F9" s="5">
        <f t="shared" si="2"/>
        <v>2.6232000000000002</v>
      </c>
      <c r="G9" s="5">
        <f t="shared" si="3"/>
        <v>0.91249999999999998</v>
      </c>
      <c r="H9" s="5">
        <f t="shared" si="4"/>
        <v>1.2205000000000001</v>
      </c>
      <c r="I9" s="5">
        <f t="shared" si="5"/>
        <v>0.84199999999999964</v>
      </c>
      <c r="J9" s="5">
        <f t="shared" si="6"/>
        <v>1.3443000000000001</v>
      </c>
      <c r="K9" s="5">
        <f t="shared" si="7"/>
        <v>1.0966000000000005</v>
      </c>
      <c r="L9" s="5">
        <f t="shared" si="8"/>
        <v>5.3958524831577819</v>
      </c>
      <c r="M9" s="5">
        <f t="shared" si="9"/>
        <v>1.3490924245580804</v>
      </c>
      <c r="N9" s="5">
        <f t="shared" si="10"/>
        <v>5.0303599378797488</v>
      </c>
      <c r="O9" s="5">
        <f t="shared" si="11"/>
        <v>0.95664865546343625</v>
      </c>
      <c r="P9" s="5">
        <f t="shared" si="17"/>
        <v>5.3715000000000002</v>
      </c>
      <c r="Q9" s="5">
        <f t="shared" si="12"/>
        <v>6.0848527426717576</v>
      </c>
      <c r="R9" s="5">
        <f t="shared" si="18"/>
        <v>3.1320162004689567</v>
      </c>
      <c r="S9" s="5">
        <f t="shared" si="19"/>
        <v>4.1529919094551584</v>
      </c>
      <c r="T9" s="5">
        <f t="shared" si="20"/>
        <v>5.0613869531977107</v>
      </c>
      <c r="U9" s="5">
        <f t="shared" si="21"/>
        <v>6.1464884690366093</v>
      </c>
      <c r="V9" s="5">
        <f t="shared" si="22"/>
        <v>0.78135103506682657</v>
      </c>
      <c r="W9" s="5">
        <f t="shared" si="23"/>
        <v>1.9277959435583409</v>
      </c>
      <c r="X9" s="5">
        <f t="shared" si="24"/>
        <v>0.25388511181241141</v>
      </c>
      <c r="Y9" s="5">
        <f t="shared" si="25"/>
        <v>1.0059</v>
      </c>
      <c r="Z9" s="5">
        <f t="shared" si="13"/>
        <v>0.57589999999999997</v>
      </c>
      <c r="AA9" s="5">
        <f t="shared" si="14"/>
        <v>1.3677999999999999</v>
      </c>
      <c r="AB9" s="5">
        <f t="shared" si="15"/>
        <v>2.4156</v>
      </c>
      <c r="AC9" s="6">
        <f t="shared" si="16"/>
        <v>1.5798000000000001</v>
      </c>
      <c r="AD9" s="6">
        <f t="shared" si="26"/>
        <v>0.30980000000000008</v>
      </c>
      <c r="AE9" s="6">
        <f t="shared" si="27"/>
        <v>0.28889999999999993</v>
      </c>
      <c r="AF9" s="6">
        <f t="shared" si="28"/>
        <v>0.23619999999999974</v>
      </c>
      <c r="AG9" s="9">
        <v>0</v>
      </c>
      <c r="AH9" s="9">
        <v>0</v>
      </c>
      <c r="AI9" s="9">
        <v>0</v>
      </c>
      <c r="AJ9" s="9">
        <v>-0.91249999999999998</v>
      </c>
      <c r="AK9" s="9">
        <v>0</v>
      </c>
      <c r="AL9" s="9">
        <v>-1.4027000000000001</v>
      </c>
      <c r="AM9" s="9">
        <v>0</v>
      </c>
      <c r="AN9" s="9">
        <v>-2.6232000000000002</v>
      </c>
      <c r="AO9" s="9">
        <v>0</v>
      </c>
      <c r="AP9" s="9">
        <v>-3.4651999999999998</v>
      </c>
      <c r="AQ9" s="9">
        <v>0</v>
      </c>
      <c r="AR9" s="9">
        <v>-4.8094999999999999</v>
      </c>
      <c r="AS9" s="9">
        <v>0</v>
      </c>
      <c r="AT9" s="9">
        <v>-5.9061000000000003</v>
      </c>
      <c r="AU9" s="9">
        <v>0</v>
      </c>
      <c r="AV9" s="9">
        <v>-12.0815</v>
      </c>
      <c r="AW9" s="9">
        <v>0</v>
      </c>
      <c r="AX9" s="9">
        <v>-12.5533</v>
      </c>
      <c r="AY9" s="18">
        <v>0.97660000000000002</v>
      </c>
      <c r="AZ9" s="18">
        <v>-3.8925000000000001</v>
      </c>
      <c r="BA9" s="19">
        <v>1.2242999999999999</v>
      </c>
      <c r="BB9" s="19">
        <v>-3.8925000000000001</v>
      </c>
      <c r="BC9" s="19">
        <v>0.75690000000000002</v>
      </c>
      <c r="BD9" s="19">
        <v>-3.8925000000000001</v>
      </c>
      <c r="BE9" s="19">
        <v>0.54039999999999999</v>
      </c>
      <c r="BF9" s="19">
        <v>-3.8925000000000001</v>
      </c>
      <c r="BG9" s="19">
        <v>0.3327</v>
      </c>
      <c r="BH9" s="19">
        <v>-3.8925000000000001</v>
      </c>
      <c r="BI9" s="19">
        <v>-0.2432</v>
      </c>
      <c r="BJ9" s="19">
        <v>-3.8925000000000001</v>
      </c>
      <c r="BK9" s="19">
        <v>-0.46550000000000002</v>
      </c>
      <c r="BL9" s="19">
        <v>-3.8925000000000001</v>
      </c>
      <c r="BM9" s="19">
        <v>-0.6109</v>
      </c>
      <c r="BN9" s="19">
        <v>-3.8925000000000001</v>
      </c>
      <c r="BO9" s="19">
        <v>-1.1913</v>
      </c>
      <c r="BP9" s="19">
        <v>-3.8925000000000001</v>
      </c>
      <c r="BQ9" s="19">
        <v>-0.60319999999999996</v>
      </c>
      <c r="BR9" s="19">
        <v>-3.8925000000000001</v>
      </c>
      <c r="BS9" s="17">
        <v>0</v>
      </c>
      <c r="BT9" s="17">
        <v>0</v>
      </c>
      <c r="BU9" s="17">
        <v>-1.9220999999999999</v>
      </c>
      <c r="BV9" s="17">
        <v>5.0419</v>
      </c>
      <c r="BW9" s="17">
        <v>-0.94869999999999999</v>
      </c>
      <c r="BX9" s="17">
        <v>5.976</v>
      </c>
      <c r="BY9" s="17">
        <v>1.4744999999999999</v>
      </c>
      <c r="BZ9" s="17">
        <v>7.6567999999999996</v>
      </c>
      <c r="CA9" s="17">
        <v>3.5427</v>
      </c>
      <c r="CB9" s="17">
        <v>7.8898999999999999</v>
      </c>
      <c r="CC9" s="17">
        <v>3.6379000000000001</v>
      </c>
      <c r="CD9" s="17">
        <v>6.9379999999999997</v>
      </c>
      <c r="CE9" s="12">
        <v>1.4770000000000001</v>
      </c>
      <c r="CF9" s="12">
        <v>5.2793999999999999</v>
      </c>
      <c r="CG9" s="12">
        <v>1.4770000000000001</v>
      </c>
      <c r="CH9" s="12">
        <v>10.6509</v>
      </c>
      <c r="CI9" s="12">
        <v>2.1869000000000001</v>
      </c>
      <c r="CJ9" s="12">
        <v>4.6075999999999997</v>
      </c>
      <c r="CK9" s="12">
        <v>4.5655999999999999</v>
      </c>
      <c r="CL9" s="12">
        <v>-0.67369999999999997</v>
      </c>
      <c r="CM9" s="12">
        <v>4.2557999999999998</v>
      </c>
      <c r="CN9" s="12">
        <v>-0.67369999999999997</v>
      </c>
      <c r="CO9" s="12">
        <v>1.3983000000000001</v>
      </c>
      <c r="CP9" s="12">
        <v>1.8440000000000001</v>
      </c>
      <c r="CQ9" s="12">
        <v>1.4351</v>
      </c>
      <c r="CR9" s="12">
        <v>-1.2878000000000001</v>
      </c>
      <c r="CS9" s="12">
        <v>1.9113</v>
      </c>
      <c r="CT9" s="12">
        <v>2.8378000000000001</v>
      </c>
      <c r="CU9" s="12">
        <v>4.3802000000000003</v>
      </c>
      <c r="CV9" s="12">
        <v>-0.67369999999999997</v>
      </c>
      <c r="CW9" s="12">
        <v>4.0913000000000004</v>
      </c>
      <c r="CX9" s="12">
        <v>-0.67369999999999997</v>
      </c>
      <c r="CY9" s="12">
        <v>0.72140000000000004</v>
      </c>
      <c r="CZ9" s="12">
        <v>1.4065000000000001</v>
      </c>
      <c r="DA9" s="12">
        <v>-0.11559999999999999</v>
      </c>
      <c r="DB9" s="12">
        <v>-3.5851999999999999</v>
      </c>
      <c r="DC9" s="12">
        <v>2.0548999999999999</v>
      </c>
      <c r="DD9" s="12">
        <v>2.1652999999999998</v>
      </c>
      <c r="DE9" s="12">
        <v>4.1407999999999996</v>
      </c>
      <c r="DF9" s="12">
        <v>-0.67369999999999997</v>
      </c>
      <c r="DG9" s="12">
        <v>3.9045999999999998</v>
      </c>
      <c r="DH9" s="12">
        <v>-0.67369999999999997</v>
      </c>
      <c r="DI9" s="12">
        <v>-2.7635000000000001</v>
      </c>
      <c r="DJ9" s="12">
        <v>7.8244999999999996</v>
      </c>
      <c r="DK9" s="12">
        <v>-2.0922999999999998</v>
      </c>
      <c r="DL9" s="12">
        <v>8.2245000000000008</v>
      </c>
      <c r="DM9" s="12">
        <v>-1.5761000000000001</v>
      </c>
      <c r="DN9" s="12">
        <v>10.081899999999999</v>
      </c>
      <c r="DO9" s="12">
        <v>-1.6192</v>
      </c>
      <c r="DP9" s="12">
        <v>10.332100000000001</v>
      </c>
    </row>
    <row r="10" spans="2:120" ht="16.149999999999999" customHeight="1" x14ac:dyDescent="0.2">
      <c r="B10" s="2" t="s">
        <v>348</v>
      </c>
      <c r="C10" s="2"/>
      <c r="D10" s="5">
        <f t="shared" si="0"/>
        <v>11.341699999999999</v>
      </c>
      <c r="E10" s="5">
        <f t="shared" si="1"/>
        <v>11.0382</v>
      </c>
      <c r="F10" s="5">
        <f t="shared" si="2"/>
        <v>2.5324</v>
      </c>
      <c r="G10" s="5">
        <f t="shared" si="3"/>
        <v>0.72330000000000005</v>
      </c>
      <c r="H10" s="5">
        <f t="shared" si="4"/>
        <v>1.3329</v>
      </c>
      <c r="I10" s="5">
        <f t="shared" si="5"/>
        <v>0.59940000000000015</v>
      </c>
      <c r="J10" s="5">
        <f t="shared" si="6"/>
        <v>1.3506999999999998</v>
      </c>
      <c r="K10" s="5">
        <f t="shared" si="7"/>
        <v>1.1360000000000001</v>
      </c>
      <c r="L10" s="5">
        <f t="shared" si="8"/>
        <v>4.1947146482210202</v>
      </c>
      <c r="M10" s="5">
        <f t="shared" si="9"/>
        <v>1.1388098348714768</v>
      </c>
      <c r="N10" s="5">
        <f t="shared" si="10"/>
        <v>2.9805692359010894</v>
      </c>
      <c r="O10" s="24">
        <f t="shared" si="11"/>
        <v>0.67997924968339984</v>
      </c>
      <c r="P10" s="5">
        <f t="shared" si="17"/>
        <v>4.3024007089065979</v>
      </c>
      <c r="Q10" s="5">
        <f t="shared" si="12"/>
        <v>4.8066639512243832</v>
      </c>
      <c r="R10" s="5">
        <f t="shared" si="18"/>
        <v>2.9609404992333088</v>
      </c>
      <c r="S10" s="5">
        <f t="shared" si="19"/>
        <v>3.4045005331178899</v>
      </c>
      <c r="T10" s="5">
        <f t="shared" si="20"/>
        <v>4.5060716816313526</v>
      </c>
      <c r="U10" s="5">
        <f t="shared" si="21"/>
        <v>5.2683032581657638</v>
      </c>
      <c r="V10" s="5">
        <f t="shared" si="22"/>
        <v>0.6813866009836127</v>
      </c>
      <c r="W10" s="5">
        <f t="shared" si="23"/>
        <v>1.1746176654554437</v>
      </c>
      <c r="X10" s="5">
        <f t="shared" si="24"/>
        <v>0.33764408776106231</v>
      </c>
      <c r="Y10" s="5">
        <f t="shared" si="25"/>
        <v>0.9746999999999999</v>
      </c>
      <c r="Z10" s="5">
        <f t="shared" si="13"/>
        <v>0.46989999999999998</v>
      </c>
      <c r="AA10" s="5">
        <f t="shared" si="14"/>
        <v>1.2395</v>
      </c>
      <c r="AB10" s="5">
        <f t="shared" si="15"/>
        <v>2.1177000000000001</v>
      </c>
      <c r="AC10" s="6">
        <f t="shared" si="16"/>
        <v>1.5430000000000001</v>
      </c>
      <c r="AD10" s="6">
        <f t="shared" si="26"/>
        <v>0.32319999999999993</v>
      </c>
      <c r="AE10" s="6">
        <f t="shared" si="27"/>
        <v>0.22029999999999994</v>
      </c>
      <c r="AF10" s="6">
        <f t="shared" si="28"/>
        <v>0.20829999999999949</v>
      </c>
      <c r="AG10" s="9">
        <v>0</v>
      </c>
      <c r="AH10" s="9">
        <v>0</v>
      </c>
      <c r="AI10" s="9">
        <v>0</v>
      </c>
      <c r="AJ10" s="9">
        <v>-0.72330000000000005</v>
      </c>
      <c r="AK10" s="9">
        <v>0</v>
      </c>
      <c r="AL10" s="9">
        <v>-1.1995</v>
      </c>
      <c r="AM10" s="9">
        <v>0</v>
      </c>
      <c r="AN10" s="9">
        <v>-2.5324</v>
      </c>
      <c r="AO10" s="9">
        <v>0</v>
      </c>
      <c r="AP10" s="9">
        <v>-3.1318000000000001</v>
      </c>
      <c r="AQ10" s="9">
        <v>0</v>
      </c>
      <c r="AR10" s="9">
        <v>-4.4824999999999999</v>
      </c>
      <c r="AS10" s="9">
        <v>0</v>
      </c>
      <c r="AT10" s="9">
        <v>-5.6185</v>
      </c>
      <c r="AU10" s="9">
        <v>0</v>
      </c>
      <c r="AV10" s="9">
        <v>-11.0382</v>
      </c>
      <c r="AW10" s="9">
        <v>0</v>
      </c>
      <c r="AX10" s="9">
        <v>-11.341699999999999</v>
      </c>
      <c r="AY10" s="18">
        <v>0.66800000000000004</v>
      </c>
      <c r="AZ10" s="18">
        <v>-4.2150999999999996</v>
      </c>
      <c r="BA10" s="19">
        <v>1.002</v>
      </c>
      <c r="BB10" s="19">
        <v>-4.2150999999999996</v>
      </c>
      <c r="BC10" s="19">
        <v>0.6159</v>
      </c>
      <c r="BD10" s="19">
        <v>-4.2150999999999996</v>
      </c>
      <c r="BE10" s="19">
        <v>0.4178</v>
      </c>
      <c r="BF10" s="19">
        <v>-4.2150999999999996</v>
      </c>
      <c r="BG10" s="19">
        <v>9.8400000000000001E-2</v>
      </c>
      <c r="BH10" s="19">
        <v>-4.2150999999999996</v>
      </c>
      <c r="BI10" s="19">
        <v>-0.3715</v>
      </c>
      <c r="BJ10" s="19">
        <v>-4.2150999999999996</v>
      </c>
      <c r="BK10" s="19">
        <v>-0.55689999999999995</v>
      </c>
      <c r="BL10" s="19">
        <v>-4.2150999999999996</v>
      </c>
      <c r="BM10" s="19">
        <v>-0.62360000000000004</v>
      </c>
      <c r="BN10" s="19">
        <v>-4.2150999999999996</v>
      </c>
      <c r="BO10" s="19">
        <v>-1.1156999999999999</v>
      </c>
      <c r="BP10" s="19">
        <v>-4.2150999999999996</v>
      </c>
      <c r="BQ10" s="19">
        <v>-0.875</v>
      </c>
      <c r="BR10" s="19">
        <v>-4.2150999999999996</v>
      </c>
      <c r="BS10" s="17">
        <v>0</v>
      </c>
      <c r="BT10" s="17">
        <v>0</v>
      </c>
      <c r="BU10" s="17">
        <v>-2.4796999999999998</v>
      </c>
      <c r="BV10" s="17">
        <v>3.3833000000000002</v>
      </c>
      <c r="BW10" s="17">
        <v>-3.3477000000000001</v>
      </c>
      <c r="BX10" s="17">
        <v>4.1204999999999998</v>
      </c>
      <c r="BY10" s="17">
        <v>-3.3477000000000001</v>
      </c>
      <c r="BZ10" s="17">
        <v>4.1204999999999998</v>
      </c>
      <c r="CA10" s="17">
        <v>-5.9118000000000004</v>
      </c>
      <c r="CB10" s="17">
        <v>5.6401000000000003</v>
      </c>
      <c r="CC10" s="17">
        <v>-6.5621</v>
      </c>
      <c r="CD10" s="17">
        <v>5.8388</v>
      </c>
      <c r="CE10" s="12">
        <v>-4.2023999999999999</v>
      </c>
      <c r="CF10" s="12">
        <v>5.6782000000000004</v>
      </c>
      <c r="CG10" s="12">
        <v>-4.5529000000000002</v>
      </c>
      <c r="CH10" s="12">
        <v>9.9663000000000004</v>
      </c>
      <c r="CI10" s="12">
        <v>-2.6676000000000002</v>
      </c>
      <c r="CJ10" s="12">
        <v>5.5448000000000004</v>
      </c>
      <c r="CK10" s="12">
        <v>5.4101999999999997</v>
      </c>
      <c r="CL10" s="12">
        <v>-0.67369999999999997</v>
      </c>
      <c r="CM10" s="12">
        <v>5.0869999999999997</v>
      </c>
      <c r="CN10" s="12">
        <v>-0.67369999999999997</v>
      </c>
      <c r="CO10" s="12">
        <v>-4.0564</v>
      </c>
      <c r="CP10" s="12">
        <v>5.1683000000000003</v>
      </c>
      <c r="CQ10" s="12">
        <v>-5.0755999999999997</v>
      </c>
      <c r="CR10" s="12">
        <v>7.9482999999999997</v>
      </c>
      <c r="CS10" s="12">
        <v>-2.8448000000000002</v>
      </c>
      <c r="CT10" s="12">
        <v>5.3765000000000001</v>
      </c>
      <c r="CU10" s="12">
        <v>5.1657000000000002</v>
      </c>
      <c r="CV10" s="12">
        <v>-0.67369999999999997</v>
      </c>
      <c r="CW10" s="12">
        <v>4.9454000000000002</v>
      </c>
      <c r="CX10" s="12">
        <v>-0.67369999999999997</v>
      </c>
      <c r="CY10" s="12">
        <v>-4.1464999999999996</v>
      </c>
      <c r="CZ10" s="12">
        <v>5.1816000000000004</v>
      </c>
      <c r="DA10" s="12">
        <v>-4.8463000000000003</v>
      </c>
      <c r="DB10" s="12">
        <v>0.73019999999999996</v>
      </c>
      <c r="DC10" s="12">
        <v>-2.7864</v>
      </c>
      <c r="DD10" s="12">
        <v>5.5791000000000004</v>
      </c>
      <c r="DE10" s="12">
        <v>5.0507999999999997</v>
      </c>
      <c r="DF10" s="12">
        <v>-0.67369999999999997</v>
      </c>
      <c r="DG10" s="12">
        <v>4.8425000000000002</v>
      </c>
      <c r="DH10" s="12">
        <v>-0.67369999999999997</v>
      </c>
      <c r="DI10" s="12">
        <v>-1.6491</v>
      </c>
      <c r="DJ10" s="12">
        <v>10.4718</v>
      </c>
      <c r="DK10" s="12">
        <v>-1.2909999999999999</v>
      </c>
      <c r="DL10" s="12">
        <v>11.051500000000001</v>
      </c>
      <c r="DM10" s="12">
        <v>-1.3545</v>
      </c>
      <c r="DN10" s="12">
        <v>12.224399999999999</v>
      </c>
      <c r="DO10" s="12">
        <v>-1.4521999999999999</v>
      </c>
      <c r="DP10" s="12">
        <v>12.547599999999999</v>
      </c>
    </row>
    <row r="11" spans="2:120" ht="16.149999999999999" customHeight="1" x14ac:dyDescent="0.2">
      <c r="B11" s="2" t="s">
        <v>349</v>
      </c>
      <c r="C11" s="2"/>
      <c r="D11" s="5">
        <f t="shared" si="0"/>
        <v>11.9329</v>
      </c>
      <c r="E11" s="5">
        <f t="shared" si="1"/>
        <v>11.1836</v>
      </c>
      <c r="F11" s="5">
        <f t="shared" si="2"/>
        <v>2.3698000000000001</v>
      </c>
      <c r="G11" s="5">
        <f t="shared" si="3"/>
        <v>0.65910000000000002</v>
      </c>
      <c r="H11" s="5">
        <f t="shared" si="4"/>
        <v>1.3049000000000002</v>
      </c>
      <c r="I11" s="5">
        <f t="shared" si="5"/>
        <v>0.72900000000000009</v>
      </c>
      <c r="J11" s="5">
        <f t="shared" si="6"/>
        <v>1.2864999999999998</v>
      </c>
      <c r="K11" s="5">
        <f t="shared" si="7"/>
        <v>0.72770000000000046</v>
      </c>
      <c r="L11" s="5">
        <f t="shared" si="8"/>
        <v>4.8308539203747403</v>
      </c>
      <c r="M11" s="5">
        <f t="shared" si="9"/>
        <v>1.2700147164501676</v>
      </c>
      <c r="N11" s="5">
        <f t="shared" si="10"/>
        <v>4.2209010033404004</v>
      </c>
      <c r="O11" s="5">
        <f t="shared" si="11"/>
        <v>0.92666577038325937</v>
      </c>
      <c r="P11" s="5">
        <f t="shared" si="17"/>
        <v>4.8615999999999993</v>
      </c>
      <c r="Q11" s="5">
        <f t="shared" si="12"/>
        <v>5.1291431253183024</v>
      </c>
      <c r="R11" s="5">
        <f t="shared" si="18"/>
        <v>3.2940564809972526</v>
      </c>
      <c r="S11" s="5">
        <f t="shared" si="19"/>
        <v>3.5515226818929375</v>
      </c>
      <c r="T11" s="5">
        <f t="shared" si="20"/>
        <v>5.1898</v>
      </c>
      <c r="U11" s="5">
        <f t="shared" si="21"/>
        <v>5.8529997932684061</v>
      </c>
      <c r="V11" s="5">
        <f t="shared" si="22"/>
        <v>0.76661721869522281</v>
      </c>
      <c r="W11" s="5">
        <f t="shared" si="23"/>
        <v>1.7366049320441319</v>
      </c>
      <c r="X11" s="5">
        <f t="shared" si="24"/>
        <v>0.17904636271089108</v>
      </c>
      <c r="Y11" s="5">
        <f t="shared" si="25"/>
        <v>0.95000000000000007</v>
      </c>
      <c r="Z11" s="5">
        <f t="shared" si="13"/>
        <v>0.50930000000000009</v>
      </c>
      <c r="AA11" s="5">
        <f t="shared" si="14"/>
        <v>1.2675000000000001</v>
      </c>
      <c r="AB11" s="5">
        <f t="shared" si="15"/>
        <v>2.2084999999999999</v>
      </c>
      <c r="AC11" s="6">
        <f t="shared" si="16"/>
        <v>1.6745000000000001</v>
      </c>
      <c r="AD11" s="6">
        <f>((CK11-CM11)^2+(CL11-CN11)^2)^0.5</f>
        <v>0.26980000000000004</v>
      </c>
      <c r="AE11" s="6">
        <f t="shared" si="27"/>
        <v>0.2356000000000007</v>
      </c>
      <c r="AF11" s="6">
        <f t="shared" si="28"/>
        <v>0.22610000000000063</v>
      </c>
      <c r="AG11" s="9">
        <v>0</v>
      </c>
      <c r="AH11" s="9">
        <v>0</v>
      </c>
      <c r="AI11" s="9">
        <v>0</v>
      </c>
      <c r="AJ11" s="9">
        <v>-0.65910000000000002</v>
      </c>
      <c r="AK11" s="9">
        <v>0</v>
      </c>
      <c r="AL11" s="9">
        <v>-1.0649</v>
      </c>
      <c r="AM11" s="9">
        <v>0</v>
      </c>
      <c r="AN11" s="9">
        <v>-2.3698000000000001</v>
      </c>
      <c r="AO11" s="9">
        <v>0</v>
      </c>
      <c r="AP11" s="9">
        <v>-3.0988000000000002</v>
      </c>
      <c r="AQ11" s="9">
        <v>0</v>
      </c>
      <c r="AR11" s="9">
        <v>-4.3853</v>
      </c>
      <c r="AS11" s="9">
        <v>0</v>
      </c>
      <c r="AT11" s="9">
        <v>-5.1130000000000004</v>
      </c>
      <c r="AU11" s="9">
        <v>0</v>
      </c>
      <c r="AV11" s="9">
        <v>-11.1836</v>
      </c>
      <c r="AW11" s="9">
        <v>0</v>
      </c>
      <c r="AX11" s="9">
        <v>-11.9329</v>
      </c>
      <c r="AY11" s="18">
        <v>0.90169999999999995</v>
      </c>
      <c r="AZ11" s="18">
        <v>-3.9007999999999998</v>
      </c>
      <c r="BA11" s="19">
        <v>0.99760000000000004</v>
      </c>
      <c r="BB11" s="19">
        <v>-3.9007999999999998</v>
      </c>
      <c r="BC11" s="19">
        <v>0.55689999999999995</v>
      </c>
      <c r="BD11" s="19">
        <v>-3.9007999999999998</v>
      </c>
      <c r="BE11" s="19">
        <v>0.50360000000000005</v>
      </c>
      <c r="BF11" s="19">
        <v>-3.9007999999999998</v>
      </c>
      <c r="BG11" s="19">
        <v>0.254</v>
      </c>
      <c r="BH11" s="19">
        <v>-3.9007999999999998</v>
      </c>
      <c r="BI11" s="19">
        <v>-0.25530000000000003</v>
      </c>
      <c r="BJ11" s="19">
        <v>-3.9007999999999998</v>
      </c>
      <c r="BK11" s="19">
        <v>-0.44640000000000002</v>
      </c>
      <c r="BL11" s="19">
        <v>-3.9007999999999998</v>
      </c>
      <c r="BM11" s="19">
        <v>-0.71060000000000001</v>
      </c>
      <c r="BN11" s="19">
        <v>-3.9007999999999998</v>
      </c>
      <c r="BO11" s="19">
        <v>-1.2109000000000001</v>
      </c>
      <c r="BP11" s="19">
        <v>-3.9007999999999998</v>
      </c>
      <c r="BQ11" s="19">
        <v>-0.77280000000000004</v>
      </c>
      <c r="BR11" s="19">
        <v>-3.9007999999999998</v>
      </c>
      <c r="BS11" s="17">
        <v>0</v>
      </c>
      <c r="BT11" s="17">
        <v>0</v>
      </c>
      <c r="BU11" s="17">
        <v>0.12640000000000001</v>
      </c>
      <c r="BV11" s="17">
        <v>4.8292000000000002</v>
      </c>
      <c r="BW11" s="17">
        <v>1.3551</v>
      </c>
      <c r="BX11" s="17">
        <v>5.1505000000000001</v>
      </c>
      <c r="BY11" s="17">
        <v>1.3551</v>
      </c>
      <c r="BZ11" s="17">
        <v>5.1505000000000001</v>
      </c>
      <c r="CA11" s="17">
        <v>5.5758999999999999</v>
      </c>
      <c r="CB11" s="17">
        <v>5.1212999999999997</v>
      </c>
      <c r="CC11" s="17">
        <v>5.4718</v>
      </c>
      <c r="CD11" s="17">
        <v>4.2004999999999999</v>
      </c>
      <c r="CE11" s="12">
        <v>5.5353000000000003</v>
      </c>
      <c r="CF11" s="12">
        <v>5.6553000000000004</v>
      </c>
      <c r="CG11" s="12">
        <v>5.5353000000000003</v>
      </c>
      <c r="CH11" s="12">
        <v>10.5169</v>
      </c>
      <c r="CI11" s="12">
        <v>7.7495000000000003</v>
      </c>
      <c r="CJ11" s="12">
        <v>5.8902999999999999</v>
      </c>
      <c r="CK11" s="12">
        <v>5.7066999999999997</v>
      </c>
      <c r="CL11" s="12">
        <v>-0.67369999999999997</v>
      </c>
      <c r="CM11" s="12">
        <v>5.4368999999999996</v>
      </c>
      <c r="CN11" s="12">
        <v>-0.67369999999999997</v>
      </c>
      <c r="CO11" s="12">
        <v>4.9542999999999999</v>
      </c>
      <c r="CP11" s="12">
        <v>5.3727</v>
      </c>
      <c r="CQ11" s="12">
        <v>5.3491999999999997</v>
      </c>
      <c r="CR11" s="12">
        <v>8.6430000000000007</v>
      </c>
      <c r="CS11" s="12">
        <v>7.2821999999999996</v>
      </c>
      <c r="CT11" s="12">
        <v>5.6635999999999997</v>
      </c>
      <c r="CU11" s="12">
        <v>5.5353000000000003</v>
      </c>
      <c r="CV11" s="12">
        <v>-0.67369999999999997</v>
      </c>
      <c r="CW11" s="12">
        <v>5.2996999999999996</v>
      </c>
      <c r="CX11" s="12">
        <v>-0.67369999999999997</v>
      </c>
      <c r="CY11" s="12">
        <v>4.7332999999999998</v>
      </c>
      <c r="CZ11" s="12">
        <v>3.7376</v>
      </c>
      <c r="DA11" s="12">
        <v>4.7332999999999998</v>
      </c>
      <c r="DB11" s="12">
        <v>-1.4521999999999999</v>
      </c>
      <c r="DC11" s="12">
        <v>6.1429999999999998</v>
      </c>
      <c r="DD11" s="12">
        <v>4.2285000000000004</v>
      </c>
      <c r="DE11" s="12">
        <v>5.4210000000000003</v>
      </c>
      <c r="DF11" s="12">
        <v>-0.67369999999999997</v>
      </c>
      <c r="DG11" s="12">
        <v>5.1948999999999996</v>
      </c>
      <c r="DH11" s="12">
        <v>-0.67369999999999997</v>
      </c>
      <c r="DI11" s="12">
        <v>-1.5831</v>
      </c>
      <c r="DJ11" s="12">
        <v>12.3552</v>
      </c>
      <c r="DK11" s="12">
        <v>-1.0617000000000001</v>
      </c>
      <c r="DL11" s="12">
        <v>11.793200000000001</v>
      </c>
      <c r="DM11" s="12">
        <v>-0.78549999999999998</v>
      </c>
      <c r="DN11" s="12">
        <v>10.0787</v>
      </c>
      <c r="DO11" s="12">
        <v>-0.80069999999999997</v>
      </c>
      <c r="DP11" s="12">
        <v>9.9002999999999997</v>
      </c>
    </row>
    <row r="12" spans="2:120" ht="16.149999999999999" customHeight="1" x14ac:dyDescent="0.2">
      <c r="B12" s="2" t="s">
        <v>350</v>
      </c>
      <c r="C12" s="2" t="s">
        <v>483</v>
      </c>
      <c r="D12" s="5">
        <f t="shared" si="0"/>
        <v>12.923500000000001</v>
      </c>
      <c r="E12" s="5">
        <f t="shared" si="1"/>
        <v>12.350099999999999</v>
      </c>
      <c r="F12" s="5">
        <f t="shared" si="2"/>
        <v>2.7679999999999998</v>
      </c>
      <c r="G12" s="5">
        <f t="shared" si="3"/>
        <v>0.92769999999999997</v>
      </c>
      <c r="H12" s="5">
        <f t="shared" si="4"/>
        <v>1.4300999999999997</v>
      </c>
      <c r="I12" s="5">
        <f t="shared" si="5"/>
        <v>0.87309999999999999</v>
      </c>
      <c r="J12" s="5">
        <f t="shared" si="6"/>
        <v>1.4110000000000005</v>
      </c>
      <c r="K12" s="5">
        <f t="shared" si="7"/>
        <v>1.0324999999999998</v>
      </c>
      <c r="L12" s="5">
        <f t="shared" si="8"/>
        <v>5.9663430441100189</v>
      </c>
      <c r="M12" s="5">
        <f t="shared" si="9"/>
        <v>1.5045027151853203</v>
      </c>
      <c r="N12" s="5" t="s">
        <v>566</v>
      </c>
      <c r="O12" s="5" t="s">
        <v>566</v>
      </c>
      <c r="P12" s="5">
        <f t="shared" si="17"/>
        <v>5.4805892621140657</v>
      </c>
      <c r="Q12" s="5">
        <f t="shared" si="12"/>
        <v>6.2680895414791253</v>
      </c>
      <c r="R12" s="5">
        <f t="shared" si="18"/>
        <v>3.6968331109207515</v>
      </c>
      <c r="S12" s="5">
        <f t="shared" si="19"/>
        <v>4.2111714522208663</v>
      </c>
      <c r="T12" s="5">
        <f t="shared" si="20"/>
        <v>5.6948809100805615</v>
      </c>
      <c r="U12" s="5">
        <f t="shared" si="21"/>
        <v>6.9401963783455001</v>
      </c>
      <c r="V12" s="5">
        <f t="shared" si="22"/>
        <v>0.82821796647983914</v>
      </c>
      <c r="W12" s="5">
        <f t="shared" si="23"/>
        <v>1.897505230559327</v>
      </c>
      <c r="X12" s="5">
        <f t="shared" si="24"/>
        <v>0.25111945364706417</v>
      </c>
      <c r="Y12" s="5">
        <f t="shared" si="25"/>
        <v>1.0465</v>
      </c>
      <c r="Z12" s="5">
        <f t="shared" si="13"/>
        <v>0.51559999999999995</v>
      </c>
      <c r="AA12" s="5">
        <f t="shared" si="14"/>
        <v>1.4262000000000001</v>
      </c>
      <c r="AB12" s="5">
        <f t="shared" si="15"/>
        <v>2.3525999999999998</v>
      </c>
      <c r="AC12" s="6">
        <f t="shared" si="16"/>
        <v>2.0396999999999998</v>
      </c>
      <c r="AD12" s="6">
        <f>((CK12-CM12)^2+(CL12-CN12)^2)^0.5</f>
        <v>0.28200000000000003</v>
      </c>
      <c r="AE12" s="6">
        <f>((CU12-CW12)^2+(CV12-CX12)^2)^0.5</f>
        <v>0.24760000000000026</v>
      </c>
      <c r="AF12" s="6">
        <f>((DE12-DG12)^2+(DF12-DH12)^2)^0.5</f>
        <v>0.22219999999999995</v>
      </c>
      <c r="AG12" s="9">
        <v>0</v>
      </c>
      <c r="AH12" s="9">
        <v>0</v>
      </c>
      <c r="AI12" s="9">
        <v>0</v>
      </c>
      <c r="AJ12" s="9">
        <v>-0.92769999999999997</v>
      </c>
      <c r="AK12" s="9">
        <v>0</v>
      </c>
      <c r="AL12" s="9">
        <v>-1.3379000000000001</v>
      </c>
      <c r="AM12" s="9">
        <v>0</v>
      </c>
      <c r="AN12" s="9">
        <v>-2.7679999999999998</v>
      </c>
      <c r="AO12" s="9">
        <v>0</v>
      </c>
      <c r="AP12" s="9">
        <v>-3.6410999999999998</v>
      </c>
      <c r="AQ12" s="9">
        <v>0</v>
      </c>
      <c r="AR12" s="9">
        <v>-5.0521000000000003</v>
      </c>
      <c r="AS12" s="9">
        <v>0</v>
      </c>
      <c r="AT12" s="9">
        <v>-6.0846</v>
      </c>
      <c r="AU12" s="9">
        <v>0</v>
      </c>
      <c r="AV12" s="9">
        <v>-12.350099999999999</v>
      </c>
      <c r="AW12" s="9">
        <v>0</v>
      </c>
      <c r="AX12" s="9">
        <v>-12.923500000000001</v>
      </c>
      <c r="AY12" s="18">
        <v>1.1296999999999999</v>
      </c>
      <c r="AZ12" s="18">
        <v>-4.9778000000000002</v>
      </c>
      <c r="BA12" s="19">
        <v>1.2128000000000001</v>
      </c>
      <c r="BB12" s="19">
        <v>-4.9778000000000002</v>
      </c>
      <c r="BC12" s="19">
        <v>0.81720000000000004</v>
      </c>
      <c r="BD12" s="19">
        <v>-4.9778000000000002</v>
      </c>
      <c r="BE12" s="19">
        <v>0.59440000000000004</v>
      </c>
      <c r="BF12" s="19">
        <v>-4.9778000000000002</v>
      </c>
      <c r="BG12" s="19">
        <v>0.28699999999999998</v>
      </c>
      <c r="BH12" s="19">
        <v>-4.9778000000000002</v>
      </c>
      <c r="BI12" s="19">
        <v>-0.2286</v>
      </c>
      <c r="BJ12" s="19">
        <v>-4.9778000000000002</v>
      </c>
      <c r="BK12" s="19">
        <v>-0.4521</v>
      </c>
      <c r="BL12" s="19">
        <v>-4.9778000000000002</v>
      </c>
      <c r="BM12" s="19">
        <v>-0.60899999999999999</v>
      </c>
      <c r="BN12" s="19">
        <v>-4.9778000000000002</v>
      </c>
      <c r="BO12" s="19">
        <v>-1.1397999999999999</v>
      </c>
      <c r="BP12" s="19">
        <v>-4.9778000000000002</v>
      </c>
      <c r="BQ12" s="19">
        <v>-0.91</v>
      </c>
      <c r="BR12" s="19">
        <v>-4.9778000000000002</v>
      </c>
      <c r="BS12" s="17">
        <v>0</v>
      </c>
      <c r="BT12" s="17">
        <v>0</v>
      </c>
      <c r="BU12" s="17">
        <v>-3.1394000000000002</v>
      </c>
      <c r="BV12" s="17">
        <v>5.0735999999999999</v>
      </c>
      <c r="BW12" s="17">
        <v>-4.4583000000000004</v>
      </c>
      <c r="BX12" s="17">
        <v>5.7975000000000003</v>
      </c>
      <c r="BY12" s="17"/>
      <c r="BZ12" s="17"/>
      <c r="CA12" s="17"/>
      <c r="CB12" s="17"/>
      <c r="CC12" s="17"/>
      <c r="CD12" s="17"/>
      <c r="CE12" s="12">
        <v>-2.0644</v>
      </c>
      <c r="CF12" s="12">
        <v>3.9567000000000001</v>
      </c>
      <c r="CG12" s="12">
        <v>-3.5173000000000001</v>
      </c>
      <c r="CH12" s="12">
        <v>9.2411999999999992</v>
      </c>
      <c r="CI12" s="12">
        <v>-1.5748</v>
      </c>
      <c r="CJ12" s="12">
        <v>3.2816999999999998</v>
      </c>
      <c r="CK12" s="12">
        <v>6.0719000000000003</v>
      </c>
      <c r="CL12" s="12">
        <v>-0.67369999999999997</v>
      </c>
      <c r="CM12" s="12">
        <v>5.7899000000000003</v>
      </c>
      <c r="CN12" s="12">
        <v>-0.67369999999999997</v>
      </c>
      <c r="CO12" s="12">
        <v>-1.5037</v>
      </c>
      <c r="CP12" s="12">
        <v>1.0489999999999999</v>
      </c>
      <c r="CQ12" s="12">
        <v>0.20949999999999999</v>
      </c>
      <c r="CR12" s="12">
        <v>-2.2269000000000001</v>
      </c>
      <c r="CS12" s="12">
        <v>-0.71250000000000002</v>
      </c>
      <c r="CT12" s="12">
        <v>1.8821000000000001</v>
      </c>
      <c r="CU12" s="12">
        <v>5.9347000000000003</v>
      </c>
      <c r="CV12" s="12">
        <v>-0.67369999999999997</v>
      </c>
      <c r="CW12" s="12">
        <v>5.6871</v>
      </c>
      <c r="CX12" s="12">
        <v>-0.67369999999999997</v>
      </c>
      <c r="CY12" s="12">
        <v>-1.7316</v>
      </c>
      <c r="CZ12" s="12">
        <v>-0.1537</v>
      </c>
      <c r="DA12" s="12">
        <v>-2.0053000000000001</v>
      </c>
      <c r="DB12" s="12">
        <v>-5.8419999999999996</v>
      </c>
      <c r="DC12" s="12">
        <v>-7.2400000000000006E-2</v>
      </c>
      <c r="DD12" s="12">
        <v>0.8236</v>
      </c>
      <c r="DE12" s="12">
        <v>5.7988</v>
      </c>
      <c r="DF12" s="12">
        <v>-0.67369999999999997</v>
      </c>
      <c r="DG12" s="12">
        <v>5.5766</v>
      </c>
      <c r="DH12" s="12">
        <v>-0.67369999999999997</v>
      </c>
      <c r="DI12" s="12">
        <v>-0.77910000000000001</v>
      </c>
      <c r="DJ12" s="12">
        <v>9.8609000000000009</v>
      </c>
      <c r="DK12" s="12">
        <v>-0.15809999999999999</v>
      </c>
      <c r="DL12" s="12">
        <v>9.3129000000000008</v>
      </c>
      <c r="DM12" s="12">
        <v>8.3199999999999996E-2</v>
      </c>
      <c r="DN12" s="12">
        <v>7.4307999999999996</v>
      </c>
      <c r="DO12" s="12">
        <v>4.19E-2</v>
      </c>
      <c r="DP12" s="12">
        <v>7.1830999999999996</v>
      </c>
    </row>
    <row r="13" spans="2:120" x14ac:dyDescent="0.2">
      <c r="B13" s="13" t="s">
        <v>3</v>
      </c>
      <c r="C13" s="13"/>
      <c r="D13" s="14">
        <f>AVERAGE(D3:D12)</f>
        <v>12.35538</v>
      </c>
      <c r="E13" s="14">
        <f t="shared" ref="E13:J13" si="29">AVERAGE(E3:E12)</f>
        <v>11.721770000000001</v>
      </c>
      <c r="F13" s="14">
        <f t="shared" si="29"/>
        <v>2.6542400000000002</v>
      </c>
      <c r="G13" s="14">
        <f t="shared" si="29"/>
        <v>0.84429999999999994</v>
      </c>
      <c r="H13" s="14">
        <f t="shared" si="29"/>
        <v>1.3965700000000001</v>
      </c>
      <c r="I13" s="14">
        <f t="shared" si="29"/>
        <v>0.75741999999999998</v>
      </c>
      <c r="J13" s="14">
        <f t="shared" si="29"/>
        <v>1.3767400000000003</v>
      </c>
      <c r="K13" s="14">
        <f>AVERAGE(K3:K12)</f>
        <v>0.95001999999999998</v>
      </c>
      <c r="L13" s="14">
        <f t="shared" ref="L13:AF13" si="30">AVERAGE(L3:L12)</f>
        <v>5.0821168455960155</v>
      </c>
      <c r="M13" s="14">
        <f t="shared" si="30"/>
        <v>1.3014281019048977</v>
      </c>
      <c r="N13" s="14">
        <f t="shared" si="30"/>
        <v>4.5684969951646126</v>
      </c>
      <c r="O13" s="14">
        <f>AVERAGE(O3:O9,O11:O12)</f>
        <v>1.010419888021421</v>
      </c>
      <c r="P13" s="14">
        <f t="shared" si="30"/>
        <v>5.0839924004269577</v>
      </c>
      <c r="Q13" s="14">
        <f t="shared" si="30"/>
        <v>5.6070053646290123</v>
      </c>
      <c r="R13" s="14">
        <f t="shared" si="30"/>
        <v>3.3986634414976309</v>
      </c>
      <c r="S13" s="14">
        <f t="shared" si="30"/>
        <v>4.0299365703359431</v>
      </c>
      <c r="T13" s="14">
        <f>AVERAGE(T3:T12)</f>
        <v>5.1068009681669189</v>
      </c>
      <c r="U13" s="14">
        <f>AVERAGE(U3:U12)</f>
        <v>5.9732152766728657</v>
      </c>
      <c r="V13" s="14">
        <f t="shared" si="30"/>
        <v>0.75846296417029835</v>
      </c>
      <c r="W13" s="14">
        <f t="shared" si="30"/>
        <v>1.7109465095452279</v>
      </c>
      <c r="X13" s="14">
        <f t="shared" si="30"/>
        <v>0.27902973673056686</v>
      </c>
      <c r="Y13" s="14">
        <f t="shared" si="30"/>
        <v>1.01098</v>
      </c>
      <c r="Z13" s="14">
        <f t="shared" si="30"/>
        <v>0.58279999999999998</v>
      </c>
      <c r="AA13" s="14">
        <f t="shared" si="30"/>
        <v>1.3059999999999998</v>
      </c>
      <c r="AB13" s="14">
        <f t="shared" si="30"/>
        <v>2.09389</v>
      </c>
      <c r="AC13" s="14">
        <f t="shared" si="30"/>
        <v>1.7878399999999999</v>
      </c>
      <c r="AD13" s="14">
        <f t="shared" si="30"/>
        <v>0.29793000000000003</v>
      </c>
      <c r="AE13" s="14">
        <f t="shared" si="30"/>
        <v>0.25728000000000006</v>
      </c>
      <c r="AF13" s="14">
        <f t="shared" si="30"/>
        <v>0.22745000000000007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STDEV(D3:D12)</f>
        <v>0.7717788007799472</v>
      </c>
      <c r="E14" s="14">
        <f t="shared" ref="E14:J14" si="31">STDEV(E3:E12)</f>
        <v>0.62399907594304804</v>
      </c>
      <c r="F14" s="14">
        <f t="shared" si="31"/>
        <v>0.17272501073479002</v>
      </c>
      <c r="G14" s="14">
        <f t="shared" si="31"/>
        <v>0.11437303489508094</v>
      </c>
      <c r="H14" s="14">
        <f t="shared" si="31"/>
        <v>0.12422970703946426</v>
      </c>
      <c r="I14" s="14">
        <f t="shared" si="31"/>
        <v>9.2689838829411578E-2</v>
      </c>
      <c r="J14" s="14">
        <f t="shared" si="31"/>
        <v>0.12175422602750008</v>
      </c>
      <c r="K14" s="14">
        <f>STDEV(K3:K4,K6:K12)</f>
        <v>0.20171181243987055</v>
      </c>
      <c r="L14" s="14">
        <f t="shared" ref="L14:AF14" si="32">STDEV(L3:L12)</f>
        <v>0.71275766078677305</v>
      </c>
      <c r="M14" s="14">
        <f t="shared" si="32"/>
        <v>0.13414533400679704</v>
      </c>
      <c r="N14" s="14">
        <f t="shared" si="32"/>
        <v>0.99610015491462223</v>
      </c>
      <c r="O14" s="14">
        <f>STDEV(O3:O9,O11:O12)</f>
        <v>0.15098094445810703</v>
      </c>
      <c r="P14" s="14">
        <f t="shared" si="32"/>
        <v>0.52156156065857007</v>
      </c>
      <c r="Q14" s="14">
        <f t="shared" si="32"/>
        <v>0.5525701132199029</v>
      </c>
      <c r="R14" s="14">
        <f t="shared" si="32"/>
        <v>0.35725120080270784</v>
      </c>
      <c r="S14" s="14">
        <f t="shared" si="32"/>
        <v>0.43792156460182774</v>
      </c>
      <c r="T14" s="14">
        <f>STDEV(T3:T7,T9:T12)</f>
        <v>0.41987003195792694</v>
      </c>
      <c r="U14" s="14">
        <f>STDEV(U3:U7,U9:U12)</f>
        <v>0.58896406296774062</v>
      </c>
      <c r="V14" s="14">
        <f t="shared" si="32"/>
        <v>5.8374404417660994E-2</v>
      </c>
      <c r="W14" s="14">
        <f t="shared" si="32"/>
        <v>0.21858240875392543</v>
      </c>
      <c r="X14" s="14">
        <f t="shared" si="32"/>
        <v>5.496653547660383E-2</v>
      </c>
      <c r="Y14" s="14">
        <f t="shared" si="32"/>
        <v>5.9438367706015946E-2</v>
      </c>
      <c r="Z14" s="14">
        <f t="shared" si="32"/>
        <v>8.1767624671653091E-2</v>
      </c>
      <c r="AA14" s="14">
        <f t="shared" si="32"/>
        <v>7.160778976868061E-2</v>
      </c>
      <c r="AB14" s="14">
        <f t="shared" si="32"/>
        <v>0.21988600304096961</v>
      </c>
      <c r="AC14" s="14">
        <f t="shared" si="32"/>
        <v>0.21743555980259327</v>
      </c>
      <c r="AD14" s="14">
        <f t="shared" si="32"/>
        <v>1.5857844185834993E-2</v>
      </c>
      <c r="AE14" s="14">
        <f t="shared" si="32"/>
        <v>2.5411624636505682E-2</v>
      </c>
      <c r="AF14" s="14">
        <f t="shared" si="32"/>
        <v>1.9744886820530518E-2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MAX(D3:D12)-MIN(D3:D12)</f>
        <v>2.3902000000000001</v>
      </c>
      <c r="E15" s="14">
        <f t="shared" ref="E15:J15" si="33">MAX(E3:E12)-MIN(E3:E12)</f>
        <v>1.5913000000000004</v>
      </c>
      <c r="F15" s="14">
        <f t="shared" si="33"/>
        <v>0.60829999999999984</v>
      </c>
      <c r="G15" s="14">
        <f t="shared" si="33"/>
        <v>0.34420000000000006</v>
      </c>
      <c r="H15" s="14">
        <f t="shared" si="33"/>
        <v>0.38029999999999986</v>
      </c>
      <c r="I15" s="14">
        <f t="shared" si="33"/>
        <v>0.27369999999999983</v>
      </c>
      <c r="J15" s="14">
        <f t="shared" si="33"/>
        <v>0.36189999999999989</v>
      </c>
      <c r="K15" s="14">
        <f>MAX(K3:K4,K6:K12)-MIN(K3:K4,K6:K12)</f>
        <v>0.57339999999999947</v>
      </c>
      <c r="L15" s="14">
        <f t="shared" ref="L15:AF15" si="34">MAX(L3:L12)-MIN(L3:L12)</f>
        <v>2.1415197509193007</v>
      </c>
      <c r="M15" s="14">
        <f t="shared" si="34"/>
        <v>0.3949344928573737</v>
      </c>
      <c r="N15" s="14">
        <f t="shared" si="34"/>
        <v>3.4624166094104827</v>
      </c>
      <c r="O15" s="14">
        <f>MAX(O3:O9,O11:O12)-MIN(O3:O9,O11:O12)</f>
        <v>0.48467889606875403</v>
      </c>
      <c r="P15" s="14">
        <f t="shared" si="34"/>
        <v>1.4257845158656375</v>
      </c>
      <c r="Q15" s="14">
        <f t="shared" si="34"/>
        <v>1.4614255902547422</v>
      </c>
      <c r="R15" s="14">
        <f t="shared" si="34"/>
        <v>0.95185950076669101</v>
      </c>
      <c r="S15" s="14">
        <f t="shared" si="34"/>
        <v>1.2950109180863727</v>
      </c>
      <c r="T15" s="14">
        <f>MAX(T3:T7,T9:T12)-MIN(T3:T7,T9:T12)</f>
        <v>1.1888092284492089</v>
      </c>
      <c r="U15" s="14">
        <f>MAX(U3:U7,U9:U12)-MIN(U3:U7,U9:U12)</f>
        <v>1.6718931201797362</v>
      </c>
      <c r="V15" s="14">
        <f t="shared" si="34"/>
        <v>0.17980936393958691</v>
      </c>
      <c r="W15" s="14">
        <f t="shared" si="34"/>
        <v>0.75317827810289728</v>
      </c>
      <c r="X15" s="14">
        <f t="shared" si="34"/>
        <v>0.1786547415647316</v>
      </c>
      <c r="Y15" s="14">
        <f t="shared" si="34"/>
        <v>0.19680000000000009</v>
      </c>
      <c r="Z15" s="14">
        <f t="shared" si="34"/>
        <v>0.2762</v>
      </c>
      <c r="AA15" s="14">
        <f t="shared" si="34"/>
        <v>0.19240000000000013</v>
      </c>
      <c r="AB15" s="14">
        <f t="shared" si="34"/>
        <v>0.61099999999999999</v>
      </c>
      <c r="AC15" s="14">
        <f t="shared" si="34"/>
        <v>0.6458999999999997</v>
      </c>
      <c r="AD15" s="14">
        <f t="shared" si="34"/>
        <v>5.3399999999999892E-2</v>
      </c>
      <c r="AE15" s="14">
        <f t="shared" si="34"/>
        <v>6.8599999999999994E-2</v>
      </c>
      <c r="AF15" s="14">
        <f t="shared" si="34"/>
        <v>6.610000000000027E-2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MIN(D3:D12)</f>
        <v>11.341699999999999</v>
      </c>
      <c r="E16" s="14">
        <f t="shared" ref="E16:J16" si="35">MIN(E3:E12)</f>
        <v>11.0382</v>
      </c>
      <c r="F16" s="14">
        <f t="shared" si="35"/>
        <v>2.3698000000000001</v>
      </c>
      <c r="G16" s="14">
        <f t="shared" si="35"/>
        <v>0.65910000000000002</v>
      </c>
      <c r="H16" s="14">
        <f t="shared" si="35"/>
        <v>1.2205000000000001</v>
      </c>
      <c r="I16" s="14">
        <f t="shared" si="35"/>
        <v>0.59940000000000015</v>
      </c>
      <c r="J16" s="14">
        <f t="shared" si="35"/>
        <v>1.2027000000000001</v>
      </c>
      <c r="K16" s="14">
        <f>MIN(K3:K4,K6:K12)</f>
        <v>0.64580000000000037</v>
      </c>
      <c r="L16" s="14">
        <f t="shared" ref="L16:AF16" si="36">MIN(L3:L12)</f>
        <v>3.9930446028062345</v>
      </c>
      <c r="M16" s="14">
        <f t="shared" si="36"/>
        <v>1.1095682223279466</v>
      </c>
      <c r="N16" s="14">
        <f t="shared" si="36"/>
        <v>2.9805692359010894</v>
      </c>
      <c r="O16" s="14">
        <f>MIN(O3:O9,O11:O12)</f>
        <v>0.79281067727421473</v>
      </c>
      <c r="P16" s="14">
        <f t="shared" si="36"/>
        <v>4.2526513576826401</v>
      </c>
      <c r="Q16" s="14">
        <f t="shared" si="36"/>
        <v>4.8066639512243832</v>
      </c>
      <c r="R16" s="14">
        <f t="shared" si="36"/>
        <v>2.9609404992333088</v>
      </c>
      <c r="S16" s="14">
        <f t="shared" si="36"/>
        <v>3.4045005331178899</v>
      </c>
      <c r="T16" s="14">
        <f>MIN(T3:T7,T9:T12)</f>
        <v>4.5060716816313526</v>
      </c>
      <c r="U16" s="14">
        <f>MIN(U3:U7,U9:U12)</f>
        <v>5.2683032581657638</v>
      </c>
      <c r="V16" s="14">
        <f t="shared" si="36"/>
        <v>0.6813866009836127</v>
      </c>
      <c r="W16" s="14">
        <f t="shared" si="36"/>
        <v>1.1746176654554437</v>
      </c>
      <c r="X16" s="14">
        <f t="shared" si="36"/>
        <v>0.17904636271089108</v>
      </c>
      <c r="Y16" s="14">
        <f t="shared" si="36"/>
        <v>0.93979999999999997</v>
      </c>
      <c r="Z16" s="14">
        <f t="shared" si="36"/>
        <v>0.46989999999999998</v>
      </c>
      <c r="AA16" s="14">
        <f t="shared" si="36"/>
        <v>1.2338</v>
      </c>
      <c r="AB16" s="14">
        <f t="shared" si="36"/>
        <v>1.8046</v>
      </c>
      <c r="AC16" s="14">
        <f t="shared" si="36"/>
        <v>1.5430000000000001</v>
      </c>
      <c r="AD16" s="14">
        <f t="shared" si="36"/>
        <v>0.26980000000000004</v>
      </c>
      <c r="AE16" s="14">
        <f t="shared" si="36"/>
        <v>0.22029999999999994</v>
      </c>
      <c r="AF16" s="14">
        <f t="shared" si="36"/>
        <v>0.20439999999999992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MAX(D3:D12)</f>
        <v>13.7319</v>
      </c>
      <c r="E17" s="14">
        <f t="shared" ref="E17:J17" si="37">MAX(E3:E12)</f>
        <v>12.6295</v>
      </c>
      <c r="F17" s="14">
        <f t="shared" si="37"/>
        <v>2.9781</v>
      </c>
      <c r="G17" s="14">
        <f t="shared" si="37"/>
        <v>1.0033000000000001</v>
      </c>
      <c r="H17" s="14">
        <f t="shared" si="37"/>
        <v>1.6008</v>
      </c>
      <c r="I17" s="14">
        <f t="shared" si="37"/>
        <v>0.87309999999999999</v>
      </c>
      <c r="J17" s="14">
        <f t="shared" si="37"/>
        <v>1.5646</v>
      </c>
      <c r="K17" s="14">
        <f>MAX(K3:K4,K6:K12)</f>
        <v>1.2191999999999998</v>
      </c>
      <c r="L17" s="14">
        <f t="shared" ref="L17:AF17" si="38">MAX(L3:L12)</f>
        <v>6.1345643537255352</v>
      </c>
      <c r="M17" s="14">
        <f t="shared" si="38"/>
        <v>1.5045027151853203</v>
      </c>
      <c r="N17" s="14">
        <f t="shared" si="38"/>
        <v>6.442985845311572</v>
      </c>
      <c r="O17" s="14">
        <f>MAX(O3:O9,O11:O12)</f>
        <v>1.2774895733429688</v>
      </c>
      <c r="P17" s="14">
        <f t="shared" si="38"/>
        <v>5.6784358735482776</v>
      </c>
      <c r="Q17" s="14">
        <f t="shared" si="38"/>
        <v>6.2680895414791253</v>
      </c>
      <c r="R17" s="14">
        <f t="shared" si="38"/>
        <v>3.9127999999999998</v>
      </c>
      <c r="S17" s="14">
        <f t="shared" si="38"/>
        <v>4.6995114512042626</v>
      </c>
      <c r="T17" s="14">
        <f>MAX(T3:T7,T9:T12)</f>
        <v>5.6948809100805615</v>
      </c>
      <c r="U17" s="14">
        <f>MAX(U3:U7,U9:U12)</f>
        <v>6.9401963783455001</v>
      </c>
      <c r="V17" s="14">
        <f t="shared" si="38"/>
        <v>0.86119596492319961</v>
      </c>
      <c r="W17" s="14">
        <f t="shared" si="38"/>
        <v>1.9277959435583409</v>
      </c>
      <c r="X17" s="14">
        <f t="shared" si="38"/>
        <v>0.35770110427562268</v>
      </c>
      <c r="Y17" s="14">
        <f t="shared" si="38"/>
        <v>1.1366000000000001</v>
      </c>
      <c r="Z17" s="14">
        <f t="shared" si="38"/>
        <v>0.74609999999999999</v>
      </c>
      <c r="AA17" s="14">
        <f t="shared" si="38"/>
        <v>1.4262000000000001</v>
      </c>
      <c r="AB17" s="14">
        <f t="shared" si="38"/>
        <v>2.4156</v>
      </c>
      <c r="AC17" s="14">
        <f t="shared" si="38"/>
        <v>2.1888999999999998</v>
      </c>
      <c r="AD17" s="14">
        <f t="shared" si="38"/>
        <v>0.32319999999999993</v>
      </c>
      <c r="AE17" s="14">
        <f t="shared" si="38"/>
        <v>0.28889999999999993</v>
      </c>
      <c r="AF17" s="14">
        <f t="shared" si="38"/>
        <v>0.27050000000000018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COUNT(D3:D12)</f>
        <v>10</v>
      </c>
      <c r="E18" s="15">
        <f t="shared" ref="E18:J18" si="39">COUNT(E3:E12)</f>
        <v>10</v>
      </c>
      <c r="F18" s="15">
        <f t="shared" si="39"/>
        <v>10</v>
      </c>
      <c r="G18" s="15">
        <f t="shared" si="39"/>
        <v>10</v>
      </c>
      <c r="H18" s="15">
        <f t="shared" si="39"/>
        <v>10</v>
      </c>
      <c r="I18" s="15">
        <f t="shared" si="39"/>
        <v>10</v>
      </c>
      <c r="J18" s="15">
        <f t="shared" si="39"/>
        <v>10</v>
      </c>
      <c r="K18" s="15">
        <f>COUNT(K3:K12)</f>
        <v>10</v>
      </c>
      <c r="L18" s="15">
        <f t="shared" ref="L18:AF18" si="40">COUNT(L3:L12)</f>
        <v>10</v>
      </c>
      <c r="M18" s="15">
        <f t="shared" si="40"/>
        <v>10</v>
      </c>
      <c r="N18" s="15">
        <f t="shared" si="40"/>
        <v>9</v>
      </c>
      <c r="O18" s="15">
        <f>COUNT(O3:O9,O11:O12)</f>
        <v>8</v>
      </c>
      <c r="P18" s="15">
        <f t="shared" si="40"/>
        <v>10</v>
      </c>
      <c r="Q18" s="15">
        <f t="shared" si="40"/>
        <v>10</v>
      </c>
      <c r="R18" s="15">
        <f t="shared" si="40"/>
        <v>10</v>
      </c>
      <c r="S18" s="15">
        <f t="shared" si="40"/>
        <v>10</v>
      </c>
      <c r="T18" s="15">
        <f>COUNT(T3:T7,T9:T12)</f>
        <v>9</v>
      </c>
      <c r="U18" s="15">
        <f>COUNT(U3:U7,U9:U12)</f>
        <v>9</v>
      </c>
      <c r="V18" s="15">
        <f t="shared" si="40"/>
        <v>10</v>
      </c>
      <c r="W18" s="15">
        <f t="shared" si="40"/>
        <v>10</v>
      </c>
      <c r="X18" s="15">
        <f t="shared" si="40"/>
        <v>10</v>
      </c>
      <c r="Y18" s="15">
        <f t="shared" si="40"/>
        <v>10</v>
      </c>
      <c r="Z18" s="15">
        <f t="shared" si="40"/>
        <v>10</v>
      </c>
      <c r="AA18" s="15">
        <f t="shared" si="40"/>
        <v>10</v>
      </c>
      <c r="AB18" s="15">
        <f t="shared" si="40"/>
        <v>10</v>
      </c>
      <c r="AC18" s="15">
        <f t="shared" si="40"/>
        <v>10</v>
      </c>
      <c r="AD18" s="15">
        <f t="shared" si="40"/>
        <v>10</v>
      </c>
      <c r="AE18" s="15">
        <f t="shared" si="40"/>
        <v>10</v>
      </c>
      <c r="AF18" s="15">
        <f t="shared" si="40"/>
        <v>10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198</v>
      </c>
      <c r="C23" s="1" t="s">
        <v>479</v>
      </c>
      <c r="D23" s="5">
        <f t="shared" ref="D23:D32" si="41">((AG23-AW23)^2+(AH23-AX23)^2)^0.5</f>
        <v>14.309100000000001</v>
      </c>
      <c r="E23" s="5">
        <f t="shared" ref="E23:E32" si="42">((AG23-AU23)^2+(AH23-AV23)^2)^0.5</f>
        <v>13.8703</v>
      </c>
      <c r="F23" s="5">
        <f t="shared" ref="F23:F32" si="43">((AG23-AM23)^2+(AH23-AN23)^2)^0.5</f>
        <v>3.0188000000000001</v>
      </c>
      <c r="G23" s="5">
        <f t="shared" ref="G23:G32" si="44">((AG23-AI23)^2+(AH23-AJ23)^2)^0.5</f>
        <v>1.0108999999999999</v>
      </c>
      <c r="H23" s="5">
        <f t="shared" ref="H23:H32" si="45">((AK23-AM23)^2+(AL23-AN23)^2)^0.5</f>
        <v>1.5964</v>
      </c>
      <c r="I23" s="5">
        <f t="shared" ref="I23:I32" si="46">((AM23-AO23)^2+(AN23-AP23)^2)^0.5</f>
        <v>0.81659999999999977</v>
      </c>
      <c r="J23" s="5">
        <f t="shared" ref="J23:J32" si="47">((AO23-AQ23)^2+(AP23-AR23)^2)^0.5</f>
        <v>1.5742000000000003</v>
      </c>
      <c r="K23" s="5">
        <f t="shared" ref="K23:K32" si="48">((AQ23-AS23)^2+(AR23-AT23)^2)^0.5</f>
        <v>1.1060999999999996</v>
      </c>
      <c r="L23" s="5">
        <f t="shared" ref="L23:L32" si="49">((BS23-BU23)^2+(BT23-BV23)^2)^0.5</f>
        <v>5.5142536412464747</v>
      </c>
      <c r="M23" s="5">
        <f t="shared" ref="M23:M32" si="50">((BU23-BW23)^2+(BV23-BX23)^2)^0.5</f>
        <v>1.6683625085694054</v>
      </c>
      <c r="N23" s="5">
        <f t="shared" ref="N23:N32" si="51">((BW23-BY23)^2+(BX23-BZ23)^2)^0.5 + ((BY23-CA23)^2+(BZ23-CB23)^2)^0.5</f>
        <v>4.1582257459681014</v>
      </c>
      <c r="O23" s="5" t="s">
        <v>566</v>
      </c>
      <c r="P23" s="5">
        <f>((CE23-CG23)^2+(CF23-CH23)^2)^0.5</f>
        <v>5.7593932197758475</v>
      </c>
      <c r="Q23" s="5">
        <f t="shared" ref="Q23:Q32" si="52">((CG23-CI23)^2+(CH23-CJ23)^2)^0.5</f>
        <v>5.9003620109278039</v>
      </c>
      <c r="R23" s="5">
        <f>((CO23-CQ23)^2+(CP23-CR23)^2)^0.5</f>
        <v>4.0379017645306829</v>
      </c>
      <c r="S23" s="5">
        <f>((CQ23-CS23)^2+(CR23-CT23)^2)^0.5</f>
        <v>4.6694393689178577</v>
      </c>
      <c r="T23" s="5">
        <f>((CY23-DA23)^2+(CZ23-DB23)^2)^0.5</f>
        <v>5.9594172743650029</v>
      </c>
      <c r="U23" s="5">
        <f>((DA23-DC23)^2+(DB23-DD23)^2)^0.5</f>
        <v>6.7624010366141398</v>
      </c>
      <c r="V23" s="5">
        <f>((DI23-DK23)^2+(DJ23-DL23)^2)^0.5</f>
        <v>0.91154796911627189</v>
      </c>
      <c r="W23" s="5">
        <f>((DK23-DM23)^2+(DL23-DN23)^2)^0.5</f>
        <v>2.0593024862802456</v>
      </c>
      <c r="X23" s="5">
        <f>((DM23-DO23)^2+(DN23-DP23)^2)^0.5</f>
        <v>0.40774802268067395</v>
      </c>
      <c r="Y23" s="5">
        <f t="shared" ref="Y23:Y32" si="53">((BE23-BK23)^2+(BF23-BL23)^2)^0.5</f>
        <v>1.0668</v>
      </c>
      <c r="Z23" s="5">
        <f t="shared" ref="Z23:Z32" si="54">((BG23-BI23)^2+(BH23-BJ23)^2)^0.5</f>
        <v>0.63559999999999994</v>
      </c>
      <c r="AA23" s="5">
        <f t="shared" ref="AA23:AA32" si="55">((BC23-BM23)^2+(BD23-BN23)^2)^0.5</f>
        <v>1.4135</v>
      </c>
      <c r="AB23" s="5">
        <f t="shared" ref="AB23:AB32" si="56">((BA23-BO23)^2+(BB23-BP23)^2)^0.5</f>
        <v>2.2422</v>
      </c>
      <c r="AC23" s="6">
        <f t="shared" ref="AC23:AC32" si="57">((AY23-BQ23)^2+(AZ23-BR23)^2)^0.5</f>
        <v>2.6802999999999999</v>
      </c>
      <c r="AD23" s="6">
        <f>((CK23-CM23)^2+(CL23-CN23)^2)^0.5</f>
        <v>0.35880000000000001</v>
      </c>
      <c r="AE23" s="6">
        <f>((CU23-CW23)^2+(CV23-CX23)^2)^0.5</f>
        <v>0.35880000000000001</v>
      </c>
      <c r="AF23" s="6">
        <f>((DE23-DG23)^2+(DF23-DH23)^2)^0.5</f>
        <v>0.26670000000000016</v>
      </c>
      <c r="AG23" s="9">
        <v>0</v>
      </c>
      <c r="AH23" s="9">
        <v>0</v>
      </c>
      <c r="AI23" s="9">
        <v>0</v>
      </c>
      <c r="AJ23" s="9">
        <v>-1.0108999999999999</v>
      </c>
      <c r="AK23" s="9">
        <v>0</v>
      </c>
      <c r="AL23" s="9">
        <v>-1.4224000000000001</v>
      </c>
      <c r="AM23" s="9">
        <v>0</v>
      </c>
      <c r="AN23" s="9">
        <v>-3.0188000000000001</v>
      </c>
      <c r="AO23" s="9">
        <v>0</v>
      </c>
      <c r="AP23" s="9">
        <v>-3.8353999999999999</v>
      </c>
      <c r="AQ23" s="9">
        <v>0</v>
      </c>
      <c r="AR23" s="9">
        <v>-5.4096000000000002</v>
      </c>
      <c r="AS23" s="9">
        <v>0</v>
      </c>
      <c r="AT23" s="9">
        <v>-6.5156999999999998</v>
      </c>
      <c r="AU23" s="9">
        <v>0</v>
      </c>
      <c r="AV23" s="9">
        <v>-13.8703</v>
      </c>
      <c r="AW23" s="9">
        <v>0</v>
      </c>
      <c r="AX23" s="9">
        <v>-14.309100000000001</v>
      </c>
      <c r="AY23" s="18">
        <v>1.0744</v>
      </c>
      <c r="AZ23" s="18">
        <v>-4.5917000000000003</v>
      </c>
      <c r="BA23" s="19">
        <v>0.79569999999999996</v>
      </c>
      <c r="BB23" s="19">
        <v>-4.5917000000000003</v>
      </c>
      <c r="BC23" s="19">
        <v>0.42349999999999999</v>
      </c>
      <c r="BD23" s="19">
        <v>-4.5917000000000003</v>
      </c>
      <c r="BE23" s="19">
        <v>0.3004</v>
      </c>
      <c r="BF23" s="19">
        <v>-4.5917000000000003</v>
      </c>
      <c r="BG23" s="19">
        <v>7.6799999999999993E-2</v>
      </c>
      <c r="BH23" s="19">
        <v>-4.5917000000000003</v>
      </c>
      <c r="BI23" s="19">
        <v>-0.55879999999999996</v>
      </c>
      <c r="BJ23" s="19">
        <v>-4.5917000000000003</v>
      </c>
      <c r="BK23" s="19">
        <v>-0.76639999999999997</v>
      </c>
      <c r="BL23" s="19">
        <v>-4.5917000000000003</v>
      </c>
      <c r="BM23" s="19">
        <v>-0.99</v>
      </c>
      <c r="BN23" s="19">
        <v>-4.5917000000000003</v>
      </c>
      <c r="BO23" s="19">
        <v>-1.4464999999999999</v>
      </c>
      <c r="BP23" s="19">
        <v>-4.5917000000000003</v>
      </c>
      <c r="BQ23" s="19">
        <v>-1.6059000000000001</v>
      </c>
      <c r="BR23" s="19">
        <v>-4.5917000000000003</v>
      </c>
      <c r="BS23" s="17">
        <v>0</v>
      </c>
      <c r="BT23" s="17">
        <v>0</v>
      </c>
      <c r="BU23" s="17">
        <v>2.7299000000000002</v>
      </c>
      <c r="BV23" s="17">
        <v>4.7911000000000001</v>
      </c>
      <c r="BW23" s="17">
        <v>4.391</v>
      </c>
      <c r="BX23" s="17">
        <v>4.9466000000000001</v>
      </c>
      <c r="BY23" s="17">
        <v>7.3018999999999998</v>
      </c>
      <c r="BZ23" s="17">
        <v>4.8552</v>
      </c>
      <c r="CA23" s="17">
        <v>8.4079999999999995</v>
      </c>
      <c r="CB23" s="17">
        <v>4.2817999999999996</v>
      </c>
      <c r="CC23" s="17">
        <v>8.4079999999999995</v>
      </c>
      <c r="CD23" s="17">
        <v>4.2817999999999996</v>
      </c>
      <c r="CE23" s="12">
        <v>-3.97</v>
      </c>
      <c r="CF23" s="12">
        <v>0.44579999999999997</v>
      </c>
      <c r="CG23" s="12">
        <v>-7.4899999999999994E-2</v>
      </c>
      <c r="CH23" s="12">
        <v>-3.7967</v>
      </c>
      <c r="CI23" s="12">
        <v>1.0706</v>
      </c>
      <c r="CJ23" s="12">
        <v>1.9914000000000001</v>
      </c>
      <c r="CK23" s="12">
        <v>-2.0960999999999999</v>
      </c>
      <c r="CL23" s="12">
        <v>-1.4148000000000001</v>
      </c>
      <c r="CM23" s="12">
        <v>-2.4548999999999999</v>
      </c>
      <c r="CN23" s="12">
        <v>-1.4148000000000001</v>
      </c>
      <c r="CO23" s="12">
        <v>-2.0428000000000002</v>
      </c>
      <c r="CP23" s="12">
        <v>-1.597</v>
      </c>
      <c r="CQ23" s="12">
        <v>-1.1913</v>
      </c>
      <c r="CR23" s="12">
        <v>2.3500999999999999</v>
      </c>
      <c r="CS23" s="12">
        <v>1.7665999999999999</v>
      </c>
      <c r="CT23" s="12">
        <v>-1.2629999999999999</v>
      </c>
      <c r="CU23" s="12">
        <v>-1.4713000000000001</v>
      </c>
      <c r="CV23" s="12">
        <v>0.31109999999999999</v>
      </c>
      <c r="CW23" s="12">
        <v>-1.8301000000000001</v>
      </c>
      <c r="CX23" s="12">
        <v>0.31109999999999999</v>
      </c>
      <c r="CY23" s="12">
        <v>-1.4535</v>
      </c>
      <c r="CZ23" s="12">
        <v>0.4108</v>
      </c>
      <c r="DA23" s="12">
        <v>-2.9032</v>
      </c>
      <c r="DB23" s="12">
        <v>6.1912000000000003</v>
      </c>
      <c r="DC23" s="12">
        <v>2.1164999999999998</v>
      </c>
      <c r="DD23" s="12">
        <v>1.6598999999999999</v>
      </c>
      <c r="DE23" s="12">
        <v>-2.0192999999999999</v>
      </c>
      <c r="DF23" s="12">
        <v>2.9241999999999999</v>
      </c>
      <c r="DG23" s="12">
        <v>-2.286</v>
      </c>
      <c r="DH23" s="12">
        <v>2.9241999999999999</v>
      </c>
      <c r="DI23" s="12">
        <v>-6.1074000000000002</v>
      </c>
      <c r="DJ23" s="12">
        <v>4.4272</v>
      </c>
      <c r="DK23" s="12">
        <v>-5.4343000000000004</v>
      </c>
      <c r="DL23" s="12">
        <v>5.0419</v>
      </c>
      <c r="DM23" s="12">
        <v>-5.4375</v>
      </c>
      <c r="DN23" s="12">
        <v>7.1012000000000004</v>
      </c>
      <c r="DO23" s="12">
        <v>-5.5968999999999998</v>
      </c>
      <c r="DP23" s="12">
        <v>7.4764999999999997</v>
      </c>
    </row>
    <row r="24" spans="2:120" x14ac:dyDescent="0.2">
      <c r="B24" s="1" t="s">
        <v>199</v>
      </c>
      <c r="C24" s="1"/>
      <c r="D24" s="5">
        <f t="shared" si="41"/>
        <v>14.244300000000001</v>
      </c>
      <c r="E24" s="5">
        <f t="shared" si="42"/>
        <v>13.975099999999999</v>
      </c>
      <c r="F24" s="5">
        <f t="shared" si="43"/>
        <v>2.7425999999999999</v>
      </c>
      <c r="G24" s="5">
        <f t="shared" si="44"/>
        <v>0.91310000000000002</v>
      </c>
      <c r="H24" s="5">
        <f t="shared" si="45"/>
        <v>1.3793</v>
      </c>
      <c r="I24" s="5">
        <f t="shared" si="46"/>
        <v>0.84770000000000012</v>
      </c>
      <c r="J24" s="5">
        <f t="shared" si="47"/>
        <v>1.5995999999999997</v>
      </c>
      <c r="K24" s="5">
        <f t="shared" si="48"/>
        <v>0.83499999999999996</v>
      </c>
      <c r="L24" s="5">
        <v>6.8486218737786944</v>
      </c>
      <c r="M24" s="5">
        <v>1.7386368942364014</v>
      </c>
      <c r="N24" s="5">
        <v>4.9982766919470674</v>
      </c>
      <c r="O24" s="24">
        <v>0.73730000000000029</v>
      </c>
      <c r="P24" s="5">
        <f t="shared" ref="P24:P32" si="58">((CE24-CG24)^2+(CF24-CH24)^2)^0.5</f>
        <v>5.8878348074653042</v>
      </c>
      <c r="Q24" s="5">
        <f t="shared" si="52"/>
        <v>6.4749078240543314</v>
      </c>
      <c r="R24" s="5">
        <f t="shared" ref="R24:R32" si="59">((CO24-CQ24)^2+(CP24-CR24)^2)^0.5</f>
        <v>4.1282541321968056</v>
      </c>
      <c r="S24" s="5">
        <f t="shared" ref="S24:S32" si="60">((CQ24-CS24)^2+(CR24-CT24)^2)^0.5</f>
        <v>4.6038508099198872</v>
      </c>
      <c r="T24" s="5">
        <f t="shared" ref="T24:T32" si="61">((CY24-DA24)^2+(CZ24-DB24)^2)^0.5</f>
        <v>5.5803465716745588</v>
      </c>
      <c r="U24" s="5">
        <f t="shared" ref="U24:U32" si="62">((DA24-DC24)^2+(DB24-DD24)^2)^0.5</f>
        <v>6.389527072483534</v>
      </c>
      <c r="V24" s="5">
        <f t="shared" ref="V24:V32" si="63">((DI24-DK24)^2+(DJ24-DL24)^2)^0.5</f>
        <v>0.73185468502975393</v>
      </c>
      <c r="W24" s="5">
        <f t="shared" ref="W24:W32" si="64">((DK24-DM24)^2+(DL24-DN24)^2)^0.5</f>
        <v>1.8381619134341782</v>
      </c>
      <c r="X24" s="5">
        <f t="shared" ref="X24:X32" si="65">((DM24-DO24)^2+(DN24-DP24)^2)^0.5</f>
        <v>0.27229179201731363</v>
      </c>
      <c r="Y24" s="5">
        <f t="shared" si="53"/>
        <v>1.1487000000000001</v>
      </c>
      <c r="Z24" s="5">
        <f t="shared" si="54"/>
        <v>0.58610000000000007</v>
      </c>
      <c r="AA24" s="5">
        <f t="shared" si="55"/>
        <v>1.4097</v>
      </c>
      <c r="AB24" s="5">
        <f t="shared" si="56"/>
        <v>2.3856999999999999</v>
      </c>
      <c r="AC24" s="6">
        <f t="shared" si="57"/>
        <v>2.0122999999999998</v>
      </c>
      <c r="AD24" s="6">
        <f t="shared" ref="AD24:AD30" si="66">((CK24-CM24)^2+(CL24-CN24)^2)^0.5</f>
        <v>0.34170000000000034</v>
      </c>
      <c r="AE24" s="6">
        <f t="shared" ref="AE24:AE31" si="67">((CU24-CW24)^2+(CV24-CX24)^2)^0.5</f>
        <v>0.28200000000000003</v>
      </c>
      <c r="AF24" s="6">
        <f t="shared" ref="AF24:AF31" si="68">((DE24-DG24)^2+(DF24-DH24)^2)^0.5</f>
        <v>0.19680000000000009</v>
      </c>
      <c r="AG24" s="9">
        <v>0</v>
      </c>
      <c r="AH24" s="9">
        <v>0</v>
      </c>
      <c r="AI24" s="9">
        <v>0</v>
      </c>
      <c r="AJ24" s="9">
        <v>-0.91310000000000002</v>
      </c>
      <c r="AK24" s="9">
        <v>0</v>
      </c>
      <c r="AL24" s="9">
        <v>-1.3633</v>
      </c>
      <c r="AM24" s="9">
        <v>0</v>
      </c>
      <c r="AN24" s="9">
        <v>-2.7425999999999999</v>
      </c>
      <c r="AO24" s="9">
        <v>0</v>
      </c>
      <c r="AP24" s="9">
        <v>-3.5903</v>
      </c>
      <c r="AQ24" s="9">
        <v>0</v>
      </c>
      <c r="AR24" s="9">
        <v>-5.1898999999999997</v>
      </c>
      <c r="AS24" s="9">
        <v>0</v>
      </c>
      <c r="AT24" s="9">
        <v>-6.0248999999999997</v>
      </c>
      <c r="AU24" s="9">
        <v>0</v>
      </c>
      <c r="AV24" s="9">
        <v>-13.975099999999999</v>
      </c>
      <c r="AW24" s="9">
        <v>0</v>
      </c>
      <c r="AX24" s="9">
        <v>-14.244300000000001</v>
      </c>
      <c r="AY24" s="18">
        <v>0.71560000000000001</v>
      </c>
      <c r="AZ24" s="18">
        <v>-5.5473999999999997</v>
      </c>
      <c r="BA24" s="19">
        <v>0.90680000000000005</v>
      </c>
      <c r="BB24" s="19">
        <v>-5.5473999999999997</v>
      </c>
      <c r="BC24" s="19">
        <v>0.53849999999999998</v>
      </c>
      <c r="BD24" s="19">
        <v>-5.5473999999999997</v>
      </c>
      <c r="BE24" s="19">
        <v>0.52700000000000002</v>
      </c>
      <c r="BF24" s="19">
        <v>-5.5473999999999997</v>
      </c>
      <c r="BG24" s="19">
        <v>0.23050000000000001</v>
      </c>
      <c r="BH24" s="19">
        <v>-5.5473999999999997</v>
      </c>
      <c r="BI24" s="19">
        <v>-0.35560000000000003</v>
      </c>
      <c r="BJ24" s="19">
        <v>-5.5473999999999997</v>
      </c>
      <c r="BK24" s="19">
        <v>-0.62170000000000003</v>
      </c>
      <c r="BL24" s="19">
        <v>-5.5473999999999997</v>
      </c>
      <c r="BM24" s="19">
        <v>-0.87119999999999997</v>
      </c>
      <c r="BN24" s="19">
        <v>-5.5473999999999997</v>
      </c>
      <c r="BO24" s="19">
        <v>-1.4789000000000001</v>
      </c>
      <c r="BP24" s="19">
        <v>-5.5473999999999997</v>
      </c>
      <c r="BQ24" s="19">
        <v>-1.2967</v>
      </c>
      <c r="BR24" s="19">
        <v>-5.5473999999999997</v>
      </c>
      <c r="BS24" s="17">
        <v>0</v>
      </c>
      <c r="BT24" s="17">
        <v>0</v>
      </c>
      <c r="BU24" s="17">
        <v>-1.4521999999999999</v>
      </c>
      <c r="BV24" s="17">
        <v>6.1048999999999998</v>
      </c>
      <c r="BW24" s="17">
        <v>0.2172</v>
      </c>
      <c r="BX24" s="17">
        <v>5.6482999999999999</v>
      </c>
      <c r="BY24" s="17">
        <v>2.3393000000000002</v>
      </c>
      <c r="BZ24" s="17">
        <v>4.9771000000000001</v>
      </c>
      <c r="CA24" s="17">
        <v>4.2037000000000004</v>
      </c>
      <c r="CB24" s="17">
        <v>4.6170999999999998</v>
      </c>
      <c r="CC24" s="17">
        <v>4.2037000000000004</v>
      </c>
      <c r="CD24" s="17">
        <v>4.6170999999999998</v>
      </c>
      <c r="CE24" s="12">
        <v>4.0227000000000004</v>
      </c>
      <c r="CF24" s="12">
        <v>4.5827999999999998</v>
      </c>
      <c r="CG24" s="12">
        <v>6.9863</v>
      </c>
      <c r="CH24" s="12">
        <v>-0.50480000000000003</v>
      </c>
      <c r="CI24" s="12">
        <v>5.7861000000000002</v>
      </c>
      <c r="CJ24" s="12">
        <v>5.8578999999999999</v>
      </c>
      <c r="CK24" s="12">
        <v>5.3879999999999999</v>
      </c>
      <c r="CL24" s="12">
        <v>2.5089000000000001</v>
      </c>
      <c r="CM24" s="12">
        <v>5.0462999999999996</v>
      </c>
      <c r="CN24" s="12">
        <v>2.5089000000000001</v>
      </c>
      <c r="CO24" s="12">
        <v>4.6170999999999998</v>
      </c>
      <c r="CP24" s="12">
        <v>2.5825</v>
      </c>
      <c r="CQ24" s="12">
        <v>4.3364000000000003</v>
      </c>
      <c r="CR24" s="12">
        <v>6.7012</v>
      </c>
      <c r="CS24" s="12">
        <v>7.2796000000000003</v>
      </c>
      <c r="CT24" s="12">
        <v>3.161</v>
      </c>
      <c r="CU24" s="12">
        <v>4.7313999999999998</v>
      </c>
      <c r="CV24" s="12">
        <v>3.9769999999999999</v>
      </c>
      <c r="CW24" s="12">
        <v>4.4493999999999998</v>
      </c>
      <c r="CX24" s="12">
        <v>3.9769999999999999</v>
      </c>
      <c r="CY24" s="12">
        <v>5.0502000000000002</v>
      </c>
      <c r="CZ24" s="12">
        <v>3.6417000000000002</v>
      </c>
      <c r="DA24" s="12">
        <v>0.76329999999999998</v>
      </c>
      <c r="DB24" s="12">
        <v>7.2141999999999999</v>
      </c>
      <c r="DC24" s="12">
        <v>7.1203000000000003</v>
      </c>
      <c r="DD24" s="12">
        <v>7.8581000000000003</v>
      </c>
      <c r="DE24" s="12">
        <v>3.0124</v>
      </c>
      <c r="DF24" s="12">
        <v>5.4692999999999996</v>
      </c>
      <c r="DG24" s="12">
        <v>2.8155999999999999</v>
      </c>
      <c r="DH24" s="12">
        <v>5.4692999999999996</v>
      </c>
      <c r="DI24" s="12">
        <v>-5.9524999999999997</v>
      </c>
      <c r="DJ24" s="12">
        <v>4.6787000000000001</v>
      </c>
      <c r="DK24" s="12">
        <v>-5.4882999999999997</v>
      </c>
      <c r="DL24" s="12">
        <v>4.1128999999999998</v>
      </c>
      <c r="DM24" s="12">
        <v>-5.3632</v>
      </c>
      <c r="DN24" s="12">
        <v>2.2789999999999999</v>
      </c>
      <c r="DO24" s="12">
        <v>-5.4661</v>
      </c>
      <c r="DP24" s="12">
        <v>2.0268999999999999</v>
      </c>
    </row>
    <row r="25" spans="2:120" x14ac:dyDescent="0.2">
      <c r="B25" s="1" t="s">
        <v>200</v>
      </c>
      <c r="C25" s="1"/>
      <c r="D25" s="5">
        <f t="shared" si="41"/>
        <v>14.582100000000001</v>
      </c>
      <c r="E25" s="5">
        <f t="shared" si="42"/>
        <v>14.089399999999999</v>
      </c>
      <c r="F25" s="5">
        <f t="shared" si="43"/>
        <v>3.1217000000000001</v>
      </c>
      <c r="G25" s="5">
        <f t="shared" si="44"/>
        <v>1.0782</v>
      </c>
      <c r="H25" s="5">
        <f t="shared" si="45"/>
        <v>1.6803000000000001</v>
      </c>
      <c r="I25" s="5">
        <f t="shared" si="46"/>
        <v>0.71809999999999974</v>
      </c>
      <c r="J25" s="5">
        <f t="shared" si="47"/>
        <v>1.6625000000000001</v>
      </c>
      <c r="K25" s="5">
        <f t="shared" si="48"/>
        <v>0.69209999999999994</v>
      </c>
      <c r="L25" s="5">
        <f t="shared" si="49"/>
        <v>5.8153775500821956</v>
      </c>
      <c r="M25" s="5">
        <f t="shared" si="50"/>
        <v>1.9826713292928815</v>
      </c>
      <c r="N25" s="5">
        <f t="shared" si="51"/>
        <v>4.5066945593259664</v>
      </c>
      <c r="O25" s="5">
        <f>((CA25-CC25)^2+(CB25-CD25)^2)^0.5</f>
        <v>1.4368614477394821</v>
      </c>
      <c r="P25" s="5">
        <f t="shared" si="58"/>
        <v>5.7397285301658645</v>
      </c>
      <c r="Q25" s="5">
        <f t="shared" si="52"/>
        <v>6.109094630139559</v>
      </c>
      <c r="R25" s="5">
        <f t="shared" si="59"/>
        <v>3.693850135021723</v>
      </c>
      <c r="S25" s="5">
        <f t="shared" si="60"/>
        <v>4.6242011082996806</v>
      </c>
      <c r="T25" s="5">
        <f t="shared" si="61"/>
        <v>6.2271520336346375</v>
      </c>
      <c r="U25" s="5">
        <f t="shared" si="62"/>
        <v>6.3132416665291702</v>
      </c>
      <c r="V25" s="5">
        <f t="shared" si="63"/>
        <v>0.87474285364328652</v>
      </c>
      <c r="W25" s="5">
        <f t="shared" si="64"/>
        <v>1.8412558893320614</v>
      </c>
      <c r="X25" s="5">
        <f t="shared" si="65"/>
        <v>0.38650769720666656</v>
      </c>
      <c r="Y25" s="5">
        <f t="shared" si="53"/>
        <v>1.1653</v>
      </c>
      <c r="Z25" s="5">
        <f t="shared" si="54"/>
        <v>0.67620000000000002</v>
      </c>
      <c r="AA25" s="5">
        <f t="shared" si="55"/>
        <v>1.6345000000000001</v>
      </c>
      <c r="AB25" s="5">
        <f t="shared" si="56"/>
        <v>2.3050000000000002</v>
      </c>
      <c r="AC25" s="6">
        <f t="shared" si="57"/>
        <v>2.6700999999999997</v>
      </c>
      <c r="AD25" s="6">
        <f t="shared" si="66"/>
        <v>0.36390000000000006</v>
      </c>
      <c r="AE25" s="6">
        <f t="shared" si="67"/>
        <v>0.31630000000000003</v>
      </c>
      <c r="AF25" s="6">
        <f t="shared" si="68"/>
        <v>0.25209999999999999</v>
      </c>
      <c r="AG25" s="9">
        <v>0</v>
      </c>
      <c r="AH25" s="9">
        <v>0</v>
      </c>
      <c r="AI25" s="9">
        <v>0</v>
      </c>
      <c r="AJ25" s="9">
        <v>-1.0782</v>
      </c>
      <c r="AK25" s="9">
        <v>0</v>
      </c>
      <c r="AL25" s="9">
        <v>-1.4414</v>
      </c>
      <c r="AM25" s="9">
        <v>0</v>
      </c>
      <c r="AN25" s="9">
        <v>-3.1217000000000001</v>
      </c>
      <c r="AO25" s="9">
        <v>0</v>
      </c>
      <c r="AP25" s="9">
        <v>-3.8397999999999999</v>
      </c>
      <c r="AQ25" s="9">
        <v>0</v>
      </c>
      <c r="AR25" s="9">
        <v>-5.5023</v>
      </c>
      <c r="AS25" s="9">
        <v>0</v>
      </c>
      <c r="AT25" s="9">
        <v>-6.1943999999999999</v>
      </c>
      <c r="AU25" s="9">
        <v>0</v>
      </c>
      <c r="AV25" s="9">
        <v>-14.089399999999999</v>
      </c>
      <c r="AW25" s="9">
        <v>0</v>
      </c>
      <c r="AX25" s="9">
        <v>-14.582100000000001</v>
      </c>
      <c r="AY25" s="18">
        <v>1.4357</v>
      </c>
      <c r="AZ25" s="18">
        <v>-6.4211</v>
      </c>
      <c r="BA25" s="19">
        <v>0.99690000000000001</v>
      </c>
      <c r="BB25" s="19">
        <v>-6.4211</v>
      </c>
      <c r="BC25" s="19">
        <v>0.80520000000000003</v>
      </c>
      <c r="BD25" s="19">
        <v>-6.4211</v>
      </c>
      <c r="BE25" s="19">
        <v>0.53280000000000005</v>
      </c>
      <c r="BF25" s="19">
        <v>-6.4211</v>
      </c>
      <c r="BG25" s="19">
        <v>0.29270000000000002</v>
      </c>
      <c r="BH25" s="19">
        <v>-6.4211</v>
      </c>
      <c r="BI25" s="19">
        <v>-0.38350000000000001</v>
      </c>
      <c r="BJ25" s="19">
        <v>-6.4211</v>
      </c>
      <c r="BK25" s="19">
        <v>-0.63249999999999995</v>
      </c>
      <c r="BL25" s="19">
        <v>-6.4211</v>
      </c>
      <c r="BM25" s="19">
        <v>-0.82930000000000004</v>
      </c>
      <c r="BN25" s="19">
        <v>-6.4211</v>
      </c>
      <c r="BO25" s="19">
        <v>-1.3081</v>
      </c>
      <c r="BP25" s="19">
        <v>-6.4211</v>
      </c>
      <c r="BQ25" s="19">
        <v>-1.2343999999999999</v>
      </c>
      <c r="BR25" s="19">
        <v>-6.4211</v>
      </c>
      <c r="BS25" s="17">
        <v>0</v>
      </c>
      <c r="BT25" s="17">
        <v>0</v>
      </c>
      <c r="BU25" s="17">
        <v>0.37459999999999999</v>
      </c>
      <c r="BV25" s="17">
        <v>-5.8033000000000001</v>
      </c>
      <c r="BW25" s="17">
        <v>1.4001999999999999</v>
      </c>
      <c r="BX25" s="17">
        <v>-4.1064999999999996</v>
      </c>
      <c r="BY25" s="17">
        <v>2.3254000000000001</v>
      </c>
      <c r="BZ25" s="17">
        <v>-1.8136000000000001</v>
      </c>
      <c r="CA25" s="17">
        <v>2.4192999999999998</v>
      </c>
      <c r="CB25" s="17">
        <v>0.21840000000000001</v>
      </c>
      <c r="CC25" s="17">
        <v>2.2504</v>
      </c>
      <c r="CD25" s="17">
        <v>1.6453</v>
      </c>
      <c r="CE25" s="12">
        <v>1.5646</v>
      </c>
      <c r="CF25" s="12">
        <v>0.25719999999999998</v>
      </c>
      <c r="CG25" s="12">
        <v>-2.4967999999999999</v>
      </c>
      <c r="CH25" s="12">
        <v>-3.7986</v>
      </c>
      <c r="CI25" s="12">
        <v>3.2549999999999999</v>
      </c>
      <c r="CJ25" s="12">
        <v>-5.8571999999999997</v>
      </c>
      <c r="CK25" s="12">
        <v>-0.24759999999999999</v>
      </c>
      <c r="CL25" s="12">
        <v>-1.7139</v>
      </c>
      <c r="CM25" s="12">
        <v>-0.61150000000000004</v>
      </c>
      <c r="CN25" s="12">
        <v>-1.7139</v>
      </c>
      <c r="CO25" s="12">
        <v>-0.30990000000000001</v>
      </c>
      <c r="CP25" s="12">
        <v>-1.7139</v>
      </c>
      <c r="CQ25" s="12">
        <v>-3.9878</v>
      </c>
      <c r="CR25" s="12">
        <v>-1.371</v>
      </c>
      <c r="CS25" s="12">
        <v>0.24890000000000001</v>
      </c>
      <c r="CT25" s="12">
        <v>0.48199999999999998</v>
      </c>
      <c r="CU25" s="12">
        <v>-1.4256</v>
      </c>
      <c r="CV25" s="12">
        <v>-1.7989999999999999</v>
      </c>
      <c r="CW25" s="12">
        <v>-1.4256</v>
      </c>
      <c r="CX25" s="12">
        <v>-1.4826999999999999</v>
      </c>
      <c r="CY25" s="12">
        <v>-1.2656000000000001</v>
      </c>
      <c r="CZ25" s="12">
        <v>-1.5888</v>
      </c>
      <c r="DA25" s="12">
        <v>-5.7118000000000002</v>
      </c>
      <c r="DB25" s="12">
        <v>2.7711000000000001</v>
      </c>
      <c r="DC25" s="12">
        <v>0.10349999999999999</v>
      </c>
      <c r="DD25" s="12">
        <v>5.2286000000000001</v>
      </c>
      <c r="DE25" s="12">
        <v>-3.4188000000000001</v>
      </c>
      <c r="DF25" s="12">
        <v>0.61019999999999996</v>
      </c>
      <c r="DG25" s="12">
        <v>-3.6709000000000001</v>
      </c>
      <c r="DH25" s="12">
        <v>0.61019999999999996</v>
      </c>
      <c r="DI25" s="12">
        <v>-4.2659000000000002</v>
      </c>
      <c r="DJ25" s="12">
        <v>-0.71060000000000001</v>
      </c>
      <c r="DK25" s="12">
        <v>-3.7294</v>
      </c>
      <c r="DL25" s="12">
        <v>-1.9699999999999999E-2</v>
      </c>
      <c r="DM25" s="12">
        <v>-3.6932</v>
      </c>
      <c r="DN25" s="12">
        <v>1.8211999999999999</v>
      </c>
      <c r="DO25" s="12">
        <v>-3.7884000000000002</v>
      </c>
      <c r="DP25" s="12">
        <v>2.1958000000000002</v>
      </c>
    </row>
    <row r="26" spans="2:120" x14ac:dyDescent="0.2">
      <c r="B26" s="1" t="s">
        <v>201</v>
      </c>
      <c r="C26" s="1" t="s">
        <v>479</v>
      </c>
      <c r="D26" s="5">
        <f t="shared" si="41"/>
        <v>15.6343</v>
      </c>
      <c r="E26" s="5">
        <f t="shared" si="42"/>
        <v>16.315100000000001</v>
      </c>
      <c r="F26" s="5">
        <f t="shared" si="43"/>
        <v>3.2252000000000001</v>
      </c>
      <c r="G26" s="5">
        <f t="shared" si="44"/>
        <v>1.157</v>
      </c>
      <c r="H26" s="5">
        <f t="shared" si="45"/>
        <v>1.5285</v>
      </c>
      <c r="I26" s="5">
        <f t="shared" si="46"/>
        <v>1.0350000000000001</v>
      </c>
      <c r="J26" s="5">
        <f t="shared" si="47"/>
        <v>1.8955000000000002</v>
      </c>
      <c r="K26" s="5">
        <f t="shared" si="48"/>
        <v>1.1645999999999992</v>
      </c>
      <c r="L26" s="5">
        <f t="shared" si="49"/>
        <v>5.8549286759105783</v>
      </c>
      <c r="M26" s="5">
        <f t="shared" si="50"/>
        <v>1.9161033844759006</v>
      </c>
      <c r="N26" s="5">
        <f t="shared" si="51"/>
        <v>3.9523980622203565</v>
      </c>
      <c r="O26" s="5" t="s">
        <v>566</v>
      </c>
      <c r="P26" s="5">
        <f t="shared" si="58"/>
        <v>6.4301590058100437</v>
      </c>
      <c r="Q26" s="5">
        <f t="shared" si="52"/>
        <v>7.0774198271686553</v>
      </c>
      <c r="R26" s="5">
        <f t="shared" si="59"/>
        <v>4.053898333703005</v>
      </c>
      <c r="S26" s="5">
        <f t="shared" si="60"/>
        <v>5.2775317734713836</v>
      </c>
      <c r="T26" s="5">
        <f t="shared" si="61"/>
        <v>6.5551938994967944</v>
      </c>
      <c r="U26" s="5">
        <f t="shared" si="62"/>
        <v>7.3382637081260578</v>
      </c>
      <c r="V26" s="5">
        <f t="shared" si="63"/>
        <v>1.0053343821833607</v>
      </c>
      <c r="W26" s="5">
        <f t="shared" si="64"/>
        <v>2.0422296149062182</v>
      </c>
      <c r="X26" s="5">
        <f t="shared" si="65"/>
        <v>0.42895449642124045</v>
      </c>
      <c r="Y26" s="5">
        <f t="shared" si="53"/>
        <v>1.1665000000000001</v>
      </c>
      <c r="Z26" s="5">
        <f t="shared" si="54"/>
        <v>0.62290000000000001</v>
      </c>
      <c r="AA26" s="5">
        <f t="shared" si="55"/>
        <v>1.4891000000000001</v>
      </c>
      <c r="AB26" s="5">
        <f t="shared" si="56"/>
        <v>2.6498999999999997</v>
      </c>
      <c r="AC26" s="6">
        <f t="shared" si="57"/>
        <v>2.8772000000000002</v>
      </c>
      <c r="AD26" s="6">
        <f t="shared" si="66"/>
        <v>0.4083</v>
      </c>
      <c r="AE26" s="6">
        <f t="shared" si="67"/>
        <v>0.33899999999999997</v>
      </c>
      <c r="AF26" s="6">
        <f t="shared" si="68"/>
        <v>0.30290000000000017</v>
      </c>
      <c r="AG26" s="9">
        <v>0</v>
      </c>
      <c r="AH26" s="9">
        <v>0</v>
      </c>
      <c r="AI26" s="9">
        <v>0</v>
      </c>
      <c r="AJ26" s="9">
        <v>-1.157</v>
      </c>
      <c r="AK26" s="9">
        <v>0</v>
      </c>
      <c r="AL26" s="9">
        <v>-1.6967000000000001</v>
      </c>
      <c r="AM26" s="9">
        <v>0</v>
      </c>
      <c r="AN26" s="9">
        <v>-3.2252000000000001</v>
      </c>
      <c r="AO26" s="9">
        <v>0</v>
      </c>
      <c r="AP26" s="9">
        <v>-4.2602000000000002</v>
      </c>
      <c r="AQ26" s="9">
        <v>0</v>
      </c>
      <c r="AR26" s="9">
        <v>-6.1557000000000004</v>
      </c>
      <c r="AS26" s="9">
        <v>0</v>
      </c>
      <c r="AT26" s="9">
        <v>-7.3202999999999996</v>
      </c>
      <c r="AU26" s="9">
        <v>0</v>
      </c>
      <c r="AV26" s="9">
        <v>-16.315100000000001</v>
      </c>
      <c r="AW26" s="9">
        <v>0</v>
      </c>
      <c r="AX26" s="9">
        <v>-15.6343</v>
      </c>
      <c r="AY26" s="18">
        <v>1.2719</v>
      </c>
      <c r="AZ26" s="18">
        <v>-6.1651999999999996</v>
      </c>
      <c r="BA26" s="19">
        <v>1.1658999999999999</v>
      </c>
      <c r="BB26" s="19">
        <v>-6.1651999999999996</v>
      </c>
      <c r="BC26" s="19">
        <v>0.67249999999999999</v>
      </c>
      <c r="BD26" s="19">
        <v>-6.1651999999999996</v>
      </c>
      <c r="BE26" s="19">
        <v>0.64639999999999997</v>
      </c>
      <c r="BF26" s="19">
        <v>-6.1651999999999996</v>
      </c>
      <c r="BG26" s="19">
        <v>0.4642</v>
      </c>
      <c r="BH26" s="19">
        <v>-6.1651999999999996</v>
      </c>
      <c r="BI26" s="19">
        <v>-0.15870000000000001</v>
      </c>
      <c r="BJ26" s="19">
        <v>-6.1651999999999996</v>
      </c>
      <c r="BK26" s="19">
        <v>-0.52010000000000001</v>
      </c>
      <c r="BL26" s="19">
        <v>-6.1651999999999996</v>
      </c>
      <c r="BM26" s="19">
        <v>-0.81659999999999999</v>
      </c>
      <c r="BN26" s="19">
        <v>-6.1651999999999996</v>
      </c>
      <c r="BO26" s="19">
        <v>-1.484</v>
      </c>
      <c r="BP26" s="19">
        <v>-6.1651999999999996</v>
      </c>
      <c r="BQ26" s="19">
        <v>-1.6052999999999999</v>
      </c>
      <c r="BR26" s="19">
        <v>-6.1651999999999996</v>
      </c>
      <c r="BS26" s="17">
        <v>0</v>
      </c>
      <c r="BT26" s="17">
        <v>0</v>
      </c>
      <c r="BU26" s="17">
        <v>-2.0358000000000001</v>
      </c>
      <c r="BV26" s="17">
        <v>-5.4896000000000003</v>
      </c>
      <c r="BW26" s="17">
        <v>-0.15809999999999999</v>
      </c>
      <c r="BX26" s="17">
        <v>-5.1078999999999999</v>
      </c>
      <c r="BY26" s="17">
        <v>1.2878000000000001</v>
      </c>
      <c r="BZ26" s="17">
        <v>-3.6219999999999999</v>
      </c>
      <c r="CA26" s="17">
        <v>1.8117000000000001</v>
      </c>
      <c r="CB26" s="17">
        <v>-1.8173999999999999</v>
      </c>
      <c r="CC26" s="17">
        <v>1.8117000000000001</v>
      </c>
      <c r="CD26" s="17">
        <v>-1.8173999999999999</v>
      </c>
      <c r="CE26" s="12">
        <v>1.484</v>
      </c>
      <c r="CF26" s="12">
        <v>-0.92330000000000001</v>
      </c>
      <c r="CG26" s="12">
        <v>-4.0532000000000004</v>
      </c>
      <c r="CH26" s="12">
        <v>-4.1923000000000004</v>
      </c>
      <c r="CI26" s="12">
        <v>2.1221999999999999</v>
      </c>
      <c r="CJ26" s="12">
        <v>-7.6497999999999999</v>
      </c>
      <c r="CK26" s="12">
        <v>-0.78680000000000005</v>
      </c>
      <c r="CL26" s="12">
        <v>-2.3761999999999999</v>
      </c>
      <c r="CM26" s="12">
        <v>-1.1951000000000001</v>
      </c>
      <c r="CN26" s="12">
        <v>-2.3761999999999999</v>
      </c>
      <c r="CO26" s="12">
        <v>-0.91059999999999997</v>
      </c>
      <c r="CP26" s="12">
        <v>-2.0701000000000001</v>
      </c>
      <c r="CQ26" s="12">
        <v>-4.6679000000000004</v>
      </c>
      <c r="CR26" s="12">
        <v>-3.5922000000000001</v>
      </c>
      <c r="CS26" s="12">
        <v>-0.89980000000000004</v>
      </c>
      <c r="CT26" s="12">
        <v>0.10290000000000001</v>
      </c>
      <c r="CU26" s="12">
        <v>-2.1038000000000001</v>
      </c>
      <c r="CV26" s="12">
        <v>-2.6695000000000002</v>
      </c>
      <c r="CW26" s="12">
        <v>-2.4428000000000001</v>
      </c>
      <c r="CX26" s="12">
        <v>-2.6695000000000002</v>
      </c>
      <c r="CY26" s="12">
        <v>-1.9393</v>
      </c>
      <c r="CZ26" s="12">
        <v>-2.7406999999999999</v>
      </c>
      <c r="DA26" s="12">
        <v>-6.5888</v>
      </c>
      <c r="DB26" s="12">
        <v>1.8802000000000001</v>
      </c>
      <c r="DC26" s="12">
        <v>-0.86870000000000003</v>
      </c>
      <c r="DD26" s="12">
        <v>6.4770000000000003</v>
      </c>
      <c r="DE26" s="12">
        <v>-4.2640000000000002</v>
      </c>
      <c r="DF26" s="12">
        <v>-0.40129999999999999</v>
      </c>
      <c r="DG26" s="12">
        <v>-4.5669000000000004</v>
      </c>
      <c r="DH26" s="12">
        <v>-0.40129999999999999</v>
      </c>
      <c r="DI26" s="12">
        <v>-5.5434999999999999</v>
      </c>
      <c r="DJ26" s="12">
        <v>2.2917000000000001</v>
      </c>
      <c r="DK26" s="12">
        <v>-4.7244000000000002</v>
      </c>
      <c r="DL26" s="12">
        <v>1.7088000000000001</v>
      </c>
      <c r="DM26" s="12">
        <v>-4.2716000000000003</v>
      </c>
      <c r="DN26" s="12">
        <v>-0.28260000000000002</v>
      </c>
      <c r="DO26" s="12">
        <v>-4.3002000000000002</v>
      </c>
      <c r="DP26" s="12">
        <v>-0.71060000000000001</v>
      </c>
    </row>
    <row r="27" spans="2:120" x14ac:dyDescent="0.2">
      <c r="B27" s="1" t="s">
        <v>202</v>
      </c>
      <c r="C27" s="1"/>
      <c r="D27" s="5">
        <f t="shared" si="41"/>
        <v>14.7752</v>
      </c>
      <c r="E27" s="5">
        <f t="shared" si="42"/>
        <v>14.081099999999999</v>
      </c>
      <c r="F27" s="5">
        <f t="shared" si="43"/>
        <v>3.1509</v>
      </c>
      <c r="G27" s="5">
        <f t="shared" si="44"/>
        <v>1.0941000000000001</v>
      </c>
      <c r="H27" s="5">
        <f t="shared" si="45"/>
        <v>1.6002000000000001</v>
      </c>
      <c r="I27" s="5">
        <f t="shared" si="46"/>
        <v>1.1138000000000003</v>
      </c>
      <c r="J27" s="5">
        <f t="shared" si="47"/>
        <v>1.4972999999999992</v>
      </c>
      <c r="K27" s="5">
        <f t="shared" si="48"/>
        <v>0.73720000000000052</v>
      </c>
      <c r="L27" s="5">
        <f t="shared" si="49"/>
        <v>6.0890629829227416</v>
      </c>
      <c r="M27" s="5">
        <f t="shared" si="50"/>
        <v>1.8960657715385301</v>
      </c>
      <c r="N27" s="5">
        <f t="shared" si="51"/>
        <v>5.4266554245832701</v>
      </c>
      <c r="O27" s="5">
        <f t="shared" ref="O27:O32" si="69">((CA27-CC27)^2+(CB27-CD27)^2)^0.5</f>
        <v>1.182222254908103</v>
      </c>
      <c r="P27" s="5">
        <f t="shared" si="58"/>
        <v>6.1749923732746419</v>
      </c>
      <c r="Q27" s="5">
        <f t="shared" si="52"/>
        <v>6.5306763087753783</v>
      </c>
      <c r="R27" s="5">
        <f t="shared" si="59"/>
        <v>4.3139609293548311</v>
      </c>
      <c r="S27" s="5">
        <f t="shared" si="60"/>
        <v>5.112367323461803</v>
      </c>
      <c r="T27" s="5">
        <f t="shared" si="61"/>
        <v>6.4164454840667036</v>
      </c>
      <c r="U27" s="5">
        <f t="shared" si="62"/>
        <v>7.6201090733663381</v>
      </c>
      <c r="V27" s="5">
        <f t="shared" si="63"/>
        <v>0.91791366151724674</v>
      </c>
      <c r="W27" s="5">
        <f t="shared" si="64"/>
        <v>2.0177086905695778</v>
      </c>
      <c r="X27" s="5">
        <f t="shared" si="65"/>
        <v>0.30402161107395048</v>
      </c>
      <c r="Y27" s="5">
        <f t="shared" si="53"/>
        <v>1.1608000000000001</v>
      </c>
      <c r="Z27" s="5">
        <f t="shared" si="54"/>
        <v>0.69350000000000001</v>
      </c>
      <c r="AA27" s="5">
        <f t="shared" si="55"/>
        <v>1.5621</v>
      </c>
      <c r="AB27" s="5">
        <f t="shared" si="56"/>
        <v>2.6974999999999998</v>
      </c>
      <c r="AC27" s="6">
        <f t="shared" si="57"/>
        <v>2.3659999999999997</v>
      </c>
      <c r="AD27" s="6">
        <f t="shared" si="66"/>
        <v>0.41969999999999974</v>
      </c>
      <c r="AE27" s="6">
        <f t="shared" si="67"/>
        <v>0.33650000000000002</v>
      </c>
      <c r="AF27" s="6">
        <f t="shared" si="68"/>
        <v>0.26419999999999999</v>
      </c>
      <c r="AG27" s="9">
        <v>0</v>
      </c>
      <c r="AH27" s="9">
        <v>0</v>
      </c>
      <c r="AI27" s="9">
        <v>0</v>
      </c>
      <c r="AJ27" s="9">
        <v>-1.0941000000000001</v>
      </c>
      <c r="AK27" s="9">
        <v>0</v>
      </c>
      <c r="AL27" s="9">
        <v>-1.5507</v>
      </c>
      <c r="AM27" s="9">
        <v>0</v>
      </c>
      <c r="AN27" s="9">
        <v>-3.1509</v>
      </c>
      <c r="AO27" s="9">
        <v>0</v>
      </c>
      <c r="AP27" s="9">
        <v>-4.2647000000000004</v>
      </c>
      <c r="AQ27" s="9">
        <v>0</v>
      </c>
      <c r="AR27" s="9">
        <v>-5.7619999999999996</v>
      </c>
      <c r="AS27" s="9">
        <v>0</v>
      </c>
      <c r="AT27" s="9">
        <v>-6.4992000000000001</v>
      </c>
      <c r="AU27" s="9">
        <v>0</v>
      </c>
      <c r="AV27" s="9">
        <v>-14.081099999999999</v>
      </c>
      <c r="AW27" s="9">
        <v>0</v>
      </c>
      <c r="AX27" s="9">
        <v>-14.7752</v>
      </c>
      <c r="AY27" s="18">
        <v>1.0654999999999999</v>
      </c>
      <c r="AZ27" s="18">
        <v>-5.0305</v>
      </c>
      <c r="BA27" s="19">
        <v>1.1658999999999999</v>
      </c>
      <c r="BB27" s="19">
        <v>-5.0305</v>
      </c>
      <c r="BC27" s="19">
        <v>0.60899999999999999</v>
      </c>
      <c r="BD27" s="19">
        <v>-5.0305</v>
      </c>
      <c r="BE27" s="19">
        <v>0.57089999999999996</v>
      </c>
      <c r="BF27" s="19">
        <v>-5.0305</v>
      </c>
      <c r="BG27" s="19">
        <v>0.26229999999999998</v>
      </c>
      <c r="BH27" s="19">
        <v>-5.0305</v>
      </c>
      <c r="BI27" s="19">
        <v>-0.43120000000000003</v>
      </c>
      <c r="BJ27" s="19">
        <v>-5.0305</v>
      </c>
      <c r="BK27" s="19">
        <v>-0.58989999999999998</v>
      </c>
      <c r="BL27" s="19">
        <v>-5.0305</v>
      </c>
      <c r="BM27" s="19">
        <v>-0.95309999999999995</v>
      </c>
      <c r="BN27" s="19">
        <v>-5.0305</v>
      </c>
      <c r="BO27" s="19">
        <v>-1.5316000000000001</v>
      </c>
      <c r="BP27" s="19">
        <v>-5.0305</v>
      </c>
      <c r="BQ27" s="19">
        <v>-1.3005</v>
      </c>
      <c r="BR27" s="19">
        <v>-5.0305</v>
      </c>
      <c r="BS27" s="17">
        <v>0</v>
      </c>
      <c r="BT27" s="17">
        <v>0</v>
      </c>
      <c r="BU27" s="17">
        <v>1.3976</v>
      </c>
      <c r="BV27" s="17">
        <v>5.9264999999999999</v>
      </c>
      <c r="BW27" s="17">
        <v>3.2722000000000002</v>
      </c>
      <c r="BX27" s="17">
        <v>5.6420000000000003</v>
      </c>
      <c r="BY27" s="17">
        <v>5.9880000000000004</v>
      </c>
      <c r="BZ27" s="17">
        <v>4.1566999999999998</v>
      </c>
      <c r="CA27" s="17">
        <v>6.0122</v>
      </c>
      <c r="CB27" s="17">
        <v>1.8255999999999999</v>
      </c>
      <c r="CC27" s="17">
        <v>4.8311000000000002</v>
      </c>
      <c r="CD27" s="17">
        <v>1.8771</v>
      </c>
      <c r="CE27" s="12">
        <v>3.1648000000000001</v>
      </c>
      <c r="CF27" s="12">
        <v>3.3700000000000001E-2</v>
      </c>
      <c r="CG27" s="12">
        <v>3.8963999999999999</v>
      </c>
      <c r="CH27" s="12">
        <v>6.1651999999999996</v>
      </c>
      <c r="CI27" s="12">
        <v>6.8040000000000003</v>
      </c>
      <c r="CJ27" s="12">
        <v>0.3175</v>
      </c>
      <c r="CK27" s="12">
        <v>3.7921999999999998</v>
      </c>
      <c r="CL27" s="12">
        <v>2.6835</v>
      </c>
      <c r="CM27" s="12">
        <v>3.3725000000000001</v>
      </c>
      <c r="CN27" s="12">
        <v>2.6835</v>
      </c>
      <c r="CO27" s="12">
        <v>3.1509</v>
      </c>
      <c r="CP27" s="12">
        <v>3.2271000000000001</v>
      </c>
      <c r="CQ27" s="12">
        <v>1.51</v>
      </c>
      <c r="CR27" s="12">
        <v>-0.76259999999999994</v>
      </c>
      <c r="CS27" s="12">
        <v>4.6430999999999996</v>
      </c>
      <c r="CT27" s="12">
        <v>3.2772000000000001</v>
      </c>
      <c r="CU27" s="12">
        <v>2.7869999999999999</v>
      </c>
      <c r="CV27" s="12">
        <v>1.6935</v>
      </c>
      <c r="CW27" s="12">
        <v>2.4504999999999999</v>
      </c>
      <c r="CX27" s="12">
        <v>1.6935</v>
      </c>
      <c r="CY27" s="12">
        <v>1.9069</v>
      </c>
      <c r="CZ27" s="12">
        <v>1.6935</v>
      </c>
      <c r="DA27" s="12">
        <v>5.6616999999999997</v>
      </c>
      <c r="DB27" s="12">
        <v>-3.5095999999999998</v>
      </c>
      <c r="DC27" s="12">
        <v>3.4112</v>
      </c>
      <c r="DD27" s="12">
        <v>3.7706</v>
      </c>
      <c r="DE27" s="12">
        <v>3.2759999999999998</v>
      </c>
      <c r="DF27" s="12">
        <v>-0.1797</v>
      </c>
      <c r="DG27" s="12">
        <v>3.2759999999999998</v>
      </c>
      <c r="DH27" s="12">
        <v>8.4500000000000006E-2</v>
      </c>
      <c r="DI27" s="12">
        <v>-5.8369</v>
      </c>
      <c r="DJ27" s="12">
        <v>7.5481999999999996</v>
      </c>
      <c r="DK27" s="12">
        <v>-5.2114000000000003</v>
      </c>
      <c r="DL27" s="12">
        <v>6.8764000000000003</v>
      </c>
      <c r="DM27" s="12">
        <v>-5.0469999999999997</v>
      </c>
      <c r="DN27" s="12">
        <v>4.8654000000000002</v>
      </c>
      <c r="DO27" s="12">
        <v>-5.1435000000000004</v>
      </c>
      <c r="DP27" s="12">
        <v>4.5770999999999997</v>
      </c>
    </row>
    <row r="28" spans="2:120" x14ac:dyDescent="0.2">
      <c r="B28" s="1" t="s">
        <v>351</v>
      </c>
      <c r="C28" s="1"/>
      <c r="D28" s="5">
        <f t="shared" si="41"/>
        <v>13.696300000000001</v>
      </c>
      <c r="E28" s="5">
        <f t="shared" si="42"/>
        <v>13.448700000000001</v>
      </c>
      <c r="F28" s="5">
        <f t="shared" si="43"/>
        <v>3.0385</v>
      </c>
      <c r="G28" s="5">
        <f t="shared" si="44"/>
        <v>0.92649999999999999</v>
      </c>
      <c r="H28" s="5">
        <f t="shared" si="45"/>
        <v>1.6415</v>
      </c>
      <c r="I28" s="5">
        <f t="shared" si="46"/>
        <v>0.85400000000000009</v>
      </c>
      <c r="J28" s="5">
        <f t="shared" si="47"/>
        <v>1.4694000000000003</v>
      </c>
      <c r="K28" s="5">
        <f t="shared" si="48"/>
        <v>0.66739999999999977</v>
      </c>
      <c r="L28" s="5">
        <f t="shared" si="49"/>
        <v>6.3220130504452454</v>
      </c>
      <c r="M28" s="5">
        <f t="shared" si="50"/>
        <v>1.8916915710548587</v>
      </c>
      <c r="N28" s="5">
        <f t="shared" si="51"/>
        <v>4.7399285202327626</v>
      </c>
      <c r="O28" s="5">
        <f t="shared" si="69"/>
        <v>1.110929471208681</v>
      </c>
      <c r="P28" s="5">
        <f t="shared" si="58"/>
        <v>5.8875506053026827</v>
      </c>
      <c r="Q28" s="5">
        <f t="shared" si="52"/>
        <v>6.4097581374026902</v>
      </c>
      <c r="R28" s="5">
        <f t="shared" si="59"/>
        <v>4.4220455956491449</v>
      </c>
      <c r="S28" s="5">
        <f t="shared" si="60"/>
        <v>4.2649936987057782</v>
      </c>
      <c r="T28" s="5">
        <f t="shared" si="61"/>
        <v>4.7469427055737672</v>
      </c>
      <c r="U28" s="5">
        <f t="shared" si="62"/>
        <v>7.1144961606567749</v>
      </c>
      <c r="V28" s="5">
        <f t="shared" si="63"/>
        <v>0.93888461484891728</v>
      </c>
      <c r="W28" s="5">
        <f t="shared" si="64"/>
        <v>1.8999181298150716</v>
      </c>
      <c r="X28" s="5">
        <f t="shared" si="65"/>
        <v>0.23601906702637457</v>
      </c>
      <c r="Y28" s="5">
        <f t="shared" si="53"/>
        <v>1.0655000000000001</v>
      </c>
      <c r="Z28" s="5">
        <f t="shared" si="54"/>
        <v>0.60959999999999992</v>
      </c>
      <c r="AA28" s="5">
        <f t="shared" si="55"/>
        <v>1.4777</v>
      </c>
      <c r="AB28" s="5">
        <f t="shared" si="56"/>
        <v>2.7888999999999999</v>
      </c>
      <c r="AC28" s="6">
        <f t="shared" si="57"/>
        <v>2.2778</v>
      </c>
      <c r="AD28" s="6">
        <f t="shared" si="66"/>
        <v>0.32450000000000001</v>
      </c>
      <c r="AE28" s="6">
        <f t="shared" si="67"/>
        <v>0.34220000000000006</v>
      </c>
      <c r="AF28" s="6">
        <f t="shared" si="68"/>
        <v>0.28509999999999991</v>
      </c>
      <c r="AG28" s="9">
        <v>0</v>
      </c>
      <c r="AH28" s="9">
        <v>0</v>
      </c>
      <c r="AI28" s="9">
        <v>0</v>
      </c>
      <c r="AJ28" s="9">
        <v>-0.92649999999999999</v>
      </c>
      <c r="AK28" s="9">
        <v>0</v>
      </c>
      <c r="AL28" s="9">
        <v>-1.397</v>
      </c>
      <c r="AM28" s="9">
        <v>0</v>
      </c>
      <c r="AN28" s="9">
        <v>-3.0385</v>
      </c>
      <c r="AO28" s="9">
        <v>0</v>
      </c>
      <c r="AP28" s="9">
        <v>-3.8925000000000001</v>
      </c>
      <c r="AQ28" s="9">
        <v>0</v>
      </c>
      <c r="AR28" s="9">
        <v>-5.3619000000000003</v>
      </c>
      <c r="AS28" s="9">
        <v>0</v>
      </c>
      <c r="AT28" s="9">
        <v>-6.0293000000000001</v>
      </c>
      <c r="AU28" s="9">
        <v>0</v>
      </c>
      <c r="AV28" s="9">
        <v>-13.448700000000001</v>
      </c>
      <c r="AW28" s="9">
        <v>0</v>
      </c>
      <c r="AX28" s="9">
        <v>-13.696300000000001</v>
      </c>
      <c r="AY28" s="18">
        <v>1.2421</v>
      </c>
      <c r="AZ28" s="18">
        <v>-5.2083000000000004</v>
      </c>
      <c r="BA28" s="19">
        <v>1.4249000000000001</v>
      </c>
      <c r="BB28" s="19">
        <v>-5.2083000000000004</v>
      </c>
      <c r="BC28" s="19">
        <v>0.77410000000000001</v>
      </c>
      <c r="BD28" s="19">
        <v>-5.2083000000000004</v>
      </c>
      <c r="BE28" s="19">
        <v>0.74609999999999999</v>
      </c>
      <c r="BF28" s="19">
        <v>-5.2083000000000004</v>
      </c>
      <c r="BG28" s="19">
        <v>0.52259999999999995</v>
      </c>
      <c r="BH28" s="19">
        <v>-5.2083000000000004</v>
      </c>
      <c r="BI28" s="19">
        <v>-8.6999999999999994E-2</v>
      </c>
      <c r="BJ28" s="19">
        <v>-5.2083000000000004</v>
      </c>
      <c r="BK28" s="19">
        <v>-0.31940000000000002</v>
      </c>
      <c r="BL28" s="19">
        <v>-5.2083000000000004</v>
      </c>
      <c r="BM28" s="19">
        <v>-0.7036</v>
      </c>
      <c r="BN28" s="19">
        <v>-5.2083000000000004</v>
      </c>
      <c r="BO28" s="19">
        <v>-1.3640000000000001</v>
      </c>
      <c r="BP28" s="19">
        <v>-5.2083000000000004</v>
      </c>
      <c r="BQ28" s="19">
        <v>-1.0357000000000001</v>
      </c>
      <c r="BR28" s="19">
        <v>-5.2083000000000004</v>
      </c>
      <c r="BS28" s="17">
        <v>0</v>
      </c>
      <c r="BT28" s="17">
        <v>0</v>
      </c>
      <c r="BU28" s="17">
        <v>-1.585</v>
      </c>
      <c r="BV28" s="17">
        <v>6.1200999999999999</v>
      </c>
      <c r="BW28" s="17">
        <v>0.2838</v>
      </c>
      <c r="BX28" s="17">
        <v>6.4135</v>
      </c>
      <c r="BY28" s="17">
        <v>4.1688000000000001</v>
      </c>
      <c r="BZ28" s="17">
        <v>6.8269000000000002</v>
      </c>
      <c r="CA28" s="17">
        <v>4.6925999999999997</v>
      </c>
      <c r="CB28" s="17">
        <v>6.1791999999999998</v>
      </c>
      <c r="CC28" s="17">
        <v>5.0335999999999999</v>
      </c>
      <c r="CD28" s="17">
        <v>5.1219000000000001</v>
      </c>
      <c r="CE28" s="12">
        <v>5.2267000000000001</v>
      </c>
      <c r="CF28" s="12">
        <v>5.6794000000000002</v>
      </c>
      <c r="CG28" s="12">
        <v>5.5904999999999996</v>
      </c>
      <c r="CH28" s="12">
        <v>11.5557</v>
      </c>
      <c r="CI28" s="12">
        <v>5.6177999999999999</v>
      </c>
      <c r="CJ28" s="12">
        <v>5.1459999999999999</v>
      </c>
      <c r="CK28" s="12">
        <v>4.0735000000000001</v>
      </c>
      <c r="CL28" s="12">
        <v>-0.67369999999999997</v>
      </c>
      <c r="CM28" s="12">
        <v>3.7490000000000001</v>
      </c>
      <c r="CN28" s="12">
        <v>-0.67369999999999997</v>
      </c>
      <c r="CO28" s="12">
        <v>5.7759999999999998</v>
      </c>
      <c r="CP28" s="12">
        <v>2.8054000000000001</v>
      </c>
      <c r="CQ28" s="12">
        <v>8.0009999999999994</v>
      </c>
      <c r="CR28" s="12">
        <v>6.6269</v>
      </c>
      <c r="CS28" s="12">
        <v>3.7465000000000002</v>
      </c>
      <c r="CT28" s="12">
        <v>6.9259000000000004</v>
      </c>
      <c r="CU28" s="12">
        <v>3.9083999999999999</v>
      </c>
      <c r="CV28" s="12">
        <v>-0.67369999999999997</v>
      </c>
      <c r="CW28" s="12">
        <v>3.5661999999999998</v>
      </c>
      <c r="CX28" s="12">
        <v>-0.67369999999999997</v>
      </c>
      <c r="CY28" s="12">
        <v>7.0822000000000003</v>
      </c>
      <c r="CZ28" s="12">
        <v>3.2244999999999999</v>
      </c>
      <c r="DA28" s="12">
        <v>2.9883000000000002</v>
      </c>
      <c r="DB28" s="12">
        <v>0.82169999999999999</v>
      </c>
      <c r="DC28" s="12">
        <v>10.1022</v>
      </c>
      <c r="DD28" s="12">
        <v>0.72960000000000003</v>
      </c>
      <c r="DE28" s="12">
        <v>3.5489999999999999</v>
      </c>
      <c r="DF28" s="12">
        <v>-0.67369999999999997</v>
      </c>
      <c r="DG28" s="12">
        <v>3.2639</v>
      </c>
      <c r="DH28" s="12">
        <v>-0.67369999999999997</v>
      </c>
      <c r="DI28" s="12">
        <v>0.1537</v>
      </c>
      <c r="DJ28" s="12">
        <v>7.2313999999999998</v>
      </c>
      <c r="DK28" s="12">
        <v>0.74609999999999999</v>
      </c>
      <c r="DL28" s="12">
        <v>6.5030000000000001</v>
      </c>
      <c r="DM28" s="12">
        <v>0.75439999999999996</v>
      </c>
      <c r="DN28" s="12">
        <v>4.6031000000000004</v>
      </c>
      <c r="DO28" s="12">
        <v>0.69340000000000002</v>
      </c>
      <c r="DP28" s="12">
        <v>4.3750999999999998</v>
      </c>
    </row>
    <row r="29" spans="2:120" x14ac:dyDescent="0.2">
      <c r="B29" s="1" t="s">
        <v>352</v>
      </c>
      <c r="C29" s="1" t="s">
        <v>484</v>
      </c>
      <c r="D29" s="5">
        <f t="shared" si="41"/>
        <v>14.285600000000001</v>
      </c>
      <c r="E29" s="5">
        <f t="shared" si="42"/>
        <v>14.2189</v>
      </c>
      <c r="F29" s="5">
        <f t="shared" si="43"/>
        <v>3.0226000000000002</v>
      </c>
      <c r="G29" s="5">
        <f t="shared" si="44"/>
        <v>0.96650000000000003</v>
      </c>
      <c r="H29" s="5">
        <f t="shared" si="45"/>
        <v>1.6142000000000001</v>
      </c>
      <c r="I29" s="5">
        <f t="shared" si="46"/>
        <v>0.74229999999999974</v>
      </c>
      <c r="J29" s="5">
        <f t="shared" si="47"/>
        <v>1.4280999999999997</v>
      </c>
      <c r="K29" s="5">
        <f t="shared" si="48"/>
        <v>1.3018000000000001</v>
      </c>
      <c r="L29" s="5" t="s">
        <v>566</v>
      </c>
      <c r="M29" s="5" t="s">
        <v>566</v>
      </c>
      <c r="N29" s="5" t="s">
        <v>566</v>
      </c>
      <c r="O29" s="5" t="s">
        <v>566</v>
      </c>
      <c r="P29" s="5">
        <f t="shared" si="58"/>
        <v>5.4255934320588377</v>
      </c>
      <c r="Q29" s="5">
        <f t="shared" si="52"/>
        <v>5.9495588786060427</v>
      </c>
      <c r="R29" s="5">
        <f t="shared" si="59"/>
        <v>3.9213029518260889</v>
      </c>
      <c r="S29" s="5">
        <f t="shared" si="60"/>
        <v>4.4489165692334574</v>
      </c>
      <c r="T29" s="5">
        <f t="shared" si="61"/>
        <v>5.2483407377951368</v>
      </c>
      <c r="U29" s="5">
        <f t="shared" si="62"/>
        <v>6.5030895342137187</v>
      </c>
      <c r="V29" s="5">
        <f t="shared" si="63"/>
        <v>0.79420452025910848</v>
      </c>
      <c r="W29" s="5">
        <f t="shared" si="64"/>
        <v>2.0272947343689323</v>
      </c>
      <c r="X29" s="5">
        <f t="shared" si="65"/>
        <v>0.49465407104359255</v>
      </c>
      <c r="Y29" s="5">
        <f t="shared" si="53"/>
        <v>1.0878000000000001</v>
      </c>
      <c r="Z29" s="5">
        <f t="shared" si="54"/>
        <v>0.60199999999999998</v>
      </c>
      <c r="AA29" s="5">
        <f t="shared" si="55"/>
        <v>1.4706999999999999</v>
      </c>
      <c r="AB29" s="5">
        <f t="shared" si="56"/>
        <v>2.5221999999999998</v>
      </c>
      <c r="AC29" s="6">
        <f t="shared" si="57"/>
        <v>2.1056999999999997</v>
      </c>
      <c r="AD29" s="6">
        <f t="shared" si="66"/>
        <v>0.30799999999999983</v>
      </c>
      <c r="AE29" s="6">
        <f t="shared" si="67"/>
        <v>0.30729999999999968</v>
      </c>
      <c r="AF29" s="6">
        <f t="shared" si="68"/>
        <v>0.25079999999999991</v>
      </c>
      <c r="AG29" s="9">
        <v>0</v>
      </c>
      <c r="AH29" s="9">
        <v>0</v>
      </c>
      <c r="AI29" s="9">
        <v>0</v>
      </c>
      <c r="AJ29" s="9">
        <v>-0.96650000000000003</v>
      </c>
      <c r="AK29" s="9">
        <v>0</v>
      </c>
      <c r="AL29" s="9">
        <v>-1.4084000000000001</v>
      </c>
      <c r="AM29" s="9">
        <v>0</v>
      </c>
      <c r="AN29" s="9">
        <v>-3.0226000000000002</v>
      </c>
      <c r="AO29" s="9">
        <v>0</v>
      </c>
      <c r="AP29" s="9">
        <v>-3.7648999999999999</v>
      </c>
      <c r="AQ29" s="9">
        <v>0</v>
      </c>
      <c r="AR29" s="9">
        <v>-5.1929999999999996</v>
      </c>
      <c r="AS29" s="9">
        <v>0</v>
      </c>
      <c r="AT29" s="9">
        <v>-6.4947999999999997</v>
      </c>
      <c r="AU29" s="9">
        <v>0</v>
      </c>
      <c r="AV29" s="9">
        <v>-14.2189</v>
      </c>
      <c r="AW29" s="9">
        <v>0</v>
      </c>
      <c r="AX29" s="9">
        <v>-14.285600000000001</v>
      </c>
      <c r="AY29" s="18">
        <v>1.0122</v>
      </c>
      <c r="AZ29" s="18">
        <v>-6.3220999999999998</v>
      </c>
      <c r="BA29" s="19">
        <v>1.2319</v>
      </c>
      <c r="BB29" s="19">
        <v>-6.3220999999999998</v>
      </c>
      <c r="BC29" s="19">
        <v>0.82679999999999998</v>
      </c>
      <c r="BD29" s="19">
        <v>-6.3220999999999998</v>
      </c>
      <c r="BE29" s="19">
        <v>0.71630000000000005</v>
      </c>
      <c r="BF29" s="19">
        <v>-6.3220999999999998</v>
      </c>
      <c r="BG29" s="19">
        <v>0.4642</v>
      </c>
      <c r="BH29" s="19">
        <v>-6.3220999999999998</v>
      </c>
      <c r="BI29" s="19">
        <v>-0.13780000000000001</v>
      </c>
      <c r="BJ29" s="19">
        <v>-6.3220999999999998</v>
      </c>
      <c r="BK29" s="19">
        <v>-0.3715</v>
      </c>
      <c r="BL29" s="19">
        <v>-6.3220999999999998</v>
      </c>
      <c r="BM29" s="19">
        <v>-0.64390000000000003</v>
      </c>
      <c r="BN29" s="19">
        <v>-6.3220999999999998</v>
      </c>
      <c r="BO29" s="19">
        <v>-1.2903</v>
      </c>
      <c r="BP29" s="19">
        <v>-6.3220999999999998</v>
      </c>
      <c r="BQ29" s="19">
        <v>-1.0934999999999999</v>
      </c>
      <c r="BR29" s="19">
        <v>-6.3220999999999998</v>
      </c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2">
        <v>0</v>
      </c>
      <c r="CF29" s="12">
        <v>0</v>
      </c>
      <c r="CG29" s="12">
        <v>-1.1619999999999999</v>
      </c>
      <c r="CH29" s="12">
        <v>-5.2996999999999996</v>
      </c>
      <c r="CI29" s="12">
        <v>2.3254000000000001</v>
      </c>
      <c r="CJ29" s="12">
        <v>-0.47939999999999999</v>
      </c>
      <c r="CK29" s="12">
        <v>3.4346999999999999</v>
      </c>
      <c r="CL29" s="12">
        <v>-0.67369999999999997</v>
      </c>
      <c r="CM29" s="12">
        <v>3.1267</v>
      </c>
      <c r="CN29" s="12">
        <v>-0.67369999999999997</v>
      </c>
      <c r="CO29" s="12">
        <v>0.54990000000000006</v>
      </c>
      <c r="CP29" s="12">
        <v>0.1187</v>
      </c>
      <c r="CQ29" s="12">
        <v>1.7221</v>
      </c>
      <c r="CR29" s="12">
        <v>-3.6233</v>
      </c>
      <c r="CS29" s="12">
        <v>3.4563000000000001</v>
      </c>
      <c r="CT29" s="12">
        <v>0.47370000000000001</v>
      </c>
      <c r="CU29" s="12">
        <v>3.2892999999999999</v>
      </c>
      <c r="CV29" s="12">
        <v>-0.67369999999999997</v>
      </c>
      <c r="CW29" s="12">
        <v>2.9820000000000002</v>
      </c>
      <c r="CX29" s="12">
        <v>-0.67369999999999997</v>
      </c>
      <c r="CY29" s="12">
        <v>2.7273000000000001</v>
      </c>
      <c r="CZ29" s="12">
        <v>2.1501000000000001</v>
      </c>
      <c r="DA29" s="12">
        <v>5.2367999999999997</v>
      </c>
      <c r="DB29" s="12">
        <v>6.7595999999999998</v>
      </c>
      <c r="DC29" s="12">
        <v>5.1073000000000004</v>
      </c>
      <c r="DD29" s="12">
        <v>0.25779999999999997</v>
      </c>
      <c r="DE29" s="12">
        <v>3.1185</v>
      </c>
      <c r="DF29" s="12">
        <v>-0.67369999999999997</v>
      </c>
      <c r="DG29" s="12">
        <v>2.8677000000000001</v>
      </c>
      <c r="DH29" s="12">
        <v>-0.67369999999999997</v>
      </c>
      <c r="DI29" s="12">
        <v>0.72450000000000003</v>
      </c>
      <c r="DJ29" s="12">
        <v>4.3960999999999997</v>
      </c>
      <c r="DK29" s="12">
        <v>1.2484</v>
      </c>
      <c r="DL29" s="12">
        <v>4.9930000000000003</v>
      </c>
      <c r="DM29" s="12">
        <v>1.3119000000000001</v>
      </c>
      <c r="DN29" s="12">
        <v>7.0193000000000003</v>
      </c>
      <c r="DO29" s="12">
        <v>1.1652</v>
      </c>
      <c r="DP29" s="12">
        <v>7.4916999999999998</v>
      </c>
    </row>
    <row r="30" spans="2:120" x14ac:dyDescent="0.2">
      <c r="B30" s="1" t="s">
        <v>353</v>
      </c>
      <c r="C30" s="1"/>
      <c r="D30" s="5">
        <f t="shared" si="41"/>
        <v>13.220700000000001</v>
      </c>
      <c r="E30" s="5">
        <f t="shared" si="42"/>
        <v>12.7692</v>
      </c>
      <c r="F30" s="5">
        <f t="shared" si="43"/>
        <v>2.8975</v>
      </c>
      <c r="G30" s="5">
        <f t="shared" si="44"/>
        <v>0.93410000000000004</v>
      </c>
      <c r="H30" s="5">
        <f t="shared" si="45"/>
        <v>1.5519000000000001</v>
      </c>
      <c r="I30" s="5">
        <f t="shared" si="46"/>
        <v>0.79820000000000002</v>
      </c>
      <c r="J30" s="5">
        <f t="shared" si="47"/>
        <v>1.3392000000000004</v>
      </c>
      <c r="K30" s="5">
        <f t="shared" si="48"/>
        <v>1.2839999999999998</v>
      </c>
      <c r="L30" s="5">
        <f t="shared" si="49"/>
        <v>5.7394397095883845</v>
      </c>
      <c r="M30" s="5">
        <f t="shared" si="50"/>
        <v>1.7279705205818767</v>
      </c>
      <c r="N30" s="5">
        <f t="shared" si="51"/>
        <v>4.1163861165270088</v>
      </c>
      <c r="O30" s="5">
        <f t="shared" si="69"/>
        <v>1.0612193081545394</v>
      </c>
      <c r="P30" s="5">
        <f t="shared" si="58"/>
        <v>5.5440855873624457</v>
      </c>
      <c r="Q30" s="5">
        <f t="shared" si="52"/>
        <v>5.9522712656598573</v>
      </c>
      <c r="R30" s="5">
        <f t="shared" si="59"/>
        <v>3.6361835940997262</v>
      </c>
      <c r="S30" s="5">
        <f t="shared" si="60"/>
        <v>4.3107838962304763</v>
      </c>
      <c r="T30" s="5">
        <f t="shared" si="61"/>
        <v>5.1406256837081621</v>
      </c>
      <c r="U30" s="5">
        <f t="shared" si="62"/>
        <v>6.172643389991034</v>
      </c>
      <c r="V30" s="5">
        <f t="shared" si="63"/>
        <v>0.85852154311933226</v>
      </c>
      <c r="W30" s="5">
        <f t="shared" si="64"/>
        <v>1.6934731471151234</v>
      </c>
      <c r="X30" s="5">
        <f t="shared" si="65"/>
        <v>0.53601352594873919</v>
      </c>
      <c r="Y30" s="5">
        <f t="shared" si="53"/>
        <v>0.98870000000000013</v>
      </c>
      <c r="Z30" s="5">
        <f t="shared" si="54"/>
        <v>0.57339999999999991</v>
      </c>
      <c r="AA30" s="5">
        <f t="shared" si="55"/>
        <v>1.4256</v>
      </c>
      <c r="AB30" s="5">
        <f t="shared" si="56"/>
        <v>2.5978000000000003</v>
      </c>
      <c r="AC30" s="6">
        <f t="shared" si="57"/>
        <v>1.8675000000000002</v>
      </c>
      <c r="AD30" s="6">
        <f t="shared" si="66"/>
        <v>0.32129999999999992</v>
      </c>
      <c r="AE30" s="6">
        <f t="shared" si="67"/>
        <v>0.32319999999999993</v>
      </c>
      <c r="AF30" s="6">
        <f t="shared" si="68"/>
        <v>0.24819999999999975</v>
      </c>
      <c r="AG30" s="9">
        <v>0</v>
      </c>
      <c r="AH30" s="9">
        <v>0</v>
      </c>
      <c r="AI30" s="9">
        <v>0</v>
      </c>
      <c r="AJ30" s="9">
        <v>-0.93410000000000004</v>
      </c>
      <c r="AK30" s="9">
        <v>0</v>
      </c>
      <c r="AL30" s="9">
        <v>-1.3455999999999999</v>
      </c>
      <c r="AM30" s="9">
        <v>0</v>
      </c>
      <c r="AN30" s="9">
        <v>-2.8975</v>
      </c>
      <c r="AO30" s="9">
        <v>0</v>
      </c>
      <c r="AP30" s="9">
        <v>-3.6957</v>
      </c>
      <c r="AQ30" s="9">
        <v>0</v>
      </c>
      <c r="AR30" s="9">
        <v>-5.0349000000000004</v>
      </c>
      <c r="AS30" s="9">
        <v>0</v>
      </c>
      <c r="AT30" s="9">
        <v>-6.3189000000000002</v>
      </c>
      <c r="AU30" s="9">
        <v>0</v>
      </c>
      <c r="AV30" s="9">
        <v>-12.7692</v>
      </c>
      <c r="AW30" s="9">
        <v>0</v>
      </c>
      <c r="AX30" s="9">
        <v>-13.220700000000001</v>
      </c>
      <c r="AY30" s="18">
        <v>0.95950000000000002</v>
      </c>
      <c r="AZ30" s="18">
        <v>-5.1586999999999996</v>
      </c>
      <c r="BA30" s="19">
        <v>1.3843000000000001</v>
      </c>
      <c r="BB30" s="19">
        <v>-5.1586999999999996</v>
      </c>
      <c r="BC30" s="19">
        <v>0.77090000000000003</v>
      </c>
      <c r="BD30" s="19">
        <v>-5.1586999999999996</v>
      </c>
      <c r="BE30" s="19">
        <v>0.53280000000000005</v>
      </c>
      <c r="BF30" s="19">
        <v>-5.1586999999999996</v>
      </c>
      <c r="BG30" s="19">
        <v>0.26419999999999999</v>
      </c>
      <c r="BH30" s="19">
        <v>-5.1586999999999996</v>
      </c>
      <c r="BI30" s="19">
        <v>-0.30919999999999997</v>
      </c>
      <c r="BJ30" s="19">
        <v>-5.1586999999999996</v>
      </c>
      <c r="BK30" s="19">
        <v>-0.45590000000000003</v>
      </c>
      <c r="BL30" s="19">
        <v>-5.1586999999999996</v>
      </c>
      <c r="BM30" s="19">
        <v>-0.65469999999999995</v>
      </c>
      <c r="BN30" s="19">
        <v>-5.1586999999999996</v>
      </c>
      <c r="BO30" s="19">
        <v>-1.2135</v>
      </c>
      <c r="BP30" s="19">
        <v>-5.1586999999999996</v>
      </c>
      <c r="BQ30" s="19">
        <v>-0.90800000000000003</v>
      </c>
      <c r="BR30" s="19">
        <v>-5.1586999999999996</v>
      </c>
      <c r="BS30" s="17">
        <v>0</v>
      </c>
      <c r="BT30" s="17">
        <v>0</v>
      </c>
      <c r="BU30" s="17">
        <v>-3.7503000000000002</v>
      </c>
      <c r="BV30" s="17">
        <v>-4.3446999999999996</v>
      </c>
      <c r="BW30" s="17">
        <v>-2.6067</v>
      </c>
      <c r="BX30" s="17">
        <v>-5.6401000000000003</v>
      </c>
      <c r="BY30" s="17">
        <v>-1.2719</v>
      </c>
      <c r="BZ30" s="17">
        <v>-6.4109999999999996</v>
      </c>
      <c r="CA30" s="17">
        <v>1.2027000000000001</v>
      </c>
      <c r="CB30" s="17">
        <v>-5.6990999999999996</v>
      </c>
      <c r="CC30" s="17">
        <v>1.6548</v>
      </c>
      <c r="CD30" s="17">
        <v>-4.7389999999999999</v>
      </c>
      <c r="CE30" s="12">
        <v>1.8021</v>
      </c>
      <c r="CF30" s="12">
        <v>-2.4670000000000001</v>
      </c>
      <c r="CG30" s="12">
        <v>2.8904999999999998</v>
      </c>
      <c r="CH30" s="12">
        <v>-7.9032</v>
      </c>
      <c r="CI30" s="12">
        <v>6.5926</v>
      </c>
      <c r="CJ30" s="12">
        <v>-3.2423000000000002</v>
      </c>
      <c r="CK30" s="12">
        <v>3.0085999999999999</v>
      </c>
      <c r="CL30" s="12">
        <v>-0.67369999999999997</v>
      </c>
      <c r="CM30" s="12">
        <v>2.6873</v>
      </c>
      <c r="CN30" s="12">
        <v>-0.67369999999999997</v>
      </c>
      <c r="CO30" s="12">
        <v>1.5951</v>
      </c>
      <c r="CP30" s="12">
        <v>0.42159999999999997</v>
      </c>
      <c r="CQ30" s="12">
        <v>1.6954</v>
      </c>
      <c r="CR30" s="12">
        <v>4.0564</v>
      </c>
      <c r="CS30" s="12">
        <v>5.1816000000000004</v>
      </c>
      <c r="CT30" s="12">
        <v>1.5207999999999999</v>
      </c>
      <c r="CU30" s="12">
        <v>2.8073000000000001</v>
      </c>
      <c r="CV30" s="12">
        <v>-0.67369999999999997</v>
      </c>
      <c r="CW30" s="12">
        <v>2.4841000000000002</v>
      </c>
      <c r="CX30" s="12">
        <v>-0.67369999999999997</v>
      </c>
      <c r="CY30" s="12">
        <v>3.4055</v>
      </c>
      <c r="CZ30" s="12">
        <v>2.5286</v>
      </c>
      <c r="DA30" s="12">
        <v>1.1246</v>
      </c>
      <c r="DB30" s="12">
        <v>7.1355000000000004</v>
      </c>
      <c r="DC30" s="12">
        <v>6.3296999999999999</v>
      </c>
      <c r="DD30" s="12">
        <v>3.8176000000000001</v>
      </c>
      <c r="DE30" s="12">
        <v>2.4954999999999998</v>
      </c>
      <c r="DF30" s="12">
        <v>-0.67369999999999997</v>
      </c>
      <c r="DG30" s="12">
        <v>2.2473000000000001</v>
      </c>
      <c r="DH30" s="12">
        <v>-0.67369999999999997</v>
      </c>
      <c r="DI30" s="12">
        <v>1.3265</v>
      </c>
      <c r="DJ30" s="12">
        <v>7.4916999999999998</v>
      </c>
      <c r="DK30" s="12">
        <v>2.0383</v>
      </c>
      <c r="DL30" s="12">
        <v>7.0117000000000003</v>
      </c>
      <c r="DM30" s="12">
        <v>2.5794000000000001</v>
      </c>
      <c r="DN30" s="12">
        <v>5.407</v>
      </c>
      <c r="DO30" s="12">
        <v>2.6899000000000002</v>
      </c>
      <c r="DP30" s="12">
        <v>4.8825000000000003</v>
      </c>
    </row>
    <row r="31" spans="2:120" x14ac:dyDescent="0.2">
      <c r="B31" s="1" t="s">
        <v>354</v>
      </c>
      <c r="C31" s="1"/>
      <c r="D31" s="5">
        <f t="shared" si="41"/>
        <v>14.872299999999999</v>
      </c>
      <c r="E31" s="5">
        <f t="shared" si="42"/>
        <v>14.805</v>
      </c>
      <c r="F31" s="5">
        <f t="shared" si="43"/>
        <v>3.0352999999999999</v>
      </c>
      <c r="G31" s="5">
        <f t="shared" si="44"/>
        <v>0.91310000000000002</v>
      </c>
      <c r="H31" s="5">
        <f t="shared" si="45"/>
        <v>1.5677999999999999</v>
      </c>
      <c r="I31" s="5">
        <f t="shared" si="46"/>
        <v>0.89340000000000019</v>
      </c>
      <c r="J31" s="5">
        <f t="shared" si="47"/>
        <v>1.5761000000000003</v>
      </c>
      <c r="K31" s="5">
        <f t="shared" si="48"/>
        <v>1.2559999999999993</v>
      </c>
      <c r="L31" s="5">
        <f t="shared" si="49"/>
        <v>5.3227796516481876</v>
      </c>
      <c r="M31" s="5">
        <f t="shared" si="50"/>
        <v>1.8112519013102517</v>
      </c>
      <c r="N31" s="24">
        <f t="shared" si="51"/>
        <v>1.5860547342383868</v>
      </c>
      <c r="O31" s="5">
        <f t="shared" si="69"/>
        <v>1.6305572176406433</v>
      </c>
      <c r="P31" s="5">
        <f t="shared" si="58"/>
        <v>5.6529156388539885</v>
      </c>
      <c r="Q31" s="5">
        <f t="shared" si="52"/>
        <v>6.0393608618793433</v>
      </c>
      <c r="R31" s="5">
        <f t="shared" si="59"/>
        <v>4.0981608374977183</v>
      </c>
      <c r="S31" s="5">
        <f t="shared" si="60"/>
        <v>4.7489675720097306</v>
      </c>
      <c r="T31" s="5">
        <f t="shared" si="61"/>
        <v>5.6336398367307794</v>
      </c>
      <c r="U31" s="5">
        <f t="shared" si="62"/>
        <v>6.4516746120677855</v>
      </c>
      <c r="V31" s="5">
        <f t="shared" si="63"/>
        <v>0.90125666155651751</v>
      </c>
      <c r="W31" s="5">
        <f t="shared" si="64"/>
        <v>1.6444199037958651</v>
      </c>
      <c r="X31" s="5">
        <f t="shared" si="65"/>
        <v>0.6514501746104604</v>
      </c>
      <c r="Y31" s="5">
        <f t="shared" si="53"/>
        <v>1.2039</v>
      </c>
      <c r="Z31" s="5">
        <f t="shared" si="54"/>
        <v>0.63949999999999996</v>
      </c>
      <c r="AA31" s="5">
        <f t="shared" si="55"/>
        <v>1.6801999999999999</v>
      </c>
      <c r="AB31" s="5">
        <f t="shared" si="56"/>
        <v>2.9458000000000002</v>
      </c>
      <c r="AC31" s="24">
        <f t="shared" si="57"/>
        <v>3.1572</v>
      </c>
      <c r="AD31" s="6">
        <f>((CK31-CM31)^2+(CL31-CN31)^2)^0.5</f>
        <v>0.39749999999999974</v>
      </c>
      <c r="AE31" s="6">
        <f t="shared" si="67"/>
        <v>0.38100000000000001</v>
      </c>
      <c r="AF31" s="6">
        <f t="shared" si="68"/>
        <v>0.2488999999999999</v>
      </c>
      <c r="AG31" s="9">
        <v>0</v>
      </c>
      <c r="AH31" s="9">
        <v>0</v>
      </c>
      <c r="AI31" s="9">
        <v>0</v>
      </c>
      <c r="AJ31" s="9">
        <v>-0.91310000000000002</v>
      </c>
      <c r="AK31" s="9">
        <v>0</v>
      </c>
      <c r="AL31" s="9">
        <v>-1.4675</v>
      </c>
      <c r="AM31" s="9">
        <v>0</v>
      </c>
      <c r="AN31" s="9">
        <v>-3.0352999999999999</v>
      </c>
      <c r="AO31" s="9">
        <v>0</v>
      </c>
      <c r="AP31" s="9">
        <v>-3.9287000000000001</v>
      </c>
      <c r="AQ31" s="9">
        <v>0</v>
      </c>
      <c r="AR31" s="9">
        <v>-5.5048000000000004</v>
      </c>
      <c r="AS31" s="9">
        <v>0</v>
      </c>
      <c r="AT31" s="9">
        <v>-6.7607999999999997</v>
      </c>
      <c r="AU31" s="9">
        <v>0</v>
      </c>
      <c r="AV31" s="9">
        <v>-14.805</v>
      </c>
      <c r="AW31" s="9">
        <v>0</v>
      </c>
      <c r="AX31" s="9">
        <v>-14.872299999999999</v>
      </c>
      <c r="AY31" s="18">
        <v>1.7303999999999999</v>
      </c>
      <c r="AZ31" s="18">
        <v>-6.0452000000000004</v>
      </c>
      <c r="BA31" s="19">
        <v>1.4567000000000001</v>
      </c>
      <c r="BB31" s="19">
        <v>-6.0452000000000004</v>
      </c>
      <c r="BC31" s="19">
        <v>0.91379999999999995</v>
      </c>
      <c r="BD31" s="19">
        <v>-6.0452000000000004</v>
      </c>
      <c r="BE31" s="19">
        <v>0.68259999999999998</v>
      </c>
      <c r="BF31" s="19">
        <v>-6.0452000000000004</v>
      </c>
      <c r="BG31" s="19">
        <v>0.37340000000000001</v>
      </c>
      <c r="BH31" s="19">
        <v>-6.0452000000000004</v>
      </c>
      <c r="BI31" s="19">
        <v>-0.2661</v>
      </c>
      <c r="BJ31" s="19">
        <v>-6.0452000000000004</v>
      </c>
      <c r="BK31" s="19">
        <v>-0.52129999999999999</v>
      </c>
      <c r="BL31" s="19">
        <v>-6.0452000000000004</v>
      </c>
      <c r="BM31" s="19">
        <v>-0.76639999999999997</v>
      </c>
      <c r="BN31" s="19">
        <v>-6.0452000000000004</v>
      </c>
      <c r="BO31" s="19">
        <v>-1.4891000000000001</v>
      </c>
      <c r="BP31" s="19">
        <v>-6.0452000000000004</v>
      </c>
      <c r="BQ31" s="19">
        <v>-1.4268000000000001</v>
      </c>
      <c r="BR31" s="19">
        <v>-6.0452000000000004</v>
      </c>
      <c r="BS31" s="17">
        <v>0</v>
      </c>
      <c r="BT31" s="17">
        <v>0</v>
      </c>
      <c r="BU31" s="17">
        <v>-1.2071000000000001</v>
      </c>
      <c r="BV31" s="17">
        <v>5.1840999999999999</v>
      </c>
      <c r="BW31" s="17">
        <v>4.5699999999999998E-2</v>
      </c>
      <c r="BX31" s="17">
        <v>6.4922000000000004</v>
      </c>
      <c r="BY31" s="17">
        <v>4.5699999999999998E-2</v>
      </c>
      <c r="BZ31" s="17">
        <v>6.4922000000000004</v>
      </c>
      <c r="CA31" s="17">
        <v>1.4046000000000001</v>
      </c>
      <c r="CB31" s="17">
        <v>7.3101000000000003</v>
      </c>
      <c r="CC31" s="17">
        <v>1.6796</v>
      </c>
      <c r="CD31" s="17">
        <v>8.9172999999999991</v>
      </c>
      <c r="CE31" s="12">
        <v>-3.3298999999999999</v>
      </c>
      <c r="CF31" s="12">
        <v>1.7144999999999999</v>
      </c>
      <c r="CG31" s="12">
        <v>-7.0110000000000001</v>
      </c>
      <c r="CH31" s="12">
        <v>6.0045999999999999</v>
      </c>
      <c r="CI31" s="12">
        <v>-2.2581000000000002</v>
      </c>
      <c r="CJ31" s="12">
        <v>9.7307000000000006</v>
      </c>
      <c r="CK31" s="12">
        <v>2.3100999999999998</v>
      </c>
      <c r="CL31" s="12">
        <v>-0.67369999999999997</v>
      </c>
      <c r="CM31" s="12">
        <v>1.9126000000000001</v>
      </c>
      <c r="CN31" s="12">
        <v>-0.67369999999999997</v>
      </c>
      <c r="CO31" s="12">
        <v>-4.9269999999999996</v>
      </c>
      <c r="CP31" s="12">
        <v>-1.0832999999999999</v>
      </c>
      <c r="CQ31" s="12">
        <v>-9.0169999999999995</v>
      </c>
      <c r="CR31" s="12">
        <v>-1.3418000000000001</v>
      </c>
      <c r="CS31" s="12">
        <v>-4.4989999999999997</v>
      </c>
      <c r="CT31" s="12">
        <v>-2.8048000000000002</v>
      </c>
      <c r="CU31" s="12">
        <v>1.9126000000000001</v>
      </c>
      <c r="CV31" s="12">
        <v>-0.65600000000000003</v>
      </c>
      <c r="CW31" s="12">
        <v>1.9126000000000001</v>
      </c>
      <c r="CX31" s="12">
        <v>-0.27500000000000002</v>
      </c>
      <c r="CY31" s="12">
        <v>-4.673</v>
      </c>
      <c r="CZ31" s="12">
        <v>-0.51370000000000005</v>
      </c>
      <c r="DA31" s="12">
        <v>-8.1521000000000008</v>
      </c>
      <c r="DB31" s="12">
        <v>-4.9447000000000001</v>
      </c>
      <c r="DC31" s="12">
        <v>-3.0118</v>
      </c>
      <c r="DD31" s="12">
        <v>-8.8436000000000003</v>
      </c>
      <c r="DE31" s="12">
        <v>2.0383</v>
      </c>
      <c r="DF31" s="12">
        <v>-0.27500000000000002</v>
      </c>
      <c r="DG31" s="12">
        <v>1.7894000000000001</v>
      </c>
      <c r="DH31" s="12">
        <v>-0.27500000000000002</v>
      </c>
      <c r="DI31" s="12">
        <v>2.9699</v>
      </c>
      <c r="DJ31" s="12">
        <v>4.8825000000000003</v>
      </c>
      <c r="DK31" s="12">
        <v>3.6137999999999999</v>
      </c>
      <c r="DL31" s="12">
        <v>5.5130999999999997</v>
      </c>
      <c r="DM31" s="12">
        <v>3.8449</v>
      </c>
      <c r="DN31" s="12">
        <v>7.1412000000000004</v>
      </c>
      <c r="DO31" s="12">
        <v>3.7751000000000001</v>
      </c>
      <c r="DP31" s="12">
        <v>7.7888999999999999</v>
      </c>
    </row>
    <row r="32" spans="2:120" x14ac:dyDescent="0.2">
      <c r="B32" s="1" t="s">
        <v>355</v>
      </c>
      <c r="C32" s="1"/>
      <c r="D32" s="5">
        <f t="shared" si="41"/>
        <v>14.6488</v>
      </c>
      <c r="E32" s="5">
        <f t="shared" si="42"/>
        <v>14.5999</v>
      </c>
      <c r="F32" s="5">
        <f t="shared" si="43"/>
        <v>3.0358999999999998</v>
      </c>
      <c r="G32" s="5">
        <f t="shared" si="44"/>
        <v>0.94230000000000003</v>
      </c>
      <c r="H32" s="5">
        <f t="shared" si="45"/>
        <v>1.6286999999999998</v>
      </c>
      <c r="I32" s="5">
        <f t="shared" si="46"/>
        <v>0.91890000000000027</v>
      </c>
      <c r="J32" s="5">
        <f t="shared" si="47"/>
        <v>1.6325999999999996</v>
      </c>
      <c r="K32" s="5">
        <f t="shared" si="48"/>
        <v>0.99630000000000063</v>
      </c>
      <c r="L32" s="5">
        <f t="shared" si="49"/>
        <v>5.9394330790067835</v>
      </c>
      <c r="M32" s="5">
        <f t="shared" si="50"/>
        <v>1.7573608764280604</v>
      </c>
      <c r="N32" s="5">
        <f t="shared" si="51"/>
        <v>4.8609872402171641</v>
      </c>
      <c r="O32" s="5">
        <f t="shared" si="69"/>
        <v>1.2647617364547363</v>
      </c>
      <c r="P32" s="5">
        <f t="shared" si="58"/>
        <v>5.7039026017280481</v>
      </c>
      <c r="Q32" s="5">
        <f t="shared" si="52"/>
        <v>6.4237808594316155</v>
      </c>
      <c r="R32" s="5">
        <f t="shared" si="59"/>
        <v>4.0610373908645565</v>
      </c>
      <c r="S32" s="5">
        <f t="shared" si="60"/>
        <v>4.79534802178111</v>
      </c>
      <c r="T32" s="5">
        <f t="shared" si="61"/>
        <v>5.7009127725303781</v>
      </c>
      <c r="U32" s="5">
        <f t="shared" si="62"/>
        <v>7.0748662305375074</v>
      </c>
      <c r="V32" s="5">
        <f t="shared" si="63"/>
        <v>0.81750028746172254</v>
      </c>
      <c r="W32" s="5">
        <f t="shared" si="64"/>
        <v>1.999257244578597</v>
      </c>
      <c r="X32" s="5">
        <f t="shared" si="65"/>
        <v>0.34958675604204381</v>
      </c>
      <c r="Y32" s="5">
        <f t="shared" si="53"/>
        <v>1.0388999999999999</v>
      </c>
      <c r="Z32" s="5">
        <f t="shared" si="54"/>
        <v>0.57079999999999997</v>
      </c>
      <c r="AA32" s="5">
        <f t="shared" si="55"/>
        <v>1.4464999999999999</v>
      </c>
      <c r="AB32" s="5">
        <f t="shared" si="56"/>
        <v>2.8053999999999997</v>
      </c>
      <c r="AC32" s="6">
        <f t="shared" si="57"/>
        <v>2.2313999999999998</v>
      </c>
      <c r="AD32" s="6">
        <f>((CK32-CM32)^2+(CL32-CN32)^2)^0.5</f>
        <v>0.38159999999999994</v>
      </c>
      <c r="AE32" s="6">
        <f>((CU32-CW32)^2+(CV32-CX32)^2)^0.5</f>
        <v>0.32450000000000001</v>
      </c>
      <c r="AF32" s="6">
        <f>((DE32-DG32)^2+(DF32-DH32)^2)^0.5</f>
        <v>0.26919999999999988</v>
      </c>
      <c r="AG32" s="9">
        <v>0</v>
      </c>
      <c r="AH32" s="9">
        <v>0</v>
      </c>
      <c r="AI32" s="9">
        <v>0</v>
      </c>
      <c r="AJ32" s="9">
        <v>-0.94230000000000003</v>
      </c>
      <c r="AK32" s="9">
        <v>0</v>
      </c>
      <c r="AL32" s="9">
        <v>-1.4072</v>
      </c>
      <c r="AM32" s="9">
        <v>0</v>
      </c>
      <c r="AN32" s="9">
        <v>-3.0358999999999998</v>
      </c>
      <c r="AO32" s="9">
        <v>0</v>
      </c>
      <c r="AP32" s="9">
        <v>-3.9548000000000001</v>
      </c>
      <c r="AQ32" s="9">
        <v>0</v>
      </c>
      <c r="AR32" s="9">
        <v>-5.5873999999999997</v>
      </c>
      <c r="AS32" s="9">
        <v>0</v>
      </c>
      <c r="AT32" s="9">
        <v>-6.5837000000000003</v>
      </c>
      <c r="AU32" s="9">
        <v>0</v>
      </c>
      <c r="AV32" s="9">
        <v>-14.5999</v>
      </c>
      <c r="AW32" s="9">
        <v>0</v>
      </c>
      <c r="AX32" s="9">
        <v>-14.6488</v>
      </c>
      <c r="AY32" s="18">
        <v>1.2064999999999999</v>
      </c>
      <c r="AZ32" s="18">
        <v>-5.4172000000000002</v>
      </c>
      <c r="BA32" s="19">
        <v>1.4420999999999999</v>
      </c>
      <c r="BB32" s="19">
        <v>-5.4172000000000002</v>
      </c>
      <c r="BC32" s="19">
        <v>0.83630000000000004</v>
      </c>
      <c r="BD32" s="19">
        <v>-5.4172000000000002</v>
      </c>
      <c r="BE32" s="19">
        <v>0.64770000000000005</v>
      </c>
      <c r="BF32" s="19">
        <v>-5.4172000000000002</v>
      </c>
      <c r="BG32" s="19">
        <v>0.36890000000000001</v>
      </c>
      <c r="BH32" s="19">
        <v>-5.4172000000000002</v>
      </c>
      <c r="BI32" s="19">
        <v>-0.2019</v>
      </c>
      <c r="BJ32" s="19">
        <v>-5.4172000000000002</v>
      </c>
      <c r="BK32" s="19">
        <v>-0.39119999999999999</v>
      </c>
      <c r="BL32" s="19">
        <v>-5.4172000000000002</v>
      </c>
      <c r="BM32" s="19">
        <v>-0.61019999999999996</v>
      </c>
      <c r="BN32" s="19">
        <v>-5.4172000000000002</v>
      </c>
      <c r="BO32" s="19">
        <v>-1.3633</v>
      </c>
      <c r="BP32" s="19">
        <v>-5.4172000000000002</v>
      </c>
      <c r="BQ32" s="19">
        <v>-1.0248999999999999</v>
      </c>
      <c r="BR32" s="19">
        <v>-5.4172000000000002</v>
      </c>
      <c r="BS32" s="17">
        <v>0</v>
      </c>
      <c r="BT32" s="17">
        <v>0</v>
      </c>
      <c r="BU32" s="17">
        <v>0.81030000000000002</v>
      </c>
      <c r="BV32" s="17">
        <v>-5.8838999999999997</v>
      </c>
      <c r="BW32" s="17">
        <v>2.1825000000000001</v>
      </c>
      <c r="BX32" s="17">
        <v>-4.7859999999999996</v>
      </c>
      <c r="BY32" s="17">
        <v>4.3529</v>
      </c>
      <c r="BZ32" s="17">
        <v>-1.9412</v>
      </c>
      <c r="CA32" s="17">
        <v>3.2955999999999999</v>
      </c>
      <c r="CB32" s="17">
        <v>-1.2148000000000001</v>
      </c>
      <c r="CC32" s="17">
        <v>2.5196999999999998</v>
      </c>
      <c r="CD32" s="17">
        <v>-2.2136</v>
      </c>
      <c r="CE32" s="12">
        <v>2.7406999999999999</v>
      </c>
      <c r="CF32" s="12">
        <v>-0.6109</v>
      </c>
      <c r="CG32" s="12">
        <v>4.9187000000000003</v>
      </c>
      <c r="CH32" s="12">
        <v>-5.8826000000000001</v>
      </c>
      <c r="CI32" s="12">
        <v>11.036899999999999</v>
      </c>
      <c r="CJ32" s="12">
        <v>-3.9249000000000001</v>
      </c>
      <c r="CK32" s="12">
        <v>1.9799</v>
      </c>
      <c r="CL32" s="12">
        <v>-0.27500000000000002</v>
      </c>
      <c r="CM32" s="12">
        <v>1.5983000000000001</v>
      </c>
      <c r="CN32" s="12">
        <v>-0.27500000000000002</v>
      </c>
      <c r="CO32" s="12">
        <v>2.7336999999999998</v>
      </c>
      <c r="CP32" s="12">
        <v>1.9259999999999999</v>
      </c>
      <c r="CQ32" s="12">
        <v>3.5827</v>
      </c>
      <c r="CR32" s="12">
        <v>-2.0453000000000001</v>
      </c>
      <c r="CS32" s="12">
        <v>6.6199000000000003</v>
      </c>
      <c r="CT32" s="12">
        <v>1.6656</v>
      </c>
      <c r="CU32" s="12">
        <v>1.7849999999999999</v>
      </c>
      <c r="CV32" s="12">
        <v>-0.27500000000000002</v>
      </c>
      <c r="CW32" s="12">
        <v>1.4604999999999999</v>
      </c>
      <c r="CX32" s="12">
        <v>-0.27500000000000002</v>
      </c>
      <c r="CY32" s="12">
        <v>10.734</v>
      </c>
      <c r="CZ32" s="12">
        <v>0.85919999999999996</v>
      </c>
      <c r="DA32" s="12">
        <v>8.3102</v>
      </c>
      <c r="DB32" s="12">
        <v>6.0191999999999997</v>
      </c>
      <c r="DC32" s="12">
        <v>14.9689</v>
      </c>
      <c r="DD32" s="12">
        <v>8.4099000000000004</v>
      </c>
      <c r="DE32" s="12">
        <v>1.5226999999999999</v>
      </c>
      <c r="DF32" s="12">
        <v>-0.27500000000000002</v>
      </c>
      <c r="DG32" s="12">
        <v>1.2535000000000001</v>
      </c>
      <c r="DH32" s="12">
        <v>-0.27500000000000002</v>
      </c>
      <c r="DI32" s="12">
        <v>-3.1368999999999998</v>
      </c>
      <c r="DJ32" s="12">
        <v>7.2746000000000004</v>
      </c>
      <c r="DK32" s="12">
        <v>-2.5024999999999999</v>
      </c>
      <c r="DL32" s="12">
        <v>7.7901999999999996</v>
      </c>
      <c r="DM32" s="12">
        <v>-2.1717</v>
      </c>
      <c r="DN32" s="12">
        <v>9.7619000000000007</v>
      </c>
      <c r="DO32" s="12">
        <v>-2.1374</v>
      </c>
      <c r="DP32" s="12">
        <v>10.1098</v>
      </c>
    </row>
    <row r="33" spans="2:78" x14ac:dyDescent="0.2">
      <c r="B33" s="13" t="s">
        <v>3</v>
      </c>
      <c r="C33" s="13"/>
      <c r="D33" s="14">
        <f>AVERAGE(D23:D32)</f>
        <v>14.426869999999999</v>
      </c>
      <c r="E33" s="14">
        <f t="shared" ref="E33:AF33" si="70">AVERAGE(E23:E32)</f>
        <v>14.217269999999999</v>
      </c>
      <c r="F33" s="14">
        <f t="shared" si="70"/>
        <v>3.0289000000000001</v>
      </c>
      <c r="G33" s="14">
        <f t="shared" si="70"/>
        <v>0.99358000000000002</v>
      </c>
      <c r="H33" s="14">
        <f t="shared" si="70"/>
        <v>1.5788800000000001</v>
      </c>
      <c r="I33" s="14">
        <f t="shared" si="70"/>
        <v>0.87379999999999991</v>
      </c>
      <c r="J33" s="14">
        <f t="shared" si="70"/>
        <v>1.56745</v>
      </c>
      <c r="K33" s="14">
        <f t="shared" si="70"/>
        <v>1.0040499999999999</v>
      </c>
      <c r="L33" s="14">
        <f t="shared" si="70"/>
        <v>5.9384344682921428</v>
      </c>
      <c r="M33" s="14">
        <f t="shared" si="70"/>
        <v>1.8211238619431296</v>
      </c>
      <c r="N33" s="14">
        <f>AVERAGE(N23:N30,N32)</f>
        <v>4.5949440451277122</v>
      </c>
      <c r="O33" s="14">
        <f>AVERAGE(O25:O32)</f>
        <v>1.2810919060176975</v>
      </c>
      <c r="P33" s="14">
        <f t="shared" si="70"/>
        <v>5.820615580179771</v>
      </c>
      <c r="Q33" s="14">
        <f t="shared" si="70"/>
        <v>6.2867190604045273</v>
      </c>
      <c r="R33" s="14">
        <f t="shared" si="70"/>
        <v>4.0366595664744276</v>
      </c>
      <c r="S33" s="14">
        <f t="shared" si="70"/>
        <v>4.6856400142031163</v>
      </c>
      <c r="T33" s="14">
        <f t="shared" si="70"/>
        <v>5.7209016999575928</v>
      </c>
      <c r="U33" s="14">
        <f t="shared" si="70"/>
        <v>6.7740312484586056</v>
      </c>
      <c r="V33" s="14">
        <f t="shared" si="70"/>
        <v>0.87517611787355176</v>
      </c>
      <c r="W33" s="14">
        <f t="shared" si="70"/>
        <v>1.9063021754195872</v>
      </c>
      <c r="X33" s="14">
        <f t="shared" si="70"/>
        <v>0.40672472140710553</v>
      </c>
      <c r="Y33" s="14">
        <f t="shared" si="70"/>
        <v>1.1092899999999999</v>
      </c>
      <c r="Z33" s="14">
        <f t="shared" si="70"/>
        <v>0.62095999999999996</v>
      </c>
      <c r="AA33" s="14">
        <f t="shared" si="70"/>
        <v>1.5009599999999998</v>
      </c>
      <c r="AB33" s="14">
        <f t="shared" si="70"/>
        <v>2.5940399999999997</v>
      </c>
      <c r="AC33" s="14">
        <f>AVERAGE(AC23:AC30,AC32)</f>
        <v>2.343144444444444</v>
      </c>
      <c r="AD33" s="14">
        <f t="shared" si="70"/>
        <v>0.36252999999999991</v>
      </c>
      <c r="AE33" s="14">
        <f t="shared" si="70"/>
        <v>0.33107999999999999</v>
      </c>
      <c r="AF33" s="14">
        <f t="shared" si="70"/>
        <v>0.25848999999999994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STDEV(D23:D32)</f>
        <v>0.65884710256292012</v>
      </c>
      <c r="E34" s="14">
        <f t="shared" ref="E34:AF34" si="71">STDEV(E23:E32)</f>
        <v>0.93060671374467685</v>
      </c>
      <c r="F34" s="14">
        <f t="shared" si="71"/>
        <v>0.13399295172176456</v>
      </c>
      <c r="G34" s="14">
        <f t="shared" si="71"/>
        <v>8.7321574271959468E-2</v>
      </c>
      <c r="H34" s="14">
        <f t="shared" si="71"/>
        <v>8.294530728136465E-2</v>
      </c>
      <c r="I34" s="14">
        <f t="shared" si="71"/>
        <v>0.12364770744156832</v>
      </c>
      <c r="J34" s="14">
        <f t="shared" si="71"/>
        <v>0.15206034803473406</v>
      </c>
      <c r="K34" s="14">
        <f t="shared" si="71"/>
        <v>0.25324324823729794</v>
      </c>
      <c r="L34" s="14">
        <f t="shared" si="71"/>
        <v>0.44985260811157962</v>
      </c>
      <c r="M34" s="14">
        <f t="shared" si="71"/>
        <v>0.10529460762075844</v>
      </c>
      <c r="N34" s="14">
        <f>STDEV(N23:N30,N32)</f>
        <v>0.50520355135659234</v>
      </c>
      <c r="O34" s="14">
        <f>STDEV(O25:O32)</f>
        <v>0.21620881111354051</v>
      </c>
      <c r="P34" s="14">
        <f t="shared" si="71"/>
        <v>0.29639917485361073</v>
      </c>
      <c r="Q34" s="14">
        <f t="shared" si="71"/>
        <v>0.36842050332980752</v>
      </c>
      <c r="R34" s="14">
        <f t="shared" si="71"/>
        <v>0.242599318471338</v>
      </c>
      <c r="S34" s="14">
        <f t="shared" si="71"/>
        <v>0.32192189753040473</v>
      </c>
      <c r="T34" s="14">
        <f t="shared" si="71"/>
        <v>0.58017276011578656</v>
      </c>
      <c r="U34" s="14">
        <f t="shared" si="71"/>
        <v>0.48761555087126629</v>
      </c>
      <c r="V34" s="14">
        <f t="shared" si="71"/>
        <v>7.8550088080993397E-2</v>
      </c>
      <c r="W34" s="14">
        <f t="shared" si="71"/>
        <v>0.14920902933115382</v>
      </c>
      <c r="X34" s="14">
        <f t="shared" si="71"/>
        <v>0.12748287900870042</v>
      </c>
      <c r="Y34" s="14">
        <f t="shared" si="71"/>
        <v>6.9321368358617311E-2</v>
      </c>
      <c r="Z34" s="14">
        <f t="shared" si="71"/>
        <v>4.1307873879497178E-2</v>
      </c>
      <c r="AA34" s="14">
        <f t="shared" si="71"/>
        <v>9.4232586956129183E-2</v>
      </c>
      <c r="AB34" s="14">
        <f t="shared" si="71"/>
        <v>0.2300046047848221</v>
      </c>
      <c r="AC34" s="14">
        <f>STDEV(AC23:AC30,AC32)</f>
        <v>0.33822030213719734</v>
      </c>
      <c r="AD34" s="14">
        <f t="shared" si="71"/>
        <v>3.8757452329985509E-2</v>
      </c>
      <c r="AE34" s="14">
        <f t="shared" si="71"/>
        <v>2.7435451518063297E-2</v>
      </c>
      <c r="AF34" s="14">
        <f t="shared" si="71"/>
        <v>2.7885737095034002E-2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MAX(D23:D32)-MIN(D23:D32)</f>
        <v>2.4135999999999989</v>
      </c>
      <c r="E35" s="14">
        <f t="shared" ref="E35:AF35" si="72">MAX(E23:E32)-MIN(E23:E32)</f>
        <v>3.5459000000000014</v>
      </c>
      <c r="F35" s="14">
        <f t="shared" si="72"/>
        <v>0.48260000000000014</v>
      </c>
      <c r="G35" s="14">
        <f t="shared" si="72"/>
        <v>0.24390000000000001</v>
      </c>
      <c r="H35" s="14">
        <f t="shared" si="72"/>
        <v>0.30100000000000016</v>
      </c>
      <c r="I35" s="14">
        <f t="shared" si="72"/>
        <v>0.39570000000000061</v>
      </c>
      <c r="J35" s="14">
        <f t="shared" si="72"/>
        <v>0.55629999999999979</v>
      </c>
      <c r="K35" s="14">
        <f t="shared" si="72"/>
        <v>0.6344000000000003</v>
      </c>
      <c r="L35" s="14">
        <f t="shared" si="72"/>
        <v>1.5258422221305068</v>
      </c>
      <c r="M35" s="14">
        <f t="shared" si="72"/>
        <v>0.3143088207234761</v>
      </c>
      <c r="N35" s="14">
        <f>MAX(N23:N30,N32)-MIN(N23:N30,N32)</f>
        <v>1.4742573623629136</v>
      </c>
      <c r="O35" s="14">
        <f>MAX(O25:O32)-MIN(O25:O32)</f>
        <v>0.56933790948610397</v>
      </c>
      <c r="P35" s="14">
        <f t="shared" si="72"/>
        <v>1.004565573751206</v>
      </c>
      <c r="Q35" s="14">
        <f t="shared" si="72"/>
        <v>1.1770578162408514</v>
      </c>
      <c r="R35" s="14">
        <f t="shared" si="72"/>
        <v>0.78586200154941865</v>
      </c>
      <c r="S35" s="14">
        <f t="shared" si="72"/>
        <v>1.0125380747656054</v>
      </c>
      <c r="T35" s="14">
        <f t="shared" si="72"/>
        <v>1.8082511939230272</v>
      </c>
      <c r="U35" s="14">
        <f t="shared" si="72"/>
        <v>1.4474656833753041</v>
      </c>
      <c r="V35" s="14">
        <f t="shared" si="72"/>
        <v>0.27347969715360676</v>
      </c>
      <c r="W35" s="14">
        <f t="shared" si="72"/>
        <v>0.41488258248438048</v>
      </c>
      <c r="X35" s="14">
        <f t="shared" si="72"/>
        <v>0.41543110758408586</v>
      </c>
      <c r="Y35" s="14">
        <f t="shared" si="72"/>
        <v>0.21519999999999984</v>
      </c>
      <c r="Z35" s="14">
        <f t="shared" si="72"/>
        <v>0.12270000000000003</v>
      </c>
      <c r="AA35" s="14">
        <f t="shared" si="72"/>
        <v>0.27049999999999996</v>
      </c>
      <c r="AB35" s="14">
        <f t="shared" si="72"/>
        <v>0.70360000000000023</v>
      </c>
      <c r="AC35" s="14">
        <f>MAX(AC23:AC30,AC32)-MIN(AC23:AC30,AC32)</f>
        <v>1.0097</v>
      </c>
      <c r="AD35" s="14">
        <f t="shared" si="72"/>
        <v>0.11169999999999991</v>
      </c>
      <c r="AE35" s="14">
        <f t="shared" si="72"/>
        <v>9.8999999999999977E-2</v>
      </c>
      <c r="AF35" s="14">
        <f t="shared" si="72"/>
        <v>0.10610000000000008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>MIN(D23:D32)</f>
        <v>13.220700000000001</v>
      </c>
      <c r="E36" s="14">
        <f t="shared" ref="E36:AF36" si="73">MIN(E23:E32)</f>
        <v>12.7692</v>
      </c>
      <c r="F36" s="14">
        <f t="shared" si="73"/>
        <v>2.7425999999999999</v>
      </c>
      <c r="G36" s="14">
        <f t="shared" si="73"/>
        <v>0.91310000000000002</v>
      </c>
      <c r="H36" s="14">
        <f t="shared" si="73"/>
        <v>1.3793</v>
      </c>
      <c r="I36" s="14">
        <f t="shared" si="73"/>
        <v>0.71809999999999974</v>
      </c>
      <c r="J36" s="14">
        <f t="shared" si="73"/>
        <v>1.3392000000000004</v>
      </c>
      <c r="K36" s="14">
        <f t="shared" si="73"/>
        <v>0.66739999999999977</v>
      </c>
      <c r="L36" s="14">
        <f t="shared" si="73"/>
        <v>5.3227796516481876</v>
      </c>
      <c r="M36" s="14">
        <f t="shared" si="73"/>
        <v>1.6683625085694054</v>
      </c>
      <c r="N36" s="14">
        <f>MIN(N23:N30,N32)</f>
        <v>3.9523980622203565</v>
      </c>
      <c r="O36" s="14">
        <f>MIN(O25:O32)</f>
        <v>1.0612193081545394</v>
      </c>
      <c r="P36" s="14">
        <f t="shared" si="73"/>
        <v>5.4255934320588377</v>
      </c>
      <c r="Q36" s="14">
        <f t="shared" si="73"/>
        <v>5.9003620109278039</v>
      </c>
      <c r="R36" s="14">
        <f t="shared" si="73"/>
        <v>3.6361835940997262</v>
      </c>
      <c r="S36" s="14">
        <f t="shared" si="73"/>
        <v>4.2649936987057782</v>
      </c>
      <c r="T36" s="14">
        <f t="shared" si="73"/>
        <v>4.7469427055737672</v>
      </c>
      <c r="U36" s="14">
        <f t="shared" si="73"/>
        <v>6.172643389991034</v>
      </c>
      <c r="V36" s="14">
        <f t="shared" si="73"/>
        <v>0.73185468502975393</v>
      </c>
      <c r="W36" s="14">
        <f t="shared" si="73"/>
        <v>1.6444199037958651</v>
      </c>
      <c r="X36" s="14">
        <f t="shared" si="73"/>
        <v>0.23601906702637457</v>
      </c>
      <c r="Y36" s="14">
        <f t="shared" si="73"/>
        <v>0.98870000000000013</v>
      </c>
      <c r="Z36" s="14">
        <f t="shared" si="73"/>
        <v>0.57079999999999997</v>
      </c>
      <c r="AA36" s="14">
        <f t="shared" si="73"/>
        <v>1.4097</v>
      </c>
      <c r="AB36" s="14">
        <f t="shared" si="73"/>
        <v>2.2422</v>
      </c>
      <c r="AC36" s="14">
        <f>MIN(AC23:AC30,AC32)</f>
        <v>1.8675000000000002</v>
      </c>
      <c r="AD36" s="14">
        <f t="shared" si="73"/>
        <v>0.30799999999999983</v>
      </c>
      <c r="AE36" s="14">
        <f t="shared" si="73"/>
        <v>0.28200000000000003</v>
      </c>
      <c r="AF36" s="14">
        <f t="shared" si="73"/>
        <v>0.19680000000000009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MAX(D23:D32)</f>
        <v>15.6343</v>
      </c>
      <c r="E37" s="14">
        <f t="shared" ref="E37:AF37" si="74">MAX(E23:E32)</f>
        <v>16.315100000000001</v>
      </c>
      <c r="F37" s="14">
        <f t="shared" si="74"/>
        <v>3.2252000000000001</v>
      </c>
      <c r="G37" s="14">
        <f t="shared" si="74"/>
        <v>1.157</v>
      </c>
      <c r="H37" s="14">
        <f t="shared" si="74"/>
        <v>1.6803000000000001</v>
      </c>
      <c r="I37" s="14">
        <f t="shared" si="74"/>
        <v>1.1138000000000003</v>
      </c>
      <c r="J37" s="14">
        <f t="shared" si="74"/>
        <v>1.8955000000000002</v>
      </c>
      <c r="K37" s="14">
        <f t="shared" si="74"/>
        <v>1.3018000000000001</v>
      </c>
      <c r="L37" s="14">
        <f t="shared" si="74"/>
        <v>6.8486218737786944</v>
      </c>
      <c r="M37" s="14">
        <f t="shared" si="74"/>
        <v>1.9826713292928815</v>
      </c>
      <c r="N37" s="14">
        <f>MAX(N23:N30,N32)</f>
        <v>5.4266554245832701</v>
      </c>
      <c r="O37" s="14">
        <f>MAX(O25:O32)</f>
        <v>1.6305572176406433</v>
      </c>
      <c r="P37" s="14">
        <f t="shared" si="74"/>
        <v>6.4301590058100437</v>
      </c>
      <c r="Q37" s="14">
        <f t="shared" si="74"/>
        <v>7.0774198271686553</v>
      </c>
      <c r="R37" s="14">
        <f t="shared" si="74"/>
        <v>4.4220455956491449</v>
      </c>
      <c r="S37" s="14">
        <f t="shared" si="74"/>
        <v>5.2775317734713836</v>
      </c>
      <c r="T37" s="14">
        <f t="shared" si="74"/>
        <v>6.5551938994967944</v>
      </c>
      <c r="U37" s="14">
        <f t="shared" si="74"/>
        <v>7.6201090733663381</v>
      </c>
      <c r="V37" s="14">
        <f t="shared" si="74"/>
        <v>1.0053343821833607</v>
      </c>
      <c r="W37" s="14">
        <f t="shared" si="74"/>
        <v>2.0593024862802456</v>
      </c>
      <c r="X37" s="14">
        <f t="shared" si="74"/>
        <v>0.6514501746104604</v>
      </c>
      <c r="Y37" s="14">
        <f t="shared" si="74"/>
        <v>1.2039</v>
      </c>
      <c r="Z37" s="14">
        <f t="shared" si="74"/>
        <v>0.69350000000000001</v>
      </c>
      <c r="AA37" s="14">
        <f t="shared" si="74"/>
        <v>1.6801999999999999</v>
      </c>
      <c r="AB37" s="14">
        <f t="shared" si="74"/>
        <v>2.9458000000000002</v>
      </c>
      <c r="AC37" s="14">
        <f>MAX(AC23:AC30,AC32)</f>
        <v>2.8772000000000002</v>
      </c>
      <c r="AD37" s="14">
        <f t="shared" si="74"/>
        <v>0.41969999999999974</v>
      </c>
      <c r="AE37" s="14">
        <f t="shared" si="74"/>
        <v>0.38100000000000001</v>
      </c>
      <c r="AF37" s="14">
        <f t="shared" si="74"/>
        <v>0.30290000000000017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COUNT(D23:D32)</f>
        <v>10</v>
      </c>
      <c r="E38" s="15">
        <f t="shared" ref="E38:AF38" si="75">COUNT(E23:E32)</f>
        <v>10</v>
      </c>
      <c r="F38" s="15">
        <f t="shared" si="75"/>
        <v>10</v>
      </c>
      <c r="G38" s="15">
        <f t="shared" si="75"/>
        <v>10</v>
      </c>
      <c r="H38" s="15">
        <f t="shared" si="75"/>
        <v>10</v>
      </c>
      <c r="I38" s="15">
        <f t="shared" si="75"/>
        <v>10</v>
      </c>
      <c r="J38" s="15">
        <f t="shared" si="75"/>
        <v>10</v>
      </c>
      <c r="K38" s="15">
        <f t="shared" si="75"/>
        <v>10</v>
      </c>
      <c r="L38" s="15">
        <f t="shared" si="75"/>
        <v>9</v>
      </c>
      <c r="M38" s="15">
        <f t="shared" si="75"/>
        <v>9</v>
      </c>
      <c r="N38" s="15">
        <f>COUNT(N23:N30,N32)</f>
        <v>8</v>
      </c>
      <c r="O38" s="15">
        <f>COUNT(O25:O32)</f>
        <v>6</v>
      </c>
      <c r="P38" s="15">
        <f t="shared" si="75"/>
        <v>10</v>
      </c>
      <c r="Q38" s="15">
        <f t="shared" si="75"/>
        <v>10</v>
      </c>
      <c r="R38" s="15">
        <f t="shared" si="75"/>
        <v>10</v>
      </c>
      <c r="S38" s="15">
        <f t="shared" si="75"/>
        <v>10</v>
      </c>
      <c r="T38" s="15">
        <f t="shared" si="75"/>
        <v>10</v>
      </c>
      <c r="U38" s="15">
        <f t="shared" si="75"/>
        <v>10</v>
      </c>
      <c r="V38" s="15">
        <f t="shared" si="75"/>
        <v>10</v>
      </c>
      <c r="W38" s="15">
        <f t="shared" si="75"/>
        <v>10</v>
      </c>
      <c r="X38" s="15">
        <f t="shared" si="75"/>
        <v>10</v>
      </c>
      <c r="Y38" s="15">
        <f t="shared" si="75"/>
        <v>10</v>
      </c>
      <c r="Z38" s="15">
        <f t="shared" si="75"/>
        <v>10</v>
      </c>
      <c r="AA38" s="15">
        <f t="shared" si="75"/>
        <v>10</v>
      </c>
      <c r="AB38" s="15">
        <f t="shared" si="75"/>
        <v>10</v>
      </c>
      <c r="AC38" s="15">
        <f>COUNT(AC23:AC30,AC32)</f>
        <v>9</v>
      </c>
      <c r="AD38" s="15">
        <f t="shared" si="75"/>
        <v>10</v>
      </c>
      <c r="AE38" s="15">
        <f t="shared" si="75"/>
        <v>10</v>
      </c>
      <c r="AF38" s="15">
        <f t="shared" si="75"/>
        <v>10</v>
      </c>
      <c r="AI38" s="12"/>
      <c r="AJ38" s="12"/>
      <c r="AK38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3"/>
  <sheetViews>
    <sheetView workbookViewId="0">
      <pane xSplit="3" topLeftCell="W1" activePane="topRight" state="frozen"/>
      <selection pane="topRight" activeCell="B8" sqref="B8:AF13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471</v>
      </c>
      <c r="C3" s="1" t="s">
        <v>483</v>
      </c>
      <c r="D3" s="5">
        <f>((AG3-AW3)^2+(AH3-AX3)^2)^0.5</f>
        <v>11.588100000000001</v>
      </c>
      <c r="E3" s="5">
        <f>((AG3-AU3)^2+(AH3-AV3)^2)^0.5</f>
        <v>10.56</v>
      </c>
      <c r="F3" s="5">
        <f>((AG3-AM3)^2+(AH3-AN3)^2)^0.5</f>
        <v>2.5070000000000001</v>
      </c>
      <c r="G3" s="5">
        <f>((AG3-AI3)^2+(AH3-AJ3)^2)^0.5</f>
        <v>0.83950000000000002</v>
      </c>
      <c r="H3" s="5">
        <f>((AK3-AM3)^2+(AL3-AN3)^2)^0.5</f>
        <v>1.1487000000000001</v>
      </c>
      <c r="I3" s="5">
        <f>((AM3-AO3)^2+(AN3-AP3)^2)^0.5</f>
        <v>0.64639999999999986</v>
      </c>
      <c r="J3" s="5">
        <f>((AO3-AQ3)^2+(AP3-AR3)^2)^0.5</f>
        <v>1.5564000000000004</v>
      </c>
      <c r="K3" s="5">
        <f>((AQ3-AS3)^2+(AR3-AT3)^2)^0.5</f>
        <v>0.81409999999999982</v>
      </c>
      <c r="L3" s="5">
        <f>((BS3-BU3)^2+(BT3-BV3)^2)^0.5</f>
        <v>6.0187431462058587</v>
      </c>
      <c r="M3" s="5">
        <f>((BU3-BW3)^2+(BV3-BX3)^2)^0.5</f>
        <v>1.6457309196828018</v>
      </c>
      <c r="N3" s="5" t="s">
        <v>566</v>
      </c>
      <c r="O3" s="5" t="s">
        <v>566</v>
      </c>
      <c r="P3" s="5">
        <f>((CE3-CG3)^2+(CF3-CH3)^2)^0.5</f>
        <v>5.4576095957845867</v>
      </c>
      <c r="Q3" s="5">
        <f>((CG3-CI3)^2+(CH3-CJ3)^2)^0.5</f>
        <v>5.7525981469245702</v>
      </c>
      <c r="R3" s="5">
        <f>((CO3-CQ3)^2+(CP3-CR3)^2)^0.5</f>
        <v>3.9871495093612936</v>
      </c>
      <c r="S3" s="5">
        <f>((CQ3-CS3)^2+(CR3-CT3)^2)^0.5</f>
        <v>5.0117131212789907</v>
      </c>
      <c r="T3" s="5">
        <f>((CY3-DA3)^2+(CZ3-DB3)^2)^0.5</f>
        <v>5.2559562498179151</v>
      </c>
      <c r="U3" s="5">
        <f>((DA3-DC3)^2+(DB3-DD3)^2)^0.5</f>
        <v>6.6231838574812345</v>
      </c>
      <c r="V3" s="5">
        <f>((DI3-DK3)^2+(DJ3-DL3)^2)^0.5</f>
        <v>0.85073484705870583</v>
      </c>
      <c r="W3" s="5">
        <f>((DK3-DM3)^2+(DL3-DN3)^2)^0.5</f>
        <v>1.6189071159272859</v>
      </c>
      <c r="X3" s="5">
        <f>((DM3-DO3)^2+(DN3-DP3)^2)^0.5</f>
        <v>0.29879561576435532</v>
      </c>
      <c r="Y3" s="5">
        <f>((BE3-BK3)^2+(BF3-BL3)^2)^0.5</f>
        <v>1.0535000000000001</v>
      </c>
      <c r="Z3" s="5">
        <f>((BG3-BI3)^2+(BH3-BJ3)^2)^0.5</f>
        <v>0.4642</v>
      </c>
      <c r="AA3" s="5">
        <f>((BC3-BM3)^2+(BD3-BN3)^2)^0.5</f>
        <v>1.3785000000000001</v>
      </c>
      <c r="AB3" s="5">
        <f>((BA3-BO3)^2+(BB3-BP3)^2)^0.5</f>
        <v>2.4211999999999998</v>
      </c>
      <c r="AC3" s="6">
        <f>((AY3-BQ3)^2+(AZ3-BR3)^2)^0.5</f>
        <v>1.2986</v>
      </c>
      <c r="AD3" s="6">
        <f>((CK3-CM3)^2+(CL3-CN3)^2)^0.5</f>
        <v>0.18160000000000043</v>
      </c>
      <c r="AE3" s="6">
        <f>((CU3-CW3)^2+(CV3-CX3)^2)^0.5</f>
        <v>0.1802999999999999</v>
      </c>
      <c r="AF3" s="6">
        <f>((DE3-DG3)^2+(DF3-DH3)^2)^0.5</f>
        <v>0.17840000000000034</v>
      </c>
      <c r="AG3" s="9">
        <v>0</v>
      </c>
      <c r="AH3" s="9">
        <v>0</v>
      </c>
      <c r="AI3" s="9">
        <v>0</v>
      </c>
      <c r="AJ3" s="9">
        <v>-0.83950000000000002</v>
      </c>
      <c r="AK3" s="9">
        <v>0</v>
      </c>
      <c r="AL3" s="9">
        <v>-1.3583000000000001</v>
      </c>
      <c r="AM3" s="9">
        <v>0</v>
      </c>
      <c r="AN3" s="9">
        <v>-2.5070000000000001</v>
      </c>
      <c r="AO3" s="9">
        <v>0</v>
      </c>
      <c r="AP3" s="9">
        <v>-3.1534</v>
      </c>
      <c r="AQ3" s="9">
        <v>0</v>
      </c>
      <c r="AR3" s="9">
        <v>-4.7098000000000004</v>
      </c>
      <c r="AS3" s="9">
        <v>0</v>
      </c>
      <c r="AT3" s="9">
        <v>-5.5239000000000003</v>
      </c>
      <c r="AU3" s="9">
        <v>0</v>
      </c>
      <c r="AV3" s="9">
        <v>-10.56</v>
      </c>
      <c r="AW3" s="9">
        <v>0</v>
      </c>
      <c r="AX3" s="9">
        <v>-11.588100000000001</v>
      </c>
      <c r="AY3" s="18">
        <v>0.49909999999999999</v>
      </c>
      <c r="AZ3" s="18">
        <v>-4.8697999999999997</v>
      </c>
      <c r="BA3" s="19">
        <v>1.0725</v>
      </c>
      <c r="BB3" s="19">
        <v>-4.8697999999999997</v>
      </c>
      <c r="BC3" s="19">
        <v>0.55940000000000001</v>
      </c>
      <c r="BD3" s="19">
        <v>-4.8697999999999997</v>
      </c>
      <c r="BE3" s="19">
        <v>0.28960000000000002</v>
      </c>
      <c r="BF3" s="19">
        <v>-4.8697999999999997</v>
      </c>
      <c r="BG3" s="19">
        <v>5.7000000000000002E-3</v>
      </c>
      <c r="BH3" s="19">
        <v>-4.8697999999999997</v>
      </c>
      <c r="BI3" s="19">
        <v>-0.45850000000000002</v>
      </c>
      <c r="BJ3" s="19">
        <v>-4.8697999999999997</v>
      </c>
      <c r="BK3" s="19">
        <v>-0.76390000000000002</v>
      </c>
      <c r="BL3" s="19">
        <v>-4.8697999999999997</v>
      </c>
      <c r="BM3" s="19">
        <v>-0.81910000000000005</v>
      </c>
      <c r="BN3" s="19">
        <v>-4.8697999999999997</v>
      </c>
      <c r="BO3" s="19">
        <v>-1.3487</v>
      </c>
      <c r="BP3" s="19">
        <v>-4.8697999999999997</v>
      </c>
      <c r="BQ3" s="19">
        <v>-0.79949999999999999</v>
      </c>
      <c r="BR3" s="19">
        <v>-4.8697999999999997</v>
      </c>
      <c r="BS3" s="17">
        <v>0</v>
      </c>
      <c r="BT3" s="17">
        <v>0</v>
      </c>
      <c r="BU3" s="17">
        <v>-4.4608999999999996</v>
      </c>
      <c r="BV3" s="17">
        <v>-4.0404999999999998</v>
      </c>
      <c r="BW3" s="17">
        <v>-3.6760000000000002</v>
      </c>
      <c r="BX3" s="17">
        <v>-5.4870000000000001</v>
      </c>
      <c r="BY3" s="17">
        <v>-3.6760000000000002</v>
      </c>
      <c r="BZ3" s="17">
        <v>-5.4870000000000001</v>
      </c>
      <c r="CA3" s="17"/>
      <c r="CB3" s="17"/>
      <c r="CC3" s="17"/>
      <c r="CD3" s="17"/>
      <c r="CE3" s="12">
        <v>-6.1029999999999998</v>
      </c>
      <c r="CF3" s="12">
        <v>-2.9914999999999998</v>
      </c>
      <c r="CG3" s="12">
        <v>-3.9864999999999999</v>
      </c>
      <c r="CH3" s="12">
        <v>-8.0220000000000002</v>
      </c>
      <c r="CI3" s="12">
        <v>1.1595</v>
      </c>
      <c r="CJ3" s="12">
        <v>-5.4508000000000001</v>
      </c>
      <c r="CK3" s="12">
        <v>-5.1835000000000004</v>
      </c>
      <c r="CL3" s="12">
        <v>-5.1295000000000002</v>
      </c>
      <c r="CM3" s="12">
        <v>-5.1835000000000004</v>
      </c>
      <c r="CN3" s="12">
        <v>-4.9478999999999997</v>
      </c>
      <c r="CO3" s="12">
        <v>-6.3308999999999997</v>
      </c>
      <c r="CP3" s="12">
        <v>-2.5939999999999999</v>
      </c>
      <c r="CQ3" s="12">
        <v>-5.4672999999999998</v>
      </c>
      <c r="CR3" s="12">
        <v>-6.4865000000000004</v>
      </c>
      <c r="CS3" s="12">
        <v>-4.8792999999999997</v>
      </c>
      <c r="CT3" s="12">
        <v>-1.5094000000000001</v>
      </c>
      <c r="CU3" s="12">
        <v>-5.9652000000000003</v>
      </c>
      <c r="CV3" s="12">
        <v>-4.4748000000000001</v>
      </c>
      <c r="CW3" s="12">
        <v>-6.1455000000000002</v>
      </c>
      <c r="CX3" s="12">
        <v>-4.4748000000000001</v>
      </c>
      <c r="CY3" s="12">
        <v>-2.2523</v>
      </c>
      <c r="CZ3" s="12">
        <v>1.0738000000000001</v>
      </c>
      <c r="DA3" s="12">
        <v>-2.0510000000000002</v>
      </c>
      <c r="DB3" s="12">
        <v>-4.1783000000000001</v>
      </c>
      <c r="DC3" s="12">
        <v>3.7490000000000001</v>
      </c>
      <c r="DD3" s="12">
        <v>-0.98040000000000005</v>
      </c>
      <c r="DE3" s="12">
        <v>-2.1246999999999998</v>
      </c>
      <c r="DF3" s="12">
        <v>-1.1981999999999999</v>
      </c>
      <c r="DG3" s="12">
        <v>-2.3031000000000001</v>
      </c>
      <c r="DH3" s="12">
        <v>-1.1981999999999999</v>
      </c>
      <c r="DI3" s="12">
        <v>-4.431</v>
      </c>
      <c r="DJ3" s="12">
        <v>9.2551000000000005</v>
      </c>
      <c r="DK3" s="12">
        <v>-3.6697000000000002</v>
      </c>
      <c r="DL3" s="12">
        <v>8.8754000000000008</v>
      </c>
      <c r="DM3" s="12">
        <v>-2.9121000000000001</v>
      </c>
      <c r="DN3" s="12">
        <v>7.4447000000000001</v>
      </c>
      <c r="DO3" s="12">
        <v>-2.8492000000000002</v>
      </c>
      <c r="DP3" s="12">
        <v>7.1525999999999996</v>
      </c>
    </row>
    <row r="4" spans="2:120" ht="14.45" customHeight="1" x14ac:dyDescent="0.2">
      <c r="B4" s="2" t="s">
        <v>649</v>
      </c>
      <c r="C4" s="2"/>
      <c r="D4" s="5">
        <f>((AG4-AW4)^2+(AH4-AX4)^2)^0.5</f>
        <v>11.9361</v>
      </c>
      <c r="E4" s="5">
        <f>((AG4-AU4)^2+(AH4-AV4)^2)^0.5</f>
        <v>10.6928</v>
      </c>
      <c r="F4" s="5">
        <f>((AG4-AM4)^2+(AH4-AN4)^2)^0.5</f>
        <v>2.5621999999999998</v>
      </c>
      <c r="G4" s="5">
        <f>((AG4-AI4)^2+(AH4-AJ4)^2)^0.5</f>
        <v>0.72899999999999998</v>
      </c>
      <c r="H4" s="5">
        <f>((AK4-AM4)^2+(AL4-AN4)^2)^0.5</f>
        <v>1.3696999999999999</v>
      </c>
      <c r="I4" s="5">
        <f>((AM4-AO4)^2+(AN4-AP4)^2)^0.5</f>
        <v>0.56390000000000029</v>
      </c>
      <c r="J4" s="5">
        <f>((AO4-AQ4)^2+(AP4-AR4)^2)^0.5</f>
        <v>1.5304000000000002</v>
      </c>
      <c r="K4" s="5">
        <f>((AQ4-AS4)^2+(AR4-AT4)^2)^0.5</f>
        <v>0.98170000000000002</v>
      </c>
      <c r="L4" s="5">
        <f>((BS4-BU4)^2+(BT4-BV4)^2)^0.5</f>
        <v>6.1787481944160829</v>
      </c>
      <c r="M4" s="5">
        <f>((BU4-BW4)^2+(BV4-BX4)^2)^0.5</f>
        <v>1.5783686388166738</v>
      </c>
      <c r="N4" s="5">
        <f>((BW4-BY4)^2+(BX4-BZ4)^2)^0.5 + ((BY4-CA4)^2+(BZ4-CB4)^2)^0.5</f>
        <v>6.494609914975694</v>
      </c>
      <c r="O4" s="5">
        <f>((CA4-CC4)^2+(CB4-CD4)^2)^0.5</f>
        <v>2.1974762456053991</v>
      </c>
      <c r="P4" s="5">
        <f>((CE4-CG4)^2+(CF4-CH4)^2)^0.5</f>
        <v>5.6877215473333429</v>
      </c>
      <c r="Q4" s="5">
        <f>((CG4-CI4)^2+(CH4-CJ4)^2)^0.5</f>
        <v>6.2026098313532509</v>
      </c>
      <c r="R4" s="5">
        <f>((CO4-CQ4)^2+(CP4-CR4)^2)^0.5</f>
        <v>4.3811168347808298</v>
      </c>
      <c r="S4" s="5">
        <f>((CQ4-CS4)^2+(CR4-CT4)^2)^0.5</f>
        <v>5.0805542266567727</v>
      </c>
      <c r="T4" s="5">
        <f>((CY4-DA4)^2+(CZ4-DB4)^2)^0.5</f>
        <v>5.4185364121688799</v>
      </c>
      <c r="U4" s="5">
        <f>((DA4-DC4)^2+(DB4-DD4)^2)^0.5</f>
        <v>6.9207307887245539</v>
      </c>
      <c r="V4" s="5">
        <f>((DI4-DK4)^2+(DJ4-DL4)^2)^0.5</f>
        <v>0.89236692565334352</v>
      </c>
      <c r="W4" s="5">
        <f>((DK4-DM4)^2+(DL4-DN4)^2)^0.5</f>
        <v>1.5835843520318067</v>
      </c>
      <c r="X4" s="5">
        <f>((DM4-DO4)^2+(DN4-DP4)^2)^0.5</f>
        <v>0.47056837972817617</v>
      </c>
      <c r="Y4" s="5">
        <f>((BE4-BK4)^2+(BF4-BL4)^2)^0.5</f>
        <v>1.0967</v>
      </c>
      <c r="Z4" s="5">
        <f>((BG4-BI4)^2+(BH4-BJ4)^2)^0.5</f>
        <v>0.48060000000000003</v>
      </c>
      <c r="AA4" s="5">
        <f>((BC4-BM4)^2+(BD4-BN4)^2)^0.5</f>
        <v>1.3715999999999999</v>
      </c>
      <c r="AB4" s="5">
        <f>((BA4-BO4)^2+(BB4-BP4)^2)^0.5</f>
        <v>2.5596000000000001</v>
      </c>
      <c r="AC4" s="6">
        <f>((AY4-BQ4)^2+(AZ4-BR4)^2)^0.5</f>
        <v>1.3945000000000001</v>
      </c>
      <c r="AD4" s="6">
        <f>((CK4-CM4)^2+(CL4-CN4)^2)^0.5</f>
        <v>0.2038000000000002</v>
      </c>
      <c r="AE4" s="6">
        <f>((CU4-CW4)^2+(CV4-CX4)^2)^0.5</f>
        <v>0.1923999999999999</v>
      </c>
      <c r="AF4" s="6">
        <f>((DE4-DG4)^2+(DF4-DH4)^2)^0.5</f>
        <v>0.18729999999999958</v>
      </c>
      <c r="AG4" s="9">
        <v>0</v>
      </c>
      <c r="AH4" s="9">
        <v>0</v>
      </c>
      <c r="AI4" s="9">
        <v>0</v>
      </c>
      <c r="AJ4" s="9">
        <v>-0.72899999999999998</v>
      </c>
      <c r="AK4" s="9">
        <v>0</v>
      </c>
      <c r="AL4" s="9">
        <v>-1.1924999999999999</v>
      </c>
      <c r="AM4" s="9">
        <v>0</v>
      </c>
      <c r="AN4" s="9">
        <v>-2.5621999999999998</v>
      </c>
      <c r="AO4" s="9">
        <v>0</v>
      </c>
      <c r="AP4" s="9">
        <v>-3.1261000000000001</v>
      </c>
      <c r="AQ4" s="9">
        <v>0</v>
      </c>
      <c r="AR4" s="9">
        <v>-4.6565000000000003</v>
      </c>
      <c r="AS4" s="9">
        <v>0</v>
      </c>
      <c r="AT4" s="9">
        <v>-5.6382000000000003</v>
      </c>
      <c r="AU4" s="9">
        <v>0</v>
      </c>
      <c r="AV4" s="9">
        <v>-10.6928</v>
      </c>
      <c r="AW4" s="9">
        <v>0</v>
      </c>
      <c r="AX4" s="9">
        <v>-11.9361</v>
      </c>
      <c r="AY4" s="18">
        <v>1.0846</v>
      </c>
      <c r="AZ4" s="18">
        <v>-5.7956000000000003</v>
      </c>
      <c r="BA4" s="19">
        <v>1.2490000000000001</v>
      </c>
      <c r="BB4" s="19">
        <v>-5.7956000000000003</v>
      </c>
      <c r="BC4" s="19">
        <v>0.70989999999999998</v>
      </c>
      <c r="BD4" s="19">
        <v>-5.7956000000000003</v>
      </c>
      <c r="BE4" s="19">
        <v>0.5766</v>
      </c>
      <c r="BF4" s="19">
        <v>-5.7956000000000003</v>
      </c>
      <c r="BG4" s="19">
        <v>0.2984</v>
      </c>
      <c r="BH4" s="19">
        <v>-5.7956000000000003</v>
      </c>
      <c r="BI4" s="19">
        <v>-0.1822</v>
      </c>
      <c r="BJ4" s="19">
        <v>-5.7956000000000003</v>
      </c>
      <c r="BK4" s="19">
        <v>-0.52010000000000001</v>
      </c>
      <c r="BL4" s="19">
        <v>-5.7956000000000003</v>
      </c>
      <c r="BM4" s="19">
        <v>-0.66169999999999995</v>
      </c>
      <c r="BN4" s="19">
        <v>-5.7956000000000003</v>
      </c>
      <c r="BO4" s="19">
        <v>-1.3106</v>
      </c>
      <c r="BP4" s="19">
        <v>-5.7956000000000003</v>
      </c>
      <c r="BQ4" s="19">
        <v>-0.30990000000000001</v>
      </c>
      <c r="BR4" s="19">
        <v>-5.7956000000000003</v>
      </c>
      <c r="BS4" s="17">
        <v>0</v>
      </c>
      <c r="BT4" s="17">
        <v>0</v>
      </c>
      <c r="BU4" s="17">
        <v>-1.103</v>
      </c>
      <c r="BV4" s="17">
        <v>-6.0795000000000003</v>
      </c>
      <c r="BW4" s="17">
        <v>0.26860000000000001</v>
      </c>
      <c r="BX4" s="17">
        <v>-6.8605</v>
      </c>
      <c r="BY4" s="17">
        <v>4.2728999999999999</v>
      </c>
      <c r="BZ4" s="17">
        <v>-8.3622999999999994</v>
      </c>
      <c r="CA4" s="17">
        <v>6.4325000000000001</v>
      </c>
      <c r="CB4" s="17">
        <v>-7.8569000000000004</v>
      </c>
      <c r="CC4" s="17">
        <v>6.7417999999999996</v>
      </c>
      <c r="CD4" s="17">
        <v>-5.6813000000000002</v>
      </c>
      <c r="CE4" s="12">
        <v>5.8604000000000003</v>
      </c>
      <c r="CF4" s="12">
        <v>-5.5556000000000001</v>
      </c>
      <c r="CG4" s="12">
        <v>10.203799999999999</v>
      </c>
      <c r="CH4" s="12">
        <v>-9.2278000000000002</v>
      </c>
      <c r="CI4" s="12">
        <v>15.295199999999999</v>
      </c>
      <c r="CJ4" s="12">
        <v>-5.6852</v>
      </c>
      <c r="CK4" s="12">
        <v>7.6186999999999996</v>
      </c>
      <c r="CL4" s="12">
        <v>-7.0922999999999998</v>
      </c>
      <c r="CM4" s="12">
        <v>7.6186999999999996</v>
      </c>
      <c r="CN4" s="12">
        <v>-6.8884999999999996</v>
      </c>
      <c r="CO4" s="12">
        <v>-0.95820000000000005</v>
      </c>
      <c r="CP4" s="12">
        <v>5.4191000000000003</v>
      </c>
      <c r="CQ4" s="12">
        <v>-1.7627999999999999</v>
      </c>
      <c r="CR4" s="12">
        <v>9.7256999999999998</v>
      </c>
      <c r="CS4" s="12">
        <v>1.0922000000000001</v>
      </c>
      <c r="CT4" s="12">
        <v>5.5232000000000001</v>
      </c>
      <c r="CU4" s="12">
        <v>-1.0979000000000001</v>
      </c>
      <c r="CV4" s="12">
        <v>6.9512999999999998</v>
      </c>
      <c r="CW4" s="12">
        <v>-1.2903</v>
      </c>
      <c r="CX4" s="12">
        <v>6.9512999999999998</v>
      </c>
      <c r="CY4" s="12">
        <v>-1.1976</v>
      </c>
      <c r="CZ4" s="12">
        <v>6.8750999999999998</v>
      </c>
      <c r="DA4" s="12">
        <v>-6.2229999999999999</v>
      </c>
      <c r="DB4" s="12">
        <v>8.9014000000000006</v>
      </c>
      <c r="DC4" s="12">
        <v>-4.5408999999999997</v>
      </c>
      <c r="DD4" s="12">
        <v>15.614599999999999</v>
      </c>
      <c r="DE4" s="12">
        <v>-3.7343999999999999</v>
      </c>
      <c r="DF4" s="12">
        <v>7.8048000000000002</v>
      </c>
      <c r="DG4" s="12">
        <v>-3.7343999999999999</v>
      </c>
      <c r="DH4" s="12">
        <v>7.9920999999999998</v>
      </c>
      <c r="DI4" s="12">
        <v>-3.7343999999999999</v>
      </c>
      <c r="DJ4" s="12">
        <v>8.0347000000000008</v>
      </c>
      <c r="DK4" s="12">
        <v>-3.3216999999999999</v>
      </c>
      <c r="DL4" s="12">
        <v>8.8259000000000007</v>
      </c>
      <c r="DM4" s="12">
        <v>-3.5623</v>
      </c>
      <c r="DN4" s="12">
        <v>10.3911</v>
      </c>
      <c r="DO4" s="12">
        <v>-3.7871000000000001</v>
      </c>
      <c r="DP4" s="12">
        <v>10.804500000000001</v>
      </c>
    </row>
    <row r="5" spans="2:120" ht="16.899999999999999" customHeight="1" x14ac:dyDescent="0.2">
      <c r="B5" s="2" t="s">
        <v>780</v>
      </c>
      <c r="C5" s="2" t="s">
        <v>483</v>
      </c>
      <c r="D5" s="5">
        <f>((AG5-AW5)^2+(AH5-AX5)^2)^0.5</f>
        <v>11.8485</v>
      </c>
      <c r="E5" s="5">
        <f>((AG5-AU5)^2+(AH5-AV5)^2)^0.5</f>
        <v>10.476900000000001</v>
      </c>
      <c r="F5" s="5">
        <f>((AG5-AM5)^2+(AH5-AN5)^2)^0.5</f>
        <v>2.62</v>
      </c>
      <c r="G5" s="5">
        <f>((AG5-AI5)^2+(AH5-AJ5)^2)^0.5</f>
        <v>0.80449999999999999</v>
      </c>
      <c r="H5" s="5">
        <f>((AK5-AM5)^2+(AL5-AN5)^2)^0.5</f>
        <v>1.3564000000000001</v>
      </c>
      <c r="I5" s="5">
        <f>((AM5-AO5)^2+(AN5-AP5)^2)^0.5</f>
        <v>0.62480000000000002</v>
      </c>
      <c r="J5" s="5">
        <f>((AO5-AQ5)^2+(AP5-AR5)^2)^0.5</f>
        <v>1.4484999999999997</v>
      </c>
      <c r="K5" s="5">
        <f>((AQ5-AS5)^2+(AR5-AT5)^2)^0.5</f>
        <v>0.87820000000000054</v>
      </c>
      <c r="L5" s="5">
        <f>((BS5-BU5)^2+(BT5-BV5)^2)^0.5</f>
        <v>5.7134016102493614</v>
      </c>
      <c r="M5" s="5">
        <f>((BU5-BW5)^2+(BV5-BX5)^2)^0.5</f>
        <v>1.7225366469251098</v>
      </c>
      <c r="N5" s="5" t="s">
        <v>566</v>
      </c>
      <c r="O5" s="5" t="s">
        <v>566</v>
      </c>
      <c r="P5" s="5">
        <f>((CE5-CG5)^2+(CF5-CH5)^2)^0.5</f>
        <v>5.1661841469308856</v>
      </c>
      <c r="Q5" s="5">
        <f>((CG5-CI5)^2+(CH5-CJ5)^2)^0.5</f>
        <v>6.3330532170509981</v>
      </c>
      <c r="R5" s="5">
        <f>((CO5-CQ5)^2+(CP5-CR5)^2)^0.5</f>
        <v>4.2724439434590593</v>
      </c>
      <c r="S5" s="5">
        <f>((CQ5-CS5)^2+(CR5-CT5)^2)^0.5</f>
        <v>5.028623196263565</v>
      </c>
      <c r="T5" s="5">
        <f>((CY5-DA5)^2+(CZ5-DB5)^2)^0.5</f>
        <v>5.5634531093557351</v>
      </c>
      <c r="U5" s="5">
        <f>((DA5-DC5)^2+(DB5-DD5)^2)^0.5</f>
        <v>6.0938137418204699</v>
      </c>
      <c r="V5" s="5">
        <f>((DI5-DK5)^2+(DJ5-DL5)^2)^0.5</f>
        <v>0.80001856228465118</v>
      </c>
      <c r="W5" s="5">
        <f>((DK5-DM5)^2+(DL5-DN5)^2)^0.5</f>
        <v>1.6122547100256832</v>
      </c>
      <c r="X5" s="5">
        <f>((DM5-DO5)^2+(DN5-DP5)^2)^0.5</f>
        <v>0.29812889829736383</v>
      </c>
      <c r="Y5" s="5">
        <f>((BE5-BK5)^2+(BF5-BL5)^2)^0.5</f>
        <v>1.1208</v>
      </c>
      <c r="Z5" s="5">
        <f>((BG5-BI5)^2+(BH5-BJ5)^2)^0.5</f>
        <v>0.50290000000000001</v>
      </c>
      <c r="AA5" s="5">
        <f>((BC5-BM5)^2+(BD5-BN5)^2)^0.5</f>
        <v>1.3473999999999999</v>
      </c>
      <c r="AB5" s="5">
        <f>((BA5-BO5)^2+(BB5-BP5)^2)^0.5</f>
        <v>2.3140000000000001</v>
      </c>
      <c r="AC5" s="6">
        <f>((AY5-BQ5)^2+(AZ5-BR5)^2)^0.5</f>
        <v>1.5113000000000001</v>
      </c>
      <c r="AD5" s="6">
        <f>((CK5-CM5)^2+(CL5-CN5)^2)^0.5</f>
        <v>0.17970000000000008</v>
      </c>
      <c r="AE5" s="6">
        <f>((CU5-CW5)^2+(CV5-CX5)^2)^0.5</f>
        <v>0.17520000000000002</v>
      </c>
      <c r="AF5" s="6">
        <f>((DE5-DG5)^2+(DF5-DH5)^2)^0.5</f>
        <v>0.17019999999999996</v>
      </c>
      <c r="AG5" s="9">
        <v>0</v>
      </c>
      <c r="AH5" s="9">
        <v>0</v>
      </c>
      <c r="AI5" s="9">
        <v>0</v>
      </c>
      <c r="AJ5" s="9">
        <v>-0.80449999999999999</v>
      </c>
      <c r="AK5" s="9">
        <v>0</v>
      </c>
      <c r="AL5" s="9">
        <v>-1.2636000000000001</v>
      </c>
      <c r="AM5" s="9">
        <v>0</v>
      </c>
      <c r="AN5" s="9">
        <v>-2.62</v>
      </c>
      <c r="AO5" s="9">
        <v>0</v>
      </c>
      <c r="AP5" s="9">
        <v>-3.2448000000000001</v>
      </c>
      <c r="AQ5" s="9">
        <v>0</v>
      </c>
      <c r="AR5" s="9">
        <v>-4.6932999999999998</v>
      </c>
      <c r="AS5" s="9">
        <v>0</v>
      </c>
      <c r="AT5" s="9">
        <v>-5.5715000000000003</v>
      </c>
      <c r="AU5" s="9">
        <v>0</v>
      </c>
      <c r="AV5" s="9">
        <v>-10.476900000000001</v>
      </c>
      <c r="AW5" s="9">
        <v>0</v>
      </c>
      <c r="AX5" s="9">
        <v>-11.8485</v>
      </c>
      <c r="AY5" s="18">
        <v>1.0535000000000001</v>
      </c>
      <c r="AZ5" s="18">
        <v>-4.8202999999999996</v>
      </c>
      <c r="BA5" s="19">
        <v>1.157</v>
      </c>
      <c r="BB5" s="19">
        <v>-4.8202999999999996</v>
      </c>
      <c r="BC5" s="19">
        <v>0.71750000000000003</v>
      </c>
      <c r="BD5" s="19">
        <v>-4.8202999999999996</v>
      </c>
      <c r="BE5" s="19">
        <v>0.6109</v>
      </c>
      <c r="BF5" s="19">
        <v>-4.8202999999999996</v>
      </c>
      <c r="BG5" s="19">
        <v>0.34920000000000001</v>
      </c>
      <c r="BH5" s="19">
        <v>-4.8202999999999996</v>
      </c>
      <c r="BI5" s="19">
        <v>-0.1537</v>
      </c>
      <c r="BJ5" s="19">
        <v>-4.8202999999999996</v>
      </c>
      <c r="BK5" s="19">
        <v>-0.50990000000000002</v>
      </c>
      <c r="BL5" s="19">
        <v>-4.8202999999999996</v>
      </c>
      <c r="BM5" s="19">
        <v>-0.62990000000000002</v>
      </c>
      <c r="BN5" s="19">
        <v>-4.8202999999999996</v>
      </c>
      <c r="BO5" s="19">
        <v>-1.157</v>
      </c>
      <c r="BP5" s="19">
        <v>-4.8202999999999996</v>
      </c>
      <c r="BQ5" s="19">
        <v>-0.45779999999999998</v>
      </c>
      <c r="BR5" s="19">
        <v>-4.8202999999999996</v>
      </c>
      <c r="BS5" s="17">
        <v>0</v>
      </c>
      <c r="BT5" s="17">
        <v>0</v>
      </c>
      <c r="BU5" s="17">
        <v>-1.0089999999999999</v>
      </c>
      <c r="BV5" s="17">
        <v>-5.6235999999999997</v>
      </c>
      <c r="BW5" s="17">
        <v>0.55049999999999999</v>
      </c>
      <c r="BX5" s="17">
        <v>-6.3551000000000002</v>
      </c>
      <c r="BY5" s="17">
        <v>0.55049999999999999</v>
      </c>
      <c r="BZ5" s="17">
        <v>-6.3551000000000002</v>
      </c>
      <c r="CA5" s="17"/>
      <c r="CB5" s="17"/>
      <c r="CC5" s="17"/>
      <c r="CD5" s="17"/>
      <c r="CE5" s="12">
        <v>0.66930000000000001</v>
      </c>
      <c r="CF5" s="12">
        <v>-0.1943</v>
      </c>
      <c r="CG5" s="12">
        <v>-2.5964999999999998</v>
      </c>
      <c r="CH5" s="12">
        <v>-4.1973000000000003</v>
      </c>
      <c r="CI5" s="12">
        <v>1.9107000000000001</v>
      </c>
      <c r="CJ5" s="12">
        <v>-8.6462000000000003</v>
      </c>
      <c r="CK5" s="12">
        <v>-0.69599999999999995</v>
      </c>
      <c r="CL5" s="12">
        <v>-2.0649999999999999</v>
      </c>
      <c r="CM5" s="12">
        <v>-0.87570000000000003</v>
      </c>
      <c r="CN5" s="12">
        <v>-2.0649999999999999</v>
      </c>
      <c r="CO5" s="12">
        <v>-0.73599999999999999</v>
      </c>
      <c r="CP5" s="12">
        <v>-2.0198999999999998</v>
      </c>
      <c r="CQ5" s="12">
        <v>-4.9561999999999999</v>
      </c>
      <c r="CR5" s="12">
        <v>-1.3537999999999999</v>
      </c>
      <c r="CS5" s="12">
        <v>-2.5832000000000002</v>
      </c>
      <c r="CT5" s="12">
        <v>3.0796999999999999</v>
      </c>
      <c r="CU5" s="12">
        <v>-2.5737000000000001</v>
      </c>
      <c r="CV5" s="12">
        <v>-1.8440000000000001</v>
      </c>
      <c r="CW5" s="12">
        <v>-2.5737000000000001</v>
      </c>
      <c r="CX5" s="12">
        <v>-1.6688000000000001</v>
      </c>
      <c r="CY5" s="12">
        <v>-2.4035000000000002</v>
      </c>
      <c r="CZ5" s="12">
        <v>-1.6205000000000001</v>
      </c>
      <c r="DA5" s="12">
        <v>-7.4530000000000003</v>
      </c>
      <c r="DB5" s="12">
        <v>0.71499999999999997</v>
      </c>
      <c r="DC5" s="12">
        <v>-2.2606000000000002</v>
      </c>
      <c r="DD5" s="12">
        <v>3.9045999999999998</v>
      </c>
      <c r="DE5" s="12">
        <v>-4.4855999999999998</v>
      </c>
      <c r="DF5" s="12">
        <v>-0.63119999999999998</v>
      </c>
      <c r="DG5" s="12">
        <v>-4.4855999999999998</v>
      </c>
      <c r="DH5" s="12">
        <v>-0.46100000000000002</v>
      </c>
      <c r="DI5" s="12">
        <v>-4.5612000000000004</v>
      </c>
      <c r="DJ5" s="12">
        <v>-0.40510000000000002</v>
      </c>
      <c r="DK5" s="12">
        <v>-4.0545</v>
      </c>
      <c r="DL5" s="12">
        <v>0.214</v>
      </c>
      <c r="DM5" s="12">
        <v>-3.7267999999999999</v>
      </c>
      <c r="DN5" s="12">
        <v>1.7926</v>
      </c>
      <c r="DO5" s="12">
        <v>-3.7408000000000001</v>
      </c>
      <c r="DP5" s="12">
        <v>2.0903999999999998</v>
      </c>
    </row>
    <row r="6" spans="2:120" ht="15" customHeight="1" x14ac:dyDescent="0.2">
      <c r="B6" s="2" t="s">
        <v>711</v>
      </c>
      <c r="C6" s="2" t="s">
        <v>479</v>
      </c>
      <c r="D6" s="5">
        <f>((AG6-AW6)^2+(AH6-AX6)^2)^0.5</f>
        <v>12.2491</v>
      </c>
      <c r="E6" s="5">
        <f>((AG6-AU6)^2+(AH6-AV6)^2)^0.5</f>
        <v>11.402699999999999</v>
      </c>
      <c r="F6" s="5">
        <f>((AG6-AM6)^2+(AH6-AN6)^2)^0.5</f>
        <v>2.4091999999999998</v>
      </c>
      <c r="G6" s="5">
        <f>((AG6-AI6)^2+(AH6-AJ6)^2)^0.5</f>
        <v>0.77149999999999996</v>
      </c>
      <c r="H6" s="5">
        <f>((AK6-AM6)^2+(AL6-AN6)^2)^0.5</f>
        <v>1.1461999999999999</v>
      </c>
      <c r="I6" s="5">
        <f>((AM6-AO6)^2+(AN6-AP6)^2)^0.5</f>
        <v>0.8649</v>
      </c>
      <c r="J6" s="5">
        <f>((AO6-AQ6)^2+(AP6-AR6)^2)^0.5</f>
        <v>1.6878000000000002</v>
      </c>
      <c r="K6" s="5">
        <f>((AQ6-AS6)^2+(AR6-AT6)^2)^0.5</f>
        <v>0.74099999999999966</v>
      </c>
      <c r="L6" s="5">
        <f>((BS6-BU6)^2+(BT6-BV6)^2)^0.5</f>
        <v>6.367937463574842</v>
      </c>
      <c r="M6" s="5">
        <f>((BU6-BW6)^2+(BV6-BX6)^2)^0.5</f>
        <v>1.6736134470062078</v>
      </c>
      <c r="N6" s="5">
        <f>((BW6-BY6)^2+(BX6-BZ6)^2)^0.5 + ((BY6-CA6)^2+(BZ6-CB6)^2)^0.5</f>
        <v>7.0371782762093886</v>
      </c>
      <c r="O6" s="5" t="s">
        <v>566</v>
      </c>
      <c r="P6" s="5">
        <f>((CE6-CG6)^2+(CF6-CH6)^2)^0.5</f>
        <v>6.0735256721281745</v>
      </c>
      <c r="Q6" s="5">
        <f>((CG6-CI6)^2+(CH6-CJ6)^2)^0.5</f>
        <v>6.2973921538998976</v>
      </c>
      <c r="R6" s="5">
        <f>((CO6-CQ6)^2+(CP6-CR6)^2)^0.5</f>
        <v>4.4928897604993603</v>
      </c>
      <c r="S6" s="5">
        <f>((CQ6-CS6)^2+(CR6-CT6)^2)^0.5</f>
        <v>5.06037200411195</v>
      </c>
      <c r="T6" s="5">
        <f>((CY6-DA6)^2+(CZ6-DB6)^2)^0.5</f>
        <v>5.7650951466562983</v>
      </c>
      <c r="U6" s="5">
        <f>((DA6-DC6)^2+(DB6-DD6)^2)^0.5</f>
        <v>6.8233719200993281</v>
      </c>
      <c r="V6" s="5">
        <f>((DI6-DK6)^2+(DJ6-DL6)^2)^0.5</f>
        <v>0.95983088614609657</v>
      </c>
      <c r="W6" s="5">
        <f>((DK6-DM6)^2+(DL6-DN6)^2)^0.5</f>
        <v>1.8232991690888247</v>
      </c>
      <c r="X6" s="5">
        <f>((DM6-DO6)^2+(DN6-DP6)^2)^0.5</f>
        <v>0.27261903822000411</v>
      </c>
      <c r="Y6" s="5">
        <f>((BE6-BK6)^2+(BF6-BL6)^2)^0.5</f>
        <v>1.1252</v>
      </c>
      <c r="Z6" s="5">
        <f>((BG6-BI6)^2+(BH6-BJ6)^2)^0.5</f>
        <v>0.61270000000000002</v>
      </c>
      <c r="AA6" s="5">
        <f>((BC6-BM6)^2+(BD6-BN6)^2)^0.5</f>
        <v>1.4097</v>
      </c>
      <c r="AB6" s="5">
        <f>((BA6-BO6)^2+(BB6-BP6)^2)^0.5</f>
        <v>2.3978000000000002</v>
      </c>
      <c r="AC6" s="6">
        <f>((AY6-BQ6)^2+(AZ6-BR6)^2)^0.5</f>
        <v>1.6536</v>
      </c>
      <c r="AD6" s="6">
        <f>((CK6-CM6)^2+(CL6-CN6)^2)^0.5</f>
        <v>0.1886000000000001</v>
      </c>
      <c r="AE6" s="6">
        <f>((CU6-CW6)^2+(CV6-CX6)^2)^0.5</f>
        <v>0.20000000000000018</v>
      </c>
      <c r="AF6" s="6">
        <f>((DE6-DG6)^2+(DF6-DH6)^2)^0.5</f>
        <v>0.17019999999999946</v>
      </c>
      <c r="AG6" s="9">
        <v>0</v>
      </c>
      <c r="AH6" s="9">
        <v>0</v>
      </c>
      <c r="AI6" s="9">
        <v>0</v>
      </c>
      <c r="AJ6" s="9">
        <v>-0.77149999999999996</v>
      </c>
      <c r="AK6" s="9">
        <v>0</v>
      </c>
      <c r="AL6" s="9">
        <v>-1.2629999999999999</v>
      </c>
      <c r="AM6" s="9">
        <v>0</v>
      </c>
      <c r="AN6" s="9">
        <v>-2.4091999999999998</v>
      </c>
      <c r="AO6" s="9">
        <v>0</v>
      </c>
      <c r="AP6" s="9">
        <v>-3.2740999999999998</v>
      </c>
      <c r="AQ6" s="9">
        <v>0</v>
      </c>
      <c r="AR6" s="9">
        <v>-4.9619</v>
      </c>
      <c r="AS6" s="9">
        <v>0</v>
      </c>
      <c r="AT6" s="9">
        <v>-5.7028999999999996</v>
      </c>
      <c r="AU6" s="9">
        <v>0</v>
      </c>
      <c r="AV6" s="9">
        <v>-11.402699999999999</v>
      </c>
      <c r="AW6" s="9">
        <v>0</v>
      </c>
      <c r="AX6" s="9">
        <v>-12.2491</v>
      </c>
      <c r="AY6" s="18">
        <v>0.93410000000000004</v>
      </c>
      <c r="AZ6" s="18">
        <v>-4.5351999999999997</v>
      </c>
      <c r="BA6" s="19">
        <v>1.2713000000000001</v>
      </c>
      <c r="BB6" s="19">
        <v>-4.5351999999999997</v>
      </c>
      <c r="BC6" s="19">
        <v>0.88390000000000002</v>
      </c>
      <c r="BD6" s="19">
        <v>-4.5351999999999997</v>
      </c>
      <c r="BE6" s="19">
        <v>0.49209999999999998</v>
      </c>
      <c r="BF6" s="19">
        <v>-4.5351999999999997</v>
      </c>
      <c r="BG6" s="19">
        <v>0.23300000000000001</v>
      </c>
      <c r="BH6" s="19">
        <v>-4.5351999999999997</v>
      </c>
      <c r="BI6" s="19">
        <v>-0.37969999999999998</v>
      </c>
      <c r="BJ6" s="19">
        <v>-4.5351999999999997</v>
      </c>
      <c r="BK6" s="19">
        <v>-0.6331</v>
      </c>
      <c r="BL6" s="19">
        <v>-4.5351999999999997</v>
      </c>
      <c r="BM6" s="19">
        <v>-0.52580000000000005</v>
      </c>
      <c r="BN6" s="19">
        <v>-4.5351999999999997</v>
      </c>
      <c r="BO6" s="19">
        <v>-1.1265000000000001</v>
      </c>
      <c r="BP6" s="19">
        <v>-4.5351999999999997</v>
      </c>
      <c r="BQ6" s="19">
        <v>-0.71950000000000003</v>
      </c>
      <c r="BR6" s="19">
        <v>-4.5351999999999997</v>
      </c>
      <c r="BS6" s="17">
        <v>0</v>
      </c>
      <c r="BT6" s="17">
        <v>0</v>
      </c>
      <c r="BU6" s="17">
        <v>-0.32769999999999999</v>
      </c>
      <c r="BV6" s="17">
        <v>-6.3594999999999997</v>
      </c>
      <c r="BW6" s="17">
        <v>0.51939999999999997</v>
      </c>
      <c r="BX6" s="17">
        <v>-7.8029000000000002</v>
      </c>
      <c r="BY6" s="17">
        <v>3.4487000000000001</v>
      </c>
      <c r="BZ6" s="17">
        <v>-10.6966</v>
      </c>
      <c r="CA6" s="17">
        <v>6.2915999999999999</v>
      </c>
      <c r="CB6" s="17">
        <v>-10.031700000000001</v>
      </c>
      <c r="CC6" s="17">
        <v>6.2915999999999999</v>
      </c>
      <c r="CD6" s="17">
        <v>-10.031700000000001</v>
      </c>
      <c r="CE6" s="12">
        <v>-1.4173</v>
      </c>
      <c r="CF6" s="12">
        <v>1.0141</v>
      </c>
      <c r="CG6" s="12">
        <v>-7.4707999999999997</v>
      </c>
      <c r="CH6" s="12">
        <v>1.5068999999999999</v>
      </c>
      <c r="CI6" s="12">
        <v>-1.4345000000000001</v>
      </c>
      <c r="CJ6" s="12">
        <v>3.3014000000000001</v>
      </c>
      <c r="CK6" s="12">
        <v>-4.4450000000000003</v>
      </c>
      <c r="CL6" s="12">
        <v>1.2286999999999999</v>
      </c>
      <c r="CM6" s="12">
        <v>-4.4450000000000003</v>
      </c>
      <c r="CN6" s="12">
        <v>1.4173</v>
      </c>
      <c r="CO6" s="12">
        <v>-4.4450000000000003</v>
      </c>
      <c r="CP6" s="12">
        <v>1.4891000000000001</v>
      </c>
      <c r="CQ6" s="12">
        <v>-8.6753999999999998</v>
      </c>
      <c r="CR6" s="12">
        <v>3.0023</v>
      </c>
      <c r="CS6" s="12">
        <v>-6.3513000000000002</v>
      </c>
      <c r="CT6" s="12">
        <v>7.4973999999999998</v>
      </c>
      <c r="CU6" s="12">
        <v>-6.2591999999999999</v>
      </c>
      <c r="CV6" s="12">
        <v>2.0173999999999999</v>
      </c>
      <c r="CW6" s="12">
        <v>-6.2591999999999999</v>
      </c>
      <c r="CX6" s="12">
        <v>2.2174</v>
      </c>
      <c r="CY6" s="12">
        <v>-6.2851999999999997</v>
      </c>
      <c r="CZ6" s="12">
        <v>2.2517</v>
      </c>
      <c r="DA6" s="12">
        <v>-10.1638</v>
      </c>
      <c r="DB6" s="12">
        <v>-2.0135999999999998</v>
      </c>
      <c r="DC6" s="12">
        <v>-3.4144000000000001</v>
      </c>
      <c r="DD6" s="12">
        <v>-3.0156000000000001</v>
      </c>
      <c r="DE6" s="12">
        <v>-7.9108000000000001</v>
      </c>
      <c r="DF6" s="12">
        <v>0.3296</v>
      </c>
      <c r="DG6" s="12">
        <v>-8.0809999999999995</v>
      </c>
      <c r="DH6" s="12">
        <v>0.3296</v>
      </c>
      <c r="DI6" s="12">
        <v>-8.2118000000000002</v>
      </c>
      <c r="DJ6" s="12">
        <v>0.37719999999999998</v>
      </c>
      <c r="DK6" s="12">
        <v>-7.3640999999999996</v>
      </c>
      <c r="DL6" s="12">
        <v>0.82740000000000002</v>
      </c>
      <c r="DM6" s="12">
        <v>-6.6109999999999998</v>
      </c>
      <c r="DN6" s="12">
        <v>2.4878999999999998</v>
      </c>
      <c r="DO6" s="12">
        <v>-6.5545</v>
      </c>
      <c r="DP6" s="12">
        <v>2.7545999999999999</v>
      </c>
    </row>
    <row r="7" spans="2:120" ht="16.149999999999999" customHeight="1" x14ac:dyDescent="0.2">
      <c r="B7" s="2"/>
      <c r="C7" s="2"/>
      <c r="D7" s="5">
        <f>((AG7-AW7)^2+(AH7-AX7)^2)^0.5</f>
        <v>0</v>
      </c>
      <c r="E7" s="5">
        <f>((AG7-AU7)^2+(AH7-AV7)^2)^0.5</f>
        <v>0</v>
      </c>
      <c r="F7" s="5">
        <f>((AG7-AM7)^2+(AH7-AN7)^2)^0.5</f>
        <v>0</v>
      </c>
      <c r="G7" s="5">
        <f>((AG7-AI7)^2+(AH7-AJ7)^2)^0.5</f>
        <v>0</v>
      </c>
      <c r="H7" s="5">
        <f>((AK7-AM7)^2+(AL7-AN7)^2)^0.5</f>
        <v>0</v>
      </c>
      <c r="I7" s="5">
        <f>((AM7-AO7)^2+(AN7-AP7)^2)^0.5</f>
        <v>0</v>
      </c>
      <c r="J7" s="5">
        <f>((AO7-AQ7)^2+(AP7-AR7)^2)^0.5</f>
        <v>0</v>
      </c>
      <c r="K7" s="5">
        <f>((AQ7-AS7)^2+(AR7-AT7)^2)^0.5</f>
        <v>0</v>
      </c>
      <c r="L7" s="5">
        <f>((BS7-BU7)^2+(BT7-BV7)^2)^0.5</f>
        <v>0</v>
      </c>
      <c r="M7" s="5">
        <f>((BU7-BW7)^2+(BV7-BX7)^2)^0.5</f>
        <v>0</v>
      </c>
      <c r="N7" s="5">
        <f>((BW7-BY7)^2+(BX7-BZ7)^2)^0.5 + ((BY7-CA7)^2+(BZ7-CB7)^2)^0.5</f>
        <v>0</v>
      </c>
      <c r="O7" s="5">
        <f>((CA7-CC7)^2+(CB7-CD7)^2)^0.5</f>
        <v>0</v>
      </c>
      <c r="P7" s="5">
        <f>((CE7-CG7)^2+(CF7-CH7)^2)^0.5</f>
        <v>0</v>
      </c>
      <c r="Q7" s="5">
        <f>((CG7-CI7)^2+(CH7-CJ7)^2)^0.5</f>
        <v>0</v>
      </c>
      <c r="R7" s="5">
        <f>((CO7-CQ7)^2+(CP7-CR7)^2)^0.5</f>
        <v>0</v>
      </c>
      <c r="S7" s="5">
        <f>((CQ7-CS7)^2+(CR7-CT7)^2)^0.5</f>
        <v>0</v>
      </c>
      <c r="T7" s="5">
        <f>((CY7-DA7)^2+(CZ7-DB7)^2)^0.5</f>
        <v>0</v>
      </c>
      <c r="U7" s="5">
        <f>((DA7-DC7)^2+(DB7-DD7)^2)^0.5</f>
        <v>0</v>
      </c>
      <c r="V7" s="5">
        <f>((DI7-DK7)^2+(DJ7-DL7)^2)^0.5</f>
        <v>0</v>
      </c>
      <c r="W7" s="5">
        <f>((DK7-DM7)^2+(DL7-DN7)^2)^0.5</f>
        <v>0</v>
      </c>
      <c r="X7" s="5">
        <f>((DM7-DO7)^2+(DN7-DP7)^2)^0.5</f>
        <v>0</v>
      </c>
      <c r="Y7" s="5">
        <f>((BE7-BK7)^2+(BF7-BL7)^2)^0.5</f>
        <v>0</v>
      </c>
      <c r="Z7" s="5">
        <f>((BG7-BI7)^2+(BH7-BJ7)^2)^0.5</f>
        <v>0</v>
      </c>
      <c r="AA7" s="5">
        <f>((BC7-BM7)^2+(BD7-BN7)^2)^0.5</f>
        <v>0</v>
      </c>
      <c r="AB7" s="5">
        <f>((BA7-BO7)^2+(BB7-BP7)^2)^0.5</f>
        <v>0</v>
      </c>
      <c r="AC7" s="6">
        <f>((AY7-BQ7)^2+(AZ7-BR7)^2)^0.5</f>
        <v>0</v>
      </c>
      <c r="AD7" s="6">
        <f>((CK7-CM7)^2+(CL7-CN7)^2)^0.5</f>
        <v>0</v>
      </c>
      <c r="AE7" s="6">
        <f>((CU7-CW7)^2+(CV7-CX7)^2)^0.5</f>
        <v>0</v>
      </c>
      <c r="AF7" s="6">
        <f>((DE7-DG7)^2+(DF7-DH7)^2)^0.5</f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x14ac:dyDescent="0.2">
      <c r="B8" s="13" t="s">
        <v>3</v>
      </c>
      <c r="C8" s="13"/>
      <c r="D8" s="14">
        <f>AVERAGE(D3:D6)</f>
        <v>11.90545</v>
      </c>
      <c r="E8" s="14">
        <f>AVERAGE(E3:E6)</f>
        <v>10.783100000000001</v>
      </c>
      <c r="F8" s="14">
        <f>AVERAGE(F3:F6)</f>
        <v>2.5246</v>
      </c>
      <c r="G8" s="14">
        <f>AVERAGE(G3:G6)</f>
        <v>0.78612500000000007</v>
      </c>
      <c r="H8" s="14">
        <f>AVERAGE(H3:H6)</f>
        <v>1.2552499999999998</v>
      </c>
      <c r="I8" s="14">
        <f t="shared" ref="I8:W8" si="0">AVERAGE(I3:I6)</f>
        <v>0.67500000000000004</v>
      </c>
      <c r="J8" s="14">
        <f t="shared" si="0"/>
        <v>1.5557750000000001</v>
      </c>
      <c r="K8" s="14">
        <f t="shared" si="0"/>
        <v>0.85375000000000001</v>
      </c>
      <c r="L8" s="14">
        <f t="shared" si="0"/>
        <v>6.0697076036115352</v>
      </c>
      <c r="M8" s="14">
        <f t="shared" si="0"/>
        <v>1.6550624131076983</v>
      </c>
      <c r="N8" s="14">
        <f t="shared" si="0"/>
        <v>6.7658940955925413</v>
      </c>
      <c r="O8" s="14">
        <f t="shared" si="0"/>
        <v>2.1974762456053991</v>
      </c>
      <c r="P8" s="14">
        <f t="shared" si="0"/>
        <v>5.5962602405442468</v>
      </c>
      <c r="Q8" s="14">
        <f t="shared" si="0"/>
        <v>6.1464133373071785</v>
      </c>
      <c r="R8" s="14">
        <f t="shared" si="0"/>
        <v>4.2834000120251359</v>
      </c>
      <c r="S8" s="14">
        <f t="shared" si="0"/>
        <v>5.0453156370778194</v>
      </c>
      <c r="T8" s="14">
        <f t="shared" si="0"/>
        <v>5.5007602294997078</v>
      </c>
      <c r="U8" s="14">
        <f t="shared" si="0"/>
        <v>6.6152750770313968</v>
      </c>
      <c r="V8" s="14">
        <f t="shared" si="0"/>
        <v>0.87573780528569933</v>
      </c>
      <c r="W8" s="14">
        <f t="shared" si="0"/>
        <v>1.6595113367684</v>
      </c>
      <c r="X8" s="14">
        <f>AVERAGE(X3:X6)</f>
        <v>0.33502798300247483</v>
      </c>
      <c r="Y8" s="14">
        <f t="shared" ref="Y8:AF8" si="1">AVERAGE(Y3:Y6)</f>
        <v>1.0990500000000001</v>
      </c>
      <c r="Z8" s="14">
        <f t="shared" si="1"/>
        <v>0.51510000000000011</v>
      </c>
      <c r="AA8" s="14">
        <f t="shared" si="1"/>
        <v>1.3768</v>
      </c>
      <c r="AB8" s="14">
        <f t="shared" si="1"/>
        <v>2.4231500000000001</v>
      </c>
      <c r="AC8" s="14">
        <f t="shared" si="1"/>
        <v>1.4645000000000001</v>
      </c>
      <c r="AD8" s="14">
        <f t="shared" si="1"/>
        <v>0.1884250000000002</v>
      </c>
      <c r="AE8" s="14">
        <f t="shared" si="1"/>
        <v>0.186975</v>
      </c>
      <c r="AF8" s="14">
        <f t="shared" si="1"/>
        <v>0.17652499999999982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7"/>
      <c r="BT8" s="7"/>
      <c r="BU8" s="7"/>
      <c r="BV8" s="7"/>
      <c r="BW8" s="7"/>
      <c r="BX8" s="7"/>
      <c r="BY8" s="7"/>
      <c r="BZ8" s="7"/>
    </row>
    <row r="9" spans="2:120" x14ac:dyDescent="0.2">
      <c r="B9" s="13" t="s">
        <v>4</v>
      </c>
      <c r="C9" s="13"/>
      <c r="D9" s="14">
        <f>STDEV(D3:D6)</f>
        <v>0.27263471899228081</v>
      </c>
      <c r="E9" s="14">
        <f>STDEV(E3:E6)</f>
        <v>0.42252822390936151</v>
      </c>
      <c r="F9" s="14">
        <f>STDEV(F3:F6)</f>
        <v>8.9706632976608913E-2</v>
      </c>
      <c r="G9" s="14">
        <f>STDEV(G3:G6)</f>
        <v>4.7129917957351344E-2</v>
      </c>
      <c r="H9" s="14">
        <f>STDEV(H3:H5)</f>
        <v>0.12393357091603545</v>
      </c>
      <c r="I9" s="14">
        <f t="shared" ref="I9:W9" si="2">STDEV(I3:I6)</f>
        <v>0.13133065141085642</v>
      </c>
      <c r="J9" s="14">
        <f t="shared" si="2"/>
        <v>9.9302244855458174E-2</v>
      </c>
      <c r="K9" s="14">
        <f t="shared" si="2"/>
        <v>0.10206809818286461</v>
      </c>
      <c r="L9" s="14">
        <f t="shared" si="2"/>
        <v>0.27711744600511823</v>
      </c>
      <c r="M9" s="14">
        <f t="shared" si="2"/>
        <v>6.018284604019062E-2</v>
      </c>
      <c r="N9" s="14">
        <f t="shared" si="2"/>
        <v>0.3836537674856178</v>
      </c>
      <c r="O9" s="14" t="e">
        <f t="shared" si="2"/>
        <v>#DIV/0!</v>
      </c>
      <c r="P9" s="14">
        <f t="shared" si="2"/>
        <v>0.38311743648414992</v>
      </c>
      <c r="Q9" s="14">
        <f t="shared" si="2"/>
        <v>0.26825205677352887</v>
      </c>
      <c r="R9" s="14">
        <f t="shared" si="2"/>
        <v>0.21703987954004006</v>
      </c>
      <c r="S9" s="14">
        <f t="shared" si="2"/>
        <v>3.0963521721149481E-2</v>
      </c>
      <c r="T9" s="14">
        <f t="shared" si="2"/>
        <v>0.21640478292413098</v>
      </c>
      <c r="U9" s="14">
        <f t="shared" si="2"/>
        <v>0.36904921118507528</v>
      </c>
      <c r="V9" s="14">
        <f t="shared" si="2"/>
        <v>6.759370181101064E-2</v>
      </c>
      <c r="W9" s="14">
        <f t="shared" si="2"/>
        <v>0.11026219138736067</v>
      </c>
      <c r="X9" s="14">
        <f>STDEV(X3:X5)</f>
        <v>9.9366075455089173E-2</v>
      </c>
      <c r="Y9" s="14">
        <f t="shared" ref="Y9:AF9" si="3">STDEV(Y3:Y6)</f>
        <v>3.2849200903522703E-2</v>
      </c>
      <c r="Z9" s="14">
        <f t="shared" si="3"/>
        <v>6.6971785103877288E-2</v>
      </c>
      <c r="AA9" s="14">
        <f t="shared" si="3"/>
        <v>2.5669047508624088E-2</v>
      </c>
      <c r="AB9" s="14">
        <f t="shared" si="3"/>
        <v>0.10194565545753614</v>
      </c>
      <c r="AC9" s="14">
        <f t="shared" si="3"/>
        <v>0.15315771827324492</v>
      </c>
      <c r="AD9" s="14">
        <f t="shared" si="3"/>
        <v>1.0941168432423768E-2</v>
      </c>
      <c r="AE9" s="14">
        <f t="shared" si="3"/>
        <v>1.1288452802163285E-2</v>
      </c>
      <c r="AF9" s="14">
        <f t="shared" si="3"/>
        <v>8.157358641128867E-3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x14ac:dyDescent="0.2">
      <c r="B10" s="13" t="s">
        <v>5</v>
      </c>
      <c r="C10" s="13"/>
      <c r="D10" s="14">
        <f>MAX(D3:D6)-MIN(D3:D6)</f>
        <v>0.66099999999999959</v>
      </c>
      <c r="E10" s="14">
        <f>MAX(E3:E6)-MIN(E3:E6)</f>
        <v>0.92579999999999885</v>
      </c>
      <c r="F10" s="14">
        <f>MAX(F3:F6)-MIN(F3:F6)</f>
        <v>0.21080000000000032</v>
      </c>
      <c r="G10" s="14">
        <f>MAX(G3:G6)-MIN(G3:G6)</f>
        <v>0.11050000000000004</v>
      </c>
      <c r="H10" s="14">
        <f>MAX(H3:H5)-MIN(H3:H5)</f>
        <v>0.22099999999999986</v>
      </c>
      <c r="I10" s="14">
        <f t="shared" ref="I10:W10" si="4">MAX(I3:I6)-MIN(I3:I6)</f>
        <v>0.30099999999999971</v>
      </c>
      <c r="J10" s="14">
        <f t="shared" si="4"/>
        <v>0.23930000000000051</v>
      </c>
      <c r="K10" s="14">
        <f t="shared" si="4"/>
        <v>0.24070000000000036</v>
      </c>
      <c r="L10" s="14">
        <f t="shared" si="4"/>
        <v>0.65453585332548059</v>
      </c>
      <c r="M10" s="14">
        <f t="shared" si="4"/>
        <v>0.144168008108436</v>
      </c>
      <c r="N10" s="14">
        <f t="shared" si="4"/>
        <v>0.54256836123369467</v>
      </c>
      <c r="O10" s="14">
        <f t="shared" si="4"/>
        <v>0</v>
      </c>
      <c r="P10" s="14">
        <f t="shared" si="4"/>
        <v>0.90734152519728895</v>
      </c>
      <c r="Q10" s="14">
        <f t="shared" si="4"/>
        <v>0.58045507012642794</v>
      </c>
      <c r="R10" s="14">
        <f t="shared" si="4"/>
        <v>0.50574025113806664</v>
      </c>
      <c r="S10" s="14">
        <f t="shared" si="4"/>
        <v>6.8841105377781986E-2</v>
      </c>
      <c r="T10" s="14">
        <f t="shared" si="4"/>
        <v>0.5091388968383832</v>
      </c>
      <c r="U10" s="14">
        <f t="shared" si="4"/>
        <v>0.82691704690408407</v>
      </c>
      <c r="V10" s="14">
        <f t="shared" si="4"/>
        <v>0.15981232386144539</v>
      </c>
      <c r="W10" s="14">
        <f t="shared" si="4"/>
        <v>0.23971481705701803</v>
      </c>
      <c r="X10" s="14">
        <f>MAX(X3:X5)-MIN(X3:X5)</f>
        <v>0.17243948143081234</v>
      </c>
      <c r="Y10" s="14">
        <f t="shared" ref="Y10:AF10" si="5">MAX(Y3:Y6)-MIN(Y3:Y6)</f>
        <v>7.1699999999999875E-2</v>
      </c>
      <c r="Z10" s="14">
        <f t="shared" si="5"/>
        <v>0.14850000000000002</v>
      </c>
      <c r="AA10" s="14">
        <f t="shared" si="5"/>
        <v>6.2300000000000022E-2</v>
      </c>
      <c r="AB10" s="14">
        <f t="shared" si="5"/>
        <v>0.24560000000000004</v>
      </c>
      <c r="AC10" s="14">
        <f t="shared" si="5"/>
        <v>0.35499999999999998</v>
      </c>
      <c r="AD10" s="14">
        <f t="shared" si="5"/>
        <v>2.4100000000000121E-2</v>
      </c>
      <c r="AE10" s="14">
        <f t="shared" si="5"/>
        <v>2.4800000000000155E-2</v>
      </c>
      <c r="AF10" s="14">
        <f t="shared" si="5"/>
        <v>1.7100000000000115E-2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 t="s">
        <v>55</v>
      </c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x14ac:dyDescent="0.2">
      <c r="B11" s="13" t="s">
        <v>6</v>
      </c>
      <c r="C11" s="13"/>
      <c r="D11" s="14">
        <f>MIN(D3:D6)</f>
        <v>11.588100000000001</v>
      </c>
      <c r="E11" s="14">
        <f>MIN(E3:E6)</f>
        <v>10.476900000000001</v>
      </c>
      <c r="F11" s="14">
        <f>MIN(F3:F6)</f>
        <v>2.4091999999999998</v>
      </c>
      <c r="G11" s="14">
        <f>MIN(G3:G6)</f>
        <v>0.72899999999999998</v>
      </c>
      <c r="H11" s="14">
        <f>MIN(H3:H5)</f>
        <v>1.1487000000000001</v>
      </c>
      <c r="I11" s="14">
        <f t="shared" ref="I11:W11" si="6">MIN(I3:I6)</f>
        <v>0.56390000000000029</v>
      </c>
      <c r="J11" s="14">
        <f t="shared" si="6"/>
        <v>1.4484999999999997</v>
      </c>
      <c r="K11" s="14">
        <f t="shared" si="6"/>
        <v>0.74099999999999966</v>
      </c>
      <c r="L11" s="14">
        <f t="shared" si="6"/>
        <v>5.7134016102493614</v>
      </c>
      <c r="M11" s="14">
        <f t="shared" si="6"/>
        <v>1.5783686388166738</v>
      </c>
      <c r="N11" s="14">
        <f t="shared" si="6"/>
        <v>6.494609914975694</v>
      </c>
      <c r="O11" s="14">
        <f t="shared" si="6"/>
        <v>2.1974762456053991</v>
      </c>
      <c r="P11" s="14">
        <f t="shared" si="6"/>
        <v>5.1661841469308856</v>
      </c>
      <c r="Q11" s="14">
        <f t="shared" si="6"/>
        <v>5.7525981469245702</v>
      </c>
      <c r="R11" s="14">
        <f t="shared" si="6"/>
        <v>3.9871495093612936</v>
      </c>
      <c r="S11" s="14">
        <f t="shared" si="6"/>
        <v>5.0117131212789907</v>
      </c>
      <c r="T11" s="14">
        <f t="shared" si="6"/>
        <v>5.2559562498179151</v>
      </c>
      <c r="U11" s="14">
        <f t="shared" si="6"/>
        <v>6.0938137418204699</v>
      </c>
      <c r="V11" s="14">
        <f t="shared" si="6"/>
        <v>0.80001856228465118</v>
      </c>
      <c r="W11" s="14">
        <f t="shared" si="6"/>
        <v>1.5835843520318067</v>
      </c>
      <c r="X11" s="14">
        <f>MIN(X3:X5)</f>
        <v>0.29812889829736383</v>
      </c>
      <c r="Y11" s="14">
        <f t="shared" ref="Y11:AF11" si="7">MIN(Y3:Y6)</f>
        <v>1.0535000000000001</v>
      </c>
      <c r="Z11" s="14">
        <f t="shared" si="7"/>
        <v>0.4642</v>
      </c>
      <c r="AA11" s="14">
        <f t="shared" si="7"/>
        <v>1.3473999999999999</v>
      </c>
      <c r="AB11" s="14">
        <f t="shared" si="7"/>
        <v>2.3140000000000001</v>
      </c>
      <c r="AC11" s="14">
        <f t="shared" si="7"/>
        <v>1.2986</v>
      </c>
      <c r="AD11" s="14">
        <f t="shared" si="7"/>
        <v>0.17970000000000008</v>
      </c>
      <c r="AE11" s="14">
        <f t="shared" si="7"/>
        <v>0.17520000000000002</v>
      </c>
      <c r="AF11" s="14">
        <f t="shared" si="7"/>
        <v>0.17019999999999946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7</v>
      </c>
      <c r="C12" s="13"/>
      <c r="D12" s="14">
        <f>MAX(D3:D6)</f>
        <v>12.2491</v>
      </c>
      <c r="E12" s="14">
        <f>MAX(E3:E6)</f>
        <v>11.402699999999999</v>
      </c>
      <c r="F12" s="14">
        <f>MAX(F3:F6)</f>
        <v>2.62</v>
      </c>
      <c r="G12" s="14">
        <f>MAX(G3:G6)</f>
        <v>0.83950000000000002</v>
      </c>
      <c r="H12" s="14">
        <f>MAX(H3:H5)</f>
        <v>1.3696999999999999</v>
      </c>
      <c r="I12" s="14">
        <f t="shared" ref="I12:W12" si="8">MAX(I3:I6)</f>
        <v>0.8649</v>
      </c>
      <c r="J12" s="14">
        <f t="shared" si="8"/>
        <v>1.6878000000000002</v>
      </c>
      <c r="K12" s="14">
        <f t="shared" si="8"/>
        <v>0.98170000000000002</v>
      </c>
      <c r="L12" s="14">
        <f t="shared" si="8"/>
        <v>6.367937463574842</v>
      </c>
      <c r="M12" s="14">
        <f t="shared" si="8"/>
        <v>1.7225366469251098</v>
      </c>
      <c r="N12" s="14">
        <f t="shared" si="8"/>
        <v>7.0371782762093886</v>
      </c>
      <c r="O12" s="14">
        <f t="shared" si="8"/>
        <v>2.1974762456053991</v>
      </c>
      <c r="P12" s="14">
        <f t="shared" si="8"/>
        <v>6.0735256721281745</v>
      </c>
      <c r="Q12" s="14">
        <f t="shared" si="8"/>
        <v>6.3330532170509981</v>
      </c>
      <c r="R12" s="14">
        <f t="shared" si="8"/>
        <v>4.4928897604993603</v>
      </c>
      <c r="S12" s="14">
        <f t="shared" si="8"/>
        <v>5.0805542266567727</v>
      </c>
      <c r="T12" s="14">
        <f t="shared" si="8"/>
        <v>5.7650951466562983</v>
      </c>
      <c r="U12" s="14">
        <f t="shared" si="8"/>
        <v>6.9207307887245539</v>
      </c>
      <c r="V12" s="14">
        <f t="shared" si="8"/>
        <v>0.95983088614609657</v>
      </c>
      <c r="W12" s="14">
        <f t="shared" si="8"/>
        <v>1.8232991690888247</v>
      </c>
      <c r="X12" s="14">
        <f>MAX(X3:X5)</f>
        <v>0.47056837972817617</v>
      </c>
      <c r="Y12" s="14">
        <f t="shared" ref="Y12:AF12" si="9">MAX(Y3:Y6)</f>
        <v>1.1252</v>
      </c>
      <c r="Z12" s="14">
        <f t="shared" si="9"/>
        <v>0.61270000000000002</v>
      </c>
      <c r="AA12" s="14">
        <f t="shared" si="9"/>
        <v>1.4097</v>
      </c>
      <c r="AB12" s="14">
        <f t="shared" si="9"/>
        <v>2.5596000000000001</v>
      </c>
      <c r="AC12" s="14">
        <f t="shared" si="9"/>
        <v>1.6536</v>
      </c>
      <c r="AD12" s="14">
        <f t="shared" si="9"/>
        <v>0.2038000000000002</v>
      </c>
      <c r="AE12" s="14">
        <f t="shared" si="9"/>
        <v>0.20000000000000018</v>
      </c>
      <c r="AF12" s="14">
        <f t="shared" si="9"/>
        <v>0.18729999999999958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56</v>
      </c>
      <c r="C13" s="13"/>
      <c r="D13" s="15">
        <f>COUNT(D3:D6)</f>
        <v>4</v>
      </c>
      <c r="E13" s="15">
        <f>COUNT(E3:E6)</f>
        <v>4</v>
      </c>
      <c r="F13" s="15">
        <f>COUNT(F3:F6)</f>
        <v>4</v>
      </c>
      <c r="G13" s="15">
        <f>COUNT(G3:G6)</f>
        <v>4</v>
      </c>
      <c r="H13" s="15">
        <f>COUNT(H3:H6)</f>
        <v>4</v>
      </c>
      <c r="I13" s="15">
        <f t="shared" ref="I13:W13" si="10">COUNT(I3:I6)</f>
        <v>4</v>
      </c>
      <c r="J13" s="15">
        <f t="shared" si="10"/>
        <v>4</v>
      </c>
      <c r="K13" s="15">
        <f t="shared" si="10"/>
        <v>4</v>
      </c>
      <c r="L13" s="15">
        <f t="shared" si="10"/>
        <v>4</v>
      </c>
      <c r="M13" s="15">
        <f t="shared" si="10"/>
        <v>4</v>
      </c>
      <c r="N13" s="15">
        <f t="shared" si="10"/>
        <v>2</v>
      </c>
      <c r="O13" s="15">
        <f t="shared" si="10"/>
        <v>1</v>
      </c>
      <c r="P13" s="15">
        <f t="shared" si="10"/>
        <v>4</v>
      </c>
      <c r="Q13" s="15">
        <f t="shared" si="10"/>
        <v>4</v>
      </c>
      <c r="R13" s="15">
        <f t="shared" si="10"/>
        <v>4</v>
      </c>
      <c r="S13" s="15">
        <f t="shared" si="10"/>
        <v>4</v>
      </c>
      <c r="T13" s="15">
        <f t="shared" si="10"/>
        <v>4</v>
      </c>
      <c r="U13" s="15">
        <f t="shared" si="10"/>
        <v>4</v>
      </c>
      <c r="V13" s="15">
        <f t="shared" si="10"/>
        <v>4</v>
      </c>
      <c r="W13" s="15">
        <f t="shared" si="10"/>
        <v>4</v>
      </c>
      <c r="X13" s="15">
        <f>COUNT(X3:X6)</f>
        <v>4</v>
      </c>
      <c r="Y13" s="15">
        <f t="shared" ref="Y13:AF13" si="11">COUNT(Y3:Y6)</f>
        <v>4</v>
      </c>
      <c r="Z13" s="15">
        <f t="shared" si="11"/>
        <v>4</v>
      </c>
      <c r="AA13" s="15">
        <f t="shared" si="11"/>
        <v>4</v>
      </c>
      <c r="AB13" s="15">
        <f t="shared" si="11"/>
        <v>4</v>
      </c>
      <c r="AC13" s="15">
        <f t="shared" si="11"/>
        <v>4</v>
      </c>
      <c r="AD13" s="15">
        <f t="shared" si="11"/>
        <v>4</v>
      </c>
      <c r="AE13" s="15">
        <f t="shared" si="11"/>
        <v>4</v>
      </c>
      <c r="AF13" s="15">
        <f t="shared" si="11"/>
        <v>4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"/>
      <c r="C14" s="1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7"/>
      <c r="AH14" s="7"/>
      <c r="AI14" s="8"/>
      <c r="AJ14" s="8"/>
      <c r="AK14" s="8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"/>
      <c r="C15" s="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7"/>
      <c r="AH15" s="7"/>
      <c r="AI15" s="8"/>
      <c r="AJ15" s="8"/>
      <c r="AK15" s="8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s="20" customFormat="1" x14ac:dyDescent="0.2">
      <c r="B16" s="1" t="s">
        <v>57</v>
      </c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86">
        <v>1</v>
      </c>
      <c r="AH16" s="86"/>
      <c r="AI16" s="87">
        <v>2</v>
      </c>
      <c r="AJ16" s="87"/>
      <c r="AK16" s="87">
        <v>3</v>
      </c>
      <c r="AL16" s="87"/>
      <c r="AM16" s="86">
        <v>4</v>
      </c>
      <c r="AN16" s="86"/>
      <c r="AO16" s="86">
        <v>5</v>
      </c>
      <c r="AP16" s="86"/>
      <c r="AQ16" s="86">
        <v>6</v>
      </c>
      <c r="AR16" s="86"/>
      <c r="AS16" s="86">
        <v>7</v>
      </c>
      <c r="AT16" s="86"/>
      <c r="AU16" s="86">
        <v>8</v>
      </c>
      <c r="AV16" s="86"/>
      <c r="AW16" s="86">
        <v>9</v>
      </c>
      <c r="AX16" s="86"/>
      <c r="AY16" s="86">
        <v>10</v>
      </c>
      <c r="AZ16" s="86"/>
      <c r="BA16" s="86">
        <v>11</v>
      </c>
      <c r="BB16" s="86"/>
      <c r="BC16" s="86">
        <v>12</v>
      </c>
      <c r="BD16" s="86"/>
      <c r="BE16" s="86">
        <v>13</v>
      </c>
      <c r="BF16" s="86"/>
      <c r="BG16" s="86">
        <v>14</v>
      </c>
      <c r="BH16" s="86"/>
      <c r="BI16" s="86">
        <v>15</v>
      </c>
      <c r="BJ16" s="86"/>
      <c r="BK16" s="86">
        <v>16</v>
      </c>
      <c r="BL16" s="86"/>
      <c r="BM16" s="86">
        <v>17</v>
      </c>
      <c r="BN16" s="86"/>
      <c r="BO16" s="86">
        <v>18</v>
      </c>
      <c r="BP16" s="86"/>
      <c r="BQ16" s="86">
        <v>19</v>
      </c>
      <c r="BR16" s="86"/>
      <c r="BS16" s="86">
        <v>20</v>
      </c>
      <c r="BT16" s="86"/>
      <c r="BU16" s="86">
        <v>21</v>
      </c>
      <c r="BV16" s="86"/>
      <c r="BW16" s="86">
        <v>22</v>
      </c>
      <c r="BX16" s="86"/>
      <c r="BY16" s="3"/>
      <c r="BZ16" s="3"/>
    </row>
    <row r="17" spans="2:120" s="20" customFormat="1" x14ac:dyDescent="0.2">
      <c r="B17" s="1" t="s">
        <v>9</v>
      </c>
      <c r="C17" s="1"/>
      <c r="D17" s="2" t="s">
        <v>10</v>
      </c>
      <c r="E17" s="2" t="s">
        <v>64</v>
      </c>
      <c r="F17" s="2" t="s">
        <v>11</v>
      </c>
      <c r="G17" s="2" t="s">
        <v>76</v>
      </c>
      <c r="H17" s="2" t="s">
        <v>77</v>
      </c>
      <c r="I17" s="2" t="s">
        <v>68</v>
      </c>
      <c r="J17" s="2" t="s">
        <v>69</v>
      </c>
      <c r="K17" s="2" t="s">
        <v>12</v>
      </c>
      <c r="L17" s="2" t="s">
        <v>74</v>
      </c>
      <c r="M17" s="2" t="s">
        <v>75</v>
      </c>
      <c r="N17" s="2" t="s">
        <v>145</v>
      </c>
      <c r="O17" s="2" t="s">
        <v>144</v>
      </c>
      <c r="P17" s="2" t="s">
        <v>167</v>
      </c>
      <c r="Q17" s="2" t="s">
        <v>168</v>
      </c>
      <c r="R17" s="2" t="s">
        <v>169</v>
      </c>
      <c r="S17" s="2" t="s">
        <v>170</v>
      </c>
      <c r="T17" s="2" t="s">
        <v>171</v>
      </c>
      <c r="U17" s="2" t="s">
        <v>172</v>
      </c>
      <c r="V17" s="2" t="s">
        <v>600</v>
      </c>
      <c r="W17" s="2" t="s">
        <v>601</v>
      </c>
      <c r="X17" s="2" t="s">
        <v>602</v>
      </c>
      <c r="Y17" s="2" t="s">
        <v>13</v>
      </c>
      <c r="Z17" s="2" t="s">
        <v>14</v>
      </c>
      <c r="AA17" s="2" t="s">
        <v>78</v>
      </c>
      <c r="AB17" s="20" t="s">
        <v>79</v>
      </c>
      <c r="AC17" s="1" t="s">
        <v>80</v>
      </c>
      <c r="AD17" s="1" t="s">
        <v>501</v>
      </c>
      <c r="AE17" s="1" t="s">
        <v>502</v>
      </c>
      <c r="AF17" s="1" t="s">
        <v>503</v>
      </c>
      <c r="AG17" s="3" t="s">
        <v>15</v>
      </c>
      <c r="AH17" s="3" t="s">
        <v>16</v>
      </c>
      <c r="AI17" s="4" t="s">
        <v>17</v>
      </c>
      <c r="AJ17" s="4" t="s">
        <v>18</v>
      </c>
      <c r="AK17" s="4" t="s">
        <v>19</v>
      </c>
      <c r="AL17" s="3" t="s">
        <v>20</v>
      </c>
      <c r="AM17" s="3" t="s">
        <v>21</v>
      </c>
      <c r="AN17" s="3" t="s">
        <v>22</v>
      </c>
      <c r="AO17" s="3" t="s">
        <v>23</v>
      </c>
      <c r="AP17" s="3" t="s">
        <v>24</v>
      </c>
      <c r="AQ17" s="3" t="s">
        <v>25</v>
      </c>
      <c r="AR17" s="3" t="s">
        <v>26</v>
      </c>
      <c r="AS17" s="3" t="s">
        <v>27</v>
      </c>
      <c r="AT17" s="3" t="s">
        <v>28</v>
      </c>
      <c r="AU17" s="3" t="s">
        <v>29</v>
      </c>
      <c r="AV17" s="3" t="s">
        <v>30</v>
      </c>
      <c r="AW17" s="3" t="s">
        <v>31</v>
      </c>
      <c r="AX17" s="3" t="s">
        <v>32</v>
      </c>
      <c r="AY17" s="3" t="s">
        <v>43</v>
      </c>
      <c r="AZ17" s="3" t="s">
        <v>44</v>
      </c>
      <c r="BA17" s="3" t="s">
        <v>45</v>
      </c>
      <c r="BB17" s="3" t="s">
        <v>46</v>
      </c>
      <c r="BC17" s="3" t="s">
        <v>47</v>
      </c>
      <c r="BD17" s="3" t="s">
        <v>48</v>
      </c>
      <c r="BE17" s="3" t="s">
        <v>49</v>
      </c>
      <c r="BF17" s="3" t="s">
        <v>50</v>
      </c>
      <c r="BG17" s="3" t="s">
        <v>51</v>
      </c>
      <c r="BH17" s="3" t="s">
        <v>52</v>
      </c>
      <c r="BI17" s="3" t="s">
        <v>53</v>
      </c>
      <c r="BJ17" s="3" t="s">
        <v>54</v>
      </c>
      <c r="BK17" s="3" t="s">
        <v>70</v>
      </c>
      <c r="BL17" s="3" t="s">
        <v>71</v>
      </c>
      <c r="BM17" s="3" t="s">
        <v>72</v>
      </c>
      <c r="BN17" s="3" t="s">
        <v>73</v>
      </c>
      <c r="BO17" s="3" t="s">
        <v>81</v>
      </c>
      <c r="BP17" s="3" t="s">
        <v>82</v>
      </c>
      <c r="BQ17" s="3" t="s">
        <v>83</v>
      </c>
      <c r="BR17" s="3" t="s">
        <v>84</v>
      </c>
      <c r="BS17" s="3" t="s">
        <v>33</v>
      </c>
      <c r="BT17" s="3" t="s">
        <v>34</v>
      </c>
      <c r="BU17" s="3" t="s">
        <v>35</v>
      </c>
      <c r="BV17" s="3" t="s">
        <v>36</v>
      </c>
      <c r="BW17" s="3" t="s">
        <v>37</v>
      </c>
      <c r="BX17" s="3" t="s">
        <v>38</v>
      </c>
      <c r="BY17" s="3" t="s">
        <v>147</v>
      </c>
      <c r="BZ17" s="3" t="s">
        <v>148</v>
      </c>
      <c r="CA17" s="3" t="s">
        <v>39</v>
      </c>
      <c r="CB17" s="3" t="s">
        <v>40</v>
      </c>
      <c r="CC17" s="3" t="s">
        <v>41</v>
      </c>
      <c r="CD17" s="3" t="s">
        <v>42</v>
      </c>
      <c r="CE17" s="20" t="s">
        <v>149</v>
      </c>
      <c r="CF17" s="20" t="s">
        <v>150</v>
      </c>
      <c r="CG17" s="20" t="s">
        <v>151</v>
      </c>
      <c r="CH17" s="20" t="s">
        <v>152</v>
      </c>
      <c r="CI17" s="20" t="s">
        <v>153</v>
      </c>
      <c r="CJ17" s="20" t="s">
        <v>154</v>
      </c>
      <c r="CK17" s="20" t="s">
        <v>500</v>
      </c>
      <c r="CL17" s="20" t="s">
        <v>505</v>
      </c>
      <c r="CM17" s="20" t="s">
        <v>506</v>
      </c>
      <c r="CN17" s="20" t="s">
        <v>507</v>
      </c>
      <c r="CO17" s="20" t="s">
        <v>155</v>
      </c>
      <c r="CP17" s="20" t="s">
        <v>156</v>
      </c>
      <c r="CQ17" s="20" t="s">
        <v>157</v>
      </c>
      <c r="CR17" s="20" t="s">
        <v>158</v>
      </c>
      <c r="CS17" s="20" t="s">
        <v>159</v>
      </c>
      <c r="CT17" s="20" t="s">
        <v>160</v>
      </c>
      <c r="CU17" s="20" t="s">
        <v>504</v>
      </c>
      <c r="CV17" s="20" t="s">
        <v>508</v>
      </c>
      <c r="CW17" s="20" t="s">
        <v>509</v>
      </c>
      <c r="CX17" s="20" t="s">
        <v>510</v>
      </c>
      <c r="CY17" s="20" t="s">
        <v>161</v>
      </c>
      <c r="CZ17" s="20" t="s">
        <v>165</v>
      </c>
      <c r="DA17" s="20" t="s">
        <v>166</v>
      </c>
      <c r="DB17" s="20" t="s">
        <v>162</v>
      </c>
      <c r="DC17" s="20" t="s">
        <v>163</v>
      </c>
      <c r="DD17" s="20" t="s">
        <v>164</v>
      </c>
      <c r="DE17" s="20" t="s">
        <v>511</v>
      </c>
      <c r="DF17" s="20" t="s">
        <v>512</v>
      </c>
      <c r="DG17" s="20" t="s">
        <v>513</v>
      </c>
      <c r="DH17" s="20" t="s">
        <v>514</v>
      </c>
      <c r="DI17" s="20" t="s">
        <v>592</v>
      </c>
      <c r="DJ17" s="20" t="s">
        <v>593</v>
      </c>
      <c r="DK17" s="20" t="s">
        <v>595</v>
      </c>
      <c r="DL17" s="20" t="s">
        <v>594</v>
      </c>
      <c r="DM17" s="20" t="s">
        <v>596</v>
      </c>
      <c r="DN17" s="20" t="s">
        <v>597</v>
      </c>
      <c r="DO17" s="20" t="s">
        <v>598</v>
      </c>
      <c r="DP17" s="20" t="s">
        <v>599</v>
      </c>
    </row>
    <row r="18" spans="2:120" x14ac:dyDescent="0.2">
      <c r="B18" s="1" t="s">
        <v>472</v>
      </c>
      <c r="C18" s="1"/>
      <c r="D18" s="5">
        <f t="shared" ref="D18:D27" si="12">((AG18-AW18)^2+(AH18-AX18)^2)^0.5</f>
        <v>14.651400000000001</v>
      </c>
      <c r="E18" s="5">
        <f t="shared" ref="E18:E27" si="13">((AG18-AU18)^2+(AH18-AV18)^2)^0.5</f>
        <v>13.582000000000001</v>
      </c>
      <c r="F18" s="5">
        <f t="shared" ref="F18:F27" si="14">((AG18-AM18)^2+(AH18-AN18)^2)^0.5</f>
        <v>2.754</v>
      </c>
      <c r="G18" s="5">
        <f t="shared" ref="G18:G27" si="15">((AG18-AI18)^2+(AH18-AJ18)^2)^0.5</f>
        <v>0.73529999999999995</v>
      </c>
      <c r="H18" s="5">
        <f t="shared" ref="H18:H27" si="16">((AK18-AM18)^2+(AL18-AN18)^2)^0.5</f>
        <v>1.4973000000000001</v>
      </c>
      <c r="I18" s="5">
        <f t="shared" ref="I18:I27" si="17">((AM18-AO18)^2+(AN18-AP18)^2)^0.5</f>
        <v>0.75499999999999989</v>
      </c>
      <c r="J18" s="5">
        <f t="shared" ref="J18:J27" si="18">((AO18-AQ18)^2+(AP18-AR18)^2)^0.5</f>
        <v>1.7386000000000004</v>
      </c>
      <c r="K18" s="5">
        <f t="shared" ref="K18:K27" si="19">((AQ18-AS18)^2+(AR18-AT18)^2)^0.5</f>
        <v>1.1334999999999997</v>
      </c>
      <c r="L18" s="5">
        <v>6.9631602322508712</v>
      </c>
      <c r="M18" s="5">
        <v>1.7981706954569134</v>
      </c>
      <c r="N18" s="5">
        <v>4.3622292978935802</v>
      </c>
      <c r="O18" s="5">
        <v>1.7605253136493086</v>
      </c>
      <c r="P18" s="5">
        <f>((CE18-CG18)^2+(CF18-CH18)^2)^0.5</f>
        <v>6.5134686895693292</v>
      </c>
      <c r="Q18" s="5">
        <f t="shared" ref="Q18:Q27" si="20">((CG18-CI18)^2+(CH18-CJ18)^2)^0.5</f>
        <v>7.1664230777982958</v>
      </c>
      <c r="R18" s="5">
        <f>((CO18-CQ18)^2+(CP18-CR18)^2)^0.5</f>
        <v>4.7009488425210506</v>
      </c>
      <c r="S18" s="5">
        <f>((CQ18-CS18)^2+(CR18-CT18)^2)^0.5</f>
        <v>5.7180313395433577</v>
      </c>
      <c r="T18" s="5">
        <f>((CY18-DA18)^2+(CZ18-DB18)^2)^0.5</f>
        <v>6.3254553812354093</v>
      </c>
      <c r="U18" s="5">
        <f>((DA18-DC18)^2+(DB18-DD18)^2)^0.5</f>
        <v>7.9122695688405367</v>
      </c>
      <c r="V18" s="5">
        <f>((DI18-DK18)^2+(DJ18-DL18)^2)^0.5</f>
        <v>1.0071257419011788</v>
      </c>
      <c r="W18" s="5">
        <f>((DK18-DM18)^2+(DL18-DN18)^2)^0.5</f>
        <v>1.9478150964606478</v>
      </c>
      <c r="X18" s="5">
        <f>((DM18-DO18)^2+(DN18-DP18)^2)^0.5</f>
        <v>0.33232086904075059</v>
      </c>
      <c r="Y18" s="5">
        <f t="shared" ref="Y18:Y27" si="21">((BE18-BK18)^2+(BF18-BL18)^2)^0.5</f>
        <v>1.1798999999999999</v>
      </c>
      <c r="Z18" s="5">
        <f t="shared" ref="Z18:Z27" si="22">((BG18-BI18)^2+(BH18-BJ18)^2)^0.5</f>
        <v>0.52</v>
      </c>
      <c r="AA18" s="5">
        <f t="shared" ref="AA18:AA27" si="23">((BC18-BM18)^2+(BD18-BN18)^2)^0.5</f>
        <v>1.7227000000000001</v>
      </c>
      <c r="AB18" s="5">
        <f t="shared" ref="AB18:AB27" si="24">((BA18-BO18)^2+(BB18-BP18)^2)^0.5</f>
        <v>3.5350999999999999</v>
      </c>
      <c r="AC18" s="6">
        <f t="shared" ref="AC18:AC27" si="25">((AY18-BQ18)^2+(AZ18-BR18)^2)^0.5</f>
        <v>1.9996</v>
      </c>
      <c r="AD18" s="6">
        <f>((CK18-CM18)^2+(CL18-CN18)^2)^0.5</f>
        <v>0.25659999999999999</v>
      </c>
      <c r="AE18" s="6">
        <f>((CU18-CW18)^2+(CV18-CX18)^2)^0.5</f>
        <v>0.2959</v>
      </c>
      <c r="AF18" s="6">
        <f>((DE18-DG18)^2+(DF18-DH18)^2)^0.5</f>
        <v>0.22599999999999998</v>
      </c>
      <c r="AG18" s="9">
        <v>0</v>
      </c>
      <c r="AH18" s="9">
        <v>0</v>
      </c>
      <c r="AI18" s="9">
        <v>0</v>
      </c>
      <c r="AJ18" s="9">
        <v>-0.73529999999999995</v>
      </c>
      <c r="AK18" s="9">
        <v>0</v>
      </c>
      <c r="AL18" s="9">
        <v>-1.2566999999999999</v>
      </c>
      <c r="AM18" s="9">
        <v>0</v>
      </c>
      <c r="AN18" s="9">
        <v>-2.754</v>
      </c>
      <c r="AO18" s="9">
        <v>0</v>
      </c>
      <c r="AP18" s="9">
        <v>-3.5089999999999999</v>
      </c>
      <c r="AQ18" s="9">
        <v>0</v>
      </c>
      <c r="AR18" s="9">
        <v>-5.2476000000000003</v>
      </c>
      <c r="AS18" s="9">
        <v>0</v>
      </c>
      <c r="AT18" s="9">
        <v>-6.3811</v>
      </c>
      <c r="AU18" s="9">
        <v>0</v>
      </c>
      <c r="AV18" s="9">
        <v>-13.582000000000001</v>
      </c>
      <c r="AW18" s="9">
        <v>0</v>
      </c>
      <c r="AX18" s="9">
        <v>-14.651400000000001</v>
      </c>
      <c r="AY18" s="18">
        <v>1.1119000000000001</v>
      </c>
      <c r="AZ18" s="18">
        <v>-5.1205999999999996</v>
      </c>
      <c r="BA18" s="19">
        <v>1.7393000000000001</v>
      </c>
      <c r="BB18" s="19">
        <v>-5.1205999999999996</v>
      </c>
      <c r="BC18" s="19">
        <v>0.93279999999999996</v>
      </c>
      <c r="BD18" s="19">
        <v>-5.1205999999999996</v>
      </c>
      <c r="BE18" s="19">
        <v>0.70169999999999999</v>
      </c>
      <c r="BF18" s="19">
        <v>-5.1205999999999996</v>
      </c>
      <c r="BG18" s="19">
        <v>0.38159999999999999</v>
      </c>
      <c r="BH18" s="19">
        <v>-5.1205999999999996</v>
      </c>
      <c r="BI18" s="19">
        <v>-0.1384</v>
      </c>
      <c r="BJ18" s="19">
        <v>-5.1205999999999996</v>
      </c>
      <c r="BK18" s="19">
        <v>-0.47820000000000001</v>
      </c>
      <c r="BL18" s="19">
        <v>-5.1205999999999996</v>
      </c>
      <c r="BM18" s="19">
        <v>-0.78990000000000005</v>
      </c>
      <c r="BN18" s="19">
        <v>-5.1205999999999996</v>
      </c>
      <c r="BO18" s="19">
        <v>-1.7958000000000001</v>
      </c>
      <c r="BP18" s="19">
        <v>-5.1205999999999996</v>
      </c>
      <c r="BQ18" s="19">
        <v>-0.88770000000000004</v>
      </c>
      <c r="BR18" s="19">
        <v>-5.1205999999999996</v>
      </c>
      <c r="BS18" s="17">
        <v>0</v>
      </c>
      <c r="BT18" s="17">
        <v>0</v>
      </c>
      <c r="BU18" s="17">
        <v>-3.0320999999999998</v>
      </c>
      <c r="BV18" s="17">
        <v>-6.4147999999999996</v>
      </c>
      <c r="BW18" s="17">
        <v>-3.1991000000000001</v>
      </c>
      <c r="BX18" s="17">
        <v>-8.1623000000000001</v>
      </c>
      <c r="BY18" s="17">
        <v>-1.9722999999999999</v>
      </c>
      <c r="BZ18" s="17">
        <v>-12.087199999999999</v>
      </c>
      <c r="CA18" s="17">
        <v>-0.59250000000000003</v>
      </c>
      <c r="CB18" s="17">
        <v>-10.001899999999999</v>
      </c>
      <c r="CC18" s="17">
        <v>-1.2445999999999999</v>
      </c>
      <c r="CD18" s="17">
        <v>-8.9916</v>
      </c>
      <c r="CE18" s="12">
        <v>2.4009</v>
      </c>
      <c r="CF18" s="12">
        <v>-2.3500999999999999</v>
      </c>
      <c r="CG18" s="12">
        <v>1.2675000000000001</v>
      </c>
      <c r="CH18" s="12">
        <v>4.0640000000000001</v>
      </c>
      <c r="CI18" s="12">
        <v>8.3833000000000002</v>
      </c>
      <c r="CJ18" s="12">
        <v>4.9142999999999999</v>
      </c>
      <c r="CK18" s="12">
        <v>1.7558</v>
      </c>
      <c r="CL18" s="12">
        <v>0.2349</v>
      </c>
      <c r="CM18" s="12">
        <v>1.7558</v>
      </c>
      <c r="CN18" s="12">
        <v>0.49149999999999999</v>
      </c>
      <c r="CO18" s="12">
        <v>0.75309999999999999</v>
      </c>
      <c r="CP18" s="12">
        <v>0.37909999999999999</v>
      </c>
      <c r="CQ18" s="12">
        <v>4.2640000000000002</v>
      </c>
      <c r="CR18" s="12">
        <v>-2.7469999999999999</v>
      </c>
      <c r="CS18" s="12">
        <v>8.4144000000000005</v>
      </c>
      <c r="CT18" s="12">
        <v>1.1861999999999999</v>
      </c>
      <c r="CU18" s="12">
        <v>2.3043999999999998</v>
      </c>
      <c r="CV18" s="12">
        <v>-0.77339999999999998</v>
      </c>
      <c r="CW18" s="12">
        <v>2.3043999999999998</v>
      </c>
      <c r="CX18" s="12">
        <v>-0.47749999999999998</v>
      </c>
      <c r="CY18" s="12">
        <v>1.0446</v>
      </c>
      <c r="CZ18" s="12">
        <v>-0.25459999999999999</v>
      </c>
      <c r="DA18" s="12">
        <v>3.8113000000000001</v>
      </c>
      <c r="DB18" s="12">
        <v>5.4337</v>
      </c>
      <c r="DC18" s="12">
        <v>11.413500000000001</v>
      </c>
      <c r="DD18" s="12">
        <v>3.2404000000000002</v>
      </c>
      <c r="DE18" s="12">
        <v>1.7709999999999999</v>
      </c>
      <c r="DF18" s="12">
        <v>2.3489</v>
      </c>
      <c r="DG18" s="12">
        <v>1.7709999999999999</v>
      </c>
      <c r="DH18" s="12">
        <v>2.5749</v>
      </c>
      <c r="DI18" s="12">
        <v>-2.8904999999999998</v>
      </c>
      <c r="DJ18" s="12">
        <v>7.2630999999999997</v>
      </c>
      <c r="DK18" s="12">
        <v>-2.3919999999999999</v>
      </c>
      <c r="DL18" s="12">
        <v>8.1381999999999994</v>
      </c>
      <c r="DM18" s="12">
        <v>-2.6219000000000001</v>
      </c>
      <c r="DN18" s="12">
        <v>10.0724</v>
      </c>
      <c r="DO18" s="12">
        <v>-2.8218999999999999</v>
      </c>
      <c r="DP18" s="12">
        <v>10.3378</v>
      </c>
    </row>
    <row r="19" spans="2:120" x14ac:dyDescent="0.2">
      <c r="B19" s="1" t="s">
        <v>652</v>
      </c>
      <c r="C19" s="1"/>
      <c r="D19" s="5">
        <f t="shared" si="12"/>
        <v>15.019</v>
      </c>
      <c r="E19" s="5">
        <f t="shared" si="13"/>
        <v>13.8436</v>
      </c>
      <c r="F19" s="5">
        <f t="shared" si="14"/>
        <v>2.9007000000000001</v>
      </c>
      <c r="G19" s="5">
        <f t="shared" si="15"/>
        <v>0.91569999999999996</v>
      </c>
      <c r="H19" s="5">
        <f t="shared" si="16"/>
        <v>1.4770000000000001</v>
      </c>
      <c r="I19" s="5">
        <f t="shared" si="17"/>
        <v>0.69660000000000011</v>
      </c>
      <c r="J19" s="5">
        <f t="shared" si="18"/>
        <v>2.1081999999999996</v>
      </c>
      <c r="K19" s="5">
        <f t="shared" si="19"/>
        <v>1.1962999999999999</v>
      </c>
      <c r="L19" s="5">
        <f t="shared" ref="L19:L27" si="26">((BS19-BU19)^2+(BT19-BV19)^2)^0.5</f>
        <v>7.0409128619803276</v>
      </c>
      <c r="M19" s="5">
        <f t="shared" ref="M19:M27" si="27">((BU19-BW19)^2+(BV19-BX19)^2)^0.5</f>
        <v>1.848833613389804</v>
      </c>
      <c r="N19" s="5">
        <f t="shared" ref="N19:N27" si="28">((BW19-BY19)^2+(BX19-BZ19)^2)^0.5 + ((BY19-CA19)^2+(BZ19-CB19)^2)^0.5</f>
        <v>6.8806913093470863</v>
      </c>
      <c r="O19" s="5">
        <f t="shared" ref="O19:O27" si="29">((CA19-CC19)^2+(CB19-CD19)^2)^0.5</f>
        <v>1.9997123718175074</v>
      </c>
      <c r="P19" s="5">
        <f t="shared" ref="P19:P27" si="30">((CE19-CG19)^2+(CF19-CH19)^2)^0.5</f>
        <v>6.8714252524494501</v>
      </c>
      <c r="Q19" s="5">
        <f t="shared" si="20"/>
        <v>7.2237919626744516</v>
      </c>
      <c r="R19" s="5">
        <f t="shared" ref="R19:R27" si="31">((CO19-CQ19)^2+(CP19-CR19)^2)^0.5</f>
        <v>4.8542557699404343</v>
      </c>
      <c r="S19" s="5">
        <f t="shared" ref="S19:S27" si="32">((CQ19-CS19)^2+(CR19-CT19)^2)^0.5</f>
        <v>6.1289538748468315</v>
      </c>
      <c r="T19" s="5">
        <f t="shared" ref="T19:T27" si="33">((CY19-DA19)^2+(CZ19-DB19)^2)^0.5</f>
        <v>5.9570479736191482</v>
      </c>
      <c r="U19" s="5">
        <f t="shared" ref="U19:U27" si="34">((DA19-DC19)^2+(DB19-DD19)^2)^0.5</f>
        <v>8.0568596220860158</v>
      </c>
      <c r="V19" s="5">
        <f t="shared" ref="V19:V27" si="35">((DI19-DK19)^2+(DJ19-DL19)^2)^0.5</f>
        <v>1.1047368645971758</v>
      </c>
      <c r="W19" s="5">
        <f t="shared" ref="W19:W27" si="36">((DK19-DM19)^2+(DL19-DN19)^2)^0.5</f>
        <v>1.9268936997146471</v>
      </c>
      <c r="X19" s="5">
        <f t="shared" ref="X19:X27" si="37">((DM19-DO19)^2+(DN19-DP19)^2)^0.5</f>
        <v>0.37265325706345281</v>
      </c>
      <c r="Y19" s="5">
        <f t="shared" si="21"/>
        <v>1.2610999999999999</v>
      </c>
      <c r="Z19" s="5">
        <f t="shared" si="22"/>
        <v>0.55249999999999999</v>
      </c>
      <c r="AA19" s="5">
        <f t="shared" si="23"/>
        <v>1.7747999999999999</v>
      </c>
      <c r="AB19" s="5">
        <f t="shared" si="24"/>
        <v>3.5002</v>
      </c>
      <c r="AC19" s="6">
        <f t="shared" si="25"/>
        <v>2.4778000000000002</v>
      </c>
      <c r="AD19" s="6">
        <f t="shared" ref="AD19:AD27" si="38">((CK19-CM19)^2+(CL19-CN19)^2)^0.5</f>
        <v>0.20700000000000074</v>
      </c>
      <c r="AE19" s="6">
        <f t="shared" ref="AE19:AE27" si="39">((CU19-CW19)^2+(CV19-CX19)^2)^0.5</f>
        <v>0.29080000000000084</v>
      </c>
      <c r="AF19" s="6">
        <f t="shared" ref="AF19:AF27" si="40">((DE19-DG19)^2+(DF19-DH19)^2)^0.5</f>
        <v>0.20320000000000071</v>
      </c>
      <c r="AG19" s="9">
        <v>0</v>
      </c>
      <c r="AH19" s="9">
        <v>0</v>
      </c>
      <c r="AI19" s="9">
        <v>0</v>
      </c>
      <c r="AJ19" s="9">
        <v>-0.91569999999999996</v>
      </c>
      <c r="AK19" s="9">
        <v>0</v>
      </c>
      <c r="AL19" s="9">
        <v>-1.4237</v>
      </c>
      <c r="AM19" s="9">
        <v>0</v>
      </c>
      <c r="AN19" s="9">
        <v>-2.9007000000000001</v>
      </c>
      <c r="AO19" s="9">
        <v>0</v>
      </c>
      <c r="AP19" s="9">
        <v>-3.5973000000000002</v>
      </c>
      <c r="AQ19" s="9">
        <v>0</v>
      </c>
      <c r="AR19" s="9">
        <v>-5.7054999999999998</v>
      </c>
      <c r="AS19" s="9">
        <v>0</v>
      </c>
      <c r="AT19" s="9">
        <v>-6.9017999999999997</v>
      </c>
      <c r="AU19" s="9">
        <v>0</v>
      </c>
      <c r="AV19" s="9">
        <v>-13.8436</v>
      </c>
      <c r="AW19" s="9">
        <v>0</v>
      </c>
      <c r="AX19" s="9">
        <v>-15.019</v>
      </c>
      <c r="AY19" s="18">
        <v>1.3005</v>
      </c>
      <c r="AZ19" s="18">
        <v>-7.8136999999999999</v>
      </c>
      <c r="BA19" s="19">
        <v>1.5742</v>
      </c>
      <c r="BB19" s="19">
        <v>-7.8136999999999999</v>
      </c>
      <c r="BC19" s="19">
        <v>0.89339999999999997</v>
      </c>
      <c r="BD19" s="19">
        <v>-7.8136999999999999</v>
      </c>
      <c r="BE19" s="19">
        <v>0.62170000000000003</v>
      </c>
      <c r="BF19" s="19">
        <v>-7.8136999999999999</v>
      </c>
      <c r="BG19" s="19">
        <v>0.30420000000000003</v>
      </c>
      <c r="BH19" s="19">
        <v>-7.8136999999999999</v>
      </c>
      <c r="BI19" s="19">
        <v>-0.24829999999999999</v>
      </c>
      <c r="BJ19" s="19">
        <v>-7.8136999999999999</v>
      </c>
      <c r="BK19" s="19">
        <v>-0.63939999999999997</v>
      </c>
      <c r="BL19" s="19">
        <v>-7.8136999999999999</v>
      </c>
      <c r="BM19" s="19">
        <v>-0.88139999999999996</v>
      </c>
      <c r="BN19" s="19">
        <v>-7.8136999999999999</v>
      </c>
      <c r="BO19" s="19">
        <v>-1.9259999999999999</v>
      </c>
      <c r="BP19" s="19">
        <v>-7.8136999999999999</v>
      </c>
      <c r="BQ19" s="19">
        <v>-1.1773</v>
      </c>
      <c r="BR19" s="19">
        <v>-7.8136999999999999</v>
      </c>
      <c r="BS19" s="17">
        <v>0</v>
      </c>
      <c r="BT19" s="17">
        <v>0</v>
      </c>
      <c r="BU19" s="17">
        <v>1.9748000000000001</v>
      </c>
      <c r="BV19" s="17">
        <v>6.7583000000000002</v>
      </c>
      <c r="BW19" s="17">
        <v>3.6455000000000002</v>
      </c>
      <c r="BX19" s="17">
        <v>7.5500999999999996</v>
      </c>
      <c r="BY19" s="17">
        <v>8.6638999999999999</v>
      </c>
      <c r="BZ19" s="17">
        <v>8.7045999999999992</v>
      </c>
      <c r="CA19" s="17">
        <v>9.3618000000000006</v>
      </c>
      <c r="CB19" s="17">
        <v>7.1203000000000003</v>
      </c>
      <c r="CC19" s="17">
        <v>9.2188999999999997</v>
      </c>
      <c r="CD19" s="17">
        <v>5.1257000000000001</v>
      </c>
      <c r="CE19" s="12">
        <v>-9.2253000000000007</v>
      </c>
      <c r="CF19" s="12">
        <v>5.9328000000000003</v>
      </c>
      <c r="CG19" s="12">
        <v>-13.9313</v>
      </c>
      <c r="CH19" s="12">
        <v>10.9398</v>
      </c>
      <c r="CI19" s="12">
        <v>-6.9507000000000003</v>
      </c>
      <c r="CJ19" s="12">
        <v>12.798400000000001</v>
      </c>
      <c r="CK19" s="12">
        <v>-11.5564</v>
      </c>
      <c r="CL19" s="12">
        <v>8.4994999999999994</v>
      </c>
      <c r="CM19" s="12">
        <v>-11.5564</v>
      </c>
      <c r="CN19" s="12">
        <v>8.7065000000000001</v>
      </c>
      <c r="CO19" s="12">
        <v>-11.7323</v>
      </c>
      <c r="CP19" s="12">
        <v>9.1464999999999996</v>
      </c>
      <c r="CQ19" s="12">
        <v>-12.2441</v>
      </c>
      <c r="CR19" s="12">
        <v>4.3193000000000001</v>
      </c>
      <c r="CS19" s="12">
        <v>-6.1227</v>
      </c>
      <c r="CT19" s="12">
        <v>4.0151000000000003</v>
      </c>
      <c r="CU19" s="12">
        <v>-11.706899999999999</v>
      </c>
      <c r="CV19" s="12">
        <v>6.7945000000000002</v>
      </c>
      <c r="CW19" s="12">
        <v>-11.9977</v>
      </c>
      <c r="CX19" s="12">
        <v>6.7945000000000002</v>
      </c>
      <c r="CY19" s="12">
        <v>-12.3241</v>
      </c>
      <c r="CZ19" s="12">
        <v>7.1349</v>
      </c>
      <c r="DA19" s="12">
        <v>-10.3391</v>
      </c>
      <c r="DB19" s="12">
        <v>1.5183</v>
      </c>
      <c r="DC19" s="12">
        <v>-2.4340000000000002</v>
      </c>
      <c r="DD19" s="12">
        <v>3.0747</v>
      </c>
      <c r="DE19" s="12">
        <v>-11.224299999999999</v>
      </c>
      <c r="DF19" s="12">
        <v>4.8856999999999999</v>
      </c>
      <c r="DG19" s="12">
        <v>-11.4275</v>
      </c>
      <c r="DH19" s="12">
        <v>4.8856999999999999</v>
      </c>
      <c r="DI19" s="12">
        <v>-11.471299999999999</v>
      </c>
      <c r="DJ19" s="12">
        <v>4.7384000000000004</v>
      </c>
      <c r="DK19" s="12">
        <v>-10.9658</v>
      </c>
      <c r="DL19" s="12">
        <v>5.7206999999999999</v>
      </c>
      <c r="DM19" s="12">
        <v>-11.364000000000001</v>
      </c>
      <c r="DN19" s="12">
        <v>7.6059999999999999</v>
      </c>
      <c r="DO19" s="12">
        <v>-11.5449</v>
      </c>
      <c r="DP19" s="12">
        <v>7.9318</v>
      </c>
    </row>
    <row r="20" spans="2:120" x14ac:dyDescent="0.2">
      <c r="B20" s="1" t="s">
        <v>717</v>
      </c>
      <c r="C20" s="1" t="s">
        <v>698</v>
      </c>
      <c r="D20" s="5">
        <f t="shared" si="12"/>
        <v>15.256500000000001</v>
      </c>
      <c r="E20" s="5">
        <f t="shared" si="13"/>
        <v>13.939500000000001</v>
      </c>
      <c r="F20" s="5">
        <f t="shared" si="14"/>
        <v>2.9216000000000002</v>
      </c>
      <c r="G20" s="5">
        <f t="shared" si="15"/>
        <v>0.85719999999999996</v>
      </c>
      <c r="H20" s="5">
        <f t="shared" si="16"/>
        <v>1.4611000000000003</v>
      </c>
      <c r="I20" s="5">
        <f t="shared" si="17"/>
        <v>0.6216999999999997</v>
      </c>
      <c r="J20" s="5">
        <f t="shared" si="18"/>
        <v>1.8973999999999998</v>
      </c>
      <c r="K20" s="5">
        <f t="shared" si="19"/>
        <v>1.2401</v>
      </c>
      <c r="L20" s="5">
        <f t="shared" si="26"/>
        <v>7.017295414189145</v>
      </c>
      <c r="M20" s="5">
        <f t="shared" si="27"/>
        <v>1.7462822738606718</v>
      </c>
      <c r="N20" s="5" t="s">
        <v>566</v>
      </c>
      <c r="O20" s="5" t="s">
        <v>566</v>
      </c>
      <c r="P20" s="5">
        <f t="shared" si="30"/>
        <v>6.456256922551951</v>
      </c>
      <c r="Q20" s="5">
        <f t="shared" si="20"/>
        <v>6.9446074655087591</v>
      </c>
      <c r="R20" s="5">
        <f t="shared" si="31"/>
        <v>4.9661224813731693</v>
      </c>
      <c r="S20" s="5">
        <f t="shared" si="32"/>
        <v>5.9188519537153477</v>
      </c>
      <c r="T20" s="5">
        <f t="shared" si="33"/>
        <v>6.2558948488605521</v>
      </c>
      <c r="U20" s="5">
        <f t="shared" si="34"/>
        <v>7.1634191277629418</v>
      </c>
      <c r="V20" s="5">
        <f t="shared" si="35"/>
        <v>0.95773948963170574</v>
      </c>
      <c r="W20" s="5">
        <f t="shared" si="36"/>
        <v>1.9718894517695458</v>
      </c>
      <c r="X20" s="5">
        <f t="shared" si="37"/>
        <v>0.43282884608121952</v>
      </c>
      <c r="Y20" s="5">
        <f t="shared" si="21"/>
        <v>1.0674000000000001</v>
      </c>
      <c r="Z20" s="5">
        <f t="shared" si="22"/>
        <v>0.39750000000000002</v>
      </c>
      <c r="AA20" s="5">
        <f t="shared" si="23"/>
        <v>1.7075</v>
      </c>
      <c r="AB20" s="5">
        <f t="shared" si="24"/>
        <v>3.4765999999999999</v>
      </c>
      <c r="AC20" s="6">
        <f t="shared" si="25"/>
        <v>2.4778000000000002</v>
      </c>
      <c r="AD20" s="6">
        <f t="shared" si="38"/>
        <v>0.24699999999999989</v>
      </c>
      <c r="AE20" s="6">
        <f t="shared" si="39"/>
        <v>0.27490000000000014</v>
      </c>
      <c r="AF20" s="6">
        <f t="shared" si="40"/>
        <v>0.19169999999999998</v>
      </c>
      <c r="AG20" s="9">
        <v>0</v>
      </c>
      <c r="AH20" s="9">
        <v>0</v>
      </c>
      <c r="AI20" s="9">
        <v>0</v>
      </c>
      <c r="AJ20" s="9">
        <v>-0.85719999999999996</v>
      </c>
      <c r="AK20" s="9">
        <v>0</v>
      </c>
      <c r="AL20" s="9">
        <v>-1.4604999999999999</v>
      </c>
      <c r="AM20" s="9">
        <v>0</v>
      </c>
      <c r="AN20" s="9">
        <v>-2.9216000000000002</v>
      </c>
      <c r="AO20" s="9">
        <v>0</v>
      </c>
      <c r="AP20" s="9">
        <v>-3.5432999999999999</v>
      </c>
      <c r="AQ20" s="9">
        <v>0</v>
      </c>
      <c r="AR20" s="9">
        <v>-5.4406999999999996</v>
      </c>
      <c r="AS20" s="9">
        <v>0</v>
      </c>
      <c r="AT20" s="9">
        <v>-6.6807999999999996</v>
      </c>
      <c r="AU20" s="9">
        <v>0</v>
      </c>
      <c r="AV20" s="9">
        <v>-13.939500000000001</v>
      </c>
      <c r="AW20" s="9">
        <v>0</v>
      </c>
      <c r="AX20" s="9">
        <v>-15.256500000000001</v>
      </c>
      <c r="AY20" s="18">
        <v>1.0846</v>
      </c>
      <c r="AZ20" s="18">
        <v>-7.4206000000000003</v>
      </c>
      <c r="BA20" s="19">
        <v>1.611</v>
      </c>
      <c r="BB20" s="19">
        <v>-7.4206000000000003</v>
      </c>
      <c r="BC20" s="19">
        <v>0.8871</v>
      </c>
      <c r="BD20" s="19">
        <v>-7.4206000000000003</v>
      </c>
      <c r="BE20" s="19">
        <v>0.75309999999999999</v>
      </c>
      <c r="BF20" s="19">
        <v>-7.4206000000000003</v>
      </c>
      <c r="BG20" s="19">
        <v>0.3029</v>
      </c>
      <c r="BH20" s="19">
        <v>-7.4206000000000003</v>
      </c>
      <c r="BI20" s="19">
        <v>-9.4600000000000004E-2</v>
      </c>
      <c r="BJ20" s="19">
        <v>-7.4206000000000003</v>
      </c>
      <c r="BK20" s="19">
        <v>-0.31430000000000002</v>
      </c>
      <c r="BL20" s="19">
        <v>-7.4206000000000003</v>
      </c>
      <c r="BM20" s="19">
        <v>-0.82040000000000002</v>
      </c>
      <c r="BN20" s="19">
        <v>-7.4206000000000003</v>
      </c>
      <c r="BO20" s="19">
        <v>-1.8655999999999999</v>
      </c>
      <c r="BP20" s="19">
        <v>-7.4206000000000003</v>
      </c>
      <c r="BQ20" s="19">
        <v>-1.3932</v>
      </c>
      <c r="BR20" s="19">
        <v>-7.4206000000000003</v>
      </c>
      <c r="BS20" s="17">
        <v>0</v>
      </c>
      <c r="BT20" s="17">
        <v>0</v>
      </c>
      <c r="BU20" s="17">
        <v>-6.9202000000000004</v>
      </c>
      <c r="BV20" s="17">
        <v>-1.1633</v>
      </c>
      <c r="BW20" s="17">
        <v>-8.6448999999999998</v>
      </c>
      <c r="BX20" s="17">
        <v>-1.4370000000000001</v>
      </c>
      <c r="BY20" s="17">
        <v>-8.6448999999999998</v>
      </c>
      <c r="BZ20" s="17">
        <v>-1.4370000000000001</v>
      </c>
      <c r="CA20" s="17">
        <v>-10.869300000000001</v>
      </c>
      <c r="CB20" s="17">
        <v>-1.6751</v>
      </c>
      <c r="CC20" s="17">
        <v>-10.869300000000001</v>
      </c>
      <c r="CD20" s="17">
        <v>-1.6751</v>
      </c>
      <c r="CE20" s="12">
        <v>-1.0116000000000001</v>
      </c>
      <c r="CF20" s="12">
        <v>-0.21779999999999999</v>
      </c>
      <c r="CG20" s="12">
        <v>3.6804999999999999</v>
      </c>
      <c r="CH20" s="12">
        <v>-4.6525999999999996</v>
      </c>
      <c r="CI20" s="12">
        <v>10.1943</v>
      </c>
      <c r="CJ20" s="12">
        <v>-2.2446999999999999</v>
      </c>
      <c r="CK20" s="12">
        <v>1.7125999999999999</v>
      </c>
      <c r="CL20" s="12">
        <v>-2.5659999999999998</v>
      </c>
      <c r="CM20" s="12">
        <v>1.4656</v>
      </c>
      <c r="CN20" s="12">
        <v>-2.5659999999999998</v>
      </c>
      <c r="CO20" s="12">
        <v>1.3613999999999999</v>
      </c>
      <c r="CP20" s="12">
        <v>-2.5577999999999999</v>
      </c>
      <c r="CQ20" s="12">
        <v>3.5503</v>
      </c>
      <c r="CR20" s="12">
        <v>1.8998999999999999</v>
      </c>
      <c r="CS20" s="12">
        <v>7.8860999999999999</v>
      </c>
      <c r="CT20" s="12">
        <v>-2.1292</v>
      </c>
      <c r="CU20" s="12">
        <v>2.4460000000000002</v>
      </c>
      <c r="CV20" s="12">
        <v>-0.81089999999999995</v>
      </c>
      <c r="CW20" s="12">
        <v>2.1711</v>
      </c>
      <c r="CX20" s="12">
        <v>-0.81089999999999995</v>
      </c>
      <c r="CY20" s="12">
        <v>2.2345999999999999</v>
      </c>
      <c r="CZ20" s="12">
        <v>-0.8579</v>
      </c>
      <c r="DA20" s="12">
        <v>1.6726000000000001</v>
      </c>
      <c r="DB20" s="12">
        <v>5.3727</v>
      </c>
      <c r="DC20" s="12">
        <v>8.6137999999999995</v>
      </c>
      <c r="DD20" s="12">
        <v>7.1430999999999996</v>
      </c>
      <c r="DE20" s="12">
        <v>2.1722999999999999</v>
      </c>
      <c r="DF20" s="12">
        <v>2.1596000000000002</v>
      </c>
      <c r="DG20" s="12">
        <v>1.9805999999999999</v>
      </c>
      <c r="DH20" s="12">
        <v>2.1596000000000002</v>
      </c>
      <c r="DI20" s="12">
        <v>1.9303999999999999</v>
      </c>
      <c r="DJ20" s="12">
        <v>2.3197000000000001</v>
      </c>
      <c r="DK20" s="12">
        <v>1.7107000000000001</v>
      </c>
      <c r="DL20" s="12">
        <v>1.3875</v>
      </c>
      <c r="DM20" s="12">
        <v>2.6156000000000001</v>
      </c>
      <c r="DN20" s="12">
        <v>-0.36449999999999999</v>
      </c>
      <c r="DO20" s="12">
        <v>2.9197000000000002</v>
      </c>
      <c r="DP20" s="12">
        <v>-0.67249999999999999</v>
      </c>
    </row>
    <row r="21" spans="2:120" x14ac:dyDescent="0.2">
      <c r="B21" s="1" t="s">
        <v>718</v>
      </c>
      <c r="C21" s="1"/>
      <c r="D21" s="5">
        <f t="shared" si="12"/>
        <v>14.951700000000001</v>
      </c>
      <c r="E21" s="5">
        <f t="shared" si="13"/>
        <v>13.825200000000001</v>
      </c>
      <c r="F21" s="5">
        <f t="shared" si="14"/>
        <v>2.9178000000000002</v>
      </c>
      <c r="G21" s="5">
        <f t="shared" si="15"/>
        <v>0.90490000000000004</v>
      </c>
      <c r="H21" s="5">
        <f t="shared" si="16"/>
        <v>1.5164000000000002</v>
      </c>
      <c r="I21" s="5">
        <f t="shared" si="17"/>
        <v>0.75570000000000004</v>
      </c>
      <c r="J21" s="5">
        <f t="shared" si="18"/>
        <v>1.8687999999999998</v>
      </c>
      <c r="K21" s="5">
        <f t="shared" si="19"/>
        <v>1.2775999999999996</v>
      </c>
      <c r="L21" s="5">
        <f t="shared" si="26"/>
        <v>7.3084482655348939</v>
      </c>
      <c r="M21" s="5">
        <f t="shared" si="27"/>
        <v>1.6749425363277399</v>
      </c>
      <c r="N21" s="5">
        <f t="shared" si="28"/>
        <v>6.3996298961087161</v>
      </c>
      <c r="O21" s="5">
        <f t="shared" si="29"/>
        <v>1.8448102368536443</v>
      </c>
      <c r="P21" s="5">
        <f t="shared" si="30"/>
        <v>6.8471904676297717</v>
      </c>
      <c r="Q21" s="5">
        <f t="shared" si="20"/>
        <v>7.1039917849051584</v>
      </c>
      <c r="R21" s="5">
        <f t="shared" si="31"/>
        <v>4.8936799425381317</v>
      </c>
      <c r="S21" s="5">
        <f t="shared" si="32"/>
        <v>5.7856735796275265</v>
      </c>
      <c r="T21" s="5">
        <f t="shared" si="33"/>
        <v>6.1399299230528674</v>
      </c>
      <c r="U21" s="5">
        <f t="shared" si="34"/>
        <v>7.7334374478623671</v>
      </c>
      <c r="V21" s="5">
        <f t="shared" si="35"/>
        <v>1.0935155234380527</v>
      </c>
      <c r="W21" s="5">
        <f t="shared" si="36"/>
        <v>2.0329020881488624</v>
      </c>
      <c r="X21" s="5">
        <f t="shared" si="37"/>
        <v>0.48433593713454631</v>
      </c>
      <c r="Y21" s="5">
        <f t="shared" si="21"/>
        <v>1.1943999999999999</v>
      </c>
      <c r="Z21" s="5">
        <f t="shared" si="22"/>
        <v>0.60129999999999995</v>
      </c>
      <c r="AA21" s="5">
        <f t="shared" si="23"/>
        <v>1.6853</v>
      </c>
      <c r="AB21" s="5">
        <f t="shared" si="24"/>
        <v>3.5661999999999998</v>
      </c>
      <c r="AC21" s="6">
        <f t="shared" si="25"/>
        <v>2.3521000000000001</v>
      </c>
      <c r="AD21" s="6">
        <f t="shared" si="38"/>
        <v>0.22480000000000011</v>
      </c>
      <c r="AE21" s="6">
        <f t="shared" si="39"/>
        <v>0.29790000000000028</v>
      </c>
      <c r="AF21" s="6">
        <f t="shared" si="40"/>
        <v>0.20379999999999932</v>
      </c>
      <c r="AG21" s="9">
        <v>0</v>
      </c>
      <c r="AH21" s="9">
        <v>0</v>
      </c>
      <c r="AI21" s="9">
        <v>0</v>
      </c>
      <c r="AJ21" s="9">
        <v>-0.90490000000000004</v>
      </c>
      <c r="AK21" s="9">
        <v>0</v>
      </c>
      <c r="AL21" s="9">
        <v>-1.4014</v>
      </c>
      <c r="AM21" s="9">
        <v>0</v>
      </c>
      <c r="AN21" s="9">
        <v>-2.9178000000000002</v>
      </c>
      <c r="AO21" s="9">
        <v>0</v>
      </c>
      <c r="AP21" s="9">
        <v>-3.6735000000000002</v>
      </c>
      <c r="AQ21" s="9">
        <v>0</v>
      </c>
      <c r="AR21" s="9">
        <v>-5.5423</v>
      </c>
      <c r="AS21" s="9">
        <v>0</v>
      </c>
      <c r="AT21" s="9">
        <v>-6.8198999999999996</v>
      </c>
      <c r="AU21" s="9">
        <v>0</v>
      </c>
      <c r="AV21" s="9">
        <v>-13.825200000000001</v>
      </c>
      <c r="AW21" s="9">
        <v>0</v>
      </c>
      <c r="AX21" s="9">
        <v>-14.951700000000001</v>
      </c>
      <c r="AY21" s="18">
        <v>1.4237</v>
      </c>
      <c r="AZ21" s="18">
        <v>-6.6445999999999996</v>
      </c>
      <c r="BA21" s="19">
        <v>1.6884999999999999</v>
      </c>
      <c r="BB21" s="19">
        <v>-6.6445999999999996</v>
      </c>
      <c r="BC21" s="19">
        <v>0.92010000000000003</v>
      </c>
      <c r="BD21" s="19">
        <v>-6.6445999999999996</v>
      </c>
      <c r="BE21" s="19">
        <v>0.76900000000000002</v>
      </c>
      <c r="BF21" s="19">
        <v>-6.6445999999999996</v>
      </c>
      <c r="BG21" s="19">
        <v>0.44700000000000001</v>
      </c>
      <c r="BH21" s="19">
        <v>-6.6445999999999996</v>
      </c>
      <c r="BI21" s="19">
        <v>-0.15429999999999999</v>
      </c>
      <c r="BJ21" s="19">
        <v>-6.6445999999999996</v>
      </c>
      <c r="BK21" s="19">
        <v>-0.4254</v>
      </c>
      <c r="BL21" s="19">
        <v>-6.6445999999999996</v>
      </c>
      <c r="BM21" s="19">
        <v>-0.76519999999999999</v>
      </c>
      <c r="BN21" s="19">
        <v>-6.6445999999999996</v>
      </c>
      <c r="BO21" s="19">
        <v>-1.8776999999999999</v>
      </c>
      <c r="BP21" s="19">
        <v>-6.6445999999999996</v>
      </c>
      <c r="BQ21" s="19">
        <v>-0.9284</v>
      </c>
      <c r="BR21" s="19">
        <v>-6.6445999999999996</v>
      </c>
      <c r="BS21" s="17">
        <v>0</v>
      </c>
      <c r="BT21" s="17">
        <v>0</v>
      </c>
      <c r="BU21" s="17">
        <v>0.86229999999999996</v>
      </c>
      <c r="BV21" s="17">
        <v>7.2573999999999996</v>
      </c>
      <c r="BW21" s="17">
        <v>2.2854000000000001</v>
      </c>
      <c r="BX21" s="17">
        <v>8.1407000000000007</v>
      </c>
      <c r="BY21" s="17">
        <v>7.4733000000000001</v>
      </c>
      <c r="BZ21" s="17">
        <v>9.1649999999999991</v>
      </c>
      <c r="CA21" s="17">
        <v>7.2808999999999999</v>
      </c>
      <c r="CB21" s="17">
        <v>8.0701999999999998</v>
      </c>
      <c r="CC21" s="17">
        <v>6.1424000000000003</v>
      </c>
      <c r="CD21" s="17">
        <v>6.6185999999999998</v>
      </c>
      <c r="CE21" s="12">
        <v>6.0808</v>
      </c>
      <c r="CF21" s="12">
        <v>6.5702999999999996</v>
      </c>
      <c r="CG21" s="12">
        <v>6.2865000000000002</v>
      </c>
      <c r="CH21" s="12">
        <v>13.414400000000001</v>
      </c>
      <c r="CI21" s="12">
        <v>13.114699999999999</v>
      </c>
      <c r="CJ21" s="12">
        <v>15.374599999999999</v>
      </c>
      <c r="CK21" s="12">
        <v>6.4808000000000003</v>
      </c>
      <c r="CL21" s="12">
        <v>10.1327</v>
      </c>
      <c r="CM21" s="12">
        <v>6.2560000000000002</v>
      </c>
      <c r="CN21" s="12">
        <v>10.1327</v>
      </c>
      <c r="CO21" s="12">
        <v>6.423</v>
      </c>
      <c r="CP21" s="12">
        <v>10.089499999999999</v>
      </c>
      <c r="CQ21" s="12">
        <v>7.2706999999999997</v>
      </c>
      <c r="CR21" s="12">
        <v>14.9092</v>
      </c>
      <c r="CS21" s="12">
        <v>13.0473</v>
      </c>
      <c r="CT21" s="12">
        <v>14.5853</v>
      </c>
      <c r="CU21" s="12">
        <v>7.1241000000000003</v>
      </c>
      <c r="CV21" s="12">
        <v>12.516500000000001</v>
      </c>
      <c r="CW21" s="12">
        <v>6.8262</v>
      </c>
      <c r="CX21" s="12">
        <v>12.516500000000001</v>
      </c>
      <c r="CY21" s="12">
        <v>6.8586</v>
      </c>
      <c r="CZ21" s="12">
        <v>12.444699999999999</v>
      </c>
      <c r="DA21" s="12">
        <v>10.5131</v>
      </c>
      <c r="DB21" s="12">
        <v>7.5107999999999997</v>
      </c>
      <c r="DC21" s="12">
        <v>17.585699999999999</v>
      </c>
      <c r="DD21" s="12">
        <v>10.6388</v>
      </c>
      <c r="DE21" s="12">
        <v>8.7775999999999996</v>
      </c>
      <c r="DF21" s="12">
        <v>10.0806</v>
      </c>
      <c r="DG21" s="12">
        <v>8.5738000000000003</v>
      </c>
      <c r="DH21" s="12">
        <v>10.0806</v>
      </c>
      <c r="DI21" s="12">
        <v>8.3317999999999994</v>
      </c>
      <c r="DJ21" s="12">
        <v>10.1911</v>
      </c>
      <c r="DK21" s="12">
        <v>9.1191999999999993</v>
      </c>
      <c r="DL21" s="12">
        <v>10.9499</v>
      </c>
      <c r="DM21" s="12">
        <v>9.2258999999999993</v>
      </c>
      <c r="DN21" s="12">
        <v>12.98</v>
      </c>
      <c r="DO21" s="12">
        <v>9.0716000000000001</v>
      </c>
      <c r="DP21" s="12">
        <v>13.4391</v>
      </c>
    </row>
    <row r="22" spans="2:120" x14ac:dyDescent="0.2">
      <c r="B22" s="1" t="s">
        <v>738</v>
      </c>
      <c r="C22" s="1" t="s">
        <v>479</v>
      </c>
      <c r="D22" s="5">
        <f t="shared" si="12"/>
        <v>14.9428</v>
      </c>
      <c r="E22" s="5">
        <f t="shared" si="13"/>
        <v>13.893800000000001</v>
      </c>
      <c r="F22" s="5">
        <f t="shared" si="14"/>
        <v>2.8035000000000001</v>
      </c>
      <c r="G22" s="5">
        <f t="shared" si="15"/>
        <v>0.73280000000000001</v>
      </c>
      <c r="H22" s="5">
        <f t="shared" si="16"/>
        <v>1.5691000000000002</v>
      </c>
      <c r="I22" s="5">
        <f t="shared" si="17"/>
        <v>0.76459999999999972</v>
      </c>
      <c r="J22" s="5">
        <f t="shared" si="18"/>
        <v>1.8973</v>
      </c>
      <c r="K22" s="5">
        <f t="shared" si="19"/>
        <v>1.1215000000000002</v>
      </c>
      <c r="L22" s="5">
        <f t="shared" si="26"/>
        <v>7.4420308652947691</v>
      </c>
      <c r="M22" s="5">
        <f t="shared" si="27"/>
        <v>1.8248532488942777</v>
      </c>
      <c r="N22" s="5">
        <f t="shared" si="28"/>
        <v>7.2726747670877607</v>
      </c>
      <c r="O22" s="5" t="s">
        <v>566</v>
      </c>
      <c r="P22" s="5">
        <f t="shared" si="30"/>
        <v>6.8206559369315789</v>
      </c>
      <c r="Q22" s="5">
        <f t="shared" si="20"/>
        <v>7.3946420285230854</v>
      </c>
      <c r="R22" s="5">
        <f t="shared" si="31"/>
        <v>5.1074515328096846</v>
      </c>
      <c r="S22" s="5">
        <f t="shared" si="32"/>
        <v>6.2358975055720727</v>
      </c>
      <c r="T22" s="5">
        <f t="shared" si="33"/>
        <v>6.4131332381293928</v>
      </c>
      <c r="U22" s="5">
        <f t="shared" si="34"/>
        <v>7.12542352144769</v>
      </c>
      <c r="V22" s="5">
        <f t="shared" si="35"/>
        <v>0.98016401178578261</v>
      </c>
      <c r="W22" s="5">
        <f t="shared" si="36"/>
        <v>1.980629445403657</v>
      </c>
      <c r="X22" s="5">
        <f t="shared" si="37"/>
        <v>0.42067679993077822</v>
      </c>
      <c r="Y22" s="5">
        <f t="shared" si="21"/>
        <v>1.1969000000000001</v>
      </c>
      <c r="Z22" s="5">
        <f t="shared" si="22"/>
        <v>0.51819999999999999</v>
      </c>
      <c r="AA22" s="5">
        <f t="shared" si="23"/>
        <v>1.4687000000000001</v>
      </c>
      <c r="AB22" s="5">
        <f t="shared" si="24"/>
        <v>2.9914000000000001</v>
      </c>
      <c r="AC22" s="6">
        <f t="shared" si="25"/>
        <v>0.94679999999999997</v>
      </c>
      <c r="AD22" s="6">
        <f t="shared" si="38"/>
        <v>0.21649999999999991</v>
      </c>
      <c r="AE22" s="6">
        <f t="shared" si="39"/>
        <v>0.24960000000000004</v>
      </c>
      <c r="AF22" s="6">
        <f t="shared" si="40"/>
        <v>0.20070000000000032</v>
      </c>
      <c r="AG22" s="9">
        <v>0</v>
      </c>
      <c r="AH22" s="9">
        <v>0</v>
      </c>
      <c r="AI22" s="9">
        <v>0</v>
      </c>
      <c r="AJ22" s="9">
        <v>-0.73280000000000001</v>
      </c>
      <c r="AK22" s="9">
        <v>0</v>
      </c>
      <c r="AL22" s="9">
        <v>-1.2343999999999999</v>
      </c>
      <c r="AM22" s="9">
        <v>0</v>
      </c>
      <c r="AN22" s="9">
        <v>-2.8035000000000001</v>
      </c>
      <c r="AO22" s="9">
        <v>0</v>
      </c>
      <c r="AP22" s="9">
        <v>-3.5680999999999998</v>
      </c>
      <c r="AQ22" s="9">
        <v>0</v>
      </c>
      <c r="AR22" s="9">
        <v>-5.4653999999999998</v>
      </c>
      <c r="AS22" s="9">
        <v>0</v>
      </c>
      <c r="AT22" s="9">
        <v>-6.5869</v>
      </c>
      <c r="AU22" s="9">
        <v>0</v>
      </c>
      <c r="AV22" s="9">
        <v>-13.893800000000001</v>
      </c>
      <c r="AW22" s="9">
        <v>0</v>
      </c>
      <c r="AX22" s="9">
        <v>-14.9428</v>
      </c>
      <c r="AY22" s="18">
        <v>1.0489999999999999</v>
      </c>
      <c r="AZ22" s="18">
        <v>-7.6345999999999998</v>
      </c>
      <c r="BA22" s="19">
        <v>2.0383</v>
      </c>
      <c r="BB22" s="19">
        <v>-7.6345999999999998</v>
      </c>
      <c r="BC22" s="19">
        <v>1.3246</v>
      </c>
      <c r="BD22" s="19">
        <v>-7.6345999999999998</v>
      </c>
      <c r="BE22" s="19">
        <v>0.92390000000000005</v>
      </c>
      <c r="BF22" s="19">
        <v>-7.6345999999999998</v>
      </c>
      <c r="BG22" s="19">
        <v>0.51500000000000001</v>
      </c>
      <c r="BH22" s="19">
        <v>-7.6345999999999998</v>
      </c>
      <c r="BI22" s="19">
        <v>-3.2000000000000002E-3</v>
      </c>
      <c r="BJ22" s="19">
        <v>-7.6345999999999998</v>
      </c>
      <c r="BK22" s="19">
        <v>-0.27300000000000002</v>
      </c>
      <c r="BL22" s="19">
        <v>-7.6345999999999998</v>
      </c>
      <c r="BM22" s="19">
        <v>-0.14410000000000001</v>
      </c>
      <c r="BN22" s="19">
        <v>-7.6345999999999998</v>
      </c>
      <c r="BO22" s="19">
        <v>-0.95309999999999995</v>
      </c>
      <c r="BP22" s="19">
        <v>-7.6345999999999998</v>
      </c>
      <c r="BQ22" s="19">
        <v>0.1022</v>
      </c>
      <c r="BR22" s="19">
        <v>-7.6345999999999998</v>
      </c>
      <c r="BS22" s="17">
        <v>0</v>
      </c>
      <c r="BT22" s="17">
        <v>0</v>
      </c>
      <c r="BU22" s="17">
        <v>-1.9552</v>
      </c>
      <c r="BV22" s="17">
        <v>7.1806000000000001</v>
      </c>
      <c r="BW22" s="17">
        <v>-0.46289999999999998</v>
      </c>
      <c r="BX22" s="17">
        <v>8.2309000000000001</v>
      </c>
      <c r="BY22" s="17">
        <v>3.1909000000000001</v>
      </c>
      <c r="BZ22" s="17">
        <v>9.8908000000000005</v>
      </c>
      <c r="CA22" s="17">
        <v>6.4008000000000003</v>
      </c>
      <c r="CB22" s="17">
        <v>9.3242999999999991</v>
      </c>
      <c r="CC22" s="17">
        <v>6.4008000000000003</v>
      </c>
      <c r="CD22" s="17">
        <v>9.3242999999999991</v>
      </c>
      <c r="CE22" s="12">
        <v>6.47</v>
      </c>
      <c r="CF22" s="12">
        <v>2.3774000000000002</v>
      </c>
      <c r="CG22" s="12">
        <v>3.8195000000000001</v>
      </c>
      <c r="CH22" s="12">
        <v>-3.9072</v>
      </c>
      <c r="CI22" s="12">
        <v>11.066800000000001</v>
      </c>
      <c r="CJ22" s="12">
        <v>-2.4384000000000001</v>
      </c>
      <c r="CK22" s="12">
        <v>5.4870000000000001</v>
      </c>
      <c r="CL22" s="12">
        <v>-0.16259999999999999</v>
      </c>
      <c r="CM22" s="12">
        <v>5.2705000000000002</v>
      </c>
      <c r="CN22" s="12">
        <v>-0.16259999999999999</v>
      </c>
      <c r="CO22" s="12">
        <v>4.7122999999999999</v>
      </c>
      <c r="CP22" s="12">
        <v>-0.12509999999999999</v>
      </c>
      <c r="CQ22" s="12">
        <v>6.7576999999999998</v>
      </c>
      <c r="CR22" s="12">
        <v>4.5548999999999999</v>
      </c>
      <c r="CS22" s="12">
        <v>12.218</v>
      </c>
      <c r="CT22" s="12">
        <v>1.5429999999999999</v>
      </c>
      <c r="CU22" s="12">
        <v>5.609</v>
      </c>
      <c r="CV22" s="12">
        <v>1.5577000000000001</v>
      </c>
      <c r="CW22" s="12">
        <v>5.3593999999999999</v>
      </c>
      <c r="CX22" s="12">
        <v>1.5577000000000001</v>
      </c>
      <c r="CY22" s="12">
        <v>5.2648000000000001</v>
      </c>
      <c r="CZ22" s="12">
        <v>1.5577000000000001</v>
      </c>
      <c r="DA22" s="12">
        <v>6.1715999999999998</v>
      </c>
      <c r="DB22" s="12">
        <v>7.9063999999999997</v>
      </c>
      <c r="DC22" s="12">
        <v>12.608599999999999</v>
      </c>
      <c r="DD22" s="12">
        <v>4.8507999999999996</v>
      </c>
      <c r="DE22" s="12">
        <v>5.9093</v>
      </c>
      <c r="DF22" s="12">
        <v>5.8476999999999997</v>
      </c>
      <c r="DG22" s="12">
        <v>5.7085999999999997</v>
      </c>
      <c r="DH22" s="12">
        <v>5.8476999999999997</v>
      </c>
      <c r="DI22" s="12">
        <v>5.7544000000000004</v>
      </c>
      <c r="DJ22" s="12">
        <v>6.0865</v>
      </c>
      <c r="DK22" s="12">
        <v>6.6954000000000002</v>
      </c>
      <c r="DL22" s="12">
        <v>5.8121999999999998</v>
      </c>
      <c r="DM22" s="12">
        <v>7.8924000000000003</v>
      </c>
      <c r="DN22" s="12">
        <v>4.2342000000000004</v>
      </c>
      <c r="DO22" s="12">
        <v>7.9882999999999997</v>
      </c>
      <c r="DP22" s="12">
        <v>3.8246000000000002</v>
      </c>
    </row>
    <row r="23" spans="2:120" x14ac:dyDescent="0.2">
      <c r="B23" s="1"/>
      <c r="C23" s="1"/>
      <c r="D23" s="5">
        <f t="shared" si="12"/>
        <v>0</v>
      </c>
      <c r="E23" s="5">
        <f t="shared" si="13"/>
        <v>0</v>
      </c>
      <c r="F23" s="5">
        <f t="shared" si="14"/>
        <v>0</v>
      </c>
      <c r="G23" s="5">
        <f t="shared" si="15"/>
        <v>0</v>
      </c>
      <c r="H23" s="5">
        <f t="shared" si="16"/>
        <v>0</v>
      </c>
      <c r="I23" s="5">
        <f t="shared" si="17"/>
        <v>0</v>
      </c>
      <c r="J23" s="5">
        <f t="shared" si="18"/>
        <v>0</v>
      </c>
      <c r="K23" s="5">
        <f t="shared" si="19"/>
        <v>0</v>
      </c>
      <c r="L23" s="5">
        <f t="shared" si="26"/>
        <v>0</v>
      </c>
      <c r="M23" s="5">
        <f t="shared" si="27"/>
        <v>0</v>
      </c>
      <c r="N23" s="5">
        <f t="shared" si="28"/>
        <v>0</v>
      </c>
      <c r="O23" s="5">
        <f t="shared" si="29"/>
        <v>0</v>
      </c>
      <c r="P23" s="5">
        <f t="shared" si="30"/>
        <v>0</v>
      </c>
      <c r="Q23" s="5">
        <f t="shared" si="20"/>
        <v>0</v>
      </c>
      <c r="R23" s="5">
        <f t="shared" si="31"/>
        <v>0</v>
      </c>
      <c r="S23" s="5">
        <f t="shared" si="32"/>
        <v>0</v>
      </c>
      <c r="T23" s="5">
        <f t="shared" si="33"/>
        <v>0</v>
      </c>
      <c r="U23" s="5">
        <f t="shared" si="34"/>
        <v>0</v>
      </c>
      <c r="V23" s="5">
        <f t="shared" si="35"/>
        <v>0</v>
      </c>
      <c r="W23" s="5">
        <f t="shared" si="36"/>
        <v>0</v>
      </c>
      <c r="X23" s="5">
        <f t="shared" si="37"/>
        <v>0</v>
      </c>
      <c r="Y23" s="5">
        <f t="shared" si="21"/>
        <v>0</v>
      </c>
      <c r="Z23" s="5">
        <f t="shared" si="22"/>
        <v>0</v>
      </c>
      <c r="AA23" s="5">
        <f t="shared" si="23"/>
        <v>0</v>
      </c>
      <c r="AB23" s="5">
        <f t="shared" si="24"/>
        <v>0</v>
      </c>
      <c r="AC23" s="6">
        <f t="shared" si="25"/>
        <v>0</v>
      </c>
      <c r="AD23" s="6">
        <f t="shared" si="38"/>
        <v>0</v>
      </c>
      <c r="AE23" s="6">
        <f t="shared" si="39"/>
        <v>0</v>
      </c>
      <c r="AF23" s="6">
        <f t="shared" si="40"/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12"/>
        <v>0</v>
      </c>
      <c r="E24" s="5">
        <f t="shared" si="13"/>
        <v>0</v>
      </c>
      <c r="F24" s="5">
        <f t="shared" si="14"/>
        <v>0</v>
      </c>
      <c r="G24" s="5">
        <f t="shared" si="15"/>
        <v>0</v>
      </c>
      <c r="H24" s="5">
        <f t="shared" si="16"/>
        <v>0</v>
      </c>
      <c r="I24" s="5">
        <f t="shared" si="17"/>
        <v>0</v>
      </c>
      <c r="J24" s="5">
        <f t="shared" si="18"/>
        <v>0</v>
      </c>
      <c r="K24" s="5">
        <f t="shared" si="19"/>
        <v>0</v>
      </c>
      <c r="L24" s="5">
        <f t="shared" si="26"/>
        <v>0</v>
      </c>
      <c r="M24" s="5">
        <f t="shared" si="27"/>
        <v>0</v>
      </c>
      <c r="N24" s="5">
        <f t="shared" si="28"/>
        <v>0</v>
      </c>
      <c r="O24" s="5">
        <f t="shared" si="29"/>
        <v>0</v>
      </c>
      <c r="P24" s="5">
        <f t="shared" si="30"/>
        <v>0</v>
      </c>
      <c r="Q24" s="5">
        <f t="shared" si="20"/>
        <v>0</v>
      </c>
      <c r="R24" s="5">
        <f t="shared" si="31"/>
        <v>0</v>
      </c>
      <c r="S24" s="5">
        <f t="shared" si="32"/>
        <v>0</v>
      </c>
      <c r="T24" s="5">
        <f t="shared" si="33"/>
        <v>0</v>
      </c>
      <c r="U24" s="5">
        <f t="shared" si="34"/>
        <v>0</v>
      </c>
      <c r="V24" s="5">
        <f t="shared" si="35"/>
        <v>0</v>
      </c>
      <c r="W24" s="5">
        <f t="shared" si="36"/>
        <v>0</v>
      </c>
      <c r="X24" s="5">
        <f t="shared" si="37"/>
        <v>0</v>
      </c>
      <c r="Y24" s="5">
        <f t="shared" si="21"/>
        <v>0</v>
      </c>
      <c r="Z24" s="5">
        <f t="shared" si="22"/>
        <v>0</v>
      </c>
      <c r="AA24" s="5">
        <f t="shared" si="23"/>
        <v>0</v>
      </c>
      <c r="AB24" s="5">
        <f t="shared" si="24"/>
        <v>0</v>
      </c>
      <c r="AC24" s="6">
        <f t="shared" si="25"/>
        <v>0</v>
      </c>
      <c r="AD24" s="6">
        <f t="shared" si="38"/>
        <v>0</v>
      </c>
      <c r="AE24" s="6">
        <f t="shared" si="39"/>
        <v>0</v>
      </c>
      <c r="AF24" s="6">
        <f t="shared" si="40"/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12"/>
        <v>0</v>
      </c>
      <c r="E25" s="5">
        <f t="shared" si="13"/>
        <v>0</v>
      </c>
      <c r="F25" s="5">
        <f t="shared" si="14"/>
        <v>0</v>
      </c>
      <c r="G25" s="5">
        <f t="shared" si="15"/>
        <v>0</v>
      </c>
      <c r="H25" s="5">
        <f t="shared" si="16"/>
        <v>0</v>
      </c>
      <c r="I25" s="5">
        <f t="shared" si="17"/>
        <v>0</v>
      </c>
      <c r="J25" s="5">
        <f t="shared" si="18"/>
        <v>0</v>
      </c>
      <c r="K25" s="5">
        <f t="shared" si="19"/>
        <v>0</v>
      </c>
      <c r="L25" s="5">
        <f t="shared" si="26"/>
        <v>0</v>
      </c>
      <c r="M25" s="5">
        <f t="shared" si="27"/>
        <v>0</v>
      </c>
      <c r="N25" s="5">
        <f t="shared" si="28"/>
        <v>0</v>
      </c>
      <c r="O25" s="5">
        <f t="shared" si="29"/>
        <v>0</v>
      </c>
      <c r="P25" s="5">
        <f t="shared" si="30"/>
        <v>0</v>
      </c>
      <c r="Q25" s="5">
        <f t="shared" si="20"/>
        <v>0</v>
      </c>
      <c r="R25" s="5">
        <f t="shared" si="31"/>
        <v>0</v>
      </c>
      <c r="S25" s="5">
        <f t="shared" si="32"/>
        <v>0</v>
      </c>
      <c r="T25" s="5">
        <f t="shared" si="33"/>
        <v>0</v>
      </c>
      <c r="U25" s="5">
        <f t="shared" si="34"/>
        <v>0</v>
      </c>
      <c r="V25" s="5">
        <f t="shared" si="35"/>
        <v>0</v>
      </c>
      <c r="W25" s="5">
        <f t="shared" si="36"/>
        <v>0</v>
      </c>
      <c r="X25" s="5">
        <f t="shared" si="37"/>
        <v>0</v>
      </c>
      <c r="Y25" s="5">
        <f t="shared" si="21"/>
        <v>0</v>
      </c>
      <c r="Z25" s="5">
        <f t="shared" si="22"/>
        <v>0</v>
      </c>
      <c r="AA25" s="5">
        <f t="shared" si="23"/>
        <v>0</v>
      </c>
      <c r="AB25" s="5">
        <f t="shared" si="24"/>
        <v>0</v>
      </c>
      <c r="AC25" s="6">
        <f t="shared" si="25"/>
        <v>0</v>
      </c>
      <c r="AD25" s="6">
        <f t="shared" si="38"/>
        <v>0</v>
      </c>
      <c r="AE25" s="6">
        <f t="shared" si="39"/>
        <v>0</v>
      </c>
      <c r="AF25" s="6">
        <f t="shared" si="40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12"/>
        <v>0</v>
      </c>
      <c r="E26" s="5">
        <f t="shared" si="13"/>
        <v>0</v>
      </c>
      <c r="F26" s="5">
        <f t="shared" si="14"/>
        <v>0</v>
      </c>
      <c r="G26" s="5">
        <f t="shared" si="15"/>
        <v>0</v>
      </c>
      <c r="H26" s="5">
        <f t="shared" si="16"/>
        <v>0</v>
      </c>
      <c r="I26" s="5">
        <f t="shared" si="17"/>
        <v>0</v>
      </c>
      <c r="J26" s="5">
        <f t="shared" si="18"/>
        <v>0</v>
      </c>
      <c r="K26" s="5">
        <f t="shared" si="19"/>
        <v>0</v>
      </c>
      <c r="L26" s="5">
        <f t="shared" si="26"/>
        <v>0</v>
      </c>
      <c r="M26" s="5">
        <f t="shared" si="27"/>
        <v>0</v>
      </c>
      <c r="N26" s="5">
        <f t="shared" si="28"/>
        <v>0</v>
      </c>
      <c r="O26" s="5">
        <f t="shared" si="29"/>
        <v>0</v>
      </c>
      <c r="P26" s="5">
        <f t="shared" si="30"/>
        <v>0</v>
      </c>
      <c r="Q26" s="5">
        <f t="shared" si="20"/>
        <v>0</v>
      </c>
      <c r="R26" s="5">
        <f t="shared" si="31"/>
        <v>0</v>
      </c>
      <c r="S26" s="5">
        <f t="shared" si="32"/>
        <v>0</v>
      </c>
      <c r="T26" s="5">
        <f t="shared" si="33"/>
        <v>0</v>
      </c>
      <c r="U26" s="5">
        <f t="shared" si="34"/>
        <v>0</v>
      </c>
      <c r="V26" s="5">
        <f t="shared" si="35"/>
        <v>0</v>
      </c>
      <c r="W26" s="5">
        <f t="shared" si="36"/>
        <v>0</v>
      </c>
      <c r="X26" s="5">
        <f t="shared" si="37"/>
        <v>0</v>
      </c>
      <c r="Y26" s="5">
        <f t="shared" si="21"/>
        <v>0</v>
      </c>
      <c r="Z26" s="5">
        <f t="shared" si="22"/>
        <v>0</v>
      </c>
      <c r="AA26" s="5">
        <f t="shared" si="23"/>
        <v>0</v>
      </c>
      <c r="AB26" s="5">
        <f t="shared" si="24"/>
        <v>0</v>
      </c>
      <c r="AC26" s="6">
        <f t="shared" si="25"/>
        <v>0</v>
      </c>
      <c r="AD26" s="6">
        <f t="shared" si="38"/>
        <v>0</v>
      </c>
      <c r="AE26" s="6">
        <f t="shared" si="39"/>
        <v>0</v>
      </c>
      <c r="AF26" s="6">
        <f t="shared" si="40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12"/>
        <v>0</v>
      </c>
      <c r="E27" s="5">
        <f t="shared" si="13"/>
        <v>0</v>
      </c>
      <c r="F27" s="5">
        <f t="shared" si="14"/>
        <v>0</v>
      </c>
      <c r="G27" s="5">
        <f t="shared" si="15"/>
        <v>0</v>
      </c>
      <c r="H27" s="5">
        <f t="shared" si="16"/>
        <v>0</v>
      </c>
      <c r="I27" s="5">
        <f t="shared" si="17"/>
        <v>0</v>
      </c>
      <c r="J27" s="5">
        <f t="shared" si="18"/>
        <v>0</v>
      </c>
      <c r="K27" s="5">
        <f t="shared" si="19"/>
        <v>0</v>
      </c>
      <c r="L27" s="5">
        <f t="shared" si="26"/>
        <v>0</v>
      </c>
      <c r="M27" s="5">
        <f t="shared" si="27"/>
        <v>0</v>
      </c>
      <c r="N27" s="5">
        <f t="shared" si="28"/>
        <v>0</v>
      </c>
      <c r="O27" s="5">
        <f t="shared" si="29"/>
        <v>0</v>
      </c>
      <c r="P27" s="5">
        <f t="shared" si="30"/>
        <v>0</v>
      </c>
      <c r="Q27" s="5">
        <f t="shared" si="20"/>
        <v>0</v>
      </c>
      <c r="R27" s="5">
        <f t="shared" si="31"/>
        <v>0</v>
      </c>
      <c r="S27" s="5">
        <f t="shared" si="32"/>
        <v>0</v>
      </c>
      <c r="T27" s="5">
        <f t="shared" si="33"/>
        <v>0</v>
      </c>
      <c r="U27" s="5">
        <f t="shared" si="34"/>
        <v>0</v>
      </c>
      <c r="V27" s="5">
        <f t="shared" si="35"/>
        <v>0</v>
      </c>
      <c r="W27" s="5">
        <f t="shared" si="36"/>
        <v>0</v>
      </c>
      <c r="X27" s="5">
        <f t="shared" si="37"/>
        <v>0</v>
      </c>
      <c r="Y27" s="5">
        <f t="shared" si="21"/>
        <v>0</v>
      </c>
      <c r="Z27" s="5">
        <f t="shared" si="22"/>
        <v>0</v>
      </c>
      <c r="AA27" s="5">
        <f t="shared" si="23"/>
        <v>0</v>
      </c>
      <c r="AB27" s="5">
        <f t="shared" si="24"/>
        <v>0</v>
      </c>
      <c r="AC27" s="6">
        <f t="shared" si="25"/>
        <v>0</v>
      </c>
      <c r="AD27" s="6">
        <f t="shared" si="38"/>
        <v>0</v>
      </c>
      <c r="AE27" s="6">
        <f t="shared" si="39"/>
        <v>0</v>
      </c>
      <c r="AF27" s="6">
        <f t="shared" si="40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3" t="s">
        <v>3</v>
      </c>
      <c r="C28" s="13"/>
      <c r="D28" s="14">
        <f t="shared" ref="D28:I28" si="41">AVERAGE(D18:D22)</f>
        <v>14.964280000000002</v>
      </c>
      <c r="E28" s="14">
        <f t="shared" si="41"/>
        <v>13.816820000000002</v>
      </c>
      <c r="F28" s="14">
        <f t="shared" si="41"/>
        <v>2.8595199999999998</v>
      </c>
      <c r="G28" s="14">
        <f t="shared" si="41"/>
        <v>0.82917999999999981</v>
      </c>
      <c r="H28" s="14">
        <f t="shared" si="41"/>
        <v>1.5041800000000003</v>
      </c>
      <c r="I28" s="14">
        <f t="shared" si="41"/>
        <v>0.71871999999999991</v>
      </c>
      <c r="J28" s="14">
        <f t="shared" ref="J28:AF28" si="42">AVERAGE(J18:J22)</f>
        <v>1.9020599999999999</v>
      </c>
      <c r="K28" s="14">
        <f t="shared" si="42"/>
        <v>1.1938</v>
      </c>
      <c r="L28" s="14">
        <f t="shared" si="42"/>
        <v>7.154369527850001</v>
      </c>
      <c r="M28" s="14">
        <f t="shared" si="42"/>
        <v>1.7786164735858816</v>
      </c>
      <c r="N28" s="14">
        <f t="shared" si="42"/>
        <v>6.228806317609286</v>
      </c>
      <c r="O28" s="14">
        <f>AVERAGE(O18:O22)</f>
        <v>1.8683493074401534</v>
      </c>
      <c r="P28" s="14">
        <f t="shared" si="42"/>
        <v>6.7017994538264158</v>
      </c>
      <c r="Q28" s="14">
        <f t="shared" si="42"/>
        <v>7.1666912638819493</v>
      </c>
      <c r="R28" s="14">
        <f t="shared" si="42"/>
        <v>4.9044917138364941</v>
      </c>
      <c r="S28" s="14">
        <f t="shared" si="42"/>
        <v>5.9574816506610278</v>
      </c>
      <c r="T28" s="14">
        <f t="shared" si="42"/>
        <v>6.2182922729794745</v>
      </c>
      <c r="U28" s="14">
        <f t="shared" si="42"/>
        <v>7.5982818575999103</v>
      </c>
      <c r="V28" s="14">
        <f t="shared" si="42"/>
        <v>1.0286563262707791</v>
      </c>
      <c r="W28" s="14">
        <f t="shared" si="42"/>
        <v>1.972025956299472</v>
      </c>
      <c r="X28" s="14">
        <f t="shared" si="42"/>
        <v>0.40856314185014952</v>
      </c>
      <c r="Y28" s="14">
        <f>AVERAGE(Y18:Y22)</f>
        <v>1.17994</v>
      </c>
      <c r="Z28" s="14">
        <f t="shared" si="42"/>
        <v>0.51790000000000003</v>
      </c>
      <c r="AA28" s="14">
        <f t="shared" si="42"/>
        <v>1.6718</v>
      </c>
      <c r="AB28" s="14">
        <f t="shared" si="42"/>
        <v>3.4138999999999995</v>
      </c>
      <c r="AC28" s="14">
        <f t="shared" si="42"/>
        <v>2.0508200000000003</v>
      </c>
      <c r="AD28" s="14">
        <f t="shared" si="42"/>
        <v>0.23038000000000011</v>
      </c>
      <c r="AE28" s="14">
        <f t="shared" si="42"/>
        <v>0.28182000000000029</v>
      </c>
      <c r="AF28" s="14">
        <f t="shared" si="42"/>
        <v>0.20508000000000007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7"/>
      <c r="BT28" s="7"/>
      <c r="BU28" s="7"/>
      <c r="BV28" s="7"/>
      <c r="BW28" s="7"/>
      <c r="BX28" s="7"/>
      <c r="BY28" s="7"/>
      <c r="BZ28" s="7"/>
    </row>
    <row r="29" spans="2:120" x14ac:dyDescent="0.2">
      <c r="B29" s="13" t="s">
        <v>4</v>
      </c>
      <c r="C29" s="13"/>
      <c r="D29" s="14">
        <f>STDEV(D18:D22)</f>
        <v>0.21615986445221513</v>
      </c>
      <c r="E29" s="14">
        <f>STDEV(E18:E22)</f>
        <v>0.13865796767586053</v>
      </c>
      <c r="F29" s="14">
        <f>STDEV(F18:F22)</f>
        <v>7.6188890266232448E-2</v>
      </c>
      <c r="G29" s="14">
        <f>STDEV(G18:G22)</f>
        <v>8.9592002991338474E-2</v>
      </c>
      <c r="H29" s="14">
        <f>STDEV(H18:H22)</f>
        <v>4.1850651129940603E-2</v>
      </c>
      <c r="I29" s="14">
        <f>STDEV(I18:I19,I21:I22)</f>
        <v>3.1223962486099127E-2</v>
      </c>
      <c r="J29" s="14">
        <f t="shared" ref="J29:AF29" si="43">STDEV(J18:J22)</f>
        <v>0.13263056962857372</v>
      </c>
      <c r="K29" s="14">
        <f t="shared" si="43"/>
        <v>6.71486410882602E-2</v>
      </c>
      <c r="L29" s="14">
        <f t="shared" si="43"/>
        <v>0.20899283771027305</v>
      </c>
      <c r="M29" s="14">
        <f t="shared" si="43"/>
        <v>6.9362164478588534E-2</v>
      </c>
      <c r="N29" s="14">
        <f t="shared" si="43"/>
        <v>1.2945920654491523</v>
      </c>
      <c r="O29" s="14">
        <f>STDEV(O18:O22)</f>
        <v>0.12131849851464045</v>
      </c>
      <c r="P29" s="14">
        <f t="shared" si="43"/>
        <v>0.19987366851321833</v>
      </c>
      <c r="Q29" s="14">
        <f t="shared" si="43"/>
        <v>0.16467737472909796</v>
      </c>
      <c r="R29" s="14">
        <f t="shared" si="43"/>
        <v>0.14921568663000992</v>
      </c>
      <c r="S29" s="14">
        <f t="shared" si="43"/>
        <v>0.22094390135608588</v>
      </c>
      <c r="T29" s="14">
        <f t="shared" si="43"/>
        <v>0.1769534748308188</v>
      </c>
      <c r="U29" s="14">
        <f t="shared" si="43"/>
        <v>0.4300725178212102</v>
      </c>
      <c r="V29" s="14">
        <f t="shared" si="43"/>
        <v>6.6781794142413711E-2</v>
      </c>
      <c r="W29" s="14">
        <f t="shared" si="43"/>
        <v>4.0009462648761457E-2</v>
      </c>
      <c r="X29" s="14">
        <f t="shared" si="43"/>
        <v>5.8265524986204256E-2</v>
      </c>
      <c r="Y29" s="14">
        <f>STDEV(Y18:Y19,Y21:Y22)</f>
        <v>3.6135704872973823E-2</v>
      </c>
      <c r="Z29" s="14">
        <f t="shared" si="43"/>
        <v>7.5255199155938257E-2</v>
      </c>
      <c r="AA29" s="14">
        <f t="shared" si="43"/>
        <v>0.11822241750192722</v>
      </c>
      <c r="AB29" s="14">
        <f t="shared" si="43"/>
        <v>0.23862625588983283</v>
      </c>
      <c r="AC29" s="14">
        <f t="shared" si="43"/>
        <v>0.64747145265254691</v>
      </c>
      <c r="AD29" s="14">
        <f t="shared" si="43"/>
        <v>2.0821431266845963E-2</v>
      </c>
      <c r="AE29" s="14">
        <f t="shared" si="43"/>
        <v>2.0146141069693837E-2</v>
      </c>
      <c r="AF29" s="14">
        <f t="shared" si="43"/>
        <v>1.2659265381529805E-2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7"/>
      <c r="BT29" s="7"/>
      <c r="BU29" s="7"/>
      <c r="BV29" s="7"/>
      <c r="BW29" s="7"/>
      <c r="BX29" s="7"/>
      <c r="BY29" s="7"/>
      <c r="BZ29" s="7"/>
    </row>
    <row r="30" spans="2:120" x14ac:dyDescent="0.2">
      <c r="B30" s="13" t="s">
        <v>5</v>
      </c>
      <c r="C30" s="13"/>
      <c r="D30" s="14">
        <f>MAX(D18:D22)-MIN(D18:D22)</f>
        <v>0.60510000000000019</v>
      </c>
      <c r="E30" s="14">
        <f>MAX(E18:E22)-MIN(E18:E22)</f>
        <v>0.35749999999999993</v>
      </c>
      <c r="F30" s="14">
        <f>MAX(F18:F22)-MIN(F18:F22)</f>
        <v>0.16760000000000019</v>
      </c>
      <c r="G30" s="14">
        <f>MAX(G18:G22)-MIN(G18:G22)</f>
        <v>0.18289999999999995</v>
      </c>
      <c r="H30" s="14">
        <f>MAX(H18:H22)-MIN(H18:H22)</f>
        <v>0.10799999999999987</v>
      </c>
      <c r="I30" s="14">
        <f>MAX(I18:I19,I21:I22)-MIN(I18:I19,I21:I22)</f>
        <v>6.7999999999999616E-2</v>
      </c>
      <c r="J30" s="14">
        <f t="shared" ref="J30:AF30" si="44">MAX(J18:J22)-MIN(J18:J22)</f>
        <v>0.36959999999999926</v>
      </c>
      <c r="K30" s="14">
        <f t="shared" si="44"/>
        <v>0.15609999999999946</v>
      </c>
      <c r="L30" s="14">
        <f t="shared" si="44"/>
        <v>0.47887063304389788</v>
      </c>
      <c r="M30" s="14">
        <f t="shared" si="44"/>
        <v>0.17389107706206408</v>
      </c>
      <c r="N30" s="14">
        <f t="shared" si="44"/>
        <v>2.9104454691941806</v>
      </c>
      <c r="O30" s="14">
        <f>MAX(O18:O22)-MIN(O18:O22)</f>
        <v>0.23918705816819874</v>
      </c>
      <c r="P30" s="14">
        <f t="shared" si="44"/>
        <v>0.41516832989749908</v>
      </c>
      <c r="Q30" s="14">
        <f t="shared" si="44"/>
        <v>0.45003456301432632</v>
      </c>
      <c r="R30" s="14">
        <f t="shared" si="44"/>
        <v>0.40650269028863395</v>
      </c>
      <c r="S30" s="14">
        <f t="shared" si="44"/>
        <v>0.51786616602871494</v>
      </c>
      <c r="T30" s="14">
        <f t="shared" si="44"/>
        <v>0.45608526451024467</v>
      </c>
      <c r="U30" s="14">
        <f t="shared" si="44"/>
        <v>0.93143610063832583</v>
      </c>
      <c r="V30" s="14">
        <f t="shared" si="44"/>
        <v>0.14699737496547005</v>
      </c>
      <c r="W30" s="14">
        <f t="shared" si="44"/>
        <v>0.10600838843421534</v>
      </c>
      <c r="X30" s="14">
        <f t="shared" si="44"/>
        <v>0.15201506809379572</v>
      </c>
      <c r="Y30" s="14">
        <f>MAX(Y18:Y19,Y21:Y22)-MIN(Y18:Y19,Y21:Y22)</f>
        <v>8.1199999999999939E-2</v>
      </c>
      <c r="Z30" s="14">
        <f t="shared" si="44"/>
        <v>0.20379999999999993</v>
      </c>
      <c r="AA30" s="14">
        <f t="shared" si="44"/>
        <v>0.30609999999999982</v>
      </c>
      <c r="AB30" s="14">
        <f t="shared" si="44"/>
        <v>0.57479999999999976</v>
      </c>
      <c r="AC30" s="14">
        <f t="shared" si="44"/>
        <v>1.5310000000000001</v>
      </c>
      <c r="AD30" s="14">
        <f t="shared" si="44"/>
        <v>4.9599999999999256E-2</v>
      </c>
      <c r="AE30" s="14">
        <f t="shared" si="44"/>
        <v>4.8300000000000232E-2</v>
      </c>
      <c r="AF30" s="14">
        <f t="shared" si="44"/>
        <v>3.4299999999999997E-2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7"/>
      <c r="BT30" s="7"/>
      <c r="BU30" s="7"/>
      <c r="BV30" s="7"/>
      <c r="BW30" s="7"/>
      <c r="BX30" s="7"/>
      <c r="BY30" s="7"/>
      <c r="BZ30" s="7"/>
    </row>
    <row r="31" spans="2:120" x14ac:dyDescent="0.2">
      <c r="B31" s="13" t="s">
        <v>6</v>
      </c>
      <c r="C31" s="13"/>
      <c r="D31" s="14">
        <f>MIN(D18:D22)</f>
        <v>14.651400000000001</v>
      </c>
      <c r="E31" s="14">
        <f>MIN(E18:E22)</f>
        <v>13.582000000000001</v>
      </c>
      <c r="F31" s="14">
        <f>MIN(F18:F22)</f>
        <v>2.754</v>
      </c>
      <c r="G31" s="14">
        <f>MIN(G18:G22)</f>
        <v>0.73280000000000001</v>
      </c>
      <c r="H31" s="14">
        <f>MIN(H18:H22)</f>
        <v>1.4611000000000003</v>
      </c>
      <c r="I31" s="14">
        <f>MIN(I18:I19,I21:I22)</f>
        <v>0.69660000000000011</v>
      </c>
      <c r="J31" s="14">
        <f t="shared" ref="J31:AF31" si="45">MIN(J18:J22)</f>
        <v>1.7386000000000004</v>
      </c>
      <c r="K31" s="14">
        <f t="shared" si="45"/>
        <v>1.1215000000000002</v>
      </c>
      <c r="L31" s="14">
        <f t="shared" si="45"/>
        <v>6.9631602322508712</v>
      </c>
      <c r="M31" s="14">
        <f t="shared" si="45"/>
        <v>1.6749425363277399</v>
      </c>
      <c r="N31" s="14">
        <f t="shared" si="45"/>
        <v>4.3622292978935802</v>
      </c>
      <c r="O31" s="14">
        <f>MIN(O18:O22)</f>
        <v>1.7605253136493086</v>
      </c>
      <c r="P31" s="14">
        <f t="shared" si="45"/>
        <v>6.456256922551951</v>
      </c>
      <c r="Q31" s="14">
        <f t="shared" si="45"/>
        <v>6.9446074655087591</v>
      </c>
      <c r="R31" s="14">
        <f t="shared" si="45"/>
        <v>4.7009488425210506</v>
      </c>
      <c r="S31" s="14">
        <f t="shared" si="45"/>
        <v>5.7180313395433577</v>
      </c>
      <c r="T31" s="14">
        <f t="shared" si="45"/>
        <v>5.9570479736191482</v>
      </c>
      <c r="U31" s="14">
        <f t="shared" si="45"/>
        <v>7.12542352144769</v>
      </c>
      <c r="V31" s="14">
        <f t="shared" si="45"/>
        <v>0.95773948963170574</v>
      </c>
      <c r="W31" s="14">
        <f t="shared" si="45"/>
        <v>1.9268936997146471</v>
      </c>
      <c r="X31" s="14">
        <f t="shared" si="45"/>
        <v>0.33232086904075059</v>
      </c>
      <c r="Y31" s="14">
        <f>MIN(Y18:Y19,Y21:Y22)</f>
        <v>1.1798999999999999</v>
      </c>
      <c r="Z31" s="14">
        <f t="shared" si="45"/>
        <v>0.39750000000000002</v>
      </c>
      <c r="AA31" s="14">
        <f t="shared" si="45"/>
        <v>1.4687000000000001</v>
      </c>
      <c r="AB31" s="14">
        <f t="shared" si="45"/>
        <v>2.9914000000000001</v>
      </c>
      <c r="AC31" s="14">
        <f t="shared" si="45"/>
        <v>0.94679999999999997</v>
      </c>
      <c r="AD31" s="14">
        <f t="shared" si="45"/>
        <v>0.20700000000000074</v>
      </c>
      <c r="AE31" s="14">
        <f t="shared" si="45"/>
        <v>0.24960000000000004</v>
      </c>
      <c r="AF31" s="14">
        <f t="shared" si="45"/>
        <v>0.19169999999999998</v>
      </c>
      <c r="AI31" s="12"/>
      <c r="AJ31" s="12"/>
      <c r="AK31" s="12"/>
    </row>
    <row r="32" spans="2:120" x14ac:dyDescent="0.2">
      <c r="B32" s="13" t="s">
        <v>7</v>
      </c>
      <c r="C32" s="13"/>
      <c r="D32" s="14">
        <f>MAX(D18:D22)</f>
        <v>15.256500000000001</v>
      </c>
      <c r="E32" s="14">
        <f>MAX(E18:E22)</f>
        <v>13.939500000000001</v>
      </c>
      <c r="F32" s="14">
        <f>MAX(F18:F22)</f>
        <v>2.9216000000000002</v>
      </c>
      <c r="G32" s="14">
        <f>MAX(G18:G22)</f>
        <v>0.91569999999999996</v>
      </c>
      <c r="H32" s="14">
        <f>MAX(H18:H22)</f>
        <v>1.5691000000000002</v>
      </c>
      <c r="I32" s="14">
        <f>MAX(I18:I19,I21:I22)</f>
        <v>0.76459999999999972</v>
      </c>
      <c r="J32" s="14">
        <f t="shared" ref="J32:AF32" si="46">MAX(J18:J22)</f>
        <v>2.1081999999999996</v>
      </c>
      <c r="K32" s="14">
        <f t="shared" si="46"/>
        <v>1.2775999999999996</v>
      </c>
      <c r="L32" s="14">
        <f t="shared" si="46"/>
        <v>7.4420308652947691</v>
      </c>
      <c r="M32" s="14">
        <f t="shared" si="46"/>
        <v>1.848833613389804</v>
      </c>
      <c r="N32" s="14">
        <f t="shared" si="46"/>
        <v>7.2726747670877607</v>
      </c>
      <c r="O32" s="14">
        <f>MAX(O18:O22)</f>
        <v>1.9997123718175074</v>
      </c>
      <c r="P32" s="14">
        <f t="shared" si="46"/>
        <v>6.8714252524494501</v>
      </c>
      <c r="Q32" s="14">
        <f t="shared" si="46"/>
        <v>7.3946420285230854</v>
      </c>
      <c r="R32" s="14">
        <f t="shared" si="46"/>
        <v>5.1074515328096846</v>
      </c>
      <c r="S32" s="14">
        <f t="shared" si="46"/>
        <v>6.2358975055720727</v>
      </c>
      <c r="T32" s="14">
        <f t="shared" si="46"/>
        <v>6.4131332381293928</v>
      </c>
      <c r="U32" s="14">
        <f t="shared" si="46"/>
        <v>8.0568596220860158</v>
      </c>
      <c r="V32" s="14">
        <f t="shared" si="46"/>
        <v>1.1047368645971758</v>
      </c>
      <c r="W32" s="14">
        <f t="shared" si="46"/>
        <v>2.0329020881488624</v>
      </c>
      <c r="X32" s="14">
        <f t="shared" si="46"/>
        <v>0.48433593713454631</v>
      </c>
      <c r="Y32" s="14">
        <f>MAX(Y18:Y19,Y21:Y22)</f>
        <v>1.2610999999999999</v>
      </c>
      <c r="Z32" s="14">
        <f t="shared" si="46"/>
        <v>0.60129999999999995</v>
      </c>
      <c r="AA32" s="14">
        <f t="shared" si="46"/>
        <v>1.7747999999999999</v>
      </c>
      <c r="AB32" s="14">
        <f t="shared" si="46"/>
        <v>3.5661999999999998</v>
      </c>
      <c r="AC32" s="14">
        <f t="shared" si="46"/>
        <v>2.4778000000000002</v>
      </c>
      <c r="AD32" s="14">
        <f t="shared" si="46"/>
        <v>0.25659999999999999</v>
      </c>
      <c r="AE32" s="14">
        <f t="shared" si="46"/>
        <v>0.29790000000000028</v>
      </c>
      <c r="AF32" s="14">
        <f t="shared" si="46"/>
        <v>0.22599999999999998</v>
      </c>
      <c r="AI32" s="12"/>
      <c r="AJ32" s="12"/>
      <c r="AK32" s="12"/>
    </row>
    <row r="33" spans="2:37" x14ac:dyDescent="0.2">
      <c r="B33" s="13" t="s">
        <v>56</v>
      </c>
      <c r="C33" s="13"/>
      <c r="D33" s="15">
        <f t="shared" ref="D33:I33" si="47">COUNT(D18:D22)</f>
        <v>5</v>
      </c>
      <c r="E33" s="15">
        <f t="shared" si="47"/>
        <v>5</v>
      </c>
      <c r="F33" s="15">
        <f t="shared" si="47"/>
        <v>5</v>
      </c>
      <c r="G33" s="15">
        <f t="shared" si="47"/>
        <v>5</v>
      </c>
      <c r="H33" s="15">
        <f t="shared" si="47"/>
        <v>5</v>
      </c>
      <c r="I33" s="15">
        <f t="shared" si="47"/>
        <v>5</v>
      </c>
      <c r="J33" s="15">
        <f t="shared" ref="J33:AF33" si="48">COUNT(J18:J22)</f>
        <v>5</v>
      </c>
      <c r="K33" s="15">
        <f t="shared" si="48"/>
        <v>5</v>
      </c>
      <c r="L33" s="15">
        <f t="shared" si="48"/>
        <v>5</v>
      </c>
      <c r="M33" s="15">
        <f t="shared" si="48"/>
        <v>5</v>
      </c>
      <c r="N33" s="15">
        <f t="shared" si="48"/>
        <v>4</v>
      </c>
      <c r="O33" s="15">
        <f>COUNT(O18:O22)</f>
        <v>3</v>
      </c>
      <c r="P33" s="15">
        <f t="shared" si="48"/>
        <v>5</v>
      </c>
      <c r="Q33" s="15">
        <f t="shared" si="48"/>
        <v>5</v>
      </c>
      <c r="R33" s="15">
        <f t="shared" si="48"/>
        <v>5</v>
      </c>
      <c r="S33" s="15">
        <f t="shared" si="48"/>
        <v>5</v>
      </c>
      <c r="T33" s="15">
        <f t="shared" si="48"/>
        <v>5</v>
      </c>
      <c r="U33" s="15">
        <f t="shared" si="48"/>
        <v>5</v>
      </c>
      <c r="V33" s="15">
        <f t="shared" si="48"/>
        <v>5</v>
      </c>
      <c r="W33" s="15">
        <f t="shared" si="48"/>
        <v>5</v>
      </c>
      <c r="X33" s="15">
        <f t="shared" si="48"/>
        <v>5</v>
      </c>
      <c r="Y33" s="15">
        <f>COUNT(Y18:Y22)</f>
        <v>5</v>
      </c>
      <c r="Z33" s="15">
        <f t="shared" si="48"/>
        <v>5</v>
      </c>
      <c r="AA33" s="15">
        <f t="shared" si="48"/>
        <v>5</v>
      </c>
      <c r="AB33" s="15">
        <f t="shared" si="48"/>
        <v>5</v>
      </c>
      <c r="AC33" s="15">
        <f t="shared" si="48"/>
        <v>5</v>
      </c>
      <c r="AD33" s="15">
        <f t="shared" si="48"/>
        <v>5</v>
      </c>
      <c r="AE33" s="15">
        <f t="shared" si="48"/>
        <v>5</v>
      </c>
      <c r="AF33" s="15">
        <f t="shared" si="48"/>
        <v>5</v>
      </c>
      <c r="AI33" s="12"/>
      <c r="AJ33" s="12"/>
      <c r="AK33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16:AH16"/>
    <mergeCell ref="AI16:AJ16"/>
    <mergeCell ref="AK16:AL16"/>
    <mergeCell ref="AM16:AN16"/>
    <mergeCell ref="AO16:AP16"/>
    <mergeCell ref="AQ16:AR16"/>
    <mergeCell ref="AS16:AT16"/>
    <mergeCell ref="AU16:AV16"/>
    <mergeCell ref="BE16:BF16"/>
    <mergeCell ref="BG16:BH16"/>
    <mergeCell ref="BI16:BJ16"/>
    <mergeCell ref="BK16:BL16"/>
    <mergeCell ref="AW16:AX16"/>
    <mergeCell ref="AY16:AZ16"/>
    <mergeCell ref="BA16:BB16"/>
    <mergeCell ref="BC16:BD16"/>
    <mergeCell ref="BU16:BV16"/>
    <mergeCell ref="BW16:BX16"/>
    <mergeCell ref="BM16:BN16"/>
    <mergeCell ref="BO16:BP16"/>
    <mergeCell ref="BQ16:BR16"/>
    <mergeCell ref="BS16:BT16"/>
  </mergeCells>
  <phoneticPr fontId="4" type="noConversion"/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12"/>
  <sheetViews>
    <sheetView workbookViewId="0"/>
  </sheetViews>
  <sheetFormatPr defaultRowHeight="12.75" x14ac:dyDescent="0.2"/>
  <cols>
    <col min="2" max="2" width="18.7109375" bestFit="1" customWidth="1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t="s">
        <v>793</v>
      </c>
      <c r="C3" t="s">
        <v>479</v>
      </c>
      <c r="D3">
        <v>14.9435</v>
      </c>
      <c r="E3">
        <v>14.5815</v>
      </c>
      <c r="F3">
        <v>2.7711000000000001</v>
      </c>
      <c r="G3">
        <v>0.84709999999999996</v>
      </c>
      <c r="H3">
        <v>1.3868</v>
      </c>
      <c r="I3">
        <v>0.69280000000000008</v>
      </c>
      <c r="J3">
        <v>2.1919999999999997</v>
      </c>
      <c r="K3">
        <v>1.2624000000000004</v>
      </c>
      <c r="L3">
        <v>5.9111644876453919</v>
      </c>
      <c r="M3">
        <v>2.0338083120097621</v>
      </c>
      <c r="N3">
        <v>5.0994710910427816</v>
      </c>
      <c r="O3" t="s">
        <v>566</v>
      </c>
      <c r="P3">
        <v>5.6429867986732001</v>
      </c>
      <c r="Q3">
        <v>6.1252499157177258</v>
      </c>
      <c r="R3">
        <v>4.217665578255346</v>
      </c>
      <c r="S3">
        <v>4.9688273868187451</v>
      </c>
      <c r="T3">
        <v>5.7734220294380005</v>
      </c>
      <c r="U3">
        <v>7.1289233310507694</v>
      </c>
      <c r="V3">
        <v>1.1939845392633859</v>
      </c>
      <c r="W3">
        <v>1.3578138900453183</v>
      </c>
      <c r="X3">
        <v>0.29480747955233427</v>
      </c>
      <c r="Y3">
        <v>1.35</v>
      </c>
      <c r="Z3">
        <v>0.72970000000000002</v>
      </c>
      <c r="AA3">
        <v>1.6104000000000001</v>
      </c>
      <c r="AB3">
        <v>3.5076999999999998</v>
      </c>
      <c r="AC3">
        <v>0.85780000000000001</v>
      </c>
      <c r="AD3">
        <v>0.34870000000000001</v>
      </c>
      <c r="AE3">
        <v>0.40959999999999974</v>
      </c>
      <c r="AF3">
        <v>0.25009999999999977</v>
      </c>
      <c r="AG3">
        <v>0</v>
      </c>
      <c r="AH3">
        <v>0</v>
      </c>
      <c r="AI3">
        <v>0</v>
      </c>
      <c r="AJ3">
        <v>-0.84709999999999996</v>
      </c>
      <c r="AK3">
        <v>0</v>
      </c>
      <c r="AL3">
        <v>-1.3843000000000001</v>
      </c>
      <c r="AM3">
        <v>0</v>
      </c>
      <c r="AN3">
        <v>-2.7711000000000001</v>
      </c>
      <c r="AO3">
        <v>0</v>
      </c>
      <c r="AP3">
        <v>-3.4639000000000002</v>
      </c>
      <c r="AQ3">
        <v>0</v>
      </c>
      <c r="AR3">
        <v>-5.6558999999999999</v>
      </c>
      <c r="AS3">
        <v>0</v>
      </c>
      <c r="AT3">
        <v>-6.9183000000000003</v>
      </c>
      <c r="AU3">
        <v>0</v>
      </c>
      <c r="AV3">
        <v>-14.5815</v>
      </c>
      <c r="AW3">
        <v>0</v>
      </c>
      <c r="AX3">
        <v>-14.9435</v>
      </c>
      <c r="AY3">
        <v>0.9677</v>
      </c>
      <c r="AZ3">
        <v>-6.9863</v>
      </c>
      <c r="BA3">
        <v>2.5362</v>
      </c>
      <c r="BB3">
        <v>-6.9863</v>
      </c>
      <c r="BC3">
        <v>1.4694</v>
      </c>
      <c r="BD3">
        <v>-6.9863</v>
      </c>
      <c r="BE3">
        <v>0.81469999999999998</v>
      </c>
      <c r="BF3">
        <v>-6.9863</v>
      </c>
      <c r="BG3">
        <v>0.4909</v>
      </c>
      <c r="BH3">
        <v>-6.9863</v>
      </c>
      <c r="BI3">
        <v>-0.23880000000000001</v>
      </c>
      <c r="BJ3">
        <v>-6.9863</v>
      </c>
      <c r="BK3">
        <v>-0.5353</v>
      </c>
      <c r="BL3">
        <v>-6.9863</v>
      </c>
      <c r="BM3">
        <v>-0.14099999999999999</v>
      </c>
      <c r="BN3">
        <v>-6.9863</v>
      </c>
      <c r="BO3">
        <v>-0.97150000000000003</v>
      </c>
      <c r="BP3">
        <v>-6.9863</v>
      </c>
      <c r="BQ3">
        <v>0.1099</v>
      </c>
      <c r="BR3">
        <v>-6.9863</v>
      </c>
      <c r="BS3">
        <v>0</v>
      </c>
      <c r="BT3">
        <v>0</v>
      </c>
      <c r="BU3">
        <v>-2.8448000000000002</v>
      </c>
      <c r="BV3">
        <v>-5.1816000000000004</v>
      </c>
      <c r="BW3">
        <v>-2.9571999999999998</v>
      </c>
      <c r="BX3">
        <v>-7.2122999999999999</v>
      </c>
      <c r="BY3">
        <v>-3.4296000000000002</v>
      </c>
      <c r="BZ3">
        <v>-9.4093999999999998</v>
      </c>
      <c r="CA3">
        <v>-2.1284999999999998</v>
      </c>
      <c r="CB3">
        <v>-11.9475</v>
      </c>
      <c r="CC3">
        <v>-2.1284999999999998</v>
      </c>
      <c r="CD3">
        <v>-11.9475</v>
      </c>
      <c r="CE3">
        <v>3.2461000000000002</v>
      </c>
      <c r="CF3">
        <v>4.2354000000000003</v>
      </c>
      <c r="CG3">
        <v>1.7462</v>
      </c>
      <c r="CH3">
        <v>-1.2045999999999999</v>
      </c>
      <c r="CI3">
        <v>3.8729</v>
      </c>
      <c r="CJ3">
        <v>4.5396000000000001</v>
      </c>
      <c r="CK3">
        <v>3.0728</v>
      </c>
      <c r="CL3">
        <v>2.1158000000000001</v>
      </c>
      <c r="CM3">
        <v>2.7241</v>
      </c>
      <c r="CN3">
        <v>2.1158000000000001</v>
      </c>
      <c r="CO3">
        <v>2.6987000000000001</v>
      </c>
      <c r="CP3">
        <v>2.2021999999999999</v>
      </c>
      <c r="CQ3">
        <v>1.5569999999999999</v>
      </c>
      <c r="CR3">
        <v>-1.8580000000000001</v>
      </c>
      <c r="CS3">
        <v>3.8754</v>
      </c>
      <c r="CT3">
        <v>2.5367999999999999</v>
      </c>
      <c r="CU3">
        <v>2.6320999999999999</v>
      </c>
      <c r="CV3">
        <v>0.93469999999999998</v>
      </c>
      <c r="CW3">
        <v>2.2225000000000001</v>
      </c>
      <c r="CX3">
        <v>0.93469999999999998</v>
      </c>
      <c r="CY3">
        <v>2.2757999999999998</v>
      </c>
      <c r="CZ3">
        <v>1.3849</v>
      </c>
      <c r="DA3">
        <v>1.7989999999999999</v>
      </c>
      <c r="DB3">
        <v>-4.3688000000000002</v>
      </c>
      <c r="DC3">
        <v>2.5571000000000002</v>
      </c>
      <c r="DD3">
        <v>2.7197</v>
      </c>
      <c r="DE3">
        <v>2.3176999999999999</v>
      </c>
      <c r="DF3">
        <v>-0.93279999999999996</v>
      </c>
      <c r="DG3">
        <v>2.0676000000000001</v>
      </c>
      <c r="DH3">
        <v>-0.93279999999999996</v>
      </c>
      <c r="DI3">
        <v>1.8117000000000001</v>
      </c>
      <c r="DJ3">
        <v>-0.74360000000000004</v>
      </c>
      <c r="DK3">
        <v>2.9115000000000002</v>
      </c>
      <c r="DL3">
        <v>-1.2083999999999999</v>
      </c>
      <c r="DM3">
        <v>3.4455</v>
      </c>
      <c r="DN3">
        <v>-2.4567999999999999</v>
      </c>
      <c r="DO3">
        <v>3.3839000000000001</v>
      </c>
      <c r="DP3">
        <v>-2.7450999999999999</v>
      </c>
    </row>
    <row r="4" spans="2:120" x14ac:dyDescent="0.2">
      <c r="B4" t="s">
        <v>817</v>
      </c>
      <c r="C4" t="s">
        <v>792</v>
      </c>
      <c r="D4">
        <v>15.3911</v>
      </c>
      <c r="E4">
        <v>14.5586</v>
      </c>
      <c r="F4">
        <v>2.5051000000000001</v>
      </c>
      <c r="G4">
        <v>0.83379999999999999</v>
      </c>
      <c r="H4">
        <v>1.1811</v>
      </c>
      <c r="I4">
        <v>0.8203999999999998</v>
      </c>
      <c r="J4">
        <v>2.319</v>
      </c>
      <c r="K4">
        <v>1.2591999999999999</v>
      </c>
      <c r="L4">
        <v>6.2483832164808844</v>
      </c>
      <c r="M4">
        <v>1.9958534014300748</v>
      </c>
      <c r="N4" t="s">
        <v>566</v>
      </c>
      <c r="O4" t="s">
        <v>566</v>
      </c>
      <c r="P4">
        <v>5.6331283360136579</v>
      </c>
      <c r="Q4">
        <v>4.8046829708108731</v>
      </c>
      <c r="R4">
        <v>3.9057552675506959</v>
      </c>
      <c r="S4">
        <v>4.5087877772190614</v>
      </c>
      <c r="T4">
        <v>5.9934021990852573</v>
      </c>
      <c r="U4">
        <v>6.9711915724644946</v>
      </c>
      <c r="V4">
        <v>1.0807344632239688</v>
      </c>
      <c r="W4">
        <v>1.3216563093331026</v>
      </c>
      <c r="X4">
        <v>0.51009396193250511</v>
      </c>
      <c r="Y4">
        <v>1.3227</v>
      </c>
      <c r="Z4">
        <v>0.73340000000000005</v>
      </c>
      <c r="AA4">
        <v>1.7481</v>
      </c>
      <c r="AB4">
        <v>3.9351000000000003</v>
      </c>
      <c r="AC4">
        <v>2.1640999999999999</v>
      </c>
      <c r="AD4">
        <v>0.32319999999999993</v>
      </c>
      <c r="AE4">
        <v>0.34860000000000113</v>
      </c>
      <c r="AF4">
        <v>0.30920000000000059</v>
      </c>
      <c r="AG4">
        <v>0</v>
      </c>
      <c r="AH4">
        <v>0</v>
      </c>
      <c r="AI4">
        <v>0</v>
      </c>
      <c r="AJ4">
        <v>-0.83379999999999999</v>
      </c>
      <c r="AK4">
        <v>0</v>
      </c>
      <c r="AL4">
        <v>-1.3240000000000001</v>
      </c>
      <c r="AM4">
        <v>0</v>
      </c>
      <c r="AN4">
        <v>-2.5051000000000001</v>
      </c>
      <c r="AO4">
        <v>0</v>
      </c>
      <c r="AP4">
        <v>-3.3254999999999999</v>
      </c>
      <c r="AQ4">
        <v>0</v>
      </c>
      <c r="AR4">
        <v>-5.6444999999999999</v>
      </c>
      <c r="AS4">
        <v>0</v>
      </c>
      <c r="AT4">
        <v>-6.9036999999999997</v>
      </c>
      <c r="AU4">
        <v>0</v>
      </c>
      <c r="AV4">
        <v>-14.5586</v>
      </c>
      <c r="AW4">
        <v>0</v>
      </c>
      <c r="AX4">
        <v>-15.3911</v>
      </c>
      <c r="AY4">
        <v>0.95440000000000003</v>
      </c>
      <c r="AZ4">
        <v>-7.0732999999999997</v>
      </c>
      <c r="BA4">
        <v>1.8230999999999999</v>
      </c>
      <c r="BB4">
        <v>-7.0732999999999997</v>
      </c>
      <c r="BC4">
        <v>0.78420000000000001</v>
      </c>
      <c r="BD4">
        <v>-7.0732999999999997</v>
      </c>
      <c r="BE4">
        <v>0.57469999999999999</v>
      </c>
      <c r="BF4">
        <v>-7.0732999999999997</v>
      </c>
      <c r="BG4">
        <v>0.23050000000000001</v>
      </c>
      <c r="BH4">
        <v>-7.0732999999999997</v>
      </c>
      <c r="BI4">
        <v>-0.50290000000000001</v>
      </c>
      <c r="BJ4">
        <v>-7.0732999999999997</v>
      </c>
      <c r="BK4">
        <v>-0.748</v>
      </c>
      <c r="BL4">
        <v>-7.0732999999999997</v>
      </c>
      <c r="BM4">
        <v>-0.96389999999999998</v>
      </c>
      <c r="BN4">
        <v>-7.0732999999999997</v>
      </c>
      <c r="BO4">
        <v>-2.1120000000000001</v>
      </c>
      <c r="BP4">
        <v>-7.0732999999999997</v>
      </c>
      <c r="BQ4">
        <v>-1.2097</v>
      </c>
      <c r="BR4">
        <v>-7.0732999999999997</v>
      </c>
      <c r="BS4">
        <v>0</v>
      </c>
      <c r="BT4">
        <v>0</v>
      </c>
      <c r="BU4">
        <v>-3.7541000000000002</v>
      </c>
      <c r="BV4">
        <v>4.9949000000000003</v>
      </c>
      <c r="BW4">
        <v>-3.7686999999999999</v>
      </c>
      <c r="BX4">
        <v>6.9907000000000004</v>
      </c>
      <c r="BY4">
        <v>-3.7686999999999999</v>
      </c>
      <c r="BZ4">
        <v>6.9907000000000004</v>
      </c>
      <c r="CE4">
        <v>-3.5693000000000001</v>
      </c>
      <c r="CF4">
        <v>5.9569000000000001</v>
      </c>
      <c r="CG4">
        <v>-5.7625999999999999</v>
      </c>
      <c r="CH4">
        <v>11.1455</v>
      </c>
      <c r="CI4">
        <v>-1.6338999999999999</v>
      </c>
      <c r="CJ4">
        <v>8.6881000000000004</v>
      </c>
      <c r="CK4">
        <v>-4.3052999999999999</v>
      </c>
      <c r="CL4">
        <v>8.2759999999999998</v>
      </c>
      <c r="CM4">
        <v>-4.6284999999999998</v>
      </c>
      <c r="CN4">
        <v>8.2759999999999998</v>
      </c>
      <c r="CO4">
        <v>-4.3700999999999999</v>
      </c>
      <c r="CP4">
        <v>8.1679999999999993</v>
      </c>
      <c r="CQ4">
        <v>-7.1989999999999998</v>
      </c>
      <c r="CR4">
        <v>10.861000000000001</v>
      </c>
      <c r="CS4">
        <v>-2.7921</v>
      </c>
      <c r="CT4">
        <v>9.9078999999999997</v>
      </c>
      <c r="CU4">
        <v>-5.4330999999999996</v>
      </c>
      <c r="CV4">
        <v>9.2411999999999992</v>
      </c>
      <c r="CW4">
        <v>-5.4330999999999996</v>
      </c>
      <c r="CX4">
        <v>9.5898000000000003</v>
      </c>
      <c r="CY4">
        <v>-5.2895000000000003</v>
      </c>
      <c r="CZ4">
        <v>9.7650000000000006</v>
      </c>
      <c r="DA4">
        <v>-11.0839</v>
      </c>
      <c r="DB4">
        <v>8.2333999999999996</v>
      </c>
      <c r="DC4">
        <v>-4.1154000000000002</v>
      </c>
      <c r="DD4">
        <v>8.0396999999999998</v>
      </c>
      <c r="DE4">
        <v>-7.4657</v>
      </c>
      <c r="DF4">
        <v>9.0075000000000003</v>
      </c>
      <c r="DG4">
        <v>-7.4657</v>
      </c>
      <c r="DH4">
        <v>9.3167000000000009</v>
      </c>
      <c r="DI4">
        <v>-7.3558000000000003</v>
      </c>
      <c r="DJ4">
        <v>9.4501000000000008</v>
      </c>
      <c r="DK4">
        <v>-6.5221</v>
      </c>
      <c r="DL4">
        <v>10.1378</v>
      </c>
      <c r="DM4">
        <v>-6.2794999999999996</v>
      </c>
      <c r="DN4">
        <v>11.436999999999999</v>
      </c>
      <c r="DO4">
        <v>-6.3722000000000003</v>
      </c>
      <c r="DP4">
        <v>11.938599999999999</v>
      </c>
    </row>
    <row r="5" spans="2:120" s="12" customFormat="1" ht="16.899999999999999" customHeight="1" x14ac:dyDescent="0.2">
      <c r="B5" s="2" t="s">
        <v>789</v>
      </c>
      <c r="C5" s="2" t="s">
        <v>484</v>
      </c>
      <c r="D5" s="5">
        <f>((AG5-AW5)^2+(AH5-AX5)^2)^0.5</f>
        <v>15.746700000000001</v>
      </c>
      <c r="E5" s="5">
        <f>((AG5-AU5)^2+(AH5-AV5)^2)^0.5</f>
        <v>14.038600000000001</v>
      </c>
      <c r="F5" s="5">
        <f>((AG5-AM5)^2+(AH5-AN5)^2)^0.5</f>
        <v>2.6821999999999999</v>
      </c>
      <c r="G5" s="5">
        <f>((AG5-AI5)^2+(AH5-AJ5)^2)^0.5</f>
        <v>0.82799999999999996</v>
      </c>
      <c r="H5" s="5">
        <f>((AK5-AM5)^2+(AL5-AN5)^2)^0.5</f>
        <v>1.3213999999999999</v>
      </c>
      <c r="I5" s="5">
        <f>((AM5-AO5)^2+(AN5-AP5)^2)^0.5</f>
        <v>0.71890000000000009</v>
      </c>
      <c r="J5" s="5">
        <f>((AO5-AQ5)^2+(AP5-AR5)^2)^0.5</f>
        <v>2.1304000000000003</v>
      </c>
      <c r="K5" s="5">
        <f>((AQ5-AS5)^2+(AR5-AT5)^2)^0.5</f>
        <v>0.94229999999999947</v>
      </c>
      <c r="L5" s="5" t="s">
        <v>566</v>
      </c>
      <c r="M5" s="5" t="s">
        <v>566</v>
      </c>
      <c r="N5" s="5" t="s">
        <v>566</v>
      </c>
      <c r="O5" s="5" t="s">
        <v>566</v>
      </c>
      <c r="P5" s="5">
        <f>((CE5-CG5)^2+(CF5-CH5)^2)^0.5</f>
        <v>5.5387441843797047</v>
      </c>
      <c r="Q5" s="5">
        <f>((CG5-CI5)^2+(CH5-CJ5)^2)^0.5</f>
        <v>5.9282631967550161</v>
      </c>
      <c r="R5" s="5">
        <f>((CO5-CQ5)^2+(CP5-CR5)^2)^0.5</f>
        <v>2.9141626395930622</v>
      </c>
      <c r="S5" s="5">
        <f>((CQ5-CS5)^2+(CR5-CT5)^2)^0.5</f>
        <v>4.6883689711881678</v>
      </c>
      <c r="T5" s="5">
        <f>((CY5-DA5)^2+(CZ5-DB5)^2)^0.5</f>
        <v>5.4578535790180371</v>
      </c>
      <c r="U5" s="5">
        <f>((DA5-DC5)^2+(DB5-DD5)^2)^0.5</f>
        <v>7.3506838028852801</v>
      </c>
      <c r="V5" s="5">
        <f>((DI5-DK5)^2+(DJ5-DL5)^2)^0.5</f>
        <v>0.94044195993160551</v>
      </c>
      <c r="W5" s="5">
        <f>((DK5-DM5)^2+(DL5-DN5)^2)^0.5</f>
        <v>1.5159805572631861</v>
      </c>
      <c r="X5" s="5">
        <f>((DM5-DO5)^2+(DN5-DP5)^2)^0.5</f>
        <v>0.31520510782663419</v>
      </c>
      <c r="Y5" s="5">
        <f>((BE5-BK5)^2+(BF5-BL5)^2)^0.5</f>
        <v>1.3378999999999999</v>
      </c>
      <c r="Z5" s="5">
        <f>((BG5-BI5)^2+(BH5-BJ5)^2)^0.5</f>
        <v>0.68769999999999998</v>
      </c>
      <c r="AA5" s="5">
        <f>((BC5-BM5)^2+(BD5-BN5)^2)^0.5</f>
        <v>1.6434</v>
      </c>
      <c r="AB5" s="5">
        <f>((BA5-BO5)^2+(BB5-BP5)^2)^0.5</f>
        <v>3.6093000000000002</v>
      </c>
      <c r="AC5" s="6">
        <f>((AY5-BQ5)^2+(AZ5-BR5)^2)^0.5</f>
        <v>2.0250000000000004</v>
      </c>
      <c r="AD5" s="6">
        <f>((CK5-CM5)^2+(CL5-CN5)^2)^0.5</f>
        <v>0.28769999999999918</v>
      </c>
      <c r="AE5" s="6">
        <f>((CU5-CW5)^2+(CV5-CX5)^2)^0.5</f>
        <v>0.28759999999999986</v>
      </c>
      <c r="AF5" s="6">
        <f>((DE5-DG5)^2+(DF5-DH5)^2)^0.5</f>
        <v>0.2661</v>
      </c>
      <c r="AG5" s="9">
        <v>0</v>
      </c>
      <c r="AH5" s="9">
        <v>0</v>
      </c>
      <c r="AI5" s="9">
        <v>0</v>
      </c>
      <c r="AJ5" s="9">
        <v>-0.82799999999999996</v>
      </c>
      <c r="AK5" s="9">
        <v>0</v>
      </c>
      <c r="AL5" s="9">
        <v>-1.3608</v>
      </c>
      <c r="AM5" s="9">
        <v>0</v>
      </c>
      <c r="AN5" s="9">
        <v>-2.6821999999999999</v>
      </c>
      <c r="AO5" s="9">
        <v>0</v>
      </c>
      <c r="AP5" s="9">
        <v>-3.4011</v>
      </c>
      <c r="AQ5" s="9">
        <v>0</v>
      </c>
      <c r="AR5" s="9">
        <v>-5.5315000000000003</v>
      </c>
      <c r="AS5" s="9">
        <v>0</v>
      </c>
      <c r="AT5" s="9">
        <v>-6.4737999999999998</v>
      </c>
      <c r="AU5" s="9">
        <v>0</v>
      </c>
      <c r="AV5" s="9">
        <v>-14.038600000000001</v>
      </c>
      <c r="AW5" s="9">
        <v>0</v>
      </c>
      <c r="AX5" s="9">
        <v>-15.746700000000001</v>
      </c>
      <c r="AY5" s="18">
        <v>1.0179</v>
      </c>
      <c r="AZ5" s="18">
        <v>-7.6345999999999998</v>
      </c>
      <c r="BA5" s="19">
        <v>1.6782999999999999</v>
      </c>
      <c r="BB5" s="19">
        <v>-7.6345999999999998</v>
      </c>
      <c r="BC5" s="19">
        <v>0.76959999999999995</v>
      </c>
      <c r="BD5" s="19">
        <v>-7.6345999999999998</v>
      </c>
      <c r="BE5" s="19">
        <v>0.52129999999999999</v>
      </c>
      <c r="BF5" s="19">
        <v>-7.6345999999999998</v>
      </c>
      <c r="BG5" s="19">
        <v>9.0200000000000002E-2</v>
      </c>
      <c r="BH5" s="19">
        <v>-7.6345999999999998</v>
      </c>
      <c r="BI5" s="19">
        <v>-0.59750000000000003</v>
      </c>
      <c r="BJ5" s="19">
        <v>-7.6345999999999998</v>
      </c>
      <c r="BK5" s="19">
        <v>-0.81659999999999999</v>
      </c>
      <c r="BL5" s="19">
        <v>-7.6345999999999998</v>
      </c>
      <c r="BM5" s="19">
        <v>-0.87380000000000002</v>
      </c>
      <c r="BN5" s="19">
        <v>-7.6345999999999998</v>
      </c>
      <c r="BO5" s="19">
        <v>-1.931</v>
      </c>
      <c r="BP5" s="19">
        <v>-7.6345999999999998</v>
      </c>
      <c r="BQ5" s="19">
        <v>-1.0071000000000001</v>
      </c>
      <c r="BR5" s="19">
        <v>-7.6345999999999998</v>
      </c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2">
        <v>-0.89280000000000004</v>
      </c>
      <c r="CF5" s="12">
        <v>-7.6726999999999999</v>
      </c>
      <c r="CG5" s="12">
        <v>-5.8795000000000002</v>
      </c>
      <c r="CH5" s="12">
        <v>-10.0832</v>
      </c>
      <c r="CI5" s="12">
        <v>-0.76770000000000005</v>
      </c>
      <c r="CJ5" s="12">
        <v>-7.0808999999999997</v>
      </c>
      <c r="CK5" s="12">
        <v>-2.8041999999999998</v>
      </c>
      <c r="CL5" s="12">
        <v>-8.6867999999999999</v>
      </c>
      <c r="CM5" s="12">
        <v>-2.8041999999999998</v>
      </c>
      <c r="CN5" s="12">
        <v>-8.3991000000000007</v>
      </c>
      <c r="CO5" s="12">
        <v>-0.54669999999999996</v>
      </c>
      <c r="CP5" s="12">
        <v>-2.3273000000000001</v>
      </c>
      <c r="CQ5" s="12">
        <v>-3.3972000000000002</v>
      </c>
      <c r="CR5" s="12">
        <v>-2.9331</v>
      </c>
      <c r="CS5" s="12">
        <v>-2.0211999999999999</v>
      </c>
      <c r="CT5" s="12">
        <v>1.5488</v>
      </c>
      <c r="CU5" s="12">
        <v>-1.6338999999999999</v>
      </c>
      <c r="CV5" s="12">
        <v>-2.7837999999999998</v>
      </c>
      <c r="CW5" s="12">
        <v>-1.6338999999999999</v>
      </c>
      <c r="CX5" s="12">
        <v>-2.4962</v>
      </c>
      <c r="CY5" s="12">
        <v>-1.6707000000000001</v>
      </c>
      <c r="CZ5" s="12">
        <v>-2.46</v>
      </c>
      <c r="DA5" s="12">
        <v>-0.2019</v>
      </c>
      <c r="DB5" s="12">
        <v>-7.7164999999999999</v>
      </c>
      <c r="DC5" s="12">
        <v>7.0541999999999998</v>
      </c>
      <c r="DD5" s="12">
        <v>-6.5411000000000001</v>
      </c>
      <c r="DE5" s="12">
        <v>-1.0363</v>
      </c>
      <c r="DF5" s="12">
        <v>-4.4615</v>
      </c>
      <c r="DG5" s="12">
        <v>-1.3024</v>
      </c>
      <c r="DH5" s="12">
        <v>-4.4615</v>
      </c>
      <c r="DI5" s="12">
        <v>-1.4891000000000001</v>
      </c>
      <c r="DJ5" s="12">
        <v>-4.9040999999999997</v>
      </c>
      <c r="DK5" s="12">
        <v>-0.7379</v>
      </c>
      <c r="DL5" s="12">
        <v>-4.3383000000000003</v>
      </c>
      <c r="DM5" s="12">
        <v>-0.24379999999999999</v>
      </c>
      <c r="DN5" s="12">
        <v>-2.9051</v>
      </c>
      <c r="DO5" s="12">
        <v>-0.32890000000000003</v>
      </c>
      <c r="DP5" s="12">
        <v>-2.6015999999999999</v>
      </c>
    </row>
    <row r="6" spans="2:120" x14ac:dyDescent="0.2">
      <c r="B6" t="s">
        <v>818</v>
      </c>
      <c r="C6" t="s">
        <v>583</v>
      </c>
      <c r="D6">
        <v>14.031000000000001</v>
      </c>
      <c r="E6">
        <v>13.457599999999999</v>
      </c>
      <c r="F6">
        <v>2.5272999999999999</v>
      </c>
      <c r="G6">
        <v>0.79630000000000001</v>
      </c>
      <c r="H6">
        <v>1.2655999999999998</v>
      </c>
      <c r="I6">
        <v>0.47820000000000018</v>
      </c>
      <c r="J6">
        <v>2.1431</v>
      </c>
      <c r="K6">
        <v>0.74739999999999984</v>
      </c>
      <c r="L6">
        <v>5.84793576315609</v>
      </c>
      <c r="M6" t="s">
        <v>566</v>
      </c>
      <c r="N6" t="s">
        <v>566</v>
      </c>
      <c r="O6" t="s">
        <v>566</v>
      </c>
      <c r="P6">
        <v>5.5009514313434895</v>
      </c>
      <c r="Q6">
        <v>5.864411010493721</v>
      </c>
      <c r="R6">
        <v>4.1412779199179575</v>
      </c>
      <c r="S6">
        <v>4.7285473551609911</v>
      </c>
      <c r="T6">
        <v>6.0160344480396732</v>
      </c>
      <c r="U6">
        <v>7.2671594870348084</v>
      </c>
      <c r="V6">
        <v>1.1640991366717892</v>
      </c>
      <c r="W6">
        <v>1.4695892929658954</v>
      </c>
      <c r="X6">
        <v>0.29946320308178093</v>
      </c>
      <c r="Y6">
        <v>1.4167000000000001</v>
      </c>
      <c r="Z6">
        <v>0.73530000000000006</v>
      </c>
      <c r="AA6">
        <v>1.8395999999999999</v>
      </c>
      <c r="AB6">
        <v>3.8734999999999999</v>
      </c>
      <c r="AC6">
        <v>2.5292000000000003</v>
      </c>
      <c r="AD6">
        <v>0.35049999999999981</v>
      </c>
      <c r="AE6">
        <v>0.38169999999999993</v>
      </c>
      <c r="AF6">
        <v>0.32580000000000009</v>
      </c>
      <c r="AG6">
        <v>0</v>
      </c>
      <c r="AH6">
        <v>0</v>
      </c>
      <c r="AI6">
        <v>0</v>
      </c>
      <c r="AJ6">
        <v>-0.79630000000000001</v>
      </c>
      <c r="AK6">
        <v>0</v>
      </c>
      <c r="AL6">
        <v>-1.2617</v>
      </c>
      <c r="AM6">
        <v>0</v>
      </c>
      <c r="AN6">
        <v>-2.5272999999999999</v>
      </c>
      <c r="AO6">
        <v>0</v>
      </c>
      <c r="AP6">
        <v>-3.0055000000000001</v>
      </c>
      <c r="AQ6">
        <v>0</v>
      </c>
      <c r="AR6">
        <v>-5.1486000000000001</v>
      </c>
      <c r="AS6">
        <v>0</v>
      </c>
      <c r="AT6">
        <v>-5.8959999999999999</v>
      </c>
      <c r="AU6">
        <v>0</v>
      </c>
      <c r="AV6">
        <v>-13.457599999999999</v>
      </c>
      <c r="AW6">
        <v>0</v>
      </c>
      <c r="AX6">
        <v>-14.031000000000001</v>
      </c>
      <c r="AY6">
        <v>1.2351000000000001</v>
      </c>
      <c r="AZ6">
        <v>-6.1436000000000002</v>
      </c>
      <c r="BA6">
        <v>1.9036999999999999</v>
      </c>
      <c r="BB6">
        <v>-6.1436000000000002</v>
      </c>
      <c r="BC6">
        <v>0.91249999999999998</v>
      </c>
      <c r="BD6">
        <v>-6.1436000000000002</v>
      </c>
      <c r="BE6">
        <v>0.72709999999999997</v>
      </c>
      <c r="BF6">
        <v>-6.1436000000000002</v>
      </c>
      <c r="BG6">
        <v>0.3473</v>
      </c>
      <c r="BH6">
        <v>-6.1436000000000002</v>
      </c>
      <c r="BI6">
        <v>-0.38800000000000001</v>
      </c>
      <c r="BJ6">
        <v>-6.1436000000000002</v>
      </c>
      <c r="BK6">
        <v>-0.68959999999999999</v>
      </c>
      <c r="BL6">
        <v>-6.1436000000000002</v>
      </c>
      <c r="BM6">
        <v>-0.92710000000000004</v>
      </c>
      <c r="BN6">
        <v>-6.1436000000000002</v>
      </c>
      <c r="BO6">
        <v>-1.9698</v>
      </c>
      <c r="BP6">
        <v>-6.1436000000000002</v>
      </c>
      <c r="BQ6">
        <v>-1.2941</v>
      </c>
      <c r="BR6">
        <v>-6.1436000000000002</v>
      </c>
      <c r="BS6">
        <v>0</v>
      </c>
      <c r="BT6">
        <v>0</v>
      </c>
      <c r="BU6">
        <v>-5.8090000000000002</v>
      </c>
      <c r="BV6">
        <v>-0.67369999999999997</v>
      </c>
      <c r="CE6">
        <v>-5.7080000000000002</v>
      </c>
      <c r="CF6">
        <v>-0.68520000000000003</v>
      </c>
      <c r="CG6">
        <v>-10.489599999999999</v>
      </c>
      <c r="CH6">
        <v>-3.4049</v>
      </c>
      <c r="CI6">
        <v>-5.0787000000000004</v>
      </c>
      <c r="CJ6">
        <v>-1.1435999999999999</v>
      </c>
      <c r="CK6">
        <v>-7.6891999999999996</v>
      </c>
      <c r="CL6">
        <v>-2.1341999999999999</v>
      </c>
      <c r="CM6">
        <v>-7.6891999999999996</v>
      </c>
      <c r="CN6">
        <v>-1.7837000000000001</v>
      </c>
      <c r="CO6">
        <v>-7.4326999999999996</v>
      </c>
      <c r="CP6">
        <v>-1.6485000000000001</v>
      </c>
      <c r="CQ6">
        <v>-11.3436</v>
      </c>
      <c r="CR6">
        <v>-3.0105</v>
      </c>
      <c r="CS6">
        <v>-6.7564000000000002</v>
      </c>
      <c r="CT6">
        <v>-4.1580000000000004</v>
      </c>
      <c r="CU6">
        <v>-9.1180000000000003</v>
      </c>
      <c r="CV6">
        <v>-2.5305</v>
      </c>
      <c r="CW6">
        <v>-9.1180000000000003</v>
      </c>
      <c r="CX6">
        <v>-2.1488</v>
      </c>
      <c r="CY6">
        <v>17.661300000000001</v>
      </c>
      <c r="CZ6">
        <v>-1.8809</v>
      </c>
      <c r="DA6">
        <v>11.661099999999999</v>
      </c>
      <c r="DB6">
        <v>-2.3170999999999999</v>
      </c>
      <c r="DC6">
        <v>18.589600000000001</v>
      </c>
      <c r="DD6">
        <v>-0.1245</v>
      </c>
      <c r="DE6">
        <v>15.431100000000001</v>
      </c>
      <c r="DF6">
        <v>-2.2111000000000001</v>
      </c>
      <c r="DG6">
        <v>15.431100000000001</v>
      </c>
      <c r="DH6">
        <v>-1.8853</v>
      </c>
      <c r="DI6">
        <v>15.500299999999999</v>
      </c>
      <c r="DJ6">
        <v>-1.8853</v>
      </c>
      <c r="DK6">
        <v>16.540500000000002</v>
      </c>
      <c r="DL6">
        <v>-1.3627</v>
      </c>
      <c r="DM6">
        <v>17.199000000000002</v>
      </c>
      <c r="DN6">
        <v>-4.8899999999999999E-2</v>
      </c>
      <c r="DO6">
        <v>17.267600000000002</v>
      </c>
      <c r="DP6">
        <v>0.24260000000000001</v>
      </c>
    </row>
    <row r="7" spans="2:120" s="12" customFormat="1" x14ac:dyDescent="0.2">
      <c r="B7" s="13" t="s">
        <v>3</v>
      </c>
      <c r="C7" s="13"/>
      <c r="D7" s="14">
        <f>AVERAGE(D3:D6)</f>
        <v>15.028074999999999</v>
      </c>
      <c r="E7" s="14">
        <f t="shared" ref="E7:AF7" si="0">AVERAGE(E3:E6)</f>
        <v>14.159075</v>
      </c>
      <c r="F7" s="14">
        <f t="shared" si="0"/>
        <v>2.6214249999999999</v>
      </c>
      <c r="G7" s="14">
        <f t="shared" si="0"/>
        <v>0.82629999999999992</v>
      </c>
      <c r="H7" s="14">
        <f t="shared" si="0"/>
        <v>1.2887249999999999</v>
      </c>
      <c r="I7" s="14">
        <f t="shared" si="0"/>
        <v>0.67757500000000004</v>
      </c>
      <c r="J7" s="14">
        <f t="shared" si="0"/>
        <v>2.1961249999999999</v>
      </c>
      <c r="K7" s="14">
        <f t="shared" si="0"/>
        <v>1.0528249999999999</v>
      </c>
      <c r="L7" s="14">
        <f t="shared" si="0"/>
        <v>6.0024944890941221</v>
      </c>
      <c r="M7" s="14">
        <f t="shared" si="0"/>
        <v>2.0148308567199185</v>
      </c>
      <c r="N7" s="14">
        <f t="shared" si="0"/>
        <v>5.0994710910427816</v>
      </c>
      <c r="O7" s="14" t="e">
        <f t="shared" si="0"/>
        <v>#DIV/0!</v>
      </c>
      <c r="P7" s="14">
        <f t="shared" si="0"/>
        <v>5.5789526876025128</v>
      </c>
      <c r="Q7" s="14">
        <f t="shared" si="0"/>
        <v>5.6806517734443345</v>
      </c>
      <c r="R7" s="14">
        <f t="shared" si="0"/>
        <v>3.7947153513292653</v>
      </c>
      <c r="S7" s="14">
        <f t="shared" si="0"/>
        <v>4.7236328725967418</v>
      </c>
      <c r="T7" s="14">
        <f t="shared" si="0"/>
        <v>5.8101780638952425</v>
      </c>
      <c r="U7" s="14">
        <f t="shared" si="0"/>
        <v>7.1794895483588377</v>
      </c>
      <c r="V7" s="14">
        <f t="shared" si="0"/>
        <v>1.0948150247726873</v>
      </c>
      <c r="W7" s="14">
        <f t="shared" si="0"/>
        <v>1.4162600124018756</v>
      </c>
      <c r="X7" s="14">
        <f t="shared" si="0"/>
        <v>0.35489243809831367</v>
      </c>
      <c r="Y7" s="14">
        <f t="shared" si="0"/>
        <v>1.3568250000000002</v>
      </c>
      <c r="Z7" s="14">
        <f t="shared" si="0"/>
        <v>0.72152500000000008</v>
      </c>
      <c r="AA7" s="14">
        <f t="shared" si="0"/>
        <v>1.710375</v>
      </c>
      <c r="AB7" s="14">
        <f t="shared" si="0"/>
        <v>3.7313999999999998</v>
      </c>
      <c r="AC7" s="14">
        <f t="shared" si="0"/>
        <v>1.8940250000000003</v>
      </c>
      <c r="AD7" s="14">
        <f t="shared" si="0"/>
        <v>0.32752499999999973</v>
      </c>
      <c r="AE7" s="14">
        <f t="shared" si="0"/>
        <v>0.35687500000000016</v>
      </c>
      <c r="AF7" s="14">
        <f t="shared" si="0"/>
        <v>0.28780000000000011</v>
      </c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7"/>
      <c r="BT7" s="7"/>
      <c r="BU7" s="7"/>
      <c r="BV7" s="7"/>
      <c r="BW7" s="7"/>
      <c r="BX7" s="7"/>
      <c r="BY7" s="7"/>
      <c r="BZ7" s="7"/>
    </row>
    <row r="8" spans="2:120" s="12" customFormat="1" x14ac:dyDescent="0.2">
      <c r="B8" s="13" t="s">
        <v>4</v>
      </c>
      <c r="C8" s="13"/>
      <c r="D8" s="14">
        <f>STDEV(D3:D6)</f>
        <v>0.74151208744924257</v>
      </c>
      <c r="E8" s="14">
        <f t="shared" ref="E8:AF8" si="1">STDEV(E3:E6)</f>
        <v>0.53061112800870192</v>
      </c>
      <c r="F8" s="14">
        <f t="shared" si="1"/>
        <v>0.12713146410966356</v>
      </c>
      <c r="G8" s="14">
        <f t="shared" si="1"/>
        <v>2.1538956954009311E-2</v>
      </c>
      <c r="H8" s="14">
        <f t="shared" si="1"/>
        <v>8.7186137086121662E-2</v>
      </c>
      <c r="I8" s="14">
        <f t="shared" si="1"/>
        <v>0.14386211859508583</v>
      </c>
      <c r="J8" s="14">
        <f t="shared" si="1"/>
        <v>8.6113699065053811E-2</v>
      </c>
      <c r="K8" s="14">
        <f t="shared" si="1"/>
        <v>0.25299046589413876</v>
      </c>
      <c r="L8" s="14">
        <f t="shared" si="1"/>
        <v>0.21527985877003714</v>
      </c>
      <c r="M8" s="14">
        <f t="shared" si="1"/>
        <v>2.683817465022589E-2</v>
      </c>
      <c r="N8" s="14" t="e">
        <f t="shared" si="1"/>
        <v>#DIV/0!</v>
      </c>
      <c r="O8" s="14" t="e">
        <f t="shared" si="1"/>
        <v>#DIV/0!</v>
      </c>
      <c r="P8" s="14">
        <f t="shared" si="1"/>
        <v>7.0086346675096695E-2</v>
      </c>
      <c r="Q8" s="14">
        <f t="shared" si="1"/>
        <v>0.59443747230889499</v>
      </c>
      <c r="R8" s="14">
        <f t="shared" si="1"/>
        <v>0.6018569734701813</v>
      </c>
      <c r="S8" s="14">
        <f t="shared" si="1"/>
        <v>0.18933784592084482</v>
      </c>
      <c r="T8" s="14">
        <f t="shared" si="1"/>
        <v>0.25912126075266917</v>
      </c>
      <c r="U8" s="14">
        <f t="shared" si="1"/>
        <v>0.16627134451937284</v>
      </c>
      <c r="V8" s="14">
        <f t="shared" si="1"/>
        <v>0.11352560082484221</v>
      </c>
      <c r="W8" s="14">
        <f t="shared" si="1"/>
        <v>9.1567842036664848E-2</v>
      </c>
      <c r="X8" s="14">
        <f t="shared" si="1"/>
        <v>0.10383512495383961</v>
      </c>
      <c r="Y8" s="14">
        <f t="shared" si="1"/>
        <v>4.144983916333899E-2</v>
      </c>
      <c r="Z8" s="14">
        <f t="shared" si="1"/>
        <v>2.2669564765708854E-2</v>
      </c>
      <c r="AA8" s="14">
        <f t="shared" si="1"/>
        <v>0.10424798559204868</v>
      </c>
      <c r="AB8" s="14">
        <f t="shared" si="1"/>
        <v>0.20545575354967968</v>
      </c>
      <c r="AC8" s="14">
        <f t="shared" si="1"/>
        <v>0.7227965337262392</v>
      </c>
      <c r="AD8" s="14">
        <f t="shared" si="1"/>
        <v>2.9331254661197487E-2</v>
      </c>
      <c r="AE8" s="14">
        <f t="shared" si="1"/>
        <v>5.2483989622232857E-2</v>
      </c>
      <c r="AF8" s="14">
        <f t="shared" si="1"/>
        <v>3.5562808288060348E-2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7"/>
      <c r="BT8" s="7"/>
      <c r="BU8" s="7"/>
      <c r="BV8" s="7"/>
      <c r="BW8" s="7"/>
      <c r="BX8" s="7"/>
      <c r="BY8" s="7"/>
      <c r="BZ8" s="7"/>
    </row>
    <row r="9" spans="2:120" s="12" customFormat="1" x14ac:dyDescent="0.2">
      <c r="B9" s="13" t="s">
        <v>5</v>
      </c>
      <c r="C9" s="13"/>
      <c r="D9" s="14">
        <f>MAX(D3:D6)-MIN(D3:D6)</f>
        <v>1.7157</v>
      </c>
      <c r="E9" s="14">
        <f t="shared" ref="E9:AF9" si="2">MAX(E3:E6)-MIN(E3:E6)</f>
        <v>1.1239000000000008</v>
      </c>
      <c r="F9" s="14">
        <f t="shared" si="2"/>
        <v>0.26600000000000001</v>
      </c>
      <c r="G9" s="14">
        <f t="shared" si="2"/>
        <v>5.0799999999999956E-2</v>
      </c>
      <c r="H9" s="14">
        <f t="shared" si="2"/>
        <v>0.20569999999999999</v>
      </c>
      <c r="I9" s="14">
        <f t="shared" si="2"/>
        <v>0.34219999999999962</v>
      </c>
      <c r="J9" s="14">
        <f t="shared" si="2"/>
        <v>0.18859999999999966</v>
      </c>
      <c r="K9" s="14">
        <f t="shared" si="2"/>
        <v>0.51500000000000057</v>
      </c>
      <c r="L9" s="14">
        <f t="shared" si="2"/>
        <v>0.40044745332479437</v>
      </c>
      <c r="M9" s="14">
        <f t="shared" si="2"/>
        <v>3.7954910579687251E-2</v>
      </c>
      <c r="N9" s="14">
        <f t="shared" si="2"/>
        <v>0</v>
      </c>
      <c r="O9" s="14">
        <f t="shared" si="2"/>
        <v>0</v>
      </c>
      <c r="P9" s="14">
        <f t="shared" si="2"/>
        <v>0.14203536732971056</v>
      </c>
      <c r="Q9" s="14">
        <f t="shared" si="2"/>
        <v>1.3205669449068527</v>
      </c>
      <c r="R9" s="14">
        <f t="shared" si="2"/>
        <v>1.3035029386622838</v>
      </c>
      <c r="S9" s="14">
        <f t="shared" si="2"/>
        <v>0.46003960959968371</v>
      </c>
      <c r="T9" s="14">
        <f t="shared" si="2"/>
        <v>0.55818086902163611</v>
      </c>
      <c r="U9" s="14">
        <f t="shared" si="2"/>
        <v>0.3794922304207855</v>
      </c>
      <c r="V9" s="14">
        <f t="shared" si="2"/>
        <v>0.25354257933178037</v>
      </c>
      <c r="W9" s="14">
        <f t="shared" si="2"/>
        <v>0.19432424793008352</v>
      </c>
      <c r="X9" s="14">
        <f t="shared" si="2"/>
        <v>0.21528648238017084</v>
      </c>
      <c r="Y9" s="14">
        <f t="shared" si="2"/>
        <v>9.4000000000000083E-2</v>
      </c>
      <c r="Z9" s="14">
        <f t="shared" si="2"/>
        <v>4.7600000000000087E-2</v>
      </c>
      <c r="AA9" s="14">
        <f t="shared" si="2"/>
        <v>0.22919999999999985</v>
      </c>
      <c r="AB9" s="14">
        <f t="shared" si="2"/>
        <v>0.42740000000000045</v>
      </c>
      <c r="AC9" s="14">
        <f t="shared" si="2"/>
        <v>1.6714000000000002</v>
      </c>
      <c r="AD9" s="14">
        <f t="shared" si="2"/>
        <v>6.2800000000000633E-2</v>
      </c>
      <c r="AE9" s="14">
        <f t="shared" si="2"/>
        <v>0.12199999999999989</v>
      </c>
      <c r="AF9" s="14">
        <f t="shared" si="2"/>
        <v>7.5700000000000323E-2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 t="s">
        <v>55</v>
      </c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s="12" customFormat="1" x14ac:dyDescent="0.2">
      <c r="B10" s="13" t="s">
        <v>6</v>
      </c>
      <c r="C10" s="13"/>
      <c r="D10" s="14">
        <f>MIN(D3:D6)</f>
        <v>14.031000000000001</v>
      </c>
      <c r="E10" s="14">
        <f t="shared" ref="E10:AF10" si="3">MIN(E3:E6)</f>
        <v>13.457599999999999</v>
      </c>
      <c r="F10" s="14">
        <f t="shared" si="3"/>
        <v>2.5051000000000001</v>
      </c>
      <c r="G10" s="14">
        <f t="shared" si="3"/>
        <v>0.79630000000000001</v>
      </c>
      <c r="H10" s="14">
        <f t="shared" si="3"/>
        <v>1.1811</v>
      </c>
      <c r="I10" s="14">
        <f t="shared" si="3"/>
        <v>0.47820000000000018</v>
      </c>
      <c r="J10" s="14">
        <f t="shared" si="3"/>
        <v>2.1304000000000003</v>
      </c>
      <c r="K10" s="14">
        <f t="shared" si="3"/>
        <v>0.74739999999999984</v>
      </c>
      <c r="L10" s="14">
        <f t="shared" si="3"/>
        <v>5.84793576315609</v>
      </c>
      <c r="M10" s="14">
        <f t="shared" si="3"/>
        <v>1.9958534014300748</v>
      </c>
      <c r="N10" s="14">
        <f t="shared" si="3"/>
        <v>5.0994710910427816</v>
      </c>
      <c r="O10" s="14">
        <f t="shared" si="3"/>
        <v>0</v>
      </c>
      <c r="P10" s="14">
        <f t="shared" si="3"/>
        <v>5.5009514313434895</v>
      </c>
      <c r="Q10" s="14">
        <f t="shared" si="3"/>
        <v>4.8046829708108731</v>
      </c>
      <c r="R10" s="14">
        <f t="shared" si="3"/>
        <v>2.9141626395930622</v>
      </c>
      <c r="S10" s="14">
        <f t="shared" si="3"/>
        <v>4.5087877772190614</v>
      </c>
      <c r="T10" s="14">
        <f t="shared" si="3"/>
        <v>5.4578535790180371</v>
      </c>
      <c r="U10" s="14">
        <f t="shared" si="3"/>
        <v>6.9711915724644946</v>
      </c>
      <c r="V10" s="14">
        <f t="shared" si="3"/>
        <v>0.94044195993160551</v>
      </c>
      <c r="W10" s="14">
        <f t="shared" si="3"/>
        <v>1.3216563093331026</v>
      </c>
      <c r="X10" s="14">
        <f t="shared" si="3"/>
        <v>0.29480747955233427</v>
      </c>
      <c r="Y10" s="14">
        <f t="shared" si="3"/>
        <v>1.3227</v>
      </c>
      <c r="Z10" s="14">
        <f t="shared" si="3"/>
        <v>0.68769999999999998</v>
      </c>
      <c r="AA10" s="14">
        <f t="shared" si="3"/>
        <v>1.6104000000000001</v>
      </c>
      <c r="AB10" s="14">
        <f t="shared" si="3"/>
        <v>3.5076999999999998</v>
      </c>
      <c r="AC10" s="14">
        <f t="shared" si="3"/>
        <v>0.85780000000000001</v>
      </c>
      <c r="AD10" s="14">
        <f t="shared" si="3"/>
        <v>0.28769999999999918</v>
      </c>
      <c r="AE10" s="14">
        <f t="shared" si="3"/>
        <v>0.28759999999999986</v>
      </c>
      <c r="AF10" s="14">
        <f t="shared" si="3"/>
        <v>0.25009999999999977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s="12" customFormat="1" x14ac:dyDescent="0.2">
      <c r="B11" s="13" t="s">
        <v>7</v>
      </c>
      <c r="C11" s="13"/>
      <c r="D11" s="14">
        <f>MAX(D3:D6)</f>
        <v>15.746700000000001</v>
      </c>
      <c r="E11" s="14">
        <f t="shared" ref="E11:AF11" si="4">MAX(E3:E6)</f>
        <v>14.5815</v>
      </c>
      <c r="F11" s="14">
        <f t="shared" si="4"/>
        <v>2.7711000000000001</v>
      </c>
      <c r="G11" s="14">
        <f t="shared" si="4"/>
        <v>0.84709999999999996</v>
      </c>
      <c r="H11" s="14">
        <f t="shared" si="4"/>
        <v>1.3868</v>
      </c>
      <c r="I11" s="14">
        <f t="shared" si="4"/>
        <v>0.8203999999999998</v>
      </c>
      <c r="J11" s="14">
        <f t="shared" si="4"/>
        <v>2.319</v>
      </c>
      <c r="K11" s="14">
        <f t="shared" si="4"/>
        <v>1.2624000000000004</v>
      </c>
      <c r="L11" s="14">
        <f t="shared" si="4"/>
        <v>6.2483832164808844</v>
      </c>
      <c r="M11" s="14">
        <f t="shared" si="4"/>
        <v>2.0338083120097621</v>
      </c>
      <c r="N11" s="14">
        <f t="shared" si="4"/>
        <v>5.0994710910427816</v>
      </c>
      <c r="O11" s="14">
        <f t="shared" si="4"/>
        <v>0</v>
      </c>
      <c r="P11" s="14">
        <f t="shared" si="4"/>
        <v>5.6429867986732001</v>
      </c>
      <c r="Q11" s="14">
        <f t="shared" si="4"/>
        <v>6.1252499157177258</v>
      </c>
      <c r="R11" s="14">
        <f t="shared" si="4"/>
        <v>4.217665578255346</v>
      </c>
      <c r="S11" s="14">
        <f t="shared" si="4"/>
        <v>4.9688273868187451</v>
      </c>
      <c r="T11" s="14">
        <f t="shared" si="4"/>
        <v>6.0160344480396732</v>
      </c>
      <c r="U11" s="14">
        <f t="shared" si="4"/>
        <v>7.3506838028852801</v>
      </c>
      <c r="V11" s="14">
        <f t="shared" si="4"/>
        <v>1.1939845392633859</v>
      </c>
      <c r="W11" s="14">
        <f t="shared" si="4"/>
        <v>1.5159805572631861</v>
      </c>
      <c r="X11" s="14">
        <f t="shared" si="4"/>
        <v>0.51009396193250511</v>
      </c>
      <c r="Y11" s="14">
        <f t="shared" si="4"/>
        <v>1.4167000000000001</v>
      </c>
      <c r="Z11" s="14">
        <f t="shared" si="4"/>
        <v>0.73530000000000006</v>
      </c>
      <c r="AA11" s="14">
        <f t="shared" si="4"/>
        <v>1.8395999999999999</v>
      </c>
      <c r="AB11" s="14">
        <f t="shared" si="4"/>
        <v>3.9351000000000003</v>
      </c>
      <c r="AC11" s="14">
        <f t="shared" si="4"/>
        <v>2.5292000000000003</v>
      </c>
      <c r="AD11" s="14">
        <f t="shared" si="4"/>
        <v>0.35049999999999981</v>
      </c>
      <c r="AE11" s="14">
        <f t="shared" si="4"/>
        <v>0.40959999999999974</v>
      </c>
      <c r="AF11" s="14">
        <f t="shared" si="4"/>
        <v>0.32580000000000009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s="12" customFormat="1" x14ac:dyDescent="0.2">
      <c r="B12" s="13" t="s">
        <v>56</v>
      </c>
      <c r="C12" s="13"/>
      <c r="D12" s="15">
        <f>COUNT(D3:D6)</f>
        <v>4</v>
      </c>
      <c r="E12" s="15">
        <f t="shared" ref="E12:AF12" si="5">COUNT(E3:E6)</f>
        <v>4</v>
      </c>
      <c r="F12" s="15">
        <f t="shared" si="5"/>
        <v>4</v>
      </c>
      <c r="G12" s="15">
        <f t="shared" si="5"/>
        <v>4</v>
      </c>
      <c r="H12" s="15">
        <f t="shared" si="5"/>
        <v>4</v>
      </c>
      <c r="I12" s="15">
        <f t="shared" si="5"/>
        <v>4</v>
      </c>
      <c r="J12" s="15">
        <f t="shared" si="5"/>
        <v>4</v>
      </c>
      <c r="K12" s="15">
        <f t="shared" si="5"/>
        <v>4</v>
      </c>
      <c r="L12" s="15">
        <f t="shared" si="5"/>
        <v>3</v>
      </c>
      <c r="M12" s="15">
        <f t="shared" si="5"/>
        <v>2</v>
      </c>
      <c r="N12" s="15">
        <f t="shared" si="5"/>
        <v>1</v>
      </c>
      <c r="O12" s="15">
        <f t="shared" si="5"/>
        <v>0</v>
      </c>
      <c r="P12" s="15">
        <f t="shared" si="5"/>
        <v>4</v>
      </c>
      <c r="Q12" s="15">
        <f t="shared" si="5"/>
        <v>4</v>
      </c>
      <c r="R12" s="15">
        <f t="shared" si="5"/>
        <v>4</v>
      </c>
      <c r="S12" s="15">
        <f t="shared" si="5"/>
        <v>4</v>
      </c>
      <c r="T12" s="15">
        <f t="shared" si="5"/>
        <v>4</v>
      </c>
      <c r="U12" s="15">
        <f t="shared" si="5"/>
        <v>4</v>
      </c>
      <c r="V12" s="15">
        <f t="shared" si="5"/>
        <v>4</v>
      </c>
      <c r="W12" s="15">
        <f t="shared" si="5"/>
        <v>4</v>
      </c>
      <c r="X12" s="15">
        <f t="shared" si="5"/>
        <v>4</v>
      </c>
      <c r="Y12" s="15">
        <f t="shared" si="5"/>
        <v>4</v>
      </c>
      <c r="Z12" s="15">
        <f t="shared" si="5"/>
        <v>4</v>
      </c>
      <c r="AA12" s="15">
        <f t="shared" si="5"/>
        <v>4</v>
      </c>
      <c r="AB12" s="15">
        <f t="shared" si="5"/>
        <v>4</v>
      </c>
      <c r="AC12" s="15">
        <f t="shared" si="5"/>
        <v>4</v>
      </c>
      <c r="AD12" s="15">
        <f t="shared" si="5"/>
        <v>4</v>
      </c>
      <c r="AE12" s="15">
        <f t="shared" si="5"/>
        <v>4</v>
      </c>
      <c r="AF12" s="15">
        <f t="shared" si="5"/>
        <v>4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</sheetData>
  <mergeCells count="22">
    <mergeCell ref="AG1:AH1"/>
    <mergeCell ref="AI1:AJ1"/>
    <mergeCell ref="AK1:AL1"/>
    <mergeCell ref="AM1:AN1"/>
    <mergeCell ref="AO1:AP1"/>
    <mergeCell ref="AQ1:AR1"/>
    <mergeCell ref="AS1:AT1"/>
    <mergeCell ref="AU1:AV1"/>
    <mergeCell ref="AW1:AX1"/>
    <mergeCell ref="AY1:AZ1"/>
    <mergeCell ref="BA1:BB1"/>
    <mergeCell ref="BC1:BD1"/>
    <mergeCell ref="BQ1:BR1"/>
    <mergeCell ref="BS1:BT1"/>
    <mergeCell ref="BU1:BV1"/>
    <mergeCell ref="BW1:BX1"/>
    <mergeCell ref="BE1:BF1"/>
    <mergeCell ref="BG1:BH1"/>
    <mergeCell ref="BI1:BJ1"/>
    <mergeCell ref="BK1:BL1"/>
    <mergeCell ref="BM1:BN1"/>
    <mergeCell ref="BO1:BP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3"/>
  <sheetViews>
    <sheetView workbookViewId="0">
      <pane xSplit="3" topLeftCell="Y1" activePane="topRight" state="frozen"/>
      <selection pane="topRight" activeCell="D8" sqref="D8:AF13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716</v>
      </c>
      <c r="C3" s="1" t="s">
        <v>479</v>
      </c>
      <c r="D3" s="5">
        <f>((AG3-AW3)^2+(AH3-AX3)^2)^0.5</f>
        <v>14.716799999999999</v>
      </c>
      <c r="E3" s="5">
        <f>((AG3-AU3)^2+(AH3-AV3)^2)^0.5</f>
        <v>13.9802</v>
      </c>
      <c r="F3" s="5">
        <f>((AG3-AM3)^2+(AH3-AN3)^2)^0.5</f>
        <v>2.7094999999999998</v>
      </c>
      <c r="G3" s="5">
        <f>((AG3-AI3)^2+(AH3-AJ3)^2)^0.5</f>
        <v>0.89849999999999997</v>
      </c>
      <c r="H3" s="5">
        <f>((AK3-AM3)^2+(AL3-AN3)^2)^0.5</f>
        <v>1.3137999999999999</v>
      </c>
      <c r="I3" s="5">
        <f>((AM3-AO3)^2+(AN3-AP3)^2)^0.5</f>
        <v>0.90560000000000018</v>
      </c>
      <c r="J3" s="5">
        <f>((AO3-AQ3)^2+(AP3-AR3)^2)^0.5</f>
        <v>1.8529</v>
      </c>
      <c r="K3" s="5">
        <f>((AQ3-AS3)^2+(AR3-AT3)^2)^0.5</f>
        <v>1.0617000000000001</v>
      </c>
      <c r="L3" s="5">
        <f>((BS3-BU3)^2+(BT3-BV3)^2)^0.5</f>
        <v>5.5785031415246147</v>
      </c>
      <c r="M3" s="5">
        <f>((BU3-BW3)^2+(BV3-BX3)^2)^0.5</f>
        <v>1.9462799182029284</v>
      </c>
      <c r="N3" s="5">
        <f>((BW3-BY3)^2+(BX3-BZ3)^2)^0.5 + ((BY3-CA3)^2+(BZ3-CB3)^2)^0.5</f>
        <v>4.6532654132324236</v>
      </c>
      <c r="O3" s="5" t="s">
        <v>566</v>
      </c>
      <c r="P3" s="5">
        <f>((CE3-CG3)^2+(CF3-CH3)^2)^0.5</f>
        <v>5.4633009042153269</v>
      </c>
      <c r="Q3" s="5">
        <f>((CG3-CI3)^2+(CH3-CJ3)^2)^0.5</f>
        <v>5.8429069220722658</v>
      </c>
      <c r="R3" s="5">
        <f>((CO3-CQ3)^2+(CP3-CR3)^2)^0.5</f>
        <v>4.2804357173072933</v>
      </c>
      <c r="S3" s="5">
        <f>((CQ3-CS3)^2+(CR3-CT3)^2)^0.5</f>
        <v>4.5203431750255429</v>
      </c>
      <c r="T3" s="5">
        <f>((CY3-DA3)^2+(CZ3-DB3)^2)^0.5</f>
        <v>5.8175365955015703</v>
      </c>
      <c r="U3" s="5">
        <f>((DA3-DC3)^2+(DB3-DD3)^2)^0.5</f>
        <v>6.4643592141835677</v>
      </c>
      <c r="V3" s="5">
        <f>((DI3-DK3)^2+(DJ3-DL3)^2)^0.5</f>
        <v>1.1531229336024846</v>
      </c>
      <c r="W3" s="5">
        <f>((DK3-DM3)^2+(DL3-DN3)^2)^0.5</f>
        <v>1.5135131383638531</v>
      </c>
      <c r="X3" s="5">
        <f>((DM3-DO3)^2+(DN3-DP3)^2)^0.5</f>
        <v>0.31111086448402925</v>
      </c>
      <c r="Y3" s="5">
        <f>((BE3-BK3)^2+(BF3-BL3)^2)^0.5</f>
        <v>1.2947</v>
      </c>
      <c r="Z3" s="5">
        <f>((BG3-BI3)^2+(BH3-BJ3)^2)^0.5</f>
        <v>0.64389999999999992</v>
      </c>
      <c r="AA3" s="5">
        <f>((BC3-BM3)^2+(BD3-BN3)^2)^0.5</f>
        <v>1.7303999999999999</v>
      </c>
      <c r="AB3" s="5">
        <f>((BA3-BO3)^2+(BB3-BP3)^2)^0.5</f>
        <v>3.2709000000000001</v>
      </c>
      <c r="AC3" s="6">
        <f>((AY3-BQ3)^2+(AZ3-BR3)^2)^0.5</f>
        <v>2.0649999999999999</v>
      </c>
      <c r="AD3" s="6">
        <f>((CK3-CM3)^2+(CL3-CN3)^2)^0.5</f>
        <v>0.34989999999999988</v>
      </c>
      <c r="AE3" s="6">
        <f>((CU3-CW3)^2+(CV3-CX3)^2)^0.5</f>
        <v>0.36319999999999997</v>
      </c>
      <c r="AF3" s="6">
        <f>((DE3-DG3)^2+(DF3-DH3)^2)^0.5</f>
        <v>0.32200000000000006</v>
      </c>
      <c r="AG3" s="9">
        <v>0</v>
      </c>
      <c r="AH3" s="9">
        <v>0</v>
      </c>
      <c r="AI3" s="9">
        <v>0</v>
      </c>
      <c r="AJ3" s="9">
        <v>-0.89849999999999997</v>
      </c>
      <c r="AK3" s="9">
        <v>0</v>
      </c>
      <c r="AL3" s="9">
        <v>-1.3956999999999999</v>
      </c>
      <c r="AM3" s="9">
        <v>0</v>
      </c>
      <c r="AN3" s="9">
        <v>-2.7094999999999998</v>
      </c>
      <c r="AO3" s="9">
        <v>0</v>
      </c>
      <c r="AP3" s="9">
        <v>-3.6151</v>
      </c>
      <c r="AQ3" s="9">
        <v>0</v>
      </c>
      <c r="AR3" s="9">
        <v>-5.468</v>
      </c>
      <c r="AS3" s="9">
        <v>0</v>
      </c>
      <c r="AT3" s="9">
        <v>-6.5297000000000001</v>
      </c>
      <c r="AU3" s="9">
        <v>0</v>
      </c>
      <c r="AV3" s="9">
        <v>-13.9802</v>
      </c>
      <c r="AW3" s="9">
        <v>0</v>
      </c>
      <c r="AX3" s="9">
        <v>-14.716799999999999</v>
      </c>
      <c r="AY3" s="18">
        <v>1.0484</v>
      </c>
      <c r="AZ3" s="18">
        <v>-6.1943999999999999</v>
      </c>
      <c r="BA3" s="19">
        <v>1.6420999999999999</v>
      </c>
      <c r="BB3" s="19">
        <v>-6.1943999999999999</v>
      </c>
      <c r="BC3" s="19">
        <v>0.9919</v>
      </c>
      <c r="BD3" s="19">
        <v>-6.1943999999999999</v>
      </c>
      <c r="BE3" s="19">
        <v>0.71879999999999999</v>
      </c>
      <c r="BF3" s="19">
        <v>-6.1943999999999999</v>
      </c>
      <c r="BG3" s="19">
        <v>0.36449999999999999</v>
      </c>
      <c r="BH3" s="19">
        <v>-6.1943999999999999</v>
      </c>
      <c r="BI3" s="19">
        <v>-0.27939999999999998</v>
      </c>
      <c r="BJ3" s="19">
        <v>-6.1943999999999999</v>
      </c>
      <c r="BK3" s="19">
        <v>-0.57589999999999997</v>
      </c>
      <c r="BL3" s="19">
        <v>-6.1943999999999999</v>
      </c>
      <c r="BM3" s="19">
        <v>-0.73850000000000005</v>
      </c>
      <c r="BN3" s="19">
        <v>-6.1943999999999999</v>
      </c>
      <c r="BO3" s="19">
        <v>-1.6288</v>
      </c>
      <c r="BP3" s="19">
        <v>-6.1943999999999999</v>
      </c>
      <c r="BQ3" s="19">
        <v>-1.0165999999999999</v>
      </c>
      <c r="BR3" s="19">
        <v>-6.1943999999999999</v>
      </c>
      <c r="BS3" s="17">
        <v>0</v>
      </c>
      <c r="BT3" s="17">
        <v>0</v>
      </c>
      <c r="BU3" s="17">
        <v>2.1322999999999999</v>
      </c>
      <c r="BV3" s="17">
        <v>-5.1548999999999996</v>
      </c>
      <c r="BW3" s="17">
        <v>3.7496999999999998</v>
      </c>
      <c r="BX3" s="17">
        <v>-4.0723000000000003</v>
      </c>
      <c r="BY3" s="17">
        <v>4.8330000000000002</v>
      </c>
      <c r="BZ3" s="17">
        <v>-2.6232000000000002</v>
      </c>
      <c r="CA3" s="17">
        <v>5.3257000000000003</v>
      </c>
      <c r="CB3" s="17">
        <v>0.17780000000000001</v>
      </c>
      <c r="CC3" s="17">
        <v>5.3257000000000003</v>
      </c>
      <c r="CD3" s="17">
        <v>0.17780000000000001</v>
      </c>
      <c r="CE3" s="12">
        <v>5.2381000000000002</v>
      </c>
      <c r="CF3" s="12">
        <v>0.15809999999999999</v>
      </c>
      <c r="CG3" s="12">
        <v>3.9472</v>
      </c>
      <c r="CH3" s="12">
        <v>-5.1505000000000001</v>
      </c>
      <c r="CI3" s="12">
        <v>6.7874999999999996</v>
      </c>
      <c r="CJ3" s="12">
        <v>-4.4400000000000002E-2</v>
      </c>
      <c r="CK3" s="12">
        <v>4.9021999999999997</v>
      </c>
      <c r="CL3" s="12">
        <v>-2.3748999999999998</v>
      </c>
      <c r="CM3" s="12">
        <v>4.5522999999999998</v>
      </c>
      <c r="CN3" s="12">
        <v>-2.3748999999999998</v>
      </c>
      <c r="CO3" s="12">
        <v>4.5160999999999998</v>
      </c>
      <c r="CP3" s="12">
        <v>-2.4224999999999999</v>
      </c>
      <c r="CQ3" s="20">
        <v>1.9303999999999999</v>
      </c>
      <c r="CR3" s="12">
        <v>0.98870000000000002</v>
      </c>
      <c r="CS3" s="12">
        <v>6.0223000000000004</v>
      </c>
      <c r="CT3" s="12">
        <v>-0.93220000000000003</v>
      </c>
      <c r="CU3" s="12">
        <v>3.7446000000000002</v>
      </c>
      <c r="CV3" s="12">
        <v>-0.93220000000000003</v>
      </c>
      <c r="CW3" s="12">
        <v>3.3814000000000002</v>
      </c>
      <c r="CX3" s="12">
        <v>-0.93220000000000003</v>
      </c>
      <c r="CY3" s="12">
        <v>3.3635999999999999</v>
      </c>
      <c r="CZ3" s="12">
        <v>-1.2020999999999999</v>
      </c>
      <c r="DA3" s="12">
        <v>-0.34160000000000001</v>
      </c>
      <c r="DB3" s="12">
        <v>3.2829000000000002</v>
      </c>
      <c r="DC3" s="12">
        <v>6.1200999999999999</v>
      </c>
      <c r="DD3" s="12">
        <v>3.0975000000000001</v>
      </c>
      <c r="DE3" s="12">
        <v>1.712</v>
      </c>
      <c r="DF3" s="12">
        <v>1.1137999999999999</v>
      </c>
      <c r="DG3" s="12">
        <v>1.39</v>
      </c>
      <c r="DH3" s="12">
        <v>1.1137999999999999</v>
      </c>
      <c r="DI3" s="12">
        <v>1.4903</v>
      </c>
      <c r="DJ3" s="12">
        <v>1.1684000000000001</v>
      </c>
      <c r="DK3" s="12">
        <v>2.5648</v>
      </c>
      <c r="DL3" s="12">
        <v>0.74990000000000001</v>
      </c>
      <c r="DM3" s="12">
        <v>3.1839</v>
      </c>
      <c r="DN3" s="12">
        <v>-0.63119999999999998</v>
      </c>
      <c r="DO3" s="12">
        <v>3.1812999999999998</v>
      </c>
      <c r="DP3" s="12">
        <v>-0.94230000000000003</v>
      </c>
    </row>
    <row r="4" spans="2:120" ht="14.45" customHeight="1" x14ac:dyDescent="0.2">
      <c r="B4" s="2" t="s">
        <v>788</v>
      </c>
      <c r="C4" s="2" t="s">
        <v>479</v>
      </c>
      <c r="D4" s="5">
        <f>((AG4-AW4)^2+(AH4-AX4)^2)^0.5</f>
        <v>14.328799999999999</v>
      </c>
      <c r="E4" s="5">
        <f>((AG4-AU4)^2+(AH4-AV4)^2)^0.5</f>
        <v>13.3483</v>
      </c>
      <c r="F4" s="5">
        <f>((AG4-AM4)^2+(AH4-AN4)^2)^0.5</f>
        <v>2.5057</v>
      </c>
      <c r="G4" s="5">
        <f>((AG4-AI4)^2+(AH4-AJ4)^2)^0.5</f>
        <v>0.70289999999999997</v>
      </c>
      <c r="H4" s="5">
        <f>((AK4-AM4)^2+(AL4-AN4)^2)^0.5</f>
        <v>1.2878000000000001</v>
      </c>
      <c r="I4" s="5">
        <f>((AM4-AO4)^2+(AN4-AP4)^2)^0.5</f>
        <v>0.88390000000000013</v>
      </c>
      <c r="J4" s="5">
        <f>((AO4-AQ4)^2+(AP4-AR4)^2)^0.5</f>
        <v>1.8968000000000003</v>
      </c>
      <c r="K4" s="5">
        <f>((AQ4-AS4)^2+(AR4-AT4)^2)^0.5</f>
        <v>0.91120000000000001</v>
      </c>
      <c r="L4" s="5">
        <f>((BS4-BU4)^2+(BT4-BV4)^2)^0.5</f>
        <v>5.3822512557479136</v>
      </c>
      <c r="M4" s="5">
        <f>((BU4-BW4)^2+(BV4-BX4)^2)^0.5</f>
        <v>2.101731405294216</v>
      </c>
      <c r="N4" s="5">
        <f>((BW4-BY4)^2+(BX4-BZ4)^2)^0.5 + ((BY4-CA4)^2+(BZ4-CB4)^2)^0.5</f>
        <v>5.0928400711250568</v>
      </c>
      <c r="O4" s="5" t="s">
        <v>566</v>
      </c>
      <c r="P4" s="5">
        <f>((CE4-CG4)^2+(CF4-CH4)^2)^0.5</f>
        <v>5.5177250130828375</v>
      </c>
      <c r="Q4" s="5">
        <f>((CG4-CI4)^2+(CH4-CJ4)^2)^0.5</f>
        <v>5.249811794721789</v>
      </c>
      <c r="R4" s="5">
        <f>((CO4-CQ4)^2+(CP4-CR4)^2)^0.5</f>
        <v>3.7151317082978359</v>
      </c>
      <c r="S4" s="5">
        <f>((CQ4-CS4)^2+(CR4-CT4)^2)^0.5</f>
        <v>4.4485863822117695</v>
      </c>
      <c r="T4" s="5">
        <f>((CY4-DA4)^2+(CZ4-DB4)^2)^0.5</f>
        <v>5.7424566345772261</v>
      </c>
      <c r="U4" s="5">
        <f>((DA4-DC4)^2+(DB4-DD4)^2)^0.5</f>
        <v>6.4385634927365594</v>
      </c>
      <c r="V4" s="5">
        <f>((DI4-DK4)^2+(DJ4-DL4)^2)^0.5</f>
        <v>1.1457400272313083</v>
      </c>
      <c r="W4" s="5">
        <f>((DK4-DM4)^2+(DL4-DN4)^2)^0.5</f>
        <v>1.45380516232403</v>
      </c>
      <c r="X4" s="5">
        <f>((DM4-DO4)^2+(DN4-DP4)^2)^0.5</f>
        <v>0.31246439797199294</v>
      </c>
      <c r="Y4" s="5">
        <f>((BE4-BK4)^2+(BF4-BL4)^2)^0.5</f>
        <v>1.2642</v>
      </c>
      <c r="Z4" s="5">
        <f>((BG4-BI4)^2+(BH4-BJ4)^2)^0.5</f>
        <v>0.66100000000000003</v>
      </c>
      <c r="AA4" s="5">
        <f>((BC4-BM4)^2+(BD4-BN4)^2)^0.5</f>
        <v>1.7169999999999999</v>
      </c>
      <c r="AB4" s="5">
        <f>((BA4-BO4)^2+(BB4-BP4)^2)^0.5</f>
        <v>3.1806999999999999</v>
      </c>
      <c r="AC4" s="6">
        <f>((AY4-BQ4)^2+(AZ4-BR4)^2)^0.5</f>
        <v>1.8477999999999999</v>
      </c>
      <c r="AD4" s="6">
        <f>((CK4-CM4)^2+(CL4-CN4)^2)^0.5</f>
        <v>0.32200000000000006</v>
      </c>
      <c r="AE4" s="6">
        <f>((CU4-CW4)^2+(CV4-CX4)^2)^0.5</f>
        <v>0.34480000000000022</v>
      </c>
      <c r="AF4" s="6">
        <f>((DE4-DG4)^2+(DF4-DH4)^2)^0.5</f>
        <v>0.29019999999999957</v>
      </c>
      <c r="AG4" s="9">
        <v>0</v>
      </c>
      <c r="AH4" s="9">
        <v>0</v>
      </c>
      <c r="AI4" s="9">
        <v>0</v>
      </c>
      <c r="AJ4" s="9">
        <v>-0.70289999999999997</v>
      </c>
      <c r="AK4" s="9">
        <v>0</v>
      </c>
      <c r="AL4" s="9">
        <v>-1.2179</v>
      </c>
      <c r="AM4" s="9">
        <v>0</v>
      </c>
      <c r="AN4" s="9">
        <v>-2.5057</v>
      </c>
      <c r="AO4" s="9">
        <v>0</v>
      </c>
      <c r="AP4" s="9">
        <v>-3.3896000000000002</v>
      </c>
      <c r="AQ4" s="9">
        <v>0</v>
      </c>
      <c r="AR4" s="9">
        <v>-5.2864000000000004</v>
      </c>
      <c r="AS4" s="9">
        <v>0</v>
      </c>
      <c r="AT4" s="9">
        <v>-6.1976000000000004</v>
      </c>
      <c r="AU4" s="9">
        <v>0</v>
      </c>
      <c r="AV4" s="9">
        <v>-13.3483</v>
      </c>
      <c r="AW4" s="9">
        <v>0</v>
      </c>
      <c r="AX4" s="9">
        <v>-14.328799999999999</v>
      </c>
      <c r="AY4" s="18">
        <v>1.3213999999999999</v>
      </c>
      <c r="AZ4" s="18">
        <v>-7.0674999999999999</v>
      </c>
      <c r="BA4" s="19">
        <v>1.8326</v>
      </c>
      <c r="BB4" s="19">
        <v>-7.0674999999999999</v>
      </c>
      <c r="BC4" s="19">
        <v>1.0089999999999999</v>
      </c>
      <c r="BD4" s="19">
        <v>-7.0674999999999999</v>
      </c>
      <c r="BE4" s="19">
        <v>0.66290000000000004</v>
      </c>
      <c r="BF4" s="19">
        <v>-7.0674999999999999</v>
      </c>
      <c r="BG4" s="19">
        <v>0.27939999999999998</v>
      </c>
      <c r="BH4" s="19">
        <v>-7.0674999999999999</v>
      </c>
      <c r="BI4" s="19">
        <v>-0.38159999999999999</v>
      </c>
      <c r="BJ4" s="19">
        <v>-7.0674999999999999</v>
      </c>
      <c r="BK4" s="19">
        <v>-0.60129999999999995</v>
      </c>
      <c r="BL4" s="19">
        <v>-7.0674999999999999</v>
      </c>
      <c r="BM4" s="19">
        <v>-0.70799999999999996</v>
      </c>
      <c r="BN4" s="19">
        <v>-7.0674999999999999</v>
      </c>
      <c r="BO4" s="19">
        <v>-1.3481000000000001</v>
      </c>
      <c r="BP4" s="19">
        <v>-7.0674999999999999</v>
      </c>
      <c r="BQ4" s="19">
        <v>-0.52639999999999998</v>
      </c>
      <c r="BR4" s="19">
        <v>-7.0674999999999999</v>
      </c>
      <c r="BS4" s="17">
        <v>0</v>
      </c>
      <c r="BT4" s="17">
        <v>0</v>
      </c>
      <c r="BU4" s="17">
        <v>-0.16569999999999999</v>
      </c>
      <c r="BV4" s="17">
        <v>5.3796999999999997</v>
      </c>
      <c r="BW4" s="17">
        <v>1.9259999999999999</v>
      </c>
      <c r="BX4" s="17">
        <v>5.5848000000000004</v>
      </c>
      <c r="BY4" s="17">
        <v>4.4983000000000004</v>
      </c>
      <c r="BZ4" s="17">
        <v>4.7611999999999997</v>
      </c>
      <c r="CA4" s="17">
        <v>5.5396999999999998</v>
      </c>
      <c r="CB4" s="17">
        <v>2.6078999999999999</v>
      </c>
      <c r="CC4" s="17">
        <v>5.5396999999999998</v>
      </c>
      <c r="CD4" s="17">
        <v>2.6078999999999999</v>
      </c>
      <c r="CE4" s="12">
        <v>5.5575000000000001</v>
      </c>
      <c r="CF4" s="12">
        <v>2.7780999999999998</v>
      </c>
      <c r="CG4" s="12">
        <v>4.6311</v>
      </c>
      <c r="CH4" s="12">
        <v>-2.6613000000000002</v>
      </c>
      <c r="CI4" s="12">
        <v>8.8449000000000009</v>
      </c>
      <c r="CJ4" s="12">
        <v>0.46989999999999998</v>
      </c>
      <c r="CK4" s="12">
        <v>5.2667000000000002</v>
      </c>
      <c r="CL4" s="12">
        <v>-6.0299999999999999E-2</v>
      </c>
      <c r="CM4" s="12">
        <v>4.9447000000000001</v>
      </c>
      <c r="CN4" s="12">
        <v>-6.0299999999999999E-2</v>
      </c>
      <c r="CO4" s="12">
        <v>5.0876000000000001</v>
      </c>
      <c r="CP4" s="12">
        <v>3.56E-2</v>
      </c>
      <c r="CQ4" s="12">
        <v>4.3345000000000002</v>
      </c>
      <c r="CR4" s="12">
        <v>-3.6023999999999998</v>
      </c>
      <c r="CS4" s="12">
        <v>8.6600999999999999</v>
      </c>
      <c r="CT4" s="12">
        <v>-4.6412000000000004</v>
      </c>
      <c r="CU4" s="12">
        <v>5.0768000000000004</v>
      </c>
      <c r="CV4" s="12">
        <v>-1.411</v>
      </c>
      <c r="CW4" s="12">
        <v>4.7320000000000002</v>
      </c>
      <c r="CX4" s="12">
        <v>-1.411</v>
      </c>
      <c r="CY4" s="12">
        <v>4.6901000000000002</v>
      </c>
      <c r="CZ4" s="12">
        <v>-1.3240000000000001</v>
      </c>
      <c r="DA4" s="12">
        <v>3.1255000000000002</v>
      </c>
      <c r="DB4" s="12">
        <v>4.2012</v>
      </c>
      <c r="DC4" s="12">
        <v>5.5327999999999999</v>
      </c>
      <c r="DD4" s="12">
        <v>-1.7704</v>
      </c>
      <c r="DE4" s="12">
        <v>4.2150999999999996</v>
      </c>
      <c r="DF4" s="12">
        <v>0.8579</v>
      </c>
      <c r="DG4" s="12">
        <v>3.9249000000000001</v>
      </c>
      <c r="DH4" s="12">
        <v>0.8579</v>
      </c>
      <c r="DI4" s="12">
        <v>4.1516000000000002</v>
      </c>
      <c r="DJ4" s="12">
        <v>0.92330000000000001</v>
      </c>
      <c r="DK4" s="12">
        <v>5.0354999999999999</v>
      </c>
      <c r="DL4" s="12">
        <v>0.1943</v>
      </c>
      <c r="DM4" s="12">
        <v>5.2793999999999999</v>
      </c>
      <c r="DN4" s="12">
        <v>-1.2388999999999999</v>
      </c>
      <c r="DO4" s="12">
        <v>5.1848000000000001</v>
      </c>
      <c r="DP4" s="12">
        <v>-1.5367</v>
      </c>
    </row>
    <row r="5" spans="2:120" ht="15" customHeight="1" x14ac:dyDescent="0.2">
      <c r="B5" s="2" t="s">
        <v>791</v>
      </c>
      <c r="C5" s="2" t="s">
        <v>792</v>
      </c>
      <c r="D5" s="5">
        <f>((AG5-AW5)^2+(AH5-AX5)^2)^0.5</f>
        <v>14.408799999999999</v>
      </c>
      <c r="E5" s="5">
        <f>((AG5-AU5)^2+(AH5-AV5)^2)^0.5</f>
        <v>14.33</v>
      </c>
      <c r="F5" s="5">
        <f>((AG5-AM5)^2+(AH5-AN5)^2)^0.5</f>
        <v>2.5375000000000001</v>
      </c>
      <c r="G5" s="5">
        <f>((AG5-AI5)^2+(AH5-AJ5)^2)^0.5</f>
        <v>0.84140000000000004</v>
      </c>
      <c r="H5" s="5">
        <f>((AK5-AM5)^2+(AL5-AN5)^2)^0.5</f>
        <v>1.0986</v>
      </c>
      <c r="I5" s="5">
        <f>((AM5-AO5)^2+(AN5-AP5)^2)^0.5</f>
        <v>0.71999999999999975</v>
      </c>
      <c r="J5" s="5">
        <f>((AO5-AQ5)^2+(AP5-AR5)^2)^0.5</f>
        <v>2.1597000000000004</v>
      </c>
      <c r="K5" s="5">
        <f>((AQ5-AS5)^2+(AR5-AT5)^2)^0.5</f>
        <v>1.1168999999999993</v>
      </c>
      <c r="L5" s="5">
        <f>((BS5-BU5)^2+(BT5-BV5)^2)^0.5</f>
        <v>6.0490166242125678</v>
      </c>
      <c r="M5" s="5">
        <f>((BU5-BW5)^2+(BV5-BX5)^2)^0.5</f>
        <v>2.1710349536568954</v>
      </c>
      <c r="N5" s="5" t="s">
        <v>566</v>
      </c>
      <c r="O5" s="5" t="s">
        <v>566</v>
      </c>
      <c r="P5" s="5">
        <f>((CE5-CG5)^2+(CF5-CH5)^2)^0.5</f>
        <v>5.8854756791613703</v>
      </c>
      <c r="Q5" s="5">
        <f>((CG5-CI5)^2+(CH5-CJ5)^2)^0.5</f>
        <v>6.0050014487924974</v>
      </c>
      <c r="R5" s="5">
        <f>((CO5-CQ5)^2+(CP5-CR5)^2)^0.5</f>
        <v>4.2784785262988052</v>
      </c>
      <c r="S5" s="5">
        <f>((CQ5-CS5)^2+(CR5-CT5)^2)^0.5</f>
        <v>4.7252820296782279</v>
      </c>
      <c r="T5" s="5">
        <f>((CY5-DA5)^2+(CZ5-DB5)^2)^0.5</f>
        <v>5.3821176919498903</v>
      </c>
      <c r="U5" s="5">
        <f>((DA5-DC5)^2+(DB5-DD5)^2)^0.5</f>
        <v>6.044324486656885</v>
      </c>
      <c r="V5" s="5">
        <f>((DI5-DK5)^2+(DJ5-DL5)^2)^0.5</f>
        <v>0.83618558346816685</v>
      </c>
      <c r="W5" s="5">
        <f>((DK5-DM5)^2+(DL5-DN5)^2)^0.5</f>
        <v>1.5044867330754368</v>
      </c>
      <c r="X5" s="5">
        <f>((DM5-DO5)^2+(DN5-DP5)^2)^0.5</f>
        <v>0.35699710082856434</v>
      </c>
      <c r="Y5" s="5">
        <f>((BE5-BK5)^2+(BF5-BL5)^2)^0.5</f>
        <v>1.2039</v>
      </c>
      <c r="Z5" s="5">
        <f>((BG5-BI5)^2+(BH5-BJ5)^2)^0.5</f>
        <v>0.60319999999999996</v>
      </c>
      <c r="AA5" s="5">
        <f>((BC5-BM5)^2+(BD5-BN5)^2)^0.5</f>
        <v>1.7805</v>
      </c>
      <c r="AB5" s="5">
        <f>((BA5-BO5)^2+(BB5-BP5)^2)^0.5</f>
        <v>3.57</v>
      </c>
      <c r="AC5" s="6">
        <f>((AY5-BQ5)^2+(AZ5-BR5)^2)^0.5</f>
        <v>2.1457000000000002</v>
      </c>
      <c r="AD5" s="6">
        <f>((CK5-CM5)^2+(CL5-CN5)^2)^0.5</f>
        <v>0.37779999999999969</v>
      </c>
      <c r="AE5" s="6">
        <f>((CU5-CW5)^2+(CV5-CX5)^2)^0.5</f>
        <v>0.33969999999999967</v>
      </c>
      <c r="AF5" s="6">
        <f>((DE5-DG5)^2+(DF5-DH5)^2)^0.5</f>
        <v>0.29839999999999911</v>
      </c>
      <c r="AG5" s="9">
        <v>0</v>
      </c>
      <c r="AH5" s="9">
        <v>0</v>
      </c>
      <c r="AI5" s="9">
        <v>0</v>
      </c>
      <c r="AJ5" s="9">
        <v>-0.84140000000000004</v>
      </c>
      <c r="AK5" s="9">
        <v>0</v>
      </c>
      <c r="AL5" s="9">
        <v>-1.4389000000000001</v>
      </c>
      <c r="AM5" s="9">
        <v>0</v>
      </c>
      <c r="AN5" s="9">
        <v>-2.5375000000000001</v>
      </c>
      <c r="AO5" s="9">
        <v>0</v>
      </c>
      <c r="AP5" s="9">
        <v>-3.2574999999999998</v>
      </c>
      <c r="AQ5" s="9">
        <v>0</v>
      </c>
      <c r="AR5" s="9">
        <v>-5.4172000000000002</v>
      </c>
      <c r="AS5" s="9">
        <v>0</v>
      </c>
      <c r="AT5" s="9">
        <v>-6.5340999999999996</v>
      </c>
      <c r="AU5" s="9">
        <v>0</v>
      </c>
      <c r="AV5" s="9">
        <v>-14.33</v>
      </c>
      <c r="AW5" s="9">
        <v>0</v>
      </c>
      <c r="AX5" s="9">
        <v>-14.408799999999999</v>
      </c>
      <c r="AY5" s="18">
        <v>1.2211000000000001</v>
      </c>
      <c r="AZ5" s="18">
        <v>-7.5126999999999997</v>
      </c>
      <c r="BA5" s="19">
        <v>1.8376999999999999</v>
      </c>
      <c r="BB5" s="19">
        <v>-7.5126999999999997</v>
      </c>
      <c r="BC5" s="19">
        <v>1.0165999999999999</v>
      </c>
      <c r="BD5" s="19">
        <v>-7.5126999999999997</v>
      </c>
      <c r="BE5" s="19">
        <v>-0.15939999999999999</v>
      </c>
      <c r="BF5" s="19">
        <v>-7.5126999999999997</v>
      </c>
      <c r="BG5" s="19">
        <v>-0.48580000000000001</v>
      </c>
      <c r="BH5" s="19">
        <v>-7.5126999999999997</v>
      </c>
      <c r="BI5" s="19">
        <v>-1.089</v>
      </c>
      <c r="BJ5" s="19">
        <v>-7.5126999999999997</v>
      </c>
      <c r="BK5" s="19">
        <v>-1.3633</v>
      </c>
      <c r="BL5" s="19">
        <v>-7.5126999999999997</v>
      </c>
      <c r="BM5" s="19">
        <v>-0.76390000000000002</v>
      </c>
      <c r="BN5" s="19">
        <v>-7.5126999999999997</v>
      </c>
      <c r="BO5" s="19">
        <v>-1.7323</v>
      </c>
      <c r="BP5" s="19">
        <v>-7.5126999999999997</v>
      </c>
      <c r="BQ5" s="19">
        <v>-0.92459999999999998</v>
      </c>
      <c r="BR5" s="19">
        <v>-7.5126999999999997</v>
      </c>
      <c r="BS5" s="17">
        <v>0</v>
      </c>
      <c r="BT5" s="17">
        <v>0</v>
      </c>
      <c r="BU5" s="23">
        <v>-5.8356000000000003</v>
      </c>
      <c r="BV5" s="17">
        <v>1.5926</v>
      </c>
      <c r="BW5" s="17">
        <v>-7.4326999999999996</v>
      </c>
      <c r="BX5" s="17">
        <v>3.0632000000000001</v>
      </c>
      <c r="BY5" s="17">
        <v>-7.4326999999999996</v>
      </c>
      <c r="BZ5" s="17">
        <v>3.0632000000000001</v>
      </c>
      <c r="CA5" s="17"/>
      <c r="CB5" s="17"/>
      <c r="CC5" s="17"/>
      <c r="CD5" s="17"/>
      <c r="CE5" s="12">
        <v>-7.1417999999999999</v>
      </c>
      <c r="CF5" s="12">
        <v>3.0695999999999999</v>
      </c>
      <c r="CG5" s="12">
        <v>-12.087199999999999</v>
      </c>
      <c r="CH5" s="12">
        <v>6.2605000000000004</v>
      </c>
      <c r="CI5" s="12">
        <v>-6.1543999999999999</v>
      </c>
      <c r="CJ5" s="12">
        <v>5.3320999999999996</v>
      </c>
      <c r="CK5" s="12">
        <v>3.3839000000000001</v>
      </c>
      <c r="CL5" s="12">
        <v>-2.9323999999999999</v>
      </c>
      <c r="CM5" s="12">
        <v>3.3839000000000001</v>
      </c>
      <c r="CN5" s="12">
        <v>-2.5546000000000002</v>
      </c>
      <c r="CO5" s="12">
        <v>-9.2323000000000004</v>
      </c>
      <c r="CP5" s="12">
        <v>5.1092000000000004</v>
      </c>
      <c r="CQ5" s="12">
        <v>-13.2524</v>
      </c>
      <c r="CR5" s="12">
        <v>3.6448999999999998</v>
      </c>
      <c r="CS5" s="12">
        <v>-8.6309000000000005</v>
      </c>
      <c r="CT5" s="12">
        <v>4.6298000000000004</v>
      </c>
      <c r="CU5" s="12">
        <v>-10.7277</v>
      </c>
      <c r="CV5" s="12">
        <v>4.3269000000000002</v>
      </c>
      <c r="CW5" s="12">
        <v>-10.7277</v>
      </c>
      <c r="CX5" s="12">
        <v>4.6665999999999999</v>
      </c>
      <c r="CY5" s="12">
        <v>-10.606999999999999</v>
      </c>
      <c r="CZ5" s="12">
        <v>4.9187000000000003</v>
      </c>
      <c r="DA5" s="12">
        <v>-14.267200000000001</v>
      </c>
      <c r="DB5" s="12">
        <v>0.9728</v>
      </c>
      <c r="DC5" s="12">
        <v>-8.8562999999999992</v>
      </c>
      <c r="DD5" s="12">
        <v>3.6665000000000001</v>
      </c>
      <c r="DE5" s="12">
        <v>-11.7812</v>
      </c>
      <c r="DF5" s="12">
        <v>3.2702</v>
      </c>
      <c r="DG5" s="12">
        <v>-12.079599999999999</v>
      </c>
      <c r="DH5" s="12">
        <v>3.2702</v>
      </c>
      <c r="DI5" s="12">
        <v>-11.836399999999999</v>
      </c>
      <c r="DJ5" s="12">
        <v>3.5019999999999998</v>
      </c>
      <c r="DK5" s="12">
        <v>-11.348100000000001</v>
      </c>
      <c r="DL5" s="12">
        <v>4.1807999999999996</v>
      </c>
      <c r="DM5" s="12">
        <v>-11.104900000000001</v>
      </c>
      <c r="DN5" s="12">
        <v>5.6654999999999998</v>
      </c>
      <c r="DO5" s="12">
        <v>-11.1487</v>
      </c>
      <c r="DP5" s="12">
        <v>6.0198</v>
      </c>
    </row>
    <row r="6" spans="2:120" ht="16.149999999999999" customHeight="1" x14ac:dyDescent="0.2">
      <c r="B6" s="2"/>
      <c r="C6" s="2"/>
      <c r="D6" s="5">
        <f>((AG6-AW6)^2+(AH6-AX6)^2)^0.5</f>
        <v>0</v>
      </c>
      <c r="E6" s="5">
        <f>((AG6-AU6)^2+(AH6-AV6)^2)^0.5</f>
        <v>0</v>
      </c>
      <c r="F6" s="5">
        <f>((AG6-AM6)^2+(AH6-AN6)^2)^0.5</f>
        <v>0</v>
      </c>
      <c r="G6" s="5">
        <f>((AG6-AI6)^2+(AH6-AJ6)^2)^0.5</f>
        <v>0</v>
      </c>
      <c r="H6" s="5">
        <f>((AK6-AM6)^2+(AL6-AN6)^2)^0.5</f>
        <v>0</v>
      </c>
      <c r="I6" s="5">
        <f>((AM6-AO6)^2+(AN6-AP6)^2)^0.5</f>
        <v>0</v>
      </c>
      <c r="J6" s="5">
        <f>((AO6-AQ6)^2+(AP6-AR6)^2)^0.5</f>
        <v>0</v>
      </c>
      <c r="K6" s="5">
        <f>((AQ6-AS6)^2+(AR6-AT6)^2)^0.5</f>
        <v>0</v>
      </c>
      <c r="L6" s="5">
        <f>((BS6-BU6)^2+(BT6-BV6)^2)^0.5</f>
        <v>0</v>
      </c>
      <c r="M6" s="5">
        <f>((BU6-BW6)^2+(BV6-BX6)^2)^0.5</f>
        <v>0</v>
      </c>
      <c r="N6" s="5">
        <f>((BW6-BY6)^2+(BX6-BZ6)^2)^0.5 + ((BY6-CA6)^2+(BZ6-CB6)^2)^0.5</f>
        <v>0</v>
      </c>
      <c r="O6" s="5">
        <f>((CA6-CC6)^2+(CB6-CD6)^2)^0.5</f>
        <v>0</v>
      </c>
      <c r="P6" s="5">
        <f>((CE6-CG6)^2+(CF6-CH6)^2)^0.5</f>
        <v>0</v>
      </c>
      <c r="Q6" s="5">
        <f>((CG6-CI6)^2+(CH6-CJ6)^2)^0.5</f>
        <v>0</v>
      </c>
      <c r="R6" s="5">
        <f>((CO6-CQ6)^2+(CP6-CR6)^2)^0.5</f>
        <v>0</v>
      </c>
      <c r="S6" s="5">
        <f>((CQ6-CS6)^2+(CR6-CT6)^2)^0.5</f>
        <v>0</v>
      </c>
      <c r="T6" s="5">
        <f>((CY6-DA6)^2+(CZ6-DB6)^2)^0.5</f>
        <v>0</v>
      </c>
      <c r="U6" s="5">
        <f>((DA6-DC6)^2+(DB6-DD6)^2)^0.5</f>
        <v>0</v>
      </c>
      <c r="V6" s="5">
        <f>((DI6-DK6)^2+(DJ6-DL6)^2)^0.5</f>
        <v>0</v>
      </c>
      <c r="W6" s="5">
        <f>((DK6-DM6)^2+(DL6-DN6)^2)^0.5</f>
        <v>0</v>
      </c>
      <c r="X6" s="5">
        <f>((DM6-DO6)^2+(DN6-DP6)^2)^0.5</f>
        <v>0</v>
      </c>
      <c r="Y6" s="5">
        <f>((BE6-BK6)^2+(BF6-BL6)^2)^0.5</f>
        <v>0</v>
      </c>
      <c r="Z6" s="5">
        <f>((BG6-BI6)^2+(BH6-BJ6)^2)^0.5</f>
        <v>0</v>
      </c>
      <c r="AA6" s="5">
        <f>((BC6-BM6)^2+(BD6-BN6)^2)^0.5</f>
        <v>0</v>
      </c>
      <c r="AB6" s="5">
        <f>((BA6-BO6)^2+(BB6-BP6)^2)^0.5</f>
        <v>0</v>
      </c>
      <c r="AC6" s="6">
        <f>((AY6-BQ6)^2+(AZ6-BR6)^2)^0.5</f>
        <v>0</v>
      </c>
      <c r="AD6" s="6">
        <f>((CK6-CM6)^2+(CL6-CN6)^2)^0.5</f>
        <v>0</v>
      </c>
      <c r="AE6" s="6">
        <f>((CU6-CW6)^2+(CV6-CX6)^2)^0.5</f>
        <v>0</v>
      </c>
      <c r="AF6" s="6">
        <f>((DE6-DG6)^2+(DF6-DH6)^2)^0.5</f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>((AG7-AW7)^2+(AH7-AX7)^2)^0.5</f>
        <v>0</v>
      </c>
      <c r="E7" s="5">
        <f>((AG7-AU7)^2+(AH7-AV7)^2)^0.5</f>
        <v>0</v>
      </c>
      <c r="F7" s="5">
        <f>((AG7-AM7)^2+(AH7-AN7)^2)^0.5</f>
        <v>0</v>
      </c>
      <c r="G7" s="5">
        <f>((AG7-AI7)^2+(AH7-AJ7)^2)^0.5</f>
        <v>0</v>
      </c>
      <c r="H7" s="5">
        <f>((AK7-AM7)^2+(AL7-AN7)^2)^0.5</f>
        <v>0</v>
      </c>
      <c r="I7" s="5">
        <f>((AM7-AO7)^2+(AN7-AP7)^2)^0.5</f>
        <v>0</v>
      </c>
      <c r="J7" s="5">
        <f>((AO7-AQ7)^2+(AP7-AR7)^2)^0.5</f>
        <v>0</v>
      </c>
      <c r="K7" s="5">
        <f>((AQ7-AS7)^2+(AR7-AT7)^2)^0.5</f>
        <v>0</v>
      </c>
      <c r="L7" s="5">
        <f>((BS7-BU7)^2+(BT7-BV7)^2)^0.5</f>
        <v>0</v>
      </c>
      <c r="M7" s="5">
        <f>((BU7-BW7)^2+(BV7-BX7)^2)^0.5</f>
        <v>0</v>
      </c>
      <c r="N7" s="5">
        <f>((BW7-BY7)^2+(BX7-BZ7)^2)^0.5 + ((BY7-CA7)^2+(BZ7-CB7)^2)^0.5</f>
        <v>0</v>
      </c>
      <c r="O7" s="5">
        <f>((CA7-CC7)^2+(CB7-CD7)^2)^0.5</f>
        <v>0</v>
      </c>
      <c r="P7" s="5">
        <f>((CE7-CG7)^2+(CF7-CH7)^2)^0.5</f>
        <v>0</v>
      </c>
      <c r="Q7" s="5">
        <f>((CG7-CI7)^2+(CH7-CJ7)^2)^0.5</f>
        <v>0</v>
      </c>
      <c r="R7" s="5">
        <f>((CO7-CQ7)^2+(CP7-CR7)^2)^0.5</f>
        <v>0</v>
      </c>
      <c r="S7" s="5">
        <f>((CQ7-CS7)^2+(CR7-CT7)^2)^0.5</f>
        <v>0</v>
      </c>
      <c r="T7" s="5">
        <f>((CY7-DA7)^2+(CZ7-DB7)^2)^0.5</f>
        <v>0</v>
      </c>
      <c r="U7" s="5">
        <f>((DA7-DC7)^2+(DB7-DD7)^2)^0.5</f>
        <v>0</v>
      </c>
      <c r="V7" s="5">
        <f>((DI7-DK7)^2+(DJ7-DL7)^2)^0.5</f>
        <v>0</v>
      </c>
      <c r="W7" s="5">
        <f>((DK7-DM7)^2+(DL7-DN7)^2)^0.5</f>
        <v>0</v>
      </c>
      <c r="X7" s="5">
        <f>((DM7-DO7)^2+(DN7-DP7)^2)^0.5</f>
        <v>0</v>
      </c>
      <c r="Y7" s="5">
        <f>((BE7-BK7)^2+(BF7-BL7)^2)^0.5</f>
        <v>0</v>
      </c>
      <c r="Z7" s="5">
        <f>((BG7-BI7)^2+(BH7-BJ7)^2)^0.5</f>
        <v>0</v>
      </c>
      <c r="AA7" s="5">
        <f>((BC7-BM7)^2+(BD7-BN7)^2)^0.5</f>
        <v>0</v>
      </c>
      <c r="AB7" s="5">
        <f>((BA7-BO7)^2+(BB7-BP7)^2)^0.5</f>
        <v>0</v>
      </c>
      <c r="AC7" s="6">
        <f>((AY7-BQ7)^2+(AZ7-BR7)^2)^0.5</f>
        <v>0</v>
      </c>
      <c r="AD7" s="6">
        <f>((CK7-CM7)^2+(CL7-CN7)^2)^0.5</f>
        <v>0</v>
      </c>
      <c r="AE7" s="6">
        <f>((CU7-CW7)^2+(CV7-CX7)^2)^0.5</f>
        <v>0</v>
      </c>
      <c r="AF7" s="6">
        <f>((DE7-DG7)^2+(DF7-DH7)^2)^0.5</f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x14ac:dyDescent="0.2">
      <c r="B8" s="13" t="s">
        <v>3</v>
      </c>
      <c r="C8" s="13"/>
      <c r="D8" s="14">
        <f t="shared" ref="D8:AF8" si="0">AVERAGE(D3:D5)</f>
        <v>14.4848</v>
      </c>
      <c r="E8" s="14">
        <f t="shared" si="0"/>
        <v>13.886166666666666</v>
      </c>
      <c r="F8" s="14">
        <f t="shared" si="0"/>
        <v>2.5842333333333332</v>
      </c>
      <c r="G8" s="14">
        <f t="shared" si="0"/>
        <v>0.81426666666666669</v>
      </c>
      <c r="H8" s="14">
        <f t="shared" si="0"/>
        <v>1.2333999999999998</v>
      </c>
      <c r="I8" s="14">
        <f t="shared" si="0"/>
        <v>0.83650000000000002</v>
      </c>
      <c r="J8" s="14">
        <f t="shared" si="0"/>
        <v>1.9698000000000002</v>
      </c>
      <c r="K8" s="14">
        <f t="shared" si="0"/>
        <v>1.0299333333333331</v>
      </c>
      <c r="L8" s="14">
        <f t="shared" si="0"/>
        <v>5.6699236738283645</v>
      </c>
      <c r="M8" s="14">
        <f t="shared" si="0"/>
        <v>2.0730154257180131</v>
      </c>
      <c r="N8" s="14">
        <f t="shared" si="0"/>
        <v>4.8730527421787402</v>
      </c>
      <c r="O8" s="14" t="e">
        <f t="shared" si="0"/>
        <v>#DIV/0!</v>
      </c>
      <c r="P8" s="14">
        <f t="shared" si="0"/>
        <v>5.6221671988198452</v>
      </c>
      <c r="Q8" s="14">
        <f t="shared" si="0"/>
        <v>5.6992400551955171</v>
      </c>
      <c r="R8" s="14">
        <f t="shared" si="0"/>
        <v>4.0913486506346448</v>
      </c>
      <c r="S8" s="14">
        <f t="shared" si="0"/>
        <v>4.5647371956385134</v>
      </c>
      <c r="T8" s="14">
        <f t="shared" si="0"/>
        <v>5.6473703073428956</v>
      </c>
      <c r="U8" s="14">
        <f t="shared" si="0"/>
        <v>6.3157490645256713</v>
      </c>
      <c r="V8" s="14">
        <f t="shared" si="0"/>
        <v>1.0450161814339864</v>
      </c>
      <c r="W8" s="14">
        <f t="shared" si="0"/>
        <v>1.4906016779211066</v>
      </c>
      <c r="X8" s="14">
        <f t="shared" si="0"/>
        <v>0.32685745442819553</v>
      </c>
      <c r="Y8" s="14">
        <f t="shared" si="0"/>
        <v>1.2542666666666666</v>
      </c>
      <c r="Z8" s="14">
        <f t="shared" si="0"/>
        <v>0.63603333333333334</v>
      </c>
      <c r="AA8" s="14">
        <f t="shared" si="0"/>
        <v>1.7426333333333333</v>
      </c>
      <c r="AB8" s="14">
        <f t="shared" si="0"/>
        <v>3.3405333333333331</v>
      </c>
      <c r="AC8" s="14">
        <f t="shared" si="0"/>
        <v>2.0195000000000003</v>
      </c>
      <c r="AD8" s="14">
        <f t="shared" si="0"/>
        <v>0.34989999999999988</v>
      </c>
      <c r="AE8" s="14">
        <f t="shared" si="0"/>
        <v>0.34923333333333328</v>
      </c>
      <c r="AF8" s="14">
        <f t="shared" si="0"/>
        <v>0.30353333333333293</v>
      </c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7"/>
      <c r="BT8" s="7"/>
      <c r="BU8" s="7"/>
      <c r="BV8" s="7"/>
      <c r="BW8" s="7"/>
      <c r="BX8" s="7"/>
      <c r="BY8" s="7"/>
      <c r="BZ8" s="7"/>
    </row>
    <row r="9" spans="2:120" x14ac:dyDescent="0.2">
      <c r="B9" s="13" t="s">
        <v>4</v>
      </c>
      <c r="C9" s="13"/>
      <c r="D9" s="14">
        <f>STDEV(D3:D5)</f>
        <v>0.20486092843682996</v>
      </c>
      <c r="E9" s="14">
        <f>STDEV(E3:E5)</f>
        <v>0.49755946713265675</v>
      </c>
      <c r="F9" s="14">
        <f>STDEV(F3:F5)</f>
        <v>0.10964311803908762</v>
      </c>
      <c r="G9" s="14">
        <f>STDEV(G3,G5:G5)</f>
        <v>4.0375797205751816E-2</v>
      </c>
      <c r="H9" s="14">
        <f t="shared" ref="H9:AF9" si="1">STDEV(H3:H5)</f>
        <v>0.11746182358536747</v>
      </c>
      <c r="I9" s="14">
        <f t="shared" si="1"/>
        <v>0.1014736911716532</v>
      </c>
      <c r="J9" s="14">
        <f t="shared" si="1"/>
        <v>0.16591657542271071</v>
      </c>
      <c r="K9" s="14">
        <f t="shared" si="1"/>
        <v>0.1064657848011899</v>
      </c>
      <c r="L9" s="14">
        <f t="shared" si="1"/>
        <v>0.34265478172787456</v>
      </c>
      <c r="M9" s="14">
        <f t="shared" si="1"/>
        <v>0.11509631663413103</v>
      </c>
      <c r="N9" s="14">
        <f t="shared" si="1"/>
        <v>0.31082622143363764</v>
      </c>
      <c r="O9" s="14" t="e">
        <f t="shared" si="1"/>
        <v>#DIV/0!</v>
      </c>
      <c r="P9" s="14">
        <f t="shared" si="1"/>
        <v>0.22964976109573521</v>
      </c>
      <c r="Q9" s="14">
        <f t="shared" si="1"/>
        <v>0.39756506370969652</v>
      </c>
      <c r="R9" s="14">
        <f t="shared" si="1"/>
        <v>0.32581489902259575</v>
      </c>
      <c r="S9" s="14">
        <f t="shared" si="1"/>
        <v>0.14359053635723801</v>
      </c>
      <c r="T9" s="14">
        <f t="shared" si="1"/>
        <v>0.23276267444056067</v>
      </c>
      <c r="U9" s="14">
        <f t="shared" si="1"/>
        <v>0.23541416889108285</v>
      </c>
      <c r="V9" s="14">
        <f t="shared" si="1"/>
        <v>0.1808902728498506</v>
      </c>
      <c r="W9" s="14">
        <f t="shared" si="1"/>
        <v>3.2184727250236501E-2</v>
      </c>
      <c r="X9" s="14">
        <f t="shared" si="1"/>
        <v>2.6110471598196176E-2</v>
      </c>
      <c r="Y9" s="14">
        <f t="shared" si="1"/>
        <v>4.6207827619715397E-2</v>
      </c>
      <c r="Z9" s="14">
        <f t="shared" si="1"/>
        <v>2.9692142619442856E-2</v>
      </c>
      <c r="AA9" s="14">
        <f t="shared" si="1"/>
        <v>3.3470932663033706E-2</v>
      </c>
      <c r="AB9" s="14">
        <f t="shared" si="1"/>
        <v>0.20377738670748852</v>
      </c>
      <c r="AC9" s="14">
        <f t="shared" si="1"/>
        <v>0.15407397573892886</v>
      </c>
      <c r="AD9" s="14">
        <f t="shared" si="1"/>
        <v>2.7899999999999814E-2</v>
      </c>
      <c r="AE9" s="14">
        <f t="shared" si="1"/>
        <v>1.2361364541721723E-2</v>
      </c>
      <c r="AF9" s="14">
        <f t="shared" si="1"/>
        <v>1.6509795072421247E-2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7"/>
      <c r="BT9" s="7"/>
      <c r="BU9" s="7"/>
      <c r="BV9" s="7"/>
      <c r="BW9" s="7"/>
      <c r="BX9" s="7"/>
      <c r="BY9" s="7"/>
      <c r="BZ9" s="7"/>
    </row>
    <row r="10" spans="2:120" x14ac:dyDescent="0.2">
      <c r="B10" s="13" t="s">
        <v>5</v>
      </c>
      <c r="C10" s="13"/>
      <c r="D10" s="14">
        <f>MAX(D3:D5)-MIN(D3:D5)</f>
        <v>0.3879999999999999</v>
      </c>
      <c r="E10" s="14">
        <f>MAX(E3:E5)-MIN(E3:E5)</f>
        <v>0.98170000000000002</v>
      </c>
      <c r="F10" s="14">
        <f>MAX(F3:F5)-MIN(F3:F5)</f>
        <v>0.20379999999999976</v>
      </c>
      <c r="G10" s="14">
        <f>MAX(G3,G5:G5)-MIN(G3,G5:G5)</f>
        <v>5.7099999999999929E-2</v>
      </c>
      <c r="H10" s="14">
        <f t="shared" ref="H10:AF10" si="2">MAX(H3:H5)-MIN(H3:H5)</f>
        <v>0.21519999999999984</v>
      </c>
      <c r="I10" s="14">
        <f t="shared" si="2"/>
        <v>0.18560000000000043</v>
      </c>
      <c r="J10" s="14">
        <f t="shared" si="2"/>
        <v>0.30680000000000041</v>
      </c>
      <c r="K10" s="14">
        <f t="shared" si="2"/>
        <v>0.20569999999999933</v>
      </c>
      <c r="L10" s="14">
        <f t="shared" si="2"/>
        <v>0.66676536846465417</v>
      </c>
      <c r="M10" s="14">
        <f t="shared" si="2"/>
        <v>0.22475503545396691</v>
      </c>
      <c r="N10" s="14">
        <f t="shared" si="2"/>
        <v>0.43957465789263317</v>
      </c>
      <c r="O10" s="14">
        <f t="shared" si="2"/>
        <v>0</v>
      </c>
      <c r="P10" s="14">
        <f t="shared" si="2"/>
        <v>0.42217477494604339</v>
      </c>
      <c r="Q10" s="14">
        <f t="shared" si="2"/>
        <v>0.75518965407070837</v>
      </c>
      <c r="R10" s="14">
        <f t="shared" si="2"/>
        <v>0.56530400900945743</v>
      </c>
      <c r="S10" s="14">
        <f t="shared" si="2"/>
        <v>0.27669564746645836</v>
      </c>
      <c r="T10" s="14">
        <f t="shared" si="2"/>
        <v>0.43541890355168</v>
      </c>
      <c r="U10" s="14">
        <f t="shared" si="2"/>
        <v>0.42003472752668269</v>
      </c>
      <c r="V10" s="14">
        <f t="shared" si="2"/>
        <v>0.31693735013431779</v>
      </c>
      <c r="W10" s="14">
        <f t="shared" si="2"/>
        <v>5.9707976039823141E-2</v>
      </c>
      <c r="X10" s="14">
        <f t="shared" si="2"/>
        <v>4.5886236344535092E-2</v>
      </c>
      <c r="Y10" s="14">
        <f t="shared" si="2"/>
        <v>9.0799999999999992E-2</v>
      </c>
      <c r="Z10" s="14">
        <f t="shared" si="2"/>
        <v>5.7800000000000074E-2</v>
      </c>
      <c r="AA10" s="14">
        <f t="shared" si="2"/>
        <v>6.3500000000000112E-2</v>
      </c>
      <c r="AB10" s="14">
        <f t="shared" si="2"/>
        <v>0.38929999999999998</v>
      </c>
      <c r="AC10" s="14">
        <f t="shared" si="2"/>
        <v>0.29790000000000028</v>
      </c>
      <c r="AD10" s="14">
        <f t="shared" si="2"/>
        <v>5.5799999999999628E-2</v>
      </c>
      <c r="AE10" s="14">
        <f t="shared" si="2"/>
        <v>2.3500000000000298E-2</v>
      </c>
      <c r="AF10" s="14">
        <f t="shared" si="2"/>
        <v>3.1800000000000495E-2</v>
      </c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 t="s">
        <v>55</v>
      </c>
      <c r="AW10" s="7"/>
      <c r="AX10" s="7"/>
      <c r="AY10" s="7"/>
      <c r="AZ10" s="7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7"/>
      <c r="BT10" s="7"/>
      <c r="BU10" s="7"/>
      <c r="BV10" s="7"/>
      <c r="BW10" s="7"/>
      <c r="BX10" s="7"/>
      <c r="BY10" s="7"/>
      <c r="BZ10" s="7"/>
    </row>
    <row r="11" spans="2:120" x14ac:dyDescent="0.2">
      <c r="B11" s="13" t="s">
        <v>6</v>
      </c>
      <c r="C11" s="13"/>
      <c r="D11" s="14">
        <f>MIN(D3:D5)</f>
        <v>14.328799999999999</v>
      </c>
      <c r="E11" s="14">
        <f>MIN(E3:E5)</f>
        <v>13.3483</v>
      </c>
      <c r="F11" s="14">
        <f>MIN(F3:F5)</f>
        <v>2.5057</v>
      </c>
      <c r="G11" s="14">
        <f>MIN(G3,G5:G5)</f>
        <v>0.84140000000000004</v>
      </c>
      <c r="H11" s="14">
        <f t="shared" ref="H11:AF11" si="3">MIN(H3:H5)</f>
        <v>1.0986</v>
      </c>
      <c r="I11" s="14">
        <f t="shared" si="3"/>
        <v>0.71999999999999975</v>
      </c>
      <c r="J11" s="14">
        <f t="shared" si="3"/>
        <v>1.8529</v>
      </c>
      <c r="K11" s="14">
        <f t="shared" si="3"/>
        <v>0.91120000000000001</v>
      </c>
      <c r="L11" s="14">
        <f t="shared" si="3"/>
        <v>5.3822512557479136</v>
      </c>
      <c r="M11" s="14">
        <f t="shared" si="3"/>
        <v>1.9462799182029284</v>
      </c>
      <c r="N11" s="14">
        <f t="shared" si="3"/>
        <v>4.6532654132324236</v>
      </c>
      <c r="O11" s="14">
        <f t="shared" si="3"/>
        <v>0</v>
      </c>
      <c r="P11" s="14">
        <f t="shared" si="3"/>
        <v>5.4633009042153269</v>
      </c>
      <c r="Q11" s="14">
        <f t="shared" si="3"/>
        <v>5.249811794721789</v>
      </c>
      <c r="R11" s="14">
        <f t="shared" si="3"/>
        <v>3.7151317082978359</v>
      </c>
      <c r="S11" s="14">
        <f t="shared" si="3"/>
        <v>4.4485863822117695</v>
      </c>
      <c r="T11" s="14">
        <f t="shared" si="3"/>
        <v>5.3821176919498903</v>
      </c>
      <c r="U11" s="14">
        <f t="shared" si="3"/>
        <v>6.044324486656885</v>
      </c>
      <c r="V11" s="14">
        <f t="shared" si="3"/>
        <v>0.83618558346816685</v>
      </c>
      <c r="W11" s="14">
        <f t="shared" si="3"/>
        <v>1.45380516232403</v>
      </c>
      <c r="X11" s="14">
        <f t="shared" si="3"/>
        <v>0.31111086448402925</v>
      </c>
      <c r="Y11" s="14">
        <f t="shared" si="3"/>
        <v>1.2039</v>
      </c>
      <c r="Z11" s="14">
        <f t="shared" si="3"/>
        <v>0.60319999999999996</v>
      </c>
      <c r="AA11" s="14">
        <f t="shared" si="3"/>
        <v>1.7169999999999999</v>
      </c>
      <c r="AB11" s="14">
        <f t="shared" si="3"/>
        <v>3.1806999999999999</v>
      </c>
      <c r="AC11" s="14">
        <f t="shared" si="3"/>
        <v>1.8477999999999999</v>
      </c>
      <c r="AD11" s="14">
        <f t="shared" si="3"/>
        <v>0.32200000000000006</v>
      </c>
      <c r="AE11" s="14">
        <f t="shared" si="3"/>
        <v>0.33969999999999967</v>
      </c>
      <c r="AF11" s="14">
        <f t="shared" si="3"/>
        <v>0.29019999999999957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/>
      <c r="BV11" s="7"/>
      <c r="BW11" s="7"/>
      <c r="BX11" s="7"/>
      <c r="BY11" s="7"/>
      <c r="BZ11" s="7"/>
    </row>
    <row r="12" spans="2:120" x14ac:dyDescent="0.2">
      <c r="B12" s="13" t="s">
        <v>7</v>
      </c>
      <c r="C12" s="13"/>
      <c r="D12" s="14">
        <f>MAX(D3:D5)</f>
        <v>14.716799999999999</v>
      </c>
      <c r="E12" s="14">
        <f>MAX(E3:E5)</f>
        <v>14.33</v>
      </c>
      <c r="F12" s="14">
        <f>MAX(F3:F5)</f>
        <v>2.7094999999999998</v>
      </c>
      <c r="G12" s="14">
        <f>MAX(G3,G5:G5)</f>
        <v>0.89849999999999997</v>
      </c>
      <c r="H12" s="14">
        <f t="shared" ref="H12:AF12" si="4">MAX(H3:H5)</f>
        <v>1.3137999999999999</v>
      </c>
      <c r="I12" s="14">
        <f t="shared" si="4"/>
        <v>0.90560000000000018</v>
      </c>
      <c r="J12" s="14">
        <f t="shared" si="4"/>
        <v>2.1597000000000004</v>
      </c>
      <c r="K12" s="14">
        <f t="shared" si="4"/>
        <v>1.1168999999999993</v>
      </c>
      <c r="L12" s="14">
        <f t="shared" si="4"/>
        <v>6.0490166242125678</v>
      </c>
      <c r="M12" s="14">
        <f t="shared" si="4"/>
        <v>2.1710349536568954</v>
      </c>
      <c r="N12" s="14">
        <f t="shared" si="4"/>
        <v>5.0928400711250568</v>
      </c>
      <c r="O12" s="14">
        <f t="shared" si="4"/>
        <v>0</v>
      </c>
      <c r="P12" s="14">
        <f t="shared" si="4"/>
        <v>5.8854756791613703</v>
      </c>
      <c r="Q12" s="14">
        <f t="shared" si="4"/>
        <v>6.0050014487924974</v>
      </c>
      <c r="R12" s="14">
        <f t="shared" si="4"/>
        <v>4.2804357173072933</v>
      </c>
      <c r="S12" s="14">
        <f t="shared" si="4"/>
        <v>4.7252820296782279</v>
      </c>
      <c r="T12" s="14">
        <f t="shared" si="4"/>
        <v>5.8175365955015703</v>
      </c>
      <c r="U12" s="14">
        <f t="shared" si="4"/>
        <v>6.4643592141835677</v>
      </c>
      <c r="V12" s="14">
        <f t="shared" si="4"/>
        <v>1.1531229336024846</v>
      </c>
      <c r="W12" s="14">
        <f t="shared" si="4"/>
        <v>1.5135131383638531</v>
      </c>
      <c r="X12" s="14">
        <f t="shared" si="4"/>
        <v>0.35699710082856434</v>
      </c>
      <c r="Y12" s="14">
        <f t="shared" si="4"/>
        <v>1.2947</v>
      </c>
      <c r="Z12" s="14">
        <f t="shared" si="4"/>
        <v>0.66100000000000003</v>
      </c>
      <c r="AA12" s="14">
        <f t="shared" si="4"/>
        <v>1.7805</v>
      </c>
      <c r="AB12" s="14">
        <f t="shared" si="4"/>
        <v>3.57</v>
      </c>
      <c r="AC12" s="14">
        <f t="shared" si="4"/>
        <v>2.1457000000000002</v>
      </c>
      <c r="AD12" s="14">
        <f t="shared" si="4"/>
        <v>0.37779999999999969</v>
      </c>
      <c r="AE12" s="14">
        <f t="shared" si="4"/>
        <v>0.36319999999999997</v>
      </c>
      <c r="AF12" s="14">
        <f t="shared" si="4"/>
        <v>0.32200000000000006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56</v>
      </c>
      <c r="C13" s="13"/>
      <c r="D13" s="15">
        <f t="shared" ref="D13:AF13" si="5">COUNT(D3:D5)</f>
        <v>3</v>
      </c>
      <c r="E13" s="15">
        <f t="shared" si="5"/>
        <v>3</v>
      </c>
      <c r="F13" s="15">
        <f t="shared" si="5"/>
        <v>3</v>
      </c>
      <c r="G13" s="15">
        <f t="shared" si="5"/>
        <v>3</v>
      </c>
      <c r="H13" s="15">
        <f t="shared" si="5"/>
        <v>3</v>
      </c>
      <c r="I13" s="15">
        <f t="shared" si="5"/>
        <v>3</v>
      </c>
      <c r="J13" s="15">
        <f t="shared" si="5"/>
        <v>3</v>
      </c>
      <c r="K13" s="15">
        <f t="shared" si="5"/>
        <v>3</v>
      </c>
      <c r="L13" s="15">
        <f t="shared" si="5"/>
        <v>3</v>
      </c>
      <c r="M13" s="15">
        <f t="shared" si="5"/>
        <v>3</v>
      </c>
      <c r="N13" s="15">
        <f t="shared" si="5"/>
        <v>2</v>
      </c>
      <c r="O13" s="15">
        <f t="shared" si="5"/>
        <v>0</v>
      </c>
      <c r="P13" s="15">
        <f t="shared" si="5"/>
        <v>3</v>
      </c>
      <c r="Q13" s="15">
        <f t="shared" si="5"/>
        <v>3</v>
      </c>
      <c r="R13" s="15">
        <f t="shared" si="5"/>
        <v>3</v>
      </c>
      <c r="S13" s="15">
        <f t="shared" si="5"/>
        <v>3</v>
      </c>
      <c r="T13" s="15">
        <f t="shared" si="5"/>
        <v>3</v>
      </c>
      <c r="U13" s="15">
        <f t="shared" si="5"/>
        <v>3</v>
      </c>
      <c r="V13" s="15">
        <f t="shared" si="5"/>
        <v>3</v>
      </c>
      <c r="W13" s="15">
        <f t="shared" si="5"/>
        <v>3</v>
      </c>
      <c r="X13" s="15">
        <f t="shared" si="5"/>
        <v>3</v>
      </c>
      <c r="Y13" s="15">
        <f t="shared" si="5"/>
        <v>3</v>
      </c>
      <c r="Z13" s="15">
        <f t="shared" si="5"/>
        <v>3</v>
      </c>
      <c r="AA13" s="15">
        <f t="shared" si="5"/>
        <v>3</v>
      </c>
      <c r="AB13" s="15">
        <f t="shared" si="5"/>
        <v>3</v>
      </c>
      <c r="AC13" s="15">
        <f t="shared" si="5"/>
        <v>3</v>
      </c>
      <c r="AD13" s="15">
        <f t="shared" si="5"/>
        <v>3</v>
      </c>
      <c r="AE13" s="15">
        <f t="shared" si="5"/>
        <v>3</v>
      </c>
      <c r="AF13" s="15">
        <f t="shared" si="5"/>
        <v>3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"/>
      <c r="C14" s="1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7"/>
      <c r="AH14" s="7"/>
      <c r="AI14" s="8"/>
      <c r="AJ14" s="8"/>
      <c r="AK14" s="8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"/>
      <c r="C15" s="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7"/>
      <c r="AH15" s="7"/>
      <c r="AI15" s="8"/>
      <c r="AJ15" s="8"/>
      <c r="AK15" s="8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s="20" customFormat="1" x14ac:dyDescent="0.2">
      <c r="B16" s="1" t="s">
        <v>57</v>
      </c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86">
        <v>1</v>
      </c>
      <c r="AH16" s="86"/>
      <c r="AI16" s="87">
        <v>2</v>
      </c>
      <c r="AJ16" s="87"/>
      <c r="AK16" s="87">
        <v>3</v>
      </c>
      <c r="AL16" s="87"/>
      <c r="AM16" s="86">
        <v>4</v>
      </c>
      <c r="AN16" s="86"/>
      <c r="AO16" s="86">
        <v>5</v>
      </c>
      <c r="AP16" s="86"/>
      <c r="AQ16" s="86">
        <v>6</v>
      </c>
      <c r="AR16" s="86"/>
      <c r="AS16" s="86">
        <v>7</v>
      </c>
      <c r="AT16" s="86"/>
      <c r="AU16" s="86">
        <v>8</v>
      </c>
      <c r="AV16" s="86"/>
      <c r="AW16" s="86">
        <v>9</v>
      </c>
      <c r="AX16" s="86"/>
      <c r="AY16" s="86">
        <v>10</v>
      </c>
      <c r="AZ16" s="86"/>
      <c r="BA16" s="86">
        <v>11</v>
      </c>
      <c r="BB16" s="86"/>
      <c r="BC16" s="86">
        <v>12</v>
      </c>
      <c r="BD16" s="86"/>
      <c r="BE16" s="86">
        <v>13</v>
      </c>
      <c r="BF16" s="86"/>
      <c r="BG16" s="86">
        <v>14</v>
      </c>
      <c r="BH16" s="86"/>
      <c r="BI16" s="86">
        <v>15</v>
      </c>
      <c r="BJ16" s="86"/>
      <c r="BK16" s="86">
        <v>16</v>
      </c>
      <c r="BL16" s="86"/>
      <c r="BM16" s="86">
        <v>17</v>
      </c>
      <c r="BN16" s="86"/>
      <c r="BO16" s="86">
        <v>18</v>
      </c>
      <c r="BP16" s="86"/>
      <c r="BQ16" s="86">
        <v>19</v>
      </c>
      <c r="BR16" s="86"/>
      <c r="BS16" s="86">
        <v>20</v>
      </c>
      <c r="BT16" s="86"/>
      <c r="BU16" s="86">
        <v>21</v>
      </c>
      <c r="BV16" s="86"/>
      <c r="BW16" s="86">
        <v>22</v>
      </c>
      <c r="BX16" s="86"/>
      <c r="BY16" s="3"/>
      <c r="BZ16" s="3"/>
    </row>
    <row r="17" spans="2:120" s="20" customFormat="1" x14ac:dyDescent="0.2">
      <c r="B17" s="1" t="s">
        <v>9</v>
      </c>
      <c r="C17" s="1"/>
      <c r="D17" s="2" t="s">
        <v>10</v>
      </c>
      <c r="E17" s="2" t="s">
        <v>64</v>
      </c>
      <c r="F17" s="2" t="s">
        <v>11</v>
      </c>
      <c r="G17" s="2" t="s">
        <v>76</v>
      </c>
      <c r="H17" s="2" t="s">
        <v>77</v>
      </c>
      <c r="I17" s="2" t="s">
        <v>68</v>
      </c>
      <c r="J17" s="2" t="s">
        <v>69</v>
      </c>
      <c r="K17" s="2" t="s">
        <v>12</v>
      </c>
      <c r="L17" s="2" t="s">
        <v>74</v>
      </c>
      <c r="M17" s="2" t="s">
        <v>75</v>
      </c>
      <c r="N17" s="2" t="s">
        <v>145</v>
      </c>
      <c r="O17" s="2" t="s">
        <v>144</v>
      </c>
      <c r="P17" s="2" t="s">
        <v>167</v>
      </c>
      <c r="Q17" s="2" t="s">
        <v>168</v>
      </c>
      <c r="R17" s="2" t="s">
        <v>169</v>
      </c>
      <c r="S17" s="2" t="s">
        <v>170</v>
      </c>
      <c r="T17" s="2" t="s">
        <v>171</v>
      </c>
      <c r="U17" s="2" t="s">
        <v>172</v>
      </c>
      <c r="V17" s="2" t="s">
        <v>600</v>
      </c>
      <c r="W17" s="2" t="s">
        <v>601</v>
      </c>
      <c r="X17" s="2" t="s">
        <v>602</v>
      </c>
      <c r="Y17" s="2" t="s">
        <v>13</v>
      </c>
      <c r="Z17" s="2" t="s">
        <v>14</v>
      </c>
      <c r="AA17" s="2" t="s">
        <v>78</v>
      </c>
      <c r="AB17" s="20" t="s">
        <v>79</v>
      </c>
      <c r="AC17" s="1" t="s">
        <v>80</v>
      </c>
      <c r="AD17" s="1" t="s">
        <v>501</v>
      </c>
      <c r="AE17" s="1" t="s">
        <v>502</v>
      </c>
      <c r="AF17" s="1" t="s">
        <v>503</v>
      </c>
      <c r="AG17" s="3" t="s">
        <v>15</v>
      </c>
      <c r="AH17" s="3" t="s">
        <v>16</v>
      </c>
      <c r="AI17" s="4" t="s">
        <v>17</v>
      </c>
      <c r="AJ17" s="4" t="s">
        <v>18</v>
      </c>
      <c r="AK17" s="4" t="s">
        <v>19</v>
      </c>
      <c r="AL17" s="3" t="s">
        <v>20</v>
      </c>
      <c r="AM17" s="3" t="s">
        <v>21</v>
      </c>
      <c r="AN17" s="3" t="s">
        <v>22</v>
      </c>
      <c r="AO17" s="3" t="s">
        <v>23</v>
      </c>
      <c r="AP17" s="3" t="s">
        <v>24</v>
      </c>
      <c r="AQ17" s="3" t="s">
        <v>25</v>
      </c>
      <c r="AR17" s="3" t="s">
        <v>26</v>
      </c>
      <c r="AS17" s="3" t="s">
        <v>27</v>
      </c>
      <c r="AT17" s="3" t="s">
        <v>28</v>
      </c>
      <c r="AU17" s="3" t="s">
        <v>29</v>
      </c>
      <c r="AV17" s="3" t="s">
        <v>30</v>
      </c>
      <c r="AW17" s="3" t="s">
        <v>31</v>
      </c>
      <c r="AX17" s="3" t="s">
        <v>32</v>
      </c>
      <c r="AY17" s="3" t="s">
        <v>43</v>
      </c>
      <c r="AZ17" s="3" t="s">
        <v>44</v>
      </c>
      <c r="BA17" s="3" t="s">
        <v>45</v>
      </c>
      <c r="BB17" s="3" t="s">
        <v>46</v>
      </c>
      <c r="BC17" s="3" t="s">
        <v>47</v>
      </c>
      <c r="BD17" s="3" t="s">
        <v>48</v>
      </c>
      <c r="BE17" s="3" t="s">
        <v>49</v>
      </c>
      <c r="BF17" s="3" t="s">
        <v>50</v>
      </c>
      <c r="BG17" s="3" t="s">
        <v>51</v>
      </c>
      <c r="BH17" s="3" t="s">
        <v>52</v>
      </c>
      <c r="BI17" s="3" t="s">
        <v>53</v>
      </c>
      <c r="BJ17" s="3" t="s">
        <v>54</v>
      </c>
      <c r="BK17" s="3" t="s">
        <v>70</v>
      </c>
      <c r="BL17" s="3" t="s">
        <v>71</v>
      </c>
      <c r="BM17" s="3" t="s">
        <v>72</v>
      </c>
      <c r="BN17" s="3" t="s">
        <v>73</v>
      </c>
      <c r="BO17" s="3" t="s">
        <v>81</v>
      </c>
      <c r="BP17" s="3" t="s">
        <v>82</v>
      </c>
      <c r="BQ17" s="3" t="s">
        <v>83</v>
      </c>
      <c r="BR17" s="3" t="s">
        <v>84</v>
      </c>
      <c r="BS17" s="3" t="s">
        <v>33</v>
      </c>
      <c r="BT17" s="3" t="s">
        <v>34</v>
      </c>
      <c r="BU17" s="3" t="s">
        <v>35</v>
      </c>
      <c r="BV17" s="3" t="s">
        <v>36</v>
      </c>
      <c r="BW17" s="3" t="s">
        <v>37</v>
      </c>
      <c r="BX17" s="3" t="s">
        <v>38</v>
      </c>
      <c r="BY17" s="3" t="s">
        <v>147</v>
      </c>
      <c r="BZ17" s="3" t="s">
        <v>148</v>
      </c>
      <c r="CA17" s="3" t="s">
        <v>39</v>
      </c>
      <c r="CB17" s="3" t="s">
        <v>40</v>
      </c>
      <c r="CC17" s="3" t="s">
        <v>41</v>
      </c>
      <c r="CD17" s="3" t="s">
        <v>42</v>
      </c>
      <c r="CE17" s="20" t="s">
        <v>149</v>
      </c>
      <c r="CF17" s="20" t="s">
        <v>150</v>
      </c>
      <c r="CG17" s="20" t="s">
        <v>151</v>
      </c>
      <c r="CH17" s="20" t="s">
        <v>152</v>
      </c>
      <c r="CI17" s="20" t="s">
        <v>153</v>
      </c>
      <c r="CJ17" s="20" t="s">
        <v>154</v>
      </c>
      <c r="CK17" s="20" t="s">
        <v>500</v>
      </c>
      <c r="CL17" s="20" t="s">
        <v>505</v>
      </c>
      <c r="CM17" s="20" t="s">
        <v>506</v>
      </c>
      <c r="CN17" s="20" t="s">
        <v>507</v>
      </c>
      <c r="CO17" s="20" t="s">
        <v>155</v>
      </c>
      <c r="CP17" s="20" t="s">
        <v>156</v>
      </c>
      <c r="CQ17" s="20" t="s">
        <v>157</v>
      </c>
      <c r="CR17" s="20" t="s">
        <v>158</v>
      </c>
      <c r="CS17" s="20" t="s">
        <v>159</v>
      </c>
      <c r="CT17" s="20" t="s">
        <v>160</v>
      </c>
      <c r="CU17" s="20" t="s">
        <v>504</v>
      </c>
      <c r="CV17" s="20" t="s">
        <v>508</v>
      </c>
      <c r="CW17" s="20" t="s">
        <v>509</v>
      </c>
      <c r="CX17" s="20" t="s">
        <v>510</v>
      </c>
      <c r="CY17" s="20" t="s">
        <v>161</v>
      </c>
      <c r="CZ17" s="20" t="s">
        <v>165</v>
      </c>
      <c r="DA17" s="20" t="s">
        <v>166</v>
      </c>
      <c r="DB17" s="20" t="s">
        <v>162</v>
      </c>
      <c r="DC17" s="20" t="s">
        <v>163</v>
      </c>
      <c r="DD17" s="20" t="s">
        <v>164</v>
      </c>
      <c r="DE17" s="20" t="s">
        <v>511</v>
      </c>
      <c r="DF17" s="20" t="s">
        <v>512</v>
      </c>
      <c r="DG17" s="20" t="s">
        <v>513</v>
      </c>
      <c r="DH17" s="20" t="s">
        <v>514</v>
      </c>
      <c r="DI17" s="20" t="s">
        <v>592</v>
      </c>
      <c r="DJ17" s="20" t="s">
        <v>593</v>
      </c>
      <c r="DK17" s="20" t="s">
        <v>595</v>
      </c>
      <c r="DL17" s="20" t="s">
        <v>594</v>
      </c>
      <c r="DM17" s="20" t="s">
        <v>596</v>
      </c>
      <c r="DN17" s="20" t="s">
        <v>597</v>
      </c>
      <c r="DO17" s="20" t="s">
        <v>598</v>
      </c>
      <c r="DP17" s="20" t="s">
        <v>599</v>
      </c>
    </row>
    <row r="18" spans="2:120" x14ac:dyDescent="0.2">
      <c r="B18" s="1"/>
      <c r="C18" s="1"/>
      <c r="D18" s="5">
        <f t="shared" ref="D18:D27" si="6">((AG18-AW18)^2+(AH18-AX18)^2)^0.5</f>
        <v>0</v>
      </c>
      <c r="E18" s="5">
        <f t="shared" ref="E18:E27" si="7">((AG18-AU18)^2+(AH18-AV18)^2)^0.5</f>
        <v>0</v>
      </c>
      <c r="F18" s="5">
        <f t="shared" ref="F18:F27" si="8">((AG18-AM18)^2+(AH18-AN18)^2)^0.5</f>
        <v>0</v>
      </c>
      <c r="G18" s="5">
        <f t="shared" ref="G18:G27" si="9">((AG18-AI18)^2+(AH18-AJ18)^2)^0.5</f>
        <v>0</v>
      </c>
      <c r="H18" s="5">
        <f t="shared" ref="H18:H27" si="10">((AK18-AM18)^2+(AL18-AN18)^2)^0.5</f>
        <v>0</v>
      </c>
      <c r="I18" s="5">
        <f t="shared" ref="I18:I27" si="11">((AM18-AO18)^2+(AN18-AP18)^2)^0.5</f>
        <v>0</v>
      </c>
      <c r="J18" s="5">
        <f t="shared" ref="J18:J27" si="12">((AO18-AQ18)^2+(AP18-AR18)^2)^0.5</f>
        <v>0</v>
      </c>
      <c r="K18" s="5">
        <f t="shared" ref="K18:K27" si="13">((AQ18-AS18)^2+(AR18-AT18)^2)^0.5</f>
        <v>0</v>
      </c>
      <c r="L18" s="5">
        <f t="shared" ref="L18:L27" si="14">((BS18-BU18)^2+(BT18-BV18)^2)^0.5</f>
        <v>0</v>
      </c>
      <c r="M18" s="5">
        <f t="shared" ref="M18:M27" si="15">((BU18-BW18)^2+(BV18-BX18)^2)^0.5</f>
        <v>0</v>
      </c>
      <c r="N18" s="5">
        <f t="shared" ref="N18:N27" si="16">((BW18-BY18)^2+(BX18-BZ18)^2)^0.5 + ((BY18-CA18)^2+(BZ18-CB18)^2)^0.5</f>
        <v>0</v>
      </c>
      <c r="O18" s="5">
        <f t="shared" ref="O18:O27" si="17">((CA18-CC18)^2+(CB18-CD18)^2)^0.5</f>
        <v>0</v>
      </c>
      <c r="P18" s="5">
        <f>((CE18-CG18)^2+(CF18-CH18)^2)^0.5</f>
        <v>0</v>
      </c>
      <c r="Q18" s="5">
        <f t="shared" ref="Q18:Q27" si="18">((CG18-CI18)^2+(CH18-CJ18)^2)^0.5</f>
        <v>0</v>
      </c>
      <c r="R18" s="5">
        <f>((CO18-CQ18)^2+(CP18-CR18)^2)^0.5</f>
        <v>0</v>
      </c>
      <c r="S18" s="5">
        <f>((CQ18-CS18)^2+(CR18-CT18)^2)^0.5</f>
        <v>0</v>
      </c>
      <c r="T18" s="5">
        <f>((CY18-DA18)^2+(CZ18-DB18)^2)^0.5</f>
        <v>0</v>
      </c>
      <c r="U18" s="5">
        <f>((DA18-DC18)^2+(DB18-DD18)^2)^0.5</f>
        <v>0</v>
      </c>
      <c r="V18" s="5">
        <f>((DI18-DK18)^2+(DJ18-DL18)^2)^0.5</f>
        <v>0</v>
      </c>
      <c r="W18" s="5">
        <f>((DK18-DM18)^2+(DL18-DN18)^2)^0.5</f>
        <v>0</v>
      </c>
      <c r="X18" s="5">
        <f>((DM18-DO18)^2+(DN18-DP18)^2)^0.5</f>
        <v>0</v>
      </c>
      <c r="Y18" s="5">
        <f t="shared" ref="Y18:Y27" si="19">((BE18-BK18)^2+(BF18-BL18)^2)^0.5</f>
        <v>0</v>
      </c>
      <c r="Z18" s="5">
        <f t="shared" ref="Z18:Z27" si="20">((BG18-BI18)^2+(BH18-BJ18)^2)^0.5</f>
        <v>0</v>
      </c>
      <c r="AA18" s="5">
        <f t="shared" ref="AA18:AA27" si="21">((BC18-BM18)^2+(BD18-BN18)^2)^0.5</f>
        <v>0</v>
      </c>
      <c r="AB18" s="5">
        <f t="shared" ref="AB18:AB27" si="22">((BA18-BO18)^2+(BB18-BP18)^2)^0.5</f>
        <v>0</v>
      </c>
      <c r="AC18" s="6">
        <f t="shared" ref="AC18:AC27" si="23">((AY18-BQ18)^2+(AZ18-BR18)^2)^0.5</f>
        <v>0</v>
      </c>
      <c r="AD18" s="6">
        <f>((CK18-CM18)^2+(CL18-CN18)^2)^0.5</f>
        <v>0</v>
      </c>
      <c r="AE18" s="6">
        <f>((CU18-CW18)^2+(CV18-CX18)^2)^0.5</f>
        <v>0</v>
      </c>
      <c r="AF18" s="6">
        <f>((DE18-DG18)^2+(DF18-DH18)^2)^0.5</f>
        <v>0</v>
      </c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18"/>
      <c r="AZ18" s="18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</row>
    <row r="19" spans="2:120" x14ac:dyDescent="0.2">
      <c r="B19" s="1"/>
      <c r="C19" s="1"/>
      <c r="D19" s="5">
        <f t="shared" si="6"/>
        <v>0</v>
      </c>
      <c r="E19" s="5">
        <f t="shared" si="7"/>
        <v>0</v>
      </c>
      <c r="F19" s="5">
        <f t="shared" si="8"/>
        <v>0</v>
      </c>
      <c r="G19" s="5">
        <f t="shared" si="9"/>
        <v>0</v>
      </c>
      <c r="H19" s="5">
        <f t="shared" si="10"/>
        <v>0</v>
      </c>
      <c r="I19" s="5">
        <f t="shared" si="11"/>
        <v>0</v>
      </c>
      <c r="J19" s="5">
        <f t="shared" si="12"/>
        <v>0</v>
      </c>
      <c r="K19" s="5">
        <f t="shared" si="13"/>
        <v>0</v>
      </c>
      <c r="L19" s="5">
        <f t="shared" si="14"/>
        <v>0</v>
      </c>
      <c r="M19" s="5">
        <f t="shared" si="15"/>
        <v>0</v>
      </c>
      <c r="N19" s="5">
        <f t="shared" si="16"/>
        <v>0</v>
      </c>
      <c r="O19" s="5">
        <f t="shared" si="17"/>
        <v>0</v>
      </c>
      <c r="P19" s="5">
        <f t="shared" ref="P19:P27" si="24">((CE19-CG19)^2+(CF19-CH19)^2)^0.5</f>
        <v>0</v>
      </c>
      <c r="Q19" s="5">
        <f t="shared" si="18"/>
        <v>0</v>
      </c>
      <c r="R19" s="5">
        <f t="shared" ref="R19:R27" si="25">((CO19-CQ19)^2+(CP19-CR19)^2)^0.5</f>
        <v>0</v>
      </c>
      <c r="S19" s="5">
        <f t="shared" ref="S19:S27" si="26">((CQ19-CS19)^2+(CR19-CT19)^2)^0.5</f>
        <v>0</v>
      </c>
      <c r="T19" s="5">
        <f t="shared" ref="T19:T27" si="27">((CY19-DA19)^2+(CZ19-DB19)^2)^0.5</f>
        <v>0</v>
      </c>
      <c r="U19" s="5">
        <f t="shared" ref="U19:U27" si="28">((DA19-DC19)^2+(DB19-DD19)^2)^0.5</f>
        <v>0</v>
      </c>
      <c r="V19" s="5">
        <f t="shared" ref="V19:V27" si="29">((DI19-DK19)^2+(DJ19-DL19)^2)^0.5</f>
        <v>0</v>
      </c>
      <c r="W19" s="5">
        <f t="shared" ref="W19:W27" si="30">((DK19-DM19)^2+(DL19-DN19)^2)^0.5</f>
        <v>0</v>
      </c>
      <c r="X19" s="5">
        <f t="shared" ref="X19:X27" si="31">((DM19-DO19)^2+(DN19-DP19)^2)^0.5</f>
        <v>0</v>
      </c>
      <c r="Y19" s="5">
        <f t="shared" si="19"/>
        <v>0</v>
      </c>
      <c r="Z19" s="5">
        <f t="shared" si="20"/>
        <v>0</v>
      </c>
      <c r="AA19" s="5">
        <f t="shared" si="21"/>
        <v>0</v>
      </c>
      <c r="AB19" s="5">
        <f t="shared" si="22"/>
        <v>0</v>
      </c>
      <c r="AC19" s="6">
        <f t="shared" si="23"/>
        <v>0</v>
      </c>
      <c r="AD19" s="6">
        <f t="shared" ref="AD19:AD27" si="32">((CK19-CM19)^2+(CL19-CN19)^2)^0.5</f>
        <v>0</v>
      </c>
      <c r="AE19" s="6">
        <f t="shared" ref="AE19:AE27" si="33">((CU19-CW19)^2+(CV19-CX19)^2)^0.5</f>
        <v>0</v>
      </c>
      <c r="AF19" s="6">
        <f t="shared" ref="AF19:AF27" si="34">((DE19-DG19)^2+(DF19-DH19)^2)^0.5</f>
        <v>0</v>
      </c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18"/>
      <c r="AZ19" s="18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</row>
    <row r="20" spans="2:120" x14ac:dyDescent="0.2">
      <c r="B20" s="1"/>
      <c r="C20" s="1"/>
      <c r="D20" s="5">
        <f t="shared" si="6"/>
        <v>0</v>
      </c>
      <c r="E20" s="5">
        <f t="shared" si="7"/>
        <v>0</v>
      </c>
      <c r="F20" s="5">
        <f t="shared" si="8"/>
        <v>0</v>
      </c>
      <c r="G20" s="5">
        <f t="shared" si="9"/>
        <v>0</v>
      </c>
      <c r="H20" s="5">
        <f t="shared" si="10"/>
        <v>0</v>
      </c>
      <c r="I20" s="5">
        <f t="shared" si="11"/>
        <v>0</v>
      </c>
      <c r="J20" s="5">
        <f t="shared" si="12"/>
        <v>0</v>
      </c>
      <c r="K20" s="5">
        <f t="shared" si="13"/>
        <v>0</v>
      </c>
      <c r="L20" s="5">
        <f t="shared" si="14"/>
        <v>0</v>
      </c>
      <c r="M20" s="5">
        <f t="shared" si="15"/>
        <v>0</v>
      </c>
      <c r="N20" s="5">
        <f t="shared" si="16"/>
        <v>0</v>
      </c>
      <c r="O20" s="5">
        <f>((CA20-CC20)^2+(CB20-CD20)^2)^0.5</f>
        <v>0</v>
      </c>
      <c r="P20" s="5">
        <f t="shared" si="24"/>
        <v>0</v>
      </c>
      <c r="Q20" s="5">
        <f t="shared" si="18"/>
        <v>0</v>
      </c>
      <c r="R20" s="5">
        <f t="shared" si="25"/>
        <v>0</v>
      </c>
      <c r="S20" s="5">
        <f t="shared" si="26"/>
        <v>0</v>
      </c>
      <c r="T20" s="5">
        <f t="shared" si="27"/>
        <v>0</v>
      </c>
      <c r="U20" s="5">
        <f t="shared" si="28"/>
        <v>0</v>
      </c>
      <c r="V20" s="5">
        <f t="shared" si="29"/>
        <v>0</v>
      </c>
      <c r="W20" s="5">
        <f t="shared" si="30"/>
        <v>0</v>
      </c>
      <c r="X20" s="5">
        <f t="shared" si="31"/>
        <v>0</v>
      </c>
      <c r="Y20" s="5">
        <f t="shared" si="19"/>
        <v>0</v>
      </c>
      <c r="Z20" s="5">
        <f t="shared" si="20"/>
        <v>0</v>
      </c>
      <c r="AA20" s="5">
        <f t="shared" si="21"/>
        <v>0</v>
      </c>
      <c r="AB20" s="5">
        <f t="shared" si="22"/>
        <v>0</v>
      </c>
      <c r="AC20" s="6">
        <f t="shared" si="23"/>
        <v>0</v>
      </c>
      <c r="AD20" s="6">
        <f t="shared" si="32"/>
        <v>0</v>
      </c>
      <c r="AE20" s="6">
        <f t="shared" si="33"/>
        <v>0</v>
      </c>
      <c r="AF20" s="6">
        <f t="shared" si="34"/>
        <v>0</v>
      </c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18"/>
      <c r="AZ20" s="18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</row>
    <row r="21" spans="2:120" x14ac:dyDescent="0.2">
      <c r="B21" s="1"/>
      <c r="C21" s="1"/>
      <c r="D21" s="5">
        <f t="shared" si="6"/>
        <v>0</v>
      </c>
      <c r="E21" s="5">
        <f t="shared" si="7"/>
        <v>0</v>
      </c>
      <c r="F21" s="5">
        <f t="shared" si="8"/>
        <v>0</v>
      </c>
      <c r="G21" s="5">
        <f t="shared" si="9"/>
        <v>0</v>
      </c>
      <c r="H21" s="5">
        <f t="shared" si="10"/>
        <v>0</v>
      </c>
      <c r="I21" s="5">
        <f t="shared" si="11"/>
        <v>0</v>
      </c>
      <c r="J21" s="5">
        <f t="shared" si="12"/>
        <v>0</v>
      </c>
      <c r="K21" s="5">
        <f t="shared" si="13"/>
        <v>0</v>
      </c>
      <c r="L21" s="5">
        <f t="shared" si="14"/>
        <v>0</v>
      </c>
      <c r="M21" s="5">
        <f t="shared" si="15"/>
        <v>0</v>
      </c>
      <c r="N21" s="5">
        <f t="shared" si="16"/>
        <v>0</v>
      </c>
      <c r="O21" s="5">
        <f t="shared" si="17"/>
        <v>0</v>
      </c>
      <c r="P21" s="5">
        <f t="shared" si="24"/>
        <v>0</v>
      </c>
      <c r="Q21" s="5">
        <f t="shared" si="18"/>
        <v>0</v>
      </c>
      <c r="R21" s="5">
        <f t="shared" si="25"/>
        <v>0</v>
      </c>
      <c r="S21" s="5">
        <f t="shared" si="26"/>
        <v>0</v>
      </c>
      <c r="T21" s="5">
        <f t="shared" si="27"/>
        <v>0</v>
      </c>
      <c r="U21" s="5">
        <f t="shared" si="28"/>
        <v>0</v>
      </c>
      <c r="V21" s="5">
        <f t="shared" si="29"/>
        <v>0</v>
      </c>
      <c r="W21" s="5">
        <f t="shared" si="30"/>
        <v>0</v>
      </c>
      <c r="X21" s="5">
        <f t="shared" si="31"/>
        <v>0</v>
      </c>
      <c r="Y21" s="5">
        <f t="shared" si="19"/>
        <v>0</v>
      </c>
      <c r="Z21" s="5">
        <f t="shared" si="20"/>
        <v>0</v>
      </c>
      <c r="AA21" s="5">
        <f t="shared" si="21"/>
        <v>0</v>
      </c>
      <c r="AB21" s="5">
        <f t="shared" si="22"/>
        <v>0</v>
      </c>
      <c r="AC21" s="6">
        <f t="shared" si="23"/>
        <v>0</v>
      </c>
      <c r="AD21" s="6">
        <f t="shared" si="32"/>
        <v>0</v>
      </c>
      <c r="AE21" s="6">
        <f t="shared" si="33"/>
        <v>0</v>
      </c>
      <c r="AF21" s="6">
        <f t="shared" si="34"/>
        <v>0</v>
      </c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18"/>
      <c r="AZ21" s="18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</row>
    <row r="22" spans="2:120" x14ac:dyDescent="0.2">
      <c r="B22" s="1"/>
      <c r="C22" s="1"/>
      <c r="D22" s="5">
        <f t="shared" si="6"/>
        <v>0</v>
      </c>
      <c r="E22" s="5">
        <f t="shared" si="7"/>
        <v>0</v>
      </c>
      <c r="F22" s="5">
        <f t="shared" si="8"/>
        <v>0</v>
      </c>
      <c r="G22" s="5">
        <f t="shared" si="9"/>
        <v>0</v>
      </c>
      <c r="H22" s="5">
        <f t="shared" si="10"/>
        <v>0</v>
      </c>
      <c r="I22" s="5">
        <f t="shared" si="11"/>
        <v>0</v>
      </c>
      <c r="J22" s="5">
        <f t="shared" si="12"/>
        <v>0</v>
      </c>
      <c r="K22" s="5">
        <f t="shared" si="13"/>
        <v>0</v>
      </c>
      <c r="L22" s="5">
        <f t="shared" si="14"/>
        <v>0</v>
      </c>
      <c r="M22" s="5">
        <f t="shared" si="15"/>
        <v>0</v>
      </c>
      <c r="N22" s="5">
        <f t="shared" si="16"/>
        <v>0</v>
      </c>
      <c r="O22" s="5">
        <f t="shared" si="17"/>
        <v>0</v>
      </c>
      <c r="P22" s="5">
        <f t="shared" si="24"/>
        <v>0</v>
      </c>
      <c r="Q22" s="5">
        <f t="shared" si="18"/>
        <v>0</v>
      </c>
      <c r="R22" s="5">
        <f t="shared" si="25"/>
        <v>0</v>
      </c>
      <c r="S22" s="5">
        <f t="shared" si="26"/>
        <v>0</v>
      </c>
      <c r="T22" s="5">
        <f t="shared" si="27"/>
        <v>0</v>
      </c>
      <c r="U22" s="5">
        <f t="shared" si="28"/>
        <v>0</v>
      </c>
      <c r="V22" s="5">
        <f t="shared" si="29"/>
        <v>0</v>
      </c>
      <c r="W22" s="5">
        <f t="shared" si="30"/>
        <v>0</v>
      </c>
      <c r="X22" s="5">
        <f t="shared" si="31"/>
        <v>0</v>
      </c>
      <c r="Y22" s="5">
        <f t="shared" si="19"/>
        <v>0</v>
      </c>
      <c r="Z22" s="5">
        <f t="shared" si="20"/>
        <v>0</v>
      </c>
      <c r="AA22" s="5">
        <f t="shared" si="21"/>
        <v>0</v>
      </c>
      <c r="AB22" s="5">
        <f t="shared" si="22"/>
        <v>0</v>
      </c>
      <c r="AC22" s="6">
        <f t="shared" si="23"/>
        <v>0</v>
      </c>
      <c r="AD22" s="6">
        <f t="shared" si="32"/>
        <v>0</v>
      </c>
      <c r="AE22" s="6">
        <f t="shared" si="33"/>
        <v>0</v>
      </c>
      <c r="AF22" s="6">
        <f t="shared" si="34"/>
        <v>0</v>
      </c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18"/>
      <c r="AZ22" s="18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</row>
    <row r="23" spans="2:120" x14ac:dyDescent="0.2">
      <c r="B23" s="1"/>
      <c r="C23" s="1"/>
      <c r="D23" s="5">
        <f t="shared" si="6"/>
        <v>0</v>
      </c>
      <c r="E23" s="5">
        <f t="shared" si="7"/>
        <v>0</v>
      </c>
      <c r="F23" s="5">
        <f t="shared" si="8"/>
        <v>0</v>
      </c>
      <c r="G23" s="5">
        <f t="shared" si="9"/>
        <v>0</v>
      </c>
      <c r="H23" s="5">
        <f t="shared" si="10"/>
        <v>0</v>
      </c>
      <c r="I23" s="5">
        <f t="shared" si="11"/>
        <v>0</v>
      </c>
      <c r="J23" s="5">
        <f t="shared" si="12"/>
        <v>0</v>
      </c>
      <c r="K23" s="5">
        <f t="shared" si="13"/>
        <v>0</v>
      </c>
      <c r="L23" s="5">
        <f t="shared" si="14"/>
        <v>0</v>
      </c>
      <c r="M23" s="5">
        <f t="shared" si="15"/>
        <v>0</v>
      </c>
      <c r="N23" s="5">
        <f t="shared" si="16"/>
        <v>0</v>
      </c>
      <c r="O23" s="5">
        <f t="shared" si="17"/>
        <v>0</v>
      </c>
      <c r="P23" s="5">
        <f t="shared" si="24"/>
        <v>0</v>
      </c>
      <c r="Q23" s="5">
        <f t="shared" si="18"/>
        <v>0</v>
      </c>
      <c r="R23" s="5">
        <f t="shared" si="25"/>
        <v>0</v>
      </c>
      <c r="S23" s="5">
        <f t="shared" si="26"/>
        <v>0</v>
      </c>
      <c r="T23" s="5">
        <f t="shared" si="27"/>
        <v>0</v>
      </c>
      <c r="U23" s="5">
        <f t="shared" si="28"/>
        <v>0</v>
      </c>
      <c r="V23" s="5">
        <f t="shared" si="29"/>
        <v>0</v>
      </c>
      <c r="W23" s="5">
        <f t="shared" si="30"/>
        <v>0</v>
      </c>
      <c r="X23" s="5">
        <f t="shared" si="31"/>
        <v>0</v>
      </c>
      <c r="Y23" s="5">
        <f t="shared" si="19"/>
        <v>0</v>
      </c>
      <c r="Z23" s="5">
        <f t="shared" si="20"/>
        <v>0</v>
      </c>
      <c r="AA23" s="5">
        <f t="shared" si="21"/>
        <v>0</v>
      </c>
      <c r="AB23" s="5">
        <f t="shared" si="22"/>
        <v>0</v>
      </c>
      <c r="AC23" s="6">
        <f t="shared" si="23"/>
        <v>0</v>
      </c>
      <c r="AD23" s="6">
        <f t="shared" si="32"/>
        <v>0</v>
      </c>
      <c r="AE23" s="6">
        <f t="shared" si="33"/>
        <v>0</v>
      </c>
      <c r="AF23" s="6">
        <f t="shared" si="34"/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6"/>
        <v>0</v>
      </c>
      <c r="E24" s="5">
        <f t="shared" si="7"/>
        <v>0</v>
      </c>
      <c r="F24" s="5">
        <f t="shared" si="8"/>
        <v>0</v>
      </c>
      <c r="G24" s="5">
        <f t="shared" si="9"/>
        <v>0</v>
      </c>
      <c r="H24" s="5">
        <f t="shared" si="10"/>
        <v>0</v>
      </c>
      <c r="I24" s="5">
        <f t="shared" si="11"/>
        <v>0</v>
      </c>
      <c r="J24" s="5">
        <f t="shared" si="12"/>
        <v>0</v>
      </c>
      <c r="K24" s="5">
        <f t="shared" si="13"/>
        <v>0</v>
      </c>
      <c r="L24" s="5">
        <f t="shared" si="14"/>
        <v>0</v>
      </c>
      <c r="M24" s="5">
        <f t="shared" si="15"/>
        <v>0</v>
      </c>
      <c r="N24" s="5">
        <f t="shared" si="16"/>
        <v>0</v>
      </c>
      <c r="O24" s="5">
        <f t="shared" si="17"/>
        <v>0</v>
      </c>
      <c r="P24" s="5">
        <f t="shared" si="24"/>
        <v>0</v>
      </c>
      <c r="Q24" s="5">
        <f t="shared" si="18"/>
        <v>0</v>
      </c>
      <c r="R24" s="5">
        <f t="shared" si="25"/>
        <v>0</v>
      </c>
      <c r="S24" s="5">
        <f t="shared" si="26"/>
        <v>0</v>
      </c>
      <c r="T24" s="5">
        <f t="shared" si="27"/>
        <v>0</v>
      </c>
      <c r="U24" s="5">
        <f t="shared" si="28"/>
        <v>0</v>
      </c>
      <c r="V24" s="5">
        <f t="shared" si="29"/>
        <v>0</v>
      </c>
      <c r="W24" s="5">
        <f t="shared" si="30"/>
        <v>0</v>
      </c>
      <c r="X24" s="5">
        <f t="shared" si="31"/>
        <v>0</v>
      </c>
      <c r="Y24" s="5">
        <f t="shared" si="19"/>
        <v>0</v>
      </c>
      <c r="Z24" s="5">
        <f t="shared" si="20"/>
        <v>0</v>
      </c>
      <c r="AA24" s="5">
        <f t="shared" si="21"/>
        <v>0</v>
      </c>
      <c r="AB24" s="5">
        <f t="shared" si="22"/>
        <v>0</v>
      </c>
      <c r="AC24" s="6">
        <f t="shared" si="23"/>
        <v>0</v>
      </c>
      <c r="AD24" s="6">
        <f t="shared" si="32"/>
        <v>0</v>
      </c>
      <c r="AE24" s="6">
        <f t="shared" si="33"/>
        <v>0</v>
      </c>
      <c r="AF24" s="6">
        <f t="shared" si="34"/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6"/>
        <v>0</v>
      </c>
      <c r="E25" s="5">
        <f t="shared" si="7"/>
        <v>0</v>
      </c>
      <c r="F25" s="5">
        <f t="shared" si="8"/>
        <v>0</v>
      </c>
      <c r="G25" s="5">
        <f t="shared" si="9"/>
        <v>0</v>
      </c>
      <c r="H25" s="5">
        <f t="shared" si="10"/>
        <v>0</v>
      </c>
      <c r="I25" s="5">
        <f t="shared" si="11"/>
        <v>0</v>
      </c>
      <c r="J25" s="5">
        <f t="shared" si="12"/>
        <v>0</v>
      </c>
      <c r="K25" s="5">
        <f t="shared" si="13"/>
        <v>0</v>
      </c>
      <c r="L25" s="5">
        <f t="shared" si="14"/>
        <v>0</v>
      </c>
      <c r="M25" s="5">
        <f t="shared" si="15"/>
        <v>0</v>
      </c>
      <c r="N25" s="5">
        <f t="shared" si="16"/>
        <v>0</v>
      </c>
      <c r="O25" s="5">
        <f t="shared" si="17"/>
        <v>0</v>
      </c>
      <c r="P25" s="5">
        <f t="shared" si="24"/>
        <v>0</v>
      </c>
      <c r="Q25" s="5">
        <f t="shared" si="18"/>
        <v>0</v>
      </c>
      <c r="R25" s="5">
        <f t="shared" si="25"/>
        <v>0</v>
      </c>
      <c r="S25" s="5">
        <f t="shared" si="26"/>
        <v>0</v>
      </c>
      <c r="T25" s="5">
        <f t="shared" si="27"/>
        <v>0</v>
      </c>
      <c r="U25" s="5">
        <f t="shared" si="28"/>
        <v>0</v>
      </c>
      <c r="V25" s="5">
        <f t="shared" si="29"/>
        <v>0</v>
      </c>
      <c r="W25" s="5">
        <f t="shared" si="30"/>
        <v>0</v>
      </c>
      <c r="X25" s="5">
        <f t="shared" si="31"/>
        <v>0</v>
      </c>
      <c r="Y25" s="5">
        <f t="shared" si="19"/>
        <v>0</v>
      </c>
      <c r="Z25" s="5">
        <f t="shared" si="20"/>
        <v>0</v>
      </c>
      <c r="AA25" s="5">
        <f t="shared" si="21"/>
        <v>0</v>
      </c>
      <c r="AB25" s="5">
        <f t="shared" si="22"/>
        <v>0</v>
      </c>
      <c r="AC25" s="6">
        <f t="shared" si="23"/>
        <v>0</v>
      </c>
      <c r="AD25" s="6">
        <f t="shared" si="32"/>
        <v>0</v>
      </c>
      <c r="AE25" s="6">
        <f t="shared" si="33"/>
        <v>0</v>
      </c>
      <c r="AF25" s="6">
        <f t="shared" si="34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6"/>
        <v>0</v>
      </c>
      <c r="E26" s="5">
        <f t="shared" si="7"/>
        <v>0</v>
      </c>
      <c r="F26" s="5">
        <f t="shared" si="8"/>
        <v>0</v>
      </c>
      <c r="G26" s="5">
        <f t="shared" si="9"/>
        <v>0</v>
      </c>
      <c r="H26" s="5">
        <f t="shared" si="10"/>
        <v>0</v>
      </c>
      <c r="I26" s="5">
        <f t="shared" si="11"/>
        <v>0</v>
      </c>
      <c r="J26" s="5">
        <f t="shared" si="12"/>
        <v>0</v>
      </c>
      <c r="K26" s="5">
        <f t="shared" si="13"/>
        <v>0</v>
      </c>
      <c r="L26" s="5">
        <f t="shared" si="14"/>
        <v>0</v>
      </c>
      <c r="M26" s="5">
        <f t="shared" si="15"/>
        <v>0</v>
      </c>
      <c r="N26" s="5">
        <f t="shared" si="16"/>
        <v>0</v>
      </c>
      <c r="O26" s="5">
        <f t="shared" si="17"/>
        <v>0</v>
      </c>
      <c r="P26" s="5">
        <f t="shared" si="24"/>
        <v>0</v>
      </c>
      <c r="Q26" s="5">
        <f t="shared" si="18"/>
        <v>0</v>
      </c>
      <c r="R26" s="5">
        <f t="shared" si="25"/>
        <v>0</v>
      </c>
      <c r="S26" s="5">
        <f t="shared" si="26"/>
        <v>0</v>
      </c>
      <c r="T26" s="5">
        <f t="shared" si="27"/>
        <v>0</v>
      </c>
      <c r="U26" s="5">
        <f t="shared" si="28"/>
        <v>0</v>
      </c>
      <c r="V26" s="5">
        <f t="shared" si="29"/>
        <v>0</v>
      </c>
      <c r="W26" s="5">
        <f t="shared" si="30"/>
        <v>0</v>
      </c>
      <c r="X26" s="5">
        <f t="shared" si="31"/>
        <v>0</v>
      </c>
      <c r="Y26" s="5">
        <f t="shared" si="19"/>
        <v>0</v>
      </c>
      <c r="Z26" s="5">
        <f t="shared" si="20"/>
        <v>0</v>
      </c>
      <c r="AA26" s="5">
        <f t="shared" si="21"/>
        <v>0</v>
      </c>
      <c r="AB26" s="5">
        <f t="shared" si="22"/>
        <v>0</v>
      </c>
      <c r="AC26" s="6">
        <f t="shared" si="23"/>
        <v>0</v>
      </c>
      <c r="AD26" s="6">
        <f t="shared" si="32"/>
        <v>0</v>
      </c>
      <c r="AE26" s="6">
        <f t="shared" si="33"/>
        <v>0</v>
      </c>
      <c r="AF26" s="6">
        <f t="shared" si="34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6"/>
        <v>0</v>
      </c>
      <c r="E27" s="5">
        <f t="shared" si="7"/>
        <v>0</v>
      </c>
      <c r="F27" s="5">
        <f t="shared" si="8"/>
        <v>0</v>
      </c>
      <c r="G27" s="5">
        <f t="shared" si="9"/>
        <v>0</v>
      </c>
      <c r="H27" s="5">
        <f t="shared" si="10"/>
        <v>0</v>
      </c>
      <c r="I27" s="5">
        <f t="shared" si="11"/>
        <v>0</v>
      </c>
      <c r="J27" s="5">
        <f t="shared" si="12"/>
        <v>0</v>
      </c>
      <c r="K27" s="5">
        <f t="shared" si="13"/>
        <v>0</v>
      </c>
      <c r="L27" s="5">
        <f t="shared" si="14"/>
        <v>0</v>
      </c>
      <c r="M27" s="5">
        <f t="shared" si="15"/>
        <v>0</v>
      </c>
      <c r="N27" s="5">
        <f t="shared" si="16"/>
        <v>0</v>
      </c>
      <c r="O27" s="5">
        <f t="shared" si="17"/>
        <v>0</v>
      </c>
      <c r="P27" s="5">
        <f t="shared" si="24"/>
        <v>0</v>
      </c>
      <c r="Q27" s="5">
        <f t="shared" si="18"/>
        <v>0</v>
      </c>
      <c r="R27" s="5">
        <f t="shared" si="25"/>
        <v>0</v>
      </c>
      <c r="S27" s="5">
        <f t="shared" si="26"/>
        <v>0</v>
      </c>
      <c r="T27" s="5">
        <f t="shared" si="27"/>
        <v>0</v>
      </c>
      <c r="U27" s="5">
        <f t="shared" si="28"/>
        <v>0</v>
      </c>
      <c r="V27" s="5">
        <f t="shared" si="29"/>
        <v>0</v>
      </c>
      <c r="W27" s="5">
        <f t="shared" si="30"/>
        <v>0</v>
      </c>
      <c r="X27" s="5">
        <f t="shared" si="31"/>
        <v>0</v>
      </c>
      <c r="Y27" s="5">
        <f t="shared" si="19"/>
        <v>0</v>
      </c>
      <c r="Z27" s="5">
        <f t="shared" si="20"/>
        <v>0</v>
      </c>
      <c r="AA27" s="5">
        <f t="shared" si="21"/>
        <v>0</v>
      </c>
      <c r="AB27" s="5">
        <f t="shared" si="22"/>
        <v>0</v>
      </c>
      <c r="AC27" s="6">
        <f t="shared" si="23"/>
        <v>0</v>
      </c>
      <c r="AD27" s="6">
        <f t="shared" si="32"/>
        <v>0</v>
      </c>
      <c r="AE27" s="6">
        <f t="shared" si="33"/>
        <v>0</v>
      </c>
      <c r="AF27" s="6">
        <f t="shared" si="34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3" t="s">
        <v>3</v>
      </c>
      <c r="C28" s="13"/>
      <c r="D28" s="14">
        <f>AVERAGE(D18:D22)</f>
        <v>0</v>
      </c>
      <c r="E28" s="14">
        <f t="shared" ref="E28:AF28" si="35">AVERAGE(E18:E22)</f>
        <v>0</v>
      </c>
      <c r="F28" s="14">
        <f t="shared" si="35"/>
        <v>0</v>
      </c>
      <c r="G28" s="14">
        <f t="shared" si="35"/>
        <v>0</v>
      </c>
      <c r="H28" s="14">
        <f t="shared" si="35"/>
        <v>0</v>
      </c>
      <c r="I28" s="14">
        <f t="shared" si="35"/>
        <v>0</v>
      </c>
      <c r="J28" s="14">
        <f t="shared" si="35"/>
        <v>0</v>
      </c>
      <c r="K28" s="14">
        <f t="shared" si="35"/>
        <v>0</v>
      </c>
      <c r="L28" s="14">
        <f t="shared" si="35"/>
        <v>0</v>
      </c>
      <c r="M28" s="14">
        <f t="shared" si="35"/>
        <v>0</v>
      </c>
      <c r="N28" s="14">
        <f t="shared" si="35"/>
        <v>0</v>
      </c>
      <c r="O28" s="14">
        <f t="shared" si="35"/>
        <v>0</v>
      </c>
      <c r="P28" s="14">
        <f t="shared" si="35"/>
        <v>0</v>
      </c>
      <c r="Q28" s="14">
        <f t="shared" si="35"/>
        <v>0</v>
      </c>
      <c r="R28" s="14">
        <f t="shared" si="35"/>
        <v>0</v>
      </c>
      <c r="S28" s="14">
        <f t="shared" si="35"/>
        <v>0</v>
      </c>
      <c r="T28" s="14">
        <f t="shared" si="35"/>
        <v>0</v>
      </c>
      <c r="U28" s="14">
        <f t="shared" si="35"/>
        <v>0</v>
      </c>
      <c r="V28" s="14">
        <f t="shared" si="35"/>
        <v>0</v>
      </c>
      <c r="W28" s="14">
        <f t="shared" si="35"/>
        <v>0</v>
      </c>
      <c r="X28" s="14">
        <f t="shared" si="35"/>
        <v>0</v>
      </c>
      <c r="Y28" s="14">
        <f t="shared" si="35"/>
        <v>0</v>
      </c>
      <c r="Z28" s="14">
        <f t="shared" si="35"/>
        <v>0</v>
      </c>
      <c r="AA28" s="14">
        <f t="shared" si="35"/>
        <v>0</v>
      </c>
      <c r="AB28" s="14">
        <f t="shared" si="35"/>
        <v>0</v>
      </c>
      <c r="AC28" s="14">
        <f t="shared" si="35"/>
        <v>0</v>
      </c>
      <c r="AD28" s="14">
        <f t="shared" si="35"/>
        <v>0</v>
      </c>
      <c r="AE28" s="14">
        <f t="shared" si="35"/>
        <v>0</v>
      </c>
      <c r="AF28" s="14">
        <f t="shared" si="35"/>
        <v>0</v>
      </c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7"/>
      <c r="BT28" s="7"/>
      <c r="BU28" s="7"/>
      <c r="BV28" s="7"/>
      <c r="BW28" s="7"/>
      <c r="BX28" s="7"/>
      <c r="BY28" s="7"/>
      <c r="BZ28" s="7"/>
    </row>
    <row r="29" spans="2:120" x14ac:dyDescent="0.2">
      <c r="B29" s="13" t="s">
        <v>4</v>
      </c>
      <c r="C29" s="13"/>
      <c r="D29" s="14">
        <f>STDEV(D18:D22)</f>
        <v>0</v>
      </c>
      <c r="E29" s="14">
        <f t="shared" ref="E29:AF29" si="36">STDEV(E18:E22)</f>
        <v>0</v>
      </c>
      <c r="F29" s="14">
        <f t="shared" si="36"/>
        <v>0</v>
      </c>
      <c r="G29" s="14">
        <f t="shared" si="36"/>
        <v>0</v>
      </c>
      <c r="H29" s="14">
        <f t="shared" si="36"/>
        <v>0</v>
      </c>
      <c r="I29" s="14">
        <f t="shared" si="36"/>
        <v>0</v>
      </c>
      <c r="J29" s="14">
        <f t="shared" si="36"/>
        <v>0</v>
      </c>
      <c r="K29" s="14">
        <f t="shared" si="36"/>
        <v>0</v>
      </c>
      <c r="L29" s="14">
        <f t="shared" si="36"/>
        <v>0</v>
      </c>
      <c r="M29" s="14">
        <f t="shared" si="36"/>
        <v>0</v>
      </c>
      <c r="N29" s="14">
        <f t="shared" si="36"/>
        <v>0</v>
      </c>
      <c r="O29" s="14">
        <f t="shared" si="36"/>
        <v>0</v>
      </c>
      <c r="P29" s="14">
        <f t="shared" si="36"/>
        <v>0</v>
      </c>
      <c r="Q29" s="14">
        <f t="shared" si="36"/>
        <v>0</v>
      </c>
      <c r="R29" s="14">
        <f t="shared" si="36"/>
        <v>0</v>
      </c>
      <c r="S29" s="14">
        <f t="shared" si="36"/>
        <v>0</v>
      </c>
      <c r="T29" s="14">
        <f t="shared" si="36"/>
        <v>0</v>
      </c>
      <c r="U29" s="14">
        <f t="shared" si="36"/>
        <v>0</v>
      </c>
      <c r="V29" s="14">
        <f t="shared" si="36"/>
        <v>0</v>
      </c>
      <c r="W29" s="14">
        <f t="shared" si="36"/>
        <v>0</v>
      </c>
      <c r="X29" s="14">
        <f t="shared" si="36"/>
        <v>0</v>
      </c>
      <c r="Y29" s="14">
        <f t="shared" si="36"/>
        <v>0</v>
      </c>
      <c r="Z29" s="14">
        <f t="shared" si="36"/>
        <v>0</v>
      </c>
      <c r="AA29" s="14">
        <f t="shared" si="36"/>
        <v>0</v>
      </c>
      <c r="AB29" s="14">
        <f t="shared" si="36"/>
        <v>0</v>
      </c>
      <c r="AC29" s="14">
        <f t="shared" si="36"/>
        <v>0</v>
      </c>
      <c r="AD29" s="14">
        <f t="shared" si="36"/>
        <v>0</v>
      </c>
      <c r="AE29" s="14">
        <f t="shared" si="36"/>
        <v>0</v>
      </c>
      <c r="AF29" s="14">
        <f t="shared" si="36"/>
        <v>0</v>
      </c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7"/>
      <c r="BT29" s="7"/>
      <c r="BU29" s="7"/>
      <c r="BV29" s="7"/>
      <c r="BW29" s="7"/>
      <c r="BX29" s="7"/>
      <c r="BY29" s="7"/>
      <c r="BZ29" s="7"/>
    </row>
    <row r="30" spans="2:120" x14ac:dyDescent="0.2">
      <c r="B30" s="13" t="s">
        <v>5</v>
      </c>
      <c r="C30" s="13"/>
      <c r="D30" s="14">
        <f>MAX(D18:D22)-MIN(D18:D22)</f>
        <v>0</v>
      </c>
      <c r="E30" s="14">
        <f t="shared" ref="E30:AF30" si="37">MAX(E18:E22)-MIN(E18:E22)</f>
        <v>0</v>
      </c>
      <c r="F30" s="14">
        <f t="shared" si="37"/>
        <v>0</v>
      </c>
      <c r="G30" s="14">
        <f t="shared" si="37"/>
        <v>0</v>
      </c>
      <c r="H30" s="14">
        <f t="shared" si="37"/>
        <v>0</v>
      </c>
      <c r="I30" s="14">
        <f t="shared" si="37"/>
        <v>0</v>
      </c>
      <c r="J30" s="14">
        <f t="shared" si="37"/>
        <v>0</v>
      </c>
      <c r="K30" s="14">
        <f t="shared" si="37"/>
        <v>0</v>
      </c>
      <c r="L30" s="14">
        <f t="shared" si="37"/>
        <v>0</v>
      </c>
      <c r="M30" s="14">
        <f t="shared" si="37"/>
        <v>0</v>
      </c>
      <c r="N30" s="14">
        <f t="shared" si="37"/>
        <v>0</v>
      </c>
      <c r="O30" s="14">
        <f t="shared" si="37"/>
        <v>0</v>
      </c>
      <c r="P30" s="14">
        <f t="shared" si="37"/>
        <v>0</v>
      </c>
      <c r="Q30" s="14">
        <f t="shared" si="37"/>
        <v>0</v>
      </c>
      <c r="R30" s="14">
        <f t="shared" si="37"/>
        <v>0</v>
      </c>
      <c r="S30" s="14">
        <f t="shared" si="37"/>
        <v>0</v>
      </c>
      <c r="T30" s="14">
        <f t="shared" si="37"/>
        <v>0</v>
      </c>
      <c r="U30" s="14">
        <f t="shared" si="37"/>
        <v>0</v>
      </c>
      <c r="V30" s="14">
        <f t="shared" si="37"/>
        <v>0</v>
      </c>
      <c r="W30" s="14">
        <f t="shared" si="37"/>
        <v>0</v>
      </c>
      <c r="X30" s="14">
        <f t="shared" si="37"/>
        <v>0</v>
      </c>
      <c r="Y30" s="14">
        <f t="shared" si="37"/>
        <v>0</v>
      </c>
      <c r="Z30" s="14">
        <f t="shared" si="37"/>
        <v>0</v>
      </c>
      <c r="AA30" s="14">
        <f t="shared" si="37"/>
        <v>0</v>
      </c>
      <c r="AB30" s="14">
        <f t="shared" si="37"/>
        <v>0</v>
      </c>
      <c r="AC30" s="14">
        <f t="shared" si="37"/>
        <v>0</v>
      </c>
      <c r="AD30" s="14">
        <f t="shared" si="37"/>
        <v>0</v>
      </c>
      <c r="AE30" s="14">
        <f t="shared" si="37"/>
        <v>0</v>
      </c>
      <c r="AF30" s="14">
        <f t="shared" si="37"/>
        <v>0</v>
      </c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7"/>
      <c r="BT30" s="7"/>
      <c r="BU30" s="7"/>
      <c r="BV30" s="7"/>
      <c r="BW30" s="7"/>
      <c r="BX30" s="7"/>
      <c r="BY30" s="7"/>
      <c r="BZ30" s="7"/>
    </row>
    <row r="31" spans="2:120" x14ac:dyDescent="0.2">
      <c r="B31" s="13" t="s">
        <v>6</v>
      </c>
      <c r="C31" s="13"/>
      <c r="D31" s="14">
        <f>MIN(D18:D22)</f>
        <v>0</v>
      </c>
      <c r="E31" s="14">
        <f t="shared" ref="E31:AF31" si="38">MIN(E18:E22)</f>
        <v>0</v>
      </c>
      <c r="F31" s="14">
        <f t="shared" si="38"/>
        <v>0</v>
      </c>
      <c r="G31" s="14">
        <f t="shared" si="38"/>
        <v>0</v>
      </c>
      <c r="H31" s="14">
        <f t="shared" si="38"/>
        <v>0</v>
      </c>
      <c r="I31" s="14">
        <f t="shared" si="38"/>
        <v>0</v>
      </c>
      <c r="J31" s="14">
        <f t="shared" si="38"/>
        <v>0</v>
      </c>
      <c r="K31" s="14">
        <f t="shared" si="38"/>
        <v>0</v>
      </c>
      <c r="L31" s="14">
        <f t="shared" si="38"/>
        <v>0</v>
      </c>
      <c r="M31" s="14">
        <f t="shared" si="38"/>
        <v>0</v>
      </c>
      <c r="N31" s="14">
        <f t="shared" si="38"/>
        <v>0</v>
      </c>
      <c r="O31" s="14">
        <f t="shared" si="38"/>
        <v>0</v>
      </c>
      <c r="P31" s="14">
        <f t="shared" si="38"/>
        <v>0</v>
      </c>
      <c r="Q31" s="14">
        <f t="shared" si="38"/>
        <v>0</v>
      </c>
      <c r="R31" s="14">
        <f t="shared" si="38"/>
        <v>0</v>
      </c>
      <c r="S31" s="14">
        <f t="shared" si="38"/>
        <v>0</v>
      </c>
      <c r="T31" s="14">
        <f t="shared" si="38"/>
        <v>0</v>
      </c>
      <c r="U31" s="14">
        <f t="shared" si="38"/>
        <v>0</v>
      </c>
      <c r="V31" s="14">
        <f t="shared" si="38"/>
        <v>0</v>
      </c>
      <c r="W31" s="14">
        <f t="shared" si="38"/>
        <v>0</v>
      </c>
      <c r="X31" s="14">
        <f t="shared" si="38"/>
        <v>0</v>
      </c>
      <c r="Y31" s="14">
        <f t="shared" si="38"/>
        <v>0</v>
      </c>
      <c r="Z31" s="14">
        <f t="shared" si="38"/>
        <v>0</v>
      </c>
      <c r="AA31" s="14">
        <f t="shared" si="38"/>
        <v>0</v>
      </c>
      <c r="AB31" s="14">
        <f t="shared" si="38"/>
        <v>0</v>
      </c>
      <c r="AC31" s="14">
        <f t="shared" si="38"/>
        <v>0</v>
      </c>
      <c r="AD31" s="14">
        <f t="shared" si="38"/>
        <v>0</v>
      </c>
      <c r="AE31" s="14">
        <f t="shared" si="38"/>
        <v>0</v>
      </c>
      <c r="AF31" s="14">
        <f t="shared" si="38"/>
        <v>0</v>
      </c>
      <c r="AI31" s="12"/>
      <c r="AJ31" s="12"/>
      <c r="AK31" s="12"/>
    </row>
    <row r="32" spans="2:120" x14ac:dyDescent="0.2">
      <c r="B32" s="13" t="s">
        <v>7</v>
      </c>
      <c r="C32" s="13"/>
      <c r="D32" s="14">
        <f>MAX(D18:D22)</f>
        <v>0</v>
      </c>
      <c r="E32" s="14">
        <f t="shared" ref="E32:AF32" si="39">MAX(E18:E22)</f>
        <v>0</v>
      </c>
      <c r="F32" s="14">
        <f t="shared" si="39"/>
        <v>0</v>
      </c>
      <c r="G32" s="14">
        <f t="shared" si="39"/>
        <v>0</v>
      </c>
      <c r="H32" s="14">
        <f t="shared" si="39"/>
        <v>0</v>
      </c>
      <c r="I32" s="14">
        <f t="shared" si="39"/>
        <v>0</v>
      </c>
      <c r="J32" s="14">
        <f t="shared" si="39"/>
        <v>0</v>
      </c>
      <c r="K32" s="14">
        <f t="shared" si="39"/>
        <v>0</v>
      </c>
      <c r="L32" s="14">
        <f t="shared" si="39"/>
        <v>0</v>
      </c>
      <c r="M32" s="14">
        <f t="shared" si="39"/>
        <v>0</v>
      </c>
      <c r="N32" s="14">
        <f t="shared" si="39"/>
        <v>0</v>
      </c>
      <c r="O32" s="14">
        <f t="shared" si="39"/>
        <v>0</v>
      </c>
      <c r="P32" s="14">
        <f t="shared" si="39"/>
        <v>0</v>
      </c>
      <c r="Q32" s="14">
        <f t="shared" si="39"/>
        <v>0</v>
      </c>
      <c r="R32" s="14">
        <f t="shared" si="39"/>
        <v>0</v>
      </c>
      <c r="S32" s="14">
        <f t="shared" si="39"/>
        <v>0</v>
      </c>
      <c r="T32" s="14">
        <f t="shared" si="39"/>
        <v>0</v>
      </c>
      <c r="U32" s="14">
        <f t="shared" si="39"/>
        <v>0</v>
      </c>
      <c r="V32" s="14">
        <f t="shared" si="39"/>
        <v>0</v>
      </c>
      <c r="W32" s="14">
        <f t="shared" si="39"/>
        <v>0</v>
      </c>
      <c r="X32" s="14">
        <f t="shared" si="39"/>
        <v>0</v>
      </c>
      <c r="Y32" s="14">
        <f t="shared" si="39"/>
        <v>0</v>
      </c>
      <c r="Z32" s="14">
        <f t="shared" si="39"/>
        <v>0</v>
      </c>
      <c r="AA32" s="14">
        <f t="shared" si="39"/>
        <v>0</v>
      </c>
      <c r="AB32" s="14">
        <f t="shared" si="39"/>
        <v>0</v>
      </c>
      <c r="AC32" s="14">
        <f t="shared" si="39"/>
        <v>0</v>
      </c>
      <c r="AD32" s="14">
        <f t="shared" si="39"/>
        <v>0</v>
      </c>
      <c r="AE32" s="14">
        <f t="shared" si="39"/>
        <v>0</v>
      </c>
      <c r="AF32" s="14">
        <f t="shared" si="39"/>
        <v>0</v>
      </c>
      <c r="AI32" s="12"/>
      <c r="AJ32" s="12"/>
      <c r="AK32" s="12"/>
    </row>
    <row r="33" spans="2:37" x14ac:dyDescent="0.2">
      <c r="B33" s="13" t="s">
        <v>56</v>
      </c>
      <c r="C33" s="13"/>
      <c r="D33" s="15">
        <f>COUNT(D18:D22)</f>
        <v>5</v>
      </c>
      <c r="E33" s="15">
        <f t="shared" ref="E33:AF33" si="40">COUNT(E18:E22)</f>
        <v>5</v>
      </c>
      <c r="F33" s="15">
        <f t="shared" si="40"/>
        <v>5</v>
      </c>
      <c r="G33" s="15">
        <f t="shared" si="40"/>
        <v>5</v>
      </c>
      <c r="H33" s="15">
        <f t="shared" si="40"/>
        <v>5</v>
      </c>
      <c r="I33" s="15">
        <f t="shared" si="40"/>
        <v>5</v>
      </c>
      <c r="J33" s="15">
        <f t="shared" si="40"/>
        <v>5</v>
      </c>
      <c r="K33" s="15">
        <f t="shared" si="40"/>
        <v>5</v>
      </c>
      <c r="L33" s="15">
        <f t="shared" si="40"/>
        <v>5</v>
      </c>
      <c r="M33" s="15">
        <f t="shared" si="40"/>
        <v>5</v>
      </c>
      <c r="N33" s="15">
        <f t="shared" si="40"/>
        <v>5</v>
      </c>
      <c r="O33" s="15">
        <f t="shared" si="40"/>
        <v>5</v>
      </c>
      <c r="P33" s="15">
        <f t="shared" si="40"/>
        <v>5</v>
      </c>
      <c r="Q33" s="15">
        <f t="shared" si="40"/>
        <v>5</v>
      </c>
      <c r="R33" s="15">
        <f t="shared" si="40"/>
        <v>5</v>
      </c>
      <c r="S33" s="15">
        <f t="shared" si="40"/>
        <v>5</v>
      </c>
      <c r="T33" s="15">
        <f t="shared" si="40"/>
        <v>5</v>
      </c>
      <c r="U33" s="15">
        <f t="shared" si="40"/>
        <v>5</v>
      </c>
      <c r="V33" s="15">
        <f t="shared" si="40"/>
        <v>5</v>
      </c>
      <c r="W33" s="15">
        <f t="shared" si="40"/>
        <v>5</v>
      </c>
      <c r="X33" s="15">
        <f t="shared" si="40"/>
        <v>5</v>
      </c>
      <c r="Y33" s="15">
        <f t="shared" si="40"/>
        <v>5</v>
      </c>
      <c r="Z33" s="15">
        <f t="shared" si="40"/>
        <v>5</v>
      </c>
      <c r="AA33" s="15">
        <f t="shared" si="40"/>
        <v>5</v>
      </c>
      <c r="AB33" s="15">
        <f t="shared" si="40"/>
        <v>5</v>
      </c>
      <c r="AC33" s="15">
        <f t="shared" si="40"/>
        <v>5</v>
      </c>
      <c r="AD33" s="15">
        <f t="shared" si="40"/>
        <v>5</v>
      </c>
      <c r="AE33" s="15">
        <f t="shared" si="40"/>
        <v>5</v>
      </c>
      <c r="AF33" s="15">
        <f t="shared" si="40"/>
        <v>5</v>
      </c>
      <c r="AI33" s="12"/>
      <c r="AJ33" s="12"/>
      <c r="AK33" s="12"/>
    </row>
  </sheetData>
  <mergeCells count="44">
    <mergeCell ref="BE16:BF16"/>
    <mergeCell ref="BG16:BH16"/>
    <mergeCell ref="BI16:BJ16"/>
    <mergeCell ref="BK16:BL16"/>
    <mergeCell ref="BU16:BV16"/>
    <mergeCell ref="BW16:BX16"/>
    <mergeCell ref="BM16:BN16"/>
    <mergeCell ref="BO16:BP16"/>
    <mergeCell ref="BQ16:BR16"/>
    <mergeCell ref="BS16:BT16"/>
    <mergeCell ref="AS16:AT16"/>
    <mergeCell ref="AU16:AV16"/>
    <mergeCell ref="AW16:AX16"/>
    <mergeCell ref="AY16:AZ16"/>
    <mergeCell ref="BA16:BB16"/>
    <mergeCell ref="BC16:BD16"/>
    <mergeCell ref="BQ1:BR1"/>
    <mergeCell ref="BS1:BT1"/>
    <mergeCell ref="BU1:BV1"/>
    <mergeCell ref="BW1:BX1"/>
    <mergeCell ref="AG16:AH16"/>
    <mergeCell ref="AI16:AJ16"/>
    <mergeCell ref="AK16:AL16"/>
    <mergeCell ref="AM16:AN16"/>
    <mergeCell ref="AO16:AP16"/>
    <mergeCell ref="AQ16:AR16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pageSetup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8"/>
  <sheetViews>
    <sheetView workbookViewId="0">
      <pane xSplit="3" topLeftCell="AD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473</v>
      </c>
      <c r="C3" s="1" t="s">
        <v>523</v>
      </c>
      <c r="D3" s="5">
        <f t="shared" ref="D3:D12" si="0">((AG3-AW3)^2+(AH3-AX3)^2)^0.5</f>
        <v>14.7142</v>
      </c>
      <c r="E3" s="5">
        <f t="shared" ref="E3:E12" si="1">((AG3-AU3)^2+(AH3-AV3)^2)^0.5</f>
        <v>11.5754</v>
      </c>
      <c r="F3" s="5">
        <f t="shared" ref="F3:F12" si="2">((AG3-AM3)^2+(AH3-AN3)^2)^0.5</f>
        <v>2.7761999999999998</v>
      </c>
      <c r="G3" s="5">
        <f t="shared" ref="G3:G12" si="3">((AG3-AI3)^2+(AH3-AJ3)^2)^0.5</f>
        <v>0.73850000000000005</v>
      </c>
      <c r="H3" s="5">
        <f t="shared" ref="H3:H12" si="4">((AK3-AM3)^2+(AL3-AN3)^2)^0.5</f>
        <v>1.5455999999999999</v>
      </c>
      <c r="I3" s="5">
        <f t="shared" ref="I3:I12" si="5">((AM3-AO3)^2+(AN3-AP3)^2)^0.5</f>
        <v>0.82870000000000044</v>
      </c>
      <c r="J3" s="5">
        <f t="shared" ref="J3:J12" si="6">((AO3-AQ3)^2+(AP3-AR3)^2)^0.5</f>
        <v>1.5353999999999997</v>
      </c>
      <c r="K3" s="5">
        <f t="shared" ref="K3:K12" si="7">((AQ3-AS3)^2+(AR3-AT3)^2)^0.5</f>
        <v>0.92330000000000023</v>
      </c>
      <c r="L3" s="5">
        <f t="shared" ref="L3:L12" si="8">((BS3-BU3)^2+(BT3-BV3)^2)^0.5</f>
        <v>6.799534046535836</v>
      </c>
      <c r="M3" s="5">
        <f t="shared" ref="M3:M12" si="9">((BU3-BW3)^2+(BV3-BX3)^2)^0.5</f>
        <v>1.8874489503030276</v>
      </c>
      <c r="N3" s="5">
        <f t="shared" ref="N3:N12" si="10">((BW3-BY3)^2+(BX3-BZ3)^2)^0.5 + ((BY3-CA3)^2+(BZ3-CB3)^2)^0.5</f>
        <v>7.1158859357075137</v>
      </c>
      <c r="O3" s="5">
        <f t="shared" ref="O3:O12" si="11">((CA3-CC3)^2+(CB3-CD3)^2)^0.5</f>
        <v>2.1093055255225601</v>
      </c>
      <c r="P3" s="5">
        <f>((CE3-CG3)^2+(CF3-CH3)^2)^0.5</f>
        <v>6.1907432485930158</v>
      </c>
      <c r="Q3" s="5">
        <f t="shared" ref="Q3:Q12" si="12">((CG3-CI3)^2+(CH3-CJ3)^2)^0.5</f>
        <v>6.5812340134658633</v>
      </c>
      <c r="R3" s="5">
        <f>((CO3-CQ3)^2+(CP3-CR3)^2)^0.5</f>
        <v>4.7530696407690041</v>
      </c>
      <c r="S3" s="5">
        <f>((CQ3-CS3)^2+(CR3-CT3)^2)^0.5</f>
        <v>4.7174479551978106</v>
      </c>
      <c r="T3" s="5" t="s">
        <v>566</v>
      </c>
      <c r="U3" s="5" t="s">
        <v>566</v>
      </c>
      <c r="V3" s="5">
        <f>((DI3-DK3)^2+(DJ3-DL3)^2)^0.5</f>
        <v>1.1654899227363582</v>
      </c>
      <c r="W3" s="5">
        <f>((DK3-DM3)^2+(DL3-DN3)^2)^0.5</f>
        <v>1.5890961267336838</v>
      </c>
      <c r="X3" s="5">
        <f>((DM3-DO3)^2+(DN3-DP3)^2)^0.5</f>
        <v>0.34866399297891359</v>
      </c>
      <c r="Y3" s="5">
        <f>((BE3-BK3)^2+(BF3-BL3)^2)^0.5</f>
        <v>1.0953999999999999</v>
      </c>
      <c r="Z3" s="5">
        <f t="shared" ref="Z3:Z12" si="13">((BG3-BI3)^2+(BH3-BJ3)^2)^0.5</f>
        <v>0.61539999999999995</v>
      </c>
      <c r="AA3" s="5">
        <f t="shared" ref="AA3:AA12" si="14">((BC3-BM3)^2+(BD3-BN3)^2)^0.5</f>
        <v>1.5760999999999998</v>
      </c>
      <c r="AB3" s="5">
        <f t="shared" ref="AB3:AB12" si="15">((BA3-BO3)^2+(BB3-BP3)^2)^0.5</f>
        <v>2.7062999999999997</v>
      </c>
      <c r="AC3" s="6">
        <f t="shared" ref="AC3:AC12" si="16">((AY3-BQ3)^2+(AZ3-BR3)^2)^0.5</f>
        <v>1.8568</v>
      </c>
      <c r="AD3" s="6">
        <f>((CK3-CM3)^2+(CL3-CN3)^2)^0.5</f>
        <v>0.26669999999999994</v>
      </c>
      <c r="AE3" s="6">
        <f>((CU3-CW3)^2+(CV3-CX3)^2)^0.5</f>
        <v>0.2502000000000002</v>
      </c>
      <c r="AF3" s="6" t="s">
        <v>566</v>
      </c>
      <c r="AG3" s="9">
        <v>0</v>
      </c>
      <c r="AH3" s="9">
        <v>0</v>
      </c>
      <c r="AI3" s="9">
        <v>0</v>
      </c>
      <c r="AJ3" s="9">
        <v>-0.73850000000000005</v>
      </c>
      <c r="AK3" s="9">
        <v>0</v>
      </c>
      <c r="AL3" s="9">
        <v>-1.2305999999999999</v>
      </c>
      <c r="AM3" s="9">
        <v>0</v>
      </c>
      <c r="AN3" s="9">
        <v>-2.7761999999999998</v>
      </c>
      <c r="AO3" s="9">
        <v>0</v>
      </c>
      <c r="AP3" s="9">
        <v>-3.6049000000000002</v>
      </c>
      <c r="AQ3" s="9">
        <v>0</v>
      </c>
      <c r="AR3" s="9">
        <v>-5.1402999999999999</v>
      </c>
      <c r="AS3" s="9">
        <v>0</v>
      </c>
      <c r="AT3" s="9">
        <v>-6.0636000000000001</v>
      </c>
      <c r="AU3" s="9">
        <v>0</v>
      </c>
      <c r="AV3" s="9">
        <v>-11.5754</v>
      </c>
      <c r="AW3" s="9">
        <v>0</v>
      </c>
      <c r="AX3" s="9">
        <v>-14.7142</v>
      </c>
      <c r="AY3" s="18">
        <v>0.94679999999999997</v>
      </c>
      <c r="AZ3" s="18">
        <v>-5.6997999999999998</v>
      </c>
      <c r="BA3" s="19">
        <v>1.3029999999999999</v>
      </c>
      <c r="BB3" s="19">
        <v>-5.6997999999999998</v>
      </c>
      <c r="BC3" s="19">
        <v>0.90549999999999997</v>
      </c>
      <c r="BD3" s="19">
        <v>-5.6997999999999998</v>
      </c>
      <c r="BE3" s="19">
        <v>0.74039999999999995</v>
      </c>
      <c r="BF3" s="19">
        <v>-5.6997999999999998</v>
      </c>
      <c r="BG3" s="19">
        <v>0.46739999999999998</v>
      </c>
      <c r="BH3" s="19">
        <v>-5.6997999999999998</v>
      </c>
      <c r="BI3" s="19">
        <v>-0.14799999999999999</v>
      </c>
      <c r="BJ3" s="19">
        <v>-5.6997999999999998</v>
      </c>
      <c r="BK3" s="19">
        <v>-0.35499999999999998</v>
      </c>
      <c r="BL3" s="19">
        <v>-5.6997999999999998</v>
      </c>
      <c r="BM3" s="19">
        <v>-0.67059999999999997</v>
      </c>
      <c r="BN3" s="19">
        <v>-5.6997999999999998</v>
      </c>
      <c r="BO3" s="19">
        <v>-1.4033</v>
      </c>
      <c r="BP3" s="19">
        <v>-5.6997999999999998</v>
      </c>
      <c r="BQ3" s="19">
        <v>-0.91</v>
      </c>
      <c r="BR3" s="19">
        <v>-5.6997999999999998</v>
      </c>
      <c r="BS3" s="17">
        <v>0</v>
      </c>
      <c r="BT3" s="17">
        <v>0</v>
      </c>
      <c r="BU3" s="17">
        <v>1.2814000000000001</v>
      </c>
      <c r="BV3" s="17">
        <v>6.6776999999999997</v>
      </c>
      <c r="BW3" s="17">
        <v>2.9018999999999999</v>
      </c>
      <c r="BX3" s="17">
        <v>7.6454000000000004</v>
      </c>
      <c r="BY3" s="17">
        <v>2.9018999999999999</v>
      </c>
      <c r="BZ3" s="17">
        <v>7.6454000000000004</v>
      </c>
      <c r="CA3" s="17">
        <v>9.5947999999999993</v>
      </c>
      <c r="CB3" s="17">
        <v>10.062200000000001</v>
      </c>
      <c r="CC3" s="17">
        <v>11.215999999999999</v>
      </c>
      <c r="CD3" s="17">
        <v>8.7127999999999997</v>
      </c>
      <c r="CE3" s="12">
        <v>-0.45590000000000003</v>
      </c>
      <c r="CF3" s="12">
        <v>0.76139999999999997</v>
      </c>
      <c r="CG3" s="12">
        <v>3.1515</v>
      </c>
      <c r="CH3" s="12">
        <v>-4.2697000000000003</v>
      </c>
      <c r="CI3" s="12">
        <v>7.8231999999999999</v>
      </c>
      <c r="CJ3" s="12">
        <v>0.36580000000000001</v>
      </c>
      <c r="CK3" s="12">
        <v>1.2948</v>
      </c>
      <c r="CL3" s="12">
        <v>-1.4623999999999999</v>
      </c>
      <c r="CM3" s="12">
        <v>1.2948</v>
      </c>
      <c r="CN3" s="12">
        <v>-1.1957</v>
      </c>
      <c r="CO3" s="12">
        <v>1.143</v>
      </c>
      <c r="CP3" s="12">
        <v>-1.6294</v>
      </c>
      <c r="CQ3" s="12">
        <v>2.2999999999999998</v>
      </c>
      <c r="CR3" s="12">
        <v>-6.2394999999999996</v>
      </c>
      <c r="CS3" s="12">
        <v>7.0136000000000003</v>
      </c>
      <c r="CT3" s="12">
        <v>-6.43</v>
      </c>
      <c r="CU3" s="12">
        <v>1.4910000000000001</v>
      </c>
      <c r="CV3" s="12">
        <v>-3.4575999999999998</v>
      </c>
      <c r="CW3" s="12">
        <v>1.2407999999999999</v>
      </c>
      <c r="CX3" s="12">
        <v>-3.4575999999999998</v>
      </c>
      <c r="DI3" s="12">
        <v>-2.8569</v>
      </c>
      <c r="DJ3" s="12">
        <v>10.306699999999999</v>
      </c>
      <c r="DK3" s="12">
        <v>-2.3889</v>
      </c>
      <c r="DL3" s="12">
        <v>11.3741</v>
      </c>
      <c r="DM3" s="12">
        <v>-2.5870000000000002</v>
      </c>
      <c r="DN3" s="12">
        <v>12.950799999999999</v>
      </c>
      <c r="DO3" s="12">
        <v>-2.7336999999999998</v>
      </c>
      <c r="DP3" s="12">
        <v>13.267099999999999</v>
      </c>
    </row>
    <row r="4" spans="2:120" ht="14.45" customHeight="1" x14ac:dyDescent="0.2">
      <c r="B4" s="2" t="s">
        <v>474</v>
      </c>
      <c r="C4" s="2" t="s">
        <v>479</v>
      </c>
      <c r="D4" s="5">
        <f t="shared" si="0"/>
        <v>14.1472</v>
      </c>
      <c r="E4" s="5">
        <f t="shared" si="1"/>
        <v>9.8336000000000006</v>
      </c>
      <c r="F4" s="5">
        <f t="shared" si="2"/>
        <v>2.6295000000000002</v>
      </c>
      <c r="G4" s="5">
        <f t="shared" si="3"/>
        <v>0.68959999999999999</v>
      </c>
      <c r="H4" s="5">
        <f t="shared" si="4"/>
        <v>1.3805000000000001</v>
      </c>
      <c r="I4" s="5">
        <f t="shared" si="5"/>
        <v>0.67379999999999995</v>
      </c>
      <c r="J4" s="5">
        <f t="shared" si="6"/>
        <v>1.4864999999999995</v>
      </c>
      <c r="K4" s="5">
        <f t="shared" si="7"/>
        <v>0.99890000000000079</v>
      </c>
      <c r="L4" s="5">
        <f t="shared" si="8"/>
        <v>6.7459745367144697</v>
      </c>
      <c r="M4" s="5">
        <f t="shared" si="9"/>
        <v>1.7813999101829994</v>
      </c>
      <c r="N4" s="5">
        <f t="shared" si="10"/>
        <v>6.0050754735302068</v>
      </c>
      <c r="O4" s="5" t="s">
        <v>566</v>
      </c>
      <c r="P4" s="5">
        <f t="shared" ref="P4:P12" si="17">((CE4-CG4)^2+(CF4-CH4)^2)^0.5</f>
        <v>6.2420078852881939</v>
      </c>
      <c r="Q4" s="5">
        <f t="shared" si="12"/>
        <v>6.6450828632907202</v>
      </c>
      <c r="R4" s="5">
        <f t="shared" ref="R4:R12" si="18">((CO4-CQ4)^2+(CP4-CR4)^2)^0.5</f>
        <v>4.597460621908577</v>
      </c>
      <c r="S4" s="5">
        <f t="shared" ref="S4:S12" si="19">((CQ4-CS4)^2+(CR4-CT4)^2)^0.5</f>
        <v>5.8346975739964444</v>
      </c>
      <c r="T4" s="5">
        <f t="shared" ref="T4:T12" si="20">((CY4-DA4)^2+(CZ4-DB4)^2)^0.5</f>
        <v>6.319607146809048</v>
      </c>
      <c r="U4" s="5">
        <f t="shared" ref="U4:U12" si="21">((DA4-DC4)^2+(DB4-DD4)^2)^0.5</f>
        <v>7.855979475533271</v>
      </c>
      <c r="V4" s="5">
        <f t="shared" ref="V4:V12" si="22">((DI4-DK4)^2+(DJ4-DL4)^2)^0.5</f>
        <v>1.0865103450957103</v>
      </c>
      <c r="W4" s="5">
        <f t="shared" ref="W4:W12" si="23">((DK4-DM4)^2+(DL4-DN4)^2)^0.5</f>
        <v>1.6306599706867166</v>
      </c>
      <c r="X4" s="5">
        <f t="shared" ref="X4:X12" si="24">((DM4-DO4)^2+(DN4-DP4)^2)^0.5</f>
        <v>0.34499414487785118</v>
      </c>
      <c r="Y4" s="5">
        <f t="shared" ref="Y4:Y12" si="25">((BE4-BK4)^2+(BF4-BL4)^2)^0.5</f>
        <v>1.1175999999999999</v>
      </c>
      <c r="Z4" s="5">
        <f t="shared" si="13"/>
        <v>0.54670000000000007</v>
      </c>
      <c r="AA4" s="5">
        <f t="shared" si="14"/>
        <v>1.5939000000000001</v>
      </c>
      <c r="AB4" s="5">
        <f t="shared" si="15"/>
        <v>2.7291999999999996</v>
      </c>
      <c r="AC4" s="6">
        <f t="shared" si="16"/>
        <v>1.7621000000000002</v>
      </c>
      <c r="AD4" s="6">
        <f t="shared" ref="AD4:AD12" si="26">((CK4-CM4)^2+(CL4-CN4)^2)^0.5</f>
        <v>0.23050000000000004</v>
      </c>
      <c r="AE4" s="6">
        <f t="shared" ref="AE4:AE12" si="27">((CU4-CW4)^2+(CV4-CX4)^2)^0.5</f>
        <v>0.2502000000000002</v>
      </c>
      <c r="AF4" s="6">
        <f t="shared" ref="AF4:AF12" si="28">((DE4-DG4)^2+(DF4-DH4)^2)^0.5</f>
        <v>0.24510000000000032</v>
      </c>
      <c r="AG4" s="9">
        <v>0</v>
      </c>
      <c r="AH4" s="9">
        <v>0</v>
      </c>
      <c r="AI4" s="9">
        <v>0</v>
      </c>
      <c r="AJ4" s="9">
        <v>-0.68959999999999999</v>
      </c>
      <c r="AK4" s="9">
        <v>0</v>
      </c>
      <c r="AL4" s="9">
        <v>-1.2490000000000001</v>
      </c>
      <c r="AM4" s="9">
        <v>0</v>
      </c>
      <c r="AN4" s="9">
        <v>-2.6295000000000002</v>
      </c>
      <c r="AO4" s="9">
        <v>0</v>
      </c>
      <c r="AP4" s="9">
        <v>-3.3033000000000001</v>
      </c>
      <c r="AQ4" s="9">
        <v>0</v>
      </c>
      <c r="AR4" s="9">
        <v>-4.7897999999999996</v>
      </c>
      <c r="AS4" s="9">
        <v>0</v>
      </c>
      <c r="AT4" s="9">
        <v>-5.7887000000000004</v>
      </c>
      <c r="AU4" s="9">
        <v>0</v>
      </c>
      <c r="AV4" s="9">
        <v>-9.8336000000000006</v>
      </c>
      <c r="AW4" s="9">
        <v>0</v>
      </c>
      <c r="AX4" s="9">
        <v>-14.1472</v>
      </c>
      <c r="AY4" s="18">
        <v>1.2128000000000001</v>
      </c>
      <c r="AZ4" s="18">
        <v>-4.9911000000000003</v>
      </c>
      <c r="BA4" s="19">
        <v>1.5569999999999999</v>
      </c>
      <c r="BB4" s="19">
        <v>-4.9911000000000003</v>
      </c>
      <c r="BC4" s="19">
        <v>1.0262</v>
      </c>
      <c r="BD4" s="19">
        <v>-4.9911000000000003</v>
      </c>
      <c r="BE4" s="19">
        <v>0.88519999999999999</v>
      </c>
      <c r="BF4" s="19">
        <v>-4.9911000000000003</v>
      </c>
      <c r="BG4" s="19">
        <v>0.58040000000000003</v>
      </c>
      <c r="BH4" s="19">
        <v>-4.9911000000000003</v>
      </c>
      <c r="BI4" s="19">
        <v>3.3700000000000001E-2</v>
      </c>
      <c r="BJ4" s="19">
        <v>-4.9911000000000003</v>
      </c>
      <c r="BK4" s="19">
        <v>-0.2324</v>
      </c>
      <c r="BL4" s="19">
        <v>-4.9911000000000003</v>
      </c>
      <c r="BM4" s="19">
        <v>-0.56769999999999998</v>
      </c>
      <c r="BN4" s="19">
        <v>-4.9911000000000003</v>
      </c>
      <c r="BO4" s="19">
        <v>-1.1721999999999999</v>
      </c>
      <c r="BP4" s="19">
        <v>-4.9911000000000003</v>
      </c>
      <c r="BQ4" s="19">
        <v>-0.54930000000000001</v>
      </c>
      <c r="BR4" s="19">
        <v>-4.9911000000000003</v>
      </c>
      <c r="BS4" s="17">
        <v>0</v>
      </c>
      <c r="BT4" s="17">
        <v>0</v>
      </c>
      <c r="BU4" s="17">
        <v>-4.4234</v>
      </c>
      <c r="BV4" s="17">
        <v>-5.0933000000000002</v>
      </c>
      <c r="BW4" s="17">
        <v>-4.2633999999999999</v>
      </c>
      <c r="BX4" s="17">
        <v>-6.8674999999999997</v>
      </c>
      <c r="BY4" s="17">
        <v>-3.3641999999999999</v>
      </c>
      <c r="BZ4" s="17">
        <v>-9.4031000000000002</v>
      </c>
      <c r="CA4" s="17">
        <v>-7.6200000000000004E-2</v>
      </c>
      <c r="CB4" s="17">
        <v>-9.8233999999999995</v>
      </c>
      <c r="CC4" s="17">
        <v>-7.6200000000000004E-2</v>
      </c>
      <c r="CD4" s="17">
        <v>-9.8233999999999995</v>
      </c>
      <c r="CE4" s="12">
        <v>0.88390000000000002</v>
      </c>
      <c r="CF4" s="12">
        <v>1.611</v>
      </c>
      <c r="CG4" s="12">
        <v>-1.8090999999999999</v>
      </c>
      <c r="CH4" s="12">
        <v>-4.0202</v>
      </c>
      <c r="CI4" s="12">
        <v>4.7859999999999996</v>
      </c>
      <c r="CJ4" s="12">
        <v>-3.2067000000000001</v>
      </c>
      <c r="CK4" s="12">
        <v>-0.29530000000000001</v>
      </c>
      <c r="CL4" s="12">
        <v>-0.41720000000000002</v>
      </c>
      <c r="CM4" s="12">
        <v>-0.52580000000000005</v>
      </c>
      <c r="CN4" s="12">
        <v>-0.41720000000000002</v>
      </c>
      <c r="CO4" s="12">
        <v>-0.86299999999999999</v>
      </c>
      <c r="CP4" s="12">
        <v>0.3569</v>
      </c>
      <c r="CQ4" s="12">
        <v>-3.2105999999999999</v>
      </c>
      <c r="CR4" s="12">
        <v>-3.5960000000000001</v>
      </c>
      <c r="CS4" s="12">
        <v>1.5907</v>
      </c>
      <c r="CT4" s="12">
        <v>-0.28070000000000001</v>
      </c>
      <c r="CU4" s="12">
        <v>-1.7945</v>
      </c>
      <c r="CV4" s="12">
        <v>-1.1805000000000001</v>
      </c>
      <c r="CW4" s="12">
        <v>-2.0447000000000002</v>
      </c>
      <c r="CX4" s="12">
        <v>-1.1805000000000001</v>
      </c>
      <c r="CY4" s="12">
        <v>-2.4676</v>
      </c>
      <c r="CZ4" s="12">
        <v>-0.97409999999999997</v>
      </c>
      <c r="DA4" s="12">
        <v>-2.4308000000000001</v>
      </c>
      <c r="DB4" s="12">
        <v>5.3453999999999997</v>
      </c>
      <c r="DC4" s="12">
        <v>4.7098000000000004</v>
      </c>
      <c r="DD4" s="12">
        <v>8.6207999999999991</v>
      </c>
      <c r="DE4" s="12">
        <v>-2.3443999999999998</v>
      </c>
      <c r="DF4" s="12">
        <v>2.0541999999999998</v>
      </c>
      <c r="DG4" s="12">
        <v>-2.5895000000000001</v>
      </c>
      <c r="DH4" s="12">
        <v>2.0541999999999998</v>
      </c>
      <c r="DI4" s="12">
        <v>-2.7336999999999998</v>
      </c>
      <c r="DJ4" s="12">
        <v>13.2963</v>
      </c>
      <c r="DK4" s="12">
        <v>-1.9469000000000001</v>
      </c>
      <c r="DL4" s="12">
        <v>12.547000000000001</v>
      </c>
      <c r="DM4" s="12">
        <v>-1.7964</v>
      </c>
      <c r="DN4" s="12">
        <v>10.923299999999999</v>
      </c>
      <c r="DO4" s="12">
        <v>-1.8828</v>
      </c>
      <c r="DP4" s="12">
        <v>10.5893</v>
      </c>
    </row>
    <row r="5" spans="2:120" ht="16.899999999999999" customHeight="1" x14ac:dyDescent="0.2">
      <c r="B5" s="2" t="s">
        <v>839</v>
      </c>
      <c r="C5" s="2"/>
      <c r="D5" s="5">
        <f t="shared" si="0"/>
        <v>13.380100000000001</v>
      </c>
      <c r="E5" s="5">
        <f t="shared" si="1"/>
        <v>9.9638000000000009</v>
      </c>
      <c r="F5" s="5">
        <f t="shared" si="2"/>
        <v>2.3919999999999999</v>
      </c>
      <c r="G5" s="5">
        <f t="shared" si="3"/>
        <v>0.80579999999999996</v>
      </c>
      <c r="H5" s="5">
        <f t="shared" si="4"/>
        <v>1.0528</v>
      </c>
      <c r="I5" s="5">
        <f t="shared" si="5"/>
        <v>0.51060000000000016</v>
      </c>
      <c r="J5" s="5">
        <f t="shared" si="6"/>
        <v>1.4383000000000004</v>
      </c>
      <c r="K5" s="5">
        <f t="shared" si="7"/>
        <v>0.94099999999999984</v>
      </c>
      <c r="L5" s="5">
        <f t="shared" si="8"/>
        <v>6.3536485911639771</v>
      </c>
      <c r="M5" s="5">
        <f t="shared" si="9"/>
        <v>1.7407793024964424</v>
      </c>
      <c r="N5" s="5">
        <f t="shared" si="10"/>
        <v>6.1426268904273371</v>
      </c>
      <c r="O5" s="5">
        <f>((CA5-CC5)^2+(CB5-CD5)^2)^0.5</f>
        <v>1.9258610957179645</v>
      </c>
      <c r="P5" s="5">
        <f t="shared" si="17"/>
        <v>5.8228312640845106</v>
      </c>
      <c r="Q5" s="5">
        <f t="shared" si="12"/>
        <v>5.9401806100488237</v>
      </c>
      <c r="R5" s="5">
        <f t="shared" si="18"/>
        <v>4.1217990210586448</v>
      </c>
      <c r="S5" s="5">
        <f t="shared" si="19"/>
        <v>5.1536755427558703</v>
      </c>
      <c r="T5" s="5">
        <f t="shared" si="20"/>
        <v>4.8962460824594993</v>
      </c>
      <c r="U5" s="5">
        <f t="shared" si="21"/>
        <v>6.2803009163574313</v>
      </c>
      <c r="V5" s="5">
        <f t="shared" si="22"/>
        <v>0.99335255574242121</v>
      </c>
      <c r="W5" s="5">
        <f t="shared" si="23"/>
        <v>1.4753321015961118</v>
      </c>
      <c r="X5" s="5">
        <f t="shared" si="24"/>
        <v>0.39465655955526668</v>
      </c>
      <c r="Y5" s="5">
        <f t="shared" si="25"/>
        <v>1.0331000000000001</v>
      </c>
      <c r="Z5" s="5">
        <f t="shared" si="13"/>
        <v>0.50160000000000005</v>
      </c>
      <c r="AA5" s="5">
        <f t="shared" si="14"/>
        <v>1.3081</v>
      </c>
      <c r="AB5" s="5">
        <f t="shared" si="15"/>
        <v>2.5038</v>
      </c>
      <c r="AC5" s="6">
        <f t="shared" si="16"/>
        <v>2.0377000000000001</v>
      </c>
      <c r="AD5" s="6">
        <f t="shared" si="26"/>
        <v>0.19810000000000016</v>
      </c>
      <c r="AE5" s="6">
        <f t="shared" si="27"/>
        <v>0.20829999999999949</v>
      </c>
      <c r="AF5" s="6">
        <f t="shared" si="28"/>
        <v>0.22160000000000046</v>
      </c>
      <c r="AG5" s="9">
        <v>0</v>
      </c>
      <c r="AH5" s="9">
        <v>0</v>
      </c>
      <c r="AI5" s="9">
        <v>0</v>
      </c>
      <c r="AJ5" s="9">
        <v>-0.80579999999999996</v>
      </c>
      <c r="AK5" s="9">
        <v>0</v>
      </c>
      <c r="AL5" s="9">
        <v>-1.3391999999999999</v>
      </c>
      <c r="AM5" s="9">
        <v>0</v>
      </c>
      <c r="AN5" s="9">
        <v>-2.3919999999999999</v>
      </c>
      <c r="AO5" s="9">
        <v>0</v>
      </c>
      <c r="AP5" s="9">
        <v>-2.9026000000000001</v>
      </c>
      <c r="AQ5" s="9">
        <v>0</v>
      </c>
      <c r="AR5" s="9">
        <v>-4.3409000000000004</v>
      </c>
      <c r="AS5" s="9">
        <v>0</v>
      </c>
      <c r="AT5" s="9">
        <v>-5.2819000000000003</v>
      </c>
      <c r="AU5" s="9">
        <v>0</v>
      </c>
      <c r="AV5" s="9">
        <v>-9.9638000000000009</v>
      </c>
      <c r="AW5" s="9">
        <v>0</v>
      </c>
      <c r="AX5" s="9">
        <v>-13.380100000000001</v>
      </c>
      <c r="AY5" s="18">
        <v>1.1054999999999999</v>
      </c>
      <c r="AZ5" s="18">
        <v>-6.4459</v>
      </c>
      <c r="BA5" s="19">
        <v>1.1658999999999999</v>
      </c>
      <c r="BB5" s="19">
        <v>-6.4459</v>
      </c>
      <c r="BC5" s="19">
        <v>0.65659999999999996</v>
      </c>
      <c r="BD5" s="19">
        <v>-6.4459</v>
      </c>
      <c r="BE5" s="19">
        <v>0.44890000000000002</v>
      </c>
      <c r="BF5" s="19">
        <v>-6.4459</v>
      </c>
      <c r="BG5" s="19">
        <v>0.2273</v>
      </c>
      <c r="BH5" s="19">
        <v>-6.4459</v>
      </c>
      <c r="BI5" s="19">
        <v>-0.27429999999999999</v>
      </c>
      <c r="BJ5" s="19">
        <v>-6.4459</v>
      </c>
      <c r="BK5" s="19">
        <v>-0.58420000000000005</v>
      </c>
      <c r="BL5" s="19">
        <v>-6.4459</v>
      </c>
      <c r="BM5" s="19">
        <v>-0.65149999999999997</v>
      </c>
      <c r="BN5" s="19">
        <v>-6.4459</v>
      </c>
      <c r="BO5" s="19">
        <v>-1.3379000000000001</v>
      </c>
      <c r="BP5" s="19">
        <v>-6.4459</v>
      </c>
      <c r="BQ5" s="19">
        <v>-0.93220000000000003</v>
      </c>
      <c r="BR5" s="19">
        <v>-6.4459</v>
      </c>
      <c r="BS5" s="17">
        <v>0</v>
      </c>
      <c r="BT5" s="17">
        <v>0</v>
      </c>
      <c r="BU5" s="17">
        <v>5.0450999999999997</v>
      </c>
      <c r="BV5" s="17">
        <v>-3.8620999999999999</v>
      </c>
      <c r="BW5" s="17">
        <v>6.6947999999999999</v>
      </c>
      <c r="BX5" s="17">
        <v>-3.3064</v>
      </c>
      <c r="BY5" s="17">
        <v>9.7554999999999996</v>
      </c>
      <c r="BZ5" s="17">
        <v>-0.58860000000000001</v>
      </c>
      <c r="CA5" s="17">
        <v>10.416499999999999</v>
      </c>
      <c r="CB5" s="17">
        <v>1.3512999999999999</v>
      </c>
      <c r="CC5" s="17">
        <v>10.0901</v>
      </c>
      <c r="CD5" s="17">
        <v>3.2492999999999999</v>
      </c>
      <c r="CE5" s="12">
        <v>-3.2410000000000001</v>
      </c>
      <c r="CF5" s="12">
        <v>3.1896</v>
      </c>
      <c r="CG5" s="12">
        <v>-8.1902000000000008</v>
      </c>
      <c r="CH5" s="12">
        <v>6.2572999999999999</v>
      </c>
      <c r="CI5" s="12">
        <v>-2.2599999999999998</v>
      </c>
      <c r="CJ5" s="12">
        <v>6.6014999999999997</v>
      </c>
      <c r="CK5" s="12">
        <v>-5.2934000000000001</v>
      </c>
      <c r="CL5" s="12">
        <v>4.4443999999999999</v>
      </c>
      <c r="CM5" s="12">
        <v>-5.2934000000000001</v>
      </c>
      <c r="CN5" s="12">
        <v>4.6425000000000001</v>
      </c>
      <c r="CO5" s="12">
        <v>-5.2026000000000003</v>
      </c>
      <c r="CP5" s="12">
        <v>4.6672000000000002</v>
      </c>
      <c r="CQ5" s="12">
        <v>-9.2405000000000008</v>
      </c>
      <c r="CR5" s="12">
        <v>3.8397999999999999</v>
      </c>
      <c r="CS5" s="12">
        <v>-4.2550999999999997</v>
      </c>
      <c r="CT5" s="12">
        <v>5.1459999999999999</v>
      </c>
      <c r="CU5" s="12">
        <v>-6.9202000000000004</v>
      </c>
      <c r="CV5" s="12">
        <v>4.3307000000000002</v>
      </c>
      <c r="CW5" s="12">
        <v>-6.9202000000000004</v>
      </c>
      <c r="CX5" s="12">
        <v>4.5389999999999997</v>
      </c>
      <c r="CY5" s="12">
        <v>-6.8472</v>
      </c>
      <c r="CZ5" s="12">
        <v>4.4989999999999997</v>
      </c>
      <c r="DA5" s="12">
        <v>-9.9834999999999994</v>
      </c>
      <c r="DB5" s="12">
        <v>0.73909999999999998</v>
      </c>
      <c r="DC5" s="12">
        <v>-4.4329000000000001</v>
      </c>
      <c r="DD5" s="12">
        <v>3.6772999999999998</v>
      </c>
      <c r="DE5" s="12">
        <v>-8.0861000000000001</v>
      </c>
      <c r="DF5" s="12">
        <v>3.0931000000000002</v>
      </c>
      <c r="DG5" s="12">
        <v>-8.3077000000000005</v>
      </c>
      <c r="DH5" s="12">
        <v>3.0931000000000002</v>
      </c>
      <c r="DI5" s="12">
        <v>-8.1959</v>
      </c>
      <c r="DJ5" s="12">
        <v>3.0276999999999998</v>
      </c>
      <c r="DK5" s="12">
        <v>-7.5578000000000003</v>
      </c>
      <c r="DL5" s="12">
        <v>3.7890000000000001</v>
      </c>
      <c r="DM5" s="12">
        <v>-7.4587000000000003</v>
      </c>
      <c r="DN5" s="12">
        <v>5.2610000000000001</v>
      </c>
      <c r="DO5" s="12">
        <v>-7.5240999999999998</v>
      </c>
      <c r="DP5" s="12">
        <v>5.6501999999999999</v>
      </c>
    </row>
    <row r="6" spans="2:120" ht="15" customHeight="1" x14ac:dyDescent="0.2">
      <c r="B6" s="2" t="s">
        <v>840</v>
      </c>
      <c r="C6" s="2"/>
      <c r="D6" s="5">
        <f t="shared" si="0"/>
        <v>11.292199999999999</v>
      </c>
      <c r="E6" s="5">
        <f t="shared" si="1"/>
        <v>10.2057</v>
      </c>
      <c r="F6" s="5">
        <f t="shared" si="2"/>
        <v>2.4142999999999999</v>
      </c>
      <c r="G6" s="5">
        <f t="shared" si="3"/>
        <v>0.61909999999999998</v>
      </c>
      <c r="H6" s="5">
        <f t="shared" si="4"/>
        <v>1.3411999999999999</v>
      </c>
      <c r="I6" s="5">
        <f t="shared" si="5"/>
        <v>0.51560000000000006</v>
      </c>
      <c r="J6" s="5">
        <f t="shared" si="6"/>
        <v>1.3951000000000002</v>
      </c>
      <c r="K6" s="5">
        <f t="shared" si="7"/>
        <v>1.1041999999999996</v>
      </c>
      <c r="L6" s="5">
        <f t="shared" si="8"/>
        <v>6.896895696615978</v>
      </c>
      <c r="M6" s="5">
        <f t="shared" si="9"/>
        <v>1.8650127962027498</v>
      </c>
      <c r="N6" s="5">
        <f t="shared" si="10"/>
        <v>6.6225756741618289</v>
      </c>
      <c r="O6" s="5">
        <f t="shared" si="11"/>
        <v>2.1934838225981976</v>
      </c>
      <c r="P6" s="5">
        <f t="shared" si="17"/>
        <v>6.0964551052230336</v>
      </c>
      <c r="Q6" s="5">
        <f t="shared" si="12"/>
        <v>6.5484096176094537</v>
      </c>
      <c r="R6" s="5">
        <f t="shared" si="18"/>
        <v>4.6700121423825021</v>
      </c>
      <c r="S6" s="5">
        <f t="shared" si="19"/>
        <v>5.4915308257352065</v>
      </c>
      <c r="T6" s="5">
        <f t="shared" si="20"/>
        <v>5.9322640475622794</v>
      </c>
      <c r="U6" s="5">
        <f t="shared" si="21"/>
        <v>7.4975174297896761</v>
      </c>
      <c r="V6" s="5">
        <f t="shared" si="22"/>
        <v>1.0288336405852998</v>
      </c>
      <c r="W6" s="5">
        <f t="shared" si="23"/>
        <v>1.5326420880296874</v>
      </c>
      <c r="X6" s="5">
        <f t="shared" si="24"/>
        <v>0.29342150568763636</v>
      </c>
      <c r="Y6" s="5">
        <f t="shared" si="25"/>
        <v>1.0204</v>
      </c>
      <c r="Z6" s="5">
        <f t="shared" si="13"/>
        <v>0.48199999999999998</v>
      </c>
      <c r="AA6" s="5">
        <f t="shared" si="14"/>
        <v>1.3677999999999999</v>
      </c>
      <c r="AB6" s="5">
        <f t="shared" si="15"/>
        <v>2.6188000000000002</v>
      </c>
      <c r="AC6" s="6">
        <f t="shared" si="16"/>
        <v>1.7951999999999999</v>
      </c>
      <c r="AD6" s="6">
        <f t="shared" si="26"/>
        <v>0.18290000000000006</v>
      </c>
      <c r="AE6" s="6">
        <f t="shared" si="27"/>
        <v>0.22229999999999972</v>
      </c>
      <c r="AF6" s="6">
        <f t="shared" si="28"/>
        <v>0.22039999999999971</v>
      </c>
      <c r="AG6" s="9">
        <v>0</v>
      </c>
      <c r="AH6" s="9">
        <v>0</v>
      </c>
      <c r="AI6" s="9">
        <v>0</v>
      </c>
      <c r="AJ6" s="9">
        <v>-0.61909999999999998</v>
      </c>
      <c r="AK6" s="9">
        <v>0</v>
      </c>
      <c r="AL6" s="9">
        <v>-1.0730999999999999</v>
      </c>
      <c r="AM6" s="9">
        <v>0</v>
      </c>
      <c r="AN6" s="9">
        <v>-2.4142999999999999</v>
      </c>
      <c r="AO6" s="9">
        <v>0</v>
      </c>
      <c r="AP6" s="9">
        <v>-2.9298999999999999</v>
      </c>
      <c r="AQ6" s="9">
        <v>0</v>
      </c>
      <c r="AR6" s="9">
        <v>-4.3250000000000002</v>
      </c>
      <c r="AS6" s="9">
        <v>0</v>
      </c>
      <c r="AT6" s="9">
        <v>-5.4291999999999998</v>
      </c>
      <c r="AU6" s="9">
        <v>0</v>
      </c>
      <c r="AV6" s="9">
        <v>-10.2057</v>
      </c>
      <c r="AW6" s="9">
        <v>0</v>
      </c>
      <c r="AX6" s="9">
        <v>-11.292199999999999</v>
      </c>
      <c r="AY6" s="18">
        <v>1.0662</v>
      </c>
      <c r="AZ6" s="18">
        <v>-5.4699</v>
      </c>
      <c r="BA6" s="19">
        <v>1.3602000000000001</v>
      </c>
      <c r="BB6" s="19">
        <v>-5.4699</v>
      </c>
      <c r="BC6" s="19">
        <v>0.72260000000000002</v>
      </c>
      <c r="BD6" s="19">
        <v>-5.4699</v>
      </c>
      <c r="BE6" s="19">
        <v>0.57150000000000001</v>
      </c>
      <c r="BF6" s="19">
        <v>-5.4699</v>
      </c>
      <c r="BG6" s="19">
        <v>0.24129999999999999</v>
      </c>
      <c r="BH6" s="19">
        <v>-5.4699</v>
      </c>
      <c r="BI6" s="19">
        <v>-0.2407</v>
      </c>
      <c r="BJ6" s="19">
        <v>-5.4699</v>
      </c>
      <c r="BK6" s="19">
        <v>-0.44890000000000002</v>
      </c>
      <c r="BL6" s="19">
        <v>-5.4699</v>
      </c>
      <c r="BM6" s="19">
        <v>-0.6452</v>
      </c>
      <c r="BN6" s="19">
        <v>-5.4699</v>
      </c>
      <c r="BO6" s="19">
        <v>-1.2585999999999999</v>
      </c>
      <c r="BP6" s="19">
        <v>-5.4699</v>
      </c>
      <c r="BQ6" s="19">
        <v>-0.72899999999999998</v>
      </c>
      <c r="BR6" s="19">
        <v>-5.4699</v>
      </c>
      <c r="BS6" s="17">
        <v>0</v>
      </c>
      <c r="BT6" s="17">
        <v>0</v>
      </c>
      <c r="BU6" s="23">
        <v>-2.5983999999999998</v>
      </c>
      <c r="BV6" s="17">
        <v>6.3887</v>
      </c>
      <c r="BW6" s="17">
        <v>-0.80959999999999999</v>
      </c>
      <c r="BX6" s="17">
        <v>6.9164000000000003</v>
      </c>
      <c r="BY6" s="17">
        <v>-0.80959999999999999</v>
      </c>
      <c r="BZ6" s="17">
        <v>6.9164000000000003</v>
      </c>
      <c r="CA6" s="17">
        <v>5.6794000000000002</v>
      </c>
      <c r="CB6" s="17">
        <v>8.2398000000000007</v>
      </c>
      <c r="CC6" s="17">
        <v>7.2396000000000003</v>
      </c>
      <c r="CD6" s="17">
        <v>6.6980000000000004</v>
      </c>
      <c r="CE6" s="12">
        <v>7.3437999999999999</v>
      </c>
      <c r="CF6" s="12">
        <v>6.6618000000000004</v>
      </c>
      <c r="CG6" s="12">
        <v>3.6335000000000002</v>
      </c>
      <c r="CH6" s="12">
        <v>11.4992</v>
      </c>
      <c r="CI6" s="12">
        <v>9.2798999999999996</v>
      </c>
      <c r="CJ6" s="12">
        <v>8.1826000000000008</v>
      </c>
      <c r="CK6" s="12">
        <v>5.5187999999999997</v>
      </c>
      <c r="CL6" s="12">
        <v>9.1986000000000008</v>
      </c>
      <c r="CM6" s="12">
        <v>5.3358999999999996</v>
      </c>
      <c r="CN6" s="12">
        <v>9.1986000000000008</v>
      </c>
      <c r="CO6" s="12">
        <v>5.4044999999999996</v>
      </c>
      <c r="CP6" s="12">
        <v>9.1769999999999996</v>
      </c>
      <c r="CQ6" s="12">
        <v>6.1055000000000001</v>
      </c>
      <c r="CR6" s="12">
        <v>13.7941</v>
      </c>
      <c r="CS6" s="12">
        <v>6.0871000000000004</v>
      </c>
      <c r="CT6" s="12">
        <v>8.3026</v>
      </c>
      <c r="CU6" s="12">
        <v>5.8540999999999999</v>
      </c>
      <c r="CV6" s="12">
        <v>11.4459</v>
      </c>
      <c r="CW6" s="12">
        <v>5.6318000000000001</v>
      </c>
      <c r="CX6" s="12">
        <v>11.4459</v>
      </c>
      <c r="CY6" s="12">
        <v>5.6496000000000004</v>
      </c>
      <c r="CZ6" s="12">
        <v>11.4344</v>
      </c>
      <c r="DA6" s="12">
        <v>7.1487999999999996</v>
      </c>
      <c r="DB6" s="12">
        <v>5.6947000000000001</v>
      </c>
      <c r="DC6" s="12">
        <v>5.6413000000000002</v>
      </c>
      <c r="DD6" s="12">
        <v>13.039099999999999</v>
      </c>
      <c r="DE6" s="12">
        <v>6.4020999999999999</v>
      </c>
      <c r="DF6" s="12">
        <v>8.8302999999999994</v>
      </c>
      <c r="DG6" s="12">
        <v>6.1817000000000002</v>
      </c>
      <c r="DH6" s="12">
        <v>8.8302999999999994</v>
      </c>
      <c r="DI6" s="12">
        <v>6.2394999999999996</v>
      </c>
      <c r="DJ6" s="12">
        <v>8.7585999999999995</v>
      </c>
      <c r="DK6" s="12">
        <v>6.7519999999999998</v>
      </c>
      <c r="DL6" s="12">
        <v>9.6507000000000005</v>
      </c>
      <c r="DM6" s="12">
        <v>6.6083999999999996</v>
      </c>
      <c r="DN6" s="12">
        <v>11.176600000000001</v>
      </c>
      <c r="DO6" s="12">
        <v>6.4756999999999998</v>
      </c>
      <c r="DP6" s="12">
        <v>11.4383</v>
      </c>
    </row>
    <row r="7" spans="2:120" ht="16.149999999999999" customHeight="1" x14ac:dyDescent="0.2">
      <c r="B7" s="2" t="s">
        <v>858</v>
      </c>
      <c r="C7" s="2" t="s">
        <v>479</v>
      </c>
      <c r="D7" s="5">
        <f t="shared" si="0"/>
        <v>14.339600000000001</v>
      </c>
      <c r="E7" s="5">
        <f t="shared" si="1"/>
        <v>10.161899999999999</v>
      </c>
      <c r="F7" s="5">
        <f t="shared" si="2"/>
        <v>2.3971</v>
      </c>
      <c r="G7" s="5">
        <f t="shared" si="3"/>
        <v>0.74419999999999997</v>
      </c>
      <c r="H7" s="5">
        <f t="shared" si="4"/>
        <v>1.0730999999999999</v>
      </c>
      <c r="I7" s="5">
        <f t="shared" si="5"/>
        <v>0.59310000000000018</v>
      </c>
      <c r="J7" s="5">
        <f t="shared" si="6"/>
        <v>1.6960999999999999</v>
      </c>
      <c r="K7" s="5">
        <f t="shared" si="7"/>
        <v>1.1886999999999999</v>
      </c>
      <c r="L7" s="5">
        <f t="shared" si="8"/>
        <v>6.0535820404121061</v>
      </c>
      <c r="M7" s="5">
        <f t="shared" si="9"/>
        <v>1.6520158625146431</v>
      </c>
      <c r="N7" s="5">
        <f t="shared" si="10"/>
        <v>5.5943104170405888</v>
      </c>
      <c r="O7" s="5" t="s">
        <v>566</v>
      </c>
      <c r="P7" s="5">
        <f t="shared" si="17"/>
        <v>5.9745781650255436</v>
      </c>
      <c r="Q7" s="5">
        <f t="shared" si="12"/>
        <v>6.3235480112038367</v>
      </c>
      <c r="R7" s="5">
        <f t="shared" si="18"/>
        <v>4.575249110157829</v>
      </c>
      <c r="S7" s="5">
        <f t="shared" si="19"/>
        <v>5.6580785378076888</v>
      </c>
      <c r="T7" s="5">
        <f t="shared" si="20"/>
        <v>5.8053449320432282</v>
      </c>
      <c r="U7" s="5">
        <f t="shared" si="21"/>
        <v>6.7308036734107759</v>
      </c>
      <c r="V7" s="5">
        <f t="shared" si="22"/>
        <v>1.0090112784305234</v>
      </c>
      <c r="W7" s="5">
        <f t="shared" si="23"/>
        <v>1.6814886053732272</v>
      </c>
      <c r="X7" s="5">
        <f t="shared" si="24"/>
        <v>0.47965264515063383</v>
      </c>
      <c r="Y7" s="5">
        <f t="shared" si="25"/>
        <v>1.0857999999999999</v>
      </c>
      <c r="Z7" s="5">
        <f t="shared" si="13"/>
        <v>0.57969999999999999</v>
      </c>
      <c r="AA7" s="5">
        <f t="shared" si="14"/>
        <v>1.6415</v>
      </c>
      <c r="AB7" s="5">
        <f t="shared" si="15"/>
        <v>2.8893</v>
      </c>
      <c r="AC7" s="6">
        <f t="shared" si="16"/>
        <v>2.4904000000000002</v>
      </c>
      <c r="AD7" s="6">
        <f t="shared" si="26"/>
        <v>0.22799999999999998</v>
      </c>
      <c r="AE7" s="6">
        <f t="shared" si="27"/>
        <v>0.25659999999999999</v>
      </c>
      <c r="AF7" s="6">
        <f t="shared" si="28"/>
        <v>0.26290000000000002</v>
      </c>
      <c r="AG7" s="9">
        <v>0</v>
      </c>
      <c r="AH7" s="9">
        <v>0</v>
      </c>
      <c r="AI7" s="9">
        <v>0</v>
      </c>
      <c r="AJ7" s="9">
        <v>-0.74419999999999997</v>
      </c>
      <c r="AK7" s="9">
        <v>0</v>
      </c>
      <c r="AL7" s="9">
        <v>-1.3240000000000001</v>
      </c>
      <c r="AM7" s="9">
        <v>0</v>
      </c>
      <c r="AN7" s="9">
        <v>-2.3971</v>
      </c>
      <c r="AO7" s="9">
        <v>0</v>
      </c>
      <c r="AP7" s="9">
        <v>-2.9902000000000002</v>
      </c>
      <c r="AQ7" s="9">
        <v>0</v>
      </c>
      <c r="AR7" s="9">
        <v>-4.6863000000000001</v>
      </c>
      <c r="AS7" s="9">
        <v>0</v>
      </c>
      <c r="AT7" s="9">
        <v>-5.875</v>
      </c>
      <c r="AU7" s="9">
        <v>0</v>
      </c>
      <c r="AV7" s="9">
        <v>-10.161899999999999</v>
      </c>
      <c r="AW7" s="9">
        <v>0</v>
      </c>
      <c r="AX7" s="9">
        <v>-14.339600000000001</v>
      </c>
      <c r="AY7" s="18">
        <v>1.4338</v>
      </c>
      <c r="AZ7" s="18">
        <v>-7.2473000000000001</v>
      </c>
      <c r="BA7" s="19">
        <v>1.5215000000000001</v>
      </c>
      <c r="BB7" s="19">
        <v>-7.2473000000000001</v>
      </c>
      <c r="BC7" s="19">
        <v>0.96709999999999996</v>
      </c>
      <c r="BD7" s="19">
        <v>-7.2473000000000001</v>
      </c>
      <c r="BE7" s="19">
        <v>0.79120000000000001</v>
      </c>
      <c r="BF7" s="19">
        <v>-7.2473000000000001</v>
      </c>
      <c r="BG7" s="19">
        <v>0.51049999999999995</v>
      </c>
      <c r="BH7" s="19">
        <v>-7.2473000000000001</v>
      </c>
      <c r="BI7" s="19">
        <v>-6.9199999999999998E-2</v>
      </c>
      <c r="BJ7" s="19">
        <v>-7.2473000000000001</v>
      </c>
      <c r="BK7" s="19">
        <v>-0.29459999999999997</v>
      </c>
      <c r="BL7" s="19">
        <v>-7.2473000000000001</v>
      </c>
      <c r="BM7" s="19">
        <v>-0.6744</v>
      </c>
      <c r="BN7" s="19">
        <v>-7.2473000000000001</v>
      </c>
      <c r="BO7" s="19">
        <v>-1.3677999999999999</v>
      </c>
      <c r="BP7" s="19">
        <v>-7.2473000000000001</v>
      </c>
      <c r="BQ7" s="19">
        <v>-1.0566</v>
      </c>
      <c r="BR7" s="19">
        <v>-7.2473000000000001</v>
      </c>
      <c r="BS7" s="17">
        <v>0</v>
      </c>
      <c r="BT7" s="17">
        <v>0</v>
      </c>
      <c r="BU7" s="17">
        <v>-2.2103999999999999</v>
      </c>
      <c r="BV7" s="17">
        <v>5.6356000000000002</v>
      </c>
      <c r="BW7" s="17">
        <v>-0.59250000000000003</v>
      </c>
      <c r="BX7" s="17">
        <v>5.3015999999999996</v>
      </c>
      <c r="BY7" s="17">
        <v>1.6815</v>
      </c>
      <c r="BZ7" s="17">
        <v>3.4607000000000001</v>
      </c>
      <c r="CA7" s="17">
        <v>2.6383999999999999</v>
      </c>
      <c r="CB7" s="17">
        <v>0.96960000000000002</v>
      </c>
      <c r="CC7" s="17">
        <v>2.6383999999999999</v>
      </c>
      <c r="CD7" s="17">
        <v>0.96960000000000002</v>
      </c>
      <c r="CE7" s="12">
        <v>2.6638000000000002</v>
      </c>
      <c r="CF7" s="12">
        <v>0.96579999999999999</v>
      </c>
      <c r="CG7" s="12">
        <v>-2.0085000000000002</v>
      </c>
      <c r="CH7" s="12">
        <v>-2.7578</v>
      </c>
      <c r="CI7" s="12">
        <v>4.2557999999999998</v>
      </c>
      <c r="CJ7" s="12">
        <v>-1.8942000000000001</v>
      </c>
      <c r="CK7" s="12">
        <v>0.40450000000000003</v>
      </c>
      <c r="CL7" s="12">
        <v>-0.93979999999999997</v>
      </c>
      <c r="CM7" s="12">
        <v>0.40450000000000003</v>
      </c>
      <c r="CN7" s="12">
        <v>-0.71179999999999999</v>
      </c>
      <c r="CO7" s="12">
        <v>0.51049999999999995</v>
      </c>
      <c r="CP7" s="12">
        <v>-0.7137</v>
      </c>
      <c r="CQ7" s="12">
        <v>-4.0633999999999997</v>
      </c>
      <c r="CR7" s="12">
        <v>-0.60260000000000002</v>
      </c>
      <c r="CS7" s="12">
        <v>-0.18990000000000001</v>
      </c>
      <c r="CT7" s="12">
        <v>3.5217000000000001</v>
      </c>
      <c r="CU7" s="12">
        <v>-1.4326000000000001</v>
      </c>
      <c r="CV7" s="12">
        <v>-0.75629999999999997</v>
      </c>
      <c r="CW7" s="12">
        <v>-1.4326000000000001</v>
      </c>
      <c r="CX7" s="12">
        <v>-0.49969999999999998</v>
      </c>
      <c r="CY7" s="12">
        <v>-1.4592000000000001</v>
      </c>
      <c r="CZ7" s="12">
        <v>-0.43559999999999999</v>
      </c>
      <c r="DA7" s="12">
        <v>-6.4249000000000001</v>
      </c>
      <c r="DB7" s="12">
        <v>2.5716999999999999</v>
      </c>
      <c r="DC7" s="12">
        <v>-3.2296</v>
      </c>
      <c r="DD7" s="12">
        <v>8.4956999999999994</v>
      </c>
      <c r="DE7" s="12">
        <v>-3.2677</v>
      </c>
      <c r="DF7" s="12">
        <v>0.73850000000000005</v>
      </c>
      <c r="DG7" s="12">
        <v>-3.2677</v>
      </c>
      <c r="DH7" s="12">
        <v>1.0014000000000001</v>
      </c>
      <c r="DI7" s="12">
        <v>-3.3222999999999998</v>
      </c>
      <c r="DJ7" s="12">
        <v>0.98929999999999996</v>
      </c>
      <c r="DK7" s="12">
        <v>-2.4397000000000002</v>
      </c>
      <c r="DL7" s="12">
        <v>1.4782999999999999</v>
      </c>
      <c r="DM7" s="12">
        <v>-1.8834</v>
      </c>
      <c r="DN7" s="12">
        <v>3.0651000000000002</v>
      </c>
      <c r="DO7" s="12">
        <v>-1.8955</v>
      </c>
      <c r="DP7" s="12">
        <v>3.5446</v>
      </c>
    </row>
    <row r="8" spans="2:120" ht="16.149999999999999" customHeight="1" x14ac:dyDescent="0.2">
      <c r="B8" s="2" t="s">
        <v>912</v>
      </c>
      <c r="C8" s="2" t="s">
        <v>938</v>
      </c>
      <c r="D8" s="5">
        <f t="shared" si="0"/>
        <v>13.4582</v>
      </c>
      <c r="E8" s="5">
        <f t="shared" si="1"/>
        <v>10.5442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8"/>
        <v>5.7934587225594347</v>
      </c>
      <c r="M8" s="5">
        <f t="shared" si="9"/>
        <v>1.6524905446022977</v>
      </c>
      <c r="N8" s="5">
        <f t="shared" si="10"/>
        <v>6.304420000674261</v>
      </c>
      <c r="O8" s="5">
        <f t="shared" si="11"/>
        <v>1.4491322127397488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-10.5442</v>
      </c>
      <c r="AW8" s="9">
        <v>0</v>
      </c>
      <c r="AX8" s="9">
        <v>-13.4582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-4.1788999999999996</v>
      </c>
      <c r="BV8" s="17">
        <v>-4.0125999999999999</v>
      </c>
      <c r="BW8" s="17">
        <v>-4.0627000000000004</v>
      </c>
      <c r="BX8" s="17">
        <v>-5.6609999999999996</v>
      </c>
      <c r="BY8" s="17">
        <v>-3.3864999999999998</v>
      </c>
      <c r="BZ8" s="17">
        <v>-7.3049999999999997</v>
      </c>
      <c r="CA8" s="17">
        <v>0.76390000000000002</v>
      </c>
      <c r="CB8" s="17">
        <v>-9.1121999999999996</v>
      </c>
      <c r="CC8" s="17">
        <v>2.1838000000000002</v>
      </c>
      <c r="CD8" s="17">
        <v>-9.4017999999999997</v>
      </c>
    </row>
    <row r="9" spans="2:120" ht="16.149999999999999" customHeight="1" x14ac:dyDescent="0.2">
      <c r="B9" s="1" t="s">
        <v>337</v>
      </c>
      <c r="C9" s="1"/>
      <c r="D9" s="5">
        <f t="shared" si="0"/>
        <v>14.625299999999999</v>
      </c>
      <c r="E9" s="5">
        <f t="shared" si="1"/>
        <v>11.2173</v>
      </c>
      <c r="F9" s="5">
        <f>((AG9-AM9)^2+(AH9-AN9)^2)^0.5</f>
        <v>2.5958999999999999</v>
      </c>
      <c r="G9" s="5">
        <f>((AG9-AI9)^2+(AH9-AJ9)^2)^0.5</f>
        <v>0.64580000000000004</v>
      </c>
      <c r="H9" s="5">
        <f>((AK9-AM9)^2+(AL9-AN9)^2)^0.5</f>
        <v>1.4160999999999999</v>
      </c>
      <c r="I9" s="5">
        <f>((AM9-AO9)^2+(AN9-AP9)^2)^0.5</f>
        <v>0.62230000000000008</v>
      </c>
      <c r="J9" s="5">
        <f>((AO9-AQ9)^2+(AP9-AR9)^2)^0.5</f>
        <v>1.7558000000000002</v>
      </c>
      <c r="K9" s="5">
        <f>((AQ9-AS9)^2+(AR9-AT9)^2)^0.5</f>
        <v>1.1703000000000001</v>
      </c>
      <c r="L9" s="5">
        <f t="shared" si="8"/>
        <v>5.6004118437843484</v>
      </c>
      <c r="M9" s="5">
        <f t="shared" si="9"/>
        <v>1.7042600300423643</v>
      </c>
      <c r="N9" s="5">
        <f t="shared" si="10"/>
        <v>5.4095170067078033</v>
      </c>
      <c r="O9" s="5">
        <f t="shared" si="11"/>
        <v>1.734292478216982</v>
      </c>
      <c r="P9" s="5">
        <f>((CE9-CG9)^2+(CF9-CH9)^2)^0.5</f>
        <v>5.7606352653157966</v>
      </c>
      <c r="Q9" s="5">
        <f>((CG9-CI9)^2+(CH9-CJ9)^2)^0.5</f>
        <v>6.1765049639743674</v>
      </c>
      <c r="R9" s="5">
        <f>((CO9-CQ9)^2+(CP9-CR9)^2)^0.5</f>
        <v>3.7940380348647005</v>
      </c>
      <c r="S9" s="5">
        <f>((CQ9-CS9)^2+(CR9-CT9)^2)^0.5</f>
        <v>5.0153980749288474</v>
      </c>
      <c r="T9" s="5">
        <f>((CY9-DA9)^2+(CZ9-DB9)^2)^0.5</f>
        <v>5.8126432627506048</v>
      </c>
      <c r="U9" s="5">
        <f>((DA9-DC9)^2+(DB9-DD9)^2)^0.5</f>
        <v>5.0111045828240295</v>
      </c>
      <c r="V9" s="5">
        <f>((DI9-DK9)^2+(DJ9-DL9)^2)^0.5</f>
        <v>1.0637999106974954</v>
      </c>
      <c r="W9" s="5">
        <f>((DK9-DM9)^2+(DL9-DN9)^2)^0.5</f>
        <v>1.5482314587941945</v>
      </c>
      <c r="X9" s="5">
        <f>((DM9-DO9)^2+(DN9-DP9)^2)^0.5</f>
        <v>0.47864208966617233</v>
      </c>
      <c r="Y9" s="5">
        <f>((BE9-BK9)^2+(BF9-BL9)^2)^0.5</f>
        <v>1.1532</v>
      </c>
      <c r="Z9" s="5">
        <f>((BG9-BI9)^2+(BH9-BJ9)^2)^0.5</f>
        <v>0.51879999999999993</v>
      </c>
      <c r="AA9" s="5">
        <f>((BC9-BM9)^2+(BD9-BN9)^2)^0.5</f>
        <v>1.5786</v>
      </c>
      <c r="AB9" s="5">
        <f>((BA9-BO9)^2+(BB9-BP9)^2)^0.5</f>
        <v>2.8372000000000002</v>
      </c>
      <c r="AC9" s="6">
        <f>((AY9-BQ9)^2+(AZ9-BR9)^2)^0.5</f>
        <v>2.4765000000000001</v>
      </c>
      <c r="AD9" s="6">
        <f>((CK9-CM9)^2+(CL9-CN9)^2)^0.5</f>
        <v>0.20129999999999981</v>
      </c>
      <c r="AE9" s="6">
        <f>((CU9-CW9)^2+(CV9-CX9)^2)^0.5</f>
        <v>0.27500000000000036</v>
      </c>
      <c r="AF9" s="6">
        <f>((DE9-DG9)^2+(DF9-DH9)^2)^0.5</f>
        <v>0.28889999999999993</v>
      </c>
      <c r="AG9" s="9">
        <v>0</v>
      </c>
      <c r="AH9" s="9">
        <v>0</v>
      </c>
      <c r="AI9" s="9">
        <v>0</v>
      </c>
      <c r="AJ9" s="9">
        <v>-0.64580000000000004</v>
      </c>
      <c r="AK9" s="9">
        <v>0</v>
      </c>
      <c r="AL9" s="9">
        <v>-1.1798</v>
      </c>
      <c r="AM9" s="9">
        <v>0</v>
      </c>
      <c r="AN9" s="9">
        <v>-2.5958999999999999</v>
      </c>
      <c r="AO9" s="9">
        <v>0</v>
      </c>
      <c r="AP9" s="9">
        <v>-3.2181999999999999</v>
      </c>
      <c r="AQ9" s="9">
        <v>0</v>
      </c>
      <c r="AR9" s="9">
        <v>-4.9740000000000002</v>
      </c>
      <c r="AS9" s="9">
        <v>0</v>
      </c>
      <c r="AT9" s="9">
        <v>-6.1443000000000003</v>
      </c>
      <c r="AU9" s="9">
        <v>0</v>
      </c>
      <c r="AV9" s="9">
        <v>-11.2173</v>
      </c>
      <c r="AW9" s="9">
        <v>0</v>
      </c>
      <c r="AX9" s="9">
        <v>-14.625299999999999</v>
      </c>
      <c r="AY9" s="18">
        <v>1.3075000000000001</v>
      </c>
      <c r="AZ9" s="18">
        <v>-6.2567000000000004</v>
      </c>
      <c r="BA9" s="19">
        <v>1.4179999999999999</v>
      </c>
      <c r="BB9" s="19">
        <v>-6.2567000000000004</v>
      </c>
      <c r="BC9" s="19">
        <v>0.79249999999999998</v>
      </c>
      <c r="BD9" s="19">
        <v>-6.2567000000000004</v>
      </c>
      <c r="BE9" s="19">
        <v>0.5766</v>
      </c>
      <c r="BF9" s="19">
        <v>-6.2567000000000004</v>
      </c>
      <c r="BG9" s="19">
        <v>0.26419999999999999</v>
      </c>
      <c r="BH9" s="19">
        <v>-6.2567000000000004</v>
      </c>
      <c r="BI9" s="19">
        <v>-0.25459999999999999</v>
      </c>
      <c r="BJ9" s="19">
        <v>-6.2567000000000004</v>
      </c>
      <c r="BK9" s="19">
        <v>-0.5766</v>
      </c>
      <c r="BL9" s="19">
        <v>-6.2567000000000004</v>
      </c>
      <c r="BM9" s="19">
        <v>-0.78610000000000002</v>
      </c>
      <c r="BN9" s="19">
        <v>-6.2567000000000004</v>
      </c>
      <c r="BO9" s="19">
        <v>-1.4192</v>
      </c>
      <c r="BP9" s="19">
        <v>-6.2567000000000004</v>
      </c>
      <c r="BQ9" s="19">
        <v>-1.169</v>
      </c>
      <c r="BR9" s="19">
        <v>-6.2567000000000004</v>
      </c>
      <c r="BS9" s="17">
        <v>0</v>
      </c>
      <c r="BT9" s="17">
        <v>0</v>
      </c>
      <c r="BU9" s="17">
        <v>5.91E-2</v>
      </c>
      <c r="BV9" s="17">
        <v>-5.6001000000000003</v>
      </c>
      <c r="BW9" s="17">
        <v>1.3855999999999999</v>
      </c>
      <c r="BX9" s="17">
        <v>-4.5301</v>
      </c>
      <c r="BY9" s="17">
        <v>3.0733999999999999</v>
      </c>
      <c r="BZ9" s="17">
        <v>-0.62860000000000005</v>
      </c>
      <c r="CA9" s="17">
        <v>2.5952000000000002</v>
      </c>
      <c r="CB9" s="17">
        <v>0.42670000000000002</v>
      </c>
      <c r="CC9" s="17">
        <v>1.0808</v>
      </c>
      <c r="CD9" s="17">
        <v>1.2719</v>
      </c>
      <c r="CE9" s="12">
        <v>0.45150000000000001</v>
      </c>
      <c r="CF9" s="12">
        <v>1.7996000000000001</v>
      </c>
      <c r="CG9" s="12">
        <v>-4.9059999999999997</v>
      </c>
      <c r="CH9" s="12">
        <v>3.9167000000000001</v>
      </c>
      <c r="CI9" s="12">
        <v>1.1518999999999999</v>
      </c>
      <c r="CJ9" s="12">
        <v>5.1212999999999997</v>
      </c>
      <c r="CK9" s="12">
        <v>-1.9901</v>
      </c>
      <c r="CL9" s="12">
        <v>2.8391000000000002</v>
      </c>
      <c r="CM9" s="12">
        <v>-1.9901</v>
      </c>
      <c r="CN9" s="12">
        <v>3.0404</v>
      </c>
      <c r="CO9" s="12">
        <v>-1.6192</v>
      </c>
      <c r="CP9" s="12">
        <v>4.7708000000000004</v>
      </c>
      <c r="CQ9" s="12">
        <v>-4.7516999999999996</v>
      </c>
      <c r="CR9" s="12">
        <v>2.6301999999999999</v>
      </c>
      <c r="CS9" s="12">
        <v>7.7499999999999999E-2</v>
      </c>
      <c r="CT9" s="12">
        <v>1.2763</v>
      </c>
      <c r="CU9" s="12">
        <v>-2.4986999999999999</v>
      </c>
      <c r="CV9" s="12">
        <v>3.9173</v>
      </c>
      <c r="CW9" s="12">
        <v>-2.4986999999999999</v>
      </c>
      <c r="CX9" s="12">
        <v>4.1923000000000004</v>
      </c>
      <c r="CY9" s="12">
        <v>-2.5278999999999998</v>
      </c>
      <c r="CZ9" s="12">
        <v>4.8914</v>
      </c>
      <c r="DA9" s="12">
        <v>-5.7657999999999996</v>
      </c>
      <c r="DB9" s="12">
        <v>6.4100000000000004E-2</v>
      </c>
      <c r="DC9" s="12">
        <v>-1.2324999999999999</v>
      </c>
      <c r="DD9" s="12">
        <v>-2.0714000000000001</v>
      </c>
      <c r="DE9" s="12">
        <v>-3.6905999999999999</v>
      </c>
      <c r="DF9" s="12">
        <v>3.4417</v>
      </c>
      <c r="DG9" s="12">
        <v>-3.6905999999999999</v>
      </c>
      <c r="DH9" s="12">
        <v>3.7305999999999999</v>
      </c>
      <c r="DI9" s="12">
        <v>5.2083000000000004</v>
      </c>
      <c r="DJ9" s="12">
        <v>-0.95689999999999997</v>
      </c>
      <c r="DK9" s="12">
        <v>5.6971999999999996</v>
      </c>
      <c r="DL9" s="12">
        <v>-1.21E-2</v>
      </c>
      <c r="DM9" s="12">
        <v>5.4629000000000003</v>
      </c>
      <c r="DN9" s="12">
        <v>1.5183</v>
      </c>
      <c r="DO9" s="12">
        <v>5.2901999999999996</v>
      </c>
      <c r="DP9" s="12">
        <v>1.9646999999999999</v>
      </c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1"/>
        <v>0</v>
      </c>
      <c r="P10" s="5">
        <f t="shared" si="17"/>
        <v>0</v>
      </c>
      <c r="Q10" s="5">
        <f t="shared" si="12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25"/>
        <v>0</v>
      </c>
      <c r="Z10" s="5">
        <f t="shared" si="13"/>
        <v>0</v>
      </c>
      <c r="AA10" s="5">
        <f t="shared" si="14"/>
        <v>0</v>
      </c>
      <c r="AB10" s="5">
        <f t="shared" si="15"/>
        <v>0</v>
      </c>
      <c r="AC10" s="6">
        <f t="shared" si="16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1"/>
        <v>0</v>
      </c>
      <c r="P11" s="5">
        <f t="shared" si="17"/>
        <v>0</v>
      </c>
      <c r="Q11" s="5">
        <f t="shared" si="12"/>
        <v>0</v>
      </c>
      <c r="R11" s="5">
        <f t="shared" si="18"/>
        <v>0</v>
      </c>
      <c r="S11" s="5">
        <f t="shared" si="19"/>
        <v>0</v>
      </c>
      <c r="T11" s="5">
        <f t="shared" si="20"/>
        <v>0</v>
      </c>
      <c r="U11" s="5">
        <f t="shared" si="21"/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25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 t="shared" si="26"/>
        <v>0</v>
      </c>
      <c r="AE11" s="6">
        <f t="shared" si="27"/>
        <v>0</v>
      </c>
      <c r="AF11" s="6">
        <f t="shared" si="28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10"/>
        <v>0</v>
      </c>
      <c r="O12" s="5">
        <f t="shared" si="11"/>
        <v>0</v>
      </c>
      <c r="P12" s="5">
        <f t="shared" si="17"/>
        <v>0</v>
      </c>
      <c r="Q12" s="5">
        <f t="shared" si="12"/>
        <v>0</v>
      </c>
      <c r="R12" s="5">
        <f t="shared" si="18"/>
        <v>0</v>
      </c>
      <c r="S12" s="5">
        <f t="shared" si="19"/>
        <v>0</v>
      </c>
      <c r="T12" s="5">
        <f t="shared" si="20"/>
        <v>0</v>
      </c>
      <c r="U12" s="5">
        <f t="shared" si="21"/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25"/>
        <v>0</v>
      </c>
      <c r="Z12" s="5">
        <f t="shared" si="13"/>
        <v>0</v>
      </c>
      <c r="AA12" s="5">
        <f t="shared" si="14"/>
        <v>0</v>
      </c>
      <c r="AB12" s="5">
        <f t="shared" si="15"/>
        <v>0</v>
      </c>
      <c r="AC12" s="6">
        <f t="shared" si="16"/>
        <v>0</v>
      </c>
      <c r="AD12" s="6">
        <f t="shared" si="26"/>
        <v>0</v>
      </c>
      <c r="AE12" s="6">
        <f t="shared" si="27"/>
        <v>0</v>
      </c>
      <c r="AF12" s="6">
        <f t="shared" si="28"/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AVERAGE(D3:D9)</f>
        <v>13.708114285714286</v>
      </c>
      <c r="E13" s="14">
        <f t="shared" ref="E13:AF13" si="29">AVERAGE(E3:E9)</f>
        <v>10.500271428571427</v>
      </c>
      <c r="F13" s="14">
        <f t="shared" si="29"/>
        <v>2.5341666666666667</v>
      </c>
      <c r="G13" s="14">
        <f t="shared" si="29"/>
        <v>0.70716666666666672</v>
      </c>
      <c r="H13" s="14">
        <f t="shared" si="29"/>
        <v>1.30155</v>
      </c>
      <c r="I13" s="14">
        <f t="shared" si="29"/>
        <v>0.62401666666666677</v>
      </c>
      <c r="J13" s="14">
        <f t="shared" si="29"/>
        <v>1.5511999999999999</v>
      </c>
      <c r="K13" s="14">
        <f t="shared" si="29"/>
        <v>1.0544</v>
      </c>
      <c r="L13" s="14">
        <f t="shared" si="29"/>
        <v>6.3205007825408783</v>
      </c>
      <c r="M13" s="14">
        <f t="shared" si="29"/>
        <v>1.7547724851920752</v>
      </c>
      <c r="N13" s="14">
        <f t="shared" si="29"/>
        <v>6.1706301997499349</v>
      </c>
      <c r="O13" s="14">
        <f t="shared" si="29"/>
        <v>1.8824150269590905</v>
      </c>
      <c r="P13" s="14">
        <f t="shared" si="29"/>
        <v>6.0145418222550155</v>
      </c>
      <c r="Q13" s="14">
        <f t="shared" si="29"/>
        <v>6.3691600132655113</v>
      </c>
      <c r="R13" s="14">
        <f t="shared" si="29"/>
        <v>4.4186047618568756</v>
      </c>
      <c r="S13" s="14">
        <f t="shared" si="29"/>
        <v>5.311804751736978</v>
      </c>
      <c r="T13" s="14">
        <f t="shared" si="29"/>
        <v>5.7532210943249309</v>
      </c>
      <c r="U13" s="14">
        <f t="shared" si="29"/>
        <v>6.6751412155830367</v>
      </c>
      <c r="V13" s="14">
        <f t="shared" si="29"/>
        <v>1.0578329422146346</v>
      </c>
      <c r="W13" s="14">
        <f t="shared" si="29"/>
        <v>1.5762417252022702</v>
      </c>
      <c r="X13" s="14">
        <f t="shared" si="29"/>
        <v>0.39000515631941229</v>
      </c>
      <c r="Y13" s="14">
        <f t="shared" si="29"/>
        <v>1.0842500000000002</v>
      </c>
      <c r="Z13" s="14">
        <f t="shared" si="29"/>
        <v>0.54070000000000007</v>
      </c>
      <c r="AA13" s="14">
        <f t="shared" si="29"/>
        <v>1.5109999999999999</v>
      </c>
      <c r="AB13" s="14">
        <f t="shared" si="29"/>
        <v>2.7141000000000002</v>
      </c>
      <c r="AC13" s="14">
        <f t="shared" si="29"/>
        <v>2.0697833333333331</v>
      </c>
      <c r="AD13" s="14">
        <f t="shared" si="29"/>
        <v>0.21791666666666668</v>
      </c>
      <c r="AE13" s="14">
        <f t="shared" si="29"/>
        <v>0.24376666666666666</v>
      </c>
      <c r="AF13" s="14">
        <f t="shared" si="29"/>
        <v>0.24778000000000011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STDEV(D3:D9)</f>
        <v>1.1868516425520808</v>
      </c>
      <c r="E14" s="14">
        <f t="shared" ref="E14:AF14" si="30">STDEV(E3:E9)</f>
        <v>0.65897408576839001</v>
      </c>
      <c r="F14" s="14">
        <f t="shared" si="30"/>
        <v>0.15801660250323907</v>
      </c>
      <c r="G14" s="14">
        <f t="shared" si="30"/>
        <v>6.9154860036491031E-2</v>
      </c>
      <c r="H14" s="14">
        <f t="shared" si="30"/>
        <v>0.19725784902000662</v>
      </c>
      <c r="I14" s="14">
        <f t="shared" si="30"/>
        <v>0.11827928671862496</v>
      </c>
      <c r="J14" s="14">
        <f t="shared" si="30"/>
        <v>0.14450364701280033</v>
      </c>
      <c r="K14" s="14">
        <f t="shared" si="30"/>
        <v>0.11582431523648205</v>
      </c>
      <c r="L14" s="14">
        <f t="shared" si="30"/>
        <v>0.51823059302801089</v>
      </c>
      <c r="M14" s="14">
        <f t="shared" si="30"/>
        <v>9.507262705409586E-2</v>
      </c>
      <c r="N14" s="14">
        <f t="shared" si="30"/>
        <v>0.5852767388602178</v>
      </c>
      <c r="O14" s="14">
        <f t="shared" si="30"/>
        <v>0.29991871456822966</v>
      </c>
      <c r="P14" s="14">
        <f t="shared" si="30"/>
        <v>0.19612042732560439</v>
      </c>
      <c r="Q14" s="14">
        <f t="shared" si="30"/>
        <v>0.27439350302733678</v>
      </c>
      <c r="R14" s="14">
        <f t="shared" si="30"/>
        <v>0.37676956909347942</v>
      </c>
      <c r="S14" s="14">
        <f t="shared" si="30"/>
        <v>0.42231402215573255</v>
      </c>
      <c r="T14" s="14">
        <f t="shared" si="30"/>
        <v>0.52285361217867221</v>
      </c>
      <c r="U14" s="14">
        <f t="shared" si="30"/>
        <v>1.1178882681336118</v>
      </c>
      <c r="V14" s="14">
        <f t="shared" si="30"/>
        <v>6.2976595959416057E-2</v>
      </c>
      <c r="W14" s="14">
        <f t="shared" si="30"/>
        <v>7.3582256540860258E-2</v>
      </c>
      <c r="X14" s="14">
        <f t="shared" si="30"/>
        <v>7.612922995226433E-2</v>
      </c>
      <c r="Y14" s="14">
        <f t="shared" si="30"/>
        <v>5.0371013489903069E-2</v>
      </c>
      <c r="Z14" s="14">
        <f t="shared" si="30"/>
        <v>5.0182068510574558E-2</v>
      </c>
      <c r="AA14" s="14">
        <f t="shared" si="30"/>
        <v>0.13739365341965398</v>
      </c>
      <c r="AB14" s="14">
        <f t="shared" si="30"/>
        <v>0.14102884811271768</v>
      </c>
      <c r="AC14" s="14">
        <f t="shared" si="30"/>
        <v>0.33430318823886207</v>
      </c>
      <c r="AD14" s="14">
        <f t="shared" si="30"/>
        <v>3.0115804267305403E-2</v>
      </c>
      <c r="AE14" s="14">
        <f t="shared" si="30"/>
        <v>2.4255693489708387E-2</v>
      </c>
      <c r="AF14" s="14">
        <f t="shared" si="30"/>
        <v>2.8990119006309562E-2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MAX(D3:D9)-MIN(D3:D9)</f>
        <v>3.4220000000000006</v>
      </c>
      <c r="E15" s="14">
        <f t="shared" ref="E15:AF15" si="31">MAX(E3:E9)-MIN(E3:E9)</f>
        <v>1.7417999999999996</v>
      </c>
      <c r="F15" s="14">
        <f t="shared" si="31"/>
        <v>0.38419999999999987</v>
      </c>
      <c r="G15" s="14">
        <f t="shared" si="31"/>
        <v>0.18669999999999998</v>
      </c>
      <c r="H15" s="14">
        <f t="shared" si="31"/>
        <v>0.4927999999999999</v>
      </c>
      <c r="I15" s="14">
        <f t="shared" si="31"/>
        <v>0.31810000000000027</v>
      </c>
      <c r="J15" s="14">
        <f t="shared" si="31"/>
        <v>0.36070000000000002</v>
      </c>
      <c r="K15" s="14">
        <f t="shared" si="31"/>
        <v>0.26539999999999964</v>
      </c>
      <c r="L15" s="14">
        <f t="shared" si="31"/>
        <v>1.2964838528316296</v>
      </c>
      <c r="M15" s="14">
        <f t="shared" si="31"/>
        <v>0.23543308778838457</v>
      </c>
      <c r="N15" s="14">
        <f t="shared" si="31"/>
        <v>1.7063689289997104</v>
      </c>
      <c r="O15" s="14">
        <f t="shared" si="31"/>
        <v>0.74435160985844884</v>
      </c>
      <c r="P15" s="14">
        <f t="shared" si="31"/>
        <v>0.48137261997239733</v>
      </c>
      <c r="Q15" s="14">
        <f t="shared" si="31"/>
        <v>0.70490225324189648</v>
      </c>
      <c r="R15" s="14">
        <f t="shared" si="31"/>
        <v>0.95903160590430359</v>
      </c>
      <c r="S15" s="14">
        <f t="shared" si="31"/>
        <v>1.1172496187986338</v>
      </c>
      <c r="T15" s="14">
        <f t="shared" si="31"/>
        <v>1.4233610643495487</v>
      </c>
      <c r="U15" s="14">
        <f t="shared" si="31"/>
        <v>2.8448748927092415</v>
      </c>
      <c r="V15" s="14">
        <f t="shared" si="31"/>
        <v>0.172137366993937</v>
      </c>
      <c r="W15" s="14">
        <f t="shared" si="31"/>
        <v>0.20615650377711536</v>
      </c>
      <c r="X15" s="14">
        <f t="shared" si="31"/>
        <v>0.18623113946299746</v>
      </c>
      <c r="Y15" s="14">
        <f t="shared" si="31"/>
        <v>0.13280000000000003</v>
      </c>
      <c r="Z15" s="14">
        <f t="shared" si="31"/>
        <v>0.13339999999999996</v>
      </c>
      <c r="AA15" s="14">
        <f t="shared" si="31"/>
        <v>0.33339999999999992</v>
      </c>
      <c r="AB15" s="14">
        <f t="shared" si="31"/>
        <v>0.38549999999999995</v>
      </c>
      <c r="AC15" s="14">
        <f t="shared" si="31"/>
        <v>0.72829999999999995</v>
      </c>
      <c r="AD15" s="14">
        <f t="shared" si="31"/>
        <v>8.3799999999999875E-2</v>
      </c>
      <c r="AE15" s="14">
        <f t="shared" si="31"/>
        <v>6.670000000000087E-2</v>
      </c>
      <c r="AF15" s="14">
        <f t="shared" si="31"/>
        <v>6.8500000000000227E-2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MIN(D3:D9)</f>
        <v>11.292199999999999</v>
      </c>
      <c r="E16" s="14">
        <f t="shared" ref="E16:AF16" si="32">MIN(E3:E9)</f>
        <v>9.8336000000000006</v>
      </c>
      <c r="F16" s="14">
        <f t="shared" si="32"/>
        <v>2.3919999999999999</v>
      </c>
      <c r="G16" s="14">
        <f t="shared" si="32"/>
        <v>0.61909999999999998</v>
      </c>
      <c r="H16" s="14">
        <f t="shared" si="32"/>
        <v>1.0528</v>
      </c>
      <c r="I16" s="14">
        <f t="shared" si="32"/>
        <v>0.51060000000000016</v>
      </c>
      <c r="J16" s="14">
        <f t="shared" si="32"/>
        <v>1.3951000000000002</v>
      </c>
      <c r="K16" s="14">
        <f t="shared" si="32"/>
        <v>0.92330000000000023</v>
      </c>
      <c r="L16" s="14">
        <f t="shared" si="32"/>
        <v>5.6004118437843484</v>
      </c>
      <c r="M16" s="14">
        <f t="shared" si="32"/>
        <v>1.6520158625146431</v>
      </c>
      <c r="N16" s="14">
        <f t="shared" si="32"/>
        <v>5.4095170067078033</v>
      </c>
      <c r="O16" s="14">
        <f t="shared" si="32"/>
        <v>1.4491322127397488</v>
      </c>
      <c r="P16" s="14">
        <f t="shared" si="32"/>
        <v>5.7606352653157966</v>
      </c>
      <c r="Q16" s="14">
        <f t="shared" si="32"/>
        <v>5.9401806100488237</v>
      </c>
      <c r="R16" s="14">
        <f t="shared" si="32"/>
        <v>3.7940380348647005</v>
      </c>
      <c r="S16" s="14">
        <f t="shared" si="32"/>
        <v>4.7174479551978106</v>
      </c>
      <c r="T16" s="14">
        <f t="shared" si="32"/>
        <v>4.8962460824594993</v>
      </c>
      <c r="U16" s="14">
        <f t="shared" si="32"/>
        <v>5.0111045828240295</v>
      </c>
      <c r="V16" s="14">
        <f t="shared" si="32"/>
        <v>0.99335255574242121</v>
      </c>
      <c r="W16" s="14">
        <f t="shared" si="32"/>
        <v>1.4753321015961118</v>
      </c>
      <c r="X16" s="14">
        <f t="shared" si="32"/>
        <v>0.29342150568763636</v>
      </c>
      <c r="Y16" s="14">
        <f t="shared" si="32"/>
        <v>1.0204</v>
      </c>
      <c r="Z16" s="14">
        <f t="shared" si="32"/>
        <v>0.48199999999999998</v>
      </c>
      <c r="AA16" s="14">
        <f t="shared" si="32"/>
        <v>1.3081</v>
      </c>
      <c r="AB16" s="14">
        <f t="shared" si="32"/>
        <v>2.5038</v>
      </c>
      <c r="AC16" s="14">
        <f t="shared" si="32"/>
        <v>1.7621000000000002</v>
      </c>
      <c r="AD16" s="14">
        <f t="shared" si="32"/>
        <v>0.18290000000000006</v>
      </c>
      <c r="AE16" s="14">
        <f t="shared" si="32"/>
        <v>0.20829999999999949</v>
      </c>
      <c r="AF16" s="14">
        <f t="shared" si="32"/>
        <v>0.22039999999999971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MAX(D3:D9)</f>
        <v>14.7142</v>
      </c>
      <c r="E17" s="14">
        <f t="shared" ref="E17:AF17" si="33">MAX(E3:E9)</f>
        <v>11.5754</v>
      </c>
      <c r="F17" s="14">
        <f t="shared" si="33"/>
        <v>2.7761999999999998</v>
      </c>
      <c r="G17" s="14">
        <f t="shared" si="33"/>
        <v>0.80579999999999996</v>
      </c>
      <c r="H17" s="14">
        <f t="shared" si="33"/>
        <v>1.5455999999999999</v>
      </c>
      <c r="I17" s="14">
        <f t="shared" si="33"/>
        <v>0.82870000000000044</v>
      </c>
      <c r="J17" s="14">
        <f t="shared" si="33"/>
        <v>1.7558000000000002</v>
      </c>
      <c r="K17" s="14">
        <f t="shared" si="33"/>
        <v>1.1886999999999999</v>
      </c>
      <c r="L17" s="14">
        <f t="shared" si="33"/>
        <v>6.896895696615978</v>
      </c>
      <c r="M17" s="14">
        <f t="shared" si="33"/>
        <v>1.8874489503030276</v>
      </c>
      <c r="N17" s="14">
        <f t="shared" si="33"/>
        <v>7.1158859357075137</v>
      </c>
      <c r="O17" s="14">
        <f t="shared" si="33"/>
        <v>2.1934838225981976</v>
      </c>
      <c r="P17" s="14">
        <f t="shared" si="33"/>
        <v>6.2420078852881939</v>
      </c>
      <c r="Q17" s="14">
        <f t="shared" si="33"/>
        <v>6.6450828632907202</v>
      </c>
      <c r="R17" s="14">
        <f t="shared" si="33"/>
        <v>4.7530696407690041</v>
      </c>
      <c r="S17" s="14">
        <f t="shared" si="33"/>
        <v>5.8346975739964444</v>
      </c>
      <c r="T17" s="14">
        <f t="shared" si="33"/>
        <v>6.319607146809048</v>
      </c>
      <c r="U17" s="14">
        <f t="shared" si="33"/>
        <v>7.855979475533271</v>
      </c>
      <c r="V17" s="14">
        <f t="shared" si="33"/>
        <v>1.1654899227363582</v>
      </c>
      <c r="W17" s="14">
        <f t="shared" si="33"/>
        <v>1.6814886053732272</v>
      </c>
      <c r="X17" s="14">
        <f t="shared" si="33"/>
        <v>0.47965264515063383</v>
      </c>
      <c r="Y17" s="14">
        <f t="shared" si="33"/>
        <v>1.1532</v>
      </c>
      <c r="Z17" s="14">
        <f t="shared" si="33"/>
        <v>0.61539999999999995</v>
      </c>
      <c r="AA17" s="14">
        <f t="shared" si="33"/>
        <v>1.6415</v>
      </c>
      <c r="AB17" s="14">
        <f t="shared" si="33"/>
        <v>2.8893</v>
      </c>
      <c r="AC17" s="14">
        <f t="shared" si="33"/>
        <v>2.4904000000000002</v>
      </c>
      <c r="AD17" s="14">
        <f t="shared" si="33"/>
        <v>0.26669999999999994</v>
      </c>
      <c r="AE17" s="14">
        <f t="shared" si="33"/>
        <v>0.27500000000000036</v>
      </c>
      <c r="AF17" s="14">
        <f t="shared" si="33"/>
        <v>0.28889999999999993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COUNT(D3:D9)</f>
        <v>7</v>
      </c>
      <c r="E18" s="15">
        <f t="shared" ref="E18:AF18" si="34">COUNT(E3:E9)</f>
        <v>7</v>
      </c>
      <c r="F18" s="15">
        <f t="shared" si="34"/>
        <v>6</v>
      </c>
      <c r="G18" s="15">
        <f t="shared" si="34"/>
        <v>6</v>
      </c>
      <c r="H18" s="15">
        <f t="shared" si="34"/>
        <v>6</v>
      </c>
      <c r="I18" s="15">
        <f t="shared" si="34"/>
        <v>6</v>
      </c>
      <c r="J18" s="15">
        <f t="shared" si="34"/>
        <v>6</v>
      </c>
      <c r="K18" s="15">
        <f t="shared" si="34"/>
        <v>6</v>
      </c>
      <c r="L18" s="15">
        <f t="shared" si="34"/>
        <v>7</v>
      </c>
      <c r="M18" s="15">
        <f t="shared" si="34"/>
        <v>7</v>
      </c>
      <c r="N18" s="15">
        <f t="shared" si="34"/>
        <v>7</v>
      </c>
      <c r="O18" s="15">
        <f t="shared" si="34"/>
        <v>5</v>
      </c>
      <c r="P18" s="15">
        <f t="shared" si="34"/>
        <v>6</v>
      </c>
      <c r="Q18" s="15">
        <f t="shared" si="34"/>
        <v>6</v>
      </c>
      <c r="R18" s="15">
        <f t="shared" si="34"/>
        <v>6</v>
      </c>
      <c r="S18" s="15">
        <f t="shared" si="34"/>
        <v>6</v>
      </c>
      <c r="T18" s="15">
        <f t="shared" si="34"/>
        <v>5</v>
      </c>
      <c r="U18" s="15">
        <f t="shared" si="34"/>
        <v>5</v>
      </c>
      <c r="V18" s="15">
        <f t="shared" si="34"/>
        <v>6</v>
      </c>
      <c r="W18" s="15">
        <f t="shared" si="34"/>
        <v>6</v>
      </c>
      <c r="X18" s="15">
        <f t="shared" si="34"/>
        <v>6</v>
      </c>
      <c r="Y18" s="15">
        <f t="shared" si="34"/>
        <v>6</v>
      </c>
      <c r="Z18" s="15">
        <f t="shared" si="34"/>
        <v>6</v>
      </c>
      <c r="AA18" s="15">
        <f t="shared" si="34"/>
        <v>6</v>
      </c>
      <c r="AB18" s="15">
        <f t="shared" si="34"/>
        <v>6</v>
      </c>
      <c r="AC18" s="15">
        <f t="shared" si="34"/>
        <v>6</v>
      </c>
      <c r="AD18" s="15">
        <f t="shared" si="34"/>
        <v>6</v>
      </c>
      <c r="AE18" s="15">
        <f t="shared" si="34"/>
        <v>6</v>
      </c>
      <c r="AF18" s="15">
        <f t="shared" si="34"/>
        <v>5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/>
      <c r="C23" s="1"/>
      <c r="D23" s="5">
        <f t="shared" ref="D23:D32" si="35">((AG23-AW23)^2+(AH23-AX23)^2)^0.5</f>
        <v>0</v>
      </c>
      <c r="E23" s="5">
        <f t="shared" ref="E23:E32" si="36">((AG23-AU23)^2+(AH23-AV23)^2)^0.5</f>
        <v>0</v>
      </c>
      <c r="F23" s="5">
        <f t="shared" ref="F23:F32" si="37">((AG23-AM23)^2+(AH23-AN23)^2)^0.5</f>
        <v>0</v>
      </c>
      <c r="G23" s="5">
        <f t="shared" ref="G23:G32" si="38">((AG23-AI23)^2+(AH23-AJ23)^2)^0.5</f>
        <v>0</v>
      </c>
      <c r="H23" s="5">
        <f t="shared" ref="H23:H32" si="39">((AK23-AM23)^2+(AL23-AN23)^2)^0.5</f>
        <v>0</v>
      </c>
      <c r="I23" s="5">
        <f t="shared" ref="I23:I32" si="40">((AM23-AO23)^2+(AN23-AP23)^2)^0.5</f>
        <v>0</v>
      </c>
      <c r="J23" s="5">
        <f t="shared" ref="J23:J32" si="41">((AO23-AQ23)^2+(AP23-AR23)^2)^0.5</f>
        <v>0</v>
      </c>
      <c r="K23" s="5">
        <f t="shared" ref="K23:K32" si="42">((AQ23-AS23)^2+(AR23-AT23)^2)^0.5</f>
        <v>0</v>
      </c>
      <c r="L23" s="5">
        <f t="shared" ref="L23:L32" si="43">((BS23-BU23)^2+(BT23-BV23)^2)^0.5</f>
        <v>0</v>
      </c>
      <c r="M23" s="5">
        <f t="shared" ref="M23:M32" si="44">((BU23-BW23)^2+(BV23-BX23)^2)^0.5</f>
        <v>0</v>
      </c>
      <c r="N23" s="5">
        <f t="shared" ref="N23:N32" si="45">((BW23-BY23)^2+(BX23-BZ23)^2)^0.5 + ((BY23-CA23)^2+(BZ23-CB23)^2)^0.5</f>
        <v>0</v>
      </c>
      <c r="O23" s="5">
        <f t="shared" ref="O23:O32" si="46">((CA23-CC23)^2+(CB23-CD23)^2)^0.5</f>
        <v>0</v>
      </c>
      <c r="P23" s="5">
        <f>((CE23-CG23)^2+(CF23-CH23)^2)^0.5</f>
        <v>0</v>
      </c>
      <c r="Q23" s="5">
        <f t="shared" ref="Q23:Q32" si="47">((CG23-CI23)^2+(CH23-CJ23)^2)^0.5</f>
        <v>0</v>
      </c>
      <c r="R23" s="5">
        <f>((CO23-CQ23)^2+(CP23-CR23)^2)^0.5</f>
        <v>0</v>
      </c>
      <c r="S23" s="5">
        <f>((CQ23-CS23)^2+(CR23-CT23)^2)^0.5</f>
        <v>0</v>
      </c>
      <c r="T23" s="5">
        <f>((CY23-DA23)^2+(CZ23-DB23)^2)^0.5</f>
        <v>0</v>
      </c>
      <c r="U23" s="5">
        <f>((DA23-DC23)^2+(DB23-DD23)^2)^0.5</f>
        <v>0</v>
      </c>
      <c r="V23" s="5">
        <f>((DI23-DK23)^2+(DJ23-DL23)^2)^0.5</f>
        <v>0</v>
      </c>
      <c r="W23" s="5">
        <f>((DK23-DM23)^2+(DL23-DN23)^2)^0.5</f>
        <v>0</v>
      </c>
      <c r="X23" s="5">
        <f>((DM23-DO23)^2+(DN23-DP23)^2)^0.5</f>
        <v>0</v>
      </c>
      <c r="Y23" s="5">
        <f t="shared" ref="Y23:Y32" si="48">((BE23-BK23)^2+(BF23-BL23)^2)^0.5</f>
        <v>0</v>
      </c>
      <c r="Z23" s="5">
        <f t="shared" ref="Z23:Z32" si="49">((BG23-BI23)^2+(BH23-BJ23)^2)^0.5</f>
        <v>0</v>
      </c>
      <c r="AA23" s="5">
        <f t="shared" ref="AA23:AA32" si="50">((BC23-BM23)^2+(BD23-BN23)^2)^0.5</f>
        <v>0</v>
      </c>
      <c r="AB23" s="5">
        <f t="shared" ref="AB23:AB32" si="51">((BA23-BO23)^2+(BB23-BP23)^2)^0.5</f>
        <v>0</v>
      </c>
      <c r="AC23" s="6">
        <f t="shared" ref="AC23:AC32" si="52">((AY23-BQ23)^2+(AZ23-BR23)^2)^0.5</f>
        <v>0</v>
      </c>
      <c r="AD23" s="6">
        <f>((CK23-CM23)^2+(CL23-CN23)^2)^0.5</f>
        <v>0</v>
      </c>
      <c r="AE23" s="6">
        <f>((CU23-CW23)^2+(CV23-CX23)^2)^0.5</f>
        <v>0</v>
      </c>
      <c r="AF23" s="6">
        <f>((DE23-DG23)^2+(DF23-DH23)^2)^0.5</f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35"/>
        <v>0</v>
      </c>
      <c r="E24" s="5">
        <f t="shared" si="36"/>
        <v>0</v>
      </c>
      <c r="F24" s="5">
        <f t="shared" si="37"/>
        <v>0</v>
      </c>
      <c r="G24" s="5">
        <f t="shared" si="38"/>
        <v>0</v>
      </c>
      <c r="H24" s="5">
        <f t="shared" si="39"/>
        <v>0</v>
      </c>
      <c r="I24" s="5">
        <f t="shared" si="40"/>
        <v>0</v>
      </c>
      <c r="J24" s="5">
        <f t="shared" si="41"/>
        <v>0</v>
      </c>
      <c r="K24" s="5">
        <f t="shared" si="42"/>
        <v>0</v>
      </c>
      <c r="L24" s="5">
        <f t="shared" si="43"/>
        <v>0</v>
      </c>
      <c r="M24" s="5">
        <f t="shared" si="44"/>
        <v>0</v>
      </c>
      <c r="N24" s="5">
        <f t="shared" si="45"/>
        <v>0</v>
      </c>
      <c r="O24" s="5">
        <f t="shared" si="46"/>
        <v>0</v>
      </c>
      <c r="P24" s="5">
        <f t="shared" ref="P24:P32" si="53">((CE24-CG24)^2+(CF24-CH24)^2)^0.5</f>
        <v>0</v>
      </c>
      <c r="Q24" s="5">
        <f t="shared" si="47"/>
        <v>0</v>
      </c>
      <c r="R24" s="5">
        <f t="shared" ref="R24:R32" si="54">((CO24-CQ24)^2+(CP24-CR24)^2)^0.5</f>
        <v>0</v>
      </c>
      <c r="S24" s="5">
        <f t="shared" ref="S24:S32" si="55">((CQ24-CS24)^2+(CR24-CT24)^2)^0.5</f>
        <v>0</v>
      </c>
      <c r="T24" s="5">
        <f t="shared" ref="T24:T32" si="56">((CY24-DA24)^2+(CZ24-DB24)^2)^0.5</f>
        <v>0</v>
      </c>
      <c r="U24" s="5">
        <f t="shared" ref="U24:U32" si="57">((DA24-DC24)^2+(DB24-DD24)^2)^0.5</f>
        <v>0</v>
      </c>
      <c r="V24" s="5">
        <f t="shared" ref="V24:V32" si="58">((DI24-DK24)^2+(DJ24-DL24)^2)^0.5</f>
        <v>0</v>
      </c>
      <c r="W24" s="5">
        <f t="shared" ref="W24:W32" si="59">((DK24-DM24)^2+(DL24-DN24)^2)^0.5</f>
        <v>0</v>
      </c>
      <c r="X24" s="5">
        <f t="shared" ref="X24:X32" si="60">((DM24-DO24)^2+(DN24-DP24)^2)^0.5</f>
        <v>0</v>
      </c>
      <c r="Y24" s="5">
        <f t="shared" si="48"/>
        <v>0</v>
      </c>
      <c r="Z24" s="5">
        <f t="shared" si="49"/>
        <v>0</v>
      </c>
      <c r="AA24" s="5">
        <f t="shared" si="50"/>
        <v>0</v>
      </c>
      <c r="AB24" s="5">
        <f t="shared" si="51"/>
        <v>0</v>
      </c>
      <c r="AC24" s="6">
        <f t="shared" si="52"/>
        <v>0</v>
      </c>
      <c r="AD24" s="6">
        <f t="shared" ref="AD24:AD32" si="61">((CK24-CM24)^2+(CL24-CN24)^2)^0.5</f>
        <v>0</v>
      </c>
      <c r="AE24" s="6">
        <f t="shared" ref="AE24:AE32" si="62">((CU24-CW24)^2+(CV24-CX24)^2)^0.5</f>
        <v>0</v>
      </c>
      <c r="AF24" s="6">
        <f t="shared" ref="AF24:AF32" si="63">((DE24-DG24)^2+(DF24-DH24)^2)^0.5</f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35"/>
        <v>0</v>
      </c>
      <c r="E25" s="5">
        <f t="shared" si="36"/>
        <v>0</v>
      </c>
      <c r="F25" s="5">
        <f t="shared" si="37"/>
        <v>0</v>
      </c>
      <c r="G25" s="5">
        <f t="shared" si="38"/>
        <v>0</v>
      </c>
      <c r="H25" s="5">
        <f t="shared" si="39"/>
        <v>0</v>
      </c>
      <c r="I25" s="5">
        <f t="shared" si="40"/>
        <v>0</v>
      </c>
      <c r="J25" s="5">
        <f t="shared" si="41"/>
        <v>0</v>
      </c>
      <c r="K25" s="5">
        <f t="shared" si="42"/>
        <v>0</v>
      </c>
      <c r="L25" s="5">
        <f t="shared" si="43"/>
        <v>0</v>
      </c>
      <c r="M25" s="5">
        <f t="shared" si="44"/>
        <v>0</v>
      </c>
      <c r="N25" s="5">
        <f t="shared" si="45"/>
        <v>0</v>
      </c>
      <c r="O25" s="5">
        <f>((CA25-CC25)^2+(CB25-CD25)^2)^0.5</f>
        <v>0</v>
      </c>
      <c r="P25" s="5">
        <f t="shared" si="53"/>
        <v>0</v>
      </c>
      <c r="Q25" s="5">
        <f t="shared" si="47"/>
        <v>0</v>
      </c>
      <c r="R25" s="5">
        <f t="shared" si="54"/>
        <v>0</v>
      </c>
      <c r="S25" s="5">
        <f t="shared" si="55"/>
        <v>0</v>
      </c>
      <c r="T25" s="5">
        <f t="shared" si="56"/>
        <v>0</v>
      </c>
      <c r="U25" s="5">
        <f t="shared" si="57"/>
        <v>0</v>
      </c>
      <c r="V25" s="5">
        <f t="shared" si="58"/>
        <v>0</v>
      </c>
      <c r="W25" s="5">
        <f t="shared" si="59"/>
        <v>0</v>
      </c>
      <c r="X25" s="5">
        <f t="shared" si="60"/>
        <v>0</v>
      </c>
      <c r="Y25" s="5">
        <f t="shared" si="48"/>
        <v>0</v>
      </c>
      <c r="Z25" s="5">
        <f t="shared" si="49"/>
        <v>0</v>
      </c>
      <c r="AA25" s="5">
        <f t="shared" si="50"/>
        <v>0</v>
      </c>
      <c r="AB25" s="5">
        <f t="shared" si="51"/>
        <v>0</v>
      </c>
      <c r="AC25" s="6">
        <f t="shared" si="52"/>
        <v>0</v>
      </c>
      <c r="AD25" s="6">
        <f t="shared" si="61"/>
        <v>0</v>
      </c>
      <c r="AE25" s="6">
        <f t="shared" si="62"/>
        <v>0</v>
      </c>
      <c r="AF25" s="6">
        <f t="shared" si="63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3"/>
        <v>0</v>
      </c>
      <c r="M26" s="5">
        <f t="shared" si="44"/>
        <v>0</v>
      </c>
      <c r="N26" s="5">
        <f t="shared" si="45"/>
        <v>0</v>
      </c>
      <c r="O26" s="5">
        <f t="shared" si="46"/>
        <v>0</v>
      </c>
      <c r="P26" s="5">
        <f t="shared" si="53"/>
        <v>0</v>
      </c>
      <c r="Q26" s="5">
        <f t="shared" si="47"/>
        <v>0</v>
      </c>
      <c r="R26" s="5">
        <f t="shared" si="54"/>
        <v>0</v>
      </c>
      <c r="S26" s="5">
        <f t="shared" si="55"/>
        <v>0</v>
      </c>
      <c r="T26" s="5">
        <f t="shared" si="56"/>
        <v>0</v>
      </c>
      <c r="U26" s="5">
        <f t="shared" si="57"/>
        <v>0</v>
      </c>
      <c r="V26" s="5">
        <f t="shared" si="58"/>
        <v>0</v>
      </c>
      <c r="W26" s="5">
        <f t="shared" si="59"/>
        <v>0</v>
      </c>
      <c r="X26" s="5">
        <f t="shared" si="60"/>
        <v>0</v>
      </c>
      <c r="Y26" s="5">
        <f t="shared" si="48"/>
        <v>0</v>
      </c>
      <c r="Z26" s="5">
        <f t="shared" si="49"/>
        <v>0</v>
      </c>
      <c r="AA26" s="5">
        <f t="shared" si="50"/>
        <v>0</v>
      </c>
      <c r="AB26" s="5">
        <f t="shared" si="51"/>
        <v>0</v>
      </c>
      <c r="AC26" s="6">
        <f t="shared" si="52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3"/>
        <v>0</v>
      </c>
      <c r="M27" s="5">
        <f t="shared" si="44"/>
        <v>0</v>
      </c>
      <c r="N27" s="5">
        <f t="shared" si="45"/>
        <v>0</v>
      </c>
      <c r="O27" s="5">
        <f t="shared" si="46"/>
        <v>0</v>
      </c>
      <c r="P27" s="5">
        <f t="shared" si="53"/>
        <v>0</v>
      </c>
      <c r="Q27" s="5">
        <f t="shared" si="47"/>
        <v>0</v>
      </c>
      <c r="R27" s="5">
        <f t="shared" si="54"/>
        <v>0</v>
      </c>
      <c r="S27" s="5">
        <f t="shared" si="55"/>
        <v>0</v>
      </c>
      <c r="T27" s="5">
        <f t="shared" si="56"/>
        <v>0</v>
      </c>
      <c r="U27" s="5">
        <f t="shared" si="57"/>
        <v>0</v>
      </c>
      <c r="V27" s="5">
        <f t="shared" si="58"/>
        <v>0</v>
      </c>
      <c r="W27" s="5">
        <f t="shared" si="59"/>
        <v>0</v>
      </c>
      <c r="X27" s="5">
        <f t="shared" si="60"/>
        <v>0</v>
      </c>
      <c r="Y27" s="5">
        <f t="shared" si="48"/>
        <v>0</v>
      </c>
      <c r="Z27" s="5">
        <f t="shared" si="49"/>
        <v>0</v>
      </c>
      <c r="AA27" s="5">
        <f t="shared" si="50"/>
        <v>0</v>
      </c>
      <c r="AB27" s="5">
        <f t="shared" si="51"/>
        <v>0</v>
      </c>
      <c r="AC27" s="6">
        <f t="shared" si="52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3"/>
        <v>0</v>
      </c>
      <c r="Q28" s="5">
        <f t="shared" si="47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8"/>
        <v>0</v>
      </c>
      <c r="Z28" s="5">
        <f t="shared" si="49"/>
        <v>0</v>
      </c>
      <c r="AA28" s="5">
        <f t="shared" si="50"/>
        <v>0</v>
      </c>
      <c r="AB28" s="5">
        <f t="shared" si="51"/>
        <v>0</v>
      </c>
      <c r="AC28" s="6">
        <f t="shared" si="52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3"/>
        <v>0</v>
      </c>
      <c r="Q31" s="5">
        <f t="shared" si="47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35"/>
        <v>0</v>
      </c>
      <c r="E32" s="5">
        <f t="shared" si="36"/>
        <v>0</v>
      </c>
      <c r="F32" s="5">
        <f t="shared" si="37"/>
        <v>0</v>
      </c>
      <c r="G32" s="5">
        <f t="shared" si="38"/>
        <v>0</v>
      </c>
      <c r="H32" s="5">
        <f t="shared" si="39"/>
        <v>0</v>
      </c>
      <c r="I32" s="5">
        <f t="shared" si="40"/>
        <v>0</v>
      </c>
      <c r="J32" s="5">
        <f t="shared" si="41"/>
        <v>0</v>
      </c>
      <c r="K32" s="5">
        <f t="shared" si="42"/>
        <v>0</v>
      </c>
      <c r="L32" s="5">
        <f t="shared" si="43"/>
        <v>0</v>
      </c>
      <c r="M32" s="5">
        <f t="shared" si="44"/>
        <v>0</v>
      </c>
      <c r="N32" s="5">
        <f t="shared" si="45"/>
        <v>0</v>
      </c>
      <c r="O32" s="5">
        <f t="shared" si="46"/>
        <v>0</v>
      </c>
      <c r="P32" s="5">
        <f t="shared" si="53"/>
        <v>0</v>
      </c>
      <c r="Q32" s="5">
        <f t="shared" si="47"/>
        <v>0</v>
      </c>
      <c r="R32" s="5">
        <f t="shared" si="54"/>
        <v>0</v>
      </c>
      <c r="S32" s="5">
        <f t="shared" si="55"/>
        <v>0</v>
      </c>
      <c r="T32" s="5">
        <f t="shared" si="56"/>
        <v>0</v>
      </c>
      <c r="U32" s="5">
        <f t="shared" si="57"/>
        <v>0</v>
      </c>
      <c r="V32" s="5">
        <f t="shared" si="58"/>
        <v>0</v>
      </c>
      <c r="W32" s="5">
        <f t="shared" si="59"/>
        <v>0</v>
      </c>
      <c r="X32" s="5">
        <f t="shared" si="60"/>
        <v>0</v>
      </c>
      <c r="Y32" s="5">
        <f t="shared" si="48"/>
        <v>0</v>
      </c>
      <c r="Z32" s="5">
        <f t="shared" si="49"/>
        <v>0</v>
      </c>
      <c r="AA32" s="5">
        <f t="shared" si="50"/>
        <v>0</v>
      </c>
      <c r="AB32" s="5">
        <f t="shared" si="51"/>
        <v>0</v>
      </c>
      <c r="AC32" s="6">
        <f t="shared" si="52"/>
        <v>0</v>
      </c>
      <c r="AD32" s="6">
        <f t="shared" si="61"/>
        <v>0</v>
      </c>
      <c r="AE32" s="6">
        <f t="shared" si="62"/>
        <v>0</v>
      </c>
      <c r="AF32" s="6">
        <f t="shared" si="63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>AVERAGE(D23:D27)</f>
        <v>0</v>
      </c>
      <c r="E33" s="14">
        <f t="shared" ref="E33:AF33" si="64">AVERAGE(E23:E27)</f>
        <v>0</v>
      </c>
      <c r="F33" s="14">
        <f t="shared" si="64"/>
        <v>0</v>
      </c>
      <c r="G33" s="14">
        <f t="shared" si="64"/>
        <v>0</v>
      </c>
      <c r="H33" s="14">
        <f t="shared" si="64"/>
        <v>0</v>
      </c>
      <c r="I33" s="14">
        <f t="shared" si="64"/>
        <v>0</v>
      </c>
      <c r="J33" s="14">
        <f t="shared" si="64"/>
        <v>0</v>
      </c>
      <c r="K33" s="14">
        <f t="shared" si="64"/>
        <v>0</v>
      </c>
      <c r="L33" s="14">
        <f t="shared" si="64"/>
        <v>0</v>
      </c>
      <c r="M33" s="14">
        <f t="shared" si="64"/>
        <v>0</v>
      </c>
      <c r="N33" s="14">
        <f t="shared" si="64"/>
        <v>0</v>
      </c>
      <c r="O33" s="14">
        <f t="shared" si="64"/>
        <v>0</v>
      </c>
      <c r="P33" s="14">
        <f t="shared" si="64"/>
        <v>0</v>
      </c>
      <c r="Q33" s="14">
        <f t="shared" si="64"/>
        <v>0</v>
      </c>
      <c r="R33" s="14">
        <f t="shared" si="64"/>
        <v>0</v>
      </c>
      <c r="S33" s="14">
        <f t="shared" si="64"/>
        <v>0</v>
      </c>
      <c r="T33" s="14">
        <f t="shared" si="64"/>
        <v>0</v>
      </c>
      <c r="U33" s="14">
        <f t="shared" si="64"/>
        <v>0</v>
      </c>
      <c r="V33" s="14">
        <f t="shared" si="64"/>
        <v>0</v>
      </c>
      <c r="W33" s="14">
        <f t="shared" si="64"/>
        <v>0</v>
      </c>
      <c r="X33" s="14">
        <f t="shared" si="64"/>
        <v>0</v>
      </c>
      <c r="Y33" s="14">
        <f t="shared" si="64"/>
        <v>0</v>
      </c>
      <c r="Z33" s="14">
        <f t="shared" si="64"/>
        <v>0</v>
      </c>
      <c r="AA33" s="14">
        <f t="shared" si="64"/>
        <v>0</v>
      </c>
      <c r="AB33" s="14">
        <f t="shared" si="64"/>
        <v>0</v>
      </c>
      <c r="AC33" s="14">
        <f t="shared" si="64"/>
        <v>0</v>
      </c>
      <c r="AD33" s="14">
        <f t="shared" si="64"/>
        <v>0</v>
      </c>
      <c r="AE33" s="14">
        <f t="shared" si="64"/>
        <v>0</v>
      </c>
      <c r="AF33" s="14">
        <f t="shared" si="64"/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>STDEV(D23:D27)</f>
        <v>0</v>
      </c>
      <c r="E34" s="14">
        <f t="shared" ref="E34:AF34" si="65">STDEV(E23:E27)</f>
        <v>0</v>
      </c>
      <c r="F34" s="14">
        <f t="shared" si="65"/>
        <v>0</v>
      </c>
      <c r="G34" s="14">
        <f t="shared" si="65"/>
        <v>0</v>
      </c>
      <c r="H34" s="14">
        <f t="shared" si="65"/>
        <v>0</v>
      </c>
      <c r="I34" s="14">
        <f t="shared" si="65"/>
        <v>0</v>
      </c>
      <c r="J34" s="14">
        <f t="shared" si="65"/>
        <v>0</v>
      </c>
      <c r="K34" s="14">
        <f t="shared" si="65"/>
        <v>0</v>
      </c>
      <c r="L34" s="14">
        <f t="shared" si="65"/>
        <v>0</v>
      </c>
      <c r="M34" s="14">
        <f t="shared" si="65"/>
        <v>0</v>
      </c>
      <c r="N34" s="14">
        <f t="shared" si="65"/>
        <v>0</v>
      </c>
      <c r="O34" s="14">
        <f t="shared" si="65"/>
        <v>0</v>
      </c>
      <c r="P34" s="14">
        <f t="shared" si="65"/>
        <v>0</v>
      </c>
      <c r="Q34" s="14">
        <f t="shared" si="65"/>
        <v>0</v>
      </c>
      <c r="R34" s="14">
        <f t="shared" si="65"/>
        <v>0</v>
      </c>
      <c r="S34" s="14">
        <f t="shared" si="65"/>
        <v>0</v>
      </c>
      <c r="T34" s="14">
        <f t="shared" si="65"/>
        <v>0</v>
      </c>
      <c r="U34" s="14">
        <f t="shared" si="65"/>
        <v>0</v>
      </c>
      <c r="V34" s="14">
        <f t="shared" si="65"/>
        <v>0</v>
      </c>
      <c r="W34" s="14">
        <f t="shared" si="65"/>
        <v>0</v>
      </c>
      <c r="X34" s="14">
        <f t="shared" si="65"/>
        <v>0</v>
      </c>
      <c r="Y34" s="14">
        <f t="shared" si="65"/>
        <v>0</v>
      </c>
      <c r="Z34" s="14">
        <f t="shared" si="65"/>
        <v>0</v>
      </c>
      <c r="AA34" s="14">
        <f t="shared" si="65"/>
        <v>0</v>
      </c>
      <c r="AB34" s="14">
        <f t="shared" si="65"/>
        <v>0</v>
      </c>
      <c r="AC34" s="14">
        <f t="shared" si="65"/>
        <v>0</v>
      </c>
      <c r="AD34" s="14">
        <f t="shared" si="65"/>
        <v>0</v>
      </c>
      <c r="AE34" s="14">
        <f t="shared" si="65"/>
        <v>0</v>
      </c>
      <c r="AF34" s="14">
        <f t="shared" si="65"/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>MAX(D23:D27)-MIN(D23:D27)</f>
        <v>0</v>
      </c>
      <c r="E35" s="14">
        <f t="shared" ref="E35:AF35" si="66">MAX(E23:E27)-MIN(E23:E27)</f>
        <v>0</v>
      </c>
      <c r="F35" s="14">
        <f t="shared" si="66"/>
        <v>0</v>
      </c>
      <c r="G35" s="14">
        <f t="shared" si="66"/>
        <v>0</v>
      </c>
      <c r="H35" s="14">
        <f t="shared" si="66"/>
        <v>0</v>
      </c>
      <c r="I35" s="14">
        <f t="shared" si="66"/>
        <v>0</v>
      </c>
      <c r="J35" s="14">
        <f t="shared" si="66"/>
        <v>0</v>
      </c>
      <c r="K35" s="14">
        <f t="shared" si="66"/>
        <v>0</v>
      </c>
      <c r="L35" s="14">
        <f t="shared" si="66"/>
        <v>0</v>
      </c>
      <c r="M35" s="14">
        <f t="shared" si="66"/>
        <v>0</v>
      </c>
      <c r="N35" s="14">
        <f t="shared" si="66"/>
        <v>0</v>
      </c>
      <c r="O35" s="14">
        <f t="shared" si="66"/>
        <v>0</v>
      </c>
      <c r="P35" s="14">
        <f t="shared" si="66"/>
        <v>0</v>
      </c>
      <c r="Q35" s="14">
        <f t="shared" si="66"/>
        <v>0</v>
      </c>
      <c r="R35" s="14">
        <f t="shared" si="66"/>
        <v>0</v>
      </c>
      <c r="S35" s="14">
        <f t="shared" si="66"/>
        <v>0</v>
      </c>
      <c r="T35" s="14">
        <f t="shared" si="66"/>
        <v>0</v>
      </c>
      <c r="U35" s="14">
        <f t="shared" si="66"/>
        <v>0</v>
      </c>
      <c r="V35" s="14">
        <f t="shared" si="66"/>
        <v>0</v>
      </c>
      <c r="W35" s="14">
        <f t="shared" si="66"/>
        <v>0</v>
      </c>
      <c r="X35" s="14">
        <f t="shared" si="66"/>
        <v>0</v>
      </c>
      <c r="Y35" s="14">
        <f t="shared" si="66"/>
        <v>0</v>
      </c>
      <c r="Z35" s="14">
        <f t="shared" si="66"/>
        <v>0</v>
      </c>
      <c r="AA35" s="14">
        <f t="shared" si="66"/>
        <v>0</v>
      </c>
      <c r="AB35" s="14">
        <f t="shared" si="66"/>
        <v>0</v>
      </c>
      <c r="AC35" s="14">
        <f t="shared" si="66"/>
        <v>0</v>
      </c>
      <c r="AD35" s="14">
        <f t="shared" si="66"/>
        <v>0</v>
      </c>
      <c r="AE35" s="14">
        <f t="shared" si="66"/>
        <v>0</v>
      </c>
      <c r="AF35" s="14">
        <f t="shared" si="66"/>
        <v>0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>MIN(D23:D27)</f>
        <v>0</v>
      </c>
      <c r="E36" s="14">
        <f t="shared" ref="E36:AF36" si="67">MIN(E23:E27)</f>
        <v>0</v>
      </c>
      <c r="F36" s="14">
        <f t="shared" si="67"/>
        <v>0</v>
      </c>
      <c r="G36" s="14">
        <f t="shared" si="67"/>
        <v>0</v>
      </c>
      <c r="H36" s="14">
        <f t="shared" si="67"/>
        <v>0</v>
      </c>
      <c r="I36" s="14">
        <f t="shared" si="67"/>
        <v>0</v>
      </c>
      <c r="J36" s="14">
        <f t="shared" si="67"/>
        <v>0</v>
      </c>
      <c r="K36" s="14">
        <f t="shared" si="67"/>
        <v>0</v>
      </c>
      <c r="L36" s="14">
        <f t="shared" si="67"/>
        <v>0</v>
      </c>
      <c r="M36" s="14">
        <f t="shared" si="67"/>
        <v>0</v>
      </c>
      <c r="N36" s="14">
        <f t="shared" si="67"/>
        <v>0</v>
      </c>
      <c r="O36" s="14">
        <f t="shared" si="67"/>
        <v>0</v>
      </c>
      <c r="P36" s="14">
        <f t="shared" si="67"/>
        <v>0</v>
      </c>
      <c r="Q36" s="14">
        <f t="shared" si="67"/>
        <v>0</v>
      </c>
      <c r="R36" s="14">
        <f t="shared" si="67"/>
        <v>0</v>
      </c>
      <c r="S36" s="14">
        <f t="shared" si="67"/>
        <v>0</v>
      </c>
      <c r="T36" s="14">
        <f t="shared" si="67"/>
        <v>0</v>
      </c>
      <c r="U36" s="14">
        <f t="shared" si="67"/>
        <v>0</v>
      </c>
      <c r="V36" s="14">
        <f t="shared" si="67"/>
        <v>0</v>
      </c>
      <c r="W36" s="14">
        <f t="shared" si="67"/>
        <v>0</v>
      </c>
      <c r="X36" s="14">
        <f t="shared" si="67"/>
        <v>0</v>
      </c>
      <c r="Y36" s="14">
        <f t="shared" si="67"/>
        <v>0</v>
      </c>
      <c r="Z36" s="14">
        <f t="shared" si="67"/>
        <v>0</v>
      </c>
      <c r="AA36" s="14">
        <f t="shared" si="67"/>
        <v>0</v>
      </c>
      <c r="AB36" s="14">
        <f t="shared" si="67"/>
        <v>0</v>
      </c>
      <c r="AC36" s="14">
        <f t="shared" si="67"/>
        <v>0</v>
      </c>
      <c r="AD36" s="14">
        <f t="shared" si="67"/>
        <v>0</v>
      </c>
      <c r="AE36" s="14">
        <f t="shared" si="67"/>
        <v>0</v>
      </c>
      <c r="AF36" s="14">
        <f t="shared" si="67"/>
        <v>0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>MAX(D23:D27)</f>
        <v>0</v>
      </c>
      <c r="E37" s="14">
        <f t="shared" ref="E37:AF37" si="68">MAX(E23:E27)</f>
        <v>0</v>
      </c>
      <c r="F37" s="14">
        <f t="shared" si="68"/>
        <v>0</v>
      </c>
      <c r="G37" s="14">
        <f t="shared" si="68"/>
        <v>0</v>
      </c>
      <c r="H37" s="14">
        <f t="shared" si="68"/>
        <v>0</v>
      </c>
      <c r="I37" s="14">
        <f t="shared" si="68"/>
        <v>0</v>
      </c>
      <c r="J37" s="14">
        <f t="shared" si="68"/>
        <v>0</v>
      </c>
      <c r="K37" s="14">
        <f t="shared" si="68"/>
        <v>0</v>
      </c>
      <c r="L37" s="14">
        <f t="shared" si="68"/>
        <v>0</v>
      </c>
      <c r="M37" s="14">
        <f t="shared" si="68"/>
        <v>0</v>
      </c>
      <c r="N37" s="14">
        <f t="shared" si="68"/>
        <v>0</v>
      </c>
      <c r="O37" s="14">
        <f t="shared" si="68"/>
        <v>0</v>
      </c>
      <c r="P37" s="14">
        <f t="shared" si="68"/>
        <v>0</v>
      </c>
      <c r="Q37" s="14">
        <f t="shared" si="68"/>
        <v>0</v>
      </c>
      <c r="R37" s="14">
        <f t="shared" si="68"/>
        <v>0</v>
      </c>
      <c r="S37" s="14">
        <f t="shared" si="68"/>
        <v>0</v>
      </c>
      <c r="T37" s="14">
        <f t="shared" si="68"/>
        <v>0</v>
      </c>
      <c r="U37" s="14">
        <f t="shared" si="68"/>
        <v>0</v>
      </c>
      <c r="V37" s="14">
        <f t="shared" si="68"/>
        <v>0</v>
      </c>
      <c r="W37" s="14">
        <f t="shared" si="68"/>
        <v>0</v>
      </c>
      <c r="X37" s="14">
        <f t="shared" si="68"/>
        <v>0</v>
      </c>
      <c r="Y37" s="14">
        <f t="shared" si="68"/>
        <v>0</v>
      </c>
      <c r="Z37" s="14">
        <f t="shared" si="68"/>
        <v>0</v>
      </c>
      <c r="AA37" s="14">
        <f t="shared" si="68"/>
        <v>0</v>
      </c>
      <c r="AB37" s="14">
        <f t="shared" si="68"/>
        <v>0</v>
      </c>
      <c r="AC37" s="14">
        <f t="shared" si="68"/>
        <v>0</v>
      </c>
      <c r="AD37" s="14">
        <f t="shared" si="68"/>
        <v>0</v>
      </c>
      <c r="AE37" s="14">
        <f t="shared" si="68"/>
        <v>0</v>
      </c>
      <c r="AF37" s="14">
        <f t="shared" si="68"/>
        <v>0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>COUNT(D23:D27)</f>
        <v>5</v>
      </c>
      <c r="E38" s="15">
        <f t="shared" ref="E38:AF38" si="69">COUNT(E23:E27)</f>
        <v>5</v>
      </c>
      <c r="F38" s="15">
        <f t="shared" si="69"/>
        <v>5</v>
      </c>
      <c r="G38" s="15">
        <f t="shared" si="69"/>
        <v>5</v>
      </c>
      <c r="H38" s="15">
        <f t="shared" si="69"/>
        <v>5</v>
      </c>
      <c r="I38" s="15">
        <f t="shared" si="69"/>
        <v>5</v>
      </c>
      <c r="J38" s="15">
        <f t="shared" si="69"/>
        <v>5</v>
      </c>
      <c r="K38" s="15">
        <f t="shared" si="69"/>
        <v>5</v>
      </c>
      <c r="L38" s="15">
        <f t="shared" si="69"/>
        <v>5</v>
      </c>
      <c r="M38" s="15">
        <f t="shared" si="69"/>
        <v>5</v>
      </c>
      <c r="N38" s="15">
        <f t="shared" si="69"/>
        <v>5</v>
      </c>
      <c r="O38" s="15">
        <f t="shared" si="69"/>
        <v>5</v>
      </c>
      <c r="P38" s="15">
        <f t="shared" si="69"/>
        <v>5</v>
      </c>
      <c r="Q38" s="15">
        <f t="shared" si="69"/>
        <v>5</v>
      </c>
      <c r="R38" s="15">
        <f t="shared" si="69"/>
        <v>5</v>
      </c>
      <c r="S38" s="15">
        <f t="shared" si="69"/>
        <v>5</v>
      </c>
      <c r="T38" s="15">
        <f t="shared" si="69"/>
        <v>5</v>
      </c>
      <c r="U38" s="15">
        <f t="shared" si="69"/>
        <v>5</v>
      </c>
      <c r="V38" s="15">
        <f t="shared" si="69"/>
        <v>5</v>
      </c>
      <c r="W38" s="15">
        <f t="shared" si="69"/>
        <v>5</v>
      </c>
      <c r="X38" s="15">
        <f t="shared" si="69"/>
        <v>5</v>
      </c>
      <c r="Y38" s="15">
        <f t="shared" si="69"/>
        <v>5</v>
      </c>
      <c r="Z38" s="15">
        <f t="shared" si="69"/>
        <v>5</v>
      </c>
      <c r="AA38" s="15">
        <f t="shared" si="69"/>
        <v>5</v>
      </c>
      <c r="AB38" s="15">
        <f t="shared" si="69"/>
        <v>5</v>
      </c>
      <c r="AC38" s="15">
        <f t="shared" si="69"/>
        <v>5</v>
      </c>
      <c r="AD38" s="15">
        <f t="shared" si="69"/>
        <v>5</v>
      </c>
      <c r="AE38" s="15">
        <f t="shared" si="69"/>
        <v>5</v>
      </c>
      <c r="AF38" s="15">
        <f t="shared" si="69"/>
        <v>5</v>
      </c>
      <c r="AI38" s="12"/>
      <c r="AJ38" s="12"/>
      <c r="AK38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workbookViewId="0">
      <pane xSplit="3" topLeftCell="AE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624</v>
      </c>
      <c r="C3" s="1" t="s">
        <v>479</v>
      </c>
      <c r="D3" s="5">
        <f t="shared" ref="D3:D12" si="0">((AG3-AW3)^2+(AH3-AX3)^2)^0.5</f>
        <v>10.1136</v>
      </c>
      <c r="E3" s="5">
        <f t="shared" ref="E3:E12" si="1">((AG3-AU3)^2+(AH3-AV3)^2)^0.5</f>
        <v>8.8513000000000002</v>
      </c>
      <c r="F3" s="5">
        <f t="shared" ref="F3:F12" si="2">((AG3-AM3)^2+(AH3-AN3)^2)^0.5</f>
        <v>2.1017999999999999</v>
      </c>
      <c r="G3" s="5">
        <f t="shared" ref="G3:G12" si="3">((AG3-AI3)^2+(AH3-AJ3)^2)^0.5</f>
        <v>0.59689999999999999</v>
      </c>
      <c r="H3" s="5">
        <f t="shared" ref="H3:H12" si="4">((AK3-AM3)^2+(AL3-AN3)^2)^0.5</f>
        <v>1.1568999999999998</v>
      </c>
      <c r="I3" s="5">
        <f t="shared" ref="I3:I12" si="5">((AM3-AO3)^2+(AN3-AP3)^2)^0.5</f>
        <v>0.49980000000000002</v>
      </c>
      <c r="J3" s="5">
        <f t="shared" ref="J3:J12" si="6">((AO3-AQ3)^2+(AP3-AR3)^2)^0.5</f>
        <v>1.2763</v>
      </c>
      <c r="K3" s="5">
        <f t="shared" ref="K3:K12" si="7">((AQ3-AS3)^2+(AR3-AT3)^2)^0.5</f>
        <v>0.79190000000000049</v>
      </c>
      <c r="L3" s="5">
        <f t="shared" ref="L3:L12" si="8">((BS3-BU3)^2+(BT3-BV3)^2)^0.5</f>
        <v>3.9782194459330671</v>
      </c>
      <c r="M3" s="5">
        <f t="shared" ref="M3:M12" si="9">((BU3-BW3)^2+(BV3-BX3)^2)^0.5</f>
        <v>1.1794583502608305</v>
      </c>
      <c r="N3" s="5">
        <f t="shared" ref="N3:N11" si="10">((BW3-BY3)^2+(BX3-BZ3)^2)^0.5 + ((BY3-CA3)^2+(BZ3-CB3)^2)^0.5</f>
        <v>5.7547113087607231</v>
      </c>
      <c r="O3" s="5" t="s">
        <v>566</v>
      </c>
      <c r="P3" s="5">
        <f>((CE3-CG3)^2+(CF3-CH3)^2)^0.5</f>
        <v>5.0072288244097658</v>
      </c>
      <c r="Q3" s="5">
        <f t="shared" ref="Q3:Q11" si="11">((CG3-CI3)^2+(CH3-CJ3)^2)^0.5</f>
        <v>5.4336967094235211</v>
      </c>
      <c r="R3" s="5">
        <f>((CO3-CQ3)^2+(CP3-CR3)^2)^0.5</f>
        <v>3.7940909978544268</v>
      </c>
      <c r="S3" s="5">
        <f>((CQ3-CS3)^2+(CR3-CT3)^2)^0.5</f>
        <v>4.4266018806755145</v>
      </c>
      <c r="T3" s="5">
        <f>((CY3-DA3)^2+(CZ3-DB3)^2)^0.5</f>
        <v>4.8045354624562826</v>
      </c>
      <c r="U3" s="5">
        <f>((DA3-DC3)^2+(DB3-DD3)^2)^0.5</f>
        <v>5.3835560970421765</v>
      </c>
      <c r="V3" s="5">
        <f>((DI3-DK3)^2+(DJ3-DL3)^2)^0.5</f>
        <v>0.815435981546069</v>
      </c>
      <c r="W3" s="5">
        <f>((DK3-DM3)^2+(DL3-DN3)^2)^0.5</f>
        <v>1.4134999999999991</v>
      </c>
      <c r="X3" s="5">
        <f>((DM3-DO3)^2+(DN3-DP3)^2)^0.5</f>
        <v>0.30958843647655843</v>
      </c>
      <c r="Y3" s="5">
        <f t="shared" ref="Y3:Y12" si="12">((BE3-BK3)^2+(BF3-BL3)^2)^0.5</f>
        <v>0.92449999999999999</v>
      </c>
      <c r="Z3" s="5">
        <f t="shared" ref="Z3:Z12" si="13">((BG3-BI3)^2+(BH3-BJ3)^2)^0.5</f>
        <v>0.38600000000000001</v>
      </c>
      <c r="AA3" s="5">
        <f t="shared" ref="AA3:AA12" si="14">((BC3-BM3)^2+(BD3-BN3)^2)^0.5</f>
        <v>1.0775999999999999</v>
      </c>
      <c r="AB3" s="5">
        <f t="shared" ref="AB3:AB12" si="15">((BA3-BO3)^2+(BB3-BP3)^2)^0.5</f>
        <v>2.3952</v>
      </c>
      <c r="AC3" s="6">
        <f t="shared" ref="AC3:AC12" si="16">((AY3-BQ3)^2+(AZ3-BR3)^2)^0.5</f>
        <v>1.4192</v>
      </c>
      <c r="AD3" s="6">
        <f>((CK3-CM3)^2+(CL3-CN3)^2)^0.5</f>
        <v>0.16950000000000021</v>
      </c>
      <c r="AE3" s="6">
        <f>((CU3-CW3)^2+(CV3-CX3)^2)^0.5</f>
        <v>0.16830000000000034</v>
      </c>
      <c r="AF3" s="6">
        <f>((DE3-DG3)^2+(DF3-DH3)^2)^0.5</f>
        <v>0.16640000000000033</v>
      </c>
      <c r="AG3" s="9">
        <v>0</v>
      </c>
      <c r="AH3" s="9">
        <v>0</v>
      </c>
      <c r="AI3" s="9">
        <v>0</v>
      </c>
      <c r="AJ3" s="9">
        <v>-0.59689999999999999</v>
      </c>
      <c r="AK3" s="9">
        <v>0</v>
      </c>
      <c r="AL3" s="9">
        <v>-0.94489999999999996</v>
      </c>
      <c r="AM3" s="9">
        <v>0</v>
      </c>
      <c r="AN3" s="9">
        <v>-2.1017999999999999</v>
      </c>
      <c r="AO3" s="9">
        <v>0</v>
      </c>
      <c r="AP3" s="9">
        <v>-2.6015999999999999</v>
      </c>
      <c r="AQ3" s="9">
        <v>0</v>
      </c>
      <c r="AR3" s="9">
        <v>-3.8778999999999999</v>
      </c>
      <c r="AS3" s="9">
        <v>0</v>
      </c>
      <c r="AT3" s="9">
        <v>-4.6698000000000004</v>
      </c>
      <c r="AU3" s="9">
        <v>0</v>
      </c>
      <c r="AV3" s="9">
        <v>-8.8513000000000002</v>
      </c>
      <c r="AW3" s="9">
        <v>0</v>
      </c>
      <c r="AX3" s="9">
        <v>-10.1136</v>
      </c>
      <c r="AY3" s="18">
        <v>0.70609999999999995</v>
      </c>
      <c r="AZ3" s="18">
        <v>-3.3814000000000002</v>
      </c>
      <c r="BA3" s="19">
        <v>1.1792</v>
      </c>
      <c r="BB3" s="19">
        <v>-3.3814000000000002</v>
      </c>
      <c r="BC3" s="19">
        <v>0.79879999999999995</v>
      </c>
      <c r="BD3" s="19">
        <v>-3.3814000000000002</v>
      </c>
      <c r="BE3" s="19">
        <v>0.72770000000000001</v>
      </c>
      <c r="BF3" s="19">
        <v>-3.3814000000000002</v>
      </c>
      <c r="BG3" s="19">
        <v>0.36</v>
      </c>
      <c r="BH3" s="19">
        <v>-3.3814000000000002</v>
      </c>
      <c r="BI3" s="19">
        <v>-2.5999999999999999E-2</v>
      </c>
      <c r="BJ3" s="19">
        <v>-3.3814000000000002</v>
      </c>
      <c r="BK3" s="19">
        <v>-0.1968</v>
      </c>
      <c r="BL3" s="19">
        <v>-3.3814000000000002</v>
      </c>
      <c r="BM3" s="19">
        <v>-0.27879999999999999</v>
      </c>
      <c r="BN3" s="19">
        <v>-3.3814000000000002</v>
      </c>
      <c r="BO3" s="19">
        <v>-1.216</v>
      </c>
      <c r="BP3" s="19">
        <v>-3.3814000000000002</v>
      </c>
      <c r="BQ3" s="19">
        <v>-0.71309999999999996</v>
      </c>
      <c r="BR3" s="19">
        <v>-3.3814000000000002</v>
      </c>
      <c r="BS3" s="17">
        <v>0</v>
      </c>
      <c r="BT3" s="17">
        <v>0</v>
      </c>
      <c r="BU3" s="17">
        <v>-3.6436000000000002</v>
      </c>
      <c r="BV3" s="17">
        <v>1.597</v>
      </c>
      <c r="BW3" s="17">
        <v>-4.4958</v>
      </c>
      <c r="BX3" s="17">
        <v>2.4123999999999999</v>
      </c>
      <c r="BY3" s="17">
        <v>-5.1993999999999998</v>
      </c>
      <c r="BZ3" s="17">
        <v>5.9264999999999999</v>
      </c>
      <c r="CA3" s="17">
        <v>-6.8014999999999999</v>
      </c>
      <c r="CB3" s="17">
        <v>7.3914</v>
      </c>
      <c r="CC3" s="17">
        <v>-6.8014999999999999</v>
      </c>
      <c r="CD3" s="17">
        <v>7.3914</v>
      </c>
      <c r="CE3" s="12">
        <v>-1.7532000000000001</v>
      </c>
      <c r="CF3" s="12">
        <v>4.8818999999999999</v>
      </c>
      <c r="CG3" s="12">
        <v>-5.9093</v>
      </c>
      <c r="CH3" s="12">
        <v>7.6745999999999999</v>
      </c>
      <c r="CI3" s="12">
        <v>-2.1265999999999998</v>
      </c>
      <c r="CJ3" s="12">
        <v>11.5754</v>
      </c>
      <c r="CK3" s="12">
        <v>-4.3269000000000002</v>
      </c>
      <c r="CL3" s="12">
        <v>6.5145</v>
      </c>
      <c r="CM3" s="12">
        <v>-4.3269000000000002</v>
      </c>
      <c r="CN3" s="12">
        <v>6.6840000000000002</v>
      </c>
      <c r="CO3" s="12">
        <v>-3.8645999999999998</v>
      </c>
      <c r="CP3" s="12">
        <v>6.3601999999999999</v>
      </c>
      <c r="CQ3" s="12">
        <v>-7.0694999999999997</v>
      </c>
      <c r="CR3" s="12">
        <v>8.3909000000000002</v>
      </c>
      <c r="CS3" s="12">
        <v>-3.9681000000000002</v>
      </c>
      <c r="CT3" s="12">
        <v>11.5494</v>
      </c>
      <c r="CU3" s="12">
        <v>-5.6185</v>
      </c>
      <c r="CV3" s="12">
        <v>7.4104000000000001</v>
      </c>
      <c r="CW3" s="12">
        <v>-5.6185</v>
      </c>
      <c r="CX3" s="12">
        <v>7.5787000000000004</v>
      </c>
      <c r="CY3" s="12">
        <v>-5.8928000000000003</v>
      </c>
      <c r="CZ3" s="12">
        <v>7.3787000000000003</v>
      </c>
      <c r="DA3" s="12">
        <v>-7.9653999999999998</v>
      </c>
      <c r="DB3" s="12">
        <v>11.713200000000001</v>
      </c>
      <c r="DC3" s="12">
        <v>-3.4950000000000001</v>
      </c>
      <c r="DD3" s="12">
        <v>14.712899999999999</v>
      </c>
      <c r="DE3" s="12">
        <v>-6.9634</v>
      </c>
      <c r="DF3" s="12">
        <v>9.7287999999999997</v>
      </c>
      <c r="DG3" s="12">
        <v>-7.1298000000000004</v>
      </c>
      <c r="DH3" s="12">
        <v>9.7287999999999997</v>
      </c>
      <c r="DI3" s="12">
        <v>-7.1768000000000001</v>
      </c>
      <c r="DJ3" s="12">
        <v>9.7377000000000002</v>
      </c>
      <c r="DK3" s="12">
        <v>-6.5995999999999997</v>
      </c>
      <c r="DL3" s="12">
        <v>10.313700000000001</v>
      </c>
      <c r="DM3" s="12">
        <v>-6.5995999999999997</v>
      </c>
      <c r="DN3" s="12">
        <v>11.7272</v>
      </c>
      <c r="DO3" s="12">
        <v>-6.7304000000000004</v>
      </c>
      <c r="DP3" s="12">
        <v>12.0078</v>
      </c>
    </row>
    <row r="4" spans="2:120" ht="14.45" customHeight="1" x14ac:dyDescent="0.2">
      <c r="B4" s="2"/>
      <c r="C4" s="2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6"/>
      <c r="AE4" s="6"/>
      <c r="AF4" s="6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si="10"/>
        <v>0</v>
      </c>
      <c r="O5" s="5">
        <f>((CA5-CC5)^2+(CB5-CD5)^2)^0.5</f>
        <v>0</v>
      </c>
      <c r="P5" s="5">
        <f t="shared" ref="P5:P11" si="17">((CE5-CG5)^2+(CF5-CH5)^2)^0.5</f>
        <v>0</v>
      </c>
      <c r="Q5" s="5">
        <f t="shared" si="11"/>
        <v>0</v>
      </c>
      <c r="R5" s="5">
        <f t="shared" ref="R5:R11" si="18">((CO5-CQ5)^2+(CP5-CR5)^2)^0.5</f>
        <v>0</v>
      </c>
      <c r="S5" s="5">
        <f t="shared" ref="S5:S11" si="19">((CQ5-CS5)^2+(CR5-CT5)^2)^0.5</f>
        <v>0</v>
      </c>
      <c r="T5" s="5">
        <f t="shared" ref="T5:T11" si="20">((CY5-DA5)^2+(CZ5-DB5)^2)^0.5</f>
        <v>0</v>
      </c>
      <c r="U5" s="5">
        <f t="shared" ref="U5:U11" si="21">((DA5-DC5)^2+(DB5-DD5)^2)^0.5</f>
        <v>0</v>
      </c>
      <c r="V5" s="5">
        <f t="shared" ref="V5:V12" si="22">((DI5-DK5)^2+(DJ5-DL5)^2)^0.5</f>
        <v>0</v>
      </c>
      <c r="W5" s="5">
        <f t="shared" ref="W5:W12" si="23">((DK5-DM5)^2+(DL5-DN5)^2)^0.5</f>
        <v>0</v>
      </c>
      <c r="X5" s="5">
        <f t="shared" ref="X5:X12" si="24">((DM5-DO5)^2+(DN5-DP5)^2)^0.5</f>
        <v>0</v>
      </c>
      <c r="Y5" s="5">
        <f t="shared" si="12"/>
        <v>0</v>
      </c>
      <c r="Z5" s="5">
        <f t="shared" si="13"/>
        <v>0</v>
      </c>
      <c r="AA5" s="5">
        <f t="shared" si="14"/>
        <v>0</v>
      </c>
      <c r="AB5" s="5">
        <f t="shared" si="15"/>
        <v>0</v>
      </c>
      <c r="AC5" s="6">
        <f t="shared" si="16"/>
        <v>0</v>
      </c>
      <c r="AD5" s="6">
        <f t="shared" ref="AD5:AD10" si="25">((CK5-CM5)^2+(CL5-CN5)^2)^0.5</f>
        <v>0</v>
      </c>
      <c r="AE5" s="6">
        <f t="shared" ref="AE5:AE10" si="26">((CU5-CW5)^2+(CV5-CX5)^2)^0.5</f>
        <v>0</v>
      </c>
      <c r="AF5" s="6">
        <f t="shared" ref="AF5:AF10" si="27">((DE5-DG5)^2+(DF5-DH5)^2)^0.5</f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0"/>
        <v>0</v>
      </c>
      <c r="O6" s="5">
        <f t="shared" ref="O6:O11" si="28">((CA6-CC6)^2+(CB6-CD6)^2)^0.5</f>
        <v>0</v>
      </c>
      <c r="P6" s="5">
        <f t="shared" si="17"/>
        <v>0</v>
      </c>
      <c r="Q6" s="5">
        <f t="shared" si="11"/>
        <v>0</v>
      </c>
      <c r="R6" s="5">
        <f t="shared" si="18"/>
        <v>0</v>
      </c>
      <c r="S6" s="5">
        <f t="shared" si="19"/>
        <v>0</v>
      </c>
      <c r="T6" s="5">
        <f t="shared" si="20"/>
        <v>0</v>
      </c>
      <c r="U6" s="5">
        <f t="shared" si="21"/>
        <v>0</v>
      </c>
      <c r="V6" s="5">
        <f t="shared" si="22"/>
        <v>0</v>
      </c>
      <c r="W6" s="5">
        <f t="shared" si="23"/>
        <v>0</v>
      </c>
      <c r="X6" s="5">
        <f t="shared" si="24"/>
        <v>0</v>
      </c>
      <c r="Y6" s="5">
        <f t="shared" si="12"/>
        <v>0</v>
      </c>
      <c r="Z6" s="5">
        <f t="shared" si="13"/>
        <v>0</v>
      </c>
      <c r="AA6" s="5">
        <f t="shared" si="14"/>
        <v>0</v>
      </c>
      <c r="AB6" s="5">
        <f t="shared" si="15"/>
        <v>0</v>
      </c>
      <c r="AC6" s="6">
        <f t="shared" si="16"/>
        <v>0</v>
      </c>
      <c r="AD6" s="6">
        <f t="shared" si="25"/>
        <v>0</v>
      </c>
      <c r="AE6" s="6">
        <f t="shared" si="26"/>
        <v>0</v>
      </c>
      <c r="AF6" s="6">
        <f t="shared" si="27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28"/>
        <v>0</v>
      </c>
      <c r="P7" s="5">
        <f t="shared" si="17"/>
        <v>0</v>
      </c>
      <c r="Q7" s="5">
        <f t="shared" si="11"/>
        <v>0</v>
      </c>
      <c r="R7" s="5">
        <f t="shared" si="18"/>
        <v>0</v>
      </c>
      <c r="S7" s="5">
        <f t="shared" si="19"/>
        <v>0</v>
      </c>
      <c r="T7" s="5">
        <f t="shared" si="20"/>
        <v>0</v>
      </c>
      <c r="U7" s="5">
        <f t="shared" si="21"/>
        <v>0</v>
      </c>
      <c r="V7" s="5">
        <f t="shared" si="22"/>
        <v>0</v>
      </c>
      <c r="W7" s="5">
        <f t="shared" si="23"/>
        <v>0</v>
      </c>
      <c r="X7" s="5">
        <f t="shared" si="24"/>
        <v>0</v>
      </c>
      <c r="Y7" s="5">
        <f t="shared" si="12"/>
        <v>0</v>
      </c>
      <c r="Z7" s="5">
        <f t="shared" si="13"/>
        <v>0</v>
      </c>
      <c r="AA7" s="5">
        <f t="shared" si="14"/>
        <v>0</v>
      </c>
      <c r="AB7" s="5">
        <f t="shared" si="15"/>
        <v>0</v>
      </c>
      <c r="AC7" s="6">
        <f t="shared" si="16"/>
        <v>0</v>
      </c>
      <c r="AD7" s="6">
        <f t="shared" si="25"/>
        <v>0</v>
      </c>
      <c r="AE7" s="6">
        <f t="shared" si="26"/>
        <v>0</v>
      </c>
      <c r="AF7" s="6">
        <f t="shared" si="27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28"/>
        <v>0</v>
      </c>
      <c r="P8" s="5">
        <f t="shared" si="17"/>
        <v>0</v>
      </c>
      <c r="Q8" s="5">
        <f t="shared" si="11"/>
        <v>0</v>
      </c>
      <c r="R8" s="5">
        <f t="shared" si="18"/>
        <v>0</v>
      </c>
      <c r="S8" s="5">
        <f t="shared" si="19"/>
        <v>0</v>
      </c>
      <c r="T8" s="5">
        <f t="shared" si="20"/>
        <v>0</v>
      </c>
      <c r="U8" s="5">
        <f t="shared" si="21"/>
        <v>0</v>
      </c>
      <c r="V8" s="5">
        <f t="shared" si="22"/>
        <v>0</v>
      </c>
      <c r="W8" s="5">
        <f t="shared" si="23"/>
        <v>0</v>
      </c>
      <c r="X8" s="5">
        <f t="shared" si="24"/>
        <v>0</v>
      </c>
      <c r="Y8" s="5">
        <f t="shared" si="12"/>
        <v>0</v>
      </c>
      <c r="Z8" s="5">
        <f t="shared" si="13"/>
        <v>0</v>
      </c>
      <c r="AA8" s="5">
        <f t="shared" si="14"/>
        <v>0</v>
      </c>
      <c r="AB8" s="5">
        <f t="shared" si="15"/>
        <v>0</v>
      </c>
      <c r="AC8" s="6">
        <f t="shared" si="16"/>
        <v>0</v>
      </c>
      <c r="AD8" s="6">
        <f t="shared" si="25"/>
        <v>0</v>
      </c>
      <c r="AE8" s="6">
        <f t="shared" si="26"/>
        <v>0</v>
      </c>
      <c r="AF8" s="6">
        <f t="shared" si="27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28"/>
        <v>0</v>
      </c>
      <c r="P9" s="5">
        <f t="shared" si="17"/>
        <v>0</v>
      </c>
      <c r="Q9" s="5">
        <f t="shared" si="11"/>
        <v>0</v>
      </c>
      <c r="R9" s="5">
        <f t="shared" si="18"/>
        <v>0</v>
      </c>
      <c r="S9" s="5">
        <f t="shared" si="19"/>
        <v>0</v>
      </c>
      <c r="T9" s="5">
        <f t="shared" si="20"/>
        <v>0</v>
      </c>
      <c r="U9" s="5">
        <f t="shared" si="21"/>
        <v>0</v>
      </c>
      <c r="V9" s="5">
        <f t="shared" si="22"/>
        <v>0</v>
      </c>
      <c r="W9" s="5">
        <f t="shared" si="23"/>
        <v>0</v>
      </c>
      <c r="X9" s="5">
        <f t="shared" si="24"/>
        <v>0</v>
      </c>
      <c r="Y9" s="5">
        <f t="shared" si="12"/>
        <v>0</v>
      </c>
      <c r="Z9" s="5">
        <f t="shared" si="13"/>
        <v>0</v>
      </c>
      <c r="AA9" s="5">
        <f t="shared" si="14"/>
        <v>0</v>
      </c>
      <c r="AB9" s="5">
        <f t="shared" si="15"/>
        <v>0</v>
      </c>
      <c r="AC9" s="6">
        <f t="shared" si="16"/>
        <v>0</v>
      </c>
      <c r="AD9" s="6">
        <f t="shared" si="25"/>
        <v>0</v>
      </c>
      <c r="AE9" s="6">
        <f t="shared" si="26"/>
        <v>0</v>
      </c>
      <c r="AF9" s="6">
        <f t="shared" si="27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28"/>
        <v>0</v>
      </c>
      <c r="P10" s="5">
        <f t="shared" si="17"/>
        <v>0</v>
      </c>
      <c r="Q10" s="5">
        <f t="shared" si="11"/>
        <v>0</v>
      </c>
      <c r="R10" s="5">
        <f t="shared" si="18"/>
        <v>0</v>
      </c>
      <c r="S10" s="5">
        <f t="shared" si="19"/>
        <v>0</v>
      </c>
      <c r="T10" s="5">
        <f t="shared" si="20"/>
        <v>0</v>
      </c>
      <c r="U10" s="5">
        <f t="shared" si="21"/>
        <v>0</v>
      </c>
      <c r="V10" s="5">
        <f t="shared" si="22"/>
        <v>0</v>
      </c>
      <c r="W10" s="5">
        <f t="shared" si="23"/>
        <v>0</v>
      </c>
      <c r="X10" s="5">
        <f t="shared" si="24"/>
        <v>0</v>
      </c>
      <c r="Y10" s="5">
        <f t="shared" si="12"/>
        <v>0</v>
      </c>
      <c r="Z10" s="5">
        <f t="shared" si="13"/>
        <v>0</v>
      </c>
      <c r="AA10" s="5">
        <f t="shared" si="14"/>
        <v>0</v>
      </c>
      <c r="AB10" s="5">
        <f t="shared" si="15"/>
        <v>0</v>
      </c>
      <c r="AC10" s="6">
        <f t="shared" si="16"/>
        <v>0</v>
      </c>
      <c r="AD10" s="6">
        <f t="shared" si="25"/>
        <v>0</v>
      </c>
      <c r="AE10" s="6">
        <f t="shared" si="26"/>
        <v>0</v>
      </c>
      <c r="AF10" s="6">
        <f t="shared" si="27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28"/>
        <v>0</v>
      </c>
      <c r="P11" s="5">
        <f t="shared" si="17"/>
        <v>0</v>
      </c>
      <c r="Q11" s="5">
        <f t="shared" si="11"/>
        <v>0</v>
      </c>
      <c r="R11" s="5">
        <f t="shared" si="18"/>
        <v>0</v>
      </c>
      <c r="S11" s="5">
        <f t="shared" si="19"/>
        <v>0</v>
      </c>
      <c r="T11" s="5">
        <f t="shared" si="20"/>
        <v>0</v>
      </c>
      <c r="U11" s="5">
        <f t="shared" si="21"/>
        <v>0</v>
      </c>
      <c r="V11" s="5">
        <f t="shared" si="22"/>
        <v>0</v>
      </c>
      <c r="W11" s="5">
        <f t="shared" si="23"/>
        <v>0</v>
      </c>
      <c r="X11" s="5">
        <f t="shared" si="24"/>
        <v>0</v>
      </c>
      <c r="Y11" s="5">
        <f t="shared" si="12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((CI12-CK12)^2+(CJ12-CL12)^2)^0.5</f>
        <v>0</v>
      </c>
      <c r="R12" s="5">
        <f>((CQ12-CS12)^2+(CR12-CT12)^2)^0.5</f>
        <v>0</v>
      </c>
      <c r="S12" s="5">
        <f>((CS12-CU12)^2+(CT12-CV12)^2)^0.5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2"/>
        <v>0</v>
      </c>
      <c r="W12" s="5">
        <f t="shared" si="23"/>
        <v>0</v>
      </c>
      <c r="X12" s="5">
        <f t="shared" si="24"/>
        <v>0</v>
      </c>
      <c r="Y12" s="5">
        <f t="shared" si="12"/>
        <v>0</v>
      </c>
      <c r="Z12" s="5">
        <f t="shared" si="13"/>
        <v>0</v>
      </c>
      <c r="AA12" s="5">
        <f t="shared" si="14"/>
        <v>0</v>
      </c>
      <c r="AB12" s="5">
        <f t="shared" si="15"/>
        <v>0</v>
      </c>
      <c r="AC12" s="6">
        <f t="shared" si="16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AVERAGE(D3:D4)</f>
        <v>10.1136</v>
      </c>
      <c r="E13" s="14">
        <f t="shared" ref="E13:AF13" si="29">AVERAGE(E3:E4)</f>
        <v>8.8513000000000002</v>
      </c>
      <c r="F13" s="14">
        <f t="shared" si="29"/>
        <v>2.1017999999999999</v>
      </c>
      <c r="G13" s="14">
        <f t="shared" si="29"/>
        <v>0.59689999999999999</v>
      </c>
      <c r="H13" s="14">
        <f t="shared" si="29"/>
        <v>1.1568999999999998</v>
      </c>
      <c r="I13" s="14">
        <f t="shared" si="29"/>
        <v>0.49980000000000002</v>
      </c>
      <c r="J13" s="14">
        <f t="shared" si="29"/>
        <v>1.2763</v>
      </c>
      <c r="K13" s="14">
        <f t="shared" si="29"/>
        <v>0.79190000000000049</v>
      </c>
      <c r="L13" s="14">
        <f t="shared" si="29"/>
        <v>3.9782194459330671</v>
      </c>
      <c r="M13" s="14">
        <f t="shared" si="29"/>
        <v>1.1794583502608305</v>
      </c>
      <c r="N13" s="14">
        <f t="shared" si="29"/>
        <v>5.7547113087607231</v>
      </c>
      <c r="O13" s="14" t="e">
        <f t="shared" si="29"/>
        <v>#DIV/0!</v>
      </c>
      <c r="P13" s="14">
        <f t="shared" si="29"/>
        <v>5.0072288244097658</v>
      </c>
      <c r="Q13" s="14">
        <f t="shared" si="29"/>
        <v>5.4336967094235211</v>
      </c>
      <c r="R13" s="14">
        <f t="shared" si="29"/>
        <v>3.7940909978544268</v>
      </c>
      <c r="S13" s="14">
        <f t="shared" si="29"/>
        <v>4.4266018806755145</v>
      </c>
      <c r="T13" s="14">
        <f t="shared" si="29"/>
        <v>4.8045354624562826</v>
      </c>
      <c r="U13" s="14">
        <f t="shared" si="29"/>
        <v>5.3835560970421765</v>
      </c>
      <c r="V13" s="14">
        <f t="shared" si="29"/>
        <v>0.815435981546069</v>
      </c>
      <c r="W13" s="14">
        <f t="shared" si="29"/>
        <v>1.4134999999999991</v>
      </c>
      <c r="X13" s="14">
        <f t="shared" si="29"/>
        <v>0.30958843647655843</v>
      </c>
      <c r="Y13" s="14">
        <f t="shared" si="29"/>
        <v>0.92449999999999999</v>
      </c>
      <c r="Z13" s="14">
        <f t="shared" si="29"/>
        <v>0.38600000000000001</v>
      </c>
      <c r="AA13" s="14">
        <f t="shared" si="29"/>
        <v>1.0775999999999999</v>
      </c>
      <c r="AB13" s="14">
        <f t="shared" si="29"/>
        <v>2.3952</v>
      </c>
      <c r="AC13" s="14">
        <f t="shared" si="29"/>
        <v>1.4192</v>
      </c>
      <c r="AD13" s="14">
        <f t="shared" si="29"/>
        <v>0.16950000000000021</v>
      </c>
      <c r="AE13" s="14">
        <f t="shared" si="29"/>
        <v>0.16830000000000034</v>
      </c>
      <c r="AF13" s="14">
        <f t="shared" si="29"/>
        <v>0.16640000000000033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 t="e">
        <f>STDEV(D3:D4)</f>
        <v>#DIV/0!</v>
      </c>
      <c r="E14" s="14" t="e">
        <f t="shared" ref="E14:AF14" si="30">STDEV(E3:E4)</f>
        <v>#DIV/0!</v>
      </c>
      <c r="F14" s="14" t="e">
        <f t="shared" si="30"/>
        <v>#DIV/0!</v>
      </c>
      <c r="G14" s="14" t="e">
        <f t="shared" si="30"/>
        <v>#DIV/0!</v>
      </c>
      <c r="H14" s="14" t="e">
        <f t="shared" si="30"/>
        <v>#DIV/0!</v>
      </c>
      <c r="I14" s="14" t="e">
        <f t="shared" si="30"/>
        <v>#DIV/0!</v>
      </c>
      <c r="J14" s="14" t="e">
        <f t="shared" si="30"/>
        <v>#DIV/0!</v>
      </c>
      <c r="K14" s="14" t="e">
        <f t="shared" si="30"/>
        <v>#DIV/0!</v>
      </c>
      <c r="L14" s="14" t="e">
        <f t="shared" si="30"/>
        <v>#DIV/0!</v>
      </c>
      <c r="M14" s="14" t="e">
        <f t="shared" si="30"/>
        <v>#DIV/0!</v>
      </c>
      <c r="N14" s="14" t="e">
        <f t="shared" si="30"/>
        <v>#DIV/0!</v>
      </c>
      <c r="O14" s="14" t="e">
        <f t="shared" si="30"/>
        <v>#DIV/0!</v>
      </c>
      <c r="P14" s="14" t="e">
        <f t="shared" si="30"/>
        <v>#DIV/0!</v>
      </c>
      <c r="Q14" s="14" t="e">
        <f t="shared" si="30"/>
        <v>#DIV/0!</v>
      </c>
      <c r="R14" s="14" t="e">
        <f t="shared" si="30"/>
        <v>#DIV/0!</v>
      </c>
      <c r="S14" s="14" t="e">
        <f t="shared" si="30"/>
        <v>#DIV/0!</v>
      </c>
      <c r="T14" s="14" t="e">
        <f t="shared" si="30"/>
        <v>#DIV/0!</v>
      </c>
      <c r="U14" s="14" t="e">
        <f t="shared" si="30"/>
        <v>#DIV/0!</v>
      </c>
      <c r="V14" s="14" t="e">
        <f t="shared" si="30"/>
        <v>#DIV/0!</v>
      </c>
      <c r="W14" s="14" t="e">
        <f t="shared" si="30"/>
        <v>#DIV/0!</v>
      </c>
      <c r="X14" s="14" t="e">
        <f t="shared" si="30"/>
        <v>#DIV/0!</v>
      </c>
      <c r="Y14" s="14" t="e">
        <f t="shared" si="30"/>
        <v>#DIV/0!</v>
      </c>
      <c r="Z14" s="14" t="e">
        <f t="shared" si="30"/>
        <v>#DIV/0!</v>
      </c>
      <c r="AA14" s="14" t="e">
        <f t="shared" si="30"/>
        <v>#DIV/0!</v>
      </c>
      <c r="AB14" s="14" t="e">
        <f t="shared" si="30"/>
        <v>#DIV/0!</v>
      </c>
      <c r="AC14" s="14" t="e">
        <f t="shared" si="30"/>
        <v>#DIV/0!</v>
      </c>
      <c r="AD14" s="14" t="e">
        <f t="shared" si="30"/>
        <v>#DIV/0!</v>
      </c>
      <c r="AE14" s="14" t="e">
        <f t="shared" si="30"/>
        <v>#DIV/0!</v>
      </c>
      <c r="AF14" s="14" t="e">
        <f t="shared" si="30"/>
        <v>#DIV/0!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MAX(D3:D4)-MIN(D3:D4)</f>
        <v>0</v>
      </c>
      <c r="E15" s="14">
        <f t="shared" ref="E15:AF15" si="31">MAX(E3:E4)-MIN(E3:E4)</f>
        <v>0</v>
      </c>
      <c r="F15" s="14">
        <f t="shared" si="31"/>
        <v>0</v>
      </c>
      <c r="G15" s="14">
        <f t="shared" si="31"/>
        <v>0</v>
      </c>
      <c r="H15" s="14">
        <f t="shared" si="31"/>
        <v>0</v>
      </c>
      <c r="I15" s="14">
        <f t="shared" si="31"/>
        <v>0</v>
      </c>
      <c r="J15" s="14">
        <f t="shared" si="31"/>
        <v>0</v>
      </c>
      <c r="K15" s="14">
        <f t="shared" si="31"/>
        <v>0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</v>
      </c>
      <c r="S15" s="14">
        <f t="shared" si="31"/>
        <v>0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0</v>
      </c>
      <c r="Z15" s="14">
        <f t="shared" si="31"/>
        <v>0</v>
      </c>
      <c r="AA15" s="14">
        <f t="shared" si="31"/>
        <v>0</v>
      </c>
      <c r="AB15" s="14">
        <f t="shared" si="31"/>
        <v>0</v>
      </c>
      <c r="AC15" s="14">
        <f t="shared" si="31"/>
        <v>0</v>
      </c>
      <c r="AD15" s="14">
        <f t="shared" si="31"/>
        <v>0</v>
      </c>
      <c r="AE15" s="14">
        <f t="shared" si="31"/>
        <v>0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MIN(D3:D4)</f>
        <v>10.1136</v>
      </c>
      <c r="E16" s="14">
        <f t="shared" ref="E16:AF16" si="32">MIN(E3:E4)</f>
        <v>8.8513000000000002</v>
      </c>
      <c r="F16" s="14">
        <f t="shared" si="32"/>
        <v>2.1017999999999999</v>
      </c>
      <c r="G16" s="14">
        <f t="shared" si="32"/>
        <v>0.59689999999999999</v>
      </c>
      <c r="H16" s="14">
        <f t="shared" si="32"/>
        <v>1.1568999999999998</v>
      </c>
      <c r="I16" s="14">
        <f t="shared" si="32"/>
        <v>0.49980000000000002</v>
      </c>
      <c r="J16" s="14">
        <f t="shared" si="32"/>
        <v>1.2763</v>
      </c>
      <c r="K16" s="14">
        <f t="shared" si="32"/>
        <v>0.79190000000000049</v>
      </c>
      <c r="L16" s="14">
        <f t="shared" si="32"/>
        <v>3.9782194459330671</v>
      </c>
      <c r="M16" s="14">
        <f t="shared" si="32"/>
        <v>1.1794583502608305</v>
      </c>
      <c r="N16" s="14">
        <f t="shared" si="32"/>
        <v>5.7547113087607231</v>
      </c>
      <c r="O16" s="14">
        <f t="shared" si="32"/>
        <v>0</v>
      </c>
      <c r="P16" s="14">
        <f t="shared" si="32"/>
        <v>5.0072288244097658</v>
      </c>
      <c r="Q16" s="14">
        <f t="shared" si="32"/>
        <v>5.4336967094235211</v>
      </c>
      <c r="R16" s="14">
        <f t="shared" si="32"/>
        <v>3.7940909978544268</v>
      </c>
      <c r="S16" s="14">
        <f t="shared" si="32"/>
        <v>4.4266018806755145</v>
      </c>
      <c r="T16" s="14">
        <f t="shared" si="32"/>
        <v>4.8045354624562826</v>
      </c>
      <c r="U16" s="14">
        <f t="shared" si="32"/>
        <v>5.3835560970421765</v>
      </c>
      <c r="V16" s="14">
        <f t="shared" si="32"/>
        <v>0.815435981546069</v>
      </c>
      <c r="W16" s="14">
        <f t="shared" si="32"/>
        <v>1.4134999999999991</v>
      </c>
      <c r="X16" s="14">
        <f t="shared" si="32"/>
        <v>0.30958843647655843</v>
      </c>
      <c r="Y16" s="14">
        <f t="shared" si="32"/>
        <v>0.92449999999999999</v>
      </c>
      <c r="Z16" s="14">
        <f t="shared" si="32"/>
        <v>0.38600000000000001</v>
      </c>
      <c r="AA16" s="14">
        <f t="shared" si="32"/>
        <v>1.0775999999999999</v>
      </c>
      <c r="AB16" s="14">
        <f t="shared" si="32"/>
        <v>2.3952</v>
      </c>
      <c r="AC16" s="14">
        <f t="shared" si="32"/>
        <v>1.4192</v>
      </c>
      <c r="AD16" s="14">
        <f t="shared" si="32"/>
        <v>0.16950000000000021</v>
      </c>
      <c r="AE16" s="14">
        <f t="shared" si="32"/>
        <v>0.16830000000000034</v>
      </c>
      <c r="AF16" s="14">
        <f t="shared" si="32"/>
        <v>0.16640000000000033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MAX(D3:D4)</f>
        <v>10.1136</v>
      </c>
      <c r="E17" s="14">
        <f t="shared" ref="E17:AF17" si="33">MAX(E3:E4)</f>
        <v>8.8513000000000002</v>
      </c>
      <c r="F17" s="14">
        <f t="shared" si="33"/>
        <v>2.1017999999999999</v>
      </c>
      <c r="G17" s="14">
        <f t="shared" si="33"/>
        <v>0.59689999999999999</v>
      </c>
      <c r="H17" s="14">
        <f t="shared" si="33"/>
        <v>1.1568999999999998</v>
      </c>
      <c r="I17" s="14">
        <f t="shared" si="33"/>
        <v>0.49980000000000002</v>
      </c>
      <c r="J17" s="14">
        <f t="shared" si="33"/>
        <v>1.2763</v>
      </c>
      <c r="K17" s="14">
        <f t="shared" si="33"/>
        <v>0.79190000000000049</v>
      </c>
      <c r="L17" s="14">
        <f t="shared" si="33"/>
        <v>3.9782194459330671</v>
      </c>
      <c r="M17" s="14">
        <f t="shared" si="33"/>
        <v>1.1794583502608305</v>
      </c>
      <c r="N17" s="14">
        <f t="shared" si="33"/>
        <v>5.7547113087607231</v>
      </c>
      <c r="O17" s="14">
        <f t="shared" si="33"/>
        <v>0</v>
      </c>
      <c r="P17" s="14">
        <f t="shared" si="33"/>
        <v>5.0072288244097658</v>
      </c>
      <c r="Q17" s="14">
        <f t="shared" si="33"/>
        <v>5.4336967094235211</v>
      </c>
      <c r="R17" s="14">
        <f t="shared" si="33"/>
        <v>3.7940909978544268</v>
      </c>
      <c r="S17" s="14">
        <f t="shared" si="33"/>
        <v>4.4266018806755145</v>
      </c>
      <c r="T17" s="14">
        <f t="shared" si="33"/>
        <v>4.8045354624562826</v>
      </c>
      <c r="U17" s="14">
        <f t="shared" si="33"/>
        <v>5.3835560970421765</v>
      </c>
      <c r="V17" s="14">
        <f t="shared" si="33"/>
        <v>0.815435981546069</v>
      </c>
      <c r="W17" s="14">
        <f t="shared" si="33"/>
        <v>1.4134999999999991</v>
      </c>
      <c r="X17" s="14">
        <f t="shared" si="33"/>
        <v>0.30958843647655843</v>
      </c>
      <c r="Y17" s="14">
        <f t="shared" si="33"/>
        <v>0.92449999999999999</v>
      </c>
      <c r="Z17" s="14">
        <f t="shared" si="33"/>
        <v>0.38600000000000001</v>
      </c>
      <c r="AA17" s="14">
        <f t="shared" si="33"/>
        <v>1.0775999999999999</v>
      </c>
      <c r="AB17" s="14">
        <f t="shared" si="33"/>
        <v>2.3952</v>
      </c>
      <c r="AC17" s="14">
        <f t="shared" si="33"/>
        <v>1.4192</v>
      </c>
      <c r="AD17" s="14">
        <f t="shared" si="33"/>
        <v>0.16950000000000021</v>
      </c>
      <c r="AE17" s="14">
        <f t="shared" si="33"/>
        <v>0.16830000000000034</v>
      </c>
      <c r="AF17" s="14">
        <f t="shared" si="33"/>
        <v>0.16640000000000033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COUNT(D3:D4)</f>
        <v>1</v>
      </c>
      <c r="E18" s="15">
        <f t="shared" ref="E18:AF18" si="34">COUNT(E3:E4)</f>
        <v>1</v>
      </c>
      <c r="F18" s="15">
        <f t="shared" si="34"/>
        <v>1</v>
      </c>
      <c r="G18" s="15">
        <f t="shared" si="34"/>
        <v>1</v>
      </c>
      <c r="H18" s="15">
        <f t="shared" si="34"/>
        <v>1</v>
      </c>
      <c r="I18" s="15">
        <f t="shared" si="34"/>
        <v>1</v>
      </c>
      <c r="J18" s="15">
        <f t="shared" si="34"/>
        <v>1</v>
      </c>
      <c r="K18" s="15">
        <f t="shared" si="34"/>
        <v>1</v>
      </c>
      <c r="L18" s="15">
        <f t="shared" si="34"/>
        <v>1</v>
      </c>
      <c r="M18" s="15">
        <f t="shared" si="34"/>
        <v>1</v>
      </c>
      <c r="N18" s="15">
        <f t="shared" si="34"/>
        <v>1</v>
      </c>
      <c r="O18" s="15">
        <f t="shared" si="34"/>
        <v>0</v>
      </c>
      <c r="P18" s="15">
        <f t="shared" si="34"/>
        <v>1</v>
      </c>
      <c r="Q18" s="15">
        <f t="shared" si="34"/>
        <v>1</v>
      </c>
      <c r="R18" s="15">
        <f t="shared" si="34"/>
        <v>1</v>
      </c>
      <c r="S18" s="15">
        <f t="shared" si="34"/>
        <v>1</v>
      </c>
      <c r="T18" s="15">
        <f t="shared" si="34"/>
        <v>1</v>
      </c>
      <c r="U18" s="15">
        <f t="shared" si="34"/>
        <v>1</v>
      </c>
      <c r="V18" s="15">
        <f t="shared" si="34"/>
        <v>1</v>
      </c>
      <c r="W18" s="15">
        <f t="shared" si="34"/>
        <v>1</v>
      </c>
      <c r="X18" s="15">
        <f t="shared" si="34"/>
        <v>1</v>
      </c>
      <c r="Y18" s="15">
        <f t="shared" si="34"/>
        <v>1</v>
      </c>
      <c r="Z18" s="15">
        <f t="shared" si="34"/>
        <v>1</v>
      </c>
      <c r="AA18" s="15">
        <f t="shared" si="34"/>
        <v>1</v>
      </c>
      <c r="AB18" s="15">
        <f t="shared" si="34"/>
        <v>1</v>
      </c>
      <c r="AC18" s="15">
        <f t="shared" si="34"/>
        <v>1</v>
      </c>
      <c r="AD18" s="15">
        <f t="shared" si="34"/>
        <v>1</v>
      </c>
      <c r="AE18" s="15">
        <f t="shared" si="34"/>
        <v>1</v>
      </c>
      <c r="AF18" s="15">
        <f t="shared" si="34"/>
        <v>1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2" t="s">
        <v>625</v>
      </c>
      <c r="C23" s="1"/>
      <c r="D23" s="5">
        <f t="shared" ref="D23:D31" si="35">((AG23-AW23)^2+(AH23-AX23)^2)^0.5</f>
        <v>14.0303</v>
      </c>
      <c r="E23" s="5">
        <f t="shared" ref="E23:E31" si="36">((AG23-AU23)^2+(AH23-AV23)^2)^0.5</f>
        <v>12.555199999999999</v>
      </c>
      <c r="F23" s="5">
        <f t="shared" ref="F23:F31" si="37">((AG23-AM23)^2+(AH23-AN23)^2)^0.5</f>
        <v>2.9293</v>
      </c>
      <c r="G23" s="5">
        <f t="shared" ref="G23:G31" si="38">((AG23-AI23)^2+(AH23-AJ23)^2)^0.5</f>
        <v>1.0026999999999999</v>
      </c>
      <c r="H23" s="5">
        <f t="shared" ref="H23:H31" si="39">((AK23-AM23)^2+(AL23-AN23)^2)^0.5</f>
        <v>1.4174</v>
      </c>
      <c r="I23" s="5">
        <f t="shared" ref="I23:I31" si="40">((AM23-AO23)^2+(AN23-AP23)^2)^0.5</f>
        <v>0.69269999999999987</v>
      </c>
      <c r="J23" s="5">
        <f t="shared" ref="J23:J31" si="41">((AO23-AQ23)^2+(AP23-AR23)^2)^0.5</f>
        <v>1.8047000000000004</v>
      </c>
      <c r="K23" s="5">
        <f t="shared" ref="K23:K31" si="42">((AQ23-AS23)^2+(AR23-AT23)^2)^0.5</f>
        <v>1.2172999999999998</v>
      </c>
      <c r="L23" s="5">
        <f t="shared" ref="L23:L31" si="43">((BS23-BU23)^2+(BT23-BV23)^2)^0.5</f>
        <v>6.1168209079553737</v>
      </c>
      <c r="M23" s="5">
        <f t="shared" ref="M23:M31" si="44">((BU23-BW23)^2+(BV23-BX23)^2)^0.5</f>
        <v>1.5156776570234189</v>
      </c>
      <c r="N23" s="5">
        <f t="shared" ref="N23:N31" si="45">((BW23-BY23)^2+(BX23-BZ23)^2)^0.5 + ((BY23-CA23)^2+(BZ23-CB23)^2)^0.5</f>
        <v>5.949032537952796</v>
      </c>
      <c r="O23" s="5">
        <f t="shared" ref="O23:O31" si="46">((CA23-CC23)^2+(CB23-CD23)^2)^0.5</f>
        <v>1.9418771459595481</v>
      </c>
      <c r="P23" s="5">
        <f>((CE23-CG23)^2+(CF23-CH23)^2)^0.5</f>
        <v>6.3322372949850836</v>
      </c>
      <c r="Q23" s="5">
        <f t="shared" ref="Q23:Q31" si="47">((CG23-CI23)^2+(CH23-CJ23)^2)^0.5</f>
        <v>6.7053765904682772</v>
      </c>
      <c r="R23" s="5">
        <f>((CO23-CQ23)^2+(CP23-CR23)^2)^0.5</f>
        <v>4.6707017941632714</v>
      </c>
      <c r="S23" s="5">
        <f>((CQ23-CS23)^2+(CR23-CT23)^2)^0.5</f>
        <v>5.8675304600828442</v>
      </c>
      <c r="T23" s="5">
        <f>((CY23-DA23)^2+(CZ23-DB23)^2)^0.5</f>
        <v>6.2998866378689709</v>
      </c>
      <c r="U23" s="5">
        <f>((DA23-DC23)^2+(DB23-DD23)^2)^0.5</f>
        <v>7.3330364277016926</v>
      </c>
      <c r="V23" s="5">
        <f>((DI23-DK23)^2+(DJ23-DL23)^2)^0.5</f>
        <v>1.0265678204580542</v>
      </c>
      <c r="W23" s="5">
        <f>((DK23-DM23)^2+(DL23-DN23)^2)^0.5</f>
        <v>1.9483582345143822</v>
      </c>
      <c r="X23" s="5">
        <f>((DM23-DO23)^2+(DN23-DP23)^2)^0.5</f>
        <v>0.3770985017207043</v>
      </c>
      <c r="Y23" s="5">
        <f t="shared" ref="Y23:Y31" si="48">((BE23-BK23)^2+(BF23-BL23)^2)^0.5</f>
        <v>1.1949999999999998</v>
      </c>
      <c r="Z23" s="5">
        <f t="shared" ref="Z23:Z31" si="49">((BG23-BI23)^2+(BH23-BJ23)^2)^0.5</f>
        <v>0.63500000000000001</v>
      </c>
      <c r="AA23" s="5">
        <f t="shared" ref="AA23:AA31" si="50">((BC23-BM23)^2+(BD23-BN23)^2)^0.5</f>
        <v>1.5583</v>
      </c>
      <c r="AB23" s="5">
        <f t="shared" ref="AB23:AB31" si="51">((BA23-BO23)^2+(BB23-BP23)^2)^0.5</f>
        <v>3.3896999999999999</v>
      </c>
      <c r="AC23" s="6">
        <f t="shared" ref="AC23:AC31" si="52">((AY23-BQ23)^2+(AZ23-BR23)^2)^0.5</f>
        <v>2.1272000000000002</v>
      </c>
      <c r="AD23" s="6">
        <f>((CK23-CM23)^2+(CL23-CN23)^2)^0.5</f>
        <v>0.22799999999999998</v>
      </c>
      <c r="AE23" s="6">
        <f>((CU23-CW23)^2+(CV23-CX23)^2)^0.5</f>
        <v>0.25590000000000002</v>
      </c>
      <c r="AF23" s="6">
        <f>((DE23-DG23)^2+(DF23-DH23)^2)^0.5</f>
        <v>0.21589999999999998</v>
      </c>
      <c r="AG23" s="9">
        <v>0</v>
      </c>
      <c r="AH23" s="9">
        <v>0</v>
      </c>
      <c r="AI23" s="9">
        <v>0</v>
      </c>
      <c r="AJ23" s="9">
        <v>-1.0026999999999999</v>
      </c>
      <c r="AK23" s="9">
        <v>0</v>
      </c>
      <c r="AL23" s="9">
        <v>-1.5119</v>
      </c>
      <c r="AM23" s="9">
        <v>0</v>
      </c>
      <c r="AN23" s="9">
        <v>-2.9293</v>
      </c>
      <c r="AO23" s="9">
        <v>0</v>
      </c>
      <c r="AP23" s="9">
        <v>-3.6219999999999999</v>
      </c>
      <c r="AQ23" s="9">
        <v>0</v>
      </c>
      <c r="AR23" s="9">
        <v>-5.4267000000000003</v>
      </c>
      <c r="AS23" s="9">
        <v>0</v>
      </c>
      <c r="AT23" s="9">
        <v>-6.6440000000000001</v>
      </c>
      <c r="AU23" s="9">
        <v>0</v>
      </c>
      <c r="AV23" s="9">
        <v>-12.555199999999999</v>
      </c>
      <c r="AW23" s="9">
        <v>0</v>
      </c>
      <c r="AX23" s="9">
        <v>-14.0303</v>
      </c>
      <c r="AY23" s="18">
        <v>0.47560000000000002</v>
      </c>
      <c r="AZ23" s="18">
        <v>-5.6039000000000003</v>
      </c>
      <c r="BA23" s="19">
        <v>0.87190000000000001</v>
      </c>
      <c r="BB23" s="19">
        <v>-5.6039000000000003</v>
      </c>
      <c r="BC23" s="19">
        <v>0.3251</v>
      </c>
      <c r="BD23" s="19">
        <v>-5.6039000000000003</v>
      </c>
      <c r="BE23" s="19">
        <v>0.12570000000000001</v>
      </c>
      <c r="BF23" s="19">
        <v>-5.6039000000000003</v>
      </c>
      <c r="BG23" s="19">
        <v>-0.1391</v>
      </c>
      <c r="BH23" s="19">
        <v>-5.6039000000000003</v>
      </c>
      <c r="BI23" s="19">
        <v>-0.77410000000000001</v>
      </c>
      <c r="BJ23" s="19">
        <v>-5.6039000000000003</v>
      </c>
      <c r="BK23" s="19">
        <v>-1.0692999999999999</v>
      </c>
      <c r="BL23" s="19">
        <v>-5.6039000000000003</v>
      </c>
      <c r="BM23" s="19">
        <v>-1.2332000000000001</v>
      </c>
      <c r="BN23" s="19">
        <v>-5.6039000000000003</v>
      </c>
      <c r="BO23" s="19">
        <v>-2.5177999999999998</v>
      </c>
      <c r="BP23" s="19">
        <v>-5.6039000000000003</v>
      </c>
      <c r="BQ23" s="19">
        <v>-1.6516</v>
      </c>
      <c r="BR23" s="19">
        <v>-5.6039000000000003</v>
      </c>
      <c r="BS23" s="17">
        <v>0</v>
      </c>
      <c r="BT23" s="17">
        <v>0</v>
      </c>
      <c r="BU23" s="17">
        <v>-3.5108999999999999</v>
      </c>
      <c r="BV23" s="17">
        <v>-5.0088999999999997</v>
      </c>
      <c r="BW23" s="17">
        <v>-2.6358999999999999</v>
      </c>
      <c r="BX23" s="17">
        <v>-6.2465000000000002</v>
      </c>
      <c r="BY23" s="17">
        <v>0.1918</v>
      </c>
      <c r="BZ23" s="17">
        <v>-8.1730999999999998</v>
      </c>
      <c r="CA23" s="17">
        <v>2.1322999999999999</v>
      </c>
      <c r="CB23" s="17">
        <v>-6.5537999999999998</v>
      </c>
      <c r="CC23" s="17">
        <v>1.1265000000000001</v>
      </c>
      <c r="CD23" s="17">
        <v>-4.8926999999999996</v>
      </c>
      <c r="CE23" s="12">
        <v>0.875</v>
      </c>
      <c r="CF23" s="12">
        <v>4.2474999999999996</v>
      </c>
      <c r="CG23" s="12">
        <v>-2.6059999999999999</v>
      </c>
      <c r="CH23" s="12">
        <v>9.5371000000000006</v>
      </c>
      <c r="CI23" s="12">
        <v>0.1181</v>
      </c>
      <c r="CJ23" s="12">
        <v>15.664199999999999</v>
      </c>
      <c r="CK23" s="12">
        <v>-1.0458000000000001</v>
      </c>
      <c r="CL23" s="12">
        <v>7.4073000000000002</v>
      </c>
      <c r="CM23" s="12">
        <v>-1.2738</v>
      </c>
      <c r="CN23" s="12">
        <v>7.4073000000000002</v>
      </c>
      <c r="CO23" s="12">
        <v>-1.4280999999999999</v>
      </c>
      <c r="CP23" s="12">
        <v>7.4485000000000001</v>
      </c>
      <c r="CQ23" s="12">
        <v>-1.0706</v>
      </c>
      <c r="CR23" s="12">
        <v>2.7915000000000001</v>
      </c>
      <c r="CS23" s="12">
        <v>4.7192999999999996</v>
      </c>
      <c r="CT23" s="12">
        <v>1.8402000000000001</v>
      </c>
      <c r="CU23" s="12">
        <v>-1.1728000000000001</v>
      </c>
      <c r="CV23" s="12">
        <v>5.4096000000000002</v>
      </c>
      <c r="CW23" s="12">
        <v>-1.4287000000000001</v>
      </c>
      <c r="CX23" s="12">
        <v>5.4096000000000002</v>
      </c>
      <c r="CY23" s="12">
        <v>-1.3487</v>
      </c>
      <c r="CZ23" s="12">
        <v>5.2514000000000003</v>
      </c>
      <c r="DA23" s="12">
        <v>-1.5068999999999999</v>
      </c>
      <c r="DB23" s="12">
        <v>-1.0465</v>
      </c>
      <c r="DC23" s="12">
        <v>-0.26029999999999998</v>
      </c>
      <c r="DD23" s="12">
        <v>6.1798000000000002</v>
      </c>
      <c r="DE23" s="12">
        <v>-1.2870999999999999</v>
      </c>
      <c r="DF23" s="12">
        <v>2.7921</v>
      </c>
      <c r="DG23" s="12">
        <v>-1.5029999999999999</v>
      </c>
      <c r="DH23" s="12">
        <v>2.7921</v>
      </c>
      <c r="DI23" s="12">
        <v>-1.5169999999999999</v>
      </c>
      <c r="DJ23" s="12">
        <v>2.6568000000000001</v>
      </c>
      <c r="DK23" s="12">
        <v>-0.57399999999999995</v>
      </c>
      <c r="DL23" s="12">
        <v>2.2511000000000001</v>
      </c>
      <c r="DM23" s="12">
        <v>0.58099999999999996</v>
      </c>
      <c r="DN23" s="12">
        <v>0.68200000000000005</v>
      </c>
      <c r="DO23" s="12">
        <v>0.65280000000000005</v>
      </c>
      <c r="DP23" s="12">
        <v>0.31180000000000002</v>
      </c>
    </row>
    <row r="24" spans="2:120" x14ac:dyDescent="0.2">
      <c r="B24" s="1" t="s">
        <v>626</v>
      </c>
      <c r="C24" s="1"/>
      <c r="D24" s="5">
        <f t="shared" si="35"/>
        <v>13.7135</v>
      </c>
      <c r="E24" s="5">
        <f t="shared" si="36"/>
        <v>13.129300000000001</v>
      </c>
      <c r="F24" s="5">
        <f t="shared" si="37"/>
        <v>2.7559</v>
      </c>
      <c r="G24" s="5">
        <f t="shared" si="38"/>
        <v>0.77090000000000003</v>
      </c>
      <c r="H24" s="5">
        <f t="shared" si="39"/>
        <v>1.4021000000000001</v>
      </c>
      <c r="I24" s="5">
        <f t="shared" si="40"/>
        <v>0.62360000000000015</v>
      </c>
      <c r="J24" s="5">
        <f t="shared" si="41"/>
        <v>1.7302999999999997</v>
      </c>
      <c r="K24" s="5">
        <f t="shared" si="42"/>
        <v>1.2122999999999999</v>
      </c>
      <c r="L24" s="5">
        <v>6.421876364428079</v>
      </c>
      <c r="M24" s="5">
        <v>1.5705438707657933</v>
      </c>
      <c r="N24" s="5">
        <v>6.1579137123215224</v>
      </c>
      <c r="O24" s="5">
        <v>2.0710836414785381</v>
      </c>
      <c r="P24" s="5">
        <f t="shared" ref="P24:P31" si="53">((CE24-CG24)^2+(CF24-CH24)^2)^0.5</f>
        <v>6.2459977665702056</v>
      </c>
      <c r="Q24" s="5">
        <f t="shared" si="47"/>
        <v>6.8142604000727767</v>
      </c>
      <c r="R24" s="5">
        <f t="shared" ref="R24:R31" si="54">((CO24-CQ24)^2+(CP24-CR24)^2)^0.5</f>
        <v>4.4891320007324351</v>
      </c>
      <c r="S24" s="5">
        <f t="shared" ref="S24:S31" si="55">((CQ24-CS24)^2+(CR24-CT24)^2)^0.5</f>
        <v>5.4331254669849098</v>
      </c>
      <c r="T24" s="5">
        <f t="shared" ref="T24:T31" si="56">((CY24-DA24)^2+(CZ24-DB24)^2)^0.5</f>
        <v>6.110688336022382</v>
      </c>
      <c r="U24" s="5">
        <f t="shared" ref="U24:U31" si="57">((DA24-DC24)^2+(DB24-DD24)^2)^0.5</f>
        <v>7.4419936307416981</v>
      </c>
      <c r="V24" s="5">
        <f t="shared" ref="V24:V31" si="58">((DI24-DK24)^2+(DJ24-DL24)^2)^0.5</f>
        <v>1.0170227381922199</v>
      </c>
      <c r="W24" s="5">
        <f t="shared" ref="W24:W31" si="59">((DK24-DM24)^2+(DL24-DN24)^2)^0.5</f>
        <v>1.8446447923651863</v>
      </c>
      <c r="X24" s="5">
        <f t="shared" ref="X24:X31" si="60">((DM24-DO24)^2+(DN24-DP24)^2)^0.5</f>
        <v>0.40329821472453853</v>
      </c>
      <c r="Y24" s="5">
        <f t="shared" si="48"/>
        <v>1.2389000000000001</v>
      </c>
      <c r="Z24" s="5">
        <f t="shared" si="49"/>
        <v>0.58479999999999999</v>
      </c>
      <c r="AA24" s="5">
        <f t="shared" si="50"/>
        <v>1.6541999999999999</v>
      </c>
      <c r="AB24" s="5">
        <f t="shared" si="51"/>
        <v>3.5719000000000003</v>
      </c>
      <c r="AC24" s="6">
        <f t="shared" si="52"/>
        <v>2.4276</v>
      </c>
      <c r="AD24" s="6">
        <f t="shared" ref="AD24:AD31" si="61">((CK24-CM24)^2+(CL24-CN24)^2)^0.5</f>
        <v>0.26540000000000002</v>
      </c>
      <c r="AE24" s="6">
        <f t="shared" ref="AE24:AE31" si="62">((CU24-CW24)^2+(CV24-CX24)^2)^0.5</f>
        <v>0.23870000000000013</v>
      </c>
      <c r="AF24" s="6">
        <f t="shared" ref="AF24:AF31" si="63">((DE24-DG24)^2+(DF24-DH24)^2)^0.5</f>
        <v>0.2203</v>
      </c>
      <c r="AG24" s="9">
        <v>0</v>
      </c>
      <c r="AH24" s="9">
        <v>0</v>
      </c>
      <c r="AI24" s="9">
        <v>0</v>
      </c>
      <c r="AJ24" s="9">
        <v>-0.77090000000000003</v>
      </c>
      <c r="AK24" s="9">
        <v>0</v>
      </c>
      <c r="AL24" s="9">
        <v>-1.3537999999999999</v>
      </c>
      <c r="AM24" s="9">
        <v>0</v>
      </c>
      <c r="AN24" s="9">
        <v>-2.7559</v>
      </c>
      <c r="AO24" s="9">
        <v>0</v>
      </c>
      <c r="AP24" s="9">
        <v>-3.3795000000000002</v>
      </c>
      <c r="AQ24" s="9">
        <v>0</v>
      </c>
      <c r="AR24" s="9">
        <v>-5.1097999999999999</v>
      </c>
      <c r="AS24" s="9">
        <v>0</v>
      </c>
      <c r="AT24" s="9">
        <v>-6.3220999999999998</v>
      </c>
      <c r="AU24" s="9">
        <v>0</v>
      </c>
      <c r="AV24" s="9">
        <v>-13.129300000000001</v>
      </c>
      <c r="AW24" s="9">
        <v>0</v>
      </c>
      <c r="AX24" s="9">
        <v>-13.7135</v>
      </c>
      <c r="AY24" s="18">
        <v>1.1424000000000001</v>
      </c>
      <c r="AZ24" s="18">
        <v>-6.7385999999999999</v>
      </c>
      <c r="BA24" s="19">
        <v>1.8682000000000001</v>
      </c>
      <c r="BB24" s="19">
        <v>-6.7385999999999999</v>
      </c>
      <c r="BC24" s="19">
        <v>0.92520000000000002</v>
      </c>
      <c r="BD24" s="19">
        <v>-6.7385999999999999</v>
      </c>
      <c r="BE24" s="19">
        <v>0.67179999999999995</v>
      </c>
      <c r="BF24" s="19">
        <v>-6.7385999999999999</v>
      </c>
      <c r="BG24" s="19">
        <v>0.37969999999999998</v>
      </c>
      <c r="BH24" s="19">
        <v>-6.7385999999999999</v>
      </c>
      <c r="BI24" s="19">
        <v>-0.2051</v>
      </c>
      <c r="BJ24" s="19">
        <v>-6.7385999999999999</v>
      </c>
      <c r="BK24" s="19">
        <v>-0.56710000000000005</v>
      </c>
      <c r="BL24" s="19">
        <v>-6.7385999999999999</v>
      </c>
      <c r="BM24" s="19">
        <v>-0.72899999999999998</v>
      </c>
      <c r="BN24" s="19">
        <v>-6.7385999999999999</v>
      </c>
      <c r="BO24" s="19">
        <v>-1.7037</v>
      </c>
      <c r="BP24" s="19">
        <v>-6.7385999999999999</v>
      </c>
      <c r="BQ24" s="19">
        <v>-1.2851999999999999</v>
      </c>
      <c r="BR24" s="19">
        <v>-6.7385999999999999</v>
      </c>
      <c r="BS24" s="17">
        <v>0</v>
      </c>
      <c r="BT24" s="17">
        <v>0</v>
      </c>
      <c r="BU24" s="17">
        <v>-1.5907</v>
      </c>
      <c r="BV24" s="17">
        <v>6.2567000000000004</v>
      </c>
      <c r="BW24" s="17">
        <v>-0.36830000000000002</v>
      </c>
      <c r="BX24" s="17">
        <v>7.2320000000000002</v>
      </c>
      <c r="BY24" s="17">
        <v>3.6284000000000001</v>
      </c>
      <c r="BZ24" s="17">
        <v>9.4412000000000003</v>
      </c>
      <c r="CA24" s="17">
        <v>4.7225000000000001</v>
      </c>
      <c r="CB24" s="17">
        <v>9.2291000000000007</v>
      </c>
      <c r="CC24" s="17">
        <v>5.7918000000000003</v>
      </c>
      <c r="CD24" s="17">
        <v>7.9896000000000003</v>
      </c>
      <c r="CE24" s="12">
        <v>1.3208</v>
      </c>
      <c r="CF24" s="12">
        <v>2.0954999999999999</v>
      </c>
      <c r="CG24" s="12">
        <v>-2.2219000000000002</v>
      </c>
      <c r="CH24" s="12">
        <v>-3.0486</v>
      </c>
      <c r="CI24" s="12">
        <v>4.5129000000000001</v>
      </c>
      <c r="CJ24" s="12">
        <v>-4.0861999999999998</v>
      </c>
      <c r="CK24" s="12">
        <v>-0.2102</v>
      </c>
      <c r="CL24" s="12">
        <v>-0.41849999999999998</v>
      </c>
      <c r="CM24" s="12">
        <v>-0.47560000000000002</v>
      </c>
      <c r="CN24" s="12">
        <v>-0.41849999999999998</v>
      </c>
      <c r="CO24" s="12">
        <v>-0.51370000000000005</v>
      </c>
      <c r="CP24" s="12">
        <v>-3.6799999999999999E-2</v>
      </c>
      <c r="CQ24" s="12">
        <v>-4.0252999999999997</v>
      </c>
      <c r="CR24" s="12">
        <v>-2.8334000000000001</v>
      </c>
      <c r="CS24" s="12">
        <v>1.0262</v>
      </c>
      <c r="CT24" s="12">
        <v>-0.83309999999999995</v>
      </c>
      <c r="CU24" s="12">
        <v>-2.093</v>
      </c>
      <c r="CV24" s="12">
        <v>-1.2686999999999999</v>
      </c>
      <c r="CW24" s="12">
        <v>-2.3317000000000001</v>
      </c>
      <c r="CX24" s="12">
        <v>-1.2686999999999999</v>
      </c>
      <c r="CY24" s="12">
        <v>-2.0726</v>
      </c>
      <c r="CZ24" s="12">
        <v>-1.3005</v>
      </c>
      <c r="DA24" s="12">
        <v>-7.1170999999999998</v>
      </c>
      <c r="DB24" s="12">
        <v>2.1482000000000001</v>
      </c>
      <c r="DC24" s="12">
        <v>-0.51049999999999995</v>
      </c>
      <c r="DD24" s="12">
        <v>5.5739999999999998</v>
      </c>
      <c r="DE24" s="12">
        <v>-4.5694999999999997</v>
      </c>
      <c r="DF24" s="12">
        <v>0.2445</v>
      </c>
      <c r="DG24" s="12">
        <v>-4.5694999999999997</v>
      </c>
      <c r="DH24" s="12">
        <v>0.46479999999999999</v>
      </c>
      <c r="DI24" s="12">
        <v>-4.6317000000000004</v>
      </c>
      <c r="DJ24" s="12">
        <v>0.50670000000000004</v>
      </c>
      <c r="DK24" s="12">
        <v>-3.8195000000000001</v>
      </c>
      <c r="DL24" s="12">
        <v>-0.10539999999999999</v>
      </c>
      <c r="DM24" s="12">
        <v>-3.2498999999999998</v>
      </c>
      <c r="DN24" s="12">
        <v>-1.8599000000000001</v>
      </c>
      <c r="DO24" s="12">
        <v>-3.2587999999999999</v>
      </c>
      <c r="DP24" s="12">
        <v>-2.2631000000000001</v>
      </c>
    </row>
    <row r="25" spans="2:120" x14ac:dyDescent="0.2">
      <c r="B25" s="1"/>
      <c r="C25" s="1"/>
      <c r="D25" s="5">
        <f t="shared" si="35"/>
        <v>0</v>
      </c>
      <c r="E25" s="5">
        <f t="shared" si="36"/>
        <v>0</v>
      </c>
      <c r="F25" s="5">
        <f t="shared" si="37"/>
        <v>0</v>
      </c>
      <c r="G25" s="5">
        <f t="shared" si="38"/>
        <v>0</v>
      </c>
      <c r="H25" s="5">
        <f t="shared" si="39"/>
        <v>0</v>
      </c>
      <c r="I25" s="5">
        <f t="shared" si="40"/>
        <v>0</v>
      </c>
      <c r="J25" s="5">
        <f t="shared" si="41"/>
        <v>0</v>
      </c>
      <c r="K25" s="5">
        <f t="shared" si="42"/>
        <v>0</v>
      </c>
      <c r="L25" s="5">
        <f t="shared" si="43"/>
        <v>0</v>
      </c>
      <c r="M25" s="5">
        <f t="shared" si="44"/>
        <v>0</v>
      </c>
      <c r="N25" s="5">
        <f t="shared" si="45"/>
        <v>0</v>
      </c>
      <c r="O25" s="5">
        <f>((CA25-CC25)^2+(CB25-CD25)^2)^0.5</f>
        <v>0</v>
      </c>
      <c r="P25" s="5">
        <f t="shared" si="53"/>
        <v>0</v>
      </c>
      <c r="Q25" s="5">
        <f t="shared" si="47"/>
        <v>0</v>
      </c>
      <c r="R25" s="5">
        <f t="shared" si="54"/>
        <v>0</v>
      </c>
      <c r="S25" s="5">
        <f t="shared" si="55"/>
        <v>0</v>
      </c>
      <c r="T25" s="5">
        <f t="shared" si="56"/>
        <v>0</v>
      </c>
      <c r="U25" s="5">
        <f t="shared" si="57"/>
        <v>0</v>
      </c>
      <c r="V25" s="5">
        <f t="shared" si="58"/>
        <v>0</v>
      </c>
      <c r="W25" s="5">
        <f t="shared" si="59"/>
        <v>0</v>
      </c>
      <c r="X25" s="5">
        <f t="shared" si="60"/>
        <v>0</v>
      </c>
      <c r="Y25" s="5">
        <f t="shared" si="48"/>
        <v>0</v>
      </c>
      <c r="Z25" s="5">
        <f t="shared" si="49"/>
        <v>0</v>
      </c>
      <c r="AA25" s="5">
        <f t="shared" si="50"/>
        <v>0</v>
      </c>
      <c r="AB25" s="5">
        <f t="shared" si="51"/>
        <v>0</v>
      </c>
      <c r="AC25" s="6">
        <f t="shared" si="52"/>
        <v>0</v>
      </c>
      <c r="AD25" s="6">
        <f t="shared" si="61"/>
        <v>0</v>
      </c>
      <c r="AE25" s="6">
        <f t="shared" si="62"/>
        <v>0</v>
      </c>
      <c r="AF25" s="6">
        <f t="shared" si="63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21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3"/>
        <v>0</v>
      </c>
      <c r="M26" s="5">
        <f t="shared" si="44"/>
        <v>0</v>
      </c>
      <c r="N26" s="5">
        <f t="shared" si="45"/>
        <v>0</v>
      </c>
      <c r="O26" s="5">
        <f t="shared" si="46"/>
        <v>0</v>
      </c>
      <c r="P26" s="5">
        <f t="shared" si="53"/>
        <v>0</v>
      </c>
      <c r="Q26" s="5">
        <f t="shared" si="47"/>
        <v>0</v>
      </c>
      <c r="R26" s="5">
        <f t="shared" si="54"/>
        <v>0</v>
      </c>
      <c r="S26" s="5">
        <f t="shared" si="55"/>
        <v>0</v>
      </c>
      <c r="T26" s="5">
        <f t="shared" si="56"/>
        <v>0</v>
      </c>
      <c r="U26" s="5">
        <f t="shared" si="57"/>
        <v>0</v>
      </c>
      <c r="V26" s="5">
        <f t="shared" si="58"/>
        <v>0</v>
      </c>
      <c r="W26" s="5">
        <f t="shared" si="59"/>
        <v>0</v>
      </c>
      <c r="X26" s="5">
        <f t="shared" si="60"/>
        <v>0</v>
      </c>
      <c r="Y26" s="5">
        <f t="shared" si="48"/>
        <v>0</v>
      </c>
      <c r="Z26" s="5">
        <f t="shared" si="49"/>
        <v>0</v>
      </c>
      <c r="AA26" s="5">
        <f t="shared" si="50"/>
        <v>0</v>
      </c>
      <c r="AB26" s="5">
        <f t="shared" si="51"/>
        <v>0</v>
      </c>
      <c r="AC26" s="6">
        <f t="shared" si="52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3"/>
        <v>0</v>
      </c>
      <c r="M27" s="5">
        <f t="shared" si="44"/>
        <v>0</v>
      </c>
      <c r="N27" s="5">
        <f t="shared" si="45"/>
        <v>0</v>
      </c>
      <c r="O27" s="5">
        <f t="shared" si="46"/>
        <v>0</v>
      </c>
      <c r="P27" s="5">
        <f t="shared" si="53"/>
        <v>0</v>
      </c>
      <c r="Q27" s="5">
        <f t="shared" si="47"/>
        <v>0</v>
      </c>
      <c r="R27" s="5">
        <f t="shared" si="54"/>
        <v>0</v>
      </c>
      <c r="S27" s="5">
        <f t="shared" si="55"/>
        <v>0</v>
      </c>
      <c r="T27" s="5">
        <f t="shared" si="56"/>
        <v>0</v>
      </c>
      <c r="U27" s="5">
        <f t="shared" si="57"/>
        <v>0</v>
      </c>
      <c r="V27" s="5">
        <f t="shared" si="58"/>
        <v>0</v>
      </c>
      <c r="W27" s="5">
        <f t="shared" si="59"/>
        <v>0</v>
      </c>
      <c r="X27" s="5">
        <f t="shared" si="60"/>
        <v>0</v>
      </c>
      <c r="Y27" s="5">
        <f t="shared" si="48"/>
        <v>0</v>
      </c>
      <c r="Z27" s="5">
        <f t="shared" si="49"/>
        <v>0</v>
      </c>
      <c r="AA27" s="5">
        <f t="shared" si="50"/>
        <v>0</v>
      </c>
      <c r="AB27" s="5">
        <f t="shared" si="51"/>
        <v>0</v>
      </c>
      <c r="AC27" s="6">
        <f t="shared" si="52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3"/>
        <v>0</v>
      </c>
      <c r="Q28" s="5">
        <f t="shared" si="47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8"/>
        <v>0</v>
      </c>
      <c r="Z28" s="5">
        <f t="shared" si="49"/>
        <v>0</v>
      </c>
      <c r="AA28" s="5">
        <f t="shared" si="50"/>
        <v>0</v>
      </c>
      <c r="AB28" s="5">
        <f t="shared" si="51"/>
        <v>0</v>
      </c>
      <c r="AC28" s="6">
        <f t="shared" si="52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3"/>
        <v>0</v>
      </c>
      <c r="Q31" s="5">
        <f t="shared" si="47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AVERAGE(D23:D24)</f>
        <v>13.8719</v>
      </c>
      <c r="E32" s="14">
        <f t="shared" ref="E32:AF32" si="64">AVERAGE(E23:E24)</f>
        <v>12.84225</v>
      </c>
      <c r="F32" s="14">
        <f t="shared" si="64"/>
        <v>2.8426</v>
      </c>
      <c r="G32" s="14">
        <f t="shared" si="64"/>
        <v>0.88680000000000003</v>
      </c>
      <c r="H32" s="14">
        <f t="shared" si="64"/>
        <v>1.4097500000000001</v>
      </c>
      <c r="I32" s="14">
        <f t="shared" si="64"/>
        <v>0.65815000000000001</v>
      </c>
      <c r="J32" s="14">
        <f t="shared" si="64"/>
        <v>1.7675000000000001</v>
      </c>
      <c r="K32" s="14">
        <f t="shared" si="64"/>
        <v>1.2147999999999999</v>
      </c>
      <c r="L32" s="14">
        <f t="shared" si="64"/>
        <v>6.2693486361917259</v>
      </c>
      <c r="M32" s="14">
        <f t="shared" si="64"/>
        <v>1.5431107638946062</v>
      </c>
      <c r="N32" s="14">
        <f t="shared" si="64"/>
        <v>6.0534731251371596</v>
      </c>
      <c r="O32" s="14">
        <f>AVERAGE(O23:O24)</f>
        <v>2.006480393719043</v>
      </c>
      <c r="P32" s="14">
        <f t="shared" si="64"/>
        <v>6.289117530777645</v>
      </c>
      <c r="Q32" s="14">
        <f t="shared" si="64"/>
        <v>6.7598184952705269</v>
      </c>
      <c r="R32" s="14">
        <f t="shared" si="64"/>
        <v>4.5799168974478537</v>
      </c>
      <c r="S32" s="14">
        <f t="shared" si="64"/>
        <v>5.6503279635338775</v>
      </c>
      <c r="T32" s="14">
        <f t="shared" si="64"/>
        <v>6.2052874869456769</v>
      </c>
      <c r="U32" s="14">
        <f t="shared" si="64"/>
        <v>7.3875150292216958</v>
      </c>
      <c r="V32" s="14">
        <f t="shared" si="64"/>
        <v>1.021795279325137</v>
      </c>
      <c r="W32" s="14">
        <f t="shared" si="64"/>
        <v>1.8965015134397842</v>
      </c>
      <c r="X32" s="14">
        <f t="shared" si="64"/>
        <v>0.39019835822262139</v>
      </c>
      <c r="Y32" s="14">
        <f t="shared" si="64"/>
        <v>1.21695</v>
      </c>
      <c r="Z32" s="14">
        <f t="shared" si="64"/>
        <v>0.6099</v>
      </c>
      <c r="AA32" s="14">
        <f t="shared" si="64"/>
        <v>1.60625</v>
      </c>
      <c r="AB32" s="14">
        <f t="shared" si="64"/>
        <v>3.4808000000000003</v>
      </c>
      <c r="AC32" s="14">
        <f t="shared" si="64"/>
        <v>2.2774000000000001</v>
      </c>
      <c r="AD32" s="14">
        <f t="shared" si="64"/>
        <v>0.2467</v>
      </c>
      <c r="AE32" s="14">
        <f t="shared" si="64"/>
        <v>0.24730000000000008</v>
      </c>
      <c r="AF32" s="14">
        <f t="shared" si="64"/>
        <v>0.21809999999999999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STDEV(D23:D24)</f>
        <v>0.2240114282798987</v>
      </c>
      <c r="E33" s="14">
        <f t="shared" ref="E33:AF33" si="65">STDEV(E23:E24)</f>
        <v>0.40595000307919787</v>
      </c>
      <c r="F33" s="14">
        <f t="shared" si="65"/>
        <v>0.12261231585774734</v>
      </c>
      <c r="G33" s="14">
        <f t="shared" si="65"/>
        <v>0.16390735187904149</v>
      </c>
      <c r="H33" s="14">
        <f t="shared" si="65"/>
        <v>1.0818733752154084E-2</v>
      </c>
      <c r="I33" s="14">
        <f t="shared" si="65"/>
        <v>4.8861078579990232E-2</v>
      </c>
      <c r="J33" s="14">
        <f t="shared" si="65"/>
        <v>5.2608744520279617E-2</v>
      </c>
      <c r="K33" s="14">
        <f t="shared" si="65"/>
        <v>3.5355339059326622E-3</v>
      </c>
      <c r="L33" s="14">
        <f t="shared" si="65"/>
        <v>0.21570678190980758</v>
      </c>
      <c r="M33" s="14">
        <f t="shared" si="65"/>
        <v>3.8796271795263432E-2</v>
      </c>
      <c r="N33" s="14">
        <f t="shared" si="65"/>
        <v>0.14770129485833611</v>
      </c>
      <c r="O33" s="14">
        <f t="shared" si="65"/>
        <v>9.1362789154827095E-2</v>
      </c>
      <c r="P33" s="14">
        <f t="shared" si="65"/>
        <v>6.0980555348490208E-2</v>
      </c>
      <c r="Q33" s="14">
        <f t="shared" si="65"/>
        <v>7.6992480132766536E-2</v>
      </c>
      <c r="R33" s="14">
        <f t="shared" si="65"/>
        <v>0.12838923219358497</v>
      </c>
      <c r="S33" s="14">
        <f t="shared" si="65"/>
        <v>0.30717071640084476</v>
      </c>
      <c r="T33" s="14">
        <f t="shared" si="65"/>
        <v>0.13378340222470225</v>
      </c>
      <c r="U33" s="14">
        <f t="shared" si="65"/>
        <v>7.7044377128707361E-2</v>
      </c>
      <c r="V33" s="14">
        <f t="shared" si="65"/>
        <v>6.7493923971548766E-3</v>
      </c>
      <c r="W33" s="14">
        <f t="shared" si="65"/>
        <v>7.3336478243895095E-2</v>
      </c>
      <c r="X33" s="14">
        <f t="shared" si="65"/>
        <v>1.852599473015255E-2</v>
      </c>
      <c r="Y33" s="14">
        <f t="shared" si="65"/>
        <v>3.104198769408963E-2</v>
      </c>
      <c r="Z33" s="14">
        <f t="shared" si="65"/>
        <v>3.5496760415564703E-2</v>
      </c>
      <c r="AA33" s="14">
        <f t="shared" si="65"/>
        <v>6.7811540315789814E-2</v>
      </c>
      <c r="AB33" s="14">
        <f t="shared" si="65"/>
        <v>0.12883485553218921</v>
      </c>
      <c r="AC33" s="14">
        <f t="shared" si="65"/>
        <v>0.2124148770684387</v>
      </c>
      <c r="AD33" s="14">
        <f t="shared" si="65"/>
        <v>2.6445793616376907E-2</v>
      </c>
      <c r="AE33" s="14">
        <f t="shared" si="65"/>
        <v>1.2162236636408533E-2</v>
      </c>
      <c r="AF33" s="14">
        <f t="shared" si="65"/>
        <v>3.1112698372208199E-3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MAX(D23:D24)-MIN(D23:D24)</f>
        <v>0.31680000000000064</v>
      </c>
      <c r="E34" s="14">
        <f t="shared" ref="E34:AF34" si="66">MAX(E23:E24)-MIN(E23:E24)</f>
        <v>0.57410000000000139</v>
      </c>
      <c r="F34" s="14">
        <f t="shared" si="66"/>
        <v>0.1734</v>
      </c>
      <c r="G34" s="14">
        <f t="shared" si="66"/>
        <v>0.2317999999999999</v>
      </c>
      <c r="H34" s="14">
        <f t="shared" si="66"/>
        <v>1.5299999999999869E-2</v>
      </c>
      <c r="I34" s="14">
        <f t="shared" si="66"/>
        <v>6.9099999999999717E-2</v>
      </c>
      <c r="J34" s="14">
        <f t="shared" si="66"/>
        <v>7.4400000000000688E-2</v>
      </c>
      <c r="K34" s="14">
        <f t="shared" si="66"/>
        <v>4.9999999999998934E-3</v>
      </c>
      <c r="L34" s="14">
        <f t="shared" si="66"/>
        <v>0.30505545647270527</v>
      </c>
      <c r="M34" s="14">
        <f t="shared" si="66"/>
        <v>5.4866213742374326E-2</v>
      </c>
      <c r="N34" s="14">
        <f t="shared" si="66"/>
        <v>0.20888117436872644</v>
      </c>
      <c r="O34" s="14">
        <f t="shared" si="66"/>
        <v>0.12920649551898999</v>
      </c>
      <c r="P34" s="14">
        <f t="shared" si="66"/>
        <v>8.6239528414878031E-2</v>
      </c>
      <c r="Q34" s="14">
        <f t="shared" si="66"/>
        <v>0.1088838096044995</v>
      </c>
      <c r="R34" s="14">
        <f t="shared" si="66"/>
        <v>0.18156979343083623</v>
      </c>
      <c r="S34" s="14">
        <f t="shared" si="66"/>
        <v>0.43440499309793434</v>
      </c>
      <c r="T34" s="14">
        <f t="shared" si="66"/>
        <v>0.18919830184658881</v>
      </c>
      <c r="U34" s="14">
        <f t="shared" si="66"/>
        <v>0.10895720304000545</v>
      </c>
      <c r="V34" s="14">
        <f t="shared" si="66"/>
        <v>9.5450822658342815E-3</v>
      </c>
      <c r="W34" s="14">
        <f t="shared" si="66"/>
        <v>0.10371344214919587</v>
      </c>
      <c r="X34" s="14">
        <f t="shared" si="66"/>
        <v>2.6199713003834224E-2</v>
      </c>
      <c r="Y34" s="14">
        <f t="shared" si="66"/>
        <v>4.3900000000000272E-2</v>
      </c>
      <c r="Z34" s="14">
        <f t="shared" si="66"/>
        <v>5.0200000000000022E-2</v>
      </c>
      <c r="AA34" s="14">
        <f t="shared" si="66"/>
        <v>9.5899999999999874E-2</v>
      </c>
      <c r="AB34" s="14">
        <f t="shared" si="66"/>
        <v>0.18220000000000036</v>
      </c>
      <c r="AC34" s="14">
        <f t="shared" si="66"/>
        <v>0.30039999999999978</v>
      </c>
      <c r="AD34" s="14">
        <f t="shared" si="66"/>
        <v>3.7400000000000044E-2</v>
      </c>
      <c r="AE34" s="14">
        <f t="shared" si="66"/>
        <v>1.7199999999999882E-2</v>
      </c>
      <c r="AF34" s="14">
        <f t="shared" si="66"/>
        <v>4.400000000000015E-3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MIN(D23:D24)</f>
        <v>13.7135</v>
      </c>
      <c r="E35" s="14">
        <f t="shared" ref="E35:AF35" si="67">MIN(E23:E24)</f>
        <v>12.555199999999999</v>
      </c>
      <c r="F35" s="14">
        <f t="shared" si="67"/>
        <v>2.7559</v>
      </c>
      <c r="G35" s="14">
        <f t="shared" si="67"/>
        <v>0.77090000000000003</v>
      </c>
      <c r="H35" s="14">
        <f t="shared" si="67"/>
        <v>1.4021000000000001</v>
      </c>
      <c r="I35" s="14">
        <f t="shared" si="67"/>
        <v>0.62360000000000015</v>
      </c>
      <c r="J35" s="14">
        <f t="shared" si="67"/>
        <v>1.7302999999999997</v>
      </c>
      <c r="K35" s="14">
        <f t="shared" si="67"/>
        <v>1.2122999999999999</v>
      </c>
      <c r="L35" s="14">
        <f t="shared" si="67"/>
        <v>6.1168209079553737</v>
      </c>
      <c r="M35" s="14">
        <f t="shared" si="67"/>
        <v>1.5156776570234189</v>
      </c>
      <c r="N35" s="14">
        <f t="shared" si="67"/>
        <v>5.949032537952796</v>
      </c>
      <c r="O35" s="14">
        <f t="shared" si="67"/>
        <v>1.9418771459595481</v>
      </c>
      <c r="P35" s="14">
        <f t="shared" si="67"/>
        <v>6.2459977665702056</v>
      </c>
      <c r="Q35" s="14">
        <f t="shared" si="67"/>
        <v>6.7053765904682772</v>
      </c>
      <c r="R35" s="14">
        <f t="shared" si="67"/>
        <v>4.4891320007324351</v>
      </c>
      <c r="S35" s="14">
        <f t="shared" si="67"/>
        <v>5.4331254669849098</v>
      </c>
      <c r="T35" s="14">
        <f t="shared" si="67"/>
        <v>6.110688336022382</v>
      </c>
      <c r="U35" s="14">
        <f t="shared" si="67"/>
        <v>7.3330364277016926</v>
      </c>
      <c r="V35" s="14">
        <f t="shared" si="67"/>
        <v>1.0170227381922199</v>
      </c>
      <c r="W35" s="14">
        <f t="shared" si="67"/>
        <v>1.8446447923651863</v>
      </c>
      <c r="X35" s="14">
        <f t="shared" si="67"/>
        <v>0.3770985017207043</v>
      </c>
      <c r="Y35" s="14">
        <f t="shared" si="67"/>
        <v>1.1949999999999998</v>
      </c>
      <c r="Z35" s="14">
        <f t="shared" si="67"/>
        <v>0.58479999999999999</v>
      </c>
      <c r="AA35" s="14">
        <f t="shared" si="67"/>
        <v>1.5583</v>
      </c>
      <c r="AB35" s="14">
        <f t="shared" si="67"/>
        <v>3.3896999999999999</v>
      </c>
      <c r="AC35" s="14">
        <f t="shared" si="67"/>
        <v>2.1272000000000002</v>
      </c>
      <c r="AD35" s="14">
        <f t="shared" si="67"/>
        <v>0.22799999999999998</v>
      </c>
      <c r="AE35" s="14">
        <f t="shared" si="67"/>
        <v>0.23870000000000013</v>
      </c>
      <c r="AF35" s="14">
        <f t="shared" si="67"/>
        <v>0.21589999999999998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MAX(D23:D24)</f>
        <v>14.0303</v>
      </c>
      <c r="E36" s="14">
        <f t="shared" ref="E36:AF36" si="68">MAX(E23:E24)</f>
        <v>13.129300000000001</v>
      </c>
      <c r="F36" s="14">
        <f t="shared" si="68"/>
        <v>2.9293</v>
      </c>
      <c r="G36" s="14">
        <f t="shared" si="68"/>
        <v>1.0026999999999999</v>
      </c>
      <c r="H36" s="14">
        <f t="shared" si="68"/>
        <v>1.4174</v>
      </c>
      <c r="I36" s="14">
        <f t="shared" si="68"/>
        <v>0.69269999999999987</v>
      </c>
      <c r="J36" s="14">
        <f t="shared" si="68"/>
        <v>1.8047000000000004</v>
      </c>
      <c r="K36" s="14">
        <f t="shared" si="68"/>
        <v>1.2172999999999998</v>
      </c>
      <c r="L36" s="14">
        <f t="shared" si="68"/>
        <v>6.421876364428079</v>
      </c>
      <c r="M36" s="14">
        <f t="shared" si="68"/>
        <v>1.5705438707657933</v>
      </c>
      <c r="N36" s="14">
        <f t="shared" si="68"/>
        <v>6.1579137123215224</v>
      </c>
      <c r="O36" s="14">
        <f t="shared" si="68"/>
        <v>2.0710836414785381</v>
      </c>
      <c r="P36" s="14">
        <f t="shared" si="68"/>
        <v>6.3322372949850836</v>
      </c>
      <c r="Q36" s="14">
        <f t="shared" si="68"/>
        <v>6.8142604000727767</v>
      </c>
      <c r="R36" s="14">
        <f t="shared" si="68"/>
        <v>4.6707017941632714</v>
      </c>
      <c r="S36" s="14">
        <f t="shared" si="68"/>
        <v>5.8675304600828442</v>
      </c>
      <c r="T36" s="14">
        <f t="shared" si="68"/>
        <v>6.2998866378689709</v>
      </c>
      <c r="U36" s="14">
        <f t="shared" si="68"/>
        <v>7.4419936307416981</v>
      </c>
      <c r="V36" s="14">
        <f t="shared" si="68"/>
        <v>1.0265678204580542</v>
      </c>
      <c r="W36" s="14">
        <f t="shared" si="68"/>
        <v>1.9483582345143822</v>
      </c>
      <c r="X36" s="14">
        <f t="shared" si="68"/>
        <v>0.40329821472453853</v>
      </c>
      <c r="Y36" s="14">
        <f t="shared" si="68"/>
        <v>1.2389000000000001</v>
      </c>
      <c r="Z36" s="14">
        <f t="shared" si="68"/>
        <v>0.63500000000000001</v>
      </c>
      <c r="AA36" s="14">
        <f t="shared" si="68"/>
        <v>1.6541999999999999</v>
      </c>
      <c r="AB36" s="14">
        <f t="shared" si="68"/>
        <v>3.5719000000000003</v>
      </c>
      <c r="AC36" s="14">
        <f t="shared" si="68"/>
        <v>2.4276</v>
      </c>
      <c r="AD36" s="14">
        <f t="shared" si="68"/>
        <v>0.26540000000000002</v>
      </c>
      <c r="AE36" s="14">
        <f t="shared" si="68"/>
        <v>0.25590000000000002</v>
      </c>
      <c r="AF36" s="14">
        <f t="shared" si="68"/>
        <v>0.2203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COUNT(D23:D24)</f>
        <v>2</v>
      </c>
      <c r="E37" s="15">
        <f t="shared" ref="E37:AF37" si="69">COUNT(E23:E24)</f>
        <v>2</v>
      </c>
      <c r="F37" s="15">
        <f t="shared" si="69"/>
        <v>2</v>
      </c>
      <c r="G37" s="15">
        <f t="shared" si="69"/>
        <v>2</v>
      </c>
      <c r="H37" s="15">
        <f t="shared" si="69"/>
        <v>2</v>
      </c>
      <c r="I37" s="15">
        <f t="shared" si="69"/>
        <v>2</v>
      </c>
      <c r="J37" s="15">
        <f t="shared" si="69"/>
        <v>2</v>
      </c>
      <c r="K37" s="15">
        <f t="shared" si="69"/>
        <v>2</v>
      </c>
      <c r="L37" s="15">
        <f t="shared" si="69"/>
        <v>2</v>
      </c>
      <c r="M37" s="15">
        <f t="shared" si="69"/>
        <v>2</v>
      </c>
      <c r="N37" s="15">
        <f t="shared" si="69"/>
        <v>2</v>
      </c>
      <c r="O37" s="15">
        <f t="shared" si="69"/>
        <v>2</v>
      </c>
      <c r="P37" s="15">
        <f t="shared" si="69"/>
        <v>2</v>
      </c>
      <c r="Q37" s="15">
        <f t="shared" si="69"/>
        <v>2</v>
      </c>
      <c r="R37" s="15">
        <f t="shared" si="69"/>
        <v>2</v>
      </c>
      <c r="S37" s="15">
        <f t="shared" si="69"/>
        <v>2</v>
      </c>
      <c r="T37" s="15">
        <f t="shared" si="69"/>
        <v>2</v>
      </c>
      <c r="U37" s="15">
        <f t="shared" si="69"/>
        <v>2</v>
      </c>
      <c r="V37" s="15">
        <f t="shared" si="69"/>
        <v>2</v>
      </c>
      <c r="W37" s="15">
        <f t="shared" si="69"/>
        <v>2</v>
      </c>
      <c r="X37" s="15">
        <f t="shared" si="69"/>
        <v>2</v>
      </c>
      <c r="Y37" s="15">
        <f t="shared" si="69"/>
        <v>2</v>
      </c>
      <c r="Z37" s="15">
        <f t="shared" si="69"/>
        <v>2</v>
      </c>
      <c r="AA37" s="15">
        <f t="shared" si="69"/>
        <v>2</v>
      </c>
      <c r="AB37" s="15">
        <f t="shared" si="69"/>
        <v>2</v>
      </c>
      <c r="AC37" s="15">
        <f t="shared" si="69"/>
        <v>2</v>
      </c>
      <c r="AD37" s="15">
        <f t="shared" si="69"/>
        <v>2</v>
      </c>
      <c r="AE37" s="15">
        <f t="shared" si="69"/>
        <v>2</v>
      </c>
      <c r="AF37" s="15">
        <f t="shared" si="69"/>
        <v>2</v>
      </c>
      <c r="AI37" s="12"/>
      <c r="AJ37" s="12"/>
      <c r="AK37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workbookViewId="0">
      <pane xSplit="3" topLeftCell="V1" activePane="topRight" state="frozen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333</v>
      </c>
      <c r="C3" s="1"/>
      <c r="D3" s="5">
        <f t="shared" ref="D3:D12" si="0">((AG3-AW3)^2+(AH3-AX3)^2)^0.5</f>
        <v>11.592599999999999</v>
      </c>
      <c r="E3" s="5">
        <f t="shared" ref="E3:E12" si="1">((AG3-AU3)^2+(AH3-AV3)^2)^0.5</f>
        <v>10.9893</v>
      </c>
      <c r="F3" s="5">
        <f t="shared" ref="F3:F12" si="2">((AG3-AM3)^2+(AH3-AN3)^2)^0.5</f>
        <v>2.2574000000000001</v>
      </c>
      <c r="G3" s="5">
        <f>((AG3-AI3)^2+(AH3-AJ3)^2)^0.5</f>
        <v>0.42609999999999998</v>
      </c>
      <c r="H3" s="5">
        <f>((AK3-AM3)^2+(AL3-AN3)^2)^0.5</f>
        <v>1.4687000000000001</v>
      </c>
      <c r="I3" s="5">
        <f t="shared" ref="I3:I12" si="3">((AM3-AO3)^2+(AN3-AP3)^2)^0.5</f>
        <v>0.60769999999999991</v>
      </c>
      <c r="J3" s="5">
        <f t="shared" ref="J3:J12" si="4">((AO3-AQ3)^2+(AP3-AR3)^2)^0.5</f>
        <v>1.5742000000000003</v>
      </c>
      <c r="K3" s="5">
        <f t="shared" ref="K3:K12" si="5">((AQ3-AS3)^2+(AR3-AT3)^2)^0.5</f>
        <v>0.86929999999999996</v>
      </c>
      <c r="L3" s="5">
        <f t="shared" ref="L3:L12" si="6">((BS3-BU3)^2+(BT3-BV3)^2)^0.5</f>
        <v>5.8160023323585426</v>
      </c>
      <c r="M3" s="5">
        <f t="shared" ref="M3:M12" si="7">((BU3-BW3)^2+(BV3-BX3)^2)^0.5</f>
        <v>1.6695845740782349</v>
      </c>
      <c r="N3" s="5">
        <f t="shared" ref="N3:N11" si="8">((BW3-BY3)^2+(BX3-BZ3)^2)^0.5 + ((BY3-CA3)^2+(BZ3-CB3)^2)^0.5</f>
        <v>5.0691929180097297</v>
      </c>
      <c r="O3" s="5">
        <f t="shared" ref="O3:O11" si="9">((CA3-CC3)^2+(CB3-CD3)^2)^0.5</f>
        <v>1.5351054817177876</v>
      </c>
      <c r="P3" s="5">
        <f>((CE3-CG3)^2+(CF3-CH3)^2)^0.5</f>
        <v>5.2923505193817233</v>
      </c>
      <c r="Q3" s="5">
        <f t="shared" ref="Q3:Q11" si="10">((CG3-CI3)^2+(CH3-CJ3)^2)^0.5</f>
        <v>5.6489072093635952</v>
      </c>
      <c r="R3" s="5">
        <f>((CO3-CQ3)^2+(CP3-CR3)^2)^0.5</f>
        <v>3.7970113102280849</v>
      </c>
      <c r="S3" s="5">
        <f>((CQ3-CS3)^2+(CR3-CT3)^2)^0.5</f>
        <v>4.1154663040778257</v>
      </c>
      <c r="T3" s="5">
        <f>((CY3-DA3)^2+(CZ3-DB3)^2)^0.5</f>
        <v>4.8032324043294015</v>
      </c>
      <c r="U3" s="5">
        <f>((DA3-DC3)^2+(DB3-DD3)^2)^0.5</f>
        <v>6.0387483885321807</v>
      </c>
      <c r="V3" s="5">
        <f>((DI3-DK3)^2+(DJ3-DL3)^2)^0.5</f>
        <v>0.77209031207495349</v>
      </c>
      <c r="W3" s="5">
        <f>((DK3-DM3)^2+(DL3-DN3)^2)^0.5</f>
        <v>1.6765164478763692</v>
      </c>
      <c r="X3" s="5">
        <f>((DM3-DO3)^2+(DN3-DP3)^2)^0.5</f>
        <v>0.47819153066527631</v>
      </c>
      <c r="Y3" s="5">
        <f t="shared" ref="Y3:Y12" si="11">((BE3-BK3)^2+(BF3-BL3)^2)^0.5</f>
        <v>1.0122</v>
      </c>
      <c r="Z3" s="5">
        <f t="shared" ref="Z3:Z12" si="12">((BG3-BI3)^2+(BH3-BJ3)^2)^0.5</f>
        <v>0.35050000000000003</v>
      </c>
      <c r="AA3" s="5">
        <f t="shared" ref="AA3:AA12" si="13">((BC3-BM3)^2+(BD3-BN3)^2)^0.5</f>
        <v>1.3627</v>
      </c>
      <c r="AB3" s="5">
        <f t="shared" ref="AB3:AB12" si="14">((BA3-BO3)^2+(BB3-BP3)^2)^0.5</f>
        <v>2.3952</v>
      </c>
      <c r="AC3" s="6">
        <f t="shared" ref="AC3:AC12" si="15">((AY3-BQ3)^2+(AZ3-BR3)^2)^0.5</f>
        <v>1.8898000000000001</v>
      </c>
      <c r="AD3" s="6">
        <f>((CK3-CM3)^2+(CL3-CN3)^2)^0.5</f>
        <v>0.22480000000000006</v>
      </c>
      <c r="AE3" s="6">
        <f>((CU3-CW3)^2+(CV3-CX3)^2)^0.5</f>
        <v>0.20899999999999999</v>
      </c>
      <c r="AF3" s="6">
        <f>((DE3-DG3)^2+(DF3-DH3)^2)^0.5</f>
        <v>0.17079999999999984</v>
      </c>
      <c r="AG3" s="9">
        <v>0</v>
      </c>
      <c r="AH3" s="9">
        <v>0</v>
      </c>
      <c r="AI3" s="9">
        <v>0</v>
      </c>
      <c r="AJ3" s="9">
        <v>-0.42609999999999998</v>
      </c>
      <c r="AK3" s="9">
        <v>0</v>
      </c>
      <c r="AL3" s="9">
        <v>-0.78869999999999996</v>
      </c>
      <c r="AM3" s="9">
        <v>0</v>
      </c>
      <c r="AN3" s="9">
        <v>-2.2574000000000001</v>
      </c>
      <c r="AO3" s="9">
        <v>0</v>
      </c>
      <c r="AP3" s="9">
        <v>-2.8651</v>
      </c>
      <c r="AQ3" s="9">
        <v>0</v>
      </c>
      <c r="AR3" s="9">
        <v>-4.4393000000000002</v>
      </c>
      <c r="AS3" s="9">
        <v>0</v>
      </c>
      <c r="AT3" s="9">
        <v>-5.3086000000000002</v>
      </c>
      <c r="AU3" s="9">
        <v>0</v>
      </c>
      <c r="AV3" s="9">
        <v>-10.9893</v>
      </c>
      <c r="AW3" s="9">
        <v>0</v>
      </c>
      <c r="AX3" s="9">
        <v>-11.592599999999999</v>
      </c>
      <c r="AY3" s="18">
        <v>0.93540000000000001</v>
      </c>
      <c r="AZ3" s="18">
        <v>-4.8151999999999999</v>
      </c>
      <c r="BA3" s="19">
        <v>1.2319</v>
      </c>
      <c r="BB3" s="19">
        <v>-4.8151999999999999</v>
      </c>
      <c r="BC3" s="19">
        <v>0.82930000000000004</v>
      </c>
      <c r="BD3" s="19">
        <v>-4.8151999999999999</v>
      </c>
      <c r="BE3" s="19">
        <v>0.54479999999999995</v>
      </c>
      <c r="BF3" s="19">
        <v>-4.8151999999999999</v>
      </c>
      <c r="BG3" s="19">
        <v>0.16830000000000001</v>
      </c>
      <c r="BH3" s="19">
        <v>-4.8151999999999999</v>
      </c>
      <c r="BI3" s="19">
        <v>-0.1822</v>
      </c>
      <c r="BJ3" s="19">
        <v>-4.8151999999999999</v>
      </c>
      <c r="BK3" s="19">
        <v>-0.46739999999999998</v>
      </c>
      <c r="BL3" s="19">
        <v>-4.8151999999999999</v>
      </c>
      <c r="BM3" s="19">
        <v>-0.53339999999999999</v>
      </c>
      <c r="BN3" s="19">
        <v>-4.8151999999999999</v>
      </c>
      <c r="BO3" s="19">
        <v>-1.1633</v>
      </c>
      <c r="BP3" s="19">
        <v>-4.8151999999999999</v>
      </c>
      <c r="BQ3" s="19">
        <v>-0.95440000000000003</v>
      </c>
      <c r="BR3" s="19">
        <v>-4.8151999999999999</v>
      </c>
      <c r="BS3" s="17">
        <v>0</v>
      </c>
      <c r="BT3" s="17">
        <v>0</v>
      </c>
      <c r="BU3" s="17">
        <v>-0.83120000000000005</v>
      </c>
      <c r="BV3" s="17">
        <v>5.7563000000000004</v>
      </c>
      <c r="BW3" s="17">
        <v>0.33210000000000001</v>
      </c>
      <c r="BX3" s="17">
        <v>4.5587</v>
      </c>
      <c r="BY3" s="17">
        <v>0.33210000000000001</v>
      </c>
      <c r="BZ3" s="17">
        <v>4.5587</v>
      </c>
      <c r="CA3" s="17">
        <v>1.4649000000000001</v>
      </c>
      <c r="CB3" s="17">
        <v>-0.38229999999999997</v>
      </c>
      <c r="CC3" s="17">
        <v>0.77790000000000004</v>
      </c>
      <c r="CD3" s="17">
        <v>-1.7551000000000001</v>
      </c>
      <c r="CE3" s="12">
        <v>0.51819999999999999</v>
      </c>
      <c r="CF3" s="12">
        <v>1.6732</v>
      </c>
      <c r="CG3" s="12">
        <v>-2.7900000000000001E-2</v>
      </c>
      <c r="CH3" s="12">
        <v>-3.5909</v>
      </c>
      <c r="CI3" s="12">
        <v>0.98419999999999996</v>
      </c>
      <c r="CJ3" s="12">
        <v>1.9665999999999999</v>
      </c>
      <c r="CK3" s="12">
        <v>0.50360000000000005</v>
      </c>
      <c r="CL3" s="12">
        <v>-0.58609999999999995</v>
      </c>
      <c r="CM3" s="12">
        <v>0.27879999999999999</v>
      </c>
      <c r="CN3" s="12">
        <v>-0.58609999999999995</v>
      </c>
      <c r="CO3" s="12">
        <v>0.28129999999999999</v>
      </c>
      <c r="CP3" s="12">
        <v>5.91E-2</v>
      </c>
      <c r="CQ3" s="12">
        <v>-0.65720000000000001</v>
      </c>
      <c r="CR3" s="12">
        <v>-3.6200999999999999</v>
      </c>
      <c r="CS3" s="12">
        <v>2.1495000000000002</v>
      </c>
      <c r="CT3" s="12">
        <v>-6.63</v>
      </c>
      <c r="CU3" s="12">
        <v>-2.5000000000000001E-3</v>
      </c>
      <c r="CV3" s="12">
        <v>-1.8904000000000001</v>
      </c>
      <c r="CW3" s="12">
        <v>-0.21149999999999999</v>
      </c>
      <c r="CX3" s="12">
        <v>-1.8904000000000001</v>
      </c>
      <c r="CY3" s="12">
        <v>-0.26350000000000001</v>
      </c>
      <c r="CZ3" s="12">
        <v>-1.5640000000000001</v>
      </c>
      <c r="DA3" s="12">
        <v>-2.9266999999999999</v>
      </c>
      <c r="DB3" s="12">
        <v>-5.5613000000000001</v>
      </c>
      <c r="DC3" s="12">
        <v>2.8231999999999999</v>
      </c>
      <c r="DD3" s="12">
        <v>-3.7160000000000002</v>
      </c>
      <c r="DE3" s="12">
        <v>-1.7977000000000001</v>
      </c>
      <c r="DF3" s="12">
        <v>-4.1045999999999996</v>
      </c>
      <c r="DG3" s="12">
        <v>-1.9684999999999999</v>
      </c>
      <c r="DH3" s="12">
        <v>-4.1045999999999996</v>
      </c>
      <c r="DI3" s="12">
        <v>12.8429</v>
      </c>
      <c r="DJ3" s="12">
        <v>9.2182999999999993</v>
      </c>
      <c r="DK3" s="12">
        <v>13.358499999999999</v>
      </c>
      <c r="DL3" s="12">
        <v>8.6435999999999993</v>
      </c>
      <c r="DM3" s="12">
        <v>13.463900000000001</v>
      </c>
      <c r="DN3" s="12">
        <v>6.9703999999999997</v>
      </c>
      <c r="DO3" s="12">
        <v>13.339399999999999</v>
      </c>
      <c r="DP3" s="12">
        <v>6.5087000000000002</v>
      </c>
    </row>
    <row r="4" spans="2:120" ht="14.45" customHeight="1" x14ac:dyDescent="0.2">
      <c r="B4" s="2" t="s">
        <v>475</v>
      </c>
      <c r="C4" s="2" t="s">
        <v>524</v>
      </c>
      <c r="D4" s="5">
        <f t="shared" si="0"/>
        <v>12.2371</v>
      </c>
      <c r="E4" s="5">
        <f t="shared" si="1"/>
        <v>11.6999</v>
      </c>
      <c r="F4" s="5">
        <f t="shared" si="2"/>
        <v>2.5819000000000001</v>
      </c>
      <c r="G4" s="5">
        <f t="shared" ref="G4:G12" si="16">((AG4-AI4)^2+(AH4-AJ4)^2)^0.5</f>
        <v>0.755</v>
      </c>
      <c r="H4" s="5">
        <f t="shared" ref="H4:H12" si="17">((AK4-AM4)^2+(AL4-AN4)^2)^0.5</f>
        <v>1.3818000000000001</v>
      </c>
      <c r="I4" s="5">
        <f t="shared" si="3"/>
        <v>0.68140000000000001</v>
      </c>
      <c r="J4" s="5">
        <f t="shared" si="4"/>
        <v>1.5518999999999998</v>
      </c>
      <c r="K4" s="5">
        <f t="shared" si="5"/>
        <v>0.82610000000000028</v>
      </c>
      <c r="L4" s="5">
        <f t="shared" si="6"/>
        <v>5.7857134192768305</v>
      </c>
      <c r="M4" s="5">
        <f t="shared" si="7"/>
        <v>1.7788712291787732</v>
      </c>
      <c r="N4" s="5">
        <f t="shared" si="8"/>
        <v>5.8367026166037927</v>
      </c>
      <c r="O4" s="5">
        <f t="shared" si="9"/>
        <v>1.973472523244244</v>
      </c>
      <c r="P4" s="5" t="s">
        <v>566</v>
      </c>
      <c r="Q4" s="5" t="s">
        <v>566</v>
      </c>
      <c r="R4" s="5" t="s">
        <v>566</v>
      </c>
      <c r="S4" s="5" t="s">
        <v>566</v>
      </c>
      <c r="T4" s="5" t="s">
        <v>566</v>
      </c>
      <c r="U4" s="5" t="s">
        <v>566</v>
      </c>
      <c r="V4" s="5">
        <f t="shared" ref="V4:V12" si="18">((DI4-DK4)^2+(DJ4-DL4)^2)^0.5</f>
        <v>0.87600484016927771</v>
      </c>
      <c r="W4" s="5">
        <f t="shared" ref="W4:W12" si="19">((DK4-DM4)^2+(DL4-DN4)^2)^0.5</f>
        <v>1.6072557543838502</v>
      </c>
      <c r="X4" s="5">
        <f t="shared" ref="X4:X12" si="20">((DM4-DO4)^2+(DN4-DP4)^2)^0.5</f>
        <v>0.30779944769281109</v>
      </c>
      <c r="Y4" s="5">
        <f t="shared" si="11"/>
        <v>1.0205</v>
      </c>
      <c r="Z4" s="5">
        <f t="shared" si="12"/>
        <v>0.44889999999999997</v>
      </c>
      <c r="AA4" s="5">
        <f t="shared" si="13"/>
        <v>1.3835999999999999</v>
      </c>
      <c r="AB4" s="5">
        <f t="shared" si="14"/>
        <v>2.4778000000000002</v>
      </c>
      <c r="AC4" s="6">
        <f t="shared" si="15"/>
        <v>1.9679000000000002</v>
      </c>
      <c r="AD4" s="5" t="s">
        <v>566</v>
      </c>
      <c r="AE4" s="5" t="s">
        <v>566</v>
      </c>
      <c r="AF4" s="5" t="s">
        <v>566</v>
      </c>
      <c r="AG4" s="9">
        <v>0</v>
      </c>
      <c r="AH4" s="9">
        <v>0</v>
      </c>
      <c r="AI4" s="9">
        <v>0</v>
      </c>
      <c r="AJ4" s="9">
        <v>-0.755</v>
      </c>
      <c r="AK4" s="9">
        <v>0</v>
      </c>
      <c r="AL4" s="9">
        <v>-1.2000999999999999</v>
      </c>
      <c r="AM4" s="9">
        <v>0</v>
      </c>
      <c r="AN4" s="9">
        <v>-2.5819000000000001</v>
      </c>
      <c r="AO4" s="9">
        <v>0</v>
      </c>
      <c r="AP4" s="9">
        <v>-3.2633000000000001</v>
      </c>
      <c r="AQ4" s="9">
        <v>0</v>
      </c>
      <c r="AR4" s="9">
        <v>-4.8151999999999999</v>
      </c>
      <c r="AS4" s="9">
        <v>0</v>
      </c>
      <c r="AT4" s="9">
        <v>-5.6413000000000002</v>
      </c>
      <c r="AU4" s="9">
        <v>0</v>
      </c>
      <c r="AV4" s="9">
        <v>-11.6999</v>
      </c>
      <c r="AW4" s="9">
        <v>0</v>
      </c>
      <c r="AX4" s="9">
        <v>-12.2371</v>
      </c>
      <c r="AY4" s="18">
        <v>0.80900000000000005</v>
      </c>
      <c r="AZ4" s="18">
        <v>-5.3015999999999996</v>
      </c>
      <c r="BA4" s="19">
        <v>1.0624</v>
      </c>
      <c r="BB4" s="19">
        <v>-5.3015999999999996</v>
      </c>
      <c r="BC4" s="19">
        <v>0.67179999999999995</v>
      </c>
      <c r="BD4" s="19">
        <v>-5.3015999999999996</v>
      </c>
      <c r="BE4" s="19">
        <v>0.56899999999999995</v>
      </c>
      <c r="BF4" s="19">
        <v>-5.3015999999999996</v>
      </c>
      <c r="BG4" s="19">
        <v>0.22159999999999999</v>
      </c>
      <c r="BH4" s="19">
        <v>-5.3015999999999996</v>
      </c>
      <c r="BI4" s="19">
        <v>-0.2273</v>
      </c>
      <c r="BJ4" s="19">
        <v>-5.3015999999999996</v>
      </c>
      <c r="BK4" s="19">
        <v>-0.45150000000000001</v>
      </c>
      <c r="BL4" s="19">
        <v>-5.3015999999999996</v>
      </c>
      <c r="BM4" s="19">
        <v>-0.71179999999999999</v>
      </c>
      <c r="BN4" s="19">
        <v>-5.3015999999999996</v>
      </c>
      <c r="BO4" s="19">
        <v>-1.4154</v>
      </c>
      <c r="BP4" s="19">
        <v>-5.3015999999999996</v>
      </c>
      <c r="BQ4" s="19">
        <v>-1.1589</v>
      </c>
      <c r="BR4" s="19">
        <v>-5.3015999999999996</v>
      </c>
      <c r="BS4" s="17">
        <v>0</v>
      </c>
      <c r="BT4" s="17">
        <v>0</v>
      </c>
      <c r="BU4" s="17">
        <v>-0.3664</v>
      </c>
      <c r="BV4" s="17">
        <v>-5.7740999999999998</v>
      </c>
      <c r="BW4" s="17">
        <v>-0.23619999999999999</v>
      </c>
      <c r="BX4" s="17">
        <v>-7.5481999999999996</v>
      </c>
      <c r="BY4" s="17">
        <v>0.99119999999999997</v>
      </c>
      <c r="BZ4" s="17">
        <v>-10.393000000000001</v>
      </c>
      <c r="CA4" s="17">
        <v>3.5871</v>
      </c>
      <c r="CB4" s="17">
        <v>-11.264900000000001</v>
      </c>
      <c r="CC4" s="17">
        <v>5.3689</v>
      </c>
      <c r="CD4" s="17">
        <v>-10.416499999999999</v>
      </c>
      <c r="DI4" s="12">
        <v>-1.8878999999999999</v>
      </c>
      <c r="DJ4" s="12">
        <v>10.6629</v>
      </c>
      <c r="DK4" s="12">
        <v>-1.3087</v>
      </c>
      <c r="DL4" s="12">
        <v>10.005699999999999</v>
      </c>
      <c r="DM4" s="12">
        <v>-1.1728000000000001</v>
      </c>
      <c r="DN4" s="12">
        <v>8.4041999999999994</v>
      </c>
      <c r="DO4" s="12">
        <v>-1.2275</v>
      </c>
      <c r="DP4" s="12">
        <v>8.1013000000000002</v>
      </c>
    </row>
    <row r="5" spans="2:120" ht="16.899999999999999" customHeight="1" x14ac:dyDescent="0.2">
      <c r="B5" s="2" t="s">
        <v>476</v>
      </c>
      <c r="C5" s="2" t="s">
        <v>479</v>
      </c>
      <c r="D5" s="5">
        <f t="shared" si="0"/>
        <v>12.943199999999999</v>
      </c>
      <c r="E5" s="5">
        <f t="shared" si="1"/>
        <v>12.527900000000001</v>
      </c>
      <c r="F5" s="5">
        <f t="shared" si="2"/>
        <v>2.8359000000000001</v>
      </c>
      <c r="G5" s="5">
        <f t="shared" si="16"/>
        <v>0.97030000000000005</v>
      </c>
      <c r="H5" s="5">
        <f t="shared" si="17"/>
        <v>1.3449</v>
      </c>
      <c r="I5" s="5">
        <f t="shared" si="3"/>
        <v>0.72199999999999998</v>
      </c>
      <c r="J5" s="5">
        <f t="shared" si="4"/>
        <v>1.7023999999999999</v>
      </c>
      <c r="K5" s="5">
        <f t="shared" si="5"/>
        <v>0.96140000000000025</v>
      </c>
      <c r="L5" s="5">
        <f t="shared" si="6"/>
        <v>6.5625352395244327</v>
      </c>
      <c r="M5" s="5">
        <f t="shared" si="7"/>
        <v>1.8816254808011075</v>
      </c>
      <c r="N5" s="5">
        <f t="shared" si="8"/>
        <v>5.712164289286358</v>
      </c>
      <c r="O5" s="5" t="s">
        <v>566</v>
      </c>
      <c r="P5" s="5">
        <f t="shared" ref="P5:P11" si="21">((CE5-CG5)^2+(CF5-CH5)^2)^0.5</f>
        <v>5.7683742675038001</v>
      </c>
      <c r="Q5" s="5">
        <f t="shared" si="10"/>
        <v>5.318376467494569</v>
      </c>
      <c r="R5" s="5">
        <f t="shared" ref="R5:R11" si="22">((CO5-CQ5)^2+(CP5-CR5)^2)^0.5</f>
        <v>4.5172907721332267</v>
      </c>
      <c r="S5" s="5">
        <f t="shared" ref="S5:S11" si="23">((CQ5-CS5)^2+(CR5-CT5)^2)^0.5</f>
        <v>5.2016495479799483</v>
      </c>
      <c r="T5" s="5">
        <f t="shared" ref="T5:T11" si="24">((CY5-DA5)^2+(CZ5-DB5)^2)^0.5</f>
        <v>5.6133218017498336</v>
      </c>
      <c r="U5" s="5">
        <f t="shared" ref="U5:U11" si="25">((DA5-DC5)^2+(DB5-DD5)^2)^0.5</f>
        <v>6.7856385882243986</v>
      </c>
      <c r="V5" s="5">
        <f t="shared" si="18"/>
        <v>0.89444221725050443</v>
      </c>
      <c r="W5" s="5">
        <f t="shared" si="19"/>
        <v>1.8509004430276632</v>
      </c>
      <c r="X5" s="5">
        <f t="shared" si="20"/>
        <v>0.45390828368735536</v>
      </c>
      <c r="Y5" s="5">
        <f t="shared" si="11"/>
        <v>1.1924999999999999</v>
      </c>
      <c r="Z5" s="5">
        <f t="shared" si="12"/>
        <v>0.50160000000000005</v>
      </c>
      <c r="AA5" s="5">
        <f t="shared" si="13"/>
        <v>1.4489999999999998</v>
      </c>
      <c r="AB5" s="5">
        <f t="shared" si="14"/>
        <v>2.6772</v>
      </c>
      <c r="AC5" s="6">
        <f t="shared" si="15"/>
        <v>2.2130000000000001</v>
      </c>
      <c r="AD5" s="6">
        <f t="shared" ref="AD5:AD11" si="26">((CK5-CM5)^2+(CL5-CN5)^2)^0.5</f>
        <v>0.26479999999999992</v>
      </c>
      <c r="AE5" s="6">
        <f t="shared" ref="AE5:AE11" si="27">((CU5-CW5)^2+(CV5-CX5)^2)^0.5</f>
        <v>0.24949999999999983</v>
      </c>
      <c r="AF5" s="6">
        <f t="shared" ref="AF5:AF11" si="28">((DE5-DG5)^2+(DF5-DH5)^2)^0.5</f>
        <v>0.25150000000000006</v>
      </c>
      <c r="AG5" s="9">
        <v>0</v>
      </c>
      <c r="AH5" s="9">
        <v>0</v>
      </c>
      <c r="AI5" s="9">
        <v>0</v>
      </c>
      <c r="AJ5" s="9">
        <v>-0.97030000000000005</v>
      </c>
      <c r="AK5" s="9">
        <v>0</v>
      </c>
      <c r="AL5" s="9">
        <v>-1.4910000000000001</v>
      </c>
      <c r="AM5" s="9">
        <v>0</v>
      </c>
      <c r="AN5" s="9">
        <v>-2.8359000000000001</v>
      </c>
      <c r="AO5" s="9">
        <v>0</v>
      </c>
      <c r="AP5" s="9">
        <v>-3.5579000000000001</v>
      </c>
      <c r="AQ5" s="9">
        <v>0</v>
      </c>
      <c r="AR5" s="9">
        <v>-5.2603</v>
      </c>
      <c r="AS5" s="9">
        <v>0</v>
      </c>
      <c r="AT5" s="9">
        <v>-6.2217000000000002</v>
      </c>
      <c r="AU5" s="9">
        <v>0</v>
      </c>
      <c r="AV5" s="9">
        <v>-12.527900000000001</v>
      </c>
      <c r="AW5" s="9">
        <v>0</v>
      </c>
      <c r="AX5" s="9">
        <v>-12.943199999999999</v>
      </c>
      <c r="AY5" s="18">
        <v>1.2204999999999999</v>
      </c>
      <c r="AZ5" s="18">
        <v>-6.3798000000000004</v>
      </c>
      <c r="BA5" s="19">
        <v>1.3805000000000001</v>
      </c>
      <c r="BB5" s="19">
        <v>-6.3798000000000004</v>
      </c>
      <c r="BC5" s="19">
        <v>0.77529999999999999</v>
      </c>
      <c r="BD5" s="19">
        <v>-6.3798000000000004</v>
      </c>
      <c r="BE5" s="19">
        <v>0.68769999999999998</v>
      </c>
      <c r="BF5" s="19">
        <v>-6.3798000000000004</v>
      </c>
      <c r="BG5" s="19">
        <v>0.24759999999999999</v>
      </c>
      <c r="BH5" s="19">
        <v>-6.3798000000000004</v>
      </c>
      <c r="BI5" s="19">
        <v>-0.254</v>
      </c>
      <c r="BJ5" s="19">
        <v>-6.3798000000000004</v>
      </c>
      <c r="BK5" s="19">
        <v>-0.50480000000000003</v>
      </c>
      <c r="BL5" s="19">
        <v>-6.3798000000000004</v>
      </c>
      <c r="BM5" s="19">
        <v>-0.67369999999999997</v>
      </c>
      <c r="BN5" s="19">
        <v>-6.3798000000000004</v>
      </c>
      <c r="BO5" s="19">
        <v>-1.2967</v>
      </c>
      <c r="BP5" s="19">
        <v>-6.3798000000000004</v>
      </c>
      <c r="BQ5" s="19">
        <v>-0.99250000000000005</v>
      </c>
      <c r="BR5" s="19">
        <v>-6.3798000000000004</v>
      </c>
      <c r="BS5" s="17">
        <v>0</v>
      </c>
      <c r="BT5" s="17">
        <v>0</v>
      </c>
      <c r="BU5" s="17">
        <v>4.0869</v>
      </c>
      <c r="BV5" s="17">
        <v>5.1345999999999998</v>
      </c>
      <c r="BW5" s="17">
        <v>5.3606999999999996</v>
      </c>
      <c r="BX5" s="17">
        <v>6.5194999999999999</v>
      </c>
      <c r="BY5" s="17">
        <v>7.9927000000000001</v>
      </c>
      <c r="BZ5" s="17">
        <v>7.8207000000000004</v>
      </c>
      <c r="CA5" s="17">
        <v>10.655900000000001</v>
      </c>
      <c r="CB5" s="17">
        <v>7.0370999999999997</v>
      </c>
      <c r="CC5" s="17">
        <v>10.655900000000001</v>
      </c>
      <c r="CD5" s="17">
        <v>7.0370999999999997</v>
      </c>
      <c r="CE5" s="12">
        <v>4.19E-2</v>
      </c>
      <c r="CF5" s="12">
        <v>-0.82420000000000004</v>
      </c>
      <c r="CG5" s="12">
        <v>-3.4861</v>
      </c>
      <c r="CH5" s="12">
        <v>3.7395</v>
      </c>
      <c r="CI5" s="12">
        <v>-4.6368</v>
      </c>
      <c r="CJ5" s="12">
        <v>8.9319000000000006</v>
      </c>
      <c r="CK5" s="12">
        <v>-1.6935</v>
      </c>
      <c r="CL5" s="12">
        <v>1.2821</v>
      </c>
      <c r="CM5" s="12">
        <v>-1.9582999999999999</v>
      </c>
      <c r="CN5" s="12">
        <v>1.2821</v>
      </c>
      <c r="CO5" s="12">
        <v>-1.5874999999999999</v>
      </c>
      <c r="CP5" s="12">
        <v>-3.2193999999999998</v>
      </c>
      <c r="CQ5" s="12">
        <v>-6.0941000000000001</v>
      </c>
      <c r="CR5" s="12">
        <v>-3.53</v>
      </c>
      <c r="CS5" s="12">
        <v>-1.0711999999999999</v>
      </c>
      <c r="CT5" s="12">
        <v>-4.8818999999999999</v>
      </c>
      <c r="CU5" s="12">
        <v>-4.2779999999999996</v>
      </c>
      <c r="CV5" s="12">
        <v>-3.2206999999999999</v>
      </c>
      <c r="CW5" s="12">
        <v>-4.2779999999999996</v>
      </c>
      <c r="CX5" s="12">
        <v>-2.9712000000000001</v>
      </c>
      <c r="CY5" s="12">
        <v>-2.1495000000000002</v>
      </c>
      <c r="CZ5" s="12">
        <v>-4.1573000000000002</v>
      </c>
      <c r="DA5" s="12">
        <v>-6.6656000000000004</v>
      </c>
      <c r="DB5" s="12">
        <v>-7.4911000000000003</v>
      </c>
      <c r="DC5" s="12">
        <v>-0.7137</v>
      </c>
      <c r="DD5" s="12">
        <v>-4.2323000000000004</v>
      </c>
      <c r="DE5" s="12">
        <v>-4.2285000000000004</v>
      </c>
      <c r="DF5" s="12">
        <v>-5.7035999999999998</v>
      </c>
      <c r="DG5" s="12">
        <v>-4.2285000000000004</v>
      </c>
      <c r="DH5" s="12">
        <v>-5.4520999999999997</v>
      </c>
      <c r="DI5" s="12">
        <v>-1.2376</v>
      </c>
      <c r="DJ5" s="12">
        <v>8.1755999999999993</v>
      </c>
      <c r="DK5" s="12">
        <v>-0.64639999999999997</v>
      </c>
      <c r="DL5" s="12">
        <v>7.5044000000000004</v>
      </c>
      <c r="DM5" s="12">
        <v>-0.1613</v>
      </c>
      <c r="DN5" s="12">
        <v>5.7182000000000004</v>
      </c>
      <c r="DO5" s="12">
        <v>-0.193</v>
      </c>
      <c r="DP5" s="12">
        <v>5.2653999999999996</v>
      </c>
    </row>
    <row r="6" spans="2:120" ht="15" customHeight="1" x14ac:dyDescent="0.2">
      <c r="B6" s="2" t="s">
        <v>732</v>
      </c>
      <c r="C6" s="2" t="s">
        <v>733</v>
      </c>
      <c r="D6" s="5">
        <f t="shared" si="0"/>
        <v>11.851599999999999</v>
      </c>
      <c r="E6" s="5">
        <f t="shared" si="1"/>
        <v>11.702999999999999</v>
      </c>
      <c r="F6" s="5">
        <f t="shared" si="2"/>
        <v>2.5781000000000001</v>
      </c>
      <c r="G6" s="5">
        <f t="shared" si="16"/>
        <v>0.74739999999999995</v>
      </c>
      <c r="H6" s="5">
        <f t="shared" si="17"/>
        <v>1.3621000000000001</v>
      </c>
      <c r="I6" s="5">
        <f t="shared" si="3"/>
        <v>0.75369999999999981</v>
      </c>
      <c r="J6" s="5">
        <f t="shared" si="4"/>
        <v>1.4891000000000001</v>
      </c>
      <c r="K6" s="5">
        <f t="shared" si="5"/>
        <v>0.62100000000000044</v>
      </c>
      <c r="L6" s="5">
        <v>6.1589908929953774</v>
      </c>
      <c r="M6" s="5">
        <v>1.8024170716013539</v>
      </c>
      <c r="N6" s="5">
        <v>4.8367582415376269</v>
      </c>
      <c r="O6" s="5">
        <v>2.0646150730826318</v>
      </c>
      <c r="P6" s="5">
        <f t="shared" si="21"/>
        <v>5.636761582682027</v>
      </c>
      <c r="Q6" s="5">
        <f t="shared" si="10"/>
        <v>5.9808933713952799</v>
      </c>
      <c r="R6" s="5">
        <f t="shared" si="22"/>
        <v>4.0194685071536513</v>
      </c>
      <c r="S6" s="5">
        <f t="shared" si="23"/>
        <v>4.8652495485843268</v>
      </c>
      <c r="T6" s="5">
        <f t="shared" si="24"/>
        <v>5.2286910073172228</v>
      </c>
      <c r="U6" s="5">
        <f t="shared" si="25"/>
        <v>6.7484350615531614</v>
      </c>
      <c r="V6" s="5">
        <f t="shared" si="18"/>
        <v>0.83292602312570263</v>
      </c>
      <c r="W6" s="5">
        <f t="shared" si="19"/>
        <v>1.6850336969924373</v>
      </c>
      <c r="X6" s="5">
        <f t="shared" si="20"/>
        <v>0.38418934134095922</v>
      </c>
      <c r="Y6" s="5">
        <f t="shared" si="11"/>
        <v>1.0503</v>
      </c>
      <c r="Z6" s="5">
        <f t="shared" si="12"/>
        <v>0.39560000000000001</v>
      </c>
      <c r="AA6" s="5">
        <f t="shared" si="13"/>
        <v>1.2889999999999999</v>
      </c>
      <c r="AB6" s="5">
        <f t="shared" si="14"/>
        <v>2.4664000000000001</v>
      </c>
      <c r="AC6" s="6">
        <f t="shared" si="15"/>
        <v>1.6204999999999998</v>
      </c>
      <c r="AD6" s="6">
        <f t="shared" si="26"/>
        <v>0.22100000000000009</v>
      </c>
      <c r="AE6" s="6">
        <f t="shared" si="27"/>
        <v>0.23110000000000008</v>
      </c>
      <c r="AF6" s="6">
        <f t="shared" si="28"/>
        <v>0.21899999999999986</v>
      </c>
      <c r="AG6" s="9">
        <v>0</v>
      </c>
      <c r="AH6" s="9">
        <v>0</v>
      </c>
      <c r="AI6" s="9">
        <v>0</v>
      </c>
      <c r="AJ6" s="9">
        <v>-0.74739999999999995</v>
      </c>
      <c r="AK6" s="9">
        <v>0</v>
      </c>
      <c r="AL6" s="9">
        <v>-1.216</v>
      </c>
      <c r="AM6" s="9">
        <v>0</v>
      </c>
      <c r="AN6" s="9">
        <v>-2.5781000000000001</v>
      </c>
      <c r="AO6" s="9">
        <v>0</v>
      </c>
      <c r="AP6" s="9">
        <v>-3.3317999999999999</v>
      </c>
      <c r="AQ6" s="9">
        <v>0</v>
      </c>
      <c r="AR6" s="9">
        <v>-4.8209</v>
      </c>
      <c r="AS6" s="9">
        <v>0</v>
      </c>
      <c r="AT6" s="9">
        <v>-5.4419000000000004</v>
      </c>
      <c r="AU6" s="9">
        <v>0</v>
      </c>
      <c r="AV6" s="9">
        <v>-11.702999999999999</v>
      </c>
      <c r="AW6" s="9">
        <v>0</v>
      </c>
      <c r="AX6" s="9">
        <v>-11.851599999999999</v>
      </c>
      <c r="AY6" s="18">
        <v>1.0813999999999999</v>
      </c>
      <c r="AZ6" s="18">
        <v>-5.3429000000000002</v>
      </c>
      <c r="BA6" s="19">
        <v>1.1894</v>
      </c>
      <c r="BB6" s="19">
        <v>-5.3429000000000002</v>
      </c>
      <c r="BC6" s="19">
        <v>0.62419999999999998</v>
      </c>
      <c r="BD6" s="19">
        <v>-5.3429000000000002</v>
      </c>
      <c r="BE6" s="19">
        <v>0.58609999999999995</v>
      </c>
      <c r="BF6" s="19">
        <v>-5.3429000000000002</v>
      </c>
      <c r="BG6" s="19">
        <v>0.24640000000000001</v>
      </c>
      <c r="BH6" s="19">
        <v>-5.3429000000000002</v>
      </c>
      <c r="BI6" s="19">
        <v>-0.1492</v>
      </c>
      <c r="BJ6" s="19">
        <v>-5.3429000000000002</v>
      </c>
      <c r="BK6" s="19">
        <v>-0.4642</v>
      </c>
      <c r="BL6" s="19">
        <v>-5.3429000000000002</v>
      </c>
      <c r="BM6" s="19">
        <v>-0.66479999999999995</v>
      </c>
      <c r="BN6" s="19">
        <v>-5.3429000000000002</v>
      </c>
      <c r="BO6" s="19">
        <v>-1.2769999999999999</v>
      </c>
      <c r="BP6" s="19">
        <v>-5.3429000000000002</v>
      </c>
      <c r="BQ6" s="19">
        <v>-0.53910000000000002</v>
      </c>
      <c r="BR6" s="19">
        <v>-5.3429000000000002</v>
      </c>
      <c r="BS6" s="17">
        <v>0</v>
      </c>
      <c r="BT6" s="17">
        <v>0</v>
      </c>
      <c r="BU6" s="17">
        <v>0.4521</v>
      </c>
      <c r="BV6" s="17">
        <v>3.4944000000000002</v>
      </c>
      <c r="BW6" s="17">
        <v>1.3474999999999999</v>
      </c>
      <c r="BX6" s="17">
        <v>4.7313999999999998</v>
      </c>
      <c r="BY6" s="17">
        <v>1.3474999999999999</v>
      </c>
      <c r="BZ6" s="17">
        <v>4.7313999999999998</v>
      </c>
      <c r="CA6" s="17">
        <v>2.9609999999999999</v>
      </c>
      <c r="CB6" s="17">
        <v>5.2915000000000001</v>
      </c>
      <c r="CC6" s="17">
        <v>2.9609999999999999</v>
      </c>
      <c r="CD6" s="17">
        <v>5.2915000000000001</v>
      </c>
      <c r="CE6" s="12">
        <v>2.5870000000000002</v>
      </c>
      <c r="CF6" s="12">
        <v>5.44</v>
      </c>
      <c r="CG6" s="12">
        <v>5.2953000000000001</v>
      </c>
      <c r="CH6" s="12">
        <v>10.3835</v>
      </c>
      <c r="CI6" s="12">
        <v>10.7759</v>
      </c>
      <c r="CJ6" s="12">
        <v>7.9889000000000001</v>
      </c>
      <c r="CK6" s="12">
        <v>4.1059000000000001</v>
      </c>
      <c r="CL6" s="12">
        <v>7.9889000000000001</v>
      </c>
      <c r="CM6" s="12">
        <v>3.8849</v>
      </c>
      <c r="CN6" s="12">
        <v>7.9889000000000001</v>
      </c>
      <c r="CO6" s="12">
        <v>3.9611000000000001</v>
      </c>
      <c r="CP6" s="12">
        <v>8.1445000000000007</v>
      </c>
      <c r="CQ6" s="12">
        <v>3.4049</v>
      </c>
      <c r="CR6" s="12">
        <v>4.1637000000000004</v>
      </c>
      <c r="CS6" s="12">
        <v>7.9882999999999997</v>
      </c>
      <c r="CT6" s="12">
        <v>5.7956000000000003</v>
      </c>
      <c r="CU6" s="12">
        <v>3.7248999999999999</v>
      </c>
      <c r="CV6" s="12">
        <v>6.1867999999999999</v>
      </c>
      <c r="CW6" s="12">
        <v>3.4937999999999998</v>
      </c>
      <c r="CX6" s="12">
        <v>6.1867999999999999</v>
      </c>
      <c r="CY6" s="12">
        <v>3.6747000000000001</v>
      </c>
      <c r="CZ6" s="12">
        <v>6.1753999999999998</v>
      </c>
      <c r="DA6" s="12">
        <v>3.5541</v>
      </c>
      <c r="DB6" s="12">
        <v>0.94810000000000005</v>
      </c>
      <c r="DC6" s="12">
        <v>10.218400000000001</v>
      </c>
      <c r="DD6" s="12">
        <v>2.0104000000000002</v>
      </c>
      <c r="DE6" s="12">
        <v>3.7706</v>
      </c>
      <c r="DF6" s="12">
        <v>4.0252999999999997</v>
      </c>
      <c r="DG6" s="12">
        <v>3.5516000000000001</v>
      </c>
      <c r="DH6" s="12">
        <v>4.0252999999999997</v>
      </c>
      <c r="DI6" s="12">
        <v>3.5516000000000001</v>
      </c>
      <c r="DJ6" s="12">
        <v>4.1332000000000004</v>
      </c>
      <c r="DK6" s="12">
        <v>3.7915999999999999</v>
      </c>
      <c r="DL6" s="12">
        <v>4.9307999999999996</v>
      </c>
      <c r="DM6" s="12">
        <v>3.4575999999999998</v>
      </c>
      <c r="DN6" s="12">
        <v>6.5823999999999998</v>
      </c>
      <c r="DO6" s="12">
        <v>3.2404000000000002</v>
      </c>
      <c r="DP6" s="12">
        <v>6.8993000000000002</v>
      </c>
    </row>
    <row r="7" spans="2:120" ht="16.149999999999999" customHeight="1" x14ac:dyDescent="0.2">
      <c r="B7" s="2" t="s">
        <v>734</v>
      </c>
      <c r="C7" s="2" t="s">
        <v>735</v>
      </c>
      <c r="D7" s="5">
        <f t="shared" si="0"/>
        <v>12.1698</v>
      </c>
      <c r="E7" s="5">
        <f t="shared" si="1"/>
        <v>11.467499999999999</v>
      </c>
      <c r="F7" s="5">
        <f t="shared" si="2"/>
        <v>2.4681999999999999</v>
      </c>
      <c r="G7" s="5">
        <f t="shared" si="16"/>
        <v>0.72450000000000003</v>
      </c>
      <c r="H7" s="5">
        <f t="shared" si="17"/>
        <v>1.3130999999999999</v>
      </c>
      <c r="I7" s="5">
        <f t="shared" si="3"/>
        <v>0.69350000000000023</v>
      </c>
      <c r="J7" s="5">
        <f t="shared" si="4"/>
        <v>1.5646</v>
      </c>
      <c r="K7" s="5">
        <f t="shared" si="5"/>
        <v>0.5766</v>
      </c>
      <c r="L7" s="5">
        <f t="shared" si="6"/>
        <v>6.0028519263763283</v>
      </c>
      <c r="M7" s="5">
        <f t="shared" si="7"/>
        <v>1.6782878179859375</v>
      </c>
      <c r="N7" s="5" t="s">
        <v>566</v>
      </c>
      <c r="O7" s="5" t="s">
        <v>566</v>
      </c>
      <c r="P7" s="5">
        <f t="shared" si="21"/>
        <v>5.347887308087186</v>
      </c>
      <c r="Q7" s="5">
        <f t="shared" si="10"/>
        <v>5.8264526300314152</v>
      </c>
      <c r="R7" s="5">
        <f t="shared" si="22"/>
        <v>3.5956231073348048</v>
      </c>
      <c r="S7" s="5">
        <f t="shared" si="23"/>
        <v>4.7367575618771118</v>
      </c>
      <c r="T7" s="5">
        <f t="shared" si="24"/>
        <v>5.0146701237469253</v>
      </c>
      <c r="U7" s="5">
        <f t="shared" si="25"/>
        <v>5.9378687759161526</v>
      </c>
      <c r="V7" s="5">
        <f t="shared" si="18"/>
        <v>0.83479892788623089</v>
      </c>
      <c r="W7" s="5">
        <f t="shared" si="19"/>
        <v>1.6275915488844246</v>
      </c>
      <c r="X7" s="5">
        <f t="shared" si="20"/>
        <v>0.27046718839814954</v>
      </c>
      <c r="Y7" s="5">
        <f t="shared" si="11"/>
        <v>1.0624</v>
      </c>
      <c r="Z7" s="5">
        <f t="shared" si="12"/>
        <v>0.45150000000000001</v>
      </c>
      <c r="AA7" s="5">
        <f t="shared" si="13"/>
        <v>1.3449</v>
      </c>
      <c r="AB7" s="5">
        <f t="shared" si="14"/>
        <v>2.5876000000000001</v>
      </c>
      <c r="AC7" s="6">
        <f t="shared" si="15"/>
        <v>1.9780000000000002</v>
      </c>
      <c r="AD7" s="6">
        <f t="shared" si="26"/>
        <v>0.17330000000000023</v>
      </c>
      <c r="AE7" s="6">
        <f t="shared" si="27"/>
        <v>0.19809999999999994</v>
      </c>
      <c r="AF7" s="6">
        <f t="shared" si="28"/>
        <v>0.18989999999999996</v>
      </c>
      <c r="AG7" s="9">
        <v>0</v>
      </c>
      <c r="AH7" s="9">
        <v>0</v>
      </c>
      <c r="AI7" s="9">
        <v>0</v>
      </c>
      <c r="AJ7" s="9">
        <v>-0.72450000000000003</v>
      </c>
      <c r="AK7" s="9">
        <v>0</v>
      </c>
      <c r="AL7" s="9">
        <v>-1.1551</v>
      </c>
      <c r="AM7" s="9">
        <v>0</v>
      </c>
      <c r="AN7" s="9">
        <v>-2.4681999999999999</v>
      </c>
      <c r="AO7" s="9">
        <v>0</v>
      </c>
      <c r="AP7" s="9">
        <v>-3.1617000000000002</v>
      </c>
      <c r="AQ7" s="9">
        <v>0</v>
      </c>
      <c r="AR7" s="9">
        <v>-4.7263000000000002</v>
      </c>
      <c r="AS7" s="9">
        <v>0</v>
      </c>
      <c r="AT7" s="9">
        <v>-5.3029000000000002</v>
      </c>
      <c r="AU7" s="9">
        <v>0</v>
      </c>
      <c r="AV7" s="9">
        <v>-11.467499999999999</v>
      </c>
      <c r="AW7" s="9">
        <v>0</v>
      </c>
      <c r="AX7" s="9">
        <v>-12.1698</v>
      </c>
      <c r="AY7" s="18">
        <v>1.1747000000000001</v>
      </c>
      <c r="AZ7" s="18">
        <v>-6.5975999999999999</v>
      </c>
      <c r="BA7" s="19">
        <v>1.3087</v>
      </c>
      <c r="BB7" s="19">
        <v>-6.5975999999999999</v>
      </c>
      <c r="BC7" s="19">
        <v>0.72389999999999999</v>
      </c>
      <c r="BD7" s="19">
        <v>-6.5975999999999999</v>
      </c>
      <c r="BE7" s="19">
        <v>0.5423</v>
      </c>
      <c r="BF7" s="19">
        <v>-6.5975999999999999</v>
      </c>
      <c r="BG7" s="19">
        <v>0.23430000000000001</v>
      </c>
      <c r="BH7" s="19">
        <v>-6.5975999999999999</v>
      </c>
      <c r="BI7" s="19">
        <v>-0.2172</v>
      </c>
      <c r="BJ7" s="19">
        <v>-6.5975999999999999</v>
      </c>
      <c r="BK7" s="19">
        <v>-0.52010000000000001</v>
      </c>
      <c r="BL7" s="19">
        <v>-6.5975999999999999</v>
      </c>
      <c r="BM7" s="19">
        <v>-0.621</v>
      </c>
      <c r="BN7" s="19">
        <v>-6.5975999999999999</v>
      </c>
      <c r="BO7" s="19">
        <v>-1.2788999999999999</v>
      </c>
      <c r="BP7" s="19">
        <v>-6.5975999999999999</v>
      </c>
      <c r="BQ7" s="19">
        <v>-0.80330000000000001</v>
      </c>
      <c r="BR7" s="19">
        <v>-6.5975999999999999</v>
      </c>
      <c r="BS7" s="17">
        <v>0</v>
      </c>
      <c r="BT7" s="17">
        <v>0</v>
      </c>
      <c r="BU7" s="17">
        <v>3.6665000000000001</v>
      </c>
      <c r="BV7" s="17">
        <v>4.7530000000000001</v>
      </c>
      <c r="BW7" s="17">
        <v>4.9435000000000002</v>
      </c>
      <c r="BX7" s="17">
        <v>5.8419999999999996</v>
      </c>
      <c r="BY7" s="17">
        <v>4.9435000000000002</v>
      </c>
      <c r="BZ7" s="17">
        <v>5.8419999999999996</v>
      </c>
      <c r="CA7" s="17"/>
      <c r="CB7" s="17"/>
      <c r="CC7" s="17"/>
      <c r="CD7" s="17"/>
      <c r="CE7" s="12">
        <v>4.9435000000000002</v>
      </c>
      <c r="CF7" s="12">
        <v>5.8419999999999996</v>
      </c>
      <c r="CG7" s="12">
        <v>1.3213999999999999</v>
      </c>
      <c r="CH7" s="12">
        <v>9.7765000000000004</v>
      </c>
      <c r="CI7" s="12">
        <v>7.1449999999999996</v>
      </c>
      <c r="CJ7" s="12">
        <v>9.5942000000000007</v>
      </c>
      <c r="CK7" s="12">
        <v>3.2568999999999999</v>
      </c>
      <c r="CL7" s="12">
        <v>7.6955999999999998</v>
      </c>
      <c r="CM7" s="12">
        <v>3.2568999999999999</v>
      </c>
      <c r="CN7" s="12">
        <v>7.8689</v>
      </c>
      <c r="CO7" s="12">
        <v>3.2841999999999998</v>
      </c>
      <c r="CP7" s="12">
        <v>7.8841999999999999</v>
      </c>
      <c r="CQ7" s="12">
        <v>0.435</v>
      </c>
      <c r="CR7" s="12">
        <v>5.6909000000000001</v>
      </c>
      <c r="CS7" s="12">
        <v>4.8228</v>
      </c>
      <c r="CT7" s="12">
        <v>3.9064999999999999</v>
      </c>
      <c r="CU7" s="12">
        <v>2.1665999999999999</v>
      </c>
      <c r="CV7" s="12">
        <v>6.9577</v>
      </c>
      <c r="CW7" s="12">
        <v>1.9684999999999999</v>
      </c>
      <c r="CX7" s="12">
        <v>6.9577</v>
      </c>
      <c r="CY7" s="12">
        <v>1.9799</v>
      </c>
      <c r="CZ7" s="12">
        <v>7.1055999999999999</v>
      </c>
      <c r="DA7" s="12">
        <v>0.88329999999999997</v>
      </c>
      <c r="DB7" s="12">
        <v>2.2122999999999999</v>
      </c>
      <c r="DC7" s="12">
        <v>6.3956999999999997</v>
      </c>
      <c r="DD7" s="12">
        <v>5.1000000000000004E-3</v>
      </c>
      <c r="DE7" s="12">
        <v>1.7399</v>
      </c>
      <c r="DF7" s="12">
        <v>5.2857000000000003</v>
      </c>
      <c r="DG7" s="12">
        <v>1.55</v>
      </c>
      <c r="DH7" s="12">
        <v>5.2857000000000003</v>
      </c>
      <c r="DI7" s="12">
        <v>1.6637</v>
      </c>
      <c r="DJ7" s="12">
        <v>5.2279999999999998</v>
      </c>
      <c r="DK7" s="12">
        <v>2.0104000000000002</v>
      </c>
      <c r="DL7" s="12">
        <v>5.9874000000000001</v>
      </c>
      <c r="DM7" s="12">
        <v>1.8663000000000001</v>
      </c>
      <c r="DN7" s="12">
        <v>7.6086</v>
      </c>
      <c r="DO7" s="12">
        <v>1.738</v>
      </c>
      <c r="DP7" s="12">
        <v>7.8467000000000002</v>
      </c>
    </row>
    <row r="8" spans="2:120" ht="16.149999999999999" customHeight="1" x14ac:dyDescent="0.2">
      <c r="B8" s="2" t="s">
        <v>812</v>
      </c>
      <c r="C8" s="2" t="s">
        <v>479</v>
      </c>
      <c r="D8" s="5">
        <f t="shared" si="0"/>
        <v>12.7362</v>
      </c>
      <c r="E8" s="5">
        <f t="shared" si="1"/>
        <v>12.006600000000001</v>
      </c>
      <c r="F8" s="5">
        <f t="shared" si="2"/>
        <v>2.4878999999999998</v>
      </c>
      <c r="G8" s="5">
        <f t="shared" si="16"/>
        <v>0.63560000000000005</v>
      </c>
      <c r="H8" s="5">
        <f t="shared" si="17"/>
        <v>1.4896999999999998</v>
      </c>
      <c r="I8" s="5">
        <f t="shared" si="3"/>
        <v>0.77160000000000029</v>
      </c>
      <c r="J8" s="5">
        <f t="shared" si="4"/>
        <v>1.6097000000000001</v>
      </c>
      <c r="K8" s="5">
        <f t="shared" si="5"/>
        <v>1.0222999999999995</v>
      </c>
      <c r="L8" s="5">
        <f t="shared" si="6"/>
        <v>6.0661267057324144</v>
      </c>
      <c r="M8" s="5">
        <f t="shared" si="7"/>
        <v>1.7392237348886428</v>
      </c>
      <c r="N8" s="5">
        <f t="shared" si="8"/>
        <v>5.1471233041932294</v>
      </c>
      <c r="O8" s="5" t="s">
        <v>566</v>
      </c>
      <c r="P8" s="5">
        <f t="shared" si="21"/>
        <v>5.4835683218138174</v>
      </c>
      <c r="Q8" s="5">
        <f t="shared" si="10"/>
        <v>6.1860999426132777</v>
      </c>
      <c r="R8" s="5">
        <f t="shared" si="22"/>
        <v>3.1393264245694485</v>
      </c>
      <c r="S8" s="5">
        <f t="shared" si="23"/>
        <v>4.8063941796319609</v>
      </c>
      <c r="T8" s="5">
        <f t="shared" si="24"/>
        <v>4.7862605915265419</v>
      </c>
      <c r="U8" s="5">
        <f t="shared" si="25"/>
        <v>5.9243900960352027</v>
      </c>
      <c r="V8" s="5">
        <f t="shared" si="18"/>
        <v>0.82120356794159155</v>
      </c>
      <c r="W8" s="5">
        <f t="shared" si="19"/>
        <v>1.6206180549407687</v>
      </c>
      <c r="X8" s="5">
        <f t="shared" si="20"/>
        <v>0.28079608259375705</v>
      </c>
      <c r="Y8" s="5">
        <f t="shared" si="11"/>
        <v>1.0909</v>
      </c>
      <c r="Z8" s="5">
        <f t="shared" si="12"/>
        <v>0.54350000000000009</v>
      </c>
      <c r="AA8" s="5">
        <f t="shared" si="13"/>
        <v>1.3081</v>
      </c>
      <c r="AB8" s="5">
        <f t="shared" si="14"/>
        <v>2.6302000000000003</v>
      </c>
      <c r="AC8" s="6">
        <f t="shared" si="15"/>
        <v>1.8916999999999999</v>
      </c>
      <c r="AD8" s="6">
        <f t="shared" si="26"/>
        <v>0.21399999999999997</v>
      </c>
      <c r="AE8" s="6">
        <f t="shared" si="27"/>
        <v>0.22609999999999997</v>
      </c>
      <c r="AF8" s="6">
        <f t="shared" si="28"/>
        <v>0.21399999999999997</v>
      </c>
      <c r="AG8" s="9">
        <v>0</v>
      </c>
      <c r="AH8" s="9">
        <v>0</v>
      </c>
      <c r="AI8" s="9">
        <v>0</v>
      </c>
      <c r="AJ8" s="9">
        <v>-0.63560000000000005</v>
      </c>
      <c r="AK8" s="9">
        <v>0</v>
      </c>
      <c r="AL8" s="9">
        <v>-0.99819999999999998</v>
      </c>
      <c r="AM8" s="9">
        <v>0</v>
      </c>
      <c r="AN8" s="9">
        <v>-2.4878999999999998</v>
      </c>
      <c r="AO8" s="9">
        <v>0</v>
      </c>
      <c r="AP8" s="9">
        <v>-3.2595000000000001</v>
      </c>
      <c r="AQ8" s="9">
        <v>0</v>
      </c>
      <c r="AR8" s="9">
        <v>-4.8692000000000002</v>
      </c>
      <c r="AS8" s="9">
        <v>0</v>
      </c>
      <c r="AT8" s="9">
        <v>-5.8914999999999997</v>
      </c>
      <c r="AU8" s="9">
        <v>0</v>
      </c>
      <c r="AV8" s="9">
        <v>-12.006600000000001</v>
      </c>
      <c r="AW8" s="9">
        <v>0</v>
      </c>
      <c r="AX8" s="9">
        <v>-12.7362</v>
      </c>
      <c r="AY8" s="18">
        <v>0.83250000000000002</v>
      </c>
      <c r="AZ8" s="18">
        <v>-6.8650000000000002</v>
      </c>
      <c r="BA8" s="19">
        <v>1.3043</v>
      </c>
      <c r="BB8" s="19">
        <v>-6.8650000000000002</v>
      </c>
      <c r="BC8" s="19">
        <v>0.70099999999999996</v>
      </c>
      <c r="BD8" s="19">
        <v>-6.8650000000000002</v>
      </c>
      <c r="BE8" s="19">
        <v>0.68200000000000005</v>
      </c>
      <c r="BF8" s="19">
        <v>-6.8650000000000002</v>
      </c>
      <c r="BG8" s="19">
        <v>0.34350000000000003</v>
      </c>
      <c r="BH8" s="19">
        <v>-6.8650000000000002</v>
      </c>
      <c r="BI8" s="19">
        <v>-0.2</v>
      </c>
      <c r="BJ8" s="19">
        <v>-6.8650000000000002</v>
      </c>
      <c r="BK8" s="19">
        <v>-0.40889999999999999</v>
      </c>
      <c r="BL8" s="19">
        <v>-6.8650000000000002</v>
      </c>
      <c r="BM8" s="19">
        <v>-0.60709999999999997</v>
      </c>
      <c r="BN8" s="19">
        <v>-6.8650000000000002</v>
      </c>
      <c r="BO8" s="19">
        <v>-1.3259000000000001</v>
      </c>
      <c r="BP8" s="19">
        <v>-6.8650000000000002</v>
      </c>
      <c r="BQ8" s="19">
        <v>-1.0591999999999999</v>
      </c>
      <c r="BR8" s="19">
        <v>-6.8650000000000002</v>
      </c>
      <c r="BS8" s="17">
        <v>0</v>
      </c>
      <c r="BT8" s="17">
        <v>0</v>
      </c>
      <c r="BU8" s="17">
        <v>-5.6063999999999998</v>
      </c>
      <c r="BV8" s="17">
        <v>2.3165</v>
      </c>
      <c r="BW8" s="17">
        <v>-3.944</v>
      </c>
      <c r="BX8" s="17">
        <v>2.8277000000000001</v>
      </c>
      <c r="BY8" s="17">
        <v>-1.0922000000000001</v>
      </c>
      <c r="BZ8" s="17">
        <v>3.4849000000000001</v>
      </c>
      <c r="CA8" s="17">
        <v>-1.5494000000000001</v>
      </c>
      <c r="CB8" s="17">
        <v>1.3119000000000001</v>
      </c>
      <c r="CC8" s="17">
        <v>-1.5494000000000001</v>
      </c>
      <c r="CD8" s="17">
        <v>1.3119000000000001</v>
      </c>
      <c r="CE8" s="12">
        <v>-1.2725</v>
      </c>
      <c r="CF8" s="12">
        <v>1.7544999999999999</v>
      </c>
      <c r="CG8" s="12">
        <v>-5.5410000000000004</v>
      </c>
      <c r="CH8" s="12">
        <v>-1.6878</v>
      </c>
      <c r="CI8" s="12">
        <v>-0.3931</v>
      </c>
      <c r="CJ8" s="12">
        <v>-5.1181000000000001</v>
      </c>
      <c r="CK8" s="12">
        <v>-3.2061000000000002</v>
      </c>
      <c r="CL8" s="12">
        <v>1.7100000000000001E-2</v>
      </c>
      <c r="CM8" s="12">
        <v>-3.4201000000000001</v>
      </c>
      <c r="CN8" s="12">
        <v>1.7100000000000001E-2</v>
      </c>
      <c r="CO8" s="12">
        <v>-3.2360000000000002</v>
      </c>
      <c r="CP8" s="12">
        <v>0.40200000000000002</v>
      </c>
      <c r="CQ8" s="12">
        <v>-6.2775999999999996</v>
      </c>
      <c r="CR8" s="12">
        <v>1.1792</v>
      </c>
      <c r="CS8" s="12">
        <v>-1.7602</v>
      </c>
      <c r="CT8" s="12">
        <v>-0.46229999999999999</v>
      </c>
      <c r="CU8" s="12">
        <v>-4.1388999999999996</v>
      </c>
      <c r="CV8" s="12">
        <v>0.54610000000000003</v>
      </c>
      <c r="CW8" s="12">
        <v>-4.1388999999999996</v>
      </c>
      <c r="CX8" s="12">
        <v>0.7722</v>
      </c>
      <c r="CY8" s="12">
        <v>-4.3960999999999997</v>
      </c>
      <c r="CZ8" s="12">
        <v>1.0262</v>
      </c>
      <c r="DA8" s="12">
        <v>-9.1059000000000001</v>
      </c>
      <c r="DB8" s="12">
        <v>1.8783000000000001</v>
      </c>
      <c r="DC8" s="12">
        <v>-4.4710000000000001</v>
      </c>
      <c r="DD8" s="12">
        <v>5.5682999999999998</v>
      </c>
      <c r="DE8" s="12">
        <v>-6.3132000000000001</v>
      </c>
      <c r="DF8" s="12">
        <v>1.3843000000000001</v>
      </c>
      <c r="DG8" s="12">
        <v>-6.3132000000000001</v>
      </c>
      <c r="DH8" s="12">
        <v>1.5983000000000001</v>
      </c>
      <c r="DI8" s="12">
        <v>-6.4668000000000001</v>
      </c>
      <c r="DJ8" s="12">
        <v>1.7793000000000001</v>
      </c>
      <c r="DK8" s="12">
        <v>-6.1638999999999999</v>
      </c>
      <c r="DL8" s="12">
        <v>1.016</v>
      </c>
      <c r="DM8" s="12">
        <v>-6.3010999999999999</v>
      </c>
      <c r="DN8" s="12">
        <v>-0.5988</v>
      </c>
      <c r="DO8" s="12">
        <v>-6.3849</v>
      </c>
      <c r="DP8" s="12">
        <v>-0.86680000000000001</v>
      </c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16"/>
        <v>0</v>
      </c>
      <c r="H9" s="5">
        <f t="shared" si="17"/>
        <v>0</v>
      </c>
      <c r="I9" s="5">
        <f t="shared" si="3"/>
        <v>0</v>
      </c>
      <c r="J9" s="5">
        <f t="shared" si="4"/>
        <v>0</v>
      </c>
      <c r="K9" s="5">
        <f t="shared" si="5"/>
        <v>0</v>
      </c>
      <c r="L9" s="5">
        <f t="shared" si="6"/>
        <v>0</v>
      </c>
      <c r="M9" s="5">
        <f t="shared" si="7"/>
        <v>0</v>
      </c>
      <c r="N9" s="5">
        <f t="shared" si="8"/>
        <v>0</v>
      </c>
      <c r="O9" s="5">
        <f t="shared" si="9"/>
        <v>0</v>
      </c>
      <c r="P9" s="5">
        <f t="shared" si="21"/>
        <v>0</v>
      </c>
      <c r="Q9" s="5">
        <f t="shared" si="10"/>
        <v>0</v>
      </c>
      <c r="R9" s="5">
        <f t="shared" si="22"/>
        <v>0</v>
      </c>
      <c r="S9" s="5">
        <f t="shared" si="23"/>
        <v>0</v>
      </c>
      <c r="T9" s="5">
        <f t="shared" si="24"/>
        <v>0</v>
      </c>
      <c r="U9" s="5">
        <f t="shared" si="25"/>
        <v>0</v>
      </c>
      <c r="V9" s="5">
        <f t="shared" si="18"/>
        <v>0</v>
      </c>
      <c r="W9" s="5">
        <f t="shared" si="19"/>
        <v>0</v>
      </c>
      <c r="X9" s="5">
        <f t="shared" si="20"/>
        <v>0</v>
      </c>
      <c r="Y9" s="5">
        <f t="shared" si="11"/>
        <v>0</v>
      </c>
      <c r="Z9" s="5">
        <f t="shared" si="12"/>
        <v>0</v>
      </c>
      <c r="AA9" s="5">
        <f t="shared" si="13"/>
        <v>0</v>
      </c>
      <c r="AB9" s="5">
        <f t="shared" si="14"/>
        <v>0</v>
      </c>
      <c r="AC9" s="6">
        <f t="shared" si="15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16"/>
        <v>0</v>
      </c>
      <c r="H10" s="5">
        <f t="shared" si="17"/>
        <v>0</v>
      </c>
      <c r="I10" s="5">
        <f t="shared" si="3"/>
        <v>0</v>
      </c>
      <c r="J10" s="5">
        <f t="shared" si="4"/>
        <v>0</v>
      </c>
      <c r="K10" s="5">
        <f t="shared" si="5"/>
        <v>0</v>
      </c>
      <c r="L10" s="5">
        <f t="shared" si="6"/>
        <v>0</v>
      </c>
      <c r="M10" s="5">
        <f t="shared" si="7"/>
        <v>0</v>
      </c>
      <c r="N10" s="5">
        <f t="shared" si="8"/>
        <v>0</v>
      </c>
      <c r="O10" s="5">
        <f t="shared" si="9"/>
        <v>0</v>
      </c>
      <c r="P10" s="5">
        <f t="shared" si="21"/>
        <v>0</v>
      </c>
      <c r="Q10" s="5">
        <f t="shared" si="10"/>
        <v>0</v>
      </c>
      <c r="R10" s="5">
        <f t="shared" si="22"/>
        <v>0</v>
      </c>
      <c r="S10" s="5">
        <f t="shared" si="23"/>
        <v>0</v>
      </c>
      <c r="T10" s="5">
        <f t="shared" si="24"/>
        <v>0</v>
      </c>
      <c r="U10" s="5">
        <f t="shared" si="25"/>
        <v>0</v>
      </c>
      <c r="V10" s="5">
        <f t="shared" si="18"/>
        <v>0</v>
      </c>
      <c r="W10" s="5">
        <f t="shared" si="19"/>
        <v>0</v>
      </c>
      <c r="X10" s="5">
        <f t="shared" si="20"/>
        <v>0</v>
      </c>
      <c r="Y10" s="5">
        <f t="shared" si="11"/>
        <v>0</v>
      </c>
      <c r="Z10" s="5">
        <f t="shared" si="12"/>
        <v>0</v>
      </c>
      <c r="AA10" s="5">
        <f t="shared" si="13"/>
        <v>0</v>
      </c>
      <c r="AB10" s="5">
        <f t="shared" si="14"/>
        <v>0</v>
      </c>
      <c r="AC10" s="6">
        <f t="shared" si="15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16"/>
        <v>0</v>
      </c>
      <c r="H11" s="5">
        <f t="shared" si="17"/>
        <v>0</v>
      </c>
      <c r="I11" s="5">
        <f t="shared" si="3"/>
        <v>0</v>
      </c>
      <c r="J11" s="5">
        <f t="shared" si="4"/>
        <v>0</v>
      </c>
      <c r="K11" s="5">
        <f t="shared" si="5"/>
        <v>0</v>
      </c>
      <c r="L11" s="5">
        <f t="shared" si="6"/>
        <v>0</v>
      </c>
      <c r="M11" s="5">
        <f t="shared" si="7"/>
        <v>0</v>
      </c>
      <c r="N11" s="5">
        <f t="shared" si="8"/>
        <v>0</v>
      </c>
      <c r="O11" s="5">
        <f t="shared" si="9"/>
        <v>0</v>
      </c>
      <c r="P11" s="5">
        <f t="shared" si="21"/>
        <v>0</v>
      </c>
      <c r="Q11" s="5">
        <f t="shared" si="10"/>
        <v>0</v>
      </c>
      <c r="R11" s="5">
        <f t="shared" si="22"/>
        <v>0</v>
      </c>
      <c r="S11" s="5">
        <f t="shared" si="23"/>
        <v>0</v>
      </c>
      <c r="T11" s="5">
        <f t="shared" si="24"/>
        <v>0</v>
      </c>
      <c r="U11" s="5">
        <f t="shared" si="25"/>
        <v>0</v>
      </c>
      <c r="V11" s="5">
        <f t="shared" si="18"/>
        <v>0</v>
      </c>
      <c r="W11" s="5">
        <f t="shared" si="19"/>
        <v>0</v>
      </c>
      <c r="X11" s="5">
        <f t="shared" si="20"/>
        <v>0</v>
      </c>
      <c r="Y11" s="5">
        <f t="shared" si="11"/>
        <v>0</v>
      </c>
      <c r="Z11" s="5">
        <f t="shared" si="12"/>
        <v>0</v>
      </c>
      <c r="AA11" s="5">
        <f t="shared" si="13"/>
        <v>0</v>
      </c>
      <c r="AB11" s="5">
        <f t="shared" si="14"/>
        <v>0</v>
      </c>
      <c r="AC11" s="6">
        <f t="shared" si="15"/>
        <v>0</v>
      </c>
      <c r="AD11" s="6">
        <f t="shared" si="26"/>
        <v>0</v>
      </c>
      <c r="AE11" s="6">
        <f t="shared" si="27"/>
        <v>0</v>
      </c>
      <c r="AF11" s="6">
        <f t="shared" si="28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16"/>
        <v>0</v>
      </c>
      <c r="H12" s="5">
        <f t="shared" si="17"/>
        <v>0</v>
      </c>
      <c r="I12" s="5">
        <f t="shared" si="3"/>
        <v>0</v>
      </c>
      <c r="J12" s="5">
        <f t="shared" si="4"/>
        <v>0</v>
      </c>
      <c r="K12" s="5">
        <f t="shared" si="5"/>
        <v>0</v>
      </c>
      <c r="L12" s="5">
        <f t="shared" si="6"/>
        <v>0</v>
      </c>
      <c r="M12" s="5">
        <f t="shared" si="7"/>
        <v>0</v>
      </c>
      <c r="N12" s="5">
        <f>((BW12-BY12)^2+(BX12-BZ12)^2)^0.5 + ((BY12-CA12)^2+(BZ12-CB12)^2)^0.5</f>
        <v>0</v>
      </c>
      <c r="O12" s="5">
        <f>((CA12-CC12)^2+(CB12-CD12)^2)^0.5</f>
        <v>0</v>
      </c>
      <c r="P12" s="5">
        <f>((CE12-CG12)^2+(CF12-CH12)^2)^0.5</f>
        <v>0</v>
      </c>
      <c r="Q12" s="5">
        <f>((CG12-CI12)^2+(CH12-CJ12)^2)^0.5</f>
        <v>0</v>
      </c>
      <c r="R12" s="5">
        <f>((CO12-CQ12)^2+(CP12-CR12)^2)^0.5</f>
        <v>0</v>
      </c>
      <c r="S12" s="5">
        <f>((CQ12-CS12)^2+(CR12-CT12)^2)^0.5</f>
        <v>0</v>
      </c>
      <c r="T12" s="5">
        <f>((CY12-DA12)^2+(CZ12-DB12)^2)^0.5</f>
        <v>0</v>
      </c>
      <c r="U12" s="5">
        <f>((DA12-DC12)^2+(DB12-DD12)^2)^0.5</f>
        <v>0</v>
      </c>
      <c r="V12" s="5">
        <f t="shared" si="18"/>
        <v>0</v>
      </c>
      <c r="W12" s="5">
        <f t="shared" si="19"/>
        <v>0</v>
      </c>
      <c r="X12" s="5">
        <f t="shared" si="20"/>
        <v>0</v>
      </c>
      <c r="Y12" s="5">
        <f t="shared" si="11"/>
        <v>0</v>
      </c>
      <c r="Z12" s="5">
        <f t="shared" si="12"/>
        <v>0</v>
      </c>
      <c r="AA12" s="5">
        <f t="shared" si="13"/>
        <v>0</v>
      </c>
      <c r="AB12" s="5">
        <f t="shared" si="14"/>
        <v>0</v>
      </c>
      <c r="AC12" s="6">
        <f t="shared" si="15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AVERAGE(D3:D8)</f>
        <v>12.255083333333333</v>
      </c>
      <c r="E13" s="14">
        <f t="shared" ref="E13:AF13" si="29">AVERAGE(E3:E8)</f>
        <v>11.732366666666669</v>
      </c>
      <c r="F13" s="14">
        <f t="shared" si="29"/>
        <v>2.5348999999999999</v>
      </c>
      <c r="G13" s="14">
        <f t="shared" si="29"/>
        <v>0.70981666666666665</v>
      </c>
      <c r="H13" s="14">
        <f t="shared" si="29"/>
        <v>1.3933833333333332</v>
      </c>
      <c r="I13" s="14">
        <f t="shared" si="29"/>
        <v>0.70498333333333341</v>
      </c>
      <c r="J13" s="14">
        <f t="shared" si="29"/>
        <v>1.5819833333333335</v>
      </c>
      <c r="K13" s="14">
        <f t="shared" si="29"/>
        <v>0.81278333333333341</v>
      </c>
      <c r="L13" s="14">
        <f t="shared" si="29"/>
        <v>6.0653700860439876</v>
      </c>
      <c r="M13" s="14">
        <f t="shared" si="29"/>
        <v>1.7583349847556751</v>
      </c>
      <c r="N13" s="14">
        <f t="shared" si="29"/>
        <v>5.320388273926147</v>
      </c>
      <c r="O13" s="14">
        <f t="shared" si="29"/>
        <v>1.857731026014888</v>
      </c>
      <c r="P13" s="14">
        <f t="shared" si="29"/>
        <v>5.5057883998937109</v>
      </c>
      <c r="Q13" s="14">
        <f t="shared" si="29"/>
        <v>5.7921459241796276</v>
      </c>
      <c r="R13" s="14">
        <f t="shared" si="29"/>
        <v>3.8137440242838436</v>
      </c>
      <c r="S13" s="14">
        <f t="shared" si="29"/>
        <v>4.7451034284302356</v>
      </c>
      <c r="T13" s="14">
        <f t="shared" si="29"/>
        <v>5.089235185733985</v>
      </c>
      <c r="U13" s="14">
        <f t="shared" si="29"/>
        <v>6.2870161820522181</v>
      </c>
      <c r="V13" s="14">
        <f t="shared" si="29"/>
        <v>0.83857764807471014</v>
      </c>
      <c r="W13" s="14">
        <f t="shared" si="29"/>
        <v>1.6779859910175856</v>
      </c>
      <c r="X13" s="14">
        <f t="shared" si="29"/>
        <v>0.36255864572971808</v>
      </c>
      <c r="Y13" s="14">
        <f t="shared" si="29"/>
        <v>1.0714666666666668</v>
      </c>
      <c r="Z13" s="14">
        <f t="shared" si="29"/>
        <v>0.44860000000000005</v>
      </c>
      <c r="AA13" s="14">
        <f t="shared" si="29"/>
        <v>1.3562166666666666</v>
      </c>
      <c r="AB13" s="14">
        <f t="shared" si="29"/>
        <v>2.5390666666666668</v>
      </c>
      <c r="AC13" s="14">
        <f t="shared" si="29"/>
        <v>1.9268166666666666</v>
      </c>
      <c r="AD13" s="14">
        <f t="shared" si="29"/>
        <v>0.21958000000000005</v>
      </c>
      <c r="AE13" s="14">
        <f t="shared" si="29"/>
        <v>0.22275999999999999</v>
      </c>
      <c r="AF13" s="14">
        <f t="shared" si="29"/>
        <v>0.20903999999999995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STDEV(D3:D8)</f>
        <v>0.51269043453790586</v>
      </c>
      <c r="E14" s="14">
        <f t="shared" ref="E14:AF14" si="30">STDEV(E3:E8)</f>
        <v>0.51619688362742666</v>
      </c>
      <c r="F14" s="14">
        <f t="shared" si="30"/>
        <v>0.18885993751984567</v>
      </c>
      <c r="G14" s="14">
        <f t="shared" si="30"/>
        <v>0.17749617930160266</v>
      </c>
      <c r="H14" s="14">
        <f t="shared" si="30"/>
        <v>7.0510096203782499E-2</v>
      </c>
      <c r="I14" s="14">
        <f t="shared" si="30"/>
        <v>5.8741379509394169E-2</v>
      </c>
      <c r="J14" s="14">
        <f t="shared" si="30"/>
        <v>7.0941480578478641E-2</v>
      </c>
      <c r="K14" s="14">
        <f t="shared" si="30"/>
        <v>0.17995501011827017</v>
      </c>
      <c r="L14" s="14">
        <f t="shared" si="30"/>
        <v>0.28292729311131842</v>
      </c>
      <c r="M14" s="14">
        <f t="shared" si="30"/>
        <v>8.0268223233806016E-2</v>
      </c>
      <c r="N14" s="14">
        <f t="shared" si="30"/>
        <v>0.43217091857991186</v>
      </c>
      <c r="O14" s="14">
        <f t="shared" si="30"/>
        <v>0.28309392871008454</v>
      </c>
      <c r="P14" s="14">
        <f t="shared" si="30"/>
        <v>0.19817134503962955</v>
      </c>
      <c r="Q14" s="14">
        <f t="shared" si="30"/>
        <v>0.33052123420691576</v>
      </c>
      <c r="R14" s="14">
        <f t="shared" si="30"/>
        <v>0.50990107035491838</v>
      </c>
      <c r="S14" s="14">
        <f t="shared" si="30"/>
        <v>0.39469563194256035</v>
      </c>
      <c r="T14" s="14">
        <f t="shared" si="30"/>
        <v>0.34397160182050507</v>
      </c>
      <c r="U14" s="14">
        <f t="shared" si="30"/>
        <v>0.44061609510653132</v>
      </c>
      <c r="V14" s="14">
        <f t="shared" si="30"/>
        <v>4.310519434343011E-2</v>
      </c>
      <c r="W14" s="14">
        <f t="shared" si="30"/>
        <v>9.0315761296008309E-2</v>
      </c>
      <c r="X14" s="14">
        <f t="shared" si="30"/>
        <v>8.9831097555130787E-2</v>
      </c>
      <c r="Y14" s="14">
        <f t="shared" si="30"/>
        <v>6.5828707010442356E-2</v>
      </c>
      <c r="Z14" s="14">
        <f t="shared" si="30"/>
        <v>6.9650728639404441E-2</v>
      </c>
      <c r="AA14" s="14">
        <f t="shared" si="30"/>
        <v>5.720487450092572E-2</v>
      </c>
      <c r="AB14" s="14">
        <f t="shared" si="30"/>
        <v>0.10906259976117694</v>
      </c>
      <c r="AC14" s="14">
        <f t="shared" si="30"/>
        <v>0.19112393274173359</v>
      </c>
      <c r="AD14" s="14">
        <f t="shared" si="30"/>
        <v>3.2584843102276793E-2</v>
      </c>
      <c r="AE14" s="14">
        <f t="shared" si="30"/>
        <v>1.9957404640884517E-2</v>
      </c>
      <c r="AF14" s="14">
        <f t="shared" si="30"/>
        <v>3.0640218667627117E-2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MAX(D3:D8)-MIN(D3:D8)</f>
        <v>1.3506</v>
      </c>
      <c r="E15" s="14">
        <f t="shared" ref="E15:AF15" si="31">MAX(E3:E8)-MIN(E3:E8)</f>
        <v>1.5386000000000006</v>
      </c>
      <c r="F15" s="14">
        <f t="shared" si="31"/>
        <v>0.57850000000000001</v>
      </c>
      <c r="G15" s="14">
        <f t="shared" si="31"/>
        <v>0.54420000000000002</v>
      </c>
      <c r="H15" s="14">
        <f t="shared" si="31"/>
        <v>0.17659999999999987</v>
      </c>
      <c r="I15" s="14">
        <f t="shared" si="31"/>
        <v>0.16390000000000038</v>
      </c>
      <c r="J15" s="14">
        <f t="shared" si="31"/>
        <v>0.21329999999999982</v>
      </c>
      <c r="K15" s="14">
        <f t="shared" si="31"/>
        <v>0.44569999999999954</v>
      </c>
      <c r="L15" s="14">
        <f t="shared" si="31"/>
        <v>0.77682182024760227</v>
      </c>
      <c r="M15" s="14">
        <f t="shared" si="31"/>
        <v>0.21204090672287257</v>
      </c>
      <c r="N15" s="14">
        <f t="shared" si="31"/>
        <v>0.99994437506616585</v>
      </c>
      <c r="O15" s="14">
        <f t="shared" si="31"/>
        <v>0.52950959136484421</v>
      </c>
      <c r="P15" s="14">
        <f t="shared" si="31"/>
        <v>0.47602374812207682</v>
      </c>
      <c r="Q15" s="14">
        <f t="shared" si="31"/>
        <v>0.86772347511870862</v>
      </c>
      <c r="R15" s="14">
        <f t="shared" si="31"/>
        <v>1.3779643475637782</v>
      </c>
      <c r="S15" s="14">
        <f t="shared" si="31"/>
        <v>1.0861832439021226</v>
      </c>
      <c r="T15" s="14">
        <f t="shared" si="31"/>
        <v>0.82706121022329171</v>
      </c>
      <c r="U15" s="14">
        <f t="shared" si="31"/>
        <v>0.86124849218919586</v>
      </c>
      <c r="V15" s="14">
        <f t="shared" si="31"/>
        <v>0.12235190517555095</v>
      </c>
      <c r="W15" s="14">
        <f t="shared" si="31"/>
        <v>0.24364468864381306</v>
      </c>
      <c r="X15" s="14">
        <f t="shared" si="31"/>
        <v>0.20772434226712677</v>
      </c>
      <c r="Y15" s="14">
        <f t="shared" si="31"/>
        <v>0.1802999999999999</v>
      </c>
      <c r="Z15" s="14">
        <f t="shared" si="31"/>
        <v>0.19300000000000006</v>
      </c>
      <c r="AA15" s="14">
        <f t="shared" si="31"/>
        <v>0.15999999999999992</v>
      </c>
      <c r="AB15" s="14">
        <f t="shared" si="31"/>
        <v>0.28200000000000003</v>
      </c>
      <c r="AC15" s="14">
        <f t="shared" si="31"/>
        <v>0.59250000000000025</v>
      </c>
      <c r="AD15" s="14">
        <f t="shared" si="31"/>
        <v>9.1499999999999693E-2</v>
      </c>
      <c r="AE15" s="14">
        <f t="shared" si="31"/>
        <v>5.139999999999989E-2</v>
      </c>
      <c r="AF15" s="14">
        <f t="shared" si="31"/>
        <v>8.0700000000000216E-2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MIN(D3:D8)</f>
        <v>11.592599999999999</v>
      </c>
      <c r="E16" s="14">
        <f t="shared" ref="E16:AF16" si="32">MIN(E3:E8)</f>
        <v>10.9893</v>
      </c>
      <c r="F16" s="14">
        <f t="shared" si="32"/>
        <v>2.2574000000000001</v>
      </c>
      <c r="G16" s="14">
        <f t="shared" si="32"/>
        <v>0.42609999999999998</v>
      </c>
      <c r="H16" s="14">
        <f t="shared" si="32"/>
        <v>1.3130999999999999</v>
      </c>
      <c r="I16" s="14">
        <f t="shared" si="32"/>
        <v>0.60769999999999991</v>
      </c>
      <c r="J16" s="14">
        <f t="shared" si="32"/>
        <v>1.4891000000000001</v>
      </c>
      <c r="K16" s="14">
        <f t="shared" si="32"/>
        <v>0.5766</v>
      </c>
      <c r="L16" s="14">
        <f t="shared" si="32"/>
        <v>5.7857134192768305</v>
      </c>
      <c r="M16" s="14">
        <f t="shared" si="32"/>
        <v>1.6695845740782349</v>
      </c>
      <c r="N16" s="14">
        <f t="shared" si="32"/>
        <v>4.8367582415376269</v>
      </c>
      <c r="O16" s="14">
        <f t="shared" si="32"/>
        <v>1.5351054817177876</v>
      </c>
      <c r="P16" s="14">
        <f t="shared" si="32"/>
        <v>5.2923505193817233</v>
      </c>
      <c r="Q16" s="14">
        <f t="shared" si="32"/>
        <v>5.318376467494569</v>
      </c>
      <c r="R16" s="14">
        <f t="shared" si="32"/>
        <v>3.1393264245694485</v>
      </c>
      <c r="S16" s="14">
        <f t="shared" si="32"/>
        <v>4.1154663040778257</v>
      </c>
      <c r="T16" s="14">
        <f t="shared" si="32"/>
        <v>4.7862605915265419</v>
      </c>
      <c r="U16" s="14">
        <f t="shared" si="32"/>
        <v>5.9243900960352027</v>
      </c>
      <c r="V16" s="14">
        <f t="shared" si="32"/>
        <v>0.77209031207495349</v>
      </c>
      <c r="W16" s="14">
        <f t="shared" si="32"/>
        <v>1.6072557543838502</v>
      </c>
      <c r="X16" s="14">
        <f t="shared" si="32"/>
        <v>0.27046718839814954</v>
      </c>
      <c r="Y16" s="14">
        <f t="shared" si="32"/>
        <v>1.0122</v>
      </c>
      <c r="Z16" s="14">
        <f t="shared" si="32"/>
        <v>0.35050000000000003</v>
      </c>
      <c r="AA16" s="14">
        <f t="shared" si="32"/>
        <v>1.2889999999999999</v>
      </c>
      <c r="AB16" s="14">
        <f t="shared" si="32"/>
        <v>2.3952</v>
      </c>
      <c r="AC16" s="14">
        <f t="shared" si="32"/>
        <v>1.6204999999999998</v>
      </c>
      <c r="AD16" s="14">
        <f t="shared" si="32"/>
        <v>0.17330000000000023</v>
      </c>
      <c r="AE16" s="14">
        <f t="shared" si="32"/>
        <v>0.19809999999999994</v>
      </c>
      <c r="AF16" s="14">
        <f t="shared" si="32"/>
        <v>0.17079999999999984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MAX(D3:D8)</f>
        <v>12.943199999999999</v>
      </c>
      <c r="E17" s="14">
        <f t="shared" ref="E17:AF17" si="33">MAX(E3:E8)</f>
        <v>12.527900000000001</v>
      </c>
      <c r="F17" s="14">
        <f t="shared" si="33"/>
        <v>2.8359000000000001</v>
      </c>
      <c r="G17" s="14">
        <f t="shared" si="33"/>
        <v>0.97030000000000005</v>
      </c>
      <c r="H17" s="14">
        <f t="shared" si="33"/>
        <v>1.4896999999999998</v>
      </c>
      <c r="I17" s="14">
        <f t="shared" si="33"/>
        <v>0.77160000000000029</v>
      </c>
      <c r="J17" s="14">
        <f t="shared" si="33"/>
        <v>1.7023999999999999</v>
      </c>
      <c r="K17" s="14">
        <f t="shared" si="33"/>
        <v>1.0222999999999995</v>
      </c>
      <c r="L17" s="14">
        <f t="shared" si="33"/>
        <v>6.5625352395244327</v>
      </c>
      <c r="M17" s="14">
        <f t="shared" si="33"/>
        <v>1.8816254808011075</v>
      </c>
      <c r="N17" s="14">
        <f t="shared" si="33"/>
        <v>5.8367026166037927</v>
      </c>
      <c r="O17" s="14">
        <f t="shared" si="33"/>
        <v>2.0646150730826318</v>
      </c>
      <c r="P17" s="14">
        <f t="shared" si="33"/>
        <v>5.7683742675038001</v>
      </c>
      <c r="Q17" s="14">
        <f t="shared" si="33"/>
        <v>6.1860999426132777</v>
      </c>
      <c r="R17" s="14">
        <f t="shared" si="33"/>
        <v>4.5172907721332267</v>
      </c>
      <c r="S17" s="14">
        <f t="shared" si="33"/>
        <v>5.2016495479799483</v>
      </c>
      <c r="T17" s="14">
        <f t="shared" si="33"/>
        <v>5.6133218017498336</v>
      </c>
      <c r="U17" s="14">
        <f t="shared" si="33"/>
        <v>6.7856385882243986</v>
      </c>
      <c r="V17" s="14">
        <f t="shared" si="33"/>
        <v>0.89444221725050443</v>
      </c>
      <c r="W17" s="14">
        <f t="shared" si="33"/>
        <v>1.8509004430276632</v>
      </c>
      <c r="X17" s="14">
        <f t="shared" si="33"/>
        <v>0.47819153066527631</v>
      </c>
      <c r="Y17" s="14">
        <f t="shared" si="33"/>
        <v>1.1924999999999999</v>
      </c>
      <c r="Z17" s="14">
        <f t="shared" si="33"/>
        <v>0.54350000000000009</v>
      </c>
      <c r="AA17" s="14">
        <f t="shared" si="33"/>
        <v>1.4489999999999998</v>
      </c>
      <c r="AB17" s="14">
        <f t="shared" si="33"/>
        <v>2.6772</v>
      </c>
      <c r="AC17" s="14">
        <f t="shared" si="33"/>
        <v>2.2130000000000001</v>
      </c>
      <c r="AD17" s="14">
        <f t="shared" si="33"/>
        <v>0.26479999999999992</v>
      </c>
      <c r="AE17" s="14">
        <f t="shared" si="33"/>
        <v>0.24949999999999983</v>
      </c>
      <c r="AF17" s="14">
        <f t="shared" si="33"/>
        <v>0.25150000000000006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COUNT(D3:D8)</f>
        <v>6</v>
      </c>
      <c r="E18" s="15">
        <f t="shared" ref="E18:AF18" si="34">COUNT(E3:E8)</f>
        <v>6</v>
      </c>
      <c r="F18" s="15">
        <f t="shared" si="34"/>
        <v>6</v>
      </c>
      <c r="G18" s="15">
        <f t="shared" si="34"/>
        <v>6</v>
      </c>
      <c r="H18" s="15">
        <f t="shared" si="34"/>
        <v>6</v>
      </c>
      <c r="I18" s="15">
        <f t="shared" si="34"/>
        <v>6</v>
      </c>
      <c r="J18" s="15">
        <f t="shared" si="34"/>
        <v>6</v>
      </c>
      <c r="K18" s="15">
        <f t="shared" si="34"/>
        <v>6</v>
      </c>
      <c r="L18" s="15">
        <f t="shared" si="34"/>
        <v>6</v>
      </c>
      <c r="M18" s="15">
        <f t="shared" si="34"/>
        <v>6</v>
      </c>
      <c r="N18" s="15">
        <f t="shared" si="34"/>
        <v>5</v>
      </c>
      <c r="O18" s="15">
        <f t="shared" si="34"/>
        <v>3</v>
      </c>
      <c r="P18" s="15">
        <f t="shared" si="34"/>
        <v>5</v>
      </c>
      <c r="Q18" s="15">
        <f t="shared" si="34"/>
        <v>5</v>
      </c>
      <c r="R18" s="15">
        <f t="shared" si="34"/>
        <v>5</v>
      </c>
      <c r="S18" s="15">
        <f t="shared" si="34"/>
        <v>5</v>
      </c>
      <c r="T18" s="15">
        <f t="shared" si="34"/>
        <v>5</v>
      </c>
      <c r="U18" s="15">
        <f t="shared" si="34"/>
        <v>5</v>
      </c>
      <c r="V18" s="15">
        <f t="shared" si="34"/>
        <v>6</v>
      </c>
      <c r="W18" s="15">
        <f t="shared" si="34"/>
        <v>6</v>
      </c>
      <c r="X18" s="15">
        <f t="shared" si="34"/>
        <v>6</v>
      </c>
      <c r="Y18" s="15">
        <f t="shared" si="34"/>
        <v>6</v>
      </c>
      <c r="Z18" s="15">
        <f t="shared" si="34"/>
        <v>6</v>
      </c>
      <c r="AA18" s="15">
        <f t="shared" si="34"/>
        <v>6</v>
      </c>
      <c r="AB18" s="15">
        <f t="shared" si="34"/>
        <v>6</v>
      </c>
      <c r="AC18" s="15">
        <f t="shared" si="34"/>
        <v>6</v>
      </c>
      <c r="AD18" s="15">
        <f t="shared" si="34"/>
        <v>5</v>
      </c>
      <c r="AE18" s="15">
        <f t="shared" si="34"/>
        <v>5</v>
      </c>
      <c r="AF18" s="15">
        <f t="shared" si="34"/>
        <v>5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259</v>
      </c>
      <c r="C23" s="1"/>
      <c r="D23" s="5">
        <f t="shared" ref="D23:D31" si="35">((AG23-AW23)^2+(AH23-AX23)^2)^0.5</f>
        <v>15.7721</v>
      </c>
      <c r="E23" s="5">
        <f t="shared" ref="E23:E31" si="36">((AG23-AU23)^2+(AH23-AV23)^2)^0.5</f>
        <v>14.772</v>
      </c>
      <c r="F23" s="5">
        <f t="shared" ref="F23:F31" si="37">((AG23-AM23)^2+(AH23-AN23)^2)^0.5</f>
        <v>2.8923999999999999</v>
      </c>
      <c r="G23" s="5">
        <f t="shared" ref="G23:G31" si="38">((AG23-AI23)^2+(AH23-AJ23)^2)^0.5</f>
        <v>0.92269999999999996</v>
      </c>
      <c r="H23" s="5">
        <f t="shared" ref="H23:H31" si="39">((AK23-AM23)^2+(AL23-AN23)^2)^0.5</f>
        <v>1.4909999999999999</v>
      </c>
      <c r="I23" s="5">
        <f t="shared" ref="I23:I31" si="40">((AM23-AO23)^2+(AN23-AP23)^2)^0.5</f>
        <v>0.76840000000000019</v>
      </c>
      <c r="J23" s="5">
        <f t="shared" ref="J23:J31" si="41">((AO23-AQ23)^2+(AP23-AR23)^2)^0.5</f>
        <v>2.2440999999999995</v>
      </c>
      <c r="K23" s="5">
        <f t="shared" ref="K23:K31" si="42">((AQ23-AS23)^2+(AR23-AT23)^2)^0.5</f>
        <v>0.85280000000000022</v>
      </c>
      <c r="L23" s="5">
        <f t="shared" ref="L23:L31" si="43">((BS23-BU23)^2+(BT23-BV23)^2)^0.5</f>
        <v>6.5147318670840173</v>
      </c>
      <c r="M23" s="5">
        <f t="shared" ref="M23:M31" si="44">((BU23-BW23)^2+(BV23-BX23)^2)^0.5</f>
        <v>1.6879912470152199</v>
      </c>
      <c r="N23" s="5">
        <f t="shared" ref="N23:N31" si="45">((BW23-BY23)^2+(BX23-BZ23)^2)^0.5 + ((BY23-CA23)^2+(BZ23-CB23)^2)^0.5</f>
        <v>5.470825642441917</v>
      </c>
      <c r="O23" s="5">
        <f t="shared" ref="O23:O31" si="46">((CA23-CC23)^2+(CB23-CD23)^2)^0.5</f>
        <v>1.8742685826743177</v>
      </c>
      <c r="P23" s="5">
        <f>((CE23-CG23)^2+(CF23-CH23)^2)^0.5</f>
        <v>6.1044462123930625</v>
      </c>
      <c r="Q23" s="5">
        <f t="shared" ref="Q23:Q31" si="47">((CG23-CI23)^2+(CH23-CJ23)^2)^0.5</f>
        <v>6.4502470875153302</v>
      </c>
      <c r="R23" s="5">
        <f>((CO23-CQ23)^2+(CP23-CR23)^2)^0.5</f>
        <v>4.2578267848751192</v>
      </c>
      <c r="S23" s="5">
        <f>((CQ23-CS23)^2+(CR23-CT23)^2)^0.5</f>
        <v>5.3344308834213976</v>
      </c>
      <c r="T23" s="5">
        <f>((CY23-DA23)^2+(CZ23-DB23)^2)^0.5</f>
        <v>5.4541132001453727</v>
      </c>
      <c r="U23" s="5">
        <f>((DA23-DC23)^2+(DB23-DD23)^2)^0.5</f>
        <v>7.2168018020450031</v>
      </c>
      <c r="V23" s="5" t="s">
        <v>566</v>
      </c>
      <c r="W23" s="5" t="s">
        <v>566</v>
      </c>
      <c r="X23" s="5" t="s">
        <v>566</v>
      </c>
      <c r="Y23" s="5">
        <f t="shared" ref="Y23:Y31" si="48">((BE23-BK23)^2+(BF23-BL23)^2)^0.5</f>
        <v>1.117</v>
      </c>
      <c r="Z23" s="5">
        <f t="shared" ref="Z23:Z31" si="49">((BG23-BI23)^2+(BH23-BJ23)^2)^0.5</f>
        <v>0.61970000000000003</v>
      </c>
      <c r="AA23" s="5">
        <f t="shared" ref="AA23:AA31" si="50">((BC23-BM23)^2+(BD23-BN23)^2)^0.5</f>
        <v>1.7450000000000001</v>
      </c>
      <c r="AB23" s="5">
        <f t="shared" ref="AB23:AB31" si="51">((BA23-BO23)^2+(BB23-BP23)^2)^0.5</f>
        <v>3.7356999999999996</v>
      </c>
      <c r="AC23" s="6">
        <f t="shared" ref="AC23:AC31" si="52">((AY23-BQ23)^2+(AZ23-BR23)^2)^0.5</f>
        <v>2.7641</v>
      </c>
      <c r="AD23" s="6">
        <f>((CK23-CM23)^2+(CL23-CN23)^2)^0.5</f>
        <v>0.24770000000000003</v>
      </c>
      <c r="AE23" s="6">
        <f>((CU23-CW23)^2+(CV23-CX23)^2)^0.5</f>
        <v>0.36009999999999998</v>
      </c>
      <c r="AF23" s="6">
        <f>((DE23-DG23)^2+(DF23-DH23)^2)^0.5</f>
        <v>0.23499999999999999</v>
      </c>
      <c r="AG23" s="9">
        <v>0</v>
      </c>
      <c r="AH23" s="9">
        <v>0</v>
      </c>
      <c r="AI23" s="9">
        <v>0</v>
      </c>
      <c r="AJ23" s="9">
        <v>-0.92269999999999996</v>
      </c>
      <c r="AK23" s="9">
        <v>0</v>
      </c>
      <c r="AL23" s="9">
        <v>-1.4014</v>
      </c>
      <c r="AM23" s="9">
        <v>0</v>
      </c>
      <c r="AN23" s="9">
        <v>-2.8923999999999999</v>
      </c>
      <c r="AO23" s="9">
        <v>0</v>
      </c>
      <c r="AP23" s="9">
        <v>-3.6608000000000001</v>
      </c>
      <c r="AQ23" s="9">
        <v>0</v>
      </c>
      <c r="AR23" s="9">
        <v>-5.9048999999999996</v>
      </c>
      <c r="AS23" s="9">
        <v>0</v>
      </c>
      <c r="AT23" s="9">
        <v>-6.7576999999999998</v>
      </c>
      <c r="AU23" s="9">
        <v>0</v>
      </c>
      <c r="AV23" s="9">
        <v>-14.772</v>
      </c>
      <c r="AW23" s="9">
        <v>0</v>
      </c>
      <c r="AX23" s="9">
        <v>-15.7721</v>
      </c>
      <c r="AY23" s="18">
        <v>1.4521999999999999</v>
      </c>
      <c r="AZ23" s="18">
        <v>-6.2065000000000001</v>
      </c>
      <c r="BA23" s="19">
        <v>2.0116999999999998</v>
      </c>
      <c r="BB23" s="19">
        <v>-6.2065000000000001</v>
      </c>
      <c r="BC23" s="19">
        <v>1.0116000000000001</v>
      </c>
      <c r="BD23" s="19">
        <v>-6.2065000000000001</v>
      </c>
      <c r="BE23" s="19">
        <v>0.64959999999999996</v>
      </c>
      <c r="BF23" s="19">
        <v>-6.2065000000000001</v>
      </c>
      <c r="BG23" s="19">
        <v>0.39050000000000001</v>
      </c>
      <c r="BH23" s="19">
        <v>-6.2065000000000001</v>
      </c>
      <c r="BI23" s="19">
        <v>-0.22919999999999999</v>
      </c>
      <c r="BJ23" s="19">
        <v>-6.2065000000000001</v>
      </c>
      <c r="BK23" s="19">
        <v>-0.46739999999999998</v>
      </c>
      <c r="BL23" s="19">
        <v>-6.2065000000000001</v>
      </c>
      <c r="BM23" s="19">
        <v>-0.73340000000000005</v>
      </c>
      <c r="BN23" s="19">
        <v>-6.2065000000000001</v>
      </c>
      <c r="BO23" s="19">
        <v>-1.724</v>
      </c>
      <c r="BP23" s="19">
        <v>-6.2065000000000001</v>
      </c>
      <c r="BQ23" s="19">
        <v>-1.3119000000000001</v>
      </c>
      <c r="BR23" s="19">
        <v>-6.2065000000000001</v>
      </c>
      <c r="BS23" s="17">
        <v>0</v>
      </c>
      <c r="BT23" s="17">
        <v>0</v>
      </c>
      <c r="BU23" s="17">
        <v>3.5611000000000002</v>
      </c>
      <c r="BV23" s="17">
        <v>5.4553000000000003</v>
      </c>
      <c r="BW23" s="17">
        <v>4.3884999999999996</v>
      </c>
      <c r="BX23" s="17">
        <v>6.9265999999999996</v>
      </c>
      <c r="BY23" s="17">
        <v>4.3884999999999996</v>
      </c>
      <c r="BZ23" s="17">
        <v>6.9265999999999996</v>
      </c>
      <c r="CA23" s="17">
        <v>7.5349000000000004</v>
      </c>
      <c r="CB23" s="17">
        <v>11.402100000000001</v>
      </c>
      <c r="CC23" s="17">
        <v>9.2684999999999995</v>
      </c>
      <c r="CD23" s="17">
        <v>12.1145</v>
      </c>
      <c r="CE23" s="12">
        <v>2.8569</v>
      </c>
      <c r="CF23" s="12">
        <v>-0.16259999999999999</v>
      </c>
      <c r="CG23" s="12">
        <v>1.6453</v>
      </c>
      <c r="CH23" s="12">
        <v>5.8204000000000002</v>
      </c>
      <c r="CI23" s="12">
        <v>2.9496000000000002</v>
      </c>
      <c r="CJ23" s="12">
        <v>12.1374</v>
      </c>
      <c r="CK23" s="12">
        <v>2.3603000000000001</v>
      </c>
      <c r="CL23" s="12">
        <v>3.1236000000000002</v>
      </c>
      <c r="CM23" s="12">
        <v>2.1126</v>
      </c>
      <c r="CN23" s="12">
        <v>3.1236000000000002</v>
      </c>
      <c r="CO23" s="12">
        <v>2.2395999999999998</v>
      </c>
      <c r="CP23" s="12">
        <v>1.2000999999999999</v>
      </c>
      <c r="CQ23" s="12">
        <v>-1.1786000000000001</v>
      </c>
      <c r="CR23" s="12">
        <v>-1.3386</v>
      </c>
      <c r="CS23" s="12">
        <v>0.36770000000000003</v>
      </c>
      <c r="CT23" s="12">
        <v>-6.444</v>
      </c>
      <c r="CU23" s="12">
        <v>1.1513</v>
      </c>
      <c r="CV23" s="12">
        <v>0.18729999999999999</v>
      </c>
      <c r="CW23" s="12">
        <v>0.79120000000000001</v>
      </c>
      <c r="CX23" s="12">
        <v>0.18729999999999999</v>
      </c>
      <c r="CY23" s="12">
        <v>-0.1321</v>
      </c>
      <c r="CZ23" s="12">
        <v>0.53910000000000002</v>
      </c>
      <c r="DA23" s="12">
        <v>-0.2203</v>
      </c>
      <c r="DB23" s="12">
        <v>-4.9142999999999999</v>
      </c>
      <c r="DC23" s="12">
        <v>6.2527999999999997</v>
      </c>
      <c r="DD23" s="12">
        <v>-8.1051000000000002</v>
      </c>
      <c r="DE23" s="12">
        <v>0.25019999999999998</v>
      </c>
      <c r="DF23" s="12">
        <v>-2.0701000000000001</v>
      </c>
      <c r="DG23" s="12">
        <v>1.52E-2</v>
      </c>
      <c r="DH23" s="12">
        <v>-2.0701000000000001</v>
      </c>
    </row>
    <row r="24" spans="2:120" x14ac:dyDescent="0.2">
      <c r="B24" s="1" t="s">
        <v>260</v>
      </c>
      <c r="C24" s="1" t="s">
        <v>516</v>
      </c>
      <c r="D24" s="5">
        <f t="shared" si="35"/>
        <v>14.427199999999999</v>
      </c>
      <c r="E24" s="5">
        <f t="shared" si="36"/>
        <v>14.1129</v>
      </c>
      <c r="F24" s="5">
        <f t="shared" si="37"/>
        <v>2.9940000000000002</v>
      </c>
      <c r="G24" s="5">
        <f t="shared" si="38"/>
        <v>0.95630000000000004</v>
      </c>
      <c r="H24" s="5">
        <f t="shared" si="39"/>
        <v>1.5354000000000003</v>
      </c>
      <c r="I24" s="5">
        <f t="shared" si="40"/>
        <v>0.79759999999999964</v>
      </c>
      <c r="J24" s="5">
        <f t="shared" si="41"/>
        <v>1.5423999999999998</v>
      </c>
      <c r="K24" s="5">
        <f t="shared" si="42"/>
        <v>1.0223000000000004</v>
      </c>
      <c r="L24" s="5" t="s">
        <v>566</v>
      </c>
      <c r="M24" s="5" t="s">
        <v>566</v>
      </c>
      <c r="N24" s="5" t="s">
        <v>566</v>
      </c>
      <c r="O24" s="5" t="s">
        <v>566</v>
      </c>
      <c r="P24" s="5">
        <f t="shared" ref="P24:P31" si="53">((CE24-CG24)^2+(CF24-CH24)^2)^0.5</f>
        <v>5.7619661731044554</v>
      </c>
      <c r="Q24" s="5">
        <f t="shared" si="47"/>
        <v>6.3234705486781539</v>
      </c>
      <c r="R24" s="5">
        <f t="shared" ref="R24:R31" si="54">((CO24-CQ24)^2+(CP24-CR24)^2)^0.5</f>
        <v>3.6476192687834068</v>
      </c>
      <c r="S24" s="5">
        <f t="shared" ref="S24:S31" si="55">((CQ24-CS24)^2+(CR24-CT24)^2)^0.5</f>
        <v>4.9667941461268557</v>
      </c>
      <c r="T24" s="5">
        <f t="shared" ref="T24:T31" si="56">((CY24-DA24)^2+(CZ24-DB24)^2)^0.5</f>
        <v>5.5789397747242253</v>
      </c>
      <c r="U24" s="5">
        <f t="shared" ref="U24:U31" si="57">((DA24-DC24)^2+(DB24-DD24)^2)^0.5</f>
        <v>6.0224630451336099</v>
      </c>
      <c r="V24" s="5" t="s">
        <v>566</v>
      </c>
      <c r="W24" s="5" t="s">
        <v>566</v>
      </c>
      <c r="X24" s="5" t="s">
        <v>566</v>
      </c>
      <c r="Y24" s="5">
        <f t="shared" si="48"/>
        <v>1.1677</v>
      </c>
      <c r="Z24" s="5">
        <f t="shared" si="49"/>
        <v>0.55059999999999998</v>
      </c>
      <c r="AA24" s="5">
        <f t="shared" si="50"/>
        <v>1.6217000000000001</v>
      </c>
      <c r="AB24" s="5">
        <f t="shared" si="51"/>
        <v>3.2214</v>
      </c>
      <c r="AC24" s="6">
        <f t="shared" si="52"/>
        <v>2.3406000000000002</v>
      </c>
      <c r="AD24" s="6">
        <f t="shared" ref="AD24:AD31" si="58">((CK24-CM24)^2+(CL24-CN24)^2)^0.5</f>
        <v>0.26600000000000001</v>
      </c>
      <c r="AE24" s="6">
        <f t="shared" ref="AE24:AE31" si="59">((CU24-CW24)^2+(CV24-CX24)^2)^0.5</f>
        <v>0.2952999999999999</v>
      </c>
      <c r="AF24" s="6">
        <f t="shared" ref="AF24:AF31" si="60">((DE24-DG24)^2+(DF24-DH24)^2)^0.5</f>
        <v>0.24380000000000002</v>
      </c>
      <c r="AG24" s="9">
        <v>0</v>
      </c>
      <c r="AH24" s="9">
        <v>0</v>
      </c>
      <c r="AI24" s="9">
        <v>0</v>
      </c>
      <c r="AJ24" s="9">
        <v>-0.95630000000000004</v>
      </c>
      <c r="AK24" s="9">
        <v>0</v>
      </c>
      <c r="AL24" s="9">
        <v>-1.4585999999999999</v>
      </c>
      <c r="AM24" s="9">
        <v>0</v>
      </c>
      <c r="AN24" s="9">
        <v>-2.9940000000000002</v>
      </c>
      <c r="AO24" s="9">
        <v>0</v>
      </c>
      <c r="AP24" s="9">
        <v>-3.7915999999999999</v>
      </c>
      <c r="AQ24" s="9">
        <v>0</v>
      </c>
      <c r="AR24" s="9">
        <v>-5.3339999999999996</v>
      </c>
      <c r="AS24" s="9">
        <v>0</v>
      </c>
      <c r="AT24" s="9">
        <v>-6.3563000000000001</v>
      </c>
      <c r="AU24" s="9">
        <v>0</v>
      </c>
      <c r="AV24" s="9">
        <v>-14.1129</v>
      </c>
      <c r="AW24" s="9">
        <v>0</v>
      </c>
      <c r="AX24" s="9">
        <v>-14.427199999999999</v>
      </c>
      <c r="AY24" s="18">
        <v>1.2833000000000001</v>
      </c>
      <c r="AZ24" s="18">
        <v>-5.2272999999999996</v>
      </c>
      <c r="BA24" s="19">
        <v>1.6763999999999999</v>
      </c>
      <c r="BB24" s="19">
        <v>-5.2272999999999996</v>
      </c>
      <c r="BC24" s="19">
        <v>0.9042</v>
      </c>
      <c r="BD24" s="19">
        <v>-5.2272999999999996</v>
      </c>
      <c r="BE24" s="19">
        <v>0.69720000000000004</v>
      </c>
      <c r="BF24" s="19">
        <v>-5.2272999999999996</v>
      </c>
      <c r="BG24" s="19">
        <v>0.31690000000000002</v>
      </c>
      <c r="BH24" s="19">
        <v>-5.2272999999999996</v>
      </c>
      <c r="BI24" s="19">
        <v>-0.23369999999999999</v>
      </c>
      <c r="BJ24" s="19">
        <v>-5.2272999999999996</v>
      </c>
      <c r="BK24" s="19">
        <v>-0.47049999999999997</v>
      </c>
      <c r="BL24" s="19">
        <v>-5.2272999999999996</v>
      </c>
      <c r="BM24" s="19">
        <v>-0.71750000000000003</v>
      </c>
      <c r="BN24" s="19">
        <v>-5.2272999999999996</v>
      </c>
      <c r="BO24" s="19">
        <v>-1.5449999999999999</v>
      </c>
      <c r="BP24" s="19">
        <v>-5.2272999999999996</v>
      </c>
      <c r="BQ24" s="19">
        <v>-1.0572999999999999</v>
      </c>
      <c r="BR24" s="19">
        <v>-5.2272999999999996</v>
      </c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2">
        <v>0</v>
      </c>
      <c r="CF24" s="12">
        <v>0</v>
      </c>
      <c r="CG24" s="12">
        <v>3.8372999999999999</v>
      </c>
      <c r="CH24" s="12">
        <v>-4.2983000000000002</v>
      </c>
      <c r="CI24" s="12">
        <v>1.1836</v>
      </c>
      <c r="CJ24" s="12">
        <v>1.4414</v>
      </c>
      <c r="CK24" s="12">
        <v>2.1284999999999998</v>
      </c>
      <c r="CL24" s="12">
        <v>-2.4624999999999999</v>
      </c>
      <c r="CM24" s="12">
        <v>2.1284999999999998</v>
      </c>
      <c r="CN24" s="12">
        <v>-2.1964999999999999</v>
      </c>
      <c r="CO24" s="12">
        <v>1.0998000000000001</v>
      </c>
      <c r="CP24" s="12">
        <v>-1.0052000000000001</v>
      </c>
      <c r="CQ24" s="12">
        <v>2.2155</v>
      </c>
      <c r="CR24" s="12">
        <v>-4.4779999999999998</v>
      </c>
      <c r="CS24" s="12">
        <v>2.4752000000000001</v>
      </c>
      <c r="CT24" s="12">
        <v>0.48199999999999998</v>
      </c>
      <c r="CU24" s="12">
        <v>1.585</v>
      </c>
      <c r="CV24" s="12">
        <v>-2.1551999999999998</v>
      </c>
      <c r="CW24" s="12">
        <v>1.2897000000000001</v>
      </c>
      <c r="CX24" s="12">
        <v>-2.1551999999999998</v>
      </c>
      <c r="CY24" s="12">
        <v>1.3251999999999999</v>
      </c>
      <c r="CZ24" s="12">
        <v>-1.8199000000000001</v>
      </c>
      <c r="DA24" s="12">
        <v>0.76259999999999994</v>
      </c>
      <c r="DB24" s="12">
        <v>3.7305999999999999</v>
      </c>
      <c r="DC24" s="12">
        <v>5.3472999999999997</v>
      </c>
      <c r="DD24" s="12">
        <v>-0.17460000000000001</v>
      </c>
      <c r="DE24" s="12">
        <v>1.1284000000000001</v>
      </c>
      <c r="DF24" s="12">
        <v>1.1156999999999999</v>
      </c>
      <c r="DG24" s="12">
        <v>0.88460000000000005</v>
      </c>
      <c r="DH24" s="12">
        <v>1.1156999999999999</v>
      </c>
    </row>
    <row r="25" spans="2:120" x14ac:dyDescent="0.2">
      <c r="B25" s="1" t="s">
        <v>261</v>
      </c>
      <c r="C25" s="1" t="s">
        <v>568</v>
      </c>
      <c r="D25" s="5">
        <f t="shared" si="35"/>
        <v>14.8101</v>
      </c>
      <c r="E25" s="5">
        <f t="shared" si="36"/>
        <v>14.161799999999999</v>
      </c>
      <c r="F25" s="5">
        <f t="shared" si="37"/>
        <v>2.9674</v>
      </c>
      <c r="G25" s="5">
        <f t="shared" si="38"/>
        <v>0.97409999999999997</v>
      </c>
      <c r="H25" s="5">
        <f t="shared" si="39"/>
        <v>1.5031000000000001</v>
      </c>
      <c r="I25" s="5">
        <f t="shared" si="40"/>
        <v>0.7911999999999999</v>
      </c>
      <c r="J25" s="5">
        <f t="shared" si="41"/>
        <v>2.0821000000000001</v>
      </c>
      <c r="K25" s="5">
        <f t="shared" si="42"/>
        <v>0.84839999999999982</v>
      </c>
      <c r="L25" s="5">
        <f t="shared" si="43"/>
        <v>6.4563558343697256</v>
      </c>
      <c r="M25" s="5">
        <f t="shared" si="44"/>
        <v>1.840486384084381</v>
      </c>
      <c r="N25" s="5">
        <f t="shared" si="45"/>
        <v>5.0118085430918855</v>
      </c>
      <c r="O25" s="5">
        <f>((CA25-CC25)^2+(CB25-CD25)^2)^0.5</f>
        <v>0.52657182795892177</v>
      </c>
      <c r="P25" s="5">
        <f t="shared" si="53"/>
        <v>5.9881093276592727</v>
      </c>
      <c r="Q25" s="5">
        <f t="shared" si="47"/>
        <v>6.3663574082830126</v>
      </c>
      <c r="R25" s="5">
        <f t="shared" si="54"/>
        <v>4.1323730349521925</v>
      </c>
      <c r="S25" s="5">
        <f t="shared" si="55"/>
        <v>5.2790753735857949</v>
      </c>
      <c r="T25" s="5" t="s">
        <v>566</v>
      </c>
      <c r="U25" s="5" t="s">
        <v>566</v>
      </c>
      <c r="V25" s="5" t="s">
        <v>566</v>
      </c>
      <c r="W25" s="5" t="s">
        <v>566</v>
      </c>
      <c r="X25" s="5" t="s">
        <v>566</v>
      </c>
      <c r="Y25" s="5">
        <f t="shared" si="48"/>
        <v>1.2046000000000001</v>
      </c>
      <c r="Z25" s="5">
        <f t="shared" si="49"/>
        <v>0.64769999999999994</v>
      </c>
      <c r="AA25" s="5">
        <f t="shared" si="50"/>
        <v>1.6928999999999998</v>
      </c>
      <c r="AB25" s="5">
        <f t="shared" si="51"/>
        <v>3.3871000000000002</v>
      </c>
      <c r="AC25" s="6">
        <f t="shared" si="52"/>
        <v>2.9647999999999999</v>
      </c>
      <c r="AD25" s="6">
        <f t="shared" si="58"/>
        <v>0.26730000000000054</v>
      </c>
      <c r="AE25" s="6">
        <f t="shared" si="59"/>
        <v>0.3536999999999999</v>
      </c>
      <c r="AF25" s="5" t="s">
        <v>566</v>
      </c>
      <c r="AG25" s="9">
        <v>0</v>
      </c>
      <c r="AH25" s="9">
        <v>0</v>
      </c>
      <c r="AI25" s="9">
        <v>0</v>
      </c>
      <c r="AJ25" s="9">
        <v>-0.97409999999999997</v>
      </c>
      <c r="AK25" s="9">
        <v>0</v>
      </c>
      <c r="AL25" s="9">
        <v>-1.4642999999999999</v>
      </c>
      <c r="AM25" s="9">
        <v>0</v>
      </c>
      <c r="AN25" s="9">
        <v>-2.9674</v>
      </c>
      <c r="AO25" s="9">
        <v>0</v>
      </c>
      <c r="AP25" s="9">
        <v>-3.7585999999999999</v>
      </c>
      <c r="AQ25" s="9">
        <v>0</v>
      </c>
      <c r="AR25" s="9">
        <v>-5.8407</v>
      </c>
      <c r="AS25" s="21">
        <v>0</v>
      </c>
      <c r="AT25" s="9">
        <v>-6.6890999999999998</v>
      </c>
      <c r="AU25" s="9">
        <v>0</v>
      </c>
      <c r="AV25" s="9">
        <v>-14.161799999999999</v>
      </c>
      <c r="AW25" s="9">
        <v>0</v>
      </c>
      <c r="AX25" s="9">
        <v>-14.8101</v>
      </c>
      <c r="AY25" s="18">
        <v>1.3131999999999999</v>
      </c>
      <c r="AZ25" s="18">
        <v>-5.9543999999999997</v>
      </c>
      <c r="BA25" s="19">
        <v>1.7265999999999999</v>
      </c>
      <c r="BB25" s="19">
        <v>-5.9543999999999997</v>
      </c>
      <c r="BC25" s="19">
        <v>0.8992</v>
      </c>
      <c r="BD25" s="19">
        <v>-5.9543999999999997</v>
      </c>
      <c r="BE25" s="19">
        <v>0.59370000000000001</v>
      </c>
      <c r="BF25" s="19">
        <v>-5.9543999999999997</v>
      </c>
      <c r="BG25" s="19">
        <v>0.31240000000000001</v>
      </c>
      <c r="BH25" s="19">
        <v>-5.9543999999999997</v>
      </c>
      <c r="BI25" s="19">
        <v>-0.33529999999999999</v>
      </c>
      <c r="BJ25" s="19">
        <v>-5.9543999999999997</v>
      </c>
      <c r="BK25" s="19">
        <v>-0.6109</v>
      </c>
      <c r="BL25" s="19">
        <v>-5.9543999999999997</v>
      </c>
      <c r="BM25" s="19">
        <v>-0.79369999999999996</v>
      </c>
      <c r="BN25" s="19">
        <v>-5.9543999999999997</v>
      </c>
      <c r="BO25" s="19">
        <v>-1.6605000000000001</v>
      </c>
      <c r="BP25" s="19">
        <v>-5.9543999999999997</v>
      </c>
      <c r="BQ25" s="19">
        <v>-1.6516</v>
      </c>
      <c r="BR25" s="19">
        <v>-5.9543999999999997</v>
      </c>
      <c r="BS25" s="17">
        <v>0</v>
      </c>
      <c r="BT25" s="17">
        <v>0</v>
      </c>
      <c r="BU25" s="17">
        <v>-5.3320999999999996</v>
      </c>
      <c r="BV25" s="17">
        <v>3.6404999999999998</v>
      </c>
      <c r="BW25" s="17">
        <v>-5.7239000000000004</v>
      </c>
      <c r="BX25" s="17">
        <v>5.4387999999999996</v>
      </c>
      <c r="BY25" s="17">
        <v>-5.3663999999999996</v>
      </c>
      <c r="BZ25" s="17">
        <v>9.2056000000000004</v>
      </c>
      <c r="CA25" s="17">
        <v>-4.3250000000000002</v>
      </c>
      <c r="CB25" s="17">
        <v>9.8565000000000005</v>
      </c>
      <c r="CC25" s="17">
        <v>-3.7991999999999999</v>
      </c>
      <c r="CD25" s="17">
        <v>9.8849999999999998</v>
      </c>
      <c r="CE25" s="12">
        <v>-3.9350999999999998</v>
      </c>
      <c r="CF25" s="12">
        <v>1.8847</v>
      </c>
      <c r="CG25" s="12">
        <v>-7.7234999999999996</v>
      </c>
      <c r="CH25" s="12">
        <v>-2.7526999999999999</v>
      </c>
      <c r="CI25" s="12">
        <v>-2.2757999999999998</v>
      </c>
      <c r="CJ25" s="12">
        <v>0.54169999999999996</v>
      </c>
      <c r="CK25" s="12">
        <v>-5.6216999999999997</v>
      </c>
      <c r="CL25" s="12">
        <v>-0.50160000000000005</v>
      </c>
      <c r="CM25" s="12">
        <v>-5.8890000000000002</v>
      </c>
      <c r="CN25" s="12">
        <v>-0.50160000000000005</v>
      </c>
      <c r="CO25" s="12">
        <v>-6.0522</v>
      </c>
      <c r="CP25" s="12">
        <v>-0.23430000000000001</v>
      </c>
      <c r="CQ25" s="12">
        <v>-8.8405000000000005</v>
      </c>
      <c r="CR25" s="12">
        <v>-3.2841999999999998</v>
      </c>
      <c r="CS25" s="12">
        <v>-4.6932999999999998</v>
      </c>
      <c r="CT25" s="12">
        <v>-1.78E-2</v>
      </c>
      <c r="CU25" s="12">
        <v>-6.8998999999999997</v>
      </c>
      <c r="CV25" s="12">
        <v>-1.5043</v>
      </c>
      <c r="CW25" s="12">
        <v>-7.2535999999999996</v>
      </c>
      <c r="CX25" s="12">
        <v>-1.5043</v>
      </c>
    </row>
    <row r="26" spans="2:120" x14ac:dyDescent="0.2">
      <c r="B26" s="1" t="s">
        <v>262</v>
      </c>
      <c r="C26" s="1"/>
      <c r="D26" s="5">
        <f t="shared" si="35"/>
        <v>14.7066</v>
      </c>
      <c r="E26" s="5">
        <f t="shared" si="36"/>
        <v>14.369400000000001</v>
      </c>
      <c r="F26" s="5">
        <f t="shared" si="37"/>
        <v>3.0105</v>
      </c>
      <c r="G26" s="5">
        <f t="shared" si="38"/>
        <v>0.90680000000000005</v>
      </c>
      <c r="H26" s="5">
        <f t="shared" si="39"/>
        <v>1.5550999999999999</v>
      </c>
      <c r="I26" s="5">
        <f t="shared" si="40"/>
        <v>0.8732000000000002</v>
      </c>
      <c r="J26" s="5">
        <f t="shared" si="41"/>
        <v>2.0872000000000002</v>
      </c>
      <c r="K26" s="5">
        <f t="shared" si="42"/>
        <v>1.1162999999999998</v>
      </c>
      <c r="L26" s="5">
        <f t="shared" si="43"/>
        <v>6.9289063754679203</v>
      </c>
      <c r="M26" s="5">
        <f t="shared" si="44"/>
        <v>2.1048797329063724</v>
      </c>
      <c r="N26" s="5">
        <f t="shared" si="45"/>
        <v>5.8874330577264633</v>
      </c>
      <c r="O26" s="5">
        <f t="shared" si="46"/>
        <v>1.0874637097393181</v>
      </c>
      <c r="P26" s="5">
        <f t="shared" si="53"/>
        <v>6.3534283697858758</v>
      </c>
      <c r="Q26" s="5">
        <f t="shared" si="47"/>
        <v>7.0098116900527359</v>
      </c>
      <c r="R26" s="5">
        <f t="shared" si="54"/>
        <v>4.4915963954923637</v>
      </c>
      <c r="S26" s="5">
        <f t="shared" si="55"/>
        <v>5.8339127950287359</v>
      </c>
      <c r="T26" s="5">
        <f t="shared" si="56"/>
        <v>5.7412834880364505</v>
      </c>
      <c r="U26" s="5">
        <f t="shared" si="57"/>
        <v>7.9020380719153724</v>
      </c>
      <c r="V26" s="5" t="s">
        <v>566</v>
      </c>
      <c r="W26" s="5" t="s">
        <v>566</v>
      </c>
      <c r="X26" s="5" t="s">
        <v>566</v>
      </c>
      <c r="Y26" s="5">
        <f t="shared" si="48"/>
        <v>1.1981999999999999</v>
      </c>
      <c r="Z26" s="5">
        <f t="shared" si="49"/>
        <v>0.71120000000000005</v>
      </c>
      <c r="AA26" s="5">
        <f t="shared" si="50"/>
        <v>1.8313999999999999</v>
      </c>
      <c r="AB26" s="5">
        <f t="shared" si="51"/>
        <v>3.6658999999999997</v>
      </c>
      <c r="AC26" s="6">
        <f t="shared" si="52"/>
        <v>3.5116000000000001</v>
      </c>
      <c r="AD26" s="6">
        <f t="shared" si="58"/>
        <v>0.27749999999999986</v>
      </c>
      <c r="AE26" s="6">
        <f t="shared" si="59"/>
        <v>0.34229999999999938</v>
      </c>
      <c r="AF26" s="6">
        <f t="shared" si="60"/>
        <v>0.25150000000000006</v>
      </c>
      <c r="AG26" s="9">
        <v>0</v>
      </c>
      <c r="AH26" s="9">
        <v>0</v>
      </c>
      <c r="AI26" s="9">
        <v>0</v>
      </c>
      <c r="AJ26" s="9">
        <v>-0.90680000000000005</v>
      </c>
      <c r="AK26" s="9">
        <v>0</v>
      </c>
      <c r="AL26" s="9">
        <v>-1.4554</v>
      </c>
      <c r="AM26" s="9">
        <v>0</v>
      </c>
      <c r="AN26" s="9">
        <v>-3.0105</v>
      </c>
      <c r="AO26" s="9">
        <v>0</v>
      </c>
      <c r="AP26" s="9">
        <v>-3.8837000000000002</v>
      </c>
      <c r="AQ26" s="9">
        <v>0</v>
      </c>
      <c r="AR26" s="9">
        <v>-5.9709000000000003</v>
      </c>
      <c r="AS26" s="9">
        <v>0</v>
      </c>
      <c r="AT26" s="9">
        <v>-7.0872000000000002</v>
      </c>
      <c r="AU26" s="9">
        <v>0</v>
      </c>
      <c r="AV26" s="9">
        <v>-14.369400000000001</v>
      </c>
      <c r="AW26" s="9">
        <v>0</v>
      </c>
      <c r="AX26" s="9">
        <v>-14.7066</v>
      </c>
      <c r="AY26" s="18">
        <v>1.7215</v>
      </c>
      <c r="AZ26" s="18">
        <v>-5.7099000000000002</v>
      </c>
      <c r="BA26" s="19">
        <v>1.6453</v>
      </c>
      <c r="BB26" s="19">
        <v>-5.7099000000000002</v>
      </c>
      <c r="BC26" s="19">
        <v>1.1189</v>
      </c>
      <c r="BD26" s="19">
        <v>-5.7099000000000002</v>
      </c>
      <c r="BE26" s="19">
        <v>0.92959999999999998</v>
      </c>
      <c r="BF26" s="19">
        <v>-5.7099000000000002</v>
      </c>
      <c r="BG26" s="19">
        <v>0.63690000000000002</v>
      </c>
      <c r="BH26" s="19">
        <v>-5.7099000000000002</v>
      </c>
      <c r="BI26" s="19">
        <v>-7.4300000000000005E-2</v>
      </c>
      <c r="BJ26" s="19">
        <v>-5.7099000000000002</v>
      </c>
      <c r="BK26" s="19">
        <v>-0.26860000000000001</v>
      </c>
      <c r="BL26" s="19">
        <v>-5.7099000000000002</v>
      </c>
      <c r="BM26" s="19">
        <v>-0.71250000000000002</v>
      </c>
      <c r="BN26" s="19">
        <v>-5.7099000000000002</v>
      </c>
      <c r="BO26" s="19">
        <v>-2.0206</v>
      </c>
      <c r="BP26" s="19">
        <v>-5.7099000000000002</v>
      </c>
      <c r="BQ26" s="19">
        <v>-1.7901</v>
      </c>
      <c r="BR26" s="19">
        <v>-5.7099000000000002</v>
      </c>
      <c r="BS26" s="17">
        <v>0</v>
      </c>
      <c r="BT26" s="17">
        <v>0</v>
      </c>
      <c r="BU26" s="17">
        <v>2.6269999999999998</v>
      </c>
      <c r="BV26" s="17">
        <v>-6.4116</v>
      </c>
      <c r="BW26" s="17">
        <v>3.6208</v>
      </c>
      <c r="BX26" s="17">
        <v>-4.5560999999999998</v>
      </c>
      <c r="BY26" s="17">
        <v>3.5947</v>
      </c>
      <c r="BZ26" s="17">
        <v>-2.2484999999999999</v>
      </c>
      <c r="CA26" s="17">
        <v>2.6326999999999998</v>
      </c>
      <c r="CB26" s="17">
        <v>1.1995</v>
      </c>
      <c r="CC26" s="17">
        <v>1.7182999999999999</v>
      </c>
      <c r="CD26" s="17">
        <v>0.6109</v>
      </c>
      <c r="CE26" s="12">
        <v>4.9949000000000003</v>
      </c>
      <c r="CF26" s="12">
        <v>2.3418999999999999</v>
      </c>
      <c r="CG26" s="12">
        <v>2.7686000000000002</v>
      </c>
      <c r="CH26" s="12">
        <v>8.2925000000000004</v>
      </c>
      <c r="CI26" s="12">
        <v>6.9329000000000001</v>
      </c>
      <c r="CJ26" s="12">
        <v>2.6537000000000002</v>
      </c>
      <c r="CK26" s="12">
        <v>4.0785999999999998</v>
      </c>
      <c r="CL26" s="12">
        <v>5.8776000000000002</v>
      </c>
      <c r="CM26" s="12">
        <v>3.8010999999999999</v>
      </c>
      <c r="CN26" s="12">
        <v>5.8776000000000002</v>
      </c>
      <c r="CO26" s="12">
        <v>3.8252000000000002</v>
      </c>
      <c r="CP26" s="12">
        <v>5.7619999999999996</v>
      </c>
      <c r="CQ26" s="12">
        <v>4.2474999999999996</v>
      </c>
      <c r="CR26" s="12">
        <v>1.2903</v>
      </c>
      <c r="CS26" s="12">
        <v>4.9676</v>
      </c>
      <c r="CT26" s="12">
        <v>7.0796000000000001</v>
      </c>
      <c r="CU26" s="12">
        <v>4.2093999999999996</v>
      </c>
      <c r="CV26" s="12">
        <v>3.4754</v>
      </c>
      <c r="CW26" s="12">
        <v>3.8671000000000002</v>
      </c>
      <c r="CX26" s="12">
        <v>3.4754</v>
      </c>
      <c r="CY26" s="12">
        <v>4.1980000000000004</v>
      </c>
      <c r="CZ26" s="12">
        <v>2.7946</v>
      </c>
      <c r="DA26" s="12">
        <v>4.4145000000000003</v>
      </c>
      <c r="DB26" s="12">
        <v>-2.9426000000000001</v>
      </c>
      <c r="DC26" s="12">
        <v>4.5225</v>
      </c>
      <c r="DD26" s="12">
        <v>4.9587000000000003</v>
      </c>
      <c r="DE26" s="12">
        <v>4.4012000000000002</v>
      </c>
      <c r="DF26" s="12">
        <v>-7.4300000000000005E-2</v>
      </c>
      <c r="DG26" s="12">
        <v>4.1497000000000002</v>
      </c>
      <c r="DH26" s="12">
        <v>-7.4300000000000005E-2</v>
      </c>
    </row>
    <row r="27" spans="2:120" x14ac:dyDescent="0.2">
      <c r="B27" s="1" t="s">
        <v>627</v>
      </c>
      <c r="C27" s="1" t="s">
        <v>479</v>
      </c>
      <c r="D27" s="5">
        <f t="shared" si="35"/>
        <v>15.8445</v>
      </c>
      <c r="E27" s="5">
        <f t="shared" si="36"/>
        <v>15.0717</v>
      </c>
      <c r="F27" s="5">
        <f t="shared" si="37"/>
        <v>2.8245</v>
      </c>
      <c r="G27" s="24">
        <f t="shared" si="38"/>
        <v>0.74099999999999999</v>
      </c>
      <c r="H27" s="5">
        <f t="shared" si="39"/>
        <v>1.5907</v>
      </c>
      <c r="I27" s="5">
        <f t="shared" si="40"/>
        <v>0.63309999999999977</v>
      </c>
      <c r="J27" s="5">
        <f t="shared" si="41"/>
        <v>1.9101000000000004</v>
      </c>
      <c r="K27" s="5">
        <f t="shared" si="42"/>
        <v>1.7652999999999999</v>
      </c>
      <c r="L27" s="5">
        <f t="shared" si="43"/>
        <v>6.6622395288671514</v>
      </c>
      <c r="M27" s="5">
        <f t="shared" si="44"/>
        <v>1.894332642383592</v>
      </c>
      <c r="N27" s="5">
        <f t="shared" si="45"/>
        <v>4.8221820678198979</v>
      </c>
      <c r="O27" s="5" t="s">
        <v>566</v>
      </c>
      <c r="P27" s="5">
        <f t="shared" si="53"/>
        <v>6.592795062035524</v>
      </c>
      <c r="Q27" s="5">
        <f t="shared" si="47"/>
        <v>6.957783269116681</v>
      </c>
      <c r="R27" s="5">
        <f t="shared" si="54"/>
        <v>4.3356981871435654</v>
      </c>
      <c r="S27" s="5">
        <f t="shared" si="55"/>
        <v>5.5727225967205651</v>
      </c>
      <c r="T27" s="5">
        <f t="shared" si="56"/>
        <v>5.7000536225547913</v>
      </c>
      <c r="U27" s="5">
        <f t="shared" si="57"/>
        <v>7.3090461600676733</v>
      </c>
      <c r="V27" s="5">
        <f>((DI27-DK27)^2+(DJ27-DL27)^2)^0.5</f>
        <v>1.0369120502723463</v>
      </c>
      <c r="W27" s="5">
        <f>((DK27-DM27)^2+(DL27-DN27)^2)^0.5</f>
        <v>2.0171983169733219</v>
      </c>
      <c r="X27" s="5">
        <f>((DM27-DO27)^2+(DN27-DP27)^2)^0.5</f>
        <v>0.48369463507465044</v>
      </c>
      <c r="Y27" s="5">
        <f t="shared" si="48"/>
        <v>1.2025999999999999</v>
      </c>
      <c r="Z27" s="5">
        <f t="shared" si="49"/>
        <v>0.50609999999999999</v>
      </c>
      <c r="AA27" s="5">
        <f t="shared" si="50"/>
        <v>1.8250000000000002</v>
      </c>
      <c r="AB27" s="5">
        <f t="shared" si="51"/>
        <v>4.0106000000000002</v>
      </c>
      <c r="AC27" s="6">
        <f t="shared" si="52"/>
        <v>3.8054999999999999</v>
      </c>
      <c r="AD27" s="6">
        <f t="shared" si="58"/>
        <v>0.3169000000000004</v>
      </c>
      <c r="AE27" s="6">
        <f t="shared" si="59"/>
        <v>0.3683000000000014</v>
      </c>
      <c r="AF27" s="6">
        <f t="shared" si="60"/>
        <v>0.25970000000000004</v>
      </c>
      <c r="AG27" s="9">
        <v>0</v>
      </c>
      <c r="AH27" s="9">
        <v>0</v>
      </c>
      <c r="AI27" s="9">
        <v>0</v>
      </c>
      <c r="AJ27" s="9">
        <v>-0.74099999999999999</v>
      </c>
      <c r="AK27" s="9">
        <v>0</v>
      </c>
      <c r="AL27" s="9">
        <v>-1.2338</v>
      </c>
      <c r="AM27" s="9">
        <v>0</v>
      </c>
      <c r="AN27" s="9">
        <v>-2.8245</v>
      </c>
      <c r="AO27" s="9">
        <v>0</v>
      </c>
      <c r="AP27" s="9">
        <v>-3.4575999999999998</v>
      </c>
      <c r="AQ27" s="9">
        <v>0</v>
      </c>
      <c r="AR27" s="9">
        <v>-5.3677000000000001</v>
      </c>
      <c r="AS27" s="9">
        <v>0</v>
      </c>
      <c r="AT27" s="9">
        <v>-7.133</v>
      </c>
      <c r="AU27" s="9">
        <v>0</v>
      </c>
      <c r="AV27" s="9">
        <v>-15.0717</v>
      </c>
      <c r="AW27" s="9">
        <v>0</v>
      </c>
      <c r="AX27" s="9">
        <v>-15.8445</v>
      </c>
      <c r="AY27" s="18">
        <v>2.0179999999999998</v>
      </c>
      <c r="AZ27" s="18">
        <v>-7.4797000000000002</v>
      </c>
      <c r="BA27" s="19">
        <v>1.8452999999999999</v>
      </c>
      <c r="BB27" s="19">
        <v>-7.4797000000000002</v>
      </c>
      <c r="BC27" s="19">
        <v>0.8236</v>
      </c>
      <c r="BD27" s="19">
        <v>-7.4797000000000002</v>
      </c>
      <c r="BE27" s="19">
        <v>0.65400000000000003</v>
      </c>
      <c r="BF27" s="19">
        <v>-7.4797000000000002</v>
      </c>
      <c r="BG27" s="19">
        <v>0.22289999999999999</v>
      </c>
      <c r="BH27" s="19">
        <v>-7.4797000000000002</v>
      </c>
      <c r="BI27" s="19">
        <v>-0.28320000000000001</v>
      </c>
      <c r="BJ27" s="19">
        <v>-7.4797000000000002</v>
      </c>
      <c r="BK27" s="19">
        <v>-0.54859999999999998</v>
      </c>
      <c r="BL27" s="19">
        <v>-7.4797000000000002</v>
      </c>
      <c r="BM27" s="19">
        <v>-1.0014000000000001</v>
      </c>
      <c r="BN27" s="19">
        <v>-7.4797000000000002</v>
      </c>
      <c r="BO27" s="19">
        <v>-2.1652999999999998</v>
      </c>
      <c r="BP27" s="19">
        <v>-7.4797000000000002</v>
      </c>
      <c r="BQ27" s="19">
        <v>-1.7875000000000001</v>
      </c>
      <c r="BR27" s="19">
        <v>-7.4797000000000002</v>
      </c>
      <c r="BS27" s="17">
        <v>0</v>
      </c>
      <c r="BT27" s="17">
        <v>0</v>
      </c>
      <c r="BU27" s="17">
        <v>-0.25650000000000001</v>
      </c>
      <c r="BV27" s="17">
        <v>6.6573000000000002</v>
      </c>
      <c r="BW27" s="17">
        <v>-0.3785</v>
      </c>
      <c r="BX27" s="17">
        <v>8.5477000000000007</v>
      </c>
      <c r="BY27" s="17">
        <v>-4.4000000000000003E-3</v>
      </c>
      <c r="BZ27" s="17">
        <v>11.4376</v>
      </c>
      <c r="CA27" s="17">
        <v>1.6345000000000001</v>
      </c>
      <c r="CB27" s="17">
        <v>12.414899999999999</v>
      </c>
      <c r="CC27" s="17">
        <v>1.6345000000000001</v>
      </c>
      <c r="CD27" s="17">
        <v>12.414899999999999</v>
      </c>
      <c r="CE27" s="12">
        <v>1.0992</v>
      </c>
      <c r="CF27" s="12">
        <v>7.6283000000000003</v>
      </c>
      <c r="CG27" s="12">
        <v>-4.1561000000000003</v>
      </c>
      <c r="CH27" s="12">
        <v>11.6091</v>
      </c>
      <c r="CI27" s="12">
        <v>2.4740000000000002</v>
      </c>
      <c r="CJ27" s="12">
        <v>13.719200000000001</v>
      </c>
      <c r="CK27" s="12">
        <v>-1.4928999999999999</v>
      </c>
      <c r="CL27" s="12">
        <v>9.5693999999999999</v>
      </c>
      <c r="CM27" s="12">
        <v>-1.4928999999999999</v>
      </c>
      <c r="CN27" s="12">
        <v>9.8863000000000003</v>
      </c>
      <c r="CO27" s="12">
        <v>-1.2357</v>
      </c>
      <c r="CP27" s="12">
        <v>9.8742000000000001</v>
      </c>
      <c r="CQ27" s="12">
        <v>-4.7523</v>
      </c>
      <c r="CR27" s="12">
        <v>7.3380999999999998</v>
      </c>
      <c r="CS27" s="12">
        <v>0.70099999999999996</v>
      </c>
      <c r="CT27" s="12">
        <v>6.1905999999999999</v>
      </c>
      <c r="CU27" s="12">
        <v>-2.8435000000000001</v>
      </c>
      <c r="CV27" s="12">
        <v>8.8030000000000008</v>
      </c>
      <c r="CW27" s="12">
        <v>-2.8435000000000001</v>
      </c>
      <c r="CX27" s="12">
        <v>8.4346999999999994</v>
      </c>
      <c r="CY27" s="12">
        <v>-3.3140999999999998</v>
      </c>
      <c r="CZ27" s="12">
        <v>8.4346999999999994</v>
      </c>
      <c r="DA27" s="12">
        <v>-4.7427999999999999</v>
      </c>
      <c r="DB27" s="12">
        <v>2.9165999999999999</v>
      </c>
      <c r="DC27" s="12">
        <v>0.72960000000000003</v>
      </c>
      <c r="DD27" s="12">
        <v>-1.9285000000000001</v>
      </c>
      <c r="DE27" s="12">
        <v>-3.8805000000000001</v>
      </c>
      <c r="DF27" s="12">
        <v>5.3015999999999996</v>
      </c>
      <c r="DG27" s="12">
        <v>-4.1402000000000001</v>
      </c>
      <c r="DH27" s="12">
        <v>5.3015999999999996</v>
      </c>
      <c r="DI27" s="12">
        <v>-3.7896999999999998</v>
      </c>
      <c r="DJ27" s="12">
        <v>5.3587999999999996</v>
      </c>
      <c r="DK27" s="12">
        <v>-3.4632999999999998</v>
      </c>
      <c r="DL27" s="12">
        <v>6.343</v>
      </c>
      <c r="DM27" s="12">
        <v>-4.1637000000000004</v>
      </c>
      <c r="DN27" s="12">
        <v>8.2347000000000001</v>
      </c>
      <c r="DO27" s="12">
        <v>-4.5148000000000001</v>
      </c>
      <c r="DP27" s="12">
        <v>8.5673999999999992</v>
      </c>
    </row>
    <row r="28" spans="2:120" x14ac:dyDescent="0.2">
      <c r="B28" s="1" t="s">
        <v>628</v>
      </c>
      <c r="C28" s="1" t="s">
        <v>629</v>
      </c>
      <c r="D28" s="5">
        <f t="shared" si="35"/>
        <v>14.5244</v>
      </c>
      <c r="E28" s="5">
        <f t="shared" si="36"/>
        <v>14.305300000000001</v>
      </c>
      <c r="F28" s="5">
        <f t="shared" si="37"/>
        <v>3.0377999999999998</v>
      </c>
      <c r="G28" s="5">
        <f t="shared" si="38"/>
        <v>0.91569999999999996</v>
      </c>
      <c r="H28" s="5">
        <f t="shared" si="39"/>
        <v>1.6115999999999999</v>
      </c>
      <c r="I28" s="5">
        <f t="shared" si="40"/>
        <v>0.77790000000000026</v>
      </c>
      <c r="J28" s="5">
        <f t="shared" si="41"/>
        <v>1.7596000000000003</v>
      </c>
      <c r="K28" s="5">
        <f t="shared" si="42"/>
        <v>1.3372999999999999</v>
      </c>
      <c r="L28" s="5">
        <f t="shared" si="43"/>
        <v>6.9762418514555531</v>
      </c>
      <c r="M28" s="5">
        <f t="shared" si="44"/>
        <v>1.6934971685834024</v>
      </c>
      <c r="N28" s="5">
        <f t="shared" si="45"/>
        <v>6.8565663428278611</v>
      </c>
      <c r="O28" s="5" t="s">
        <v>566</v>
      </c>
      <c r="P28" s="5">
        <f t="shared" si="53"/>
        <v>7.0788349556971593</v>
      </c>
      <c r="Q28" s="5">
        <f t="shared" si="47"/>
        <v>7.5648430287746216</v>
      </c>
      <c r="R28" s="5" t="s">
        <v>566</v>
      </c>
      <c r="S28" s="5" t="s">
        <v>566</v>
      </c>
      <c r="T28" s="5">
        <f t="shared" si="56"/>
        <v>6.5262136595425684</v>
      </c>
      <c r="U28" s="5">
        <f t="shared" si="57"/>
        <v>7.5930436756283708</v>
      </c>
      <c r="V28" s="5">
        <f>((DI28-DK28)^2+(DJ28-DL28)^2)^0.5</f>
        <v>0.84742042694284891</v>
      </c>
      <c r="W28" s="5">
        <f>((DK28-DM28)^2+(DL28-DN28)^2)^0.5</f>
        <v>2.2942734318297808</v>
      </c>
      <c r="X28" s="5">
        <f>((DM28-DO28)^2+(DN28-DP28)^2)^0.5</f>
        <v>0.5180159553527286</v>
      </c>
      <c r="Y28" s="5">
        <f t="shared" si="48"/>
        <v>1.1512</v>
      </c>
      <c r="Z28" s="5">
        <f t="shared" si="49"/>
        <v>0.62990000000000002</v>
      </c>
      <c r="AA28" s="5">
        <f t="shared" si="50"/>
        <v>1.5627</v>
      </c>
      <c r="AB28" s="5">
        <f t="shared" si="51"/>
        <v>3.2797000000000001</v>
      </c>
      <c r="AC28" s="6">
        <f t="shared" si="52"/>
        <v>2.2968000000000002</v>
      </c>
      <c r="AD28" s="6">
        <f t="shared" si="58"/>
        <v>0.22670000000000001</v>
      </c>
      <c r="AE28" s="6">
        <f t="shared" si="59"/>
        <v>0</v>
      </c>
      <c r="AF28" s="6">
        <f t="shared" si="60"/>
        <v>0.21589999999999998</v>
      </c>
      <c r="AG28" s="9">
        <v>0</v>
      </c>
      <c r="AH28" s="9">
        <v>0</v>
      </c>
      <c r="AI28" s="9">
        <v>0</v>
      </c>
      <c r="AJ28" s="9">
        <v>-0.91569999999999996</v>
      </c>
      <c r="AK28" s="9">
        <v>0</v>
      </c>
      <c r="AL28" s="9">
        <v>-1.4261999999999999</v>
      </c>
      <c r="AM28" s="9">
        <v>0</v>
      </c>
      <c r="AN28" s="9">
        <v>-3.0377999999999998</v>
      </c>
      <c r="AO28" s="9">
        <v>0</v>
      </c>
      <c r="AP28" s="9">
        <v>-3.8157000000000001</v>
      </c>
      <c r="AQ28" s="9">
        <v>0</v>
      </c>
      <c r="AR28" s="9">
        <v>-5.5753000000000004</v>
      </c>
      <c r="AS28" s="9">
        <v>0</v>
      </c>
      <c r="AT28" s="9">
        <v>-6.9126000000000003</v>
      </c>
      <c r="AU28" s="9">
        <v>0</v>
      </c>
      <c r="AV28" s="9">
        <v>-14.305300000000001</v>
      </c>
      <c r="AW28" s="9">
        <v>0</v>
      </c>
      <c r="AX28" s="9">
        <v>-14.5244</v>
      </c>
      <c r="AY28" s="18">
        <v>1.5818000000000001</v>
      </c>
      <c r="AZ28" s="18">
        <v>-7.2065999999999999</v>
      </c>
      <c r="BA28" s="19">
        <v>2.0453000000000001</v>
      </c>
      <c r="BB28" s="19">
        <v>-7.2065999999999999</v>
      </c>
      <c r="BC28" s="19">
        <v>1.0992</v>
      </c>
      <c r="BD28" s="19">
        <v>-7.2065999999999999</v>
      </c>
      <c r="BE28" s="19">
        <v>0.78039999999999998</v>
      </c>
      <c r="BF28" s="19">
        <v>-7.2065999999999999</v>
      </c>
      <c r="BG28" s="19">
        <v>0.56830000000000003</v>
      </c>
      <c r="BH28" s="19">
        <v>-7.2065999999999999</v>
      </c>
      <c r="BI28" s="19">
        <v>-6.1600000000000002E-2</v>
      </c>
      <c r="BJ28" s="19">
        <v>-7.2065999999999999</v>
      </c>
      <c r="BK28" s="19">
        <v>-0.37080000000000002</v>
      </c>
      <c r="BL28" s="19">
        <v>-7.2065999999999999</v>
      </c>
      <c r="BM28" s="19">
        <v>-0.46350000000000002</v>
      </c>
      <c r="BN28" s="19">
        <v>-7.2065999999999999</v>
      </c>
      <c r="BO28" s="19">
        <v>-1.2343999999999999</v>
      </c>
      <c r="BP28" s="19">
        <v>-7.2065999999999999</v>
      </c>
      <c r="BQ28" s="19">
        <v>-0.71499999999999997</v>
      </c>
      <c r="BR28" s="19">
        <v>-7.2065999999999999</v>
      </c>
      <c r="BS28" s="17">
        <v>0</v>
      </c>
      <c r="BT28" s="17">
        <v>0</v>
      </c>
      <c r="BU28" s="17">
        <v>-6.8066000000000004</v>
      </c>
      <c r="BV28" s="17">
        <v>1.5290999999999999</v>
      </c>
      <c r="BW28" s="17">
        <v>-5.4451000000000001</v>
      </c>
      <c r="BX28" s="17">
        <v>2.5362</v>
      </c>
      <c r="BY28" s="17">
        <v>-2.3851</v>
      </c>
      <c r="BZ28" s="17">
        <v>2.3197000000000001</v>
      </c>
      <c r="CA28" s="17">
        <v>-1.8244</v>
      </c>
      <c r="CB28" s="17">
        <v>-1.4275</v>
      </c>
      <c r="CC28" s="17">
        <v>-1.8244</v>
      </c>
      <c r="CD28" s="17">
        <v>-1.4275</v>
      </c>
      <c r="CE28" s="12">
        <v>-1.2916000000000001</v>
      </c>
      <c r="CF28" s="12">
        <v>-1.5081</v>
      </c>
      <c r="CG28" s="12">
        <v>-7.1703999999999999</v>
      </c>
      <c r="CH28" s="12">
        <v>2.4352</v>
      </c>
      <c r="CI28" s="12">
        <v>-0.38100000000000001</v>
      </c>
      <c r="CJ28" s="12">
        <v>5.7714999999999996</v>
      </c>
      <c r="CK28" s="12">
        <v>-4.5782999999999996</v>
      </c>
      <c r="CL28" s="12">
        <v>0.57399999999999995</v>
      </c>
      <c r="CM28" s="12">
        <v>-4.5782999999999996</v>
      </c>
      <c r="CN28" s="12">
        <v>0.80069999999999997</v>
      </c>
      <c r="CY28" s="12">
        <v>-4.3472</v>
      </c>
      <c r="CZ28" s="12">
        <v>0.85660000000000003</v>
      </c>
      <c r="DA28" s="12">
        <v>-10.8725</v>
      </c>
      <c r="DB28" s="12">
        <v>0.74739999999999995</v>
      </c>
      <c r="DC28" s="12">
        <v>-3.2879999999999998</v>
      </c>
      <c r="DD28" s="12">
        <v>0.38729999999999998</v>
      </c>
      <c r="DE28" s="12">
        <v>-7.3939000000000004</v>
      </c>
      <c r="DF28" s="12">
        <v>0.8306</v>
      </c>
      <c r="DG28" s="12">
        <v>-7.3939000000000004</v>
      </c>
      <c r="DH28" s="12">
        <v>1.0465</v>
      </c>
      <c r="DI28" s="12">
        <v>-7.4720000000000004</v>
      </c>
      <c r="DJ28" s="12">
        <v>1.1480999999999999</v>
      </c>
      <c r="DK28" s="12">
        <v>-6.7373000000000003</v>
      </c>
      <c r="DL28" s="12">
        <v>1.5704</v>
      </c>
      <c r="DM28" s="12">
        <v>-4.4736000000000002</v>
      </c>
      <c r="DN28" s="12">
        <v>1.9437</v>
      </c>
      <c r="DO28" s="12">
        <v>-3.9649000000000001</v>
      </c>
      <c r="DP28" s="12">
        <v>1.8459000000000001</v>
      </c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>((DI29-DK29)^2+(DJ29-DL29)^2)^0.5</f>
        <v>0</v>
      </c>
      <c r="W29" s="5">
        <f>((DK29-DM29)^2+(DL29-DN29)^2)^0.5</f>
        <v>0</v>
      </c>
      <c r="X29" s="5">
        <f>((DM29-DO29)^2+(DN29-DP29)^2)^0.5</f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58"/>
        <v>0</v>
      </c>
      <c r="AE29" s="6">
        <f t="shared" si="59"/>
        <v>0</v>
      </c>
      <c r="AF29" s="6">
        <f t="shared" si="60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>((DI30-DK30)^2+(DJ30-DL30)^2)^0.5</f>
        <v>0</v>
      </c>
      <c r="W30" s="5">
        <f>((DK30-DM30)^2+(DL30-DN30)^2)^0.5</f>
        <v>0</v>
      </c>
      <c r="X30" s="5">
        <f>((DM30-DO30)^2+(DN30-DP30)^2)^0.5</f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58"/>
        <v>0</v>
      </c>
      <c r="AE30" s="6">
        <f t="shared" si="59"/>
        <v>0</v>
      </c>
      <c r="AF30" s="6">
        <f t="shared" si="60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3"/>
        <v>0</v>
      </c>
      <c r="Q31" s="5">
        <f t="shared" si="47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>((DI31-DK31)^2+(DJ31-DL31)^2)^0.5</f>
        <v>0</v>
      </c>
      <c r="W31" s="5">
        <f>((DK31-DM31)^2+(DL31-DN31)^2)^0.5</f>
        <v>0</v>
      </c>
      <c r="X31" s="5">
        <f>((DM31-DO31)^2+(DN31-DP31)^2)^0.5</f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58"/>
        <v>0</v>
      </c>
      <c r="AE31" s="6">
        <f t="shared" si="59"/>
        <v>0</v>
      </c>
      <c r="AF31" s="6">
        <f t="shared" si="60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AVERAGE(D23:D28)</f>
        <v>15.014150000000001</v>
      </c>
      <c r="E32" s="14">
        <f>AVERAGE(E23:E28)</f>
        <v>14.465516666666666</v>
      </c>
      <c r="F32" s="14">
        <f>AVERAGE(F23:F28)</f>
        <v>2.9544333333333337</v>
      </c>
      <c r="G32" s="14">
        <f>AVERAGE(G23:G26,G28)</f>
        <v>0.93512000000000006</v>
      </c>
      <c r="H32" s="14">
        <f t="shared" ref="H32:M32" si="61">AVERAGE(H23:H28)</f>
        <v>1.5478166666666666</v>
      </c>
      <c r="I32" s="14">
        <f t="shared" si="61"/>
        <v>0.77356666666666662</v>
      </c>
      <c r="J32" s="14">
        <f t="shared" si="61"/>
        <v>1.9375833333333334</v>
      </c>
      <c r="K32" s="14">
        <f t="shared" si="61"/>
        <v>1.1570666666666667</v>
      </c>
      <c r="L32" s="14">
        <f t="shared" si="61"/>
        <v>6.7076950914488735</v>
      </c>
      <c r="M32" s="14">
        <f t="shared" si="61"/>
        <v>1.8442374349945936</v>
      </c>
      <c r="N32" s="14">
        <f t="shared" ref="N32:AF32" si="62">AVERAGE(N23:N28)</f>
        <v>5.6097631307816052</v>
      </c>
      <c r="O32" s="14">
        <f t="shared" si="62"/>
        <v>1.1627680401241858</v>
      </c>
      <c r="P32" s="14">
        <f t="shared" si="62"/>
        <v>6.3132633501125577</v>
      </c>
      <c r="Q32" s="14">
        <f t="shared" si="62"/>
        <v>6.7787521720700896</v>
      </c>
      <c r="R32" s="14">
        <f>AVERAGE(R23:R28)</f>
        <v>4.1730227342493293</v>
      </c>
      <c r="S32" s="14">
        <f t="shared" si="62"/>
        <v>5.3973871589766702</v>
      </c>
      <c r="T32" s="14">
        <f t="shared" si="62"/>
        <v>5.8001207490006816</v>
      </c>
      <c r="U32" s="14">
        <f t="shared" si="62"/>
        <v>7.2086785509580071</v>
      </c>
      <c r="V32" s="14">
        <f>AVERAGE(V23:V28)</f>
        <v>0.94216623860759763</v>
      </c>
      <c r="W32" s="14">
        <f t="shared" si="62"/>
        <v>2.1557358744015511</v>
      </c>
      <c r="X32" s="14">
        <f t="shared" si="62"/>
        <v>0.50085529521368954</v>
      </c>
      <c r="Y32" s="14">
        <f t="shared" si="62"/>
        <v>1.1735500000000001</v>
      </c>
      <c r="Z32" s="14">
        <f t="shared" si="62"/>
        <v>0.61086666666666678</v>
      </c>
      <c r="AA32" s="14">
        <f t="shared" si="62"/>
        <v>1.7131166666666668</v>
      </c>
      <c r="AB32" s="14">
        <f t="shared" si="62"/>
        <v>3.5500666666666674</v>
      </c>
      <c r="AC32" s="14">
        <f t="shared" si="62"/>
        <v>2.9472333333333331</v>
      </c>
      <c r="AD32" s="14">
        <f t="shared" si="62"/>
        <v>0.26701666666666685</v>
      </c>
      <c r="AE32" s="14">
        <f t="shared" si="62"/>
        <v>0.28661666666666674</v>
      </c>
      <c r="AF32" s="14">
        <f t="shared" si="62"/>
        <v>0.24118000000000003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STDEV(D23:D28)</f>
        <v>0.63000922136108473</v>
      </c>
      <c r="E33" s="14">
        <f>STDEV(E23:E28)</f>
        <v>0.37759247564890203</v>
      </c>
      <c r="F33" s="14">
        <f>STDEV(F23:F28)</f>
        <v>8.0694402945103119E-2</v>
      </c>
      <c r="G33" s="14">
        <f>STDEV(G23:G26,G28)</f>
        <v>2.8729114152719705E-2</v>
      </c>
      <c r="H33" s="14">
        <f>STDEV(H23:H28)</f>
        <v>4.7628202429512954E-2</v>
      </c>
      <c r="I33" s="14">
        <f>STDEV(I23:I26,I28)</f>
        <v>4.1577133138300935E-2</v>
      </c>
      <c r="J33" s="14">
        <f>STDEV(J23:J28)</f>
        <v>0.25527473370207848</v>
      </c>
      <c r="K33" s="14">
        <f>STDEV(K24,K26:K28)</f>
        <v>0.33082422321629751</v>
      </c>
      <c r="L33" s="14">
        <f>STDEV(L23:L28)</f>
        <v>0.23639174624098092</v>
      </c>
      <c r="M33" s="14">
        <f>STDEV(M23:M25,M27:M28)</f>
        <v>0.10436394252310408</v>
      </c>
      <c r="N33" s="14">
        <f t="shared" ref="N33:AF33" si="63">STDEV(N23:N28)</f>
        <v>0.81067195634850298</v>
      </c>
      <c r="O33" s="14">
        <f t="shared" si="63"/>
        <v>0.67699681852918459</v>
      </c>
      <c r="P33" s="14">
        <f t="shared" si="63"/>
        <v>0.47309817221235256</v>
      </c>
      <c r="Q33" s="14">
        <f t="shared" si="63"/>
        <v>0.48757478563401307</v>
      </c>
      <c r="R33" s="14">
        <f>STDEV(R23:R28)</f>
        <v>0.32126523589988165</v>
      </c>
      <c r="S33" s="14">
        <f t="shared" si="63"/>
        <v>0.32583303261361957</v>
      </c>
      <c r="T33" s="14">
        <f t="shared" si="63"/>
        <v>0.42110818534517963</v>
      </c>
      <c r="U33" s="14">
        <f t="shared" si="63"/>
        <v>0.71514523783458406</v>
      </c>
      <c r="V33" s="14">
        <f t="shared" si="63"/>
        <v>0.13399081183433531</v>
      </c>
      <c r="W33" s="14">
        <f t="shared" si="63"/>
        <v>0.19592169261304365</v>
      </c>
      <c r="X33" s="14">
        <f t="shared" si="63"/>
        <v>2.4268838307904429E-2</v>
      </c>
      <c r="Y33" s="14">
        <f t="shared" si="63"/>
        <v>3.5063585099073938E-2</v>
      </c>
      <c r="Z33" s="14">
        <f t="shared" si="63"/>
        <v>7.2762481174480295E-2</v>
      </c>
      <c r="AA33" s="14">
        <f t="shared" si="63"/>
        <v>0.10855069629747507</v>
      </c>
      <c r="AB33" s="14">
        <f t="shared" si="63"/>
        <v>0.30582547092527568</v>
      </c>
      <c r="AC33" s="14">
        <f t="shared" si="63"/>
        <v>0.61319578167716537</v>
      </c>
      <c r="AD33" s="14">
        <f t="shared" si="63"/>
        <v>3.0324670924293275E-2</v>
      </c>
      <c r="AE33" s="14">
        <f t="shared" si="63"/>
        <v>0.14275663790754783</v>
      </c>
      <c r="AF33" s="14">
        <f t="shared" si="63"/>
        <v>1.6834696314457265E-2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MAX(D23:D28)-MIN(D23:D28)</f>
        <v>1.4173000000000009</v>
      </c>
      <c r="E34" s="14">
        <f>MAX(E23:E28)-MIN(E23:E28)</f>
        <v>0.9588000000000001</v>
      </c>
      <c r="F34" s="14">
        <f>MAX(F23:F28)-MIN(F23:F28)</f>
        <v>0.21329999999999982</v>
      </c>
      <c r="G34" s="14">
        <f>MAX(G23:G26,G28)-MIN(G23:G26,G28)</f>
        <v>6.7299999999999915E-2</v>
      </c>
      <c r="H34" s="14">
        <f>MAX(H23:H28)-MIN(H23:H28)</f>
        <v>0.12060000000000004</v>
      </c>
      <c r="I34" s="14">
        <f>MAX(I23:I26,I28)-MIN(I23:I26,I28)</f>
        <v>0.1048</v>
      </c>
      <c r="J34" s="14">
        <f>MAX(J23:J28)-MIN(J23:J28)</f>
        <v>0.70169999999999977</v>
      </c>
      <c r="K34" s="14">
        <f>MAX(K24,K26:K28)-MIN(K24,K26:K28)</f>
        <v>0.74299999999999944</v>
      </c>
      <c r="L34" s="14">
        <f>MAX(L23:L28)-MIN(L23:L28)</f>
        <v>0.51988601708582749</v>
      </c>
      <c r="M34" s="14">
        <f>MAX(M23:M25,M27:M28)-MIN(M23:M25,M27:M28)</f>
        <v>0.20634139536837215</v>
      </c>
      <c r="N34" s="14">
        <f t="shared" ref="N34:AF34" si="64">MAX(N23:N28)-MIN(N23:N28)</f>
        <v>2.0343842750079633</v>
      </c>
      <c r="O34" s="14">
        <f t="shared" si="64"/>
        <v>1.347696754715396</v>
      </c>
      <c r="P34" s="14">
        <f t="shared" si="64"/>
        <v>1.3168687825927039</v>
      </c>
      <c r="Q34" s="14">
        <f t="shared" si="64"/>
        <v>1.2413724800964676</v>
      </c>
      <c r="R34" s="14">
        <f>MAX(R23:R28)-MIN(R23:R28)</f>
        <v>0.84397712670895686</v>
      </c>
      <c r="S34" s="14">
        <f t="shared" si="64"/>
        <v>0.86711864890188028</v>
      </c>
      <c r="T34" s="14">
        <f t="shared" si="64"/>
        <v>1.0721004593971957</v>
      </c>
      <c r="U34" s="14">
        <f t="shared" si="64"/>
        <v>1.8795750267817626</v>
      </c>
      <c r="V34" s="14">
        <f t="shared" si="64"/>
        <v>0.18949162332949743</v>
      </c>
      <c r="W34" s="14">
        <f t="shared" si="64"/>
        <v>0.27707511485645897</v>
      </c>
      <c r="X34" s="14">
        <f t="shared" si="64"/>
        <v>3.432132027807816E-2</v>
      </c>
      <c r="Y34" s="14">
        <f t="shared" si="64"/>
        <v>8.7600000000000122E-2</v>
      </c>
      <c r="Z34" s="14">
        <f t="shared" si="64"/>
        <v>0.20510000000000006</v>
      </c>
      <c r="AA34" s="14">
        <f t="shared" si="64"/>
        <v>0.26869999999999994</v>
      </c>
      <c r="AB34" s="14">
        <f t="shared" si="64"/>
        <v>0.78920000000000012</v>
      </c>
      <c r="AC34" s="14">
        <f t="shared" si="64"/>
        <v>1.5086999999999997</v>
      </c>
      <c r="AD34" s="14">
        <f t="shared" si="64"/>
        <v>9.0200000000000391E-2</v>
      </c>
      <c r="AE34" s="14">
        <f t="shared" si="64"/>
        <v>0.3683000000000014</v>
      </c>
      <c r="AF34" s="14">
        <f t="shared" si="64"/>
        <v>4.3800000000000061E-2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MIN(D23:D28)</f>
        <v>14.427199999999999</v>
      </c>
      <c r="E35" s="14">
        <f>MIN(E23:E28)</f>
        <v>14.1129</v>
      </c>
      <c r="F35" s="14">
        <f>MIN(F23:F28)</f>
        <v>2.8245</v>
      </c>
      <c r="G35" s="14">
        <f>MIN(G23:G26,G28)</f>
        <v>0.90680000000000005</v>
      </c>
      <c r="H35" s="14">
        <f>MIN(H23:H28)</f>
        <v>1.4909999999999999</v>
      </c>
      <c r="I35" s="14">
        <f>MIN(I23:I26,I28)</f>
        <v>0.76840000000000019</v>
      </c>
      <c r="J35" s="14">
        <f>MIN(J23:J28)</f>
        <v>1.5423999999999998</v>
      </c>
      <c r="K35" s="14">
        <f>MIN(K24,K26:K28)</f>
        <v>1.0223000000000004</v>
      </c>
      <c r="L35" s="14">
        <f>MIN(L23:L28)</f>
        <v>6.4563558343697256</v>
      </c>
      <c r="M35" s="14">
        <f>MIN(M23:M25,M27:M28)</f>
        <v>1.6879912470152199</v>
      </c>
      <c r="N35" s="14">
        <f t="shared" ref="N35:AF35" si="65">MIN(N23:N28)</f>
        <v>4.8221820678198979</v>
      </c>
      <c r="O35" s="14">
        <f t="shared" si="65"/>
        <v>0.52657182795892177</v>
      </c>
      <c r="P35" s="14">
        <f t="shared" si="65"/>
        <v>5.7619661731044554</v>
      </c>
      <c r="Q35" s="14">
        <f t="shared" si="65"/>
        <v>6.3234705486781539</v>
      </c>
      <c r="R35" s="14">
        <f>MIN(R23:R28)</f>
        <v>3.6476192687834068</v>
      </c>
      <c r="S35" s="14">
        <f t="shared" si="65"/>
        <v>4.9667941461268557</v>
      </c>
      <c r="T35" s="14">
        <f t="shared" si="65"/>
        <v>5.4541132001453727</v>
      </c>
      <c r="U35" s="14">
        <f t="shared" si="65"/>
        <v>6.0224630451336099</v>
      </c>
      <c r="V35" s="14">
        <f t="shared" si="65"/>
        <v>0.84742042694284891</v>
      </c>
      <c r="W35" s="14">
        <f t="shared" si="65"/>
        <v>2.0171983169733219</v>
      </c>
      <c r="X35" s="14">
        <f t="shared" si="65"/>
        <v>0.48369463507465044</v>
      </c>
      <c r="Y35" s="14">
        <f t="shared" si="65"/>
        <v>1.117</v>
      </c>
      <c r="Z35" s="14">
        <f t="shared" si="65"/>
        <v>0.50609999999999999</v>
      </c>
      <c r="AA35" s="14">
        <f t="shared" si="65"/>
        <v>1.5627</v>
      </c>
      <c r="AB35" s="14">
        <f t="shared" si="65"/>
        <v>3.2214</v>
      </c>
      <c r="AC35" s="14">
        <f t="shared" si="65"/>
        <v>2.2968000000000002</v>
      </c>
      <c r="AD35" s="14">
        <f t="shared" si="65"/>
        <v>0.22670000000000001</v>
      </c>
      <c r="AE35" s="14">
        <f t="shared" si="65"/>
        <v>0</v>
      </c>
      <c r="AF35" s="14">
        <f t="shared" si="65"/>
        <v>0.21589999999999998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MAX(D23:D28)</f>
        <v>15.8445</v>
      </c>
      <c r="E36" s="14">
        <f>MAX(E23:E28)</f>
        <v>15.0717</v>
      </c>
      <c r="F36" s="14">
        <f>MAX(F23:F28)</f>
        <v>3.0377999999999998</v>
      </c>
      <c r="G36" s="14">
        <f>MAX(G23:G26,G28)</f>
        <v>0.97409999999999997</v>
      </c>
      <c r="H36" s="14">
        <f>MAX(H23:H28)</f>
        <v>1.6115999999999999</v>
      </c>
      <c r="I36" s="14">
        <f>MAX(I23:I26,I28)</f>
        <v>0.8732000000000002</v>
      </c>
      <c r="J36" s="14">
        <f>MAX(J23:J28)</f>
        <v>2.2440999999999995</v>
      </c>
      <c r="K36" s="14">
        <f>MAX(K24,K26:K28)</f>
        <v>1.7652999999999999</v>
      </c>
      <c r="L36" s="14">
        <f>MAX(L23:L28)</f>
        <v>6.9762418514555531</v>
      </c>
      <c r="M36" s="14">
        <f>MAX(M23:M25,M27:M28)</f>
        <v>1.894332642383592</v>
      </c>
      <c r="N36" s="14">
        <f t="shared" ref="N36:AF36" si="66">MAX(N23:N28)</f>
        <v>6.8565663428278611</v>
      </c>
      <c r="O36" s="14">
        <f t="shared" si="66"/>
        <v>1.8742685826743177</v>
      </c>
      <c r="P36" s="14">
        <f t="shared" si="66"/>
        <v>7.0788349556971593</v>
      </c>
      <c r="Q36" s="14">
        <f t="shared" si="66"/>
        <v>7.5648430287746216</v>
      </c>
      <c r="R36" s="14">
        <f>MAX(R23:R28)</f>
        <v>4.4915963954923637</v>
      </c>
      <c r="S36" s="14">
        <f t="shared" si="66"/>
        <v>5.8339127950287359</v>
      </c>
      <c r="T36" s="14">
        <f t="shared" si="66"/>
        <v>6.5262136595425684</v>
      </c>
      <c r="U36" s="14">
        <f t="shared" si="66"/>
        <v>7.9020380719153724</v>
      </c>
      <c r="V36" s="14">
        <f t="shared" si="66"/>
        <v>1.0369120502723463</v>
      </c>
      <c r="W36" s="14">
        <f t="shared" si="66"/>
        <v>2.2942734318297808</v>
      </c>
      <c r="X36" s="14">
        <f t="shared" si="66"/>
        <v>0.5180159553527286</v>
      </c>
      <c r="Y36" s="14">
        <f t="shared" si="66"/>
        <v>1.2046000000000001</v>
      </c>
      <c r="Z36" s="14">
        <f t="shared" si="66"/>
        <v>0.71120000000000005</v>
      </c>
      <c r="AA36" s="14">
        <f t="shared" si="66"/>
        <v>1.8313999999999999</v>
      </c>
      <c r="AB36" s="14">
        <f t="shared" si="66"/>
        <v>4.0106000000000002</v>
      </c>
      <c r="AC36" s="14">
        <f t="shared" si="66"/>
        <v>3.8054999999999999</v>
      </c>
      <c r="AD36" s="14">
        <f t="shared" si="66"/>
        <v>0.3169000000000004</v>
      </c>
      <c r="AE36" s="14">
        <f t="shared" si="66"/>
        <v>0.3683000000000014</v>
      </c>
      <c r="AF36" s="14">
        <f t="shared" si="66"/>
        <v>0.25970000000000004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COUNT(D23:D28)</f>
        <v>6</v>
      </c>
      <c r="E37" s="15">
        <f>COUNT(E23:E28)</f>
        <v>6</v>
      </c>
      <c r="F37" s="15">
        <f>COUNT(F23:F28)</f>
        <v>6</v>
      </c>
      <c r="G37" s="15">
        <f>COUNT(G23:G26,G28)</f>
        <v>5</v>
      </c>
      <c r="H37" s="15">
        <f t="shared" ref="H37:M37" si="67">COUNT(H23:H28)</f>
        <v>6</v>
      </c>
      <c r="I37" s="15">
        <f t="shared" si="67"/>
        <v>6</v>
      </c>
      <c r="J37" s="15">
        <f t="shared" si="67"/>
        <v>6</v>
      </c>
      <c r="K37" s="15">
        <f t="shared" si="67"/>
        <v>6</v>
      </c>
      <c r="L37" s="15">
        <f t="shared" si="67"/>
        <v>5</v>
      </c>
      <c r="M37" s="15">
        <f t="shared" si="67"/>
        <v>5</v>
      </c>
      <c r="N37" s="15">
        <f t="shared" ref="N37:AF37" si="68">COUNT(N23:N28)</f>
        <v>5</v>
      </c>
      <c r="O37" s="15">
        <f t="shared" si="68"/>
        <v>3</v>
      </c>
      <c r="P37" s="15">
        <f t="shared" si="68"/>
        <v>6</v>
      </c>
      <c r="Q37" s="15">
        <f t="shared" si="68"/>
        <v>6</v>
      </c>
      <c r="R37" s="15">
        <f>COUNT(R23:R28)</f>
        <v>5</v>
      </c>
      <c r="S37" s="15">
        <f t="shared" si="68"/>
        <v>5</v>
      </c>
      <c r="T37" s="15">
        <f t="shared" si="68"/>
        <v>5</v>
      </c>
      <c r="U37" s="15">
        <f t="shared" si="68"/>
        <v>5</v>
      </c>
      <c r="V37" s="15">
        <f t="shared" si="68"/>
        <v>2</v>
      </c>
      <c r="W37" s="15">
        <f t="shared" si="68"/>
        <v>2</v>
      </c>
      <c r="X37" s="15">
        <f t="shared" si="68"/>
        <v>2</v>
      </c>
      <c r="Y37" s="15">
        <f t="shared" si="68"/>
        <v>6</v>
      </c>
      <c r="Z37" s="15">
        <f t="shared" si="68"/>
        <v>6</v>
      </c>
      <c r="AA37" s="15">
        <f t="shared" si="68"/>
        <v>6</v>
      </c>
      <c r="AB37" s="15">
        <f t="shared" si="68"/>
        <v>6</v>
      </c>
      <c r="AC37" s="15">
        <f t="shared" si="68"/>
        <v>6</v>
      </c>
      <c r="AD37" s="15">
        <f t="shared" si="68"/>
        <v>6</v>
      </c>
      <c r="AE37" s="15">
        <f t="shared" si="68"/>
        <v>6</v>
      </c>
      <c r="AF37" s="15">
        <f t="shared" si="68"/>
        <v>5</v>
      </c>
      <c r="AI37" s="12"/>
      <c r="AJ37" s="12"/>
      <c r="AK37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6"/>
  <sheetViews>
    <sheetView topLeftCell="A6" workbookViewId="0">
      <pane xSplit="3" topLeftCell="D1" activePane="topRight" state="frozen"/>
      <selection pane="topRight" activeCell="C29" sqref="C29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251</v>
      </c>
      <c r="C3" s="1" t="s">
        <v>572</v>
      </c>
      <c r="D3" s="5">
        <f t="shared" ref="D3:D11" si="0">((AG3-AW3)^2+(AH3-AX3)^2)^0.5</f>
        <v>12.3361</v>
      </c>
      <c r="E3" s="5">
        <f t="shared" ref="E3:E11" si="1">((AG3-AU3)^2+(AH3-AV3)^2)^0.5</f>
        <v>11.1227</v>
      </c>
      <c r="F3" s="5">
        <f t="shared" ref="F3:F11" si="2">((AG3-AM3)^2+(AH3-AN3)^2)^0.5</f>
        <v>2.387</v>
      </c>
      <c r="G3" s="5">
        <f t="shared" ref="G3:G11" si="3">((AG3-AI3)^2+(AH3-AJ3)^2)^0.5</f>
        <v>0.7036</v>
      </c>
      <c r="H3" s="5">
        <f t="shared" ref="H3:H11" si="4">((AK3-AM3)^2+(AL3-AN3)^2)^0.5</f>
        <v>1.1729000000000001</v>
      </c>
      <c r="I3" s="5">
        <f t="shared" ref="I3:I11" si="5">((AM3-AO3)^2+(AN3-AP3)^2)^0.5</f>
        <v>0.60380000000000011</v>
      </c>
      <c r="J3" s="5">
        <f t="shared" ref="J3:J11" si="6">((AO3-AQ3)^2+(AP3-AR3)^2)^0.5</f>
        <v>1.4561000000000002</v>
      </c>
      <c r="K3" s="5">
        <f t="shared" ref="K3:K11" si="7">((AQ3-AS3)^2+(AR3-AT3)^2)^0.5</f>
        <v>0.95439999999999969</v>
      </c>
      <c r="L3" s="5">
        <f t="shared" ref="L3:L11" si="8">((BS3-BU3)^2+(BT3-BV3)^2)^0.5</f>
        <v>5.5870097592540509</v>
      </c>
      <c r="M3" s="5">
        <f>((BU3-BW3)^2+(BV3-BX3)^2)^0.5</f>
        <v>1.4592401584386305</v>
      </c>
      <c r="N3" s="5" t="s">
        <v>566</v>
      </c>
      <c r="O3" s="5" t="s">
        <v>566</v>
      </c>
      <c r="P3" s="5">
        <f t="shared" ref="P3:P11" si="9">((CE3-CG3)^2+(CF3-CH3)^2)^0.5</f>
        <v>5.3445665118884991</v>
      </c>
      <c r="Q3" s="5">
        <f t="shared" ref="Q3:Q9" si="10">((CG3-CI3)^2+(CH3-CJ3)^2)^0.5</f>
        <v>6.0835838360295478</v>
      </c>
      <c r="R3" s="5">
        <f>((CO3-CQ3)^2+(CP3-CR3)^2)^0.5</f>
        <v>3.9461942387571347</v>
      </c>
      <c r="S3" s="5">
        <f>((CQ3-CS3)^2+(CR3-CT3)^2)^0.5</f>
        <v>5.2640294224101751</v>
      </c>
      <c r="T3" s="5" t="s">
        <v>566</v>
      </c>
      <c r="U3" s="5" t="s">
        <v>566</v>
      </c>
      <c r="V3" s="5">
        <f>((DI3-DK3)^2+(DJ3-DL3)^2)^0.5</f>
        <v>0.91045613293557426</v>
      </c>
      <c r="W3" s="5">
        <f>((DK3-DM3)^2+(DL3-DN3)^2)^0.5</f>
        <v>1.4346668254336965</v>
      </c>
      <c r="X3" s="5">
        <f>((DM3-DO3)^2+(DN3-DP3)^2)^0.5</f>
        <v>0.37027800366751473</v>
      </c>
      <c r="Y3" s="5">
        <f t="shared" ref="Y3:Y11" si="11">((BE3-BK3)^2+(BF3-BL3)^2)^0.5</f>
        <v>1.0680999999999998</v>
      </c>
      <c r="Z3" s="5">
        <f t="shared" ref="Z3:Z11" si="12">((BG3-BI3)^2+(BH3-BJ3)^2)^0.5</f>
        <v>0.58040000000000003</v>
      </c>
      <c r="AA3" s="24">
        <f t="shared" ref="AA3:AA11" si="13">((BC3-BM3)^2+(BD3-BN3)^2)^0.5</f>
        <v>0.14610000000000001</v>
      </c>
      <c r="AB3" s="5">
        <f t="shared" ref="AB3:AB11" si="14">((BA3-BO3)^2+(BB3-BP3)^2)^0.5</f>
        <v>2.3767999999999998</v>
      </c>
      <c r="AC3" s="6">
        <f t="shared" ref="AC3:AC11" si="15">((AY3-BQ3)^2+(AZ3-BR3)^2)^0.5</f>
        <v>1.8917000000000002</v>
      </c>
      <c r="AD3" s="6">
        <f>((CK3-CM3)^2+(CL3-CN3)^2)^0.5</f>
        <v>0.21710000000000007</v>
      </c>
      <c r="AE3" s="6">
        <f>((CU3-CW3)^2+(CV3-CX3)^2)^0.5</f>
        <v>0.25019999999999998</v>
      </c>
      <c r="AF3" s="6" t="s">
        <v>566</v>
      </c>
      <c r="AG3" s="9">
        <v>0</v>
      </c>
      <c r="AH3" s="9">
        <v>0</v>
      </c>
      <c r="AI3" s="9">
        <v>0</v>
      </c>
      <c r="AJ3" s="9">
        <v>-0.7036</v>
      </c>
      <c r="AK3" s="9">
        <v>0</v>
      </c>
      <c r="AL3" s="9">
        <v>-1.2141</v>
      </c>
      <c r="AM3" s="9">
        <v>0</v>
      </c>
      <c r="AN3" s="9">
        <v>-2.387</v>
      </c>
      <c r="AO3" s="9">
        <v>0</v>
      </c>
      <c r="AP3" s="9">
        <v>-2.9908000000000001</v>
      </c>
      <c r="AQ3" s="9">
        <v>0</v>
      </c>
      <c r="AR3" s="9">
        <v>-4.4469000000000003</v>
      </c>
      <c r="AS3" s="9">
        <v>0</v>
      </c>
      <c r="AT3" s="9">
        <v>-5.4013</v>
      </c>
      <c r="AU3" s="9">
        <v>0</v>
      </c>
      <c r="AV3" s="9">
        <v>-11.1227</v>
      </c>
      <c r="AW3" s="9">
        <v>0</v>
      </c>
      <c r="AX3" s="9">
        <v>-12.3361</v>
      </c>
      <c r="AY3" s="18">
        <v>1.07</v>
      </c>
      <c r="AZ3" s="18">
        <v>-4.7580999999999998</v>
      </c>
      <c r="BA3" s="19">
        <v>1.2870999999999999</v>
      </c>
      <c r="BB3" s="19">
        <v>-4.7580999999999998</v>
      </c>
      <c r="BC3" s="19">
        <v>0.74490000000000001</v>
      </c>
      <c r="BD3" s="19">
        <v>-4.7580999999999998</v>
      </c>
      <c r="BE3" s="19">
        <v>0.52959999999999996</v>
      </c>
      <c r="BF3" s="19">
        <v>-4.7580999999999998</v>
      </c>
      <c r="BG3" s="19">
        <v>0.2407</v>
      </c>
      <c r="BH3" s="19">
        <v>-4.7580999999999998</v>
      </c>
      <c r="BI3" s="19">
        <v>-0.3397</v>
      </c>
      <c r="BJ3" s="19">
        <v>-4.7580999999999998</v>
      </c>
      <c r="BK3" s="19">
        <v>-0.53849999999999998</v>
      </c>
      <c r="BL3" s="19">
        <v>-4.7580999999999998</v>
      </c>
      <c r="BM3" s="19">
        <v>0.5988</v>
      </c>
      <c r="BN3" s="19">
        <v>-4.7580999999999998</v>
      </c>
      <c r="BO3" s="19">
        <v>-1.0896999999999999</v>
      </c>
      <c r="BP3" s="19">
        <v>-4.7580999999999998</v>
      </c>
      <c r="BQ3" s="19">
        <v>-0.82169999999999999</v>
      </c>
      <c r="BR3" s="19">
        <v>-4.7580999999999998</v>
      </c>
      <c r="BS3" s="17">
        <v>0</v>
      </c>
      <c r="BT3" s="17">
        <v>0</v>
      </c>
      <c r="BU3" s="17">
        <v>-0.96579999999999999</v>
      </c>
      <c r="BV3" s="17">
        <v>-5.5029000000000003</v>
      </c>
      <c r="BW3" s="17">
        <v>-9.0800000000000006E-2</v>
      </c>
      <c r="BX3" s="17">
        <v>-6.6707000000000001</v>
      </c>
      <c r="BY3" s="17">
        <v>-9.0800000000000006E-2</v>
      </c>
      <c r="BZ3" s="17">
        <v>-6.6707000000000001</v>
      </c>
      <c r="CA3" s="17">
        <v>0.80200000000000005</v>
      </c>
      <c r="CB3" s="17">
        <v>-7.7553000000000001</v>
      </c>
      <c r="CC3" s="17">
        <v>0.80200000000000005</v>
      </c>
      <c r="CD3" s="17">
        <v>-7.7553000000000001</v>
      </c>
      <c r="CE3" s="12">
        <v>0.1943</v>
      </c>
      <c r="CF3" s="12">
        <v>0.2235</v>
      </c>
      <c r="CG3" s="12">
        <v>1.8414999999999999</v>
      </c>
      <c r="CH3" s="12">
        <v>-4.8609</v>
      </c>
      <c r="CI3" s="12">
        <v>3.2042000000000002</v>
      </c>
      <c r="CJ3" s="12">
        <v>-10.789899999999999</v>
      </c>
      <c r="CK3" s="12">
        <v>1.2763</v>
      </c>
      <c r="CL3" s="12">
        <v>-2.9190999999999998</v>
      </c>
      <c r="CM3" s="12">
        <v>1.0591999999999999</v>
      </c>
      <c r="CN3" s="12">
        <v>-2.9190999999999998</v>
      </c>
      <c r="CO3" s="12">
        <v>0.1016</v>
      </c>
      <c r="CP3" s="12">
        <v>-2.9190999999999998</v>
      </c>
      <c r="CQ3" s="12">
        <v>-0.77280000000000004</v>
      </c>
      <c r="CR3" s="12">
        <v>-6.7671999999999999</v>
      </c>
      <c r="CS3" s="12">
        <v>3.2048000000000001</v>
      </c>
      <c r="CT3" s="12">
        <v>-10.215199999999999</v>
      </c>
      <c r="CU3" s="12">
        <v>-0.17460000000000001</v>
      </c>
      <c r="CV3" s="12">
        <v>-4.3009000000000004</v>
      </c>
      <c r="CW3" s="12">
        <v>-0.42480000000000001</v>
      </c>
      <c r="CX3" s="12">
        <v>-4.3009000000000004</v>
      </c>
      <c r="DI3" s="12">
        <v>-0.52700000000000002</v>
      </c>
      <c r="DJ3" s="12">
        <v>2.29E-2</v>
      </c>
      <c r="DK3" s="12">
        <v>0.1981</v>
      </c>
      <c r="DL3" s="12">
        <v>-0.52769999999999995</v>
      </c>
      <c r="DM3" s="12">
        <v>0.5302</v>
      </c>
      <c r="DN3" s="12">
        <v>-1.9234</v>
      </c>
      <c r="DO3" s="12">
        <v>0.53779999999999994</v>
      </c>
      <c r="DP3" s="12">
        <v>-2.2936000000000001</v>
      </c>
    </row>
    <row r="4" spans="2:120" ht="14.45" customHeight="1" x14ac:dyDescent="0.2">
      <c r="B4" s="2" t="s">
        <v>252</v>
      </c>
      <c r="C4" s="2"/>
      <c r="D4" s="5">
        <f t="shared" si="0"/>
        <v>13.2829</v>
      </c>
      <c r="E4" s="5">
        <f t="shared" si="1"/>
        <v>10.796900000000001</v>
      </c>
      <c r="F4" s="5">
        <f t="shared" si="2"/>
        <v>2.5095000000000001</v>
      </c>
      <c r="G4" s="5">
        <f t="shared" si="3"/>
        <v>0.67879999999999996</v>
      </c>
      <c r="H4" s="5">
        <f t="shared" si="4"/>
        <v>1.369</v>
      </c>
      <c r="I4" s="5">
        <f t="shared" si="5"/>
        <v>0.5455000000000001</v>
      </c>
      <c r="J4" s="5">
        <f t="shared" si="6"/>
        <v>1.5613999999999995</v>
      </c>
      <c r="K4" s="5">
        <f t="shared" si="7"/>
        <v>1.0738000000000003</v>
      </c>
      <c r="L4" s="5">
        <f t="shared" si="8"/>
        <v>5.9556138759996857</v>
      </c>
      <c r="M4" s="5">
        <f>((BU4-BW4)^2+(BV4-BX4)^2)^0.5</f>
        <v>1.4580058470390298</v>
      </c>
      <c r="N4" s="5">
        <f>((BW4-BY4)^2+(BX4-BZ4)^2)^0.5 + ((BY4-CA4)^2+(BZ4-CB4)^2)^0.5</f>
        <v>6.2781263559899338</v>
      </c>
      <c r="O4" s="5">
        <f>((CA4-CC4)^2+(CB4-CD4)^2)^0.5</f>
        <v>1.5040966225611971</v>
      </c>
      <c r="P4" s="5">
        <f t="shared" si="9"/>
        <v>5.4652222507415011</v>
      </c>
      <c r="Q4" s="5">
        <f t="shared" si="10"/>
        <v>6.4092134314594338</v>
      </c>
      <c r="R4" s="5">
        <f t="shared" ref="R4:R9" si="16">((CO4-CQ4)^2+(CP4-CR4)^2)^0.5</f>
        <v>4.3973805521014446</v>
      </c>
      <c r="S4" s="5">
        <f t="shared" ref="S4:S9" si="17">((CQ4-CS4)^2+(CR4-CT4)^2)^0.5</f>
        <v>5.2508702716787816</v>
      </c>
      <c r="T4" s="5">
        <f t="shared" ref="T4:T9" si="18">((CY4-DA4)^2+(CZ4-DB4)^2)^0.5</f>
        <v>5.9973844507418397</v>
      </c>
      <c r="U4" s="5">
        <f t="shared" ref="U4:U9" si="19">((DA4-DC4)^2+(DB4-DD4)^2)^0.5</f>
        <v>7.3640546365436474</v>
      </c>
      <c r="V4" s="5">
        <f t="shared" ref="V4:V11" si="20">((DI4-DK4)^2+(DJ4-DL4)^2)^0.5</f>
        <v>1.0699828269649938</v>
      </c>
      <c r="W4" s="5">
        <f t="shared" ref="W4:W11" si="21">((DK4-DM4)^2+(DL4-DN4)^2)^0.5</f>
        <v>1.4842443363543623</v>
      </c>
      <c r="X4" s="5">
        <f t="shared" ref="X4:X11" si="22">((DM4-DO4)^2+(DN4-DP4)^2)^0.5</f>
        <v>0.46925483481792651</v>
      </c>
      <c r="Y4" s="5">
        <f t="shared" si="11"/>
        <v>0.99570000000000003</v>
      </c>
      <c r="Z4" s="5">
        <f t="shared" si="12"/>
        <v>0.55940000000000001</v>
      </c>
      <c r="AA4" s="5">
        <f t="shared" si="13"/>
        <v>1.4426999999999999</v>
      </c>
      <c r="AB4" s="5">
        <f t="shared" si="14"/>
        <v>2.5152000000000001</v>
      </c>
      <c r="AC4" s="6">
        <f t="shared" si="15"/>
        <v>2.4378000000000002</v>
      </c>
      <c r="AD4" s="6">
        <f t="shared" ref="AD4:AD9" si="23">((CK4-CM4)^2+(CL4-CN4)^2)^0.5</f>
        <v>0.26739999999999986</v>
      </c>
      <c r="AE4" s="6">
        <f t="shared" ref="AE4:AE10" si="24">((CU4-CW4)^2+(CV4-CX4)^2)^0.5</f>
        <v>0.29719999999999969</v>
      </c>
      <c r="AF4" s="6">
        <f t="shared" ref="AF4:AF10" si="25">((DE4-DG4)^2+(DF4-DH4)^2)^0.5</f>
        <v>0.27429999999999932</v>
      </c>
      <c r="AG4" s="9">
        <v>0</v>
      </c>
      <c r="AH4" s="9">
        <v>0</v>
      </c>
      <c r="AI4" s="9">
        <v>0</v>
      </c>
      <c r="AJ4" s="9">
        <v>-0.67879999999999996</v>
      </c>
      <c r="AK4" s="9">
        <v>0</v>
      </c>
      <c r="AL4" s="9">
        <v>-1.1405000000000001</v>
      </c>
      <c r="AM4" s="9">
        <v>0</v>
      </c>
      <c r="AN4" s="9">
        <v>-2.5095000000000001</v>
      </c>
      <c r="AO4" s="9">
        <v>0</v>
      </c>
      <c r="AP4" s="9">
        <v>-3.0550000000000002</v>
      </c>
      <c r="AQ4" s="9">
        <v>0</v>
      </c>
      <c r="AR4" s="9">
        <v>-4.6163999999999996</v>
      </c>
      <c r="AS4" s="9">
        <v>0</v>
      </c>
      <c r="AT4" s="9">
        <v>-5.6901999999999999</v>
      </c>
      <c r="AU4" s="9">
        <v>0</v>
      </c>
      <c r="AV4" s="9">
        <v>-10.796900000000001</v>
      </c>
      <c r="AW4" s="9">
        <v>0</v>
      </c>
      <c r="AX4" s="9">
        <v>-13.2829</v>
      </c>
      <c r="AY4" s="18">
        <v>1.1754</v>
      </c>
      <c r="AZ4" s="18">
        <v>-4.9002999999999997</v>
      </c>
      <c r="BA4" s="19">
        <v>1.3956999999999999</v>
      </c>
      <c r="BB4" s="19">
        <v>-4.9002999999999997</v>
      </c>
      <c r="BC4" s="19">
        <v>1.002</v>
      </c>
      <c r="BD4" s="19">
        <v>-4.9002999999999997</v>
      </c>
      <c r="BE4" s="19">
        <v>-0.75629999999999997</v>
      </c>
      <c r="BF4" s="19">
        <v>-4.9002999999999997</v>
      </c>
      <c r="BG4" s="19">
        <v>-0.9284</v>
      </c>
      <c r="BH4" s="19">
        <v>-4.9002999999999997</v>
      </c>
      <c r="BI4" s="19">
        <v>-1.4878</v>
      </c>
      <c r="BJ4" s="19">
        <v>-4.9002999999999997</v>
      </c>
      <c r="BK4" s="19">
        <v>-1.752</v>
      </c>
      <c r="BL4" s="19">
        <v>-4.9002999999999997</v>
      </c>
      <c r="BM4" s="19">
        <v>-0.44069999999999998</v>
      </c>
      <c r="BN4" s="19">
        <v>-4.9002999999999997</v>
      </c>
      <c r="BO4" s="19">
        <v>-1.1194999999999999</v>
      </c>
      <c r="BP4" s="19">
        <v>-4.9002999999999997</v>
      </c>
      <c r="BQ4" s="19">
        <v>-1.2624</v>
      </c>
      <c r="BR4" s="19">
        <v>-4.9002999999999997</v>
      </c>
      <c r="BS4" s="17">
        <v>0</v>
      </c>
      <c r="BT4" s="17">
        <v>0</v>
      </c>
      <c r="BU4" s="17">
        <v>-2.1292</v>
      </c>
      <c r="BV4" s="17">
        <v>5.5620000000000003</v>
      </c>
      <c r="BW4" s="17">
        <v>-1.4776</v>
      </c>
      <c r="BX4" s="17">
        <v>6.8662999999999998</v>
      </c>
      <c r="BY4" s="17">
        <v>0.75119999999999998</v>
      </c>
      <c r="BZ4" s="17">
        <v>9.7536000000000005</v>
      </c>
      <c r="CA4" s="17">
        <v>3.3738000000000001</v>
      </c>
      <c r="CB4" s="17">
        <v>9.5479000000000003</v>
      </c>
      <c r="CC4" s="17">
        <v>4.5326000000000004</v>
      </c>
      <c r="CD4" s="17">
        <v>8.5890000000000004</v>
      </c>
      <c r="CE4" s="12">
        <v>3.2625999999999999</v>
      </c>
      <c r="CF4" s="12">
        <v>7.0499999999999993E-2</v>
      </c>
      <c r="CG4" s="12">
        <v>4.1402000000000001</v>
      </c>
      <c r="CH4" s="12">
        <v>-5.3238000000000003</v>
      </c>
      <c r="CI4" s="12">
        <v>10.530200000000001</v>
      </c>
      <c r="CJ4" s="12">
        <v>-4.8278999999999996</v>
      </c>
      <c r="CK4" s="12">
        <v>3.7547999999999999</v>
      </c>
      <c r="CL4" s="12">
        <v>-2.1678999999999999</v>
      </c>
      <c r="CM4" s="12">
        <v>3.4874000000000001</v>
      </c>
      <c r="CN4" s="12">
        <v>-2.1678999999999999</v>
      </c>
      <c r="CO4" s="12">
        <v>3.8538000000000001</v>
      </c>
      <c r="CP4" s="12">
        <v>-3.2162999999999999</v>
      </c>
      <c r="CQ4" s="12">
        <v>4.0792000000000002</v>
      </c>
      <c r="CR4" s="12">
        <v>-7.6078999999999999</v>
      </c>
      <c r="CS4" s="12">
        <v>9.0462000000000007</v>
      </c>
      <c r="CT4" s="12">
        <v>-9.3109999999999999</v>
      </c>
      <c r="CU4" s="12">
        <v>4.2671999999999999</v>
      </c>
      <c r="CV4" s="12">
        <v>-4.8456999999999999</v>
      </c>
      <c r="CW4" s="12">
        <v>3.97</v>
      </c>
      <c r="CX4" s="12">
        <v>-4.8456999999999999</v>
      </c>
      <c r="CY4" s="12">
        <v>2.9609999999999999</v>
      </c>
      <c r="CZ4" s="12">
        <v>-4.5650000000000004</v>
      </c>
      <c r="DA4" s="12">
        <v>7.6097999999999999</v>
      </c>
      <c r="DB4" s="12">
        <v>-8.3541000000000007</v>
      </c>
      <c r="DC4" s="12">
        <v>14.161099999999999</v>
      </c>
      <c r="DD4" s="12">
        <v>-4.9911000000000003</v>
      </c>
      <c r="DE4" s="12">
        <v>5.2610000000000001</v>
      </c>
      <c r="DF4" s="12">
        <v>-6.4337999999999997</v>
      </c>
      <c r="DG4" s="12">
        <v>5.2610000000000001</v>
      </c>
      <c r="DH4" s="12">
        <v>-6.1595000000000004</v>
      </c>
      <c r="DI4" s="12">
        <v>0.62990000000000002</v>
      </c>
      <c r="DJ4" s="12">
        <v>-2.2784</v>
      </c>
      <c r="DK4" s="12">
        <v>1.5284</v>
      </c>
      <c r="DL4" s="12">
        <v>-2.8593999999999999</v>
      </c>
      <c r="DM4" s="12">
        <v>1.8998999999999999</v>
      </c>
      <c r="DN4" s="12">
        <v>-4.2964000000000002</v>
      </c>
      <c r="DO4" s="12">
        <v>1.851</v>
      </c>
      <c r="DP4" s="12">
        <v>-4.7630999999999997</v>
      </c>
    </row>
    <row r="5" spans="2:120" ht="15" customHeight="1" x14ac:dyDescent="0.2">
      <c r="B5" s="2" t="s">
        <v>267</v>
      </c>
      <c r="C5" s="2"/>
      <c r="D5" s="5">
        <f t="shared" si="0"/>
        <v>13.282299999999999</v>
      </c>
      <c r="E5" s="5">
        <f t="shared" si="1"/>
        <v>10.0101</v>
      </c>
      <c r="F5" s="5">
        <f t="shared" si="2"/>
        <v>2.1760999999999999</v>
      </c>
      <c r="G5" s="5">
        <f t="shared" si="3"/>
        <v>0.52510000000000001</v>
      </c>
      <c r="H5" s="5">
        <f t="shared" si="4"/>
        <v>1.2153</v>
      </c>
      <c r="I5" s="5">
        <f t="shared" si="5"/>
        <v>0.56200000000000028</v>
      </c>
      <c r="J5" s="5">
        <f t="shared" si="6"/>
        <v>1.3671999999999995</v>
      </c>
      <c r="K5" s="5">
        <f t="shared" si="7"/>
        <v>0.90040000000000031</v>
      </c>
      <c r="L5" s="5">
        <f t="shared" si="8"/>
        <v>5.6923079721673533</v>
      </c>
      <c r="M5" s="5">
        <f>((BU5-BW5)^2+(BV5-BX5)^2)^0.5</f>
        <v>1.428438826131522</v>
      </c>
      <c r="N5" s="5">
        <f>((BW5-BY5)^2+(BX5-BZ5)^2)^0.5 + ((BY5-CA5)^2+(BZ5-CB5)^2)^0.5</f>
        <v>5.9501263167294782</v>
      </c>
      <c r="O5" s="5">
        <f>((CA5-CC5)^2+(CB5-CD5)^2)^0.5</f>
        <v>1.6202179421300082</v>
      </c>
      <c r="P5" s="5">
        <f t="shared" si="9"/>
        <v>5.9841138625530848</v>
      </c>
      <c r="Q5" s="5">
        <f t="shared" si="10"/>
        <v>6.5908289524156212</v>
      </c>
      <c r="R5" s="5">
        <f t="shared" si="16"/>
        <v>4.3705030202483552</v>
      </c>
      <c r="S5" s="5">
        <f t="shared" si="17"/>
        <v>5.4586662143787468</v>
      </c>
      <c r="T5" s="5">
        <f t="shared" si="18"/>
        <v>5.9113667700456549</v>
      </c>
      <c r="U5" s="5">
        <f t="shared" si="19"/>
        <v>6.7927208812080595</v>
      </c>
      <c r="V5" s="5">
        <f t="shared" si="20"/>
        <v>1.0353309132832844</v>
      </c>
      <c r="W5" s="5">
        <f t="shared" si="21"/>
        <v>1.6009822110192224</v>
      </c>
      <c r="X5" s="5">
        <f t="shared" si="22"/>
        <v>0.3800266438027734</v>
      </c>
      <c r="Y5" s="5">
        <f t="shared" si="11"/>
        <v>1.103</v>
      </c>
      <c r="Z5" s="5">
        <f t="shared" si="12"/>
        <v>0.51879999999999993</v>
      </c>
      <c r="AA5" s="5">
        <f t="shared" si="13"/>
        <v>1.3824000000000001</v>
      </c>
      <c r="AB5" s="5">
        <f t="shared" si="14"/>
        <v>2.4821999999999997</v>
      </c>
      <c r="AC5" s="6">
        <f t="shared" si="15"/>
        <v>2.4230999999999998</v>
      </c>
      <c r="AD5" s="6">
        <f t="shared" si="23"/>
        <v>0.21589999999999998</v>
      </c>
      <c r="AE5" s="6">
        <f t="shared" si="24"/>
        <v>0.24440000000000017</v>
      </c>
      <c r="AF5" s="6">
        <f t="shared" si="25"/>
        <v>0.2394</v>
      </c>
      <c r="AG5" s="9">
        <v>0</v>
      </c>
      <c r="AH5" s="9">
        <v>0</v>
      </c>
      <c r="AI5" s="9">
        <v>0</v>
      </c>
      <c r="AJ5" s="9">
        <v>-0.52510000000000001</v>
      </c>
      <c r="AK5" s="9">
        <v>0</v>
      </c>
      <c r="AL5" s="9">
        <v>-0.96079999999999999</v>
      </c>
      <c r="AM5" s="9">
        <v>0</v>
      </c>
      <c r="AN5" s="9">
        <v>-2.1760999999999999</v>
      </c>
      <c r="AO5" s="9">
        <v>0</v>
      </c>
      <c r="AP5" s="9">
        <v>-2.7381000000000002</v>
      </c>
      <c r="AQ5" s="9">
        <v>0</v>
      </c>
      <c r="AR5" s="9">
        <v>-4.1052999999999997</v>
      </c>
      <c r="AS5" s="9">
        <v>0</v>
      </c>
      <c r="AT5" s="9">
        <v>-5.0057</v>
      </c>
      <c r="AU5" s="9">
        <v>0</v>
      </c>
      <c r="AV5" s="9">
        <v>-10.0101</v>
      </c>
      <c r="AW5" s="9">
        <v>0</v>
      </c>
      <c r="AX5" s="9">
        <v>-13.282299999999999</v>
      </c>
      <c r="AY5" s="18">
        <v>0.86929999999999996</v>
      </c>
      <c r="AZ5" s="18">
        <v>-5.5149999999999997</v>
      </c>
      <c r="BA5" s="19">
        <v>1.1652</v>
      </c>
      <c r="BB5" s="19">
        <v>-5.5149999999999997</v>
      </c>
      <c r="BC5" s="19">
        <v>0.62039999999999995</v>
      </c>
      <c r="BD5" s="19">
        <v>-5.5149999999999997</v>
      </c>
      <c r="BE5" s="19">
        <v>0.5423</v>
      </c>
      <c r="BF5" s="19">
        <v>-5.5149999999999997</v>
      </c>
      <c r="BG5" s="19">
        <v>0.20569999999999999</v>
      </c>
      <c r="BH5" s="19">
        <v>-5.5149999999999997</v>
      </c>
      <c r="BI5" s="19">
        <v>-0.31309999999999999</v>
      </c>
      <c r="BJ5" s="19">
        <v>-5.5149999999999997</v>
      </c>
      <c r="BK5" s="19">
        <v>-0.56069999999999998</v>
      </c>
      <c r="BL5" s="19">
        <v>-5.5149999999999997</v>
      </c>
      <c r="BM5" s="19">
        <v>-0.76200000000000001</v>
      </c>
      <c r="BN5" s="19">
        <v>-5.5149999999999997</v>
      </c>
      <c r="BO5" s="19">
        <v>-1.3169999999999999</v>
      </c>
      <c r="BP5" s="19">
        <v>-5.5149999999999997</v>
      </c>
      <c r="BQ5" s="19">
        <v>-1.5538000000000001</v>
      </c>
      <c r="BR5" s="19">
        <v>-5.5149999999999997</v>
      </c>
      <c r="BS5" s="17">
        <v>0</v>
      </c>
      <c r="BT5" s="17">
        <v>0</v>
      </c>
      <c r="BU5" s="17">
        <v>-0.15490000000000001</v>
      </c>
      <c r="BV5" s="17">
        <v>5.6901999999999999</v>
      </c>
      <c r="BW5" s="17">
        <v>1.2313000000000001</v>
      </c>
      <c r="BX5" s="17">
        <v>6.0350000000000001</v>
      </c>
      <c r="BY5" s="17">
        <v>4.9047000000000001</v>
      </c>
      <c r="BZ5" s="17">
        <v>6.4827000000000004</v>
      </c>
      <c r="CA5" s="17">
        <v>7.0636999999999999</v>
      </c>
      <c r="CB5" s="17">
        <v>5.8509000000000002</v>
      </c>
      <c r="CC5" s="17">
        <v>7.8949999999999996</v>
      </c>
      <c r="CD5" s="17">
        <v>4.4602000000000004</v>
      </c>
      <c r="CE5" s="12">
        <v>-0.54039999999999999</v>
      </c>
      <c r="CF5" s="12">
        <v>0.39560000000000001</v>
      </c>
      <c r="CG5" s="12">
        <v>-1.1359999999999999</v>
      </c>
      <c r="CH5" s="12">
        <v>6.35</v>
      </c>
      <c r="CI5" s="12">
        <v>5.3701999999999996</v>
      </c>
      <c r="CJ5" s="12">
        <v>7.4028</v>
      </c>
      <c r="CK5" s="12">
        <v>-0.73980000000000001</v>
      </c>
      <c r="CL5" s="12">
        <v>4.1313000000000004</v>
      </c>
      <c r="CM5" s="12">
        <v>-0.95569999999999999</v>
      </c>
      <c r="CN5" s="12">
        <v>4.1313000000000004</v>
      </c>
      <c r="CO5" s="12">
        <v>-1.2643</v>
      </c>
      <c r="CP5" s="12">
        <v>3.5249000000000001</v>
      </c>
      <c r="CQ5" s="12">
        <v>-3.2073999999999998</v>
      </c>
      <c r="CR5" s="12">
        <v>7.4397000000000002</v>
      </c>
      <c r="CS5" s="12">
        <v>2.2206000000000001</v>
      </c>
      <c r="CT5" s="12">
        <v>8.0175000000000001</v>
      </c>
      <c r="CU5" s="12">
        <v>-2.2364999999999999</v>
      </c>
      <c r="CV5" s="12">
        <v>6.0579000000000001</v>
      </c>
      <c r="CW5" s="12">
        <v>-2.4809000000000001</v>
      </c>
      <c r="CX5" s="12">
        <v>6.0579000000000001</v>
      </c>
      <c r="CY5" s="12">
        <v>-2.1063000000000001</v>
      </c>
      <c r="CZ5" s="12">
        <v>1.4E-2</v>
      </c>
      <c r="DA5" s="12">
        <v>-7.9813000000000001</v>
      </c>
      <c r="DB5" s="12">
        <v>-0.64070000000000005</v>
      </c>
      <c r="DC5" s="12">
        <v>-2.9902000000000002</v>
      </c>
      <c r="DD5" s="12">
        <v>-5.2483000000000004</v>
      </c>
      <c r="DE5" s="12">
        <v>-5.1536999999999997</v>
      </c>
      <c r="DF5" s="12">
        <v>-0.2172</v>
      </c>
      <c r="DG5" s="12">
        <v>-5.1536999999999997</v>
      </c>
      <c r="DH5" s="12">
        <v>2.2200000000000001E-2</v>
      </c>
      <c r="DI5" s="12">
        <v>3.081</v>
      </c>
      <c r="DJ5" s="12">
        <v>-6.6083999999999996</v>
      </c>
      <c r="DK5" s="12">
        <v>3.4098999999999999</v>
      </c>
      <c r="DL5" s="12">
        <v>-5.6266999999999996</v>
      </c>
      <c r="DM5" s="12">
        <v>2.8397000000000001</v>
      </c>
      <c r="DN5" s="12">
        <v>-4.1307</v>
      </c>
      <c r="DO5" s="12">
        <v>2.6429</v>
      </c>
      <c r="DP5" s="12">
        <v>-3.8056000000000001</v>
      </c>
    </row>
    <row r="6" spans="2:120" ht="16.149999999999999" customHeight="1" x14ac:dyDescent="0.2">
      <c r="B6" s="2" t="s">
        <v>268</v>
      </c>
      <c r="C6" s="2" t="s">
        <v>530</v>
      </c>
      <c r="D6" s="5">
        <f t="shared" si="0"/>
        <v>13.3858</v>
      </c>
      <c r="E6" s="5">
        <f t="shared" si="1"/>
        <v>9.8119999999999994</v>
      </c>
      <c r="F6" s="5">
        <f t="shared" si="2"/>
        <v>2.3946000000000001</v>
      </c>
      <c r="G6" s="5">
        <f t="shared" si="3"/>
        <v>0.75060000000000004</v>
      </c>
      <c r="H6" s="5">
        <f t="shared" si="4"/>
        <v>1.1754</v>
      </c>
      <c r="I6" s="5">
        <f t="shared" si="5"/>
        <v>0.60009999999999986</v>
      </c>
      <c r="J6" s="5">
        <f t="shared" si="6"/>
        <v>1.6002000000000001</v>
      </c>
      <c r="K6" s="5">
        <f t="shared" si="7"/>
        <v>0.71049999999999969</v>
      </c>
      <c r="L6" s="5">
        <f t="shared" si="8"/>
        <v>5.5821086060735157</v>
      </c>
      <c r="M6" s="5" t="s">
        <v>566</v>
      </c>
      <c r="N6" s="5" t="s">
        <v>566</v>
      </c>
      <c r="O6" s="5" t="s">
        <v>566</v>
      </c>
      <c r="P6" s="5">
        <f t="shared" si="9"/>
        <v>5.700046530511834</v>
      </c>
      <c r="Q6" s="5">
        <f t="shared" si="10"/>
        <v>6.1373286770385684</v>
      </c>
      <c r="R6" s="5">
        <f t="shared" si="16"/>
        <v>4.2144511540650216</v>
      </c>
      <c r="S6" s="5">
        <f t="shared" si="17"/>
        <v>5.0145886311840178</v>
      </c>
      <c r="T6" s="5">
        <f t="shared" si="18"/>
        <v>5.47115343323508</v>
      </c>
      <c r="U6" s="5">
        <f t="shared" si="19"/>
        <v>6.8937361952717637</v>
      </c>
      <c r="V6" s="5">
        <f t="shared" si="20"/>
        <v>0.94315592030162221</v>
      </c>
      <c r="W6" s="5">
        <f t="shared" si="21"/>
        <v>1.5086302396545026</v>
      </c>
      <c r="X6" s="5">
        <f t="shared" si="22"/>
        <v>0.45126795809142028</v>
      </c>
      <c r="Y6" s="5">
        <f t="shared" si="11"/>
        <v>1.0026999999999999</v>
      </c>
      <c r="Z6" s="5">
        <f t="shared" si="12"/>
        <v>0.54100000000000004</v>
      </c>
      <c r="AA6" s="5">
        <f t="shared" si="13"/>
        <v>1.4108999999999998</v>
      </c>
      <c r="AB6" s="5">
        <f t="shared" si="14"/>
        <v>2.3723999999999998</v>
      </c>
      <c r="AC6" s="6">
        <f t="shared" si="15"/>
        <v>2.7024999999999997</v>
      </c>
      <c r="AD6" s="6">
        <f t="shared" si="23"/>
        <v>0.20509999999999984</v>
      </c>
      <c r="AE6" s="6">
        <f t="shared" si="24"/>
        <v>0.23869999999999991</v>
      </c>
      <c r="AF6" s="6">
        <f t="shared" si="25"/>
        <v>0.2883</v>
      </c>
      <c r="AG6" s="9">
        <v>0</v>
      </c>
      <c r="AH6" s="9">
        <v>0</v>
      </c>
      <c r="AI6" s="9">
        <v>0</v>
      </c>
      <c r="AJ6" s="9">
        <v>-0.75060000000000004</v>
      </c>
      <c r="AK6" s="9">
        <v>0</v>
      </c>
      <c r="AL6" s="9">
        <v>-1.2192000000000001</v>
      </c>
      <c r="AM6" s="9">
        <v>0</v>
      </c>
      <c r="AN6" s="9">
        <v>-2.3946000000000001</v>
      </c>
      <c r="AO6" s="9">
        <v>0</v>
      </c>
      <c r="AP6" s="9">
        <v>-2.9946999999999999</v>
      </c>
      <c r="AQ6" s="9">
        <v>0</v>
      </c>
      <c r="AR6" s="9">
        <v>-4.5949</v>
      </c>
      <c r="AS6" s="9">
        <v>0</v>
      </c>
      <c r="AT6" s="9">
        <v>-5.3053999999999997</v>
      </c>
      <c r="AU6" s="9">
        <v>0</v>
      </c>
      <c r="AV6" s="9">
        <v>-9.8119999999999994</v>
      </c>
      <c r="AW6" s="9">
        <v>0</v>
      </c>
      <c r="AX6" s="9">
        <v>-13.3858</v>
      </c>
      <c r="AY6" s="18">
        <v>1.4154</v>
      </c>
      <c r="AZ6" s="18">
        <v>-5.6204000000000001</v>
      </c>
      <c r="BA6" s="19">
        <v>1.2675000000000001</v>
      </c>
      <c r="BB6" s="19">
        <v>-5.6204000000000001</v>
      </c>
      <c r="BC6" s="19">
        <v>0.83179999999999998</v>
      </c>
      <c r="BD6" s="19">
        <v>-5.6204000000000001</v>
      </c>
      <c r="BE6" s="19">
        <v>0.49340000000000001</v>
      </c>
      <c r="BF6" s="19">
        <v>-5.6204000000000001</v>
      </c>
      <c r="BG6" s="19">
        <v>0.21840000000000001</v>
      </c>
      <c r="BH6" s="19">
        <v>-5.6204000000000001</v>
      </c>
      <c r="BI6" s="19">
        <v>-0.3226</v>
      </c>
      <c r="BJ6" s="19">
        <v>-5.6204000000000001</v>
      </c>
      <c r="BK6" s="19">
        <v>-0.50929999999999997</v>
      </c>
      <c r="BL6" s="19">
        <v>-5.6204000000000001</v>
      </c>
      <c r="BM6" s="19">
        <v>-0.57909999999999995</v>
      </c>
      <c r="BN6" s="19">
        <v>-5.6204000000000001</v>
      </c>
      <c r="BO6" s="19">
        <v>-1.1049</v>
      </c>
      <c r="BP6" s="19">
        <v>-5.6204000000000001</v>
      </c>
      <c r="BQ6" s="19">
        <v>-1.2870999999999999</v>
      </c>
      <c r="BR6" s="19">
        <v>-5.6204000000000001</v>
      </c>
      <c r="BS6" s="17">
        <v>0</v>
      </c>
      <c r="BT6" s="17">
        <v>0</v>
      </c>
      <c r="BU6" s="17">
        <v>-3.4359999999999999</v>
      </c>
      <c r="BV6" s="17">
        <v>4.3993000000000002</v>
      </c>
      <c r="BW6" s="17"/>
      <c r="BX6" s="17"/>
      <c r="BY6" s="17"/>
      <c r="BZ6" s="17"/>
      <c r="CA6" s="17"/>
      <c r="CB6" s="17"/>
      <c r="CC6" s="17"/>
      <c r="CD6" s="17"/>
      <c r="CE6" s="12">
        <v>2.82</v>
      </c>
      <c r="CF6" s="12">
        <v>0.44450000000000001</v>
      </c>
      <c r="CG6" s="12">
        <v>0.29020000000000001</v>
      </c>
      <c r="CH6" s="12">
        <v>5.5523999999999996</v>
      </c>
      <c r="CI6" s="12">
        <v>6.4261999999999997</v>
      </c>
      <c r="CJ6" s="12">
        <v>5.6801000000000004</v>
      </c>
      <c r="CK6" s="12">
        <v>1.7347999999999999</v>
      </c>
      <c r="CL6" s="12">
        <v>3.2136999999999998</v>
      </c>
      <c r="CM6" s="12">
        <v>1.5297000000000001</v>
      </c>
      <c r="CN6" s="12">
        <v>3.2136999999999998</v>
      </c>
      <c r="CO6" s="12">
        <v>0.69850000000000001</v>
      </c>
      <c r="CP6" s="12">
        <v>3.4411</v>
      </c>
      <c r="CQ6" s="12">
        <v>1.2686999999999999</v>
      </c>
      <c r="CR6" s="12">
        <v>7.6167999999999996</v>
      </c>
      <c r="CS6" s="12">
        <v>6.0819999999999999</v>
      </c>
      <c r="CT6" s="12">
        <v>6.2103000000000002</v>
      </c>
      <c r="CU6" s="12">
        <v>1.0692999999999999</v>
      </c>
      <c r="CV6" s="12">
        <v>5.5301999999999998</v>
      </c>
      <c r="CW6" s="12">
        <v>0.8306</v>
      </c>
      <c r="CX6" s="12">
        <v>5.5301999999999998</v>
      </c>
      <c r="CY6" s="12">
        <v>0.53090000000000004</v>
      </c>
      <c r="CZ6" s="12">
        <v>5.6947000000000001</v>
      </c>
      <c r="DA6" s="12">
        <v>3.0867</v>
      </c>
      <c r="DB6" s="12">
        <v>0.85719999999999996</v>
      </c>
      <c r="DC6" s="12">
        <v>2.2879</v>
      </c>
      <c r="DD6" s="12">
        <v>7.7045000000000003</v>
      </c>
      <c r="DE6" s="12">
        <v>1.5805</v>
      </c>
      <c r="DF6" s="12">
        <v>4.4074999999999998</v>
      </c>
      <c r="DG6" s="12">
        <v>1.2922</v>
      </c>
      <c r="DH6" s="12">
        <v>4.4074999999999998</v>
      </c>
      <c r="DI6" s="12">
        <v>1.2267999999999999</v>
      </c>
      <c r="DJ6" s="12">
        <v>-4.7637999999999998</v>
      </c>
      <c r="DK6" s="12">
        <v>2.1545999999999998</v>
      </c>
      <c r="DL6" s="12">
        <v>-4.9333</v>
      </c>
      <c r="DM6" s="12">
        <v>2.9864000000000002</v>
      </c>
      <c r="DN6" s="12">
        <v>-6.1919000000000004</v>
      </c>
      <c r="DO6" s="12">
        <v>3.1198000000000001</v>
      </c>
      <c r="DP6" s="12">
        <v>-6.6230000000000002</v>
      </c>
    </row>
    <row r="7" spans="2:120" ht="16.149999999999999" customHeight="1" x14ac:dyDescent="0.2">
      <c r="B7" s="2" t="s">
        <v>898</v>
      </c>
      <c r="C7" s="2" t="s">
        <v>937</v>
      </c>
      <c r="D7" s="5">
        <f t="shared" si="0"/>
        <v>13.7287</v>
      </c>
      <c r="E7" s="5">
        <f t="shared" si="1"/>
        <v>10.2324</v>
      </c>
      <c r="F7" s="5">
        <f t="shared" si="2"/>
        <v>2.3875999999999999</v>
      </c>
      <c r="G7" s="5">
        <f t="shared" si="3"/>
        <v>0.74170000000000003</v>
      </c>
      <c r="H7" s="5">
        <f t="shared" si="4"/>
        <v>1.1943999999999999</v>
      </c>
      <c r="I7" s="5">
        <f t="shared" si="5"/>
        <v>0.60769999999999991</v>
      </c>
      <c r="J7" s="5">
        <f t="shared" si="6"/>
        <v>1.3157000000000001</v>
      </c>
      <c r="K7" s="5">
        <f>((AQ7-AS7)^2+(AR7-AT7)^2)^0.5</f>
        <v>1.3310000000000004</v>
      </c>
      <c r="L7" s="5">
        <v>6.1429521534845124</v>
      </c>
      <c r="M7" s="5">
        <v>1.5170011898479185</v>
      </c>
      <c r="N7" s="5">
        <v>8.3905853308774088</v>
      </c>
      <c r="O7" s="5">
        <v>1.7219248212393017</v>
      </c>
      <c r="P7" s="5">
        <f t="shared" si="9"/>
        <v>5.8212682552859567</v>
      </c>
      <c r="Q7" s="5">
        <f t="shared" si="10"/>
        <v>6.2436446287404923</v>
      </c>
      <c r="R7" s="5">
        <f t="shared" si="16"/>
        <v>4.4226022938989207</v>
      </c>
      <c r="S7" s="5">
        <f t="shared" si="17"/>
        <v>5.4899227772346668</v>
      </c>
      <c r="T7" s="5">
        <f t="shared" si="18"/>
        <v>5.7230196688461588</v>
      </c>
      <c r="U7" s="5">
        <f t="shared" si="19"/>
        <v>7.30220622072535</v>
      </c>
      <c r="V7" s="5">
        <f t="shared" si="20"/>
        <v>1.0511458937749794</v>
      </c>
      <c r="W7" s="5">
        <f t="shared" si="21"/>
        <v>1.440750498872029</v>
      </c>
      <c r="X7" s="5">
        <f t="shared" si="22"/>
        <v>0.48924845426429286</v>
      </c>
      <c r="Y7" s="5">
        <f t="shared" si="11"/>
        <v>1.0566</v>
      </c>
      <c r="Z7" s="5">
        <f t="shared" si="12"/>
        <v>0.5423</v>
      </c>
      <c r="AA7" s="5">
        <f t="shared" si="13"/>
        <v>1.3881000000000001</v>
      </c>
      <c r="AB7" s="5">
        <f t="shared" si="14"/>
        <v>2.4016000000000002</v>
      </c>
      <c r="AC7" s="6">
        <f t="shared" si="15"/>
        <v>1.8618000000000001</v>
      </c>
      <c r="AD7" s="6">
        <f t="shared" si="23"/>
        <v>0.21010000000000006</v>
      </c>
      <c r="AE7" s="6">
        <f t="shared" si="24"/>
        <v>0.31179999999999986</v>
      </c>
      <c r="AF7" s="6">
        <f t="shared" si="25"/>
        <v>0.27869999999999973</v>
      </c>
      <c r="AG7" s="9">
        <v>0</v>
      </c>
      <c r="AH7" s="9">
        <v>0</v>
      </c>
      <c r="AI7" s="9">
        <v>0</v>
      </c>
      <c r="AJ7" s="9">
        <v>-0.74170000000000003</v>
      </c>
      <c r="AK7" s="9">
        <v>0</v>
      </c>
      <c r="AL7" s="9">
        <v>-1.1932</v>
      </c>
      <c r="AM7" s="9">
        <v>0</v>
      </c>
      <c r="AN7" s="9">
        <v>-2.3875999999999999</v>
      </c>
      <c r="AO7" s="9">
        <v>0</v>
      </c>
      <c r="AP7" s="9">
        <v>-2.9952999999999999</v>
      </c>
      <c r="AQ7" s="9">
        <v>0</v>
      </c>
      <c r="AR7" s="9">
        <v>-4.3109999999999999</v>
      </c>
      <c r="AS7" s="9">
        <v>0</v>
      </c>
      <c r="AT7" s="9">
        <v>-5.6420000000000003</v>
      </c>
      <c r="AU7" s="9">
        <v>0</v>
      </c>
      <c r="AV7" s="9">
        <v>-10.2324</v>
      </c>
      <c r="AW7" s="9">
        <v>0</v>
      </c>
      <c r="AX7" s="9">
        <v>-13.7287</v>
      </c>
      <c r="AY7" s="18">
        <v>0.95250000000000001</v>
      </c>
      <c r="AZ7" s="18">
        <v>-6.2179000000000002</v>
      </c>
      <c r="BA7" s="19">
        <v>1.1805000000000001</v>
      </c>
      <c r="BB7" s="19">
        <v>-6.2179000000000002</v>
      </c>
      <c r="BC7" s="19">
        <v>0.78490000000000004</v>
      </c>
      <c r="BD7" s="19">
        <v>-6.2179000000000002</v>
      </c>
      <c r="BE7" s="19">
        <v>0.6794</v>
      </c>
      <c r="BF7" s="19">
        <v>-6.2179000000000002</v>
      </c>
      <c r="BG7" s="19">
        <v>0.33339999999999997</v>
      </c>
      <c r="BH7" s="19">
        <v>-6.2179000000000002</v>
      </c>
      <c r="BI7" s="19">
        <v>-0.2089</v>
      </c>
      <c r="BJ7" s="19">
        <v>-6.2179000000000002</v>
      </c>
      <c r="BK7" s="19">
        <v>-0.37719999999999998</v>
      </c>
      <c r="BL7" s="19">
        <v>-6.2179000000000002</v>
      </c>
      <c r="BM7" s="19">
        <v>-0.60319999999999996</v>
      </c>
      <c r="BN7" s="19">
        <v>-6.2179000000000002</v>
      </c>
      <c r="BO7" s="19">
        <v>-1.2211000000000001</v>
      </c>
      <c r="BP7" s="19">
        <v>-6.2179000000000002</v>
      </c>
      <c r="BQ7" s="19">
        <v>-0.9093</v>
      </c>
      <c r="BR7" s="19">
        <v>-6.2179000000000002</v>
      </c>
      <c r="BS7" s="17">
        <v>0</v>
      </c>
      <c r="BT7" s="17">
        <v>0</v>
      </c>
      <c r="BU7" s="17">
        <v>-0.74609999999999999</v>
      </c>
      <c r="BV7" s="17">
        <v>4.899</v>
      </c>
      <c r="BW7" s="17">
        <v>-0.1353</v>
      </c>
      <c r="BX7" s="17">
        <v>6.2877999999999998</v>
      </c>
      <c r="BY7" s="17">
        <v>1.9406000000000001</v>
      </c>
      <c r="BZ7" s="17">
        <v>10.186</v>
      </c>
      <c r="CA7" s="17">
        <v>4.1154000000000002</v>
      </c>
      <c r="CB7" s="17">
        <v>11.7151</v>
      </c>
      <c r="CC7" s="17">
        <v>5.2838000000000003</v>
      </c>
      <c r="CD7" s="17">
        <v>10.580399999999999</v>
      </c>
      <c r="CE7" s="12">
        <v>-0.41970000000000002</v>
      </c>
      <c r="CF7" s="12">
        <v>-6.2389000000000001</v>
      </c>
      <c r="CG7" s="12">
        <v>-1.5964</v>
      </c>
      <c r="CH7" s="12">
        <v>-0.53779999999999994</v>
      </c>
      <c r="CI7" s="12">
        <v>4.3307000000000002</v>
      </c>
      <c r="CJ7" s="12">
        <v>-2.5005999999999999</v>
      </c>
      <c r="CK7" s="12">
        <v>-0.83379999999999999</v>
      </c>
      <c r="CL7" s="12">
        <v>-3.2530999999999999</v>
      </c>
      <c r="CM7" s="12">
        <v>-1.0439000000000001</v>
      </c>
      <c r="CN7" s="12">
        <v>-3.2530999999999999</v>
      </c>
      <c r="CO7" s="12">
        <v>-0.9677</v>
      </c>
      <c r="CP7" s="12">
        <v>-3.2023000000000001</v>
      </c>
      <c r="CQ7" s="12">
        <v>-2.2427999999999999</v>
      </c>
      <c r="CR7" s="12">
        <v>-7.4371</v>
      </c>
      <c r="CS7" s="12">
        <v>5.33E-2</v>
      </c>
      <c r="CT7" s="12">
        <v>-12.4238</v>
      </c>
      <c r="CU7" s="12">
        <v>-1.2452000000000001</v>
      </c>
      <c r="CV7" s="12">
        <v>-5.1791</v>
      </c>
      <c r="CW7" s="12">
        <v>-1.5569999999999999</v>
      </c>
      <c r="CX7" s="12">
        <v>-5.1791</v>
      </c>
      <c r="CY7" s="12">
        <v>-1.5646</v>
      </c>
      <c r="CZ7" s="12">
        <v>-5.1943000000000001</v>
      </c>
      <c r="DA7" s="12">
        <v>-3.4708999999999999</v>
      </c>
      <c r="DB7" s="12">
        <v>-10.5905</v>
      </c>
      <c r="DC7" s="12">
        <v>2.0402999999999998</v>
      </c>
      <c r="DD7" s="12">
        <v>-15.381</v>
      </c>
      <c r="DE7" s="12">
        <v>-2.1819000000000002</v>
      </c>
      <c r="DF7" s="12">
        <v>-7.4142999999999999</v>
      </c>
      <c r="DG7" s="12">
        <v>-2.4605999999999999</v>
      </c>
      <c r="DH7" s="12">
        <v>-7.4142999999999999</v>
      </c>
      <c r="DI7" s="12">
        <v>-2.4759000000000002</v>
      </c>
      <c r="DJ7" s="12">
        <v>-7.3482000000000003</v>
      </c>
      <c r="DK7" s="12">
        <v>-1.6046</v>
      </c>
      <c r="DL7" s="12">
        <v>-6.7602000000000002</v>
      </c>
      <c r="DM7" s="12">
        <v>-1.1424000000000001</v>
      </c>
      <c r="DN7" s="12">
        <v>-5.3956</v>
      </c>
      <c r="DO7" s="12">
        <v>-1.0966</v>
      </c>
      <c r="DP7" s="12">
        <v>-4.9085000000000001</v>
      </c>
    </row>
    <row r="8" spans="2:120" ht="16.149999999999999" customHeight="1" x14ac:dyDescent="0.2">
      <c r="B8" s="2" t="s">
        <v>903</v>
      </c>
      <c r="C8" s="2" t="s">
        <v>938</v>
      </c>
      <c r="D8" s="5">
        <f t="shared" si="0"/>
        <v>11.523300000000001</v>
      </c>
      <c r="E8" s="5">
        <f t="shared" si="1"/>
        <v>10.3346</v>
      </c>
      <c r="F8" s="5" t="s">
        <v>566</v>
      </c>
      <c r="G8" s="5" t="s">
        <v>566</v>
      </c>
      <c r="H8" s="5" t="s">
        <v>566</v>
      </c>
      <c r="I8" s="5" t="s">
        <v>566</v>
      </c>
      <c r="J8" s="5" t="s">
        <v>566</v>
      </c>
      <c r="K8" s="5" t="s">
        <v>566</v>
      </c>
      <c r="L8" s="5">
        <f t="shared" si="8"/>
        <v>5.4542525665759189</v>
      </c>
      <c r="M8" s="5">
        <f>((BU8-BW8)^2+(BV8-BX8)^2)^0.5</f>
        <v>1.4655039952180275</v>
      </c>
      <c r="N8" s="5">
        <f>((BW8-CA8)^2+(BX8-CB8)^2)^0.5 + ((CA8-CC8)^2+(CB8-CD8)^2)^0.5</f>
        <v>8.0330201858269046</v>
      </c>
      <c r="O8" s="5">
        <f>((CA8-CC8)^2+(CB8-CD8)^2)^0.5</f>
        <v>1.4290811173617821</v>
      </c>
      <c r="P8" s="5" t="s">
        <v>566</v>
      </c>
      <c r="Q8" s="5" t="s">
        <v>566</v>
      </c>
      <c r="R8" s="5" t="s">
        <v>566</v>
      </c>
      <c r="S8" s="5" t="s">
        <v>566</v>
      </c>
      <c r="T8" s="5" t="s">
        <v>566</v>
      </c>
      <c r="U8" s="5" t="s">
        <v>566</v>
      </c>
      <c r="V8" s="5" t="s">
        <v>566</v>
      </c>
      <c r="W8" s="5" t="s">
        <v>566</v>
      </c>
      <c r="X8" s="5" t="s">
        <v>566</v>
      </c>
      <c r="Y8" s="5" t="s">
        <v>566</v>
      </c>
      <c r="Z8" s="5" t="s">
        <v>566</v>
      </c>
      <c r="AA8" s="5" t="s">
        <v>566</v>
      </c>
      <c r="AB8" s="5" t="s">
        <v>566</v>
      </c>
      <c r="AC8" s="5" t="s">
        <v>566</v>
      </c>
      <c r="AD8" s="5" t="s">
        <v>566</v>
      </c>
      <c r="AE8" s="5" t="s">
        <v>566</v>
      </c>
      <c r="AF8" s="5" t="s">
        <v>566</v>
      </c>
      <c r="AG8" s="9">
        <v>0</v>
      </c>
      <c r="AH8" s="9">
        <v>0</v>
      </c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>
        <v>0</v>
      </c>
      <c r="AV8" s="9">
        <v>-10.3346</v>
      </c>
      <c r="AW8" s="9">
        <v>0</v>
      </c>
      <c r="AX8" s="9">
        <v>-11.523300000000001</v>
      </c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>
        <v>0</v>
      </c>
      <c r="BT8" s="17">
        <v>0</v>
      </c>
      <c r="BU8" s="17">
        <v>2.2225000000000001</v>
      </c>
      <c r="BV8" s="17">
        <v>4.9809000000000001</v>
      </c>
      <c r="BW8" s="17">
        <v>3.2239</v>
      </c>
      <c r="BX8" s="17">
        <v>6.0509000000000004</v>
      </c>
      <c r="BY8" s="17">
        <v>5.7309000000000001</v>
      </c>
      <c r="BZ8" s="17">
        <v>8.9940999999999995</v>
      </c>
      <c r="CA8" s="17">
        <v>7.6390000000000002</v>
      </c>
      <c r="CB8" s="17">
        <v>10.962</v>
      </c>
      <c r="CC8" s="17">
        <v>9.0068000000000001</v>
      </c>
      <c r="CD8" s="17">
        <v>11.375999999999999</v>
      </c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>((BU9-BW9)^2+(BV9-BX9)^2)^0.5</f>
        <v>0</v>
      </c>
      <c r="N9" s="5">
        <f>((BW9-CA9)^2+(BX9-CB9)^2)^0.5 + ((CA9-CC9)^2+(CB9-CD9)^2)^0.5</f>
        <v>0</v>
      </c>
      <c r="O9" s="5">
        <f>((CC9-CE9)^2+(CD9-CF9)^2)^0.5</f>
        <v>0</v>
      </c>
      <c r="P9" s="5">
        <f t="shared" si="9"/>
        <v>0</v>
      </c>
      <c r="Q9" s="5">
        <f t="shared" si="10"/>
        <v>0</v>
      </c>
      <c r="R9" s="5">
        <f t="shared" si="16"/>
        <v>0</v>
      </c>
      <c r="S9" s="5">
        <f t="shared" si="17"/>
        <v>0</v>
      </c>
      <c r="T9" s="5">
        <f t="shared" si="18"/>
        <v>0</v>
      </c>
      <c r="U9" s="5">
        <f t="shared" si="19"/>
        <v>0</v>
      </c>
      <c r="V9" s="5">
        <f t="shared" si="20"/>
        <v>0</v>
      </c>
      <c r="W9" s="5">
        <f t="shared" si="21"/>
        <v>0</v>
      </c>
      <c r="X9" s="5">
        <f t="shared" si="22"/>
        <v>0</v>
      </c>
      <c r="Y9" s="5">
        <f t="shared" si="11"/>
        <v>0</v>
      </c>
      <c r="Z9" s="5">
        <f t="shared" si="12"/>
        <v>0</v>
      </c>
      <c r="AA9" s="5">
        <f t="shared" si="13"/>
        <v>0</v>
      </c>
      <c r="AB9" s="5">
        <f t="shared" si="14"/>
        <v>0</v>
      </c>
      <c r="AC9" s="6">
        <f t="shared" si="15"/>
        <v>0</v>
      </c>
      <c r="AD9" s="6">
        <f t="shared" si="23"/>
        <v>0</v>
      </c>
      <c r="AE9" s="6">
        <f t="shared" si="24"/>
        <v>0</v>
      </c>
      <c r="AF9" s="6">
        <f t="shared" si="25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>((BU10-BW10)^2+(BV10-BX10)^2)^0.5</f>
        <v>0</v>
      </c>
      <c r="N10" s="5">
        <f>((BW10-CA10)^2+(BX10-CB10)^2)^0.5 + ((CA10-CC10)^2+(CB10-CD10)^2)^0.5</f>
        <v>0</v>
      </c>
      <c r="O10" s="5">
        <f>((CC10-CE10)^2+(CD10-CF10)^2)^0.5</f>
        <v>0</v>
      </c>
      <c r="P10" s="5">
        <f t="shared" si="9"/>
        <v>0</v>
      </c>
      <c r="Q10" s="5">
        <f>((CI10-CK10)^2+(CJ10-CL10)^2)^0.5</f>
        <v>0</v>
      </c>
      <c r="R10" s="5">
        <f>((CQ10-CS10)^2+(CR10-CT10)^2)^0.5</f>
        <v>0</v>
      </c>
      <c r="S10" s="5">
        <f>((CS10-CU10)^2+(CT10-CV10)^2)^0.5</f>
        <v>0</v>
      </c>
      <c r="T10" s="5">
        <f>((DA10-DC10)^2+(DB10-DD10)^2)^0.5</f>
        <v>0</v>
      </c>
      <c r="U10" s="5">
        <f>((DC10-DE10)^2+(DD10-DF10)^2)^0.5</f>
        <v>0</v>
      </c>
      <c r="V10" s="5">
        <f t="shared" si="20"/>
        <v>0</v>
      </c>
      <c r="W10" s="5">
        <f t="shared" si="21"/>
        <v>0</v>
      </c>
      <c r="X10" s="5">
        <f t="shared" si="22"/>
        <v>0</v>
      </c>
      <c r="Y10" s="5">
        <f t="shared" si="11"/>
        <v>0</v>
      </c>
      <c r="Z10" s="5">
        <f t="shared" si="12"/>
        <v>0</v>
      </c>
      <c r="AA10" s="5">
        <f t="shared" si="13"/>
        <v>0</v>
      </c>
      <c r="AB10" s="5">
        <f t="shared" si="14"/>
        <v>0</v>
      </c>
      <c r="AC10" s="6">
        <f t="shared" si="15"/>
        <v>0</v>
      </c>
      <c r="AD10" s="6">
        <f>((CK10-CM10)^2+(CL10-CN10)^2)^0.5</f>
        <v>0</v>
      </c>
      <c r="AE10" s="6">
        <f t="shared" si="24"/>
        <v>0</v>
      </c>
      <c r="AF10" s="6">
        <f t="shared" si="25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>((BU11-BW11)^2+(BV11-BX11)^2)^0.5</f>
        <v>0</v>
      </c>
      <c r="N11" s="5">
        <f>((BW11-CA11)^2+(BX11-CB11)^2)^0.5 + ((CA11-CC11)^2+(CB11-CD11)^2)^0.5</f>
        <v>0</v>
      </c>
      <c r="O11" s="5">
        <f>((CC11-CE11)^2+(CD11-CF11)^2)^0.5</f>
        <v>0</v>
      </c>
      <c r="P11" s="5">
        <f t="shared" si="9"/>
        <v>0</v>
      </c>
      <c r="Q11" s="5">
        <f>((CI11-CK11)^2+(CJ11-CL11)^2)^0.5</f>
        <v>0</v>
      </c>
      <c r="R11" s="5">
        <f>((CQ11-CS11)^2+(CR11-CT11)^2)^0.5</f>
        <v>0</v>
      </c>
      <c r="S11" s="5">
        <f>((CS11-CU11)^2+(CT11-CV11)^2)^0.5</f>
        <v>0</v>
      </c>
      <c r="T11" s="5">
        <f>((DA11-DC11)^2+(DB11-DD11)^2)^0.5</f>
        <v>0</v>
      </c>
      <c r="U11" s="5">
        <f>((DC11-DE11)^2+(DD11-DF11)^2)^0.5</f>
        <v>0</v>
      </c>
      <c r="V11" s="5">
        <f t="shared" si="20"/>
        <v>0</v>
      </c>
      <c r="W11" s="5">
        <f t="shared" si="21"/>
        <v>0</v>
      </c>
      <c r="X11" s="5">
        <f t="shared" si="22"/>
        <v>0</v>
      </c>
      <c r="Y11" s="5">
        <f t="shared" si="11"/>
        <v>0</v>
      </c>
      <c r="Z11" s="5">
        <f t="shared" si="12"/>
        <v>0</v>
      </c>
      <c r="AA11" s="5">
        <f t="shared" si="13"/>
        <v>0</v>
      </c>
      <c r="AB11" s="5">
        <f t="shared" si="14"/>
        <v>0</v>
      </c>
      <c r="AC11" s="6">
        <f t="shared" si="15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x14ac:dyDescent="0.2">
      <c r="B12" s="13" t="s">
        <v>3</v>
      </c>
      <c r="C12" s="13"/>
      <c r="D12" s="14">
        <f t="shared" ref="D12:J12" si="26">AVERAGE(D3:D8)</f>
        <v>12.923183333333334</v>
      </c>
      <c r="E12" s="14">
        <f t="shared" si="26"/>
        <v>10.384783333333333</v>
      </c>
      <c r="F12" s="14">
        <f t="shared" si="26"/>
        <v>2.3709600000000002</v>
      </c>
      <c r="G12" s="14">
        <f t="shared" si="26"/>
        <v>0.67996000000000001</v>
      </c>
      <c r="H12" s="14">
        <f t="shared" si="26"/>
        <v>1.2254</v>
      </c>
      <c r="I12" s="14">
        <f t="shared" si="26"/>
        <v>0.58382000000000001</v>
      </c>
      <c r="J12" s="14">
        <f t="shared" si="26"/>
        <v>1.4601199999999999</v>
      </c>
      <c r="K12" s="14">
        <f>AVERAGE(K3:K7)</f>
        <v>0.99402000000000013</v>
      </c>
      <c r="L12" s="14">
        <f t="shared" ref="L12:Z12" si="27">AVERAGE(L3:L8)</f>
        <v>5.735707488925839</v>
      </c>
      <c r="M12" s="14">
        <f t="shared" si="27"/>
        <v>1.4656380033350256</v>
      </c>
      <c r="N12" s="14">
        <f t="shared" si="27"/>
        <v>7.1629645473559318</v>
      </c>
      <c r="O12" s="14">
        <f t="shared" si="27"/>
        <v>1.5688301258230721</v>
      </c>
      <c r="P12" s="14">
        <f t="shared" si="27"/>
        <v>5.6630434821961746</v>
      </c>
      <c r="Q12" s="14">
        <f t="shared" si="27"/>
        <v>6.2929199051367322</v>
      </c>
      <c r="R12" s="14">
        <f t="shared" si="27"/>
        <v>4.2702262518141749</v>
      </c>
      <c r="S12" s="14">
        <f t="shared" si="27"/>
        <v>5.2956154633772776</v>
      </c>
      <c r="T12" s="14">
        <f t="shared" si="27"/>
        <v>5.7757310807171836</v>
      </c>
      <c r="U12" s="14">
        <f t="shared" si="27"/>
        <v>7.0881794834372052</v>
      </c>
      <c r="V12" s="14">
        <f>AVERAGE(V3:V8)</f>
        <v>1.0020143374520907</v>
      </c>
      <c r="W12" s="14">
        <f t="shared" si="27"/>
        <v>1.4938548222667627</v>
      </c>
      <c r="X12" s="14">
        <f t="shared" si="27"/>
        <v>0.43201517892878555</v>
      </c>
      <c r="Y12" s="14">
        <f t="shared" si="27"/>
        <v>1.0452199999999998</v>
      </c>
      <c r="Z12" s="14">
        <f t="shared" si="27"/>
        <v>0.54838000000000009</v>
      </c>
      <c r="AA12" s="14">
        <f>AVERAGE(AA4:AA8)</f>
        <v>1.4060250000000001</v>
      </c>
      <c r="AB12" s="14">
        <f>AVERAGE(AB3:AB8)</f>
        <v>2.42964</v>
      </c>
      <c r="AC12" s="14">
        <f>AVERAGE(AC3:AC8)</f>
        <v>2.2633800000000002</v>
      </c>
      <c r="AD12" s="14">
        <f>AVERAGE(AD3:AD8)</f>
        <v>0.22311999999999993</v>
      </c>
      <c r="AE12" s="14">
        <f>AVERAGE(AE3:AE8)</f>
        <v>0.26845999999999992</v>
      </c>
      <c r="AF12" s="14">
        <f>AVERAGE(AF3:AF8)</f>
        <v>0.27017499999999978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4</v>
      </c>
      <c r="C13" s="13"/>
      <c r="D13" s="14">
        <f>STDEV(D3:D8)</f>
        <v>0.82771641621189684</v>
      </c>
      <c r="E13" s="14">
        <f>STDEV(E3:E8)</f>
        <v>0.49164388500892292</v>
      </c>
      <c r="F13" s="14">
        <f>STDEV(F3:F4,F6:F8)</f>
        <v>5.998262942997195E-2</v>
      </c>
      <c r="G13" s="14">
        <f>STDEV(G3:G4,G6:G8)</f>
        <v>3.3499390541719846E-2</v>
      </c>
      <c r="H13" s="14">
        <f>STDEV(H3:H8)</f>
        <v>8.2067380852565291E-2</v>
      </c>
      <c r="I13" s="14">
        <f>STDEV(I3:I8)</f>
        <v>2.819143486947754E-2</v>
      </c>
      <c r="J13" s="14">
        <f>STDEV(J3:J8)</f>
        <v>0.12184772053674206</v>
      </c>
      <c r="K13" s="14">
        <f>STDEV(K3:K5,K7)</f>
        <v>0.19162369373331675</v>
      </c>
      <c r="L13" s="14">
        <f t="shared" ref="L13:Z13" si="28">STDEV(L3:L8)</f>
        <v>0.26115553177379736</v>
      </c>
      <c r="M13" s="14">
        <f t="shared" si="28"/>
        <v>3.2098114822354251E-2</v>
      </c>
      <c r="N13" s="14">
        <f t="shared" si="28"/>
        <v>1.2271871360606104</v>
      </c>
      <c r="O13" s="14">
        <f t="shared" si="28"/>
        <v>0.12883957109502808</v>
      </c>
      <c r="P13" s="14">
        <f t="shared" si="28"/>
        <v>0.25983230831494691</v>
      </c>
      <c r="Q13" s="14">
        <f t="shared" si="28"/>
        <v>0.20780535223464094</v>
      </c>
      <c r="R13" s="14">
        <f t="shared" si="28"/>
        <v>0.19846266121444928</v>
      </c>
      <c r="S13" s="14">
        <f t="shared" si="28"/>
        <v>0.19125687582235201</v>
      </c>
      <c r="T13" s="14">
        <f t="shared" si="28"/>
        <v>0.23314751621385268</v>
      </c>
      <c r="U13" s="14">
        <f t="shared" si="28"/>
        <v>0.2869486146330622</v>
      </c>
      <c r="V13" s="14">
        <f t="shared" si="28"/>
        <v>7.0694479456031953E-2</v>
      </c>
      <c r="W13" s="14">
        <f t="shared" si="28"/>
        <v>6.7287145785243654E-2</v>
      </c>
      <c r="X13" s="14">
        <f t="shared" si="28"/>
        <v>5.3729405067537823E-2</v>
      </c>
      <c r="Y13" s="14">
        <f t="shared" si="28"/>
        <v>4.5419456183446297E-2</v>
      </c>
      <c r="Z13" s="14">
        <f t="shared" si="28"/>
        <v>2.2984386004416157E-2</v>
      </c>
      <c r="AA13" s="14">
        <f>STDEV(AA4:AA8)</f>
        <v>2.7375582185590022E-2</v>
      </c>
      <c r="AB13" s="14">
        <f>STDEV(AB3:AB8)</f>
        <v>6.507263633817216E-2</v>
      </c>
      <c r="AC13" s="14">
        <f>STDEV(AC3:AC8)</f>
        <v>0.37019309420895524</v>
      </c>
      <c r="AD13" s="14">
        <f>STDEV(AD3:AD8)</f>
        <v>2.5215709389188653E-2</v>
      </c>
      <c r="AE13" s="14">
        <f>STDEV(AE3:AE8)</f>
        <v>3.354963487133656E-2</v>
      </c>
      <c r="AF13" s="14">
        <f>STDEV(AF3:AF8)</f>
        <v>2.1333131509461908E-2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5</v>
      </c>
      <c r="C14" s="13"/>
      <c r="D14" s="14">
        <f>MAX(D3:D8)-MIN(D3:D8)</f>
        <v>2.2053999999999991</v>
      </c>
      <c r="E14" s="14">
        <f>MAX(E3:E8)-MIN(E3:E8)</f>
        <v>1.3107000000000006</v>
      </c>
      <c r="F14" s="14">
        <f>MAX(F3:F4,F6:F8)-MIN(F3:F4,F6:F8)</f>
        <v>0.12250000000000005</v>
      </c>
      <c r="G14" s="14">
        <f>MAX(G3:G4,G6:G8)-MIN(G3:G4,G6:G8)</f>
        <v>7.1800000000000086E-2</v>
      </c>
      <c r="H14" s="14">
        <f>MAX(H3:H8)-MIN(H3:H8)</f>
        <v>0.19609999999999994</v>
      </c>
      <c r="I14" s="14">
        <f>MAX(I3:I8)-MIN(I3:I8)</f>
        <v>6.2199999999999811E-2</v>
      </c>
      <c r="J14" s="14">
        <f>MAX(J3:J8)-MIN(J3:J8)</f>
        <v>0.28449999999999998</v>
      </c>
      <c r="K14" s="14">
        <f>MAX(K3:K5,K7)-MIN(K3:K5,K7)</f>
        <v>0.43060000000000009</v>
      </c>
      <c r="L14" s="14">
        <f t="shared" ref="L14:Z14" si="29">MAX(L3:L8)-MIN(L3:L8)</f>
        <v>0.68869958690859345</v>
      </c>
      <c r="M14" s="14">
        <f t="shared" si="29"/>
        <v>8.8562363716396586E-2</v>
      </c>
      <c r="N14" s="14">
        <f t="shared" si="29"/>
        <v>2.4404590141479305</v>
      </c>
      <c r="O14" s="14">
        <f t="shared" si="29"/>
        <v>0.29284370387751957</v>
      </c>
      <c r="P14" s="14">
        <f t="shared" si="29"/>
        <v>0.63954735066458568</v>
      </c>
      <c r="Q14" s="14">
        <f t="shared" si="29"/>
        <v>0.50724511638607339</v>
      </c>
      <c r="R14" s="14">
        <f t="shared" si="29"/>
        <v>0.47640805514178597</v>
      </c>
      <c r="S14" s="14">
        <f t="shared" si="29"/>
        <v>0.47533414605064905</v>
      </c>
      <c r="T14" s="14">
        <f t="shared" si="29"/>
        <v>0.52623101750675971</v>
      </c>
      <c r="U14" s="14">
        <f t="shared" si="29"/>
        <v>0.57133375533558795</v>
      </c>
      <c r="V14" s="14">
        <f t="shared" si="29"/>
        <v>0.15952669402941955</v>
      </c>
      <c r="W14" s="14">
        <f t="shared" si="29"/>
        <v>0.16631538558552594</v>
      </c>
      <c r="X14" s="14">
        <f t="shared" si="29"/>
        <v>0.11897045059677813</v>
      </c>
      <c r="Y14" s="14">
        <f t="shared" si="29"/>
        <v>0.10729999999999995</v>
      </c>
      <c r="Z14" s="14">
        <f t="shared" si="29"/>
        <v>6.1600000000000099E-2</v>
      </c>
      <c r="AA14" s="14">
        <f>MAX(AA4:AA8)-MIN(AA4:AA8)</f>
        <v>6.0299999999999798E-2</v>
      </c>
      <c r="AB14" s="14">
        <f>MAX(AB3:AB8)-MIN(AB3:AB8)</f>
        <v>0.14280000000000026</v>
      </c>
      <c r="AC14" s="14">
        <f>MAX(AC3:AC8)-MIN(AC3:AC8)</f>
        <v>0.84069999999999956</v>
      </c>
      <c r="AD14" s="14">
        <f>MAX(AD3:AD8)-MIN(AD3:AD8)</f>
        <v>6.2300000000000022E-2</v>
      </c>
      <c r="AE14" s="14">
        <f>MAX(AE3:AE8)-MIN(AE3:AE8)</f>
        <v>7.3099999999999943E-2</v>
      </c>
      <c r="AF14" s="14">
        <f>MAX(AF3:AF8)-MIN(AF3:AF8)</f>
        <v>4.8899999999999999E-2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 t="s">
        <v>55</v>
      </c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6</v>
      </c>
      <c r="C15" s="13"/>
      <c r="D15" s="14">
        <f>MIN(D3:D8)</f>
        <v>11.523300000000001</v>
      </c>
      <c r="E15" s="14">
        <f>MIN(E3:E8)</f>
        <v>9.8119999999999994</v>
      </c>
      <c r="F15" s="14">
        <f>MIN(F3:F4,F6:F8)</f>
        <v>2.387</v>
      </c>
      <c r="G15" s="14">
        <f>MIN(G3:G4,G6:G8)</f>
        <v>0.67879999999999996</v>
      </c>
      <c r="H15" s="14">
        <f>MIN(H3:H8)</f>
        <v>1.1729000000000001</v>
      </c>
      <c r="I15" s="14">
        <f>MIN(I3:I8)</f>
        <v>0.5455000000000001</v>
      </c>
      <c r="J15" s="14">
        <f>MIN(J3:J8)</f>
        <v>1.3157000000000001</v>
      </c>
      <c r="K15" s="14">
        <f>MIN(K3:K5,K7)</f>
        <v>0.90040000000000031</v>
      </c>
      <c r="L15" s="14">
        <f t="shared" ref="L15:Z15" si="30">MIN(L3:L8)</f>
        <v>5.4542525665759189</v>
      </c>
      <c r="M15" s="14">
        <f t="shared" si="30"/>
        <v>1.428438826131522</v>
      </c>
      <c r="N15" s="14">
        <f t="shared" si="30"/>
        <v>5.9501263167294782</v>
      </c>
      <c r="O15" s="14">
        <f t="shared" si="30"/>
        <v>1.4290811173617821</v>
      </c>
      <c r="P15" s="14">
        <f t="shared" si="30"/>
        <v>5.3445665118884991</v>
      </c>
      <c r="Q15" s="14">
        <f t="shared" si="30"/>
        <v>6.0835838360295478</v>
      </c>
      <c r="R15" s="14">
        <f t="shared" si="30"/>
        <v>3.9461942387571347</v>
      </c>
      <c r="S15" s="14">
        <f t="shared" si="30"/>
        <v>5.0145886311840178</v>
      </c>
      <c r="T15" s="14">
        <f t="shared" si="30"/>
        <v>5.47115343323508</v>
      </c>
      <c r="U15" s="14">
        <f t="shared" si="30"/>
        <v>6.7927208812080595</v>
      </c>
      <c r="V15" s="14">
        <f t="shared" si="30"/>
        <v>0.91045613293557426</v>
      </c>
      <c r="W15" s="14">
        <f t="shared" si="30"/>
        <v>1.4346668254336965</v>
      </c>
      <c r="X15" s="14">
        <f t="shared" si="30"/>
        <v>0.37027800366751473</v>
      </c>
      <c r="Y15" s="14">
        <f t="shared" si="30"/>
        <v>0.99570000000000003</v>
      </c>
      <c r="Z15" s="14">
        <f t="shared" si="30"/>
        <v>0.51879999999999993</v>
      </c>
      <c r="AA15" s="14">
        <f>MIN(AA4:AA8)</f>
        <v>1.3824000000000001</v>
      </c>
      <c r="AB15" s="14">
        <f>MIN(AB3:AB8)</f>
        <v>2.3723999999999998</v>
      </c>
      <c r="AC15" s="14">
        <f>MIN(AC3:AC8)</f>
        <v>1.8618000000000001</v>
      </c>
      <c r="AD15" s="14">
        <f>MIN(AD3:AD8)</f>
        <v>0.20509999999999984</v>
      </c>
      <c r="AE15" s="14">
        <f>MIN(AE3:AE8)</f>
        <v>0.23869999999999991</v>
      </c>
      <c r="AF15" s="14">
        <f>MIN(AF3:AF8)</f>
        <v>0.2394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7</v>
      </c>
      <c r="C16" s="13"/>
      <c r="D16" s="14">
        <f>MAX(D3:D8)</f>
        <v>13.7287</v>
      </c>
      <c r="E16" s="14">
        <f>MAX(E3:E8)</f>
        <v>11.1227</v>
      </c>
      <c r="F16" s="14">
        <f>MAX(F3:F4,F6:F8)</f>
        <v>2.5095000000000001</v>
      </c>
      <c r="G16" s="14">
        <f>MAX(G3:G4,G6:G8)</f>
        <v>0.75060000000000004</v>
      </c>
      <c r="H16" s="14">
        <f>MAX(H3:H8)</f>
        <v>1.369</v>
      </c>
      <c r="I16" s="14">
        <f>MAX(I3:I8)</f>
        <v>0.60769999999999991</v>
      </c>
      <c r="J16" s="14">
        <f>MAX(J3:J8)</f>
        <v>1.6002000000000001</v>
      </c>
      <c r="K16" s="14">
        <f>MAX(K3:K5,K7)</f>
        <v>1.3310000000000004</v>
      </c>
      <c r="L16" s="14">
        <f t="shared" ref="L16:Z16" si="31">MAX(L3:L8)</f>
        <v>6.1429521534845124</v>
      </c>
      <c r="M16" s="14">
        <f t="shared" si="31"/>
        <v>1.5170011898479185</v>
      </c>
      <c r="N16" s="14">
        <f t="shared" si="31"/>
        <v>8.3905853308774088</v>
      </c>
      <c r="O16" s="14">
        <f t="shared" si="31"/>
        <v>1.7219248212393017</v>
      </c>
      <c r="P16" s="14">
        <f t="shared" si="31"/>
        <v>5.9841138625530848</v>
      </c>
      <c r="Q16" s="14">
        <f t="shared" si="31"/>
        <v>6.5908289524156212</v>
      </c>
      <c r="R16" s="14">
        <f t="shared" si="31"/>
        <v>4.4226022938989207</v>
      </c>
      <c r="S16" s="14">
        <f t="shared" si="31"/>
        <v>5.4899227772346668</v>
      </c>
      <c r="T16" s="14">
        <f t="shared" si="31"/>
        <v>5.9973844507418397</v>
      </c>
      <c r="U16" s="14">
        <f t="shared" si="31"/>
        <v>7.3640546365436474</v>
      </c>
      <c r="V16" s="14">
        <f t="shared" si="31"/>
        <v>1.0699828269649938</v>
      </c>
      <c r="W16" s="14">
        <f t="shared" si="31"/>
        <v>1.6009822110192224</v>
      </c>
      <c r="X16" s="14">
        <f t="shared" si="31"/>
        <v>0.48924845426429286</v>
      </c>
      <c r="Y16" s="14">
        <f t="shared" si="31"/>
        <v>1.103</v>
      </c>
      <c r="Z16" s="14">
        <f t="shared" si="31"/>
        <v>0.58040000000000003</v>
      </c>
      <c r="AA16" s="14">
        <f>MAX(AA4:AA8)</f>
        <v>1.4426999999999999</v>
      </c>
      <c r="AB16" s="14">
        <f>MAX(AB3:AB8)</f>
        <v>2.5152000000000001</v>
      </c>
      <c r="AC16" s="14">
        <f>MAX(AC3:AC8)</f>
        <v>2.7024999999999997</v>
      </c>
      <c r="AD16" s="14">
        <f>MAX(AD3:AD8)</f>
        <v>0.26739999999999986</v>
      </c>
      <c r="AE16" s="14">
        <f>MAX(AE3:AE8)</f>
        <v>0.31179999999999986</v>
      </c>
      <c r="AF16" s="14">
        <f>MAX(AF3:AF8)</f>
        <v>0.2883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56</v>
      </c>
      <c r="C17" s="13"/>
      <c r="D17" s="15">
        <f t="shared" ref="D17:J17" si="32">COUNT(D3:D8)</f>
        <v>6</v>
      </c>
      <c r="E17" s="15">
        <f t="shared" si="32"/>
        <v>6</v>
      </c>
      <c r="F17" s="15">
        <f t="shared" si="32"/>
        <v>5</v>
      </c>
      <c r="G17" s="15">
        <f t="shared" si="32"/>
        <v>5</v>
      </c>
      <c r="H17" s="15">
        <f t="shared" si="32"/>
        <v>5</v>
      </c>
      <c r="I17" s="15">
        <f t="shared" si="32"/>
        <v>5</v>
      </c>
      <c r="J17" s="15">
        <f t="shared" si="32"/>
        <v>5</v>
      </c>
      <c r="K17" s="15">
        <f>COUNT(K3:K7)</f>
        <v>5</v>
      </c>
      <c r="L17" s="15">
        <f t="shared" ref="L17:Z17" si="33">COUNT(L3:L8)</f>
        <v>6</v>
      </c>
      <c r="M17" s="15">
        <f t="shared" si="33"/>
        <v>5</v>
      </c>
      <c r="N17" s="15">
        <f t="shared" si="33"/>
        <v>4</v>
      </c>
      <c r="O17" s="15">
        <f t="shared" si="33"/>
        <v>4</v>
      </c>
      <c r="P17" s="15">
        <f t="shared" si="33"/>
        <v>5</v>
      </c>
      <c r="Q17" s="15">
        <f t="shared" si="33"/>
        <v>5</v>
      </c>
      <c r="R17" s="15">
        <f t="shared" si="33"/>
        <v>5</v>
      </c>
      <c r="S17" s="15">
        <f t="shared" si="33"/>
        <v>5</v>
      </c>
      <c r="T17" s="15">
        <f t="shared" si="33"/>
        <v>4</v>
      </c>
      <c r="U17" s="15">
        <f t="shared" si="33"/>
        <v>4</v>
      </c>
      <c r="V17" s="15">
        <f t="shared" si="33"/>
        <v>5</v>
      </c>
      <c r="W17" s="15">
        <f t="shared" si="33"/>
        <v>5</v>
      </c>
      <c r="X17" s="15">
        <f t="shared" si="33"/>
        <v>5</v>
      </c>
      <c r="Y17" s="15">
        <f t="shared" si="33"/>
        <v>5</v>
      </c>
      <c r="Z17" s="15">
        <f t="shared" si="33"/>
        <v>5</v>
      </c>
      <c r="AA17" s="15">
        <f>COUNT(AA4:AA8)</f>
        <v>4</v>
      </c>
      <c r="AB17" s="15">
        <f>COUNT(AB3:AB8)</f>
        <v>5</v>
      </c>
      <c r="AC17" s="15">
        <f>COUNT(AC3:AC8)</f>
        <v>5</v>
      </c>
      <c r="AD17" s="15">
        <f>COUNT(AD3:AD8)</f>
        <v>5</v>
      </c>
      <c r="AE17" s="15">
        <f>COUNT(AE3:AE8)</f>
        <v>5</v>
      </c>
      <c r="AF17" s="15">
        <f>COUNT(AF3:AF8)</f>
        <v>4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s="20" customFormat="1" x14ac:dyDescent="0.2">
      <c r="B20" s="1" t="s">
        <v>57</v>
      </c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86">
        <v>1</v>
      </c>
      <c r="AH20" s="86"/>
      <c r="AI20" s="87">
        <v>2</v>
      </c>
      <c r="AJ20" s="87"/>
      <c r="AK20" s="87">
        <v>3</v>
      </c>
      <c r="AL20" s="87"/>
      <c r="AM20" s="86">
        <v>4</v>
      </c>
      <c r="AN20" s="86"/>
      <c r="AO20" s="86">
        <v>5</v>
      </c>
      <c r="AP20" s="86"/>
      <c r="AQ20" s="86">
        <v>6</v>
      </c>
      <c r="AR20" s="86"/>
      <c r="AS20" s="86">
        <v>7</v>
      </c>
      <c r="AT20" s="86"/>
      <c r="AU20" s="86">
        <v>8</v>
      </c>
      <c r="AV20" s="86"/>
      <c r="AW20" s="86">
        <v>9</v>
      </c>
      <c r="AX20" s="86"/>
      <c r="AY20" s="86">
        <v>10</v>
      </c>
      <c r="AZ20" s="86"/>
      <c r="BA20" s="86">
        <v>11</v>
      </c>
      <c r="BB20" s="86"/>
      <c r="BC20" s="86">
        <v>12</v>
      </c>
      <c r="BD20" s="86"/>
      <c r="BE20" s="86">
        <v>13</v>
      </c>
      <c r="BF20" s="86"/>
      <c r="BG20" s="86">
        <v>14</v>
      </c>
      <c r="BH20" s="86"/>
      <c r="BI20" s="86">
        <v>15</v>
      </c>
      <c r="BJ20" s="86"/>
      <c r="BK20" s="86">
        <v>16</v>
      </c>
      <c r="BL20" s="86"/>
      <c r="BM20" s="86">
        <v>17</v>
      </c>
      <c r="BN20" s="86"/>
      <c r="BO20" s="86">
        <v>18</v>
      </c>
      <c r="BP20" s="86"/>
      <c r="BQ20" s="86">
        <v>19</v>
      </c>
      <c r="BR20" s="86"/>
      <c r="BS20" s="86">
        <v>20</v>
      </c>
      <c r="BT20" s="86"/>
      <c r="BU20" s="86">
        <v>21</v>
      </c>
      <c r="BV20" s="86"/>
      <c r="BW20" s="86">
        <v>22</v>
      </c>
      <c r="BX20" s="86"/>
      <c r="BY20" s="3"/>
      <c r="BZ20" s="3"/>
    </row>
    <row r="21" spans="2:120" s="20" customFormat="1" x14ac:dyDescent="0.2">
      <c r="B21" s="1" t="s">
        <v>9</v>
      </c>
      <c r="C21" s="1"/>
      <c r="D21" s="2" t="s">
        <v>10</v>
      </c>
      <c r="E21" s="2" t="s">
        <v>64</v>
      </c>
      <c r="F21" s="2" t="s">
        <v>11</v>
      </c>
      <c r="G21" s="2" t="s">
        <v>76</v>
      </c>
      <c r="H21" s="2" t="s">
        <v>77</v>
      </c>
      <c r="I21" s="2" t="s">
        <v>68</v>
      </c>
      <c r="J21" s="2" t="s">
        <v>69</v>
      </c>
      <c r="K21" s="2" t="s">
        <v>12</v>
      </c>
      <c r="L21" s="2" t="s">
        <v>74</v>
      </c>
      <c r="M21" s="2" t="s">
        <v>75</v>
      </c>
      <c r="N21" s="2" t="s">
        <v>145</v>
      </c>
      <c r="O21" s="2" t="s">
        <v>144</v>
      </c>
      <c r="P21" s="2" t="s">
        <v>167</v>
      </c>
      <c r="Q21" s="2" t="s">
        <v>168</v>
      </c>
      <c r="R21" s="2" t="s">
        <v>169</v>
      </c>
      <c r="S21" s="2" t="s">
        <v>170</v>
      </c>
      <c r="T21" s="2" t="s">
        <v>171</v>
      </c>
      <c r="U21" s="2" t="s">
        <v>172</v>
      </c>
      <c r="V21" s="2" t="s">
        <v>600</v>
      </c>
      <c r="W21" s="2" t="s">
        <v>601</v>
      </c>
      <c r="X21" s="2" t="s">
        <v>602</v>
      </c>
      <c r="Y21" s="2" t="s">
        <v>13</v>
      </c>
      <c r="Z21" s="2" t="s">
        <v>14</v>
      </c>
      <c r="AA21" s="2" t="s">
        <v>78</v>
      </c>
      <c r="AB21" s="20" t="s">
        <v>79</v>
      </c>
      <c r="AC21" s="1" t="s">
        <v>80</v>
      </c>
      <c r="AD21" s="1" t="s">
        <v>501</v>
      </c>
      <c r="AE21" s="1" t="s">
        <v>502</v>
      </c>
      <c r="AF21" s="1" t="s">
        <v>503</v>
      </c>
      <c r="AG21" s="3" t="s">
        <v>15</v>
      </c>
      <c r="AH21" s="3" t="s">
        <v>16</v>
      </c>
      <c r="AI21" s="4" t="s">
        <v>17</v>
      </c>
      <c r="AJ21" s="4" t="s">
        <v>18</v>
      </c>
      <c r="AK21" s="4" t="s">
        <v>19</v>
      </c>
      <c r="AL21" s="3" t="s">
        <v>20</v>
      </c>
      <c r="AM21" s="3" t="s">
        <v>21</v>
      </c>
      <c r="AN21" s="3" t="s">
        <v>22</v>
      </c>
      <c r="AO21" s="3" t="s">
        <v>23</v>
      </c>
      <c r="AP21" s="3" t="s">
        <v>24</v>
      </c>
      <c r="AQ21" s="3" t="s">
        <v>25</v>
      </c>
      <c r="AR21" s="3" t="s">
        <v>26</v>
      </c>
      <c r="AS21" s="3" t="s">
        <v>27</v>
      </c>
      <c r="AT21" s="3" t="s">
        <v>28</v>
      </c>
      <c r="AU21" s="3" t="s">
        <v>29</v>
      </c>
      <c r="AV21" s="3" t="s">
        <v>30</v>
      </c>
      <c r="AW21" s="3" t="s">
        <v>31</v>
      </c>
      <c r="AX21" s="3" t="s">
        <v>32</v>
      </c>
      <c r="AY21" s="3" t="s">
        <v>43</v>
      </c>
      <c r="AZ21" s="3" t="s">
        <v>44</v>
      </c>
      <c r="BA21" s="3" t="s">
        <v>45</v>
      </c>
      <c r="BB21" s="3" t="s">
        <v>46</v>
      </c>
      <c r="BC21" s="3" t="s">
        <v>47</v>
      </c>
      <c r="BD21" s="3" t="s">
        <v>48</v>
      </c>
      <c r="BE21" s="3" t="s">
        <v>49</v>
      </c>
      <c r="BF21" s="3" t="s">
        <v>50</v>
      </c>
      <c r="BG21" s="3" t="s">
        <v>51</v>
      </c>
      <c r="BH21" s="3" t="s">
        <v>52</v>
      </c>
      <c r="BI21" s="3" t="s">
        <v>53</v>
      </c>
      <c r="BJ21" s="3" t="s">
        <v>54</v>
      </c>
      <c r="BK21" s="3" t="s">
        <v>70</v>
      </c>
      <c r="BL21" s="3" t="s">
        <v>71</v>
      </c>
      <c r="BM21" s="3" t="s">
        <v>72</v>
      </c>
      <c r="BN21" s="3" t="s">
        <v>73</v>
      </c>
      <c r="BO21" s="3" t="s">
        <v>81</v>
      </c>
      <c r="BP21" s="3" t="s">
        <v>82</v>
      </c>
      <c r="BQ21" s="3" t="s">
        <v>83</v>
      </c>
      <c r="BR21" s="3" t="s">
        <v>84</v>
      </c>
      <c r="BS21" s="3" t="s">
        <v>33</v>
      </c>
      <c r="BT21" s="3" t="s">
        <v>34</v>
      </c>
      <c r="BU21" s="3" t="s">
        <v>35</v>
      </c>
      <c r="BV21" s="3" t="s">
        <v>36</v>
      </c>
      <c r="BW21" s="3" t="s">
        <v>37</v>
      </c>
      <c r="BX21" s="3" t="s">
        <v>38</v>
      </c>
      <c r="BY21" s="3" t="s">
        <v>147</v>
      </c>
      <c r="BZ21" s="3" t="s">
        <v>148</v>
      </c>
      <c r="CA21" s="3" t="s">
        <v>39</v>
      </c>
      <c r="CB21" s="3" t="s">
        <v>40</v>
      </c>
      <c r="CC21" s="3" t="s">
        <v>41</v>
      </c>
      <c r="CD21" s="3" t="s">
        <v>42</v>
      </c>
      <c r="CE21" s="20" t="s">
        <v>149</v>
      </c>
      <c r="CF21" s="20" t="s">
        <v>150</v>
      </c>
      <c r="CG21" s="20" t="s">
        <v>151</v>
      </c>
      <c r="CH21" s="20" t="s">
        <v>152</v>
      </c>
      <c r="CI21" s="20" t="s">
        <v>153</v>
      </c>
      <c r="CJ21" s="20" t="s">
        <v>154</v>
      </c>
      <c r="CK21" s="20" t="s">
        <v>500</v>
      </c>
      <c r="CL21" s="20" t="s">
        <v>505</v>
      </c>
      <c r="CM21" s="20" t="s">
        <v>506</v>
      </c>
      <c r="CN21" s="20" t="s">
        <v>507</v>
      </c>
      <c r="CO21" s="20" t="s">
        <v>155</v>
      </c>
      <c r="CP21" s="20" t="s">
        <v>156</v>
      </c>
      <c r="CQ21" s="20" t="s">
        <v>157</v>
      </c>
      <c r="CR21" s="20" t="s">
        <v>158</v>
      </c>
      <c r="CS21" s="20" t="s">
        <v>159</v>
      </c>
      <c r="CT21" s="20" t="s">
        <v>160</v>
      </c>
      <c r="CU21" s="20" t="s">
        <v>504</v>
      </c>
      <c r="CV21" s="20" t="s">
        <v>508</v>
      </c>
      <c r="CW21" s="20" t="s">
        <v>509</v>
      </c>
      <c r="CX21" s="20" t="s">
        <v>510</v>
      </c>
      <c r="CY21" s="20" t="s">
        <v>161</v>
      </c>
      <c r="CZ21" s="20" t="s">
        <v>165</v>
      </c>
      <c r="DA21" s="20" t="s">
        <v>166</v>
      </c>
      <c r="DB21" s="20" t="s">
        <v>162</v>
      </c>
      <c r="DC21" s="20" t="s">
        <v>163</v>
      </c>
      <c r="DD21" s="20" t="s">
        <v>164</v>
      </c>
      <c r="DE21" s="20" t="s">
        <v>511</v>
      </c>
      <c r="DF21" s="20" t="s">
        <v>512</v>
      </c>
      <c r="DG21" s="20" t="s">
        <v>513</v>
      </c>
      <c r="DH21" s="20" t="s">
        <v>514</v>
      </c>
      <c r="DI21" s="20" t="s">
        <v>592</v>
      </c>
      <c r="DJ21" s="20" t="s">
        <v>593</v>
      </c>
      <c r="DK21" s="20" t="s">
        <v>595</v>
      </c>
      <c r="DL21" s="20" t="s">
        <v>594</v>
      </c>
      <c r="DM21" s="20" t="s">
        <v>596</v>
      </c>
      <c r="DN21" s="20" t="s">
        <v>597</v>
      </c>
      <c r="DO21" s="20" t="s">
        <v>598</v>
      </c>
      <c r="DP21" s="20" t="s">
        <v>599</v>
      </c>
    </row>
    <row r="22" spans="2:120" x14ac:dyDescent="0.2">
      <c r="B22" s="1" t="s">
        <v>254</v>
      </c>
      <c r="C22" s="1" t="s">
        <v>519</v>
      </c>
      <c r="D22" s="5">
        <f t="shared" ref="D22:D30" si="34">((AG22-AW22)^2+(AH22-AX22)^2)^0.5</f>
        <v>18.290500000000002</v>
      </c>
      <c r="E22" s="5">
        <f t="shared" ref="E22:E30" si="35">((AG22-AU22)^2+(AH22-AV22)^2)^0.5</f>
        <v>14.2811</v>
      </c>
      <c r="F22" s="5">
        <f t="shared" ref="F22:F30" si="36">((AG22-AM22)^2+(AH22-AN22)^2)^0.5</f>
        <v>3.1496</v>
      </c>
      <c r="G22" s="5">
        <f t="shared" ref="G22:G30" si="37">((AG22-AI22)^2+(AH22-AJ22)^2)^0.5</f>
        <v>0.92459999999999998</v>
      </c>
      <c r="H22" s="5">
        <f t="shared" ref="H22:H30" si="38">((AK22-AM22)^2+(AL22-AN22)^2)^0.5</f>
        <v>1.6261999999999999</v>
      </c>
      <c r="I22" s="5">
        <f t="shared" ref="I22:I30" si="39">((AM22-AO22)^2+(AN22-AP22)^2)^0.5</f>
        <v>0.72770000000000001</v>
      </c>
      <c r="J22" s="5">
        <f t="shared" ref="J22:J30" si="40">((AO22-AQ22)^2+(AP22-AR22)^2)^0.5</f>
        <v>2.3278999999999996</v>
      </c>
      <c r="K22" s="5">
        <f t="shared" ref="K22:K30" si="41">((AQ22-AS22)^2+(AR22-AT22)^2)^0.5</f>
        <v>0.77150000000000052</v>
      </c>
      <c r="L22" s="5">
        <f t="shared" ref="L22:L30" si="42">((BS22-BU22)^2+(BT22-BV22)^2)^0.5</f>
        <v>7.5509308565235846</v>
      </c>
      <c r="M22" s="5">
        <f t="shared" ref="M22:M30" si="43">((BU22-BW22)^2+(BV22-BX22)^2)^0.5</f>
        <v>1.8376999999999999</v>
      </c>
      <c r="N22" s="5">
        <f t="shared" ref="N22:N30" si="44">((BW22-BY22)^2+(BX22-BZ22)^2)^0.5 + ((BY22-CA22)^2+(BZ22-CB22)^2)^0.5</f>
        <v>6.6783233522227547</v>
      </c>
      <c r="O22" s="5" t="s">
        <v>566</v>
      </c>
      <c r="P22" s="5">
        <f>((CE22-CG22)^2+(CF22-CH22)^2)^0.5</f>
        <v>7.6621470391790307</v>
      </c>
      <c r="Q22" s="5">
        <f t="shared" ref="Q22:Q29" si="45">((CG22-CI22)^2+(CH22-CJ22)^2)^0.5</f>
        <v>7.9622731741632675</v>
      </c>
      <c r="R22" s="5">
        <f>((CO22-CQ22)^2+(CP22-CR22)^2)^0.5</f>
        <v>5.6567576295966582</v>
      </c>
      <c r="S22" s="5">
        <f>((CQ22-CS22)^2+(CR22-CT22)^2)^0.5</f>
        <v>6.6129148126979524</v>
      </c>
      <c r="T22" s="5">
        <f>((CY22-DA22)^2+(CZ22-DB22)^2)^0.5</f>
        <v>7.3291263879128188</v>
      </c>
      <c r="U22" s="5">
        <f>((DA22-DC22)^2+(DB22-DD22)^2)^0.5</f>
        <v>9.3901760500003419</v>
      </c>
      <c r="V22" s="5">
        <f>((DI22-DK22)^2+(DJ22-DL22)^2)^0.5</f>
        <v>1.3588798328034748</v>
      </c>
      <c r="W22" s="5">
        <f>((DK22-DM22)^2+(DL22-DN22)^2)^0.5</f>
        <v>1.8102270189122689</v>
      </c>
      <c r="X22" s="5">
        <f>((DM22-DO22)^2+(DN22-DP22)^2)^0.5</f>
        <v>0.43395549310960474</v>
      </c>
      <c r="Y22" s="5">
        <f t="shared" ref="Y22:Y30" si="46">((BE22-BK22)^2+(BF22-BL22)^2)^0.5</f>
        <v>1.1792</v>
      </c>
      <c r="Z22" s="5">
        <f t="shared" ref="Z22:Z30" si="47">((BG22-BI22)^2+(BH22-BJ22)^2)^0.5</f>
        <v>0.63749999999999996</v>
      </c>
      <c r="AA22" s="5">
        <f t="shared" ref="AA22:AA30" si="48">((BC22-BM22)^2+(BD22-BN22)^2)^0.5</f>
        <v>1.7157</v>
      </c>
      <c r="AB22" s="5">
        <f t="shared" ref="AB22:AB30" si="49">((BA22-BO22)^2+(BB22-BP22)^2)^0.5</f>
        <v>3.5191999999999997</v>
      </c>
      <c r="AC22" s="6">
        <f t="shared" ref="AC22:AC30" si="50">((AY22-BQ22)^2+(AZ22-BR22)^2)^0.5</f>
        <v>2.4245000000000001</v>
      </c>
      <c r="AD22" s="6">
        <f>((CK22-CM22)^2+(CL22-CN22)^2)^0.5</f>
        <v>0.30609999999999998</v>
      </c>
      <c r="AE22" s="6">
        <f>((CU22-CW22)^2+(CV22-CX22)^2)^0.5</f>
        <v>0.42799999999999994</v>
      </c>
      <c r="AF22" s="6">
        <f>((DE22-DG22)^2+(DF22-DH22)^2)^0.5</f>
        <v>0.32960000000000006</v>
      </c>
      <c r="AG22" s="9">
        <v>0</v>
      </c>
      <c r="AH22" s="9">
        <v>0</v>
      </c>
      <c r="AI22" s="9">
        <v>0</v>
      </c>
      <c r="AJ22" s="9">
        <v>-0.92459999999999998</v>
      </c>
      <c r="AK22" s="9">
        <v>0</v>
      </c>
      <c r="AL22" s="9">
        <v>-1.5234000000000001</v>
      </c>
      <c r="AM22" s="9">
        <v>0</v>
      </c>
      <c r="AN22" s="9">
        <v>-3.1496</v>
      </c>
      <c r="AO22" s="9">
        <v>0</v>
      </c>
      <c r="AP22" s="9">
        <v>-3.8773</v>
      </c>
      <c r="AQ22" s="9">
        <v>0</v>
      </c>
      <c r="AR22" s="9">
        <v>-6.2051999999999996</v>
      </c>
      <c r="AS22" s="9">
        <v>0</v>
      </c>
      <c r="AT22" s="9">
        <v>-6.9767000000000001</v>
      </c>
      <c r="AU22" s="9">
        <v>0</v>
      </c>
      <c r="AV22" s="9">
        <v>-14.2811</v>
      </c>
      <c r="AW22" s="9">
        <v>0</v>
      </c>
      <c r="AX22" s="9">
        <v>-18.290500000000002</v>
      </c>
      <c r="AY22" s="18">
        <v>1.2459</v>
      </c>
      <c r="AZ22" s="18">
        <v>-8.2784999999999993</v>
      </c>
      <c r="BA22" s="19">
        <v>1.5912999999999999</v>
      </c>
      <c r="BB22" s="19">
        <v>-8.2784999999999993</v>
      </c>
      <c r="BC22" s="19">
        <v>0.69910000000000005</v>
      </c>
      <c r="BD22" s="19">
        <v>-8.2784999999999993</v>
      </c>
      <c r="BE22" s="19">
        <v>0.46610000000000001</v>
      </c>
      <c r="BF22" s="19">
        <v>-8.2784999999999993</v>
      </c>
      <c r="BG22" s="19">
        <v>0.21779999999999999</v>
      </c>
      <c r="BH22" s="19">
        <v>-8.2784999999999993</v>
      </c>
      <c r="BI22" s="19">
        <v>-0.41970000000000002</v>
      </c>
      <c r="BJ22" s="19">
        <v>-8.2784999999999993</v>
      </c>
      <c r="BK22" s="19">
        <v>-0.71309999999999996</v>
      </c>
      <c r="BL22" s="19">
        <v>-8.2784999999999993</v>
      </c>
      <c r="BM22" s="19">
        <v>-1.0165999999999999</v>
      </c>
      <c r="BN22" s="19">
        <v>-8.2784999999999993</v>
      </c>
      <c r="BO22" s="19">
        <v>-1.9278999999999999</v>
      </c>
      <c r="BP22" s="19">
        <v>-8.2784999999999993</v>
      </c>
      <c r="BQ22" s="19">
        <v>-1.1786000000000001</v>
      </c>
      <c r="BR22" s="19">
        <v>-8.2784999999999993</v>
      </c>
      <c r="BS22" s="17">
        <v>0</v>
      </c>
      <c r="BT22" s="17">
        <v>0</v>
      </c>
      <c r="BU22" s="17">
        <v>0.34160000000000001</v>
      </c>
      <c r="BV22" s="17">
        <v>7.5431999999999997</v>
      </c>
      <c r="BW22" s="17">
        <v>2.1793</v>
      </c>
      <c r="BX22" s="17">
        <v>7.5431999999999997</v>
      </c>
      <c r="BY22" s="17">
        <v>6.1874000000000002</v>
      </c>
      <c r="BZ22" s="17">
        <v>6.4973000000000001</v>
      </c>
      <c r="CA22" s="17">
        <v>7.8829000000000002</v>
      </c>
      <c r="CB22" s="17">
        <v>4.6113999999999997</v>
      </c>
      <c r="CC22" s="17">
        <v>7.8829000000000002</v>
      </c>
      <c r="CD22" s="17">
        <v>4.6113999999999997</v>
      </c>
      <c r="CE22" s="12">
        <v>-0.1391</v>
      </c>
      <c r="CF22" s="12">
        <v>0.93979999999999997</v>
      </c>
      <c r="CG22" s="12">
        <v>-0.85850000000000004</v>
      </c>
      <c r="CH22" s="12">
        <v>8.5680999999999994</v>
      </c>
      <c r="CI22" s="12">
        <v>6.9081999999999999</v>
      </c>
      <c r="CJ22" s="12">
        <v>6.8141999999999996</v>
      </c>
      <c r="CK22" s="12">
        <v>-0.44700000000000001</v>
      </c>
      <c r="CL22" s="12">
        <v>5.1797000000000004</v>
      </c>
      <c r="CM22" s="12">
        <v>-0.75309999999999999</v>
      </c>
      <c r="CN22" s="12">
        <v>5.1797000000000004</v>
      </c>
      <c r="CO22" s="12">
        <v>-1.6313</v>
      </c>
      <c r="CP22" s="12">
        <v>5.2159000000000004</v>
      </c>
      <c r="CQ22" s="12">
        <v>1.7335</v>
      </c>
      <c r="CR22" s="12">
        <v>0.66869999999999996</v>
      </c>
      <c r="CS22" s="12">
        <v>0.55689999999999995</v>
      </c>
      <c r="CT22" s="12">
        <v>7.1760999999999999</v>
      </c>
      <c r="CU22" s="12">
        <v>-0.1067</v>
      </c>
      <c r="CV22" s="12">
        <v>3.5897000000000001</v>
      </c>
      <c r="CW22" s="12">
        <v>-0.53469999999999995</v>
      </c>
      <c r="CX22" s="12">
        <v>3.5897000000000001</v>
      </c>
      <c r="CY22" s="12">
        <v>-1.1995</v>
      </c>
      <c r="CZ22" s="12">
        <v>3.3203999999999998</v>
      </c>
      <c r="DA22" s="12">
        <v>1.9285000000000001</v>
      </c>
      <c r="DB22" s="12">
        <v>-3.3077000000000001</v>
      </c>
      <c r="DC22" s="12">
        <v>4.7060000000000004</v>
      </c>
      <c r="DD22" s="12">
        <v>5.6623000000000001</v>
      </c>
      <c r="DE22" s="12">
        <v>0.59440000000000004</v>
      </c>
      <c r="DF22" s="12">
        <v>0.26479999999999998</v>
      </c>
      <c r="DG22" s="12">
        <v>0.26479999999999998</v>
      </c>
      <c r="DH22" s="12">
        <v>0.26479999999999998</v>
      </c>
      <c r="DI22" s="12">
        <v>5.2845000000000004</v>
      </c>
      <c r="DJ22" s="12">
        <v>-0.88070000000000004</v>
      </c>
      <c r="DK22" s="12">
        <v>6.1989000000000001</v>
      </c>
      <c r="DL22" s="12">
        <v>0.1245</v>
      </c>
      <c r="DM22" s="12">
        <v>6.4370000000000003</v>
      </c>
      <c r="DN22" s="12">
        <v>1.919</v>
      </c>
      <c r="DO22" s="12">
        <v>6.2813999999999997</v>
      </c>
      <c r="DP22" s="12">
        <v>2.3241000000000001</v>
      </c>
    </row>
    <row r="23" spans="2:120" x14ac:dyDescent="0.2">
      <c r="B23" s="1" t="s">
        <v>255</v>
      </c>
      <c r="C23" s="1" t="s">
        <v>479</v>
      </c>
      <c r="D23" s="5">
        <f t="shared" si="34"/>
        <v>17.446000000000002</v>
      </c>
      <c r="E23" s="5">
        <f t="shared" si="35"/>
        <v>14.0983</v>
      </c>
      <c r="F23" s="5">
        <f t="shared" si="36"/>
        <v>3.262</v>
      </c>
      <c r="G23" s="5">
        <f t="shared" si="37"/>
        <v>0.97789999999999999</v>
      </c>
      <c r="H23" s="5">
        <f t="shared" si="38"/>
        <v>1.6732</v>
      </c>
      <c r="I23" s="5">
        <f t="shared" si="39"/>
        <v>0.75690000000000035</v>
      </c>
      <c r="J23" s="5">
        <f t="shared" si="40"/>
        <v>1.9894999999999996</v>
      </c>
      <c r="K23" s="5">
        <f t="shared" si="41"/>
        <v>0.97470000000000034</v>
      </c>
      <c r="L23" s="5">
        <f t="shared" si="42"/>
        <v>7.0225374253185722</v>
      </c>
      <c r="M23" s="5">
        <f t="shared" si="43"/>
        <v>1.7925341893531628</v>
      </c>
      <c r="N23" s="5">
        <f t="shared" si="44"/>
        <v>6.3025289195246543</v>
      </c>
      <c r="O23" s="5" t="s">
        <v>566</v>
      </c>
      <c r="P23" s="5">
        <f t="shared" ref="P23:P29" si="51">((CE23-CG23)^2+(CF23-CH23)^2)^0.5</f>
        <v>7.4917360691631414</v>
      </c>
      <c r="Q23" s="5">
        <f t="shared" si="45"/>
        <v>8.1839314024495593</v>
      </c>
      <c r="R23" s="5">
        <f t="shared" ref="R23:R29" si="52">((CO23-CQ23)^2+(CP23-CR23)^2)^0.5</f>
        <v>5.5381632415449795</v>
      </c>
      <c r="S23" s="5">
        <f t="shared" ref="S23:S29" si="53">((CQ23-CS23)^2+(CR23-CT23)^2)^0.5</f>
        <v>6.5365886095118455</v>
      </c>
      <c r="T23" s="5">
        <f t="shared" ref="T23:T29" si="54">((CY23-DA23)^2+(CZ23-DB23)^2)^0.5</f>
        <v>7.0663686685595453</v>
      </c>
      <c r="U23" s="5">
        <f t="shared" ref="U23:U29" si="55">((DA23-DC23)^2+(DB23-DD23)^2)^0.5</f>
        <v>9.3569091317592701</v>
      </c>
      <c r="V23" s="5">
        <f t="shared" ref="V23:V30" si="56">((DI23-DK23)^2+(DJ23-DL23)^2)^0.5</f>
        <v>1.3527696219238519</v>
      </c>
      <c r="W23" s="5">
        <f t="shared" ref="W23:W30" si="57">((DK23-DM23)^2+(DL23-DN23)^2)^0.5</f>
        <v>1.9317389083413936</v>
      </c>
      <c r="X23" s="24">
        <f t="shared" ref="X23:X30" si="58">((DM23-DO23)^2+(DN23-DP23)^2)^0.5</f>
        <v>0.59680777474828484</v>
      </c>
      <c r="Y23" s="5">
        <f t="shared" si="46"/>
        <v>1.2846</v>
      </c>
      <c r="Z23" s="5">
        <f t="shared" si="47"/>
        <v>0.58299999999999996</v>
      </c>
      <c r="AA23" s="5">
        <f t="shared" si="48"/>
        <v>1.8917000000000002</v>
      </c>
      <c r="AB23" s="5">
        <f t="shared" si="49"/>
        <v>3.3642000000000003</v>
      </c>
      <c r="AC23" s="6">
        <f t="shared" si="50"/>
        <v>3.7370000000000001</v>
      </c>
      <c r="AD23" s="6">
        <f t="shared" ref="AD23:AD29" si="59">((CK23-CM23)^2+(CL23-CN23)^2)^0.5</f>
        <v>0.29459999999999997</v>
      </c>
      <c r="AE23" s="6">
        <f t="shared" ref="AE23:AE30" si="60">((CU23-CW23)^2+(CV23-CX23)^2)^0.5</f>
        <v>0.41910000000000025</v>
      </c>
      <c r="AF23" s="6">
        <f t="shared" ref="AF23:AF30" si="61">((DE23-DG23)^2+(DF23-DH23)^2)^0.5</f>
        <v>0.35239999999999982</v>
      </c>
      <c r="AG23" s="9">
        <v>0</v>
      </c>
      <c r="AH23" s="9">
        <v>0</v>
      </c>
      <c r="AI23" s="9">
        <v>0</v>
      </c>
      <c r="AJ23" s="9">
        <v>-0.97789999999999999</v>
      </c>
      <c r="AK23" s="9">
        <v>0</v>
      </c>
      <c r="AL23" s="9">
        <v>-1.5888</v>
      </c>
      <c r="AM23" s="9">
        <v>0</v>
      </c>
      <c r="AN23" s="9">
        <v>-3.262</v>
      </c>
      <c r="AO23" s="9">
        <v>0</v>
      </c>
      <c r="AP23" s="9">
        <v>-4.0189000000000004</v>
      </c>
      <c r="AQ23" s="9">
        <v>0</v>
      </c>
      <c r="AR23" s="9">
        <v>-6.0084</v>
      </c>
      <c r="AS23" s="9">
        <v>0</v>
      </c>
      <c r="AT23" s="9">
        <v>-6.9831000000000003</v>
      </c>
      <c r="AU23" s="9">
        <v>0</v>
      </c>
      <c r="AV23" s="9">
        <v>-14.0983</v>
      </c>
      <c r="AW23" s="9">
        <v>0</v>
      </c>
      <c r="AX23" s="9">
        <v>-17.446000000000002</v>
      </c>
      <c r="AY23" s="18">
        <v>1.8795999999999999</v>
      </c>
      <c r="AZ23" s="18">
        <v>-7.2478999999999996</v>
      </c>
      <c r="BA23" s="19">
        <v>1.5824</v>
      </c>
      <c r="BB23" s="19">
        <v>-7.2478999999999996</v>
      </c>
      <c r="BC23" s="19">
        <v>0.98170000000000002</v>
      </c>
      <c r="BD23" s="19">
        <v>-7.2478999999999996</v>
      </c>
      <c r="BE23" s="19">
        <v>0.79759999999999998</v>
      </c>
      <c r="BF23" s="19">
        <v>-7.2478999999999996</v>
      </c>
      <c r="BG23" s="19">
        <v>0.40579999999999999</v>
      </c>
      <c r="BH23" s="19">
        <v>-7.2478999999999996</v>
      </c>
      <c r="BI23" s="19">
        <v>-0.1772</v>
      </c>
      <c r="BJ23" s="19">
        <v>-7.2478999999999996</v>
      </c>
      <c r="BK23" s="19">
        <v>-0.48699999999999999</v>
      </c>
      <c r="BL23" s="19">
        <v>-7.2478999999999996</v>
      </c>
      <c r="BM23" s="19">
        <v>-0.91</v>
      </c>
      <c r="BN23" s="19">
        <v>-7.2478999999999996</v>
      </c>
      <c r="BO23" s="19">
        <v>-1.7818000000000001</v>
      </c>
      <c r="BP23" s="19">
        <v>-7.2478999999999996</v>
      </c>
      <c r="BQ23" s="19">
        <v>-1.8573999999999999</v>
      </c>
      <c r="BR23" s="19">
        <v>-7.2478999999999996</v>
      </c>
      <c r="BS23" s="17">
        <v>0</v>
      </c>
      <c r="BT23" s="17">
        <v>0</v>
      </c>
      <c r="BU23" s="17">
        <v>1.6142000000000001</v>
      </c>
      <c r="BV23" s="17">
        <v>6.8345000000000002</v>
      </c>
      <c r="BW23" s="17">
        <v>3.3033000000000001</v>
      </c>
      <c r="BX23" s="17">
        <v>6.2343999999999999</v>
      </c>
      <c r="BY23" s="17">
        <v>5.2857000000000003</v>
      </c>
      <c r="BZ23" s="17">
        <v>4.0221</v>
      </c>
      <c r="CA23" s="17">
        <v>4.5650000000000004</v>
      </c>
      <c r="CB23" s="17">
        <v>0.76900000000000002</v>
      </c>
      <c r="CC23" s="17">
        <v>4.5650000000000004</v>
      </c>
      <c r="CD23" s="17">
        <v>0.76900000000000002</v>
      </c>
      <c r="CE23" s="12">
        <v>4.1661999999999999</v>
      </c>
      <c r="CF23" s="12">
        <v>0.70679999999999998</v>
      </c>
      <c r="CG23" s="12">
        <v>5.5639000000000003</v>
      </c>
      <c r="CH23" s="12">
        <v>8.0670000000000002</v>
      </c>
      <c r="CI23" s="12">
        <v>6.4465000000000003</v>
      </c>
      <c r="CJ23" s="12">
        <v>-6.9199999999999998E-2</v>
      </c>
      <c r="CK23" s="12">
        <v>5.2107999999999999</v>
      </c>
      <c r="CL23" s="12">
        <v>4.1973000000000003</v>
      </c>
      <c r="CM23" s="12">
        <v>4.9161999999999999</v>
      </c>
      <c r="CN23" s="12">
        <v>4.1973000000000003</v>
      </c>
      <c r="CO23" s="12">
        <v>4.9535999999999998</v>
      </c>
      <c r="CP23" s="12">
        <v>4.4729000000000001</v>
      </c>
      <c r="CQ23" s="12">
        <v>5.1683000000000003</v>
      </c>
      <c r="CR23" s="12">
        <v>-1.0610999999999999</v>
      </c>
      <c r="CS23" s="12">
        <v>5.8838999999999997</v>
      </c>
      <c r="CT23" s="12">
        <v>5.4362000000000004</v>
      </c>
      <c r="CU23" s="12">
        <v>5.4699</v>
      </c>
      <c r="CV23" s="12">
        <v>1.804</v>
      </c>
      <c r="CW23" s="12">
        <v>5.0507999999999997</v>
      </c>
      <c r="CX23" s="12">
        <v>1.804</v>
      </c>
      <c r="CY23" s="12">
        <v>4.3066000000000004</v>
      </c>
      <c r="CZ23" s="12">
        <v>2.2383999999999999</v>
      </c>
      <c r="DA23" s="12">
        <v>2.3812000000000002</v>
      </c>
      <c r="DB23" s="12">
        <v>-4.5606</v>
      </c>
      <c r="DC23" s="12">
        <v>9.8139000000000003</v>
      </c>
      <c r="DD23" s="12">
        <v>1.1233</v>
      </c>
      <c r="DE23" s="12">
        <v>3.77</v>
      </c>
      <c r="DF23" s="12">
        <v>-0.37590000000000001</v>
      </c>
      <c r="DG23" s="12">
        <v>3.4176000000000002</v>
      </c>
      <c r="DH23" s="12">
        <v>-0.37590000000000001</v>
      </c>
      <c r="DI23" s="12">
        <v>3.7605</v>
      </c>
      <c r="DJ23" s="12">
        <v>-6.6288</v>
      </c>
      <c r="DK23" s="12">
        <v>4.6679000000000004</v>
      </c>
      <c r="DL23" s="12">
        <v>-5.6254999999999997</v>
      </c>
      <c r="DM23" s="12">
        <v>5.1543000000000001</v>
      </c>
      <c r="DN23" s="12">
        <v>-3.7559999999999998</v>
      </c>
      <c r="DO23" s="12">
        <v>5.0819000000000001</v>
      </c>
      <c r="DP23" s="12">
        <v>-3.1636000000000002</v>
      </c>
    </row>
    <row r="24" spans="2:120" x14ac:dyDescent="0.2">
      <c r="B24" s="1" t="s">
        <v>256</v>
      </c>
      <c r="C24" s="1" t="s">
        <v>484</v>
      </c>
      <c r="D24" s="5">
        <f t="shared" si="34"/>
        <v>16.484000000000002</v>
      </c>
      <c r="E24" s="5">
        <f t="shared" si="35"/>
        <v>12.642799999999999</v>
      </c>
      <c r="F24" s="5">
        <f t="shared" si="36"/>
        <v>2.6644999999999999</v>
      </c>
      <c r="G24" s="24">
        <f t="shared" si="37"/>
        <v>0.75180000000000002</v>
      </c>
      <c r="H24" s="5">
        <f t="shared" si="38"/>
        <v>1.4744999999999999</v>
      </c>
      <c r="I24" s="5">
        <f t="shared" si="39"/>
        <v>0.64830000000000032</v>
      </c>
      <c r="J24" s="5">
        <f t="shared" si="40"/>
        <v>1.9157999999999999</v>
      </c>
      <c r="K24" s="5">
        <f t="shared" si="41"/>
        <v>0.86169999999999991</v>
      </c>
      <c r="L24" s="5" t="s">
        <v>566</v>
      </c>
      <c r="M24" s="5" t="s">
        <v>566</v>
      </c>
      <c r="N24" s="5" t="s">
        <v>566</v>
      </c>
      <c r="O24" s="5" t="s">
        <v>566</v>
      </c>
      <c r="P24" s="5">
        <f t="shared" si="51"/>
        <v>6.368357672901233</v>
      </c>
      <c r="Q24" s="5">
        <f t="shared" si="45"/>
        <v>6.9659849877816988</v>
      </c>
      <c r="R24" s="5">
        <f t="shared" si="52"/>
        <v>4.4035293526897261</v>
      </c>
      <c r="S24" s="5">
        <f t="shared" si="53"/>
        <v>5.82882878458443</v>
      </c>
      <c r="T24" s="5">
        <f t="shared" si="54"/>
        <v>6.3577736748015816</v>
      </c>
      <c r="U24" s="5">
        <f t="shared" si="55"/>
        <v>8.0721230429175197</v>
      </c>
      <c r="V24" s="5">
        <f t="shared" si="56"/>
        <v>1.1972769938489589</v>
      </c>
      <c r="W24" s="5">
        <f t="shared" si="57"/>
        <v>1.6499933484714413</v>
      </c>
      <c r="X24" s="5">
        <f t="shared" si="58"/>
        <v>0.41992573152880319</v>
      </c>
      <c r="Y24" s="5">
        <f t="shared" si="46"/>
        <v>1.1328</v>
      </c>
      <c r="Z24" s="5">
        <f t="shared" si="47"/>
        <v>0.68959999999999999</v>
      </c>
      <c r="AA24" s="5">
        <f t="shared" si="48"/>
        <v>1.6274999999999999</v>
      </c>
      <c r="AB24" s="5">
        <f t="shared" si="49"/>
        <v>3.1877</v>
      </c>
      <c r="AC24" s="6">
        <f t="shared" si="50"/>
        <v>2.6898</v>
      </c>
      <c r="AD24" s="6">
        <f t="shared" si="59"/>
        <v>0.37529999999999974</v>
      </c>
      <c r="AE24" s="6">
        <f t="shared" si="60"/>
        <v>0.37470000000000014</v>
      </c>
      <c r="AF24" s="6">
        <f t="shared" si="61"/>
        <v>0.29020000000000024</v>
      </c>
      <c r="AG24" s="9">
        <v>0</v>
      </c>
      <c r="AH24" s="9">
        <v>0</v>
      </c>
      <c r="AI24" s="9">
        <v>0</v>
      </c>
      <c r="AJ24" s="9">
        <v>-0.75180000000000002</v>
      </c>
      <c r="AK24" s="9">
        <v>0</v>
      </c>
      <c r="AL24" s="9">
        <v>-1.19</v>
      </c>
      <c r="AM24" s="9">
        <v>0</v>
      </c>
      <c r="AN24" s="9">
        <v>-2.6644999999999999</v>
      </c>
      <c r="AO24" s="9">
        <v>0</v>
      </c>
      <c r="AP24" s="9">
        <v>-3.3128000000000002</v>
      </c>
      <c r="AQ24" s="9">
        <v>0</v>
      </c>
      <c r="AR24" s="9">
        <v>-5.2286000000000001</v>
      </c>
      <c r="AS24" s="21">
        <v>0</v>
      </c>
      <c r="AT24" s="9">
        <v>-6.0903</v>
      </c>
      <c r="AU24" s="9">
        <v>0</v>
      </c>
      <c r="AV24" s="9">
        <v>-12.642799999999999</v>
      </c>
      <c r="AW24" s="9">
        <v>0</v>
      </c>
      <c r="AX24" s="9">
        <v>-16.484000000000002</v>
      </c>
      <c r="AY24" s="18">
        <v>1.3251999999999999</v>
      </c>
      <c r="AZ24" s="18">
        <v>-7.0770999999999997</v>
      </c>
      <c r="BA24" s="19">
        <v>1.6726000000000001</v>
      </c>
      <c r="BB24" s="19">
        <v>-7.0770999999999997</v>
      </c>
      <c r="BC24" s="19">
        <v>0.95189999999999997</v>
      </c>
      <c r="BD24" s="19">
        <v>-7.0770999999999997</v>
      </c>
      <c r="BE24" s="19">
        <v>0.66930000000000001</v>
      </c>
      <c r="BF24" s="19">
        <v>-7.0770999999999997</v>
      </c>
      <c r="BG24" s="19">
        <v>0.42099999999999999</v>
      </c>
      <c r="BH24" s="19">
        <v>-7.0770999999999997</v>
      </c>
      <c r="BI24" s="19">
        <v>-0.26860000000000001</v>
      </c>
      <c r="BJ24" s="19">
        <v>-7.0770999999999997</v>
      </c>
      <c r="BK24" s="19">
        <v>-0.46350000000000002</v>
      </c>
      <c r="BL24" s="19">
        <v>-7.0770999999999997</v>
      </c>
      <c r="BM24" s="19">
        <v>-0.67559999999999998</v>
      </c>
      <c r="BN24" s="19">
        <v>-7.0770999999999997</v>
      </c>
      <c r="BO24" s="19">
        <v>-1.5150999999999999</v>
      </c>
      <c r="BP24" s="19">
        <v>-7.0770999999999997</v>
      </c>
      <c r="BQ24" s="19">
        <v>-1.3646</v>
      </c>
      <c r="BR24" s="19">
        <v>-7.0770999999999997</v>
      </c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2">
        <v>3.3769</v>
      </c>
      <c r="CF24" s="12">
        <v>0.17399999999999999</v>
      </c>
      <c r="CG24" s="12">
        <v>0.64200000000000002</v>
      </c>
      <c r="CH24" s="12">
        <v>-5.5772000000000004</v>
      </c>
      <c r="CI24" s="12">
        <v>7.4973999999999998</v>
      </c>
      <c r="CJ24" s="12">
        <v>-6.8135000000000003</v>
      </c>
      <c r="CK24" s="12">
        <v>2.7412999999999998</v>
      </c>
      <c r="CL24" s="12">
        <v>-1.7685</v>
      </c>
      <c r="CM24" s="12">
        <v>2.3660000000000001</v>
      </c>
      <c r="CN24" s="12">
        <v>-1.7685</v>
      </c>
      <c r="CO24" s="12">
        <v>2.1444000000000001</v>
      </c>
      <c r="CP24" s="12">
        <v>-1.0922000000000001</v>
      </c>
      <c r="CQ24" s="12">
        <v>-0.79820000000000002</v>
      </c>
      <c r="CR24" s="12">
        <v>-4.3681999999999999</v>
      </c>
      <c r="CS24" s="12">
        <v>3.9510000000000001</v>
      </c>
      <c r="CT24" s="12">
        <v>-7.7476000000000003</v>
      </c>
      <c r="CU24" s="12">
        <v>1.3418000000000001</v>
      </c>
      <c r="CV24" s="12">
        <v>-2.3113999999999999</v>
      </c>
      <c r="CW24" s="12">
        <v>0.96709999999999996</v>
      </c>
      <c r="CX24" s="12">
        <v>-2.3113999999999999</v>
      </c>
      <c r="CY24" s="12">
        <v>1.0972999999999999</v>
      </c>
      <c r="CZ24" s="12">
        <v>-2.0466000000000002</v>
      </c>
      <c r="DA24" s="12">
        <v>-3.8938000000000001</v>
      </c>
      <c r="DB24" s="12">
        <v>-5.9848999999999997</v>
      </c>
      <c r="DC24" s="12">
        <v>3.9243000000000001</v>
      </c>
      <c r="DD24" s="12">
        <v>-7.9939999999999998</v>
      </c>
      <c r="DE24" s="12">
        <v>-1.9418</v>
      </c>
      <c r="DF24" s="12">
        <v>-4.4227999999999996</v>
      </c>
      <c r="DG24" s="12">
        <v>-2.2320000000000002</v>
      </c>
      <c r="DH24" s="12">
        <v>-4.4227999999999996</v>
      </c>
      <c r="DI24" s="12">
        <v>-5.9714999999999998</v>
      </c>
      <c r="DJ24" s="12">
        <v>2.2395999999999998</v>
      </c>
      <c r="DK24" s="12">
        <v>-5.3029000000000002</v>
      </c>
      <c r="DL24" s="12">
        <v>3.2328000000000001</v>
      </c>
      <c r="DM24" s="12">
        <v>-5.4362000000000004</v>
      </c>
      <c r="DN24" s="12">
        <v>4.8773999999999997</v>
      </c>
      <c r="DO24" s="12">
        <v>-5.6401000000000003</v>
      </c>
      <c r="DP24" s="12">
        <v>5.2445000000000004</v>
      </c>
    </row>
    <row r="25" spans="2:120" x14ac:dyDescent="0.2">
      <c r="B25" s="1" t="s">
        <v>257</v>
      </c>
      <c r="C25" s="1" t="s">
        <v>479</v>
      </c>
      <c r="D25" s="5">
        <f t="shared" si="34"/>
        <v>17.526</v>
      </c>
      <c r="E25" s="5">
        <f t="shared" si="35"/>
        <v>14.240500000000001</v>
      </c>
      <c r="F25" s="5">
        <f t="shared" si="36"/>
        <v>2.9337</v>
      </c>
      <c r="G25" s="5">
        <f t="shared" si="37"/>
        <v>0.92520000000000002</v>
      </c>
      <c r="H25" s="5">
        <f t="shared" si="38"/>
        <v>1.4521999999999999</v>
      </c>
      <c r="I25" s="5">
        <f t="shared" si="39"/>
        <v>0.7448999999999999</v>
      </c>
      <c r="J25" s="5">
        <f t="shared" si="40"/>
        <v>2.2713000000000005</v>
      </c>
      <c r="K25" s="5">
        <f t="shared" si="41"/>
        <v>0.86809999999999921</v>
      </c>
      <c r="L25" s="5">
        <f t="shared" si="42"/>
        <v>6.5056271957436973</v>
      </c>
      <c r="M25" s="5">
        <f t="shared" si="43"/>
        <v>1.724348239190681</v>
      </c>
      <c r="N25" s="5">
        <f t="shared" si="44"/>
        <v>5.7136088209042457</v>
      </c>
      <c r="O25" s="5" t="s">
        <v>566</v>
      </c>
      <c r="P25" s="5">
        <f t="shared" si="51"/>
        <v>5.9761421711669476</v>
      </c>
      <c r="Q25" s="5">
        <f t="shared" si="45"/>
        <v>6.6742683172015189</v>
      </c>
      <c r="R25" s="5">
        <f t="shared" si="52"/>
        <v>4.9373782648284097</v>
      </c>
      <c r="S25" s="5">
        <f t="shared" si="53"/>
        <v>6.1411147457118886</v>
      </c>
      <c r="T25" s="5">
        <f t="shared" si="54"/>
        <v>6.2690343020277064</v>
      </c>
      <c r="U25" s="5">
        <f>((DA25-DC25)^2+(DB25-DD25)^2)^0.5</f>
        <v>8.4163805165878767</v>
      </c>
      <c r="V25" s="5">
        <f t="shared" si="56"/>
        <v>1.2897042761811721</v>
      </c>
      <c r="W25" s="5">
        <f t="shared" si="57"/>
        <v>1.7154745407612435</v>
      </c>
      <c r="X25" s="5">
        <f t="shared" si="58"/>
        <v>0.47105733196713967</v>
      </c>
      <c r="Y25" s="5">
        <f t="shared" si="46"/>
        <v>1.1735</v>
      </c>
      <c r="Z25" s="5">
        <f t="shared" si="47"/>
        <v>0.61410000000000009</v>
      </c>
      <c r="AA25" s="5">
        <f t="shared" si="48"/>
        <v>1.9590000000000001</v>
      </c>
      <c r="AB25" s="5">
        <f t="shared" si="49"/>
        <v>3.4188999999999998</v>
      </c>
      <c r="AC25" s="6">
        <f t="shared" si="50"/>
        <v>2.9767999999999999</v>
      </c>
      <c r="AD25" s="6">
        <f t="shared" si="59"/>
        <v>0.28379999999999994</v>
      </c>
      <c r="AE25" s="6">
        <f t="shared" si="60"/>
        <v>0.40829999999999994</v>
      </c>
      <c r="AF25" s="6">
        <f t="shared" si="61"/>
        <v>0.33709999999999996</v>
      </c>
      <c r="AG25" s="9">
        <v>0</v>
      </c>
      <c r="AH25" s="9">
        <v>0</v>
      </c>
      <c r="AI25" s="9">
        <v>0</v>
      </c>
      <c r="AJ25" s="9">
        <v>-0.92520000000000002</v>
      </c>
      <c r="AK25" s="9">
        <v>0</v>
      </c>
      <c r="AL25" s="9">
        <v>-1.4815</v>
      </c>
      <c r="AM25" s="9">
        <v>0</v>
      </c>
      <c r="AN25" s="9">
        <v>-2.9337</v>
      </c>
      <c r="AO25" s="9">
        <v>0</v>
      </c>
      <c r="AP25" s="9">
        <v>-3.6785999999999999</v>
      </c>
      <c r="AQ25" s="9">
        <v>0</v>
      </c>
      <c r="AR25" s="9">
        <v>-5.9499000000000004</v>
      </c>
      <c r="AS25" s="9">
        <v>0</v>
      </c>
      <c r="AT25" s="9">
        <v>-6.8179999999999996</v>
      </c>
      <c r="AU25" s="9">
        <v>0</v>
      </c>
      <c r="AV25" s="9">
        <v>-14.240500000000001</v>
      </c>
      <c r="AW25" s="9">
        <v>0</v>
      </c>
      <c r="AX25" s="9">
        <v>-17.526</v>
      </c>
      <c r="AY25" s="18">
        <v>1.4668000000000001</v>
      </c>
      <c r="AZ25" s="18">
        <v>-7.5743</v>
      </c>
      <c r="BA25" s="19">
        <v>1.5799000000000001</v>
      </c>
      <c r="BB25" s="19">
        <v>-7.5743</v>
      </c>
      <c r="BC25" s="19">
        <v>0.91059999999999997</v>
      </c>
      <c r="BD25" s="19">
        <v>-7.5743</v>
      </c>
      <c r="BE25" s="19">
        <v>0.52390000000000003</v>
      </c>
      <c r="BF25" s="19">
        <v>-7.5743</v>
      </c>
      <c r="BG25" s="19">
        <v>0.26290000000000002</v>
      </c>
      <c r="BH25" s="19">
        <v>-7.5743</v>
      </c>
      <c r="BI25" s="19">
        <v>-0.35120000000000001</v>
      </c>
      <c r="BJ25" s="19">
        <v>-7.5743</v>
      </c>
      <c r="BK25" s="19">
        <v>-0.64959999999999996</v>
      </c>
      <c r="BL25" s="19">
        <v>-7.5743</v>
      </c>
      <c r="BM25" s="19">
        <v>-1.0484</v>
      </c>
      <c r="BN25" s="19">
        <v>-7.5743</v>
      </c>
      <c r="BO25" s="19">
        <v>-1.839</v>
      </c>
      <c r="BP25" s="19">
        <v>-7.5743</v>
      </c>
      <c r="BQ25" s="19">
        <v>-1.51</v>
      </c>
      <c r="BR25" s="19">
        <v>-7.5743</v>
      </c>
      <c r="BS25" s="17">
        <v>0</v>
      </c>
      <c r="BT25" s="17">
        <v>0</v>
      </c>
      <c r="BU25" s="17">
        <v>-1.2211000000000001</v>
      </c>
      <c r="BV25" s="17">
        <v>6.39</v>
      </c>
      <c r="BW25" s="17">
        <v>-0.54930000000000001</v>
      </c>
      <c r="BX25" s="17">
        <v>7.9781000000000004</v>
      </c>
      <c r="BY25" s="17">
        <v>1.3297000000000001</v>
      </c>
      <c r="BZ25" s="17">
        <v>11.2865</v>
      </c>
      <c r="CA25" s="17">
        <v>2.9489000000000001</v>
      </c>
      <c r="CB25" s="17">
        <v>12.2974</v>
      </c>
      <c r="CC25" s="17">
        <v>2.9489000000000001</v>
      </c>
      <c r="CD25" s="17">
        <v>12.2974</v>
      </c>
      <c r="CE25" s="12">
        <v>2.6225000000000001</v>
      </c>
      <c r="CF25" s="12">
        <v>-0.5575</v>
      </c>
      <c r="CG25" s="12">
        <v>-0.4889</v>
      </c>
      <c r="CH25" s="12">
        <v>-5.6597999999999997</v>
      </c>
      <c r="CI25" s="12">
        <v>3.6156999999999999</v>
      </c>
      <c r="CJ25" s="12">
        <v>-0.39689999999999998</v>
      </c>
      <c r="CK25" s="12">
        <v>0.85529999999999995</v>
      </c>
      <c r="CL25" s="12">
        <v>-3.9420999999999999</v>
      </c>
      <c r="CM25" s="12">
        <v>0.57150000000000001</v>
      </c>
      <c r="CN25" s="12">
        <v>-3.9420999999999999</v>
      </c>
      <c r="CO25" s="12">
        <v>1.2421</v>
      </c>
      <c r="CP25" s="12">
        <v>-4.0570000000000004</v>
      </c>
      <c r="CQ25" s="12">
        <v>-0.63119999999999998</v>
      </c>
      <c r="CR25" s="12">
        <v>0.51119999999999999</v>
      </c>
      <c r="CS25" s="12">
        <v>2.3361999999999998</v>
      </c>
      <c r="CT25" s="12">
        <v>-4.8654000000000002</v>
      </c>
      <c r="CU25" s="12">
        <v>0.78869999999999996</v>
      </c>
      <c r="CV25" s="12">
        <v>-2.1779999999999999</v>
      </c>
      <c r="CW25" s="12">
        <v>0.38040000000000002</v>
      </c>
      <c r="CX25" s="12">
        <v>-2.1779999999999999</v>
      </c>
      <c r="CY25" s="12">
        <v>0.56200000000000006</v>
      </c>
      <c r="CZ25" s="12">
        <v>-1.4280999999999999</v>
      </c>
      <c r="DA25" s="12">
        <v>-4.7892000000000001</v>
      </c>
      <c r="DB25" s="12">
        <v>-4.6939000000000002</v>
      </c>
      <c r="DC25" s="12">
        <v>3.3464</v>
      </c>
      <c r="DD25" s="12">
        <v>-2.5381</v>
      </c>
      <c r="DE25" s="12">
        <v>-1.6789000000000001</v>
      </c>
      <c r="DF25" s="12">
        <v>-3.194</v>
      </c>
      <c r="DG25" s="12">
        <v>-1.6789000000000001</v>
      </c>
      <c r="DH25" s="12">
        <v>-2.8569</v>
      </c>
      <c r="DI25" s="12">
        <v>3.9935</v>
      </c>
      <c r="DJ25" s="12">
        <v>-3.7871000000000001</v>
      </c>
      <c r="DK25" s="12">
        <v>4.9759000000000002</v>
      </c>
      <c r="DL25" s="12">
        <v>-2.9514999999999998</v>
      </c>
      <c r="DM25" s="12">
        <v>5.4762000000000004</v>
      </c>
      <c r="DN25" s="12">
        <v>-1.3106</v>
      </c>
      <c r="DO25" s="12">
        <v>5.4432</v>
      </c>
      <c r="DP25" s="12">
        <v>-0.8407</v>
      </c>
    </row>
    <row r="26" spans="2:120" x14ac:dyDescent="0.2">
      <c r="B26" s="1" t="s">
        <v>258</v>
      </c>
      <c r="C26" s="1" t="s">
        <v>573</v>
      </c>
      <c r="D26" s="5">
        <f t="shared" si="34"/>
        <v>17.597799999999999</v>
      </c>
      <c r="E26" s="5">
        <f t="shared" si="35"/>
        <v>14.495100000000001</v>
      </c>
      <c r="F26" s="5">
        <f t="shared" si="36"/>
        <v>2.9712000000000001</v>
      </c>
      <c r="G26" s="5">
        <f t="shared" si="37"/>
        <v>0.97409999999999997</v>
      </c>
      <c r="H26" s="5">
        <f t="shared" si="38"/>
        <v>1.3526</v>
      </c>
      <c r="I26" s="5">
        <f t="shared" si="39"/>
        <v>0.68509999999999982</v>
      </c>
      <c r="J26" s="5">
        <f t="shared" si="40"/>
        <v>2.3075999999999999</v>
      </c>
      <c r="K26" s="5">
        <f t="shared" si="41"/>
        <v>1.1367000000000003</v>
      </c>
      <c r="L26" s="5">
        <f t="shared" si="42"/>
        <v>6.7771933571353857</v>
      </c>
      <c r="M26" s="5" t="s">
        <v>566</v>
      </c>
      <c r="N26" s="5" t="s">
        <v>566</v>
      </c>
      <c r="O26" s="5" t="s">
        <v>566</v>
      </c>
      <c r="P26" s="5">
        <f t="shared" si="51"/>
        <v>5.2491450284784467</v>
      </c>
      <c r="Q26" s="5">
        <f t="shared" si="45"/>
        <v>6.341386063787632</v>
      </c>
      <c r="R26" s="5" t="s">
        <v>566</v>
      </c>
      <c r="S26" s="5" t="s">
        <v>566</v>
      </c>
      <c r="T26" s="5" t="s">
        <v>566</v>
      </c>
      <c r="U26" s="5" t="s">
        <v>566</v>
      </c>
      <c r="V26" s="5">
        <f t="shared" si="56"/>
        <v>1.1817022171427118</v>
      </c>
      <c r="W26" s="5">
        <f t="shared" si="57"/>
        <v>1.8419396352758144</v>
      </c>
      <c r="X26" s="5">
        <f t="shared" si="58"/>
        <v>0.46993915563613148</v>
      </c>
      <c r="Y26" s="5">
        <f t="shared" si="46"/>
        <v>1.2223999999999999</v>
      </c>
      <c r="Z26" s="5">
        <f t="shared" si="47"/>
        <v>0.63759999999999994</v>
      </c>
      <c r="AA26" s="5">
        <f t="shared" si="48"/>
        <v>1.8662999999999998</v>
      </c>
      <c r="AB26" s="5">
        <f t="shared" si="49"/>
        <v>3.7186000000000003</v>
      </c>
      <c r="AC26" s="6">
        <f t="shared" si="50"/>
        <v>3.2887</v>
      </c>
      <c r="AD26" s="6">
        <f t="shared" si="59"/>
        <v>0.36320000000000019</v>
      </c>
      <c r="AE26" s="5" t="s">
        <v>566</v>
      </c>
      <c r="AF26" s="5" t="s">
        <v>566</v>
      </c>
      <c r="AG26" s="9">
        <v>0</v>
      </c>
      <c r="AH26" s="9">
        <v>0</v>
      </c>
      <c r="AI26" s="9">
        <v>0</v>
      </c>
      <c r="AJ26" s="9">
        <v>-0.97409999999999997</v>
      </c>
      <c r="AK26" s="9">
        <v>0</v>
      </c>
      <c r="AL26" s="9">
        <v>-1.6186</v>
      </c>
      <c r="AM26" s="9">
        <v>0</v>
      </c>
      <c r="AN26" s="9">
        <v>-2.9712000000000001</v>
      </c>
      <c r="AO26" s="9">
        <v>0</v>
      </c>
      <c r="AP26" s="9">
        <v>-3.6562999999999999</v>
      </c>
      <c r="AQ26" s="9">
        <v>0</v>
      </c>
      <c r="AR26" s="9">
        <v>-5.9638999999999998</v>
      </c>
      <c r="AS26" s="9">
        <v>0</v>
      </c>
      <c r="AT26" s="9">
        <v>-7.1006</v>
      </c>
      <c r="AU26" s="9">
        <v>0</v>
      </c>
      <c r="AV26" s="9">
        <v>-14.495100000000001</v>
      </c>
      <c r="AW26" s="9">
        <v>0</v>
      </c>
      <c r="AX26" s="9">
        <v>-17.597799999999999</v>
      </c>
      <c r="AY26" s="18">
        <v>1.7234</v>
      </c>
      <c r="AZ26" s="18">
        <v>-6.8255999999999997</v>
      </c>
      <c r="BA26" s="19">
        <v>1.8720000000000001</v>
      </c>
      <c r="BB26" s="19">
        <v>-6.8255999999999997</v>
      </c>
      <c r="BC26" s="19">
        <v>1.0591999999999999</v>
      </c>
      <c r="BD26" s="19">
        <v>-6.8255999999999997</v>
      </c>
      <c r="BE26" s="19">
        <v>0.60199999999999998</v>
      </c>
      <c r="BF26" s="19">
        <v>-6.8255999999999997</v>
      </c>
      <c r="BG26" s="19">
        <v>0.30990000000000001</v>
      </c>
      <c r="BH26" s="19">
        <v>-6.8255999999999997</v>
      </c>
      <c r="BI26" s="19">
        <v>-0.32769999999999999</v>
      </c>
      <c r="BJ26" s="19">
        <v>-6.8255999999999997</v>
      </c>
      <c r="BK26" s="19">
        <v>-0.62039999999999995</v>
      </c>
      <c r="BL26" s="19">
        <v>-6.8255999999999997</v>
      </c>
      <c r="BM26" s="19">
        <v>-0.80710000000000004</v>
      </c>
      <c r="BN26" s="19">
        <v>-6.8255999999999997</v>
      </c>
      <c r="BO26" s="19">
        <v>-1.8466</v>
      </c>
      <c r="BP26" s="19">
        <v>-6.8255999999999997</v>
      </c>
      <c r="BQ26" s="19">
        <v>-1.5652999999999999</v>
      </c>
      <c r="BR26" s="19">
        <v>-6.8255999999999997</v>
      </c>
      <c r="BS26" s="17">
        <v>0</v>
      </c>
      <c r="BT26" s="17">
        <v>0</v>
      </c>
      <c r="BU26" s="17">
        <v>3.0486</v>
      </c>
      <c r="BV26" s="17">
        <v>6.0528000000000004</v>
      </c>
      <c r="BW26" s="17"/>
      <c r="BX26" s="17"/>
      <c r="BY26" s="17"/>
      <c r="BZ26" s="17"/>
      <c r="CA26" s="17"/>
      <c r="CB26" s="17"/>
      <c r="CC26" s="17"/>
      <c r="CD26" s="17"/>
      <c r="CE26" s="12">
        <v>3.0085999999999999</v>
      </c>
      <c r="CF26" s="12">
        <v>1.5938000000000001</v>
      </c>
      <c r="CG26" s="12">
        <v>-2.2376999999999998</v>
      </c>
      <c r="CH26" s="12">
        <v>1.7665999999999999</v>
      </c>
      <c r="CI26" s="12">
        <v>4.0818000000000003</v>
      </c>
      <c r="CJ26" s="12">
        <v>2.2930000000000001</v>
      </c>
      <c r="CK26" s="12">
        <v>0.83379999999999999</v>
      </c>
      <c r="CL26" s="12">
        <v>1.6395999999999999</v>
      </c>
      <c r="CM26" s="12">
        <v>0.83379999999999999</v>
      </c>
      <c r="CN26" s="12">
        <v>2.0028000000000001</v>
      </c>
      <c r="DI26" s="12">
        <v>5.1250999999999998</v>
      </c>
      <c r="DJ26" s="12">
        <v>1.4249000000000001</v>
      </c>
      <c r="DK26" s="12">
        <v>6.0414000000000003</v>
      </c>
      <c r="DL26" s="12">
        <v>2.1711</v>
      </c>
      <c r="DM26" s="12">
        <v>6.2763</v>
      </c>
      <c r="DN26" s="12">
        <v>3.9980000000000002</v>
      </c>
      <c r="DO26" s="12">
        <v>6.1727999999999996</v>
      </c>
      <c r="DP26" s="12">
        <v>4.4564000000000004</v>
      </c>
    </row>
    <row r="27" spans="2:120" x14ac:dyDescent="0.2">
      <c r="B27" s="1"/>
      <c r="C27" s="1"/>
      <c r="D27" s="5">
        <f t="shared" si="34"/>
        <v>0</v>
      </c>
      <c r="E27" s="5">
        <f t="shared" si="35"/>
        <v>0</v>
      </c>
      <c r="F27" s="5">
        <f t="shared" si="36"/>
        <v>0</v>
      </c>
      <c r="G27" s="5">
        <f t="shared" si="37"/>
        <v>0</v>
      </c>
      <c r="H27" s="5">
        <f t="shared" si="38"/>
        <v>0</v>
      </c>
      <c r="I27" s="5">
        <f t="shared" si="39"/>
        <v>0</v>
      </c>
      <c r="J27" s="5">
        <f t="shared" si="40"/>
        <v>0</v>
      </c>
      <c r="K27" s="5">
        <f t="shared" si="41"/>
        <v>0</v>
      </c>
      <c r="L27" s="5">
        <f t="shared" si="42"/>
        <v>0</v>
      </c>
      <c r="M27" s="5">
        <f t="shared" si="43"/>
        <v>0</v>
      </c>
      <c r="N27" s="5">
        <f t="shared" si="44"/>
        <v>0</v>
      </c>
      <c r="O27" s="5">
        <f>((CA27-CC27)^2+(CB27-CD27)^2)^0.5</f>
        <v>0</v>
      </c>
      <c r="P27" s="5">
        <f t="shared" si="51"/>
        <v>0</v>
      </c>
      <c r="Q27" s="5">
        <f t="shared" si="45"/>
        <v>0</v>
      </c>
      <c r="R27" s="5">
        <f t="shared" si="52"/>
        <v>0</v>
      </c>
      <c r="S27" s="5">
        <f t="shared" si="53"/>
        <v>0</v>
      </c>
      <c r="T27" s="5">
        <f t="shared" si="54"/>
        <v>0</v>
      </c>
      <c r="U27" s="5">
        <f t="shared" si="55"/>
        <v>0</v>
      </c>
      <c r="V27" s="5">
        <f t="shared" si="56"/>
        <v>0</v>
      </c>
      <c r="W27" s="5">
        <f t="shared" si="57"/>
        <v>0</v>
      </c>
      <c r="X27" s="5">
        <f t="shared" si="58"/>
        <v>0</v>
      </c>
      <c r="Y27" s="5">
        <f t="shared" si="46"/>
        <v>0</v>
      </c>
      <c r="Z27" s="5">
        <f t="shared" si="47"/>
        <v>0</v>
      </c>
      <c r="AA27" s="5">
        <f t="shared" si="48"/>
        <v>0</v>
      </c>
      <c r="AB27" s="5">
        <f t="shared" si="49"/>
        <v>0</v>
      </c>
      <c r="AC27" s="6">
        <f t="shared" si="50"/>
        <v>0</v>
      </c>
      <c r="AD27" s="6">
        <f t="shared" si="59"/>
        <v>0</v>
      </c>
      <c r="AE27" s="6">
        <f t="shared" si="60"/>
        <v>0</v>
      </c>
      <c r="AF27" s="6">
        <f t="shared" si="61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4"/>
        <v>0</v>
      </c>
      <c r="E28" s="5">
        <f t="shared" si="35"/>
        <v>0</v>
      </c>
      <c r="F28" s="5">
        <f t="shared" si="36"/>
        <v>0</v>
      </c>
      <c r="G28" s="5">
        <f t="shared" si="37"/>
        <v>0</v>
      </c>
      <c r="H28" s="5">
        <f t="shared" si="38"/>
        <v>0</v>
      </c>
      <c r="I28" s="5">
        <f t="shared" si="39"/>
        <v>0</v>
      </c>
      <c r="J28" s="5">
        <f t="shared" si="40"/>
        <v>0</v>
      </c>
      <c r="K28" s="5">
        <f t="shared" si="41"/>
        <v>0</v>
      </c>
      <c r="L28" s="5">
        <f t="shared" si="42"/>
        <v>0</v>
      </c>
      <c r="M28" s="5">
        <f t="shared" si="43"/>
        <v>0</v>
      </c>
      <c r="N28" s="5">
        <f t="shared" si="44"/>
        <v>0</v>
      </c>
      <c r="O28" s="5">
        <f>((CA28-CC28)^2+(CB28-CD28)^2)^0.5</f>
        <v>0</v>
      </c>
      <c r="P28" s="5">
        <f t="shared" si="51"/>
        <v>0</v>
      </c>
      <c r="Q28" s="5">
        <f t="shared" si="45"/>
        <v>0</v>
      </c>
      <c r="R28" s="5">
        <f t="shared" si="52"/>
        <v>0</v>
      </c>
      <c r="S28" s="5">
        <f t="shared" si="53"/>
        <v>0</v>
      </c>
      <c r="T28" s="5">
        <f t="shared" si="54"/>
        <v>0</v>
      </c>
      <c r="U28" s="5">
        <f t="shared" si="55"/>
        <v>0</v>
      </c>
      <c r="V28" s="5">
        <f t="shared" si="56"/>
        <v>0</v>
      </c>
      <c r="W28" s="5">
        <f t="shared" si="57"/>
        <v>0</v>
      </c>
      <c r="X28" s="5">
        <f t="shared" si="58"/>
        <v>0</v>
      </c>
      <c r="Y28" s="5">
        <f t="shared" si="46"/>
        <v>0</v>
      </c>
      <c r="Z28" s="5">
        <f t="shared" si="47"/>
        <v>0</v>
      </c>
      <c r="AA28" s="5">
        <f t="shared" si="48"/>
        <v>0</v>
      </c>
      <c r="AB28" s="5">
        <f t="shared" si="49"/>
        <v>0</v>
      </c>
      <c r="AC28" s="6">
        <f t="shared" si="50"/>
        <v>0</v>
      </c>
      <c r="AD28" s="6">
        <f t="shared" si="59"/>
        <v>0</v>
      </c>
      <c r="AE28" s="6">
        <f t="shared" si="60"/>
        <v>0</v>
      </c>
      <c r="AF28" s="6">
        <f t="shared" si="61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4"/>
        <v>0</v>
      </c>
      <c r="E29" s="5">
        <f t="shared" si="35"/>
        <v>0</v>
      </c>
      <c r="F29" s="5">
        <f t="shared" si="36"/>
        <v>0</v>
      </c>
      <c r="G29" s="5">
        <f t="shared" si="37"/>
        <v>0</v>
      </c>
      <c r="H29" s="5">
        <f t="shared" si="38"/>
        <v>0</v>
      </c>
      <c r="I29" s="5">
        <f t="shared" si="39"/>
        <v>0</v>
      </c>
      <c r="J29" s="5">
        <f t="shared" si="40"/>
        <v>0</v>
      </c>
      <c r="K29" s="5">
        <f t="shared" si="41"/>
        <v>0</v>
      </c>
      <c r="L29" s="5">
        <f t="shared" si="42"/>
        <v>0</v>
      </c>
      <c r="M29" s="5">
        <f t="shared" si="43"/>
        <v>0</v>
      </c>
      <c r="N29" s="5">
        <f t="shared" si="44"/>
        <v>0</v>
      </c>
      <c r="O29" s="5">
        <f>((CA29-CC29)^2+(CB29-CD29)^2)^0.5</f>
        <v>0</v>
      </c>
      <c r="P29" s="5">
        <f t="shared" si="51"/>
        <v>0</v>
      </c>
      <c r="Q29" s="5">
        <f t="shared" si="45"/>
        <v>0</v>
      </c>
      <c r="R29" s="5">
        <f t="shared" si="52"/>
        <v>0</v>
      </c>
      <c r="S29" s="5">
        <f t="shared" si="53"/>
        <v>0</v>
      </c>
      <c r="T29" s="5">
        <f t="shared" si="54"/>
        <v>0</v>
      </c>
      <c r="U29" s="5">
        <f t="shared" si="55"/>
        <v>0</v>
      </c>
      <c r="V29" s="5">
        <f t="shared" si="56"/>
        <v>0</v>
      </c>
      <c r="W29" s="5">
        <f t="shared" si="57"/>
        <v>0</v>
      </c>
      <c r="X29" s="5">
        <f t="shared" si="58"/>
        <v>0</v>
      </c>
      <c r="Y29" s="5">
        <f t="shared" si="46"/>
        <v>0</v>
      </c>
      <c r="Z29" s="5">
        <f t="shared" si="47"/>
        <v>0</v>
      </c>
      <c r="AA29" s="5">
        <f t="shared" si="48"/>
        <v>0</v>
      </c>
      <c r="AB29" s="5">
        <f t="shared" si="49"/>
        <v>0</v>
      </c>
      <c r="AC29" s="6">
        <f t="shared" si="50"/>
        <v>0</v>
      </c>
      <c r="AD29" s="6">
        <f t="shared" si="59"/>
        <v>0</v>
      </c>
      <c r="AE29" s="6">
        <f t="shared" si="60"/>
        <v>0</v>
      </c>
      <c r="AF29" s="6">
        <f t="shared" si="61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4"/>
        <v>0</v>
      </c>
      <c r="E30" s="5">
        <f t="shared" si="35"/>
        <v>0</v>
      </c>
      <c r="F30" s="5">
        <f t="shared" si="36"/>
        <v>0</v>
      </c>
      <c r="G30" s="5">
        <f t="shared" si="37"/>
        <v>0</v>
      </c>
      <c r="H30" s="5">
        <f t="shared" si="38"/>
        <v>0</v>
      </c>
      <c r="I30" s="5">
        <f t="shared" si="39"/>
        <v>0</v>
      </c>
      <c r="J30" s="5">
        <f t="shared" si="40"/>
        <v>0</v>
      </c>
      <c r="K30" s="5">
        <f t="shared" si="41"/>
        <v>0</v>
      </c>
      <c r="L30" s="5">
        <f t="shared" si="42"/>
        <v>0</v>
      </c>
      <c r="M30" s="5">
        <f t="shared" si="43"/>
        <v>0</v>
      </c>
      <c r="N30" s="5">
        <f t="shared" si="44"/>
        <v>0</v>
      </c>
      <c r="O30" s="5">
        <f>((CA30-CC30)^2+(CB30-CD30)^2)^0.5</f>
        <v>0</v>
      </c>
      <c r="P30" s="5">
        <f>((CG30-CI30)^2+(CH30-CJ30)^2)^0.5</f>
        <v>0</v>
      </c>
      <c r="Q30" s="5">
        <f>((CI30-CK30)^2+(CJ30-CL30)^2)^0.5</f>
        <v>0</v>
      </c>
      <c r="R30" s="5">
        <f>((CQ30-CS30)^2+(CR30-CT30)^2)^0.5</f>
        <v>0</v>
      </c>
      <c r="S30" s="5">
        <f>((CS30-CU30)^2+(CT30-CV30)^2)^0.5</f>
        <v>0</v>
      </c>
      <c r="T30" s="5">
        <f>((DA30-DC30)^2+(DB30-DD30)^2)^0.5</f>
        <v>0</v>
      </c>
      <c r="U30" s="5">
        <f>((DC30-DE30)^2+(DD30-DF30)^2)^0.5</f>
        <v>0</v>
      </c>
      <c r="V30" s="5">
        <f t="shared" si="56"/>
        <v>0</v>
      </c>
      <c r="W30" s="5">
        <f t="shared" si="57"/>
        <v>0</v>
      </c>
      <c r="X30" s="5">
        <f t="shared" si="58"/>
        <v>0</v>
      </c>
      <c r="Y30" s="5">
        <f t="shared" si="46"/>
        <v>0</v>
      </c>
      <c r="Z30" s="5">
        <f t="shared" si="47"/>
        <v>0</v>
      </c>
      <c r="AA30" s="5">
        <f t="shared" si="48"/>
        <v>0</v>
      </c>
      <c r="AB30" s="5">
        <f t="shared" si="49"/>
        <v>0</v>
      </c>
      <c r="AC30" s="6">
        <f t="shared" si="50"/>
        <v>0</v>
      </c>
      <c r="AD30" s="6">
        <f>((CK30-CM30)^2+(CL30-CN30)^2)^0.5</f>
        <v>0</v>
      </c>
      <c r="AE30" s="6">
        <f t="shared" si="60"/>
        <v>0</v>
      </c>
      <c r="AF30" s="6">
        <f t="shared" si="61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3" t="s">
        <v>3</v>
      </c>
      <c r="C31" s="13"/>
      <c r="D31" s="14">
        <f>AVERAGE(D22:D26)</f>
        <v>17.468859999999999</v>
      </c>
      <c r="E31" s="14">
        <f t="shared" ref="E31:AF31" si="62">AVERAGE(E22:E26)</f>
        <v>13.951560000000001</v>
      </c>
      <c r="F31" s="14">
        <f t="shared" si="62"/>
        <v>2.9962</v>
      </c>
      <c r="G31" s="14">
        <f>AVERAGE(G22:G23,G25:G26)</f>
        <v>0.95045000000000002</v>
      </c>
      <c r="H31" s="14">
        <f t="shared" si="62"/>
        <v>1.5157399999999996</v>
      </c>
      <c r="I31" s="14">
        <f t="shared" si="62"/>
        <v>0.7125800000000001</v>
      </c>
      <c r="J31" s="14">
        <f t="shared" si="62"/>
        <v>2.16242</v>
      </c>
      <c r="K31" s="14">
        <f t="shared" si="62"/>
        <v>0.92254000000000003</v>
      </c>
      <c r="L31" s="14">
        <f t="shared" si="62"/>
        <v>6.9640722086803093</v>
      </c>
      <c r="M31" s="14">
        <f t="shared" si="62"/>
        <v>1.7848608095146146</v>
      </c>
      <c r="N31" s="14">
        <f t="shared" si="62"/>
        <v>6.2314870308838843</v>
      </c>
      <c r="O31" s="14" t="e">
        <f t="shared" si="62"/>
        <v>#DIV/0!</v>
      </c>
      <c r="P31" s="14">
        <f t="shared" si="62"/>
        <v>6.5495055961777595</v>
      </c>
      <c r="Q31" s="14">
        <f t="shared" si="62"/>
        <v>7.2255687890767364</v>
      </c>
      <c r="R31" s="14">
        <f t="shared" si="62"/>
        <v>5.1339571221649436</v>
      </c>
      <c r="S31" s="14">
        <f t="shared" si="62"/>
        <v>6.2798617381265291</v>
      </c>
      <c r="T31" s="14">
        <f t="shared" si="62"/>
        <v>6.7555757583254126</v>
      </c>
      <c r="U31" s="14">
        <f t="shared" si="62"/>
        <v>8.808897185316253</v>
      </c>
      <c r="V31" s="14">
        <f t="shared" si="62"/>
        <v>1.276066588380034</v>
      </c>
      <c r="W31" s="14">
        <f t="shared" si="62"/>
        <v>1.7898746903524323</v>
      </c>
      <c r="X31" s="14">
        <f>AVERAGE(X22,X24:X26)</f>
        <v>0.44871942806041976</v>
      </c>
      <c r="Y31" s="14">
        <f t="shared" si="62"/>
        <v>1.1984999999999999</v>
      </c>
      <c r="Z31" s="14">
        <f t="shared" si="62"/>
        <v>0.63236000000000003</v>
      </c>
      <c r="AA31" s="14">
        <f t="shared" si="62"/>
        <v>1.8120399999999997</v>
      </c>
      <c r="AB31" s="14">
        <f t="shared" si="62"/>
        <v>3.4417199999999992</v>
      </c>
      <c r="AC31" s="14">
        <f t="shared" si="62"/>
        <v>3.0233599999999998</v>
      </c>
      <c r="AD31" s="14">
        <f t="shared" si="62"/>
        <v>0.3246</v>
      </c>
      <c r="AE31" s="14">
        <f t="shared" si="62"/>
        <v>0.40752500000000008</v>
      </c>
      <c r="AF31" s="14">
        <f t="shared" si="62"/>
        <v>0.32732500000000003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7"/>
      <c r="BT31" s="7"/>
      <c r="BU31" s="7"/>
      <c r="BV31" s="7"/>
      <c r="BW31" s="7"/>
      <c r="BX31" s="7"/>
      <c r="BY31" s="7"/>
      <c r="BZ31" s="7"/>
    </row>
    <row r="32" spans="2:120" x14ac:dyDescent="0.2">
      <c r="B32" s="13" t="s">
        <v>4</v>
      </c>
      <c r="C32" s="13"/>
      <c r="D32" s="14">
        <f>STDEV(D22:D26)</f>
        <v>0.64526246442823532</v>
      </c>
      <c r="E32" s="14">
        <f t="shared" ref="E32:AF32" si="63">STDEV(E22:E26)</f>
        <v>0.74530262846712192</v>
      </c>
      <c r="F32" s="14">
        <f t="shared" si="63"/>
        <v>0.22843890868238714</v>
      </c>
      <c r="G32" s="14">
        <f>STDEV(G22:G23,G25:G26)</f>
        <v>2.9544373406792696E-2</v>
      </c>
      <c r="H32" s="14">
        <f t="shared" si="63"/>
        <v>0.13166984468738466</v>
      </c>
      <c r="I32" s="14">
        <f t="shared" si="63"/>
        <v>4.5068081831824154E-2</v>
      </c>
      <c r="J32" s="14">
        <f t="shared" si="63"/>
        <v>0.19431833933007978</v>
      </c>
      <c r="K32" s="14">
        <f t="shared" si="63"/>
        <v>0.13969920543796965</v>
      </c>
      <c r="L32" s="14">
        <f t="shared" si="63"/>
        <v>0.44456600152890552</v>
      </c>
      <c r="M32" s="14">
        <f t="shared" si="63"/>
        <v>5.7064139249210069E-2</v>
      </c>
      <c r="N32" s="14">
        <f t="shared" si="63"/>
        <v>0.4862650966196404</v>
      </c>
      <c r="O32" s="14" t="e">
        <f t="shared" si="63"/>
        <v>#DIV/0!</v>
      </c>
      <c r="P32" s="14">
        <f t="shared" si="63"/>
        <v>1.022040488212316</v>
      </c>
      <c r="Q32" s="14">
        <f t="shared" si="63"/>
        <v>0.80843789211058104</v>
      </c>
      <c r="R32" s="14">
        <f t="shared" si="63"/>
        <v>0.57990543225811253</v>
      </c>
      <c r="S32" s="14">
        <f t="shared" si="63"/>
        <v>0.3649267004289074</v>
      </c>
      <c r="T32" s="14">
        <f t="shared" si="63"/>
        <v>0.52297917233993985</v>
      </c>
      <c r="U32" s="14">
        <f t="shared" si="63"/>
        <v>0.66711010688133987</v>
      </c>
      <c r="V32" s="14">
        <f t="shared" si="63"/>
        <v>8.3725459241362599E-2</v>
      </c>
      <c r="W32" s="14">
        <f t="shared" si="63"/>
        <v>0.10994612792058645</v>
      </c>
      <c r="X32" s="14">
        <f>STDEV(X22,X24:X26)</f>
        <v>2.5796056058501125E-2</v>
      </c>
      <c r="Y32" s="14">
        <f t="shared" si="63"/>
        <v>5.7659344429155594E-2</v>
      </c>
      <c r="Z32" s="14">
        <f t="shared" si="63"/>
        <v>3.9051670898951292E-2</v>
      </c>
      <c r="AA32" s="14">
        <f t="shared" si="63"/>
        <v>0.13621996182645191</v>
      </c>
      <c r="AB32" s="14">
        <f t="shared" si="63"/>
        <v>0.19603695314914488</v>
      </c>
      <c r="AC32" s="14">
        <f t="shared" si="63"/>
        <v>0.51277450502145805</v>
      </c>
      <c r="AD32" s="14">
        <f t="shared" si="63"/>
        <v>4.1735296812170836E-2</v>
      </c>
      <c r="AE32" s="14">
        <f t="shared" si="63"/>
        <v>2.3318715659315328E-2</v>
      </c>
      <c r="AF32" s="14">
        <f t="shared" si="63"/>
        <v>2.6506272842479969E-2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5</v>
      </c>
      <c r="C33" s="13"/>
      <c r="D33" s="14">
        <f>MAX(D22:D26)-MIN(D22:D26)</f>
        <v>1.8064999999999998</v>
      </c>
      <c r="E33" s="14">
        <f t="shared" ref="E33:AF33" si="64">MAX(E22:E26)-MIN(E22:E26)</f>
        <v>1.8523000000000014</v>
      </c>
      <c r="F33" s="14">
        <f t="shared" si="64"/>
        <v>0.59750000000000014</v>
      </c>
      <c r="G33" s="14">
        <f>MAX(G22:G23,G25:G26)-MIN(G22:G23,G25:G26)</f>
        <v>5.3300000000000014E-2</v>
      </c>
      <c r="H33" s="14">
        <f t="shared" si="64"/>
        <v>0.3206</v>
      </c>
      <c r="I33" s="14">
        <f t="shared" si="64"/>
        <v>0.10860000000000003</v>
      </c>
      <c r="J33" s="14">
        <f t="shared" si="64"/>
        <v>0.41209999999999969</v>
      </c>
      <c r="K33" s="14">
        <f t="shared" si="64"/>
        <v>0.36519999999999975</v>
      </c>
      <c r="L33" s="14">
        <f t="shared" si="64"/>
        <v>1.0453036607798873</v>
      </c>
      <c r="M33" s="14">
        <f t="shared" si="64"/>
        <v>0.11335176080931886</v>
      </c>
      <c r="N33" s="14">
        <f t="shared" si="64"/>
        <v>0.96471453131850904</v>
      </c>
      <c r="O33" s="14">
        <f t="shared" si="64"/>
        <v>0</v>
      </c>
      <c r="P33" s="14">
        <f t="shared" si="64"/>
        <v>2.4130020107005841</v>
      </c>
      <c r="Q33" s="14">
        <f t="shared" si="64"/>
        <v>1.8425453386619273</v>
      </c>
      <c r="R33" s="14">
        <f t="shared" si="64"/>
        <v>1.2532282769069321</v>
      </c>
      <c r="S33" s="14">
        <f t="shared" si="64"/>
        <v>0.78408602811352246</v>
      </c>
      <c r="T33" s="14">
        <f t="shared" si="64"/>
        <v>1.0600920858851124</v>
      </c>
      <c r="U33" s="14">
        <f t="shared" si="64"/>
        <v>1.3180530070828222</v>
      </c>
      <c r="V33" s="14">
        <f t="shared" si="64"/>
        <v>0.17717761566076295</v>
      </c>
      <c r="W33" s="14">
        <f t="shared" si="64"/>
        <v>0.28174555986995231</v>
      </c>
      <c r="X33" s="14">
        <f>MAX(X22,X24:X26)-MIN(X22,X24:X26)</f>
        <v>5.1131600438336477E-2</v>
      </c>
      <c r="Y33" s="14">
        <f t="shared" si="64"/>
        <v>0.15179999999999993</v>
      </c>
      <c r="Z33" s="14">
        <f t="shared" si="64"/>
        <v>0.10660000000000003</v>
      </c>
      <c r="AA33" s="14">
        <f t="shared" si="64"/>
        <v>0.33150000000000013</v>
      </c>
      <c r="AB33" s="14">
        <f t="shared" si="64"/>
        <v>0.53090000000000037</v>
      </c>
      <c r="AC33" s="14">
        <f t="shared" si="64"/>
        <v>1.3125</v>
      </c>
      <c r="AD33" s="14">
        <f t="shared" si="64"/>
        <v>9.1499999999999804E-2</v>
      </c>
      <c r="AE33" s="14">
        <f t="shared" si="64"/>
        <v>5.3299999999999792E-2</v>
      </c>
      <c r="AF33" s="14">
        <f t="shared" si="64"/>
        <v>6.2199999999999589E-2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6</v>
      </c>
      <c r="C34" s="13"/>
      <c r="D34" s="14">
        <f>MIN(D22:D26)</f>
        <v>16.484000000000002</v>
      </c>
      <c r="E34" s="14">
        <f t="shared" ref="E34:AF34" si="65">MIN(E22:E26)</f>
        <v>12.642799999999999</v>
      </c>
      <c r="F34" s="14">
        <f t="shared" si="65"/>
        <v>2.6644999999999999</v>
      </c>
      <c r="G34" s="14">
        <f>MIN(G22:G23,G25:G26)</f>
        <v>0.92459999999999998</v>
      </c>
      <c r="H34" s="14">
        <f t="shared" si="65"/>
        <v>1.3526</v>
      </c>
      <c r="I34" s="14">
        <f t="shared" si="65"/>
        <v>0.64830000000000032</v>
      </c>
      <c r="J34" s="14">
        <f t="shared" si="65"/>
        <v>1.9157999999999999</v>
      </c>
      <c r="K34" s="14">
        <f t="shared" si="65"/>
        <v>0.77150000000000052</v>
      </c>
      <c r="L34" s="14">
        <f t="shared" si="65"/>
        <v>6.5056271957436973</v>
      </c>
      <c r="M34" s="14">
        <f t="shared" si="65"/>
        <v>1.724348239190681</v>
      </c>
      <c r="N34" s="14">
        <f t="shared" si="65"/>
        <v>5.7136088209042457</v>
      </c>
      <c r="O34" s="14">
        <f t="shared" si="65"/>
        <v>0</v>
      </c>
      <c r="P34" s="14">
        <f t="shared" si="65"/>
        <v>5.2491450284784467</v>
      </c>
      <c r="Q34" s="14">
        <f t="shared" si="65"/>
        <v>6.341386063787632</v>
      </c>
      <c r="R34" s="14">
        <f t="shared" si="65"/>
        <v>4.4035293526897261</v>
      </c>
      <c r="S34" s="14">
        <f t="shared" si="65"/>
        <v>5.82882878458443</v>
      </c>
      <c r="T34" s="14">
        <f t="shared" si="65"/>
        <v>6.2690343020277064</v>
      </c>
      <c r="U34" s="14">
        <f t="shared" si="65"/>
        <v>8.0721230429175197</v>
      </c>
      <c r="V34" s="14">
        <f t="shared" si="65"/>
        <v>1.1817022171427118</v>
      </c>
      <c r="W34" s="14">
        <f t="shared" si="65"/>
        <v>1.6499933484714413</v>
      </c>
      <c r="X34" s="14">
        <f>MIN(X22,X24:X26)</f>
        <v>0.41992573152880319</v>
      </c>
      <c r="Y34" s="14">
        <f t="shared" si="65"/>
        <v>1.1328</v>
      </c>
      <c r="Z34" s="14">
        <f t="shared" si="65"/>
        <v>0.58299999999999996</v>
      </c>
      <c r="AA34" s="14">
        <f t="shared" si="65"/>
        <v>1.6274999999999999</v>
      </c>
      <c r="AB34" s="14">
        <f t="shared" si="65"/>
        <v>3.1877</v>
      </c>
      <c r="AC34" s="14">
        <f t="shared" si="65"/>
        <v>2.4245000000000001</v>
      </c>
      <c r="AD34" s="14">
        <f t="shared" si="65"/>
        <v>0.28379999999999994</v>
      </c>
      <c r="AE34" s="14">
        <f t="shared" si="65"/>
        <v>0.37470000000000014</v>
      </c>
      <c r="AF34" s="14">
        <f t="shared" si="65"/>
        <v>0.29020000000000024</v>
      </c>
      <c r="AI34" s="12"/>
      <c r="AJ34" s="12"/>
      <c r="AK34" s="12"/>
    </row>
    <row r="35" spans="2:78" x14ac:dyDescent="0.2">
      <c r="B35" s="13" t="s">
        <v>7</v>
      </c>
      <c r="C35" s="13"/>
      <c r="D35" s="14">
        <f>MAX(D22:D26)</f>
        <v>18.290500000000002</v>
      </c>
      <c r="E35" s="14">
        <f t="shared" ref="E35:AF35" si="66">MAX(E22:E26)</f>
        <v>14.495100000000001</v>
      </c>
      <c r="F35" s="14">
        <f t="shared" si="66"/>
        <v>3.262</v>
      </c>
      <c r="G35" s="14">
        <f>MAX(G22:G23,G25:G26)</f>
        <v>0.97789999999999999</v>
      </c>
      <c r="H35" s="14">
        <f t="shared" si="66"/>
        <v>1.6732</v>
      </c>
      <c r="I35" s="14">
        <f t="shared" si="66"/>
        <v>0.75690000000000035</v>
      </c>
      <c r="J35" s="14">
        <f t="shared" si="66"/>
        <v>2.3278999999999996</v>
      </c>
      <c r="K35" s="14">
        <f t="shared" si="66"/>
        <v>1.1367000000000003</v>
      </c>
      <c r="L35" s="14">
        <f t="shared" si="66"/>
        <v>7.5509308565235846</v>
      </c>
      <c r="M35" s="14">
        <f t="shared" si="66"/>
        <v>1.8376999999999999</v>
      </c>
      <c r="N35" s="14">
        <f t="shared" si="66"/>
        <v>6.6783233522227547</v>
      </c>
      <c r="O35" s="14">
        <f t="shared" si="66"/>
        <v>0</v>
      </c>
      <c r="P35" s="14">
        <f t="shared" si="66"/>
        <v>7.6621470391790307</v>
      </c>
      <c r="Q35" s="14">
        <f t="shared" si="66"/>
        <v>8.1839314024495593</v>
      </c>
      <c r="R35" s="14">
        <f t="shared" si="66"/>
        <v>5.6567576295966582</v>
      </c>
      <c r="S35" s="14">
        <f t="shared" si="66"/>
        <v>6.6129148126979524</v>
      </c>
      <c r="T35" s="14">
        <f t="shared" si="66"/>
        <v>7.3291263879128188</v>
      </c>
      <c r="U35" s="14">
        <f t="shared" si="66"/>
        <v>9.3901760500003419</v>
      </c>
      <c r="V35" s="14">
        <f t="shared" si="66"/>
        <v>1.3588798328034748</v>
      </c>
      <c r="W35" s="14">
        <f t="shared" si="66"/>
        <v>1.9317389083413936</v>
      </c>
      <c r="X35" s="14">
        <f>MAX(X22,X24:X26)</f>
        <v>0.47105733196713967</v>
      </c>
      <c r="Y35" s="14">
        <f t="shared" si="66"/>
        <v>1.2846</v>
      </c>
      <c r="Z35" s="14">
        <f t="shared" si="66"/>
        <v>0.68959999999999999</v>
      </c>
      <c r="AA35" s="14">
        <f t="shared" si="66"/>
        <v>1.9590000000000001</v>
      </c>
      <c r="AB35" s="14">
        <f t="shared" si="66"/>
        <v>3.7186000000000003</v>
      </c>
      <c r="AC35" s="14">
        <f t="shared" si="66"/>
        <v>3.7370000000000001</v>
      </c>
      <c r="AD35" s="14">
        <f t="shared" si="66"/>
        <v>0.37529999999999974</v>
      </c>
      <c r="AE35" s="14">
        <f t="shared" si="66"/>
        <v>0.42799999999999994</v>
      </c>
      <c r="AF35" s="14">
        <f t="shared" si="66"/>
        <v>0.35239999999999982</v>
      </c>
      <c r="AI35" s="12"/>
      <c r="AJ35" s="12"/>
      <c r="AK35" s="12"/>
    </row>
    <row r="36" spans="2:78" x14ac:dyDescent="0.2">
      <c r="B36" s="13" t="s">
        <v>56</v>
      </c>
      <c r="C36" s="13"/>
      <c r="D36" s="15">
        <f>COUNT(D22:D26)</f>
        <v>5</v>
      </c>
      <c r="E36" s="15">
        <f t="shared" ref="E36:AF36" si="67">COUNT(E22:E26)</f>
        <v>5</v>
      </c>
      <c r="F36" s="15">
        <f t="shared" si="67"/>
        <v>5</v>
      </c>
      <c r="G36" s="15">
        <f>COUNT(G22:G23,G25:G26)</f>
        <v>4</v>
      </c>
      <c r="H36" s="15">
        <f t="shared" si="67"/>
        <v>5</v>
      </c>
      <c r="I36" s="15">
        <f t="shared" si="67"/>
        <v>5</v>
      </c>
      <c r="J36" s="15">
        <f t="shared" si="67"/>
        <v>5</v>
      </c>
      <c r="K36" s="15">
        <f t="shared" si="67"/>
        <v>5</v>
      </c>
      <c r="L36" s="15">
        <f t="shared" si="67"/>
        <v>4</v>
      </c>
      <c r="M36" s="15">
        <f t="shared" si="67"/>
        <v>3</v>
      </c>
      <c r="N36" s="15">
        <f t="shared" si="67"/>
        <v>3</v>
      </c>
      <c r="O36" s="15">
        <f t="shared" si="67"/>
        <v>0</v>
      </c>
      <c r="P36" s="15">
        <f t="shared" si="67"/>
        <v>5</v>
      </c>
      <c r="Q36" s="15">
        <f t="shared" si="67"/>
        <v>5</v>
      </c>
      <c r="R36" s="15">
        <f t="shared" si="67"/>
        <v>4</v>
      </c>
      <c r="S36" s="15">
        <f t="shared" si="67"/>
        <v>4</v>
      </c>
      <c r="T36" s="15">
        <f t="shared" si="67"/>
        <v>4</v>
      </c>
      <c r="U36" s="15">
        <f t="shared" si="67"/>
        <v>4</v>
      </c>
      <c r="V36" s="15">
        <f t="shared" si="67"/>
        <v>5</v>
      </c>
      <c r="W36" s="15">
        <f t="shared" si="67"/>
        <v>5</v>
      </c>
      <c r="X36" s="15">
        <f>COUNT(X22,X24:X26)</f>
        <v>4</v>
      </c>
      <c r="Y36" s="15">
        <f t="shared" si="67"/>
        <v>5</v>
      </c>
      <c r="Z36" s="15">
        <f t="shared" si="67"/>
        <v>5</v>
      </c>
      <c r="AA36" s="15">
        <f t="shared" si="67"/>
        <v>5</v>
      </c>
      <c r="AB36" s="15">
        <f t="shared" si="67"/>
        <v>5</v>
      </c>
      <c r="AC36" s="15">
        <f t="shared" si="67"/>
        <v>5</v>
      </c>
      <c r="AD36" s="15">
        <f t="shared" si="67"/>
        <v>5</v>
      </c>
      <c r="AE36" s="15">
        <f t="shared" si="67"/>
        <v>4</v>
      </c>
      <c r="AF36" s="15">
        <f t="shared" si="67"/>
        <v>4</v>
      </c>
      <c r="AI36" s="12"/>
      <c r="AJ36" s="12"/>
      <c r="AK36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BE20:BF20"/>
    <mergeCell ref="BG20:BH20"/>
    <mergeCell ref="BI20:BJ20"/>
    <mergeCell ref="BK20:BL20"/>
    <mergeCell ref="AW20:AX20"/>
    <mergeCell ref="AY20:AZ20"/>
    <mergeCell ref="BA20:BB20"/>
    <mergeCell ref="BC20:BD20"/>
    <mergeCell ref="BU20:BV20"/>
    <mergeCell ref="BW20:BX20"/>
    <mergeCell ref="BM20:BN20"/>
    <mergeCell ref="BO20:BP20"/>
    <mergeCell ref="BQ20:BR20"/>
    <mergeCell ref="BS20:BT20"/>
  </mergeCells>
  <phoneticPr fontId="4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workbookViewId="0">
      <pane xSplit="3" topLeftCell="D1" activePane="topRight" state="frozen"/>
      <selection pane="topRight" activeCell="D23" sqref="D23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3" width="8.7109375" style="12" customWidth="1"/>
    <col min="14" max="15" width="10.140625" style="12" bestFit="1" customWidth="1"/>
    <col min="16" max="24" width="10.140625" style="12" customWidth="1"/>
    <col min="25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719</v>
      </c>
      <c r="C3" s="1" t="s">
        <v>479</v>
      </c>
      <c r="D3" s="5">
        <f t="shared" ref="D3:D12" si="0">((AG3-AW3)^2+(AH3-AX3)^2)^0.5</f>
        <v>12.5908</v>
      </c>
      <c r="E3" s="5">
        <f t="shared" ref="E3:E12" si="1">((AG3-AU3)^2+(AH3-AV3)^2)^0.5</f>
        <v>10.1873</v>
      </c>
      <c r="F3" s="5">
        <f t="shared" ref="F3:F12" si="2">((AG3-AM3)^2+(AH3-AN3)^2)^0.5</f>
        <v>2.54</v>
      </c>
      <c r="G3" s="5">
        <f t="shared" ref="G3:G12" si="3">((AG3-AI3)^2+(AH3-AJ3)^2)^0.5</f>
        <v>0.78100000000000003</v>
      </c>
      <c r="H3" s="5">
        <f t="shared" ref="H3:H12" si="4">((AK3-AM3)^2+(AL3-AN3)^2)^0.5</f>
        <v>1.3449</v>
      </c>
      <c r="I3" s="5">
        <f t="shared" ref="I3:I12" si="5">((AM3-AO3)^2+(AN3-AP3)^2)^0.5</f>
        <v>0.61790000000000012</v>
      </c>
      <c r="J3" s="5">
        <f t="shared" ref="J3:J12" si="6">((AO3-AQ3)^2+(AP3-AR3)^2)^0.5</f>
        <v>1.5150999999999999</v>
      </c>
      <c r="K3" s="5">
        <f t="shared" ref="K3:K12" si="7">((AQ3-AS3)^2+(AR3-AT3)^2)^0.5</f>
        <v>0.96260000000000012</v>
      </c>
      <c r="L3" s="5">
        <f t="shared" ref="L3:L12" si="8">((BS3-BU3)^2+(BT3-BV3)^2)^0.5</f>
        <v>6.6641960130236271</v>
      </c>
      <c r="M3" s="5">
        <f t="shared" ref="M3:M12" si="9">((BU3-BW3)^2+(BV3-BX3)^2)^0.5</f>
        <v>1.8237370561569446</v>
      </c>
      <c r="N3" s="5">
        <f t="shared" ref="N3:N11" si="10">((BW3-BY3)^2+(BX3-BZ3)^2)^0.5 + ((BY3-CA3)^2+(BZ3-CB3)^2)^0.5</f>
        <v>6.9029199770821625</v>
      </c>
      <c r="O3" s="5" t="s">
        <v>566</v>
      </c>
      <c r="P3" s="5">
        <f>((CE3-CG3)^2+(CF3-CH3)^2)^0.5</f>
        <v>5.8189631559239139</v>
      </c>
      <c r="Q3" s="5">
        <f t="shared" ref="Q3:Q11" si="11">((CG3-CI3)^2+(CH3-CJ3)^2)^0.5</f>
        <v>6.3648003974987315</v>
      </c>
      <c r="R3" s="5">
        <f>((CO3-CQ3)^2+(CP3-CR3)^2)^0.5</f>
        <v>4.2927581087221771</v>
      </c>
      <c r="S3" s="5">
        <f>((CQ3-CS3)^2+(CR3-CT3)^2)^0.5</f>
        <v>5.3334797168452797</v>
      </c>
      <c r="T3" s="5">
        <f>((CY3-DA3)^2+(CZ3-DB3)^2)^0.5</f>
        <v>5.5767063702511726</v>
      </c>
      <c r="U3" s="5">
        <f>((DA3-DC3)^2+(DB3-DD3)^2)^0.5</f>
        <v>6.9371974125002387</v>
      </c>
      <c r="V3" s="5">
        <f>((DI3-DK3)^2+(DJ3-DL3)^2)^0.5</f>
        <v>0.81002778347412308</v>
      </c>
      <c r="W3" s="5">
        <f>((DK3-DM3)^2+(DL3-DN3)^2)^0.5</f>
        <v>1.6570572953280762</v>
      </c>
      <c r="X3" s="5">
        <f>((DM3-DO3)^2+(DN3-DP3)^2)^0.5</f>
        <v>0.35256355455435279</v>
      </c>
      <c r="Y3" s="5">
        <f t="shared" ref="Y3:Y12" si="12">((BE3-BK3)^2+(BF3-BL3)^2)^0.5</f>
        <v>1.0464</v>
      </c>
      <c r="Z3" s="5">
        <f t="shared" ref="Z3:Z12" si="13">((BG3-BI3)^2+(BH3-BJ3)^2)^0.5</f>
        <v>0.44579999999999997</v>
      </c>
      <c r="AA3" s="5">
        <f t="shared" ref="AA3:AA12" si="14">((BC3-BM3)^2+(BD3-BN3)^2)^0.5</f>
        <v>1.2859</v>
      </c>
      <c r="AB3" s="5">
        <f t="shared" ref="AB3:AB12" si="15">((BA3-BO3)^2+(BB3-BP3)^2)^0.5</f>
        <v>2.5629</v>
      </c>
      <c r="AC3" s="6">
        <f t="shared" ref="AC3:AC12" si="16">((AY3-BQ3)^2+(AZ3-BR3)^2)^0.5</f>
        <v>1.2319</v>
      </c>
      <c r="AD3" s="6">
        <f>((CK3-CM3)^2+(CL3-CN3)^2)^0.5</f>
        <v>0.17900000000000027</v>
      </c>
      <c r="AE3" s="6">
        <f>((CU3-CW3)^2+(CV3-CX3)^2)^0.5</f>
        <v>0.17779999999999951</v>
      </c>
      <c r="AF3" s="6">
        <f>((DE3-DG3)^2+(DF3-DH3)^2)^0.5</f>
        <v>0.16259999999999986</v>
      </c>
      <c r="AG3" s="9">
        <v>0</v>
      </c>
      <c r="AH3" s="9">
        <v>0</v>
      </c>
      <c r="AI3" s="9">
        <v>0</v>
      </c>
      <c r="AJ3" s="9">
        <v>-0.78100000000000003</v>
      </c>
      <c r="AK3" s="9">
        <v>0</v>
      </c>
      <c r="AL3" s="9">
        <v>-1.1951000000000001</v>
      </c>
      <c r="AM3" s="9">
        <v>0</v>
      </c>
      <c r="AN3" s="9">
        <v>-2.54</v>
      </c>
      <c r="AO3" s="9">
        <v>0</v>
      </c>
      <c r="AP3" s="9">
        <v>-3.1579000000000002</v>
      </c>
      <c r="AQ3" s="9">
        <v>0</v>
      </c>
      <c r="AR3" s="9">
        <v>-4.673</v>
      </c>
      <c r="AS3" s="9">
        <v>0</v>
      </c>
      <c r="AT3" s="9">
        <v>-5.6356000000000002</v>
      </c>
      <c r="AU3" s="9">
        <v>0</v>
      </c>
      <c r="AV3" s="9">
        <v>-10.1873</v>
      </c>
      <c r="AW3" s="9">
        <v>0</v>
      </c>
      <c r="AX3" s="9">
        <v>-12.5908</v>
      </c>
      <c r="AY3" s="18">
        <v>0.37969999999999998</v>
      </c>
      <c r="AZ3" s="18">
        <v>-5.7201000000000004</v>
      </c>
      <c r="BA3" s="19">
        <v>1.1296999999999999</v>
      </c>
      <c r="BB3" s="19">
        <v>-5.7201000000000004</v>
      </c>
      <c r="BC3" s="19">
        <v>0.67500000000000004</v>
      </c>
      <c r="BD3" s="19">
        <v>-5.7201000000000004</v>
      </c>
      <c r="BE3" s="19">
        <v>0.60319999999999996</v>
      </c>
      <c r="BF3" s="19">
        <v>-5.7201000000000004</v>
      </c>
      <c r="BG3" s="19">
        <v>0.24829999999999999</v>
      </c>
      <c r="BH3" s="19">
        <v>-5.7201000000000004</v>
      </c>
      <c r="BI3" s="19">
        <v>-0.19750000000000001</v>
      </c>
      <c r="BJ3" s="19">
        <v>-5.7201000000000004</v>
      </c>
      <c r="BK3" s="19">
        <v>-0.44319999999999998</v>
      </c>
      <c r="BL3" s="19">
        <v>-5.7201000000000004</v>
      </c>
      <c r="BM3" s="19">
        <v>-0.6109</v>
      </c>
      <c r="BN3" s="19">
        <v>-5.7201000000000004</v>
      </c>
      <c r="BO3" s="19">
        <v>-1.4332</v>
      </c>
      <c r="BP3" s="19">
        <v>-5.7201000000000004</v>
      </c>
      <c r="BQ3" s="19">
        <v>-0.85219999999999996</v>
      </c>
      <c r="BR3" s="19">
        <v>-5.7201000000000004</v>
      </c>
      <c r="BS3" s="17">
        <v>0</v>
      </c>
      <c r="BT3" s="17">
        <v>0</v>
      </c>
      <c r="BU3" s="17">
        <v>2.6225000000000001</v>
      </c>
      <c r="BV3" s="17">
        <v>6.1265000000000001</v>
      </c>
      <c r="BW3" s="17">
        <v>3.4379</v>
      </c>
      <c r="BX3" s="17">
        <v>7.7577999999999996</v>
      </c>
      <c r="BY3" s="17">
        <v>3.4379</v>
      </c>
      <c r="BZ3" s="17">
        <v>7.7577999999999996</v>
      </c>
      <c r="CA3" s="17">
        <v>7.5444000000000004</v>
      </c>
      <c r="CB3" s="17">
        <v>13.3064</v>
      </c>
      <c r="CC3" s="17">
        <v>7.5444000000000004</v>
      </c>
      <c r="CD3" s="17">
        <v>13.3064</v>
      </c>
      <c r="CE3" s="12">
        <v>7.4447000000000001</v>
      </c>
      <c r="CF3" s="12">
        <v>10.7607</v>
      </c>
      <c r="CG3" s="12">
        <v>5.5885999999999996</v>
      </c>
      <c r="CH3" s="12">
        <v>5.2457000000000003</v>
      </c>
      <c r="CI3" s="12">
        <v>11.8993</v>
      </c>
      <c r="CJ3" s="12">
        <v>6.0738000000000003</v>
      </c>
      <c r="CK3" s="12">
        <v>6.8078000000000003</v>
      </c>
      <c r="CL3" s="12">
        <v>8.5211000000000006</v>
      </c>
      <c r="CM3" s="12">
        <v>6.6288</v>
      </c>
      <c r="CN3" s="12">
        <v>8.5211000000000006</v>
      </c>
      <c r="CO3" s="12">
        <v>6.6745000000000001</v>
      </c>
      <c r="CP3" s="12">
        <v>8.6829999999999998</v>
      </c>
      <c r="CQ3" s="12">
        <v>2.8961999999999999</v>
      </c>
      <c r="CR3" s="12">
        <v>6.6452999999999998</v>
      </c>
      <c r="CS3" s="12">
        <v>8.2245000000000008</v>
      </c>
      <c r="CT3" s="12">
        <v>6.4103000000000003</v>
      </c>
      <c r="CU3" s="12">
        <v>5.2064000000000004</v>
      </c>
      <c r="CV3" s="12">
        <v>7.8067000000000002</v>
      </c>
      <c r="CW3" s="12">
        <v>5.2064000000000004</v>
      </c>
      <c r="CX3" s="12">
        <v>7.9844999999999997</v>
      </c>
      <c r="CY3" s="12">
        <v>5.3657000000000004</v>
      </c>
      <c r="CZ3" s="12">
        <v>8.3001000000000005</v>
      </c>
      <c r="DA3" s="12">
        <v>1.7012</v>
      </c>
      <c r="DB3" s="12">
        <v>4.0964</v>
      </c>
      <c r="DC3" s="12">
        <v>8.4137000000000004</v>
      </c>
      <c r="DD3" s="12">
        <v>2.3451</v>
      </c>
      <c r="DE3" s="12">
        <v>3.9312999999999998</v>
      </c>
      <c r="DF3" s="12">
        <v>6.5856000000000003</v>
      </c>
      <c r="DG3" s="12">
        <v>3.7686999999999999</v>
      </c>
      <c r="DH3" s="12">
        <v>6.5856000000000003</v>
      </c>
      <c r="DI3" s="12">
        <v>3.7686999999999999</v>
      </c>
      <c r="DJ3" s="12">
        <v>6.5856000000000003</v>
      </c>
      <c r="DK3" s="12">
        <v>4.2888000000000002</v>
      </c>
      <c r="DL3" s="12">
        <v>5.9645999999999999</v>
      </c>
      <c r="DM3" s="12">
        <v>4.3179999999999996</v>
      </c>
      <c r="DN3" s="12">
        <v>4.3078000000000003</v>
      </c>
      <c r="DO3" s="12">
        <v>4.2214999999999998</v>
      </c>
      <c r="DP3" s="12">
        <v>3.9687000000000001</v>
      </c>
    </row>
    <row r="4" spans="2:120" ht="14.45" customHeight="1" x14ac:dyDescent="0.2">
      <c r="B4" s="2"/>
      <c r="C4" s="2"/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 s="5">
        <f t="shared" si="4"/>
        <v>0</v>
      </c>
      <c r="I4" s="5">
        <f t="shared" si="5"/>
        <v>0</v>
      </c>
      <c r="J4" s="5">
        <f t="shared" si="6"/>
        <v>0</v>
      </c>
      <c r="K4" s="5">
        <f t="shared" si="7"/>
        <v>0</v>
      </c>
      <c r="L4" s="5">
        <f t="shared" si="8"/>
        <v>0</v>
      </c>
      <c r="M4" s="5">
        <f t="shared" si="9"/>
        <v>0</v>
      </c>
      <c r="N4" s="5">
        <f t="shared" si="10"/>
        <v>0</v>
      </c>
      <c r="O4" s="5">
        <f t="shared" ref="O4:O11" si="17">((CA4-CC4)^2+(CB4-CD4)^2)^0.5</f>
        <v>0</v>
      </c>
      <c r="P4" s="5">
        <f t="shared" ref="P4:P11" si="18">((CE4-CG4)^2+(CF4-CH4)^2)^0.5</f>
        <v>0</v>
      </c>
      <c r="Q4" s="5">
        <f t="shared" si="11"/>
        <v>0</v>
      </c>
      <c r="R4" s="5">
        <f t="shared" ref="R4:R11" si="19">((CO4-CQ4)^2+(CP4-CR4)^2)^0.5</f>
        <v>0</v>
      </c>
      <c r="S4" s="5">
        <f t="shared" ref="S4:S11" si="20">((CQ4-CS4)^2+(CR4-CT4)^2)^0.5</f>
        <v>0</v>
      </c>
      <c r="T4" s="5">
        <f t="shared" ref="T4:T11" si="21">((CY4-DA4)^2+(CZ4-DB4)^2)^0.5</f>
        <v>0</v>
      </c>
      <c r="U4" s="5">
        <f t="shared" ref="U4:U11" si="22">((DA4-DC4)^2+(DB4-DD4)^2)^0.5</f>
        <v>0</v>
      </c>
      <c r="V4" s="5">
        <f t="shared" ref="V4:V12" si="23">((DI4-DK4)^2+(DJ4-DL4)^2)^0.5</f>
        <v>0</v>
      </c>
      <c r="W4" s="5">
        <f t="shared" ref="W4:W12" si="24">((DK4-DM4)^2+(DL4-DN4)^2)^0.5</f>
        <v>0</v>
      </c>
      <c r="X4" s="5">
        <f t="shared" ref="X4:X12" si="25">((DM4-DO4)^2+(DN4-DP4)^2)^0.5</f>
        <v>0</v>
      </c>
      <c r="Y4" s="5">
        <f t="shared" si="12"/>
        <v>0</v>
      </c>
      <c r="Z4" s="5">
        <f t="shared" si="13"/>
        <v>0</v>
      </c>
      <c r="AA4" s="5">
        <f t="shared" si="14"/>
        <v>0</v>
      </c>
      <c r="AB4" s="5">
        <f t="shared" si="15"/>
        <v>0</v>
      </c>
      <c r="AC4" s="6">
        <f t="shared" si="16"/>
        <v>0</v>
      </c>
      <c r="AD4" s="6">
        <f t="shared" ref="AD4:AD10" si="26">((CK4-CM4)^2+(CL4-CN4)^2)^0.5</f>
        <v>0</v>
      </c>
      <c r="AE4" s="6">
        <f t="shared" ref="AE4:AE10" si="27">((CU4-CW4)^2+(CV4-CX4)^2)^0.5</f>
        <v>0</v>
      </c>
      <c r="AF4" s="6">
        <f t="shared" ref="AF4:AF10" si="28">((DE4-DG4)^2+(DF4-DH4)^2)^0.5</f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si="10"/>
        <v>0</v>
      </c>
      <c r="O5" s="5">
        <f>((CA5-CC5)^2+(CB5-CD5)^2)^0.5</f>
        <v>0</v>
      </c>
      <c r="P5" s="5">
        <f t="shared" si="18"/>
        <v>0</v>
      </c>
      <c r="Q5" s="5">
        <f t="shared" si="11"/>
        <v>0</v>
      </c>
      <c r="R5" s="5">
        <f t="shared" si="19"/>
        <v>0</v>
      </c>
      <c r="S5" s="5">
        <f t="shared" si="20"/>
        <v>0</v>
      </c>
      <c r="T5" s="5">
        <f t="shared" si="21"/>
        <v>0</v>
      </c>
      <c r="U5" s="5">
        <f t="shared" si="22"/>
        <v>0</v>
      </c>
      <c r="V5" s="5">
        <f t="shared" si="23"/>
        <v>0</v>
      </c>
      <c r="W5" s="5">
        <f t="shared" si="24"/>
        <v>0</v>
      </c>
      <c r="X5" s="5">
        <f t="shared" si="25"/>
        <v>0</v>
      </c>
      <c r="Y5" s="5">
        <f t="shared" si="12"/>
        <v>0</v>
      </c>
      <c r="Z5" s="5">
        <f t="shared" si="13"/>
        <v>0</v>
      </c>
      <c r="AA5" s="5">
        <f t="shared" si="14"/>
        <v>0</v>
      </c>
      <c r="AB5" s="5">
        <f t="shared" si="15"/>
        <v>0</v>
      </c>
      <c r="AC5" s="6">
        <f t="shared" si="16"/>
        <v>0</v>
      </c>
      <c r="AD5" s="6">
        <f t="shared" si="26"/>
        <v>0</v>
      </c>
      <c r="AE5" s="6">
        <f t="shared" si="27"/>
        <v>0</v>
      </c>
      <c r="AF5" s="6">
        <f t="shared" si="28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10"/>
        <v>0</v>
      </c>
      <c r="O6" s="5">
        <f t="shared" si="17"/>
        <v>0</v>
      </c>
      <c r="P6" s="5">
        <f t="shared" si="18"/>
        <v>0</v>
      </c>
      <c r="Q6" s="5">
        <f t="shared" si="11"/>
        <v>0</v>
      </c>
      <c r="R6" s="5">
        <f t="shared" si="19"/>
        <v>0</v>
      </c>
      <c r="S6" s="5">
        <f t="shared" si="20"/>
        <v>0</v>
      </c>
      <c r="T6" s="5">
        <f t="shared" si="21"/>
        <v>0</v>
      </c>
      <c r="U6" s="5">
        <f t="shared" si="22"/>
        <v>0</v>
      </c>
      <c r="V6" s="5">
        <f t="shared" si="23"/>
        <v>0</v>
      </c>
      <c r="W6" s="5">
        <f t="shared" si="24"/>
        <v>0</v>
      </c>
      <c r="X6" s="5">
        <f t="shared" si="25"/>
        <v>0</v>
      </c>
      <c r="Y6" s="5">
        <f t="shared" si="12"/>
        <v>0</v>
      </c>
      <c r="Z6" s="5">
        <f t="shared" si="13"/>
        <v>0</v>
      </c>
      <c r="AA6" s="5">
        <f t="shared" si="14"/>
        <v>0</v>
      </c>
      <c r="AB6" s="5">
        <f t="shared" si="15"/>
        <v>0</v>
      </c>
      <c r="AC6" s="6">
        <f t="shared" si="16"/>
        <v>0</v>
      </c>
      <c r="AD6" s="6">
        <f t="shared" si="26"/>
        <v>0</v>
      </c>
      <c r="AE6" s="6">
        <f t="shared" si="27"/>
        <v>0</v>
      </c>
      <c r="AF6" s="6">
        <f t="shared" si="28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10"/>
        <v>0</v>
      </c>
      <c r="O7" s="5">
        <f t="shared" si="17"/>
        <v>0</v>
      </c>
      <c r="P7" s="5">
        <f t="shared" si="18"/>
        <v>0</v>
      </c>
      <c r="Q7" s="5">
        <f t="shared" si="11"/>
        <v>0</v>
      </c>
      <c r="R7" s="5">
        <f t="shared" si="19"/>
        <v>0</v>
      </c>
      <c r="S7" s="5">
        <f t="shared" si="20"/>
        <v>0</v>
      </c>
      <c r="T7" s="5">
        <f t="shared" si="21"/>
        <v>0</v>
      </c>
      <c r="U7" s="5">
        <f t="shared" si="22"/>
        <v>0</v>
      </c>
      <c r="V7" s="5">
        <f t="shared" si="23"/>
        <v>0</v>
      </c>
      <c r="W7" s="5">
        <f t="shared" si="24"/>
        <v>0</v>
      </c>
      <c r="X7" s="5">
        <f t="shared" si="25"/>
        <v>0</v>
      </c>
      <c r="Y7" s="5">
        <f t="shared" si="12"/>
        <v>0</v>
      </c>
      <c r="Z7" s="5">
        <f t="shared" si="13"/>
        <v>0</v>
      </c>
      <c r="AA7" s="5">
        <f t="shared" si="14"/>
        <v>0</v>
      </c>
      <c r="AB7" s="5">
        <f t="shared" si="15"/>
        <v>0</v>
      </c>
      <c r="AC7" s="6">
        <f t="shared" si="16"/>
        <v>0</v>
      </c>
      <c r="AD7" s="6">
        <f t="shared" si="26"/>
        <v>0</v>
      </c>
      <c r="AE7" s="6">
        <f t="shared" si="27"/>
        <v>0</v>
      </c>
      <c r="AF7" s="6">
        <f t="shared" si="28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10"/>
        <v>0</v>
      </c>
      <c r="O8" s="5">
        <f t="shared" si="17"/>
        <v>0</v>
      </c>
      <c r="P8" s="5">
        <f t="shared" si="18"/>
        <v>0</v>
      </c>
      <c r="Q8" s="5">
        <f t="shared" si="11"/>
        <v>0</v>
      </c>
      <c r="R8" s="5">
        <f t="shared" si="19"/>
        <v>0</v>
      </c>
      <c r="S8" s="5">
        <f t="shared" si="20"/>
        <v>0</v>
      </c>
      <c r="T8" s="5">
        <f t="shared" si="21"/>
        <v>0</v>
      </c>
      <c r="U8" s="5">
        <f t="shared" si="22"/>
        <v>0</v>
      </c>
      <c r="V8" s="5">
        <f t="shared" si="23"/>
        <v>0</v>
      </c>
      <c r="W8" s="5">
        <f t="shared" si="24"/>
        <v>0</v>
      </c>
      <c r="X8" s="5">
        <f t="shared" si="25"/>
        <v>0</v>
      </c>
      <c r="Y8" s="5">
        <f t="shared" si="12"/>
        <v>0</v>
      </c>
      <c r="Z8" s="5">
        <f t="shared" si="13"/>
        <v>0</v>
      </c>
      <c r="AA8" s="5">
        <f t="shared" si="14"/>
        <v>0</v>
      </c>
      <c r="AB8" s="5">
        <f t="shared" si="15"/>
        <v>0</v>
      </c>
      <c r="AC8" s="6">
        <f t="shared" si="16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10"/>
        <v>0</v>
      </c>
      <c r="O9" s="5">
        <f t="shared" si="17"/>
        <v>0</v>
      </c>
      <c r="P9" s="5">
        <f t="shared" si="18"/>
        <v>0</v>
      </c>
      <c r="Q9" s="5">
        <f t="shared" si="11"/>
        <v>0</v>
      </c>
      <c r="R9" s="5">
        <f t="shared" si="19"/>
        <v>0</v>
      </c>
      <c r="S9" s="5">
        <f t="shared" si="20"/>
        <v>0</v>
      </c>
      <c r="T9" s="5">
        <f t="shared" si="21"/>
        <v>0</v>
      </c>
      <c r="U9" s="5">
        <f t="shared" si="22"/>
        <v>0</v>
      </c>
      <c r="V9" s="5">
        <f t="shared" si="23"/>
        <v>0</v>
      </c>
      <c r="W9" s="5">
        <f t="shared" si="24"/>
        <v>0</v>
      </c>
      <c r="X9" s="5">
        <f t="shared" si="25"/>
        <v>0</v>
      </c>
      <c r="Y9" s="5">
        <f t="shared" si="12"/>
        <v>0</v>
      </c>
      <c r="Z9" s="5">
        <f t="shared" si="13"/>
        <v>0</v>
      </c>
      <c r="AA9" s="5">
        <f t="shared" si="14"/>
        <v>0</v>
      </c>
      <c r="AB9" s="5">
        <f t="shared" si="15"/>
        <v>0</v>
      </c>
      <c r="AC9" s="6">
        <f t="shared" si="16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10"/>
        <v>0</v>
      </c>
      <c r="O10" s="5">
        <f t="shared" si="17"/>
        <v>0</v>
      </c>
      <c r="P10" s="5">
        <f t="shared" si="18"/>
        <v>0</v>
      </c>
      <c r="Q10" s="5">
        <f t="shared" si="11"/>
        <v>0</v>
      </c>
      <c r="R10" s="5">
        <f t="shared" si="19"/>
        <v>0</v>
      </c>
      <c r="S10" s="5">
        <f t="shared" si="20"/>
        <v>0</v>
      </c>
      <c r="T10" s="5">
        <f t="shared" si="21"/>
        <v>0</v>
      </c>
      <c r="U10" s="5">
        <f t="shared" si="22"/>
        <v>0</v>
      </c>
      <c r="V10" s="5">
        <f t="shared" si="23"/>
        <v>0</v>
      </c>
      <c r="W10" s="5">
        <f t="shared" si="24"/>
        <v>0</v>
      </c>
      <c r="X10" s="5">
        <f t="shared" si="25"/>
        <v>0</v>
      </c>
      <c r="Y10" s="5">
        <f t="shared" si="12"/>
        <v>0</v>
      </c>
      <c r="Z10" s="5">
        <f t="shared" si="13"/>
        <v>0</v>
      </c>
      <c r="AA10" s="5">
        <f t="shared" si="14"/>
        <v>0</v>
      </c>
      <c r="AB10" s="5">
        <f t="shared" si="15"/>
        <v>0</v>
      </c>
      <c r="AC10" s="6">
        <f t="shared" si="16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10"/>
        <v>0</v>
      </c>
      <c r="O11" s="5">
        <f t="shared" si="17"/>
        <v>0</v>
      </c>
      <c r="P11" s="5">
        <f t="shared" si="18"/>
        <v>0</v>
      </c>
      <c r="Q11" s="5">
        <f t="shared" si="11"/>
        <v>0</v>
      </c>
      <c r="R11" s="5">
        <f t="shared" si="19"/>
        <v>0</v>
      </c>
      <c r="S11" s="5">
        <f t="shared" si="20"/>
        <v>0</v>
      </c>
      <c r="T11" s="5">
        <f t="shared" si="21"/>
        <v>0</v>
      </c>
      <c r="U11" s="5">
        <f t="shared" si="22"/>
        <v>0</v>
      </c>
      <c r="V11" s="5">
        <f t="shared" si="23"/>
        <v>0</v>
      </c>
      <c r="W11" s="5">
        <f t="shared" si="24"/>
        <v>0</v>
      </c>
      <c r="X11" s="5">
        <f t="shared" si="25"/>
        <v>0</v>
      </c>
      <c r="Y11" s="5">
        <f t="shared" si="12"/>
        <v>0</v>
      </c>
      <c r="Z11" s="5">
        <f t="shared" si="13"/>
        <v>0</v>
      </c>
      <c r="AA11" s="5">
        <f t="shared" si="14"/>
        <v>0</v>
      </c>
      <c r="AB11" s="5">
        <f t="shared" si="15"/>
        <v>0</v>
      </c>
      <c r="AC11" s="6">
        <f t="shared" si="16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((CI12-CO12)^2+(CJ12-CP12)^2)^0.5</f>
        <v>0</v>
      </c>
      <c r="R12" s="5">
        <f>((CQ12-CS12)^2+(CR12-CT12)^2)^0.5</f>
        <v>0</v>
      </c>
      <c r="S12" s="5">
        <f>((CS12-CY12)^2+(CT12-CZ12)^2)^0.5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3"/>
        <v>0</v>
      </c>
      <c r="W12" s="5">
        <f t="shared" si="24"/>
        <v>0</v>
      </c>
      <c r="X12" s="5">
        <f t="shared" si="25"/>
        <v>0</v>
      </c>
      <c r="Y12" s="5">
        <f t="shared" si="12"/>
        <v>0</v>
      </c>
      <c r="Z12" s="5">
        <f t="shared" si="13"/>
        <v>0</v>
      </c>
      <c r="AA12" s="5">
        <f t="shared" si="14"/>
        <v>0</v>
      </c>
      <c r="AB12" s="5">
        <f t="shared" si="15"/>
        <v>0</v>
      </c>
      <c r="AC12" s="6">
        <f t="shared" si="16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AVERAGE(D3:D3)</f>
        <v>12.5908</v>
      </c>
      <c r="E13" s="14">
        <f t="shared" ref="E13:AF13" si="29">AVERAGE(E3:E3)</f>
        <v>10.1873</v>
      </c>
      <c r="F13" s="14">
        <f t="shared" si="29"/>
        <v>2.54</v>
      </c>
      <c r="G13" s="14">
        <f t="shared" si="29"/>
        <v>0.78100000000000003</v>
      </c>
      <c r="H13" s="14">
        <f t="shared" si="29"/>
        <v>1.3449</v>
      </c>
      <c r="I13" s="14">
        <f t="shared" si="29"/>
        <v>0.61790000000000012</v>
      </c>
      <c r="J13" s="14">
        <f t="shared" si="29"/>
        <v>1.5150999999999999</v>
      </c>
      <c r="K13" s="14">
        <f t="shared" si="29"/>
        <v>0.96260000000000012</v>
      </c>
      <c r="L13" s="14">
        <f t="shared" si="29"/>
        <v>6.6641960130236271</v>
      </c>
      <c r="M13" s="14">
        <f t="shared" si="29"/>
        <v>1.8237370561569446</v>
      </c>
      <c r="N13" s="14">
        <f t="shared" si="29"/>
        <v>6.9029199770821625</v>
      </c>
      <c r="O13" s="14" t="e">
        <f t="shared" si="29"/>
        <v>#DIV/0!</v>
      </c>
      <c r="P13" s="14">
        <f t="shared" si="29"/>
        <v>5.8189631559239139</v>
      </c>
      <c r="Q13" s="14">
        <f t="shared" si="29"/>
        <v>6.3648003974987315</v>
      </c>
      <c r="R13" s="14">
        <f t="shared" si="29"/>
        <v>4.2927581087221771</v>
      </c>
      <c r="S13" s="14">
        <f t="shared" si="29"/>
        <v>5.3334797168452797</v>
      </c>
      <c r="T13" s="14">
        <f t="shared" si="29"/>
        <v>5.5767063702511726</v>
      </c>
      <c r="U13" s="14">
        <f t="shared" si="29"/>
        <v>6.9371974125002387</v>
      </c>
      <c r="V13" s="14">
        <f t="shared" si="29"/>
        <v>0.81002778347412308</v>
      </c>
      <c r="W13" s="14">
        <f t="shared" si="29"/>
        <v>1.6570572953280762</v>
      </c>
      <c r="X13" s="14">
        <f t="shared" si="29"/>
        <v>0.35256355455435279</v>
      </c>
      <c r="Y13" s="14">
        <f t="shared" si="29"/>
        <v>1.0464</v>
      </c>
      <c r="Z13" s="14">
        <f t="shared" si="29"/>
        <v>0.44579999999999997</v>
      </c>
      <c r="AA13" s="14">
        <f t="shared" si="29"/>
        <v>1.2859</v>
      </c>
      <c r="AB13" s="14">
        <f t="shared" si="29"/>
        <v>2.5629</v>
      </c>
      <c r="AC13" s="14">
        <f t="shared" si="29"/>
        <v>1.2319</v>
      </c>
      <c r="AD13" s="14">
        <f t="shared" si="29"/>
        <v>0.17900000000000027</v>
      </c>
      <c r="AE13" s="14">
        <f t="shared" si="29"/>
        <v>0.17779999999999951</v>
      </c>
      <c r="AF13" s="14">
        <f t="shared" si="29"/>
        <v>0.16259999999999986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 t="e">
        <f>STDEV(D3:D3)</f>
        <v>#DIV/0!</v>
      </c>
      <c r="E14" s="14" t="e">
        <f t="shared" ref="E14:AF14" si="30">STDEV(E3:E3)</f>
        <v>#DIV/0!</v>
      </c>
      <c r="F14" s="14" t="e">
        <f t="shared" si="30"/>
        <v>#DIV/0!</v>
      </c>
      <c r="G14" s="14" t="e">
        <f t="shared" si="30"/>
        <v>#DIV/0!</v>
      </c>
      <c r="H14" s="14" t="e">
        <f t="shared" si="30"/>
        <v>#DIV/0!</v>
      </c>
      <c r="I14" s="14" t="e">
        <f t="shared" si="30"/>
        <v>#DIV/0!</v>
      </c>
      <c r="J14" s="14" t="e">
        <f t="shared" si="30"/>
        <v>#DIV/0!</v>
      </c>
      <c r="K14" s="14" t="e">
        <f t="shared" si="30"/>
        <v>#DIV/0!</v>
      </c>
      <c r="L14" s="14" t="e">
        <f t="shared" si="30"/>
        <v>#DIV/0!</v>
      </c>
      <c r="M14" s="14" t="e">
        <f t="shared" si="30"/>
        <v>#DIV/0!</v>
      </c>
      <c r="N14" s="14" t="e">
        <f t="shared" si="30"/>
        <v>#DIV/0!</v>
      </c>
      <c r="O14" s="14" t="e">
        <f t="shared" si="30"/>
        <v>#DIV/0!</v>
      </c>
      <c r="P14" s="14" t="e">
        <f t="shared" si="30"/>
        <v>#DIV/0!</v>
      </c>
      <c r="Q14" s="14" t="e">
        <f t="shared" si="30"/>
        <v>#DIV/0!</v>
      </c>
      <c r="R14" s="14" t="e">
        <f t="shared" si="30"/>
        <v>#DIV/0!</v>
      </c>
      <c r="S14" s="14" t="e">
        <f t="shared" si="30"/>
        <v>#DIV/0!</v>
      </c>
      <c r="T14" s="14" t="e">
        <f t="shared" si="30"/>
        <v>#DIV/0!</v>
      </c>
      <c r="U14" s="14" t="e">
        <f t="shared" si="30"/>
        <v>#DIV/0!</v>
      </c>
      <c r="V14" s="14" t="e">
        <f t="shared" si="30"/>
        <v>#DIV/0!</v>
      </c>
      <c r="W14" s="14" t="e">
        <f t="shared" si="30"/>
        <v>#DIV/0!</v>
      </c>
      <c r="X14" s="14" t="e">
        <f t="shared" si="30"/>
        <v>#DIV/0!</v>
      </c>
      <c r="Y14" s="14" t="e">
        <f t="shared" si="30"/>
        <v>#DIV/0!</v>
      </c>
      <c r="Z14" s="14" t="e">
        <f t="shared" si="30"/>
        <v>#DIV/0!</v>
      </c>
      <c r="AA14" s="14" t="e">
        <f t="shared" si="30"/>
        <v>#DIV/0!</v>
      </c>
      <c r="AB14" s="14" t="e">
        <f t="shared" si="30"/>
        <v>#DIV/0!</v>
      </c>
      <c r="AC14" s="14" t="e">
        <f t="shared" si="30"/>
        <v>#DIV/0!</v>
      </c>
      <c r="AD14" s="14" t="e">
        <f t="shared" si="30"/>
        <v>#DIV/0!</v>
      </c>
      <c r="AE14" s="14" t="e">
        <f t="shared" si="30"/>
        <v>#DIV/0!</v>
      </c>
      <c r="AF14" s="14" t="e">
        <f t="shared" si="30"/>
        <v>#DIV/0!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MAX(D3:D3)-MIN(D3:D3)</f>
        <v>0</v>
      </c>
      <c r="E15" s="14">
        <f t="shared" ref="E15:AF15" si="31">MAX(E3:E3)-MIN(E3:E3)</f>
        <v>0</v>
      </c>
      <c r="F15" s="14">
        <f t="shared" si="31"/>
        <v>0</v>
      </c>
      <c r="G15" s="14">
        <f t="shared" si="31"/>
        <v>0</v>
      </c>
      <c r="H15" s="14">
        <f t="shared" si="31"/>
        <v>0</v>
      </c>
      <c r="I15" s="14">
        <f t="shared" si="31"/>
        <v>0</v>
      </c>
      <c r="J15" s="14">
        <f t="shared" si="31"/>
        <v>0</v>
      </c>
      <c r="K15" s="14">
        <f t="shared" si="31"/>
        <v>0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</v>
      </c>
      <c r="S15" s="14">
        <f t="shared" si="31"/>
        <v>0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0</v>
      </c>
      <c r="Z15" s="14">
        <f t="shared" si="31"/>
        <v>0</v>
      </c>
      <c r="AA15" s="14">
        <f t="shared" si="31"/>
        <v>0</v>
      </c>
      <c r="AB15" s="14">
        <f t="shared" si="31"/>
        <v>0</v>
      </c>
      <c r="AC15" s="14">
        <f t="shared" si="31"/>
        <v>0</v>
      </c>
      <c r="AD15" s="14">
        <f t="shared" si="31"/>
        <v>0</v>
      </c>
      <c r="AE15" s="14">
        <f t="shared" si="31"/>
        <v>0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MIN(D3:D3)</f>
        <v>12.5908</v>
      </c>
      <c r="E16" s="14">
        <f t="shared" ref="E16:AF16" si="32">MIN(E3:E3)</f>
        <v>10.1873</v>
      </c>
      <c r="F16" s="14">
        <f t="shared" si="32"/>
        <v>2.54</v>
      </c>
      <c r="G16" s="14">
        <f t="shared" si="32"/>
        <v>0.78100000000000003</v>
      </c>
      <c r="H16" s="14">
        <f t="shared" si="32"/>
        <v>1.3449</v>
      </c>
      <c r="I16" s="14">
        <f t="shared" si="32"/>
        <v>0.61790000000000012</v>
      </c>
      <c r="J16" s="14">
        <f t="shared" si="32"/>
        <v>1.5150999999999999</v>
      </c>
      <c r="K16" s="14">
        <f t="shared" si="32"/>
        <v>0.96260000000000012</v>
      </c>
      <c r="L16" s="14">
        <f t="shared" si="32"/>
        <v>6.6641960130236271</v>
      </c>
      <c r="M16" s="14">
        <f t="shared" si="32"/>
        <v>1.8237370561569446</v>
      </c>
      <c r="N16" s="14">
        <f t="shared" si="32"/>
        <v>6.9029199770821625</v>
      </c>
      <c r="O16" s="14">
        <f t="shared" si="32"/>
        <v>0</v>
      </c>
      <c r="P16" s="14">
        <f t="shared" si="32"/>
        <v>5.8189631559239139</v>
      </c>
      <c r="Q16" s="14">
        <f t="shared" si="32"/>
        <v>6.3648003974987315</v>
      </c>
      <c r="R16" s="14">
        <f t="shared" si="32"/>
        <v>4.2927581087221771</v>
      </c>
      <c r="S16" s="14">
        <f t="shared" si="32"/>
        <v>5.3334797168452797</v>
      </c>
      <c r="T16" s="14">
        <f t="shared" si="32"/>
        <v>5.5767063702511726</v>
      </c>
      <c r="U16" s="14">
        <f t="shared" si="32"/>
        <v>6.9371974125002387</v>
      </c>
      <c r="V16" s="14">
        <f t="shared" si="32"/>
        <v>0.81002778347412308</v>
      </c>
      <c r="W16" s="14">
        <f t="shared" si="32"/>
        <v>1.6570572953280762</v>
      </c>
      <c r="X16" s="14">
        <f t="shared" si="32"/>
        <v>0.35256355455435279</v>
      </c>
      <c r="Y16" s="14">
        <f t="shared" si="32"/>
        <v>1.0464</v>
      </c>
      <c r="Z16" s="14">
        <f t="shared" si="32"/>
        <v>0.44579999999999997</v>
      </c>
      <c r="AA16" s="14">
        <f t="shared" si="32"/>
        <v>1.2859</v>
      </c>
      <c r="AB16" s="14">
        <f t="shared" si="32"/>
        <v>2.5629</v>
      </c>
      <c r="AC16" s="14">
        <f t="shared" si="32"/>
        <v>1.2319</v>
      </c>
      <c r="AD16" s="14">
        <f t="shared" si="32"/>
        <v>0.17900000000000027</v>
      </c>
      <c r="AE16" s="14">
        <f t="shared" si="32"/>
        <v>0.17779999999999951</v>
      </c>
      <c r="AF16" s="14">
        <f t="shared" si="32"/>
        <v>0.16259999999999986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MAX(D3:D3)</f>
        <v>12.5908</v>
      </c>
      <c r="E17" s="14">
        <f t="shared" ref="E17:AF17" si="33">MAX(E3:E3)</f>
        <v>10.1873</v>
      </c>
      <c r="F17" s="14">
        <f t="shared" si="33"/>
        <v>2.54</v>
      </c>
      <c r="G17" s="14">
        <f t="shared" si="33"/>
        <v>0.78100000000000003</v>
      </c>
      <c r="H17" s="14">
        <f t="shared" si="33"/>
        <v>1.3449</v>
      </c>
      <c r="I17" s="14">
        <f t="shared" si="33"/>
        <v>0.61790000000000012</v>
      </c>
      <c r="J17" s="14">
        <f t="shared" si="33"/>
        <v>1.5150999999999999</v>
      </c>
      <c r="K17" s="14">
        <f t="shared" si="33"/>
        <v>0.96260000000000012</v>
      </c>
      <c r="L17" s="14">
        <f t="shared" si="33"/>
        <v>6.6641960130236271</v>
      </c>
      <c r="M17" s="14">
        <f t="shared" si="33"/>
        <v>1.8237370561569446</v>
      </c>
      <c r="N17" s="14">
        <f t="shared" si="33"/>
        <v>6.9029199770821625</v>
      </c>
      <c r="O17" s="14">
        <f t="shared" si="33"/>
        <v>0</v>
      </c>
      <c r="P17" s="14">
        <f t="shared" si="33"/>
        <v>5.8189631559239139</v>
      </c>
      <c r="Q17" s="14">
        <f t="shared" si="33"/>
        <v>6.3648003974987315</v>
      </c>
      <c r="R17" s="14">
        <f t="shared" si="33"/>
        <v>4.2927581087221771</v>
      </c>
      <c r="S17" s="14">
        <f t="shared" si="33"/>
        <v>5.3334797168452797</v>
      </c>
      <c r="T17" s="14">
        <f t="shared" si="33"/>
        <v>5.5767063702511726</v>
      </c>
      <c r="U17" s="14">
        <f t="shared" si="33"/>
        <v>6.9371974125002387</v>
      </c>
      <c r="V17" s="14">
        <f t="shared" si="33"/>
        <v>0.81002778347412308</v>
      </c>
      <c r="W17" s="14">
        <f t="shared" si="33"/>
        <v>1.6570572953280762</v>
      </c>
      <c r="X17" s="14">
        <f t="shared" si="33"/>
        <v>0.35256355455435279</v>
      </c>
      <c r="Y17" s="14">
        <f t="shared" si="33"/>
        <v>1.0464</v>
      </c>
      <c r="Z17" s="14">
        <f t="shared" si="33"/>
        <v>0.44579999999999997</v>
      </c>
      <c r="AA17" s="14">
        <f t="shared" si="33"/>
        <v>1.2859</v>
      </c>
      <c r="AB17" s="14">
        <f t="shared" si="33"/>
        <v>2.5629</v>
      </c>
      <c r="AC17" s="14">
        <f t="shared" si="33"/>
        <v>1.2319</v>
      </c>
      <c r="AD17" s="14">
        <f t="shared" si="33"/>
        <v>0.17900000000000027</v>
      </c>
      <c r="AE17" s="14">
        <f t="shared" si="33"/>
        <v>0.17779999999999951</v>
      </c>
      <c r="AF17" s="14">
        <f t="shared" si="33"/>
        <v>0.16259999999999986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COUNT(D3:D3)</f>
        <v>1</v>
      </c>
      <c r="E18" s="15">
        <f t="shared" ref="E18:AF18" si="34">COUNT(E3:E3)</f>
        <v>1</v>
      </c>
      <c r="F18" s="15">
        <f t="shared" si="34"/>
        <v>1</v>
      </c>
      <c r="G18" s="15">
        <f t="shared" si="34"/>
        <v>1</v>
      </c>
      <c r="H18" s="15">
        <f t="shared" si="34"/>
        <v>1</v>
      </c>
      <c r="I18" s="15">
        <f t="shared" si="34"/>
        <v>1</v>
      </c>
      <c r="J18" s="15">
        <f t="shared" si="34"/>
        <v>1</v>
      </c>
      <c r="K18" s="15">
        <f t="shared" si="34"/>
        <v>1</v>
      </c>
      <c r="L18" s="15">
        <f t="shared" si="34"/>
        <v>1</v>
      </c>
      <c r="M18" s="15">
        <f t="shared" si="34"/>
        <v>1</v>
      </c>
      <c r="N18" s="15">
        <f t="shared" si="34"/>
        <v>1</v>
      </c>
      <c r="O18" s="15">
        <f t="shared" si="34"/>
        <v>0</v>
      </c>
      <c r="P18" s="15">
        <f t="shared" si="34"/>
        <v>1</v>
      </c>
      <c r="Q18" s="15">
        <f t="shared" si="34"/>
        <v>1</v>
      </c>
      <c r="R18" s="15">
        <f t="shared" si="34"/>
        <v>1</v>
      </c>
      <c r="S18" s="15">
        <f t="shared" si="34"/>
        <v>1</v>
      </c>
      <c r="T18" s="15">
        <f t="shared" si="34"/>
        <v>1</v>
      </c>
      <c r="U18" s="15">
        <f t="shared" si="34"/>
        <v>1</v>
      </c>
      <c r="V18" s="15">
        <f t="shared" si="34"/>
        <v>1</v>
      </c>
      <c r="W18" s="15">
        <f t="shared" si="34"/>
        <v>1</v>
      </c>
      <c r="X18" s="15">
        <f t="shared" si="34"/>
        <v>1</v>
      </c>
      <c r="Y18" s="15">
        <f t="shared" si="34"/>
        <v>1</v>
      </c>
      <c r="Z18" s="15">
        <f t="shared" si="34"/>
        <v>1</v>
      </c>
      <c r="AA18" s="15">
        <f t="shared" si="34"/>
        <v>1</v>
      </c>
      <c r="AB18" s="15">
        <f t="shared" si="34"/>
        <v>1</v>
      </c>
      <c r="AC18" s="15">
        <f t="shared" si="34"/>
        <v>1</v>
      </c>
      <c r="AD18" s="15">
        <f t="shared" si="34"/>
        <v>1</v>
      </c>
      <c r="AE18" s="15">
        <f t="shared" si="34"/>
        <v>1</v>
      </c>
      <c r="AF18" s="15">
        <f t="shared" si="34"/>
        <v>1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661</v>
      </c>
      <c r="C23" s="1" t="s">
        <v>663</v>
      </c>
      <c r="D23" s="5">
        <f t="shared" ref="D23:D31" si="35">((AG23-AW23)^2+(AH23-AX23)^2)^0.5</f>
        <v>14.690099999999999</v>
      </c>
      <c r="E23" s="5" t="s">
        <v>566</v>
      </c>
      <c r="F23" s="5">
        <f t="shared" ref="F23:F31" si="36">((AG23-AM23)^2+(AH23-AN23)^2)^0.5</f>
        <v>2.7311000000000001</v>
      </c>
      <c r="G23" s="5">
        <f t="shared" ref="G23:G31" si="37">((AG23-AI23)^2+(AH23-AJ23)^2)^0.5</f>
        <v>0.93030000000000002</v>
      </c>
      <c r="H23" s="5">
        <f t="shared" ref="H23:H31" si="38">((AK23-AM23)^2+(AL23-AN23)^2)^0.5</f>
        <v>1.3112000000000001</v>
      </c>
      <c r="I23" s="5">
        <f t="shared" ref="I23:I31" si="39">((AM23-AO23)^2+(AN23-AP23)^2)^0.5</f>
        <v>0.72199999999999998</v>
      </c>
      <c r="J23" s="5">
        <f t="shared" ref="J23:J31" si="40">((AO23-AQ23)^2+(AP23-AR23)^2)^0.5</f>
        <v>1.5342000000000002</v>
      </c>
      <c r="K23" s="5">
        <f t="shared" ref="K23:K31" si="41">((AQ23-AS23)^2+(AR23-AT23)^2)^0.5</f>
        <v>0.86299999999999955</v>
      </c>
      <c r="L23" s="5">
        <f t="shared" ref="L23:L31" si="42">((BS23-BU23)^2+(BT23-BV23)^2)^0.5</f>
        <v>6.7789566291576167</v>
      </c>
      <c r="M23" s="5">
        <f t="shared" ref="M23:M31" si="43">((BU23-BW23)^2+(BV23-BX23)^2)^0.5</f>
        <v>1.9247997220490241</v>
      </c>
      <c r="N23" s="5">
        <f t="shared" ref="N23:N31" si="44">((BW23-BY23)^2+(BX23-BZ23)^2)^0.5 + ((BY23-CA23)^2+(BZ23-CB23)^2)^0.5</f>
        <v>4.7215522039250928</v>
      </c>
      <c r="O23" s="5">
        <f t="shared" ref="O23:O31" si="45">((CA23-CC23)^2+(CB23-CD23)^2)^0.5</f>
        <v>1.6129849007352801</v>
      </c>
      <c r="P23" s="5">
        <f>((CE23-CG23)^2+(CF23-CH23)^2)^0.5</f>
        <v>6.4867082599728505</v>
      </c>
      <c r="Q23" s="5">
        <f t="shared" ref="Q23:Q31" si="46">((CG23-CI23)^2+(CH23-CJ23)^2)^0.5</f>
        <v>6.5983824987643755</v>
      </c>
      <c r="R23" s="5">
        <f>((CO23-CQ23)^2+(CP23-CR23)^2)^0.5</f>
        <v>4.806970898601322</v>
      </c>
      <c r="S23" s="5">
        <f>((CQ23-CS23)^2+(CR23-CT23)^2)^0.5</f>
        <v>5.4125122494087723</v>
      </c>
      <c r="T23" s="5">
        <f>((CY23-DA23)^2+(CZ23-DB23)^2)^0.5</f>
        <v>5.8284345659876804</v>
      </c>
      <c r="U23" s="5">
        <f>((DA23-DC23)^2+(DB23-DD23)^2)^0.5</f>
        <v>7.1880416561119063</v>
      </c>
      <c r="V23" s="5">
        <f>((DI23-DK23)^2+(DJ23-DL23)^2)^0.5</f>
        <v>1.3724208866087695</v>
      </c>
      <c r="W23" s="5">
        <f>((DK23-DM23)^2+(DL23-DN23)^2)^0.5</f>
        <v>2.0280152095090402</v>
      </c>
      <c r="X23" s="5">
        <f>((DM23-DO23)^2+(DN23-DP23)^2)^0.5</f>
        <v>0.4882996723324729</v>
      </c>
      <c r="Y23" s="5">
        <f t="shared" ref="Y23:Y31" si="47">((BE23-BK23)^2+(BF23-BL23)^2)^0.5</f>
        <v>1.1175999999999999</v>
      </c>
      <c r="Z23" s="5">
        <f t="shared" ref="Z23:Z31" si="48">((BG23-BI23)^2+(BH23-BJ23)^2)^0.5</f>
        <v>0.51490000000000002</v>
      </c>
      <c r="AA23" s="5">
        <f t="shared" ref="AA23:AA31" si="49">((BC23-BM23)^2+(BD23-BN23)^2)^0.5</f>
        <v>1.5564</v>
      </c>
      <c r="AB23" s="5">
        <f t="shared" ref="AB23:AB31" si="50">((BA23-BO23)^2+(BB23-BP23)^2)^0.5</f>
        <v>3.4188000000000001</v>
      </c>
      <c r="AC23" s="6" t="s">
        <v>566</v>
      </c>
      <c r="AD23" s="6">
        <f>((CK23-CM23)^2+(CL23-CN23)^2)^0.5</f>
        <v>0.29020000000000007</v>
      </c>
      <c r="AE23" s="6">
        <f>((CU23-CW23)^2+(CV23-CX23)^2)^0.5</f>
        <v>0.28699999999999998</v>
      </c>
      <c r="AF23" s="6">
        <f>((DE23-DG23)^2+(DF23-DH23)^2)^0.5</f>
        <v>0.17469999999999997</v>
      </c>
      <c r="AG23" s="9">
        <v>0</v>
      </c>
      <c r="AH23" s="9">
        <v>0</v>
      </c>
      <c r="AI23" s="9">
        <v>0</v>
      </c>
      <c r="AJ23" s="9">
        <v>-0.93030000000000002</v>
      </c>
      <c r="AK23" s="9">
        <v>0</v>
      </c>
      <c r="AL23" s="9">
        <v>-1.4198999999999999</v>
      </c>
      <c r="AM23" s="9">
        <v>0</v>
      </c>
      <c r="AN23" s="9">
        <v>-2.7311000000000001</v>
      </c>
      <c r="AO23" s="9">
        <v>0</v>
      </c>
      <c r="AP23" s="9">
        <v>-3.4531000000000001</v>
      </c>
      <c r="AQ23" s="9">
        <v>0</v>
      </c>
      <c r="AR23" s="9">
        <v>-4.9873000000000003</v>
      </c>
      <c r="AS23" s="9">
        <v>0</v>
      </c>
      <c r="AT23" s="9">
        <v>-5.8502999999999998</v>
      </c>
      <c r="AU23" s="9"/>
      <c r="AV23" s="9"/>
      <c r="AW23" s="9">
        <v>0</v>
      </c>
      <c r="AX23" s="9">
        <v>-14.690099999999999</v>
      </c>
      <c r="AY23" s="18"/>
      <c r="AZ23" s="18"/>
      <c r="BA23" s="19">
        <v>1.5964</v>
      </c>
      <c r="BB23" s="19">
        <v>-5.8318000000000003</v>
      </c>
      <c r="BC23" s="19">
        <v>0.87250000000000005</v>
      </c>
      <c r="BD23" s="19">
        <v>-5.8318000000000003</v>
      </c>
      <c r="BE23" s="19">
        <v>0.49969999999999998</v>
      </c>
      <c r="BF23" s="19">
        <v>-5.8318000000000003</v>
      </c>
      <c r="BG23" s="19">
        <v>0.14410000000000001</v>
      </c>
      <c r="BH23" s="19">
        <v>-5.8318000000000003</v>
      </c>
      <c r="BI23" s="19">
        <v>-0.37080000000000002</v>
      </c>
      <c r="BJ23" s="19">
        <v>-5.8318000000000003</v>
      </c>
      <c r="BK23" s="19">
        <v>-0.6179</v>
      </c>
      <c r="BL23" s="19">
        <v>-5.8318000000000003</v>
      </c>
      <c r="BM23" s="19">
        <v>-0.68389999999999995</v>
      </c>
      <c r="BN23" s="19">
        <v>-5.8318000000000003</v>
      </c>
      <c r="BO23" s="19">
        <v>-1.8224</v>
      </c>
      <c r="BP23" s="19">
        <v>-5.8318000000000003</v>
      </c>
      <c r="BQ23" s="19"/>
      <c r="BR23" s="19"/>
      <c r="BS23" s="17">
        <v>0</v>
      </c>
      <c r="BT23" s="17">
        <v>0</v>
      </c>
      <c r="BU23" s="17">
        <v>-1.7443</v>
      </c>
      <c r="BV23" s="17">
        <v>-6.5507</v>
      </c>
      <c r="BW23" s="17">
        <v>0.15559999999999999</v>
      </c>
      <c r="BX23" s="17">
        <v>-6.8593000000000002</v>
      </c>
      <c r="BY23" s="17">
        <v>3.0575000000000001</v>
      </c>
      <c r="BZ23" s="17">
        <v>-7.0065999999999997</v>
      </c>
      <c r="CA23" s="17">
        <v>2.3311000000000002</v>
      </c>
      <c r="CB23" s="17">
        <v>-5.3422999999999998</v>
      </c>
      <c r="CC23" s="17">
        <v>1.4681</v>
      </c>
      <c r="CD23" s="17">
        <v>-6.7050000000000001</v>
      </c>
      <c r="CE23" s="12">
        <v>1.5659000000000001</v>
      </c>
      <c r="CF23" s="12">
        <v>-6.2870999999999997</v>
      </c>
      <c r="CG23" s="12">
        <v>-1.3029999999999999</v>
      </c>
      <c r="CH23" s="12">
        <v>-0.46929999999999999</v>
      </c>
      <c r="CI23" s="12">
        <v>4.7351999999999999</v>
      </c>
      <c r="CJ23" s="12">
        <v>-3.1299000000000001</v>
      </c>
      <c r="CK23" s="12">
        <v>0.58930000000000005</v>
      </c>
      <c r="CL23" s="12">
        <v>-3.6233</v>
      </c>
      <c r="CM23" s="12">
        <v>0.29909999999999998</v>
      </c>
      <c r="CN23" s="12">
        <v>-3.6233</v>
      </c>
      <c r="CO23" s="12">
        <v>-0.254</v>
      </c>
      <c r="CP23" s="12">
        <v>-3.3712</v>
      </c>
      <c r="CQ23" s="12">
        <v>0.71689999999999998</v>
      </c>
      <c r="CR23" s="12">
        <v>-8.0791000000000004</v>
      </c>
      <c r="CS23" s="12">
        <v>5.4115000000000002</v>
      </c>
      <c r="CT23" s="12">
        <v>-5.3853999999999997</v>
      </c>
      <c r="CU23" s="12">
        <v>0.40639999999999998</v>
      </c>
      <c r="CV23" s="12">
        <v>-5.5651000000000002</v>
      </c>
      <c r="CW23" s="12">
        <v>0.11940000000000001</v>
      </c>
      <c r="CX23" s="12">
        <v>-5.5651000000000002</v>
      </c>
      <c r="CY23" s="12">
        <v>-0.76200000000000001</v>
      </c>
      <c r="CZ23" s="12">
        <v>-5.7428999999999997</v>
      </c>
      <c r="DA23" s="12">
        <v>1.9590000000000001</v>
      </c>
      <c r="DB23" s="12">
        <v>-10.8972</v>
      </c>
      <c r="DC23" s="12">
        <v>1.5907</v>
      </c>
      <c r="DD23" s="12">
        <v>-3.7185999999999999</v>
      </c>
      <c r="DE23" s="12">
        <v>0.45469999999999999</v>
      </c>
      <c r="DF23" s="12">
        <v>-7.7202999999999999</v>
      </c>
      <c r="DG23" s="12">
        <v>0.28000000000000003</v>
      </c>
      <c r="DH23" s="12">
        <v>-7.7202999999999999</v>
      </c>
      <c r="DI23" s="12">
        <v>-2.5476000000000001</v>
      </c>
      <c r="DJ23" s="12">
        <v>10.3048</v>
      </c>
      <c r="DK23" s="12">
        <v>-1.6173</v>
      </c>
      <c r="DL23" s="12">
        <v>11.313800000000001</v>
      </c>
      <c r="DM23" s="12">
        <v>-1.4159999999999999</v>
      </c>
      <c r="DN23" s="12">
        <v>13.331799999999999</v>
      </c>
      <c r="DO23" s="12">
        <v>-1.5855999999999999</v>
      </c>
      <c r="DP23" s="12">
        <v>13.7897</v>
      </c>
    </row>
    <row r="24" spans="2:120" x14ac:dyDescent="0.2">
      <c r="B24" s="1"/>
      <c r="C24" s="1"/>
      <c r="D24" s="5">
        <f t="shared" si="35"/>
        <v>0</v>
      </c>
      <c r="E24" s="5">
        <f t="shared" ref="E24:E31" si="51">((AG24-AU24)^2+(AH24-AV24)^2)^0.5</f>
        <v>0</v>
      </c>
      <c r="F24" s="5">
        <f t="shared" si="36"/>
        <v>0</v>
      </c>
      <c r="G24" s="5">
        <f t="shared" si="37"/>
        <v>0</v>
      </c>
      <c r="H24" s="5">
        <f t="shared" si="38"/>
        <v>0</v>
      </c>
      <c r="I24" s="5">
        <f t="shared" si="39"/>
        <v>0</v>
      </c>
      <c r="J24" s="5">
        <f t="shared" si="40"/>
        <v>0</v>
      </c>
      <c r="K24" s="5">
        <f t="shared" si="41"/>
        <v>0</v>
      </c>
      <c r="L24" s="5">
        <f t="shared" si="42"/>
        <v>0</v>
      </c>
      <c r="M24" s="5">
        <f t="shared" si="43"/>
        <v>0</v>
      </c>
      <c r="N24" s="5">
        <f t="shared" si="44"/>
        <v>0</v>
      </c>
      <c r="O24" s="5">
        <f t="shared" si="45"/>
        <v>0</v>
      </c>
      <c r="P24" s="5">
        <f t="shared" ref="P24:P31" si="52">((CE24-CG24)^2+(CF24-CH24)^2)^0.5</f>
        <v>0</v>
      </c>
      <c r="Q24" s="5">
        <f t="shared" si="46"/>
        <v>0</v>
      </c>
      <c r="R24" s="5">
        <f t="shared" ref="R24:R31" si="53">((CO24-CQ24)^2+(CP24-CR24)^2)^0.5</f>
        <v>0</v>
      </c>
      <c r="S24" s="5">
        <f t="shared" ref="S24:S31" si="54">((CQ24-CS24)^2+(CR24-CT24)^2)^0.5</f>
        <v>0</v>
      </c>
      <c r="T24" s="5">
        <f t="shared" ref="T24:T31" si="55">((CY24-DA24)^2+(CZ24-DB24)^2)^0.5</f>
        <v>0</v>
      </c>
      <c r="U24" s="5">
        <f t="shared" ref="U24:U31" si="56">((DA24-DC24)^2+(DB24-DD24)^2)^0.5</f>
        <v>0</v>
      </c>
      <c r="V24" s="5">
        <f t="shared" ref="V24:V31" si="57">((DI24-DK24)^2+(DJ24-DL24)^2)^0.5</f>
        <v>0</v>
      </c>
      <c r="W24" s="5">
        <f t="shared" ref="W24:W31" si="58">((DK24-DM24)^2+(DL24-DN24)^2)^0.5</f>
        <v>0</v>
      </c>
      <c r="X24" s="5">
        <f t="shared" ref="X24:X31" si="59">((DM24-DO24)^2+(DN24-DP24)^2)^0.5</f>
        <v>0</v>
      </c>
      <c r="Y24" s="5">
        <f t="shared" si="47"/>
        <v>0</v>
      </c>
      <c r="Z24" s="5">
        <f t="shared" si="48"/>
        <v>0</v>
      </c>
      <c r="AA24" s="5">
        <f t="shared" si="49"/>
        <v>0</v>
      </c>
      <c r="AB24" s="5">
        <f t="shared" si="50"/>
        <v>0</v>
      </c>
      <c r="AC24" s="6">
        <f t="shared" ref="AC24:AC31" si="60">((AY24-BQ24)^2+(AZ24-BR24)^2)^0.5</f>
        <v>0</v>
      </c>
      <c r="AD24" s="6">
        <f t="shared" ref="AD24:AD31" si="61">((CK24-CM24)^2+(CL24-CN24)^2)^0.5</f>
        <v>0</v>
      </c>
      <c r="AE24" s="6">
        <f t="shared" ref="AE24:AE31" si="62">((CU24-CW24)^2+(CV24-CX24)^2)^0.5</f>
        <v>0</v>
      </c>
      <c r="AF24" s="6">
        <f t="shared" ref="AF24:AF31" si="63">((DE24-DG24)^2+(DF24-DH24)^2)^0.5</f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35"/>
        <v>0</v>
      </c>
      <c r="E25" s="5">
        <f t="shared" si="51"/>
        <v>0</v>
      </c>
      <c r="F25" s="5">
        <f t="shared" si="36"/>
        <v>0</v>
      </c>
      <c r="G25" s="5">
        <f t="shared" si="37"/>
        <v>0</v>
      </c>
      <c r="H25" s="5">
        <f t="shared" si="38"/>
        <v>0</v>
      </c>
      <c r="I25" s="5">
        <f t="shared" si="39"/>
        <v>0</v>
      </c>
      <c r="J25" s="5">
        <f t="shared" si="40"/>
        <v>0</v>
      </c>
      <c r="K25" s="5">
        <f t="shared" si="41"/>
        <v>0</v>
      </c>
      <c r="L25" s="5">
        <f t="shared" si="42"/>
        <v>0</v>
      </c>
      <c r="M25" s="5">
        <f t="shared" si="43"/>
        <v>0</v>
      </c>
      <c r="N25" s="5">
        <f t="shared" si="44"/>
        <v>0</v>
      </c>
      <c r="O25" s="5">
        <f>((CA25-CC25)^2+(CB25-CD25)^2)^0.5</f>
        <v>0</v>
      </c>
      <c r="P25" s="5">
        <f t="shared" si="52"/>
        <v>0</v>
      </c>
      <c r="Q25" s="5">
        <f t="shared" si="46"/>
        <v>0</v>
      </c>
      <c r="R25" s="5">
        <f t="shared" si="53"/>
        <v>0</v>
      </c>
      <c r="S25" s="5">
        <f t="shared" si="54"/>
        <v>0</v>
      </c>
      <c r="T25" s="5">
        <f t="shared" si="55"/>
        <v>0</v>
      </c>
      <c r="U25" s="5">
        <f t="shared" si="56"/>
        <v>0</v>
      </c>
      <c r="V25" s="5">
        <f t="shared" si="57"/>
        <v>0</v>
      </c>
      <c r="W25" s="5">
        <f t="shared" si="58"/>
        <v>0</v>
      </c>
      <c r="X25" s="5">
        <f t="shared" si="59"/>
        <v>0</v>
      </c>
      <c r="Y25" s="5">
        <f t="shared" si="47"/>
        <v>0</v>
      </c>
      <c r="Z25" s="5">
        <f t="shared" si="48"/>
        <v>0</v>
      </c>
      <c r="AA25" s="5">
        <f t="shared" si="49"/>
        <v>0</v>
      </c>
      <c r="AB25" s="5">
        <f t="shared" si="50"/>
        <v>0</v>
      </c>
      <c r="AC25" s="6">
        <f t="shared" si="60"/>
        <v>0</v>
      </c>
      <c r="AD25" s="6">
        <f t="shared" si="61"/>
        <v>0</v>
      </c>
      <c r="AE25" s="6">
        <f t="shared" si="62"/>
        <v>0</v>
      </c>
      <c r="AF25" s="6">
        <f t="shared" si="63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21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5"/>
        <v>0</v>
      </c>
      <c r="E26" s="5">
        <f t="shared" si="51"/>
        <v>0</v>
      </c>
      <c r="F26" s="5">
        <f t="shared" si="36"/>
        <v>0</v>
      </c>
      <c r="G26" s="5">
        <f t="shared" si="37"/>
        <v>0</v>
      </c>
      <c r="H26" s="5">
        <f t="shared" si="38"/>
        <v>0</v>
      </c>
      <c r="I26" s="5">
        <f t="shared" si="39"/>
        <v>0</v>
      </c>
      <c r="J26" s="5">
        <f t="shared" si="40"/>
        <v>0</v>
      </c>
      <c r="K26" s="5">
        <f t="shared" si="41"/>
        <v>0</v>
      </c>
      <c r="L26" s="5">
        <f t="shared" si="42"/>
        <v>0</v>
      </c>
      <c r="M26" s="5">
        <f t="shared" si="43"/>
        <v>0</v>
      </c>
      <c r="N26" s="5">
        <f t="shared" si="44"/>
        <v>0</v>
      </c>
      <c r="O26" s="5">
        <f t="shared" si="45"/>
        <v>0</v>
      </c>
      <c r="P26" s="5">
        <f t="shared" si="52"/>
        <v>0</v>
      </c>
      <c r="Q26" s="5">
        <f t="shared" si="46"/>
        <v>0</v>
      </c>
      <c r="R26" s="5">
        <f t="shared" si="53"/>
        <v>0</v>
      </c>
      <c r="S26" s="5">
        <f t="shared" si="54"/>
        <v>0</v>
      </c>
      <c r="T26" s="5">
        <f t="shared" si="55"/>
        <v>0</v>
      </c>
      <c r="U26" s="5">
        <f t="shared" si="56"/>
        <v>0</v>
      </c>
      <c r="V26" s="5">
        <f t="shared" si="57"/>
        <v>0</v>
      </c>
      <c r="W26" s="5">
        <f t="shared" si="58"/>
        <v>0</v>
      </c>
      <c r="X26" s="5">
        <f t="shared" si="59"/>
        <v>0</v>
      </c>
      <c r="Y26" s="5">
        <f t="shared" si="47"/>
        <v>0</v>
      </c>
      <c r="Z26" s="5">
        <f t="shared" si="48"/>
        <v>0</v>
      </c>
      <c r="AA26" s="5">
        <f t="shared" si="49"/>
        <v>0</v>
      </c>
      <c r="AB26" s="5">
        <f t="shared" si="50"/>
        <v>0</v>
      </c>
      <c r="AC26" s="6">
        <f t="shared" si="60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51"/>
        <v>0</v>
      </c>
      <c r="F27" s="5">
        <f t="shared" si="36"/>
        <v>0</v>
      </c>
      <c r="G27" s="5">
        <f t="shared" si="37"/>
        <v>0</v>
      </c>
      <c r="H27" s="5">
        <f t="shared" si="38"/>
        <v>0</v>
      </c>
      <c r="I27" s="5">
        <f t="shared" si="39"/>
        <v>0</v>
      </c>
      <c r="J27" s="5">
        <f t="shared" si="40"/>
        <v>0</v>
      </c>
      <c r="K27" s="5">
        <f t="shared" si="41"/>
        <v>0</v>
      </c>
      <c r="L27" s="5">
        <f t="shared" si="42"/>
        <v>0</v>
      </c>
      <c r="M27" s="5">
        <f t="shared" si="43"/>
        <v>0</v>
      </c>
      <c r="N27" s="5">
        <f t="shared" si="44"/>
        <v>0</v>
      </c>
      <c r="O27" s="5">
        <f t="shared" si="45"/>
        <v>0</v>
      </c>
      <c r="P27" s="5">
        <f t="shared" si="52"/>
        <v>0</v>
      </c>
      <c r="Q27" s="5">
        <f t="shared" si="46"/>
        <v>0</v>
      </c>
      <c r="R27" s="5">
        <f t="shared" si="53"/>
        <v>0</v>
      </c>
      <c r="S27" s="5">
        <f t="shared" si="54"/>
        <v>0</v>
      </c>
      <c r="T27" s="5">
        <f t="shared" si="55"/>
        <v>0</v>
      </c>
      <c r="U27" s="5">
        <f t="shared" si="56"/>
        <v>0</v>
      </c>
      <c r="V27" s="5">
        <f t="shared" si="57"/>
        <v>0</v>
      </c>
      <c r="W27" s="5">
        <f t="shared" si="58"/>
        <v>0</v>
      </c>
      <c r="X27" s="5">
        <f t="shared" si="59"/>
        <v>0</v>
      </c>
      <c r="Y27" s="5">
        <f t="shared" si="47"/>
        <v>0</v>
      </c>
      <c r="Z27" s="5">
        <f t="shared" si="48"/>
        <v>0</v>
      </c>
      <c r="AA27" s="5">
        <f t="shared" si="49"/>
        <v>0</v>
      </c>
      <c r="AB27" s="5">
        <f t="shared" si="50"/>
        <v>0</v>
      </c>
      <c r="AC27" s="6">
        <f t="shared" si="60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51"/>
        <v>0</v>
      </c>
      <c r="F28" s="5">
        <f t="shared" si="36"/>
        <v>0</v>
      </c>
      <c r="G28" s="5">
        <f t="shared" si="37"/>
        <v>0</v>
      </c>
      <c r="H28" s="5">
        <f t="shared" si="38"/>
        <v>0</v>
      </c>
      <c r="I28" s="5">
        <f t="shared" si="39"/>
        <v>0</v>
      </c>
      <c r="J28" s="5">
        <f t="shared" si="40"/>
        <v>0</v>
      </c>
      <c r="K28" s="5">
        <f t="shared" si="41"/>
        <v>0</v>
      </c>
      <c r="L28" s="5">
        <f t="shared" si="42"/>
        <v>0</v>
      </c>
      <c r="M28" s="5">
        <f t="shared" si="43"/>
        <v>0</v>
      </c>
      <c r="N28" s="5">
        <f t="shared" si="44"/>
        <v>0</v>
      </c>
      <c r="O28" s="5">
        <f t="shared" si="45"/>
        <v>0</v>
      </c>
      <c r="P28" s="5">
        <f t="shared" si="52"/>
        <v>0</v>
      </c>
      <c r="Q28" s="5">
        <f t="shared" si="46"/>
        <v>0</v>
      </c>
      <c r="R28" s="5">
        <f t="shared" si="53"/>
        <v>0</v>
      </c>
      <c r="S28" s="5">
        <f t="shared" si="54"/>
        <v>0</v>
      </c>
      <c r="T28" s="5">
        <f t="shared" si="55"/>
        <v>0</v>
      </c>
      <c r="U28" s="5">
        <f t="shared" si="56"/>
        <v>0</v>
      </c>
      <c r="V28" s="5">
        <f t="shared" si="57"/>
        <v>0</v>
      </c>
      <c r="W28" s="5">
        <f t="shared" si="58"/>
        <v>0</v>
      </c>
      <c r="X28" s="5">
        <f t="shared" si="59"/>
        <v>0</v>
      </c>
      <c r="Y28" s="5">
        <f t="shared" si="47"/>
        <v>0</v>
      </c>
      <c r="Z28" s="5">
        <f t="shared" si="48"/>
        <v>0</v>
      </c>
      <c r="AA28" s="5">
        <f t="shared" si="49"/>
        <v>0</v>
      </c>
      <c r="AB28" s="5">
        <f t="shared" si="50"/>
        <v>0</v>
      </c>
      <c r="AC28" s="6">
        <f t="shared" si="60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51"/>
        <v>0</v>
      </c>
      <c r="F29" s="5">
        <f t="shared" si="36"/>
        <v>0</v>
      </c>
      <c r="G29" s="5">
        <f t="shared" si="37"/>
        <v>0</v>
      </c>
      <c r="H29" s="5">
        <f t="shared" si="38"/>
        <v>0</v>
      </c>
      <c r="I29" s="5">
        <f t="shared" si="39"/>
        <v>0</v>
      </c>
      <c r="J29" s="5">
        <f t="shared" si="40"/>
        <v>0</v>
      </c>
      <c r="K29" s="5">
        <f t="shared" si="41"/>
        <v>0</v>
      </c>
      <c r="L29" s="5">
        <f t="shared" si="42"/>
        <v>0</v>
      </c>
      <c r="M29" s="5">
        <f t="shared" si="43"/>
        <v>0</v>
      </c>
      <c r="N29" s="5">
        <f t="shared" si="44"/>
        <v>0</v>
      </c>
      <c r="O29" s="5">
        <f t="shared" si="45"/>
        <v>0</v>
      </c>
      <c r="P29" s="5">
        <f t="shared" si="52"/>
        <v>0</v>
      </c>
      <c r="Q29" s="5">
        <f t="shared" si="46"/>
        <v>0</v>
      </c>
      <c r="R29" s="5">
        <f t="shared" si="53"/>
        <v>0</v>
      </c>
      <c r="S29" s="5">
        <f t="shared" si="54"/>
        <v>0</v>
      </c>
      <c r="T29" s="5">
        <f t="shared" si="55"/>
        <v>0</v>
      </c>
      <c r="U29" s="5">
        <f t="shared" si="56"/>
        <v>0</v>
      </c>
      <c r="V29" s="5">
        <f t="shared" si="57"/>
        <v>0</v>
      </c>
      <c r="W29" s="5">
        <f t="shared" si="58"/>
        <v>0</v>
      </c>
      <c r="X29" s="5">
        <f t="shared" si="59"/>
        <v>0</v>
      </c>
      <c r="Y29" s="5">
        <f t="shared" si="47"/>
        <v>0</v>
      </c>
      <c r="Z29" s="5">
        <f t="shared" si="48"/>
        <v>0</v>
      </c>
      <c r="AA29" s="5">
        <f t="shared" si="49"/>
        <v>0</v>
      </c>
      <c r="AB29" s="5">
        <f t="shared" si="50"/>
        <v>0</v>
      </c>
      <c r="AC29" s="6">
        <f t="shared" si="60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51"/>
        <v>0</v>
      </c>
      <c r="F30" s="5">
        <f t="shared" si="36"/>
        <v>0</v>
      </c>
      <c r="G30" s="5">
        <f t="shared" si="37"/>
        <v>0</v>
      </c>
      <c r="H30" s="5">
        <f t="shared" si="38"/>
        <v>0</v>
      </c>
      <c r="I30" s="5">
        <f t="shared" si="39"/>
        <v>0</v>
      </c>
      <c r="J30" s="5">
        <f t="shared" si="40"/>
        <v>0</v>
      </c>
      <c r="K30" s="5">
        <f t="shared" si="41"/>
        <v>0</v>
      </c>
      <c r="L30" s="5">
        <f t="shared" si="42"/>
        <v>0</v>
      </c>
      <c r="M30" s="5">
        <f t="shared" si="43"/>
        <v>0</v>
      </c>
      <c r="N30" s="5">
        <f t="shared" si="44"/>
        <v>0</v>
      </c>
      <c r="O30" s="5">
        <f t="shared" si="45"/>
        <v>0</v>
      </c>
      <c r="P30" s="5">
        <f t="shared" si="52"/>
        <v>0</v>
      </c>
      <c r="Q30" s="5">
        <f t="shared" si="46"/>
        <v>0</v>
      </c>
      <c r="R30" s="5">
        <f t="shared" si="53"/>
        <v>0</v>
      </c>
      <c r="S30" s="5">
        <f t="shared" si="54"/>
        <v>0</v>
      </c>
      <c r="T30" s="5">
        <f t="shared" si="55"/>
        <v>0</v>
      </c>
      <c r="U30" s="5">
        <f t="shared" si="56"/>
        <v>0</v>
      </c>
      <c r="V30" s="5">
        <f t="shared" si="57"/>
        <v>0</v>
      </c>
      <c r="W30" s="5">
        <f t="shared" si="58"/>
        <v>0</v>
      </c>
      <c r="X30" s="5">
        <f t="shared" si="59"/>
        <v>0</v>
      </c>
      <c r="Y30" s="5">
        <f t="shared" si="47"/>
        <v>0</v>
      </c>
      <c r="Z30" s="5">
        <f t="shared" si="48"/>
        <v>0</v>
      </c>
      <c r="AA30" s="5">
        <f t="shared" si="49"/>
        <v>0</v>
      </c>
      <c r="AB30" s="5">
        <f t="shared" si="50"/>
        <v>0</v>
      </c>
      <c r="AC30" s="6">
        <f t="shared" si="60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51"/>
        <v>0</v>
      </c>
      <c r="F31" s="5">
        <f t="shared" si="36"/>
        <v>0</v>
      </c>
      <c r="G31" s="5">
        <f t="shared" si="37"/>
        <v>0</v>
      </c>
      <c r="H31" s="5">
        <f t="shared" si="38"/>
        <v>0</v>
      </c>
      <c r="I31" s="5">
        <f t="shared" si="39"/>
        <v>0</v>
      </c>
      <c r="J31" s="5">
        <f t="shared" si="40"/>
        <v>0</v>
      </c>
      <c r="K31" s="5">
        <f t="shared" si="41"/>
        <v>0</v>
      </c>
      <c r="L31" s="5">
        <f t="shared" si="42"/>
        <v>0</v>
      </c>
      <c r="M31" s="5">
        <f t="shared" si="43"/>
        <v>0</v>
      </c>
      <c r="N31" s="5">
        <f t="shared" si="44"/>
        <v>0</v>
      </c>
      <c r="O31" s="5">
        <f t="shared" si="45"/>
        <v>0</v>
      </c>
      <c r="P31" s="5">
        <f t="shared" si="52"/>
        <v>0</v>
      </c>
      <c r="Q31" s="5">
        <f t="shared" si="46"/>
        <v>0</v>
      </c>
      <c r="R31" s="5">
        <f t="shared" si="53"/>
        <v>0</v>
      </c>
      <c r="S31" s="5">
        <f t="shared" si="54"/>
        <v>0</v>
      </c>
      <c r="T31" s="5">
        <f t="shared" si="55"/>
        <v>0</v>
      </c>
      <c r="U31" s="5">
        <f t="shared" si="56"/>
        <v>0</v>
      </c>
      <c r="V31" s="5">
        <f t="shared" si="57"/>
        <v>0</v>
      </c>
      <c r="W31" s="5">
        <f t="shared" si="58"/>
        <v>0</v>
      </c>
      <c r="X31" s="5">
        <f t="shared" si="59"/>
        <v>0</v>
      </c>
      <c r="Y31" s="5">
        <f t="shared" si="47"/>
        <v>0</v>
      </c>
      <c r="Z31" s="5">
        <f t="shared" si="48"/>
        <v>0</v>
      </c>
      <c r="AA31" s="5">
        <f t="shared" si="49"/>
        <v>0</v>
      </c>
      <c r="AB31" s="5">
        <f t="shared" si="50"/>
        <v>0</v>
      </c>
      <c r="AC31" s="6">
        <f t="shared" si="60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AVERAGE(D23:D23)</f>
        <v>14.690099999999999</v>
      </c>
      <c r="E32" s="14" t="e">
        <f>AVERAGE(E23:E23)</f>
        <v>#DIV/0!</v>
      </c>
      <c r="F32" s="14">
        <f>AVERAGE(F23:F23)</f>
        <v>2.7311000000000001</v>
      </c>
      <c r="G32" s="14">
        <f t="shared" ref="G32:AF32" si="64">AVERAGE(G23:G23)</f>
        <v>0.93030000000000002</v>
      </c>
      <c r="H32" s="14">
        <f t="shared" si="64"/>
        <v>1.3112000000000001</v>
      </c>
      <c r="I32" s="14">
        <f t="shared" si="64"/>
        <v>0.72199999999999998</v>
      </c>
      <c r="J32" s="14">
        <f t="shared" si="64"/>
        <v>1.5342000000000002</v>
      </c>
      <c r="K32" s="14">
        <f t="shared" si="64"/>
        <v>0.86299999999999955</v>
      </c>
      <c r="L32" s="14">
        <f t="shared" si="64"/>
        <v>6.7789566291576167</v>
      </c>
      <c r="M32" s="14">
        <f t="shared" si="64"/>
        <v>1.9247997220490241</v>
      </c>
      <c r="N32" s="14">
        <f t="shared" si="64"/>
        <v>4.7215522039250928</v>
      </c>
      <c r="O32" s="14">
        <f t="shared" si="64"/>
        <v>1.6129849007352801</v>
      </c>
      <c r="P32" s="14">
        <f t="shared" si="64"/>
        <v>6.4867082599728505</v>
      </c>
      <c r="Q32" s="14">
        <f t="shared" si="64"/>
        <v>6.5983824987643755</v>
      </c>
      <c r="R32" s="14">
        <f t="shared" si="64"/>
        <v>4.806970898601322</v>
      </c>
      <c r="S32" s="14">
        <f t="shared" si="64"/>
        <v>5.4125122494087723</v>
      </c>
      <c r="T32" s="14">
        <f t="shared" si="64"/>
        <v>5.8284345659876804</v>
      </c>
      <c r="U32" s="14">
        <f t="shared" si="64"/>
        <v>7.1880416561119063</v>
      </c>
      <c r="V32" s="14">
        <f t="shared" si="64"/>
        <v>1.3724208866087695</v>
      </c>
      <c r="W32" s="14">
        <f t="shared" si="64"/>
        <v>2.0280152095090402</v>
      </c>
      <c r="X32" s="14">
        <f t="shared" si="64"/>
        <v>0.4882996723324729</v>
      </c>
      <c r="Y32" s="14">
        <f t="shared" si="64"/>
        <v>1.1175999999999999</v>
      </c>
      <c r="Z32" s="14">
        <f t="shared" si="64"/>
        <v>0.51490000000000002</v>
      </c>
      <c r="AA32" s="14">
        <f t="shared" si="64"/>
        <v>1.5564</v>
      </c>
      <c r="AB32" s="14">
        <f t="shared" si="64"/>
        <v>3.4188000000000001</v>
      </c>
      <c r="AC32" s="14" t="e">
        <f t="shared" si="64"/>
        <v>#DIV/0!</v>
      </c>
      <c r="AD32" s="14">
        <f t="shared" si="64"/>
        <v>0.29020000000000007</v>
      </c>
      <c r="AE32" s="14">
        <f t="shared" si="64"/>
        <v>0.28699999999999998</v>
      </c>
      <c r="AF32" s="14">
        <f t="shared" si="64"/>
        <v>0.17469999999999997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 t="e">
        <f>STDEV(D23:D23)</f>
        <v>#DIV/0!</v>
      </c>
      <c r="E33" s="14" t="e">
        <f>STDEV(E23:E23)</f>
        <v>#DIV/0!</v>
      </c>
      <c r="F33" s="14" t="e">
        <f>STDEV(F23:F23)</f>
        <v>#DIV/0!</v>
      </c>
      <c r="G33" s="14" t="e">
        <f t="shared" ref="G33:AF33" si="65">STDEV(G23:G23)</f>
        <v>#DIV/0!</v>
      </c>
      <c r="H33" s="14" t="e">
        <f t="shared" si="65"/>
        <v>#DIV/0!</v>
      </c>
      <c r="I33" s="14" t="e">
        <f t="shared" si="65"/>
        <v>#DIV/0!</v>
      </c>
      <c r="J33" s="14" t="e">
        <f t="shared" si="65"/>
        <v>#DIV/0!</v>
      </c>
      <c r="K33" s="14" t="e">
        <f t="shared" si="65"/>
        <v>#DIV/0!</v>
      </c>
      <c r="L33" s="14" t="e">
        <f t="shared" si="65"/>
        <v>#DIV/0!</v>
      </c>
      <c r="M33" s="14" t="e">
        <f t="shared" si="65"/>
        <v>#DIV/0!</v>
      </c>
      <c r="N33" s="14" t="e">
        <f t="shared" si="65"/>
        <v>#DIV/0!</v>
      </c>
      <c r="O33" s="14" t="e">
        <f t="shared" si="65"/>
        <v>#DIV/0!</v>
      </c>
      <c r="P33" s="14" t="e">
        <f t="shared" si="65"/>
        <v>#DIV/0!</v>
      </c>
      <c r="Q33" s="14" t="e">
        <f t="shared" si="65"/>
        <v>#DIV/0!</v>
      </c>
      <c r="R33" s="14" t="e">
        <f t="shared" si="65"/>
        <v>#DIV/0!</v>
      </c>
      <c r="S33" s="14" t="e">
        <f t="shared" si="65"/>
        <v>#DIV/0!</v>
      </c>
      <c r="T33" s="14" t="e">
        <f t="shared" si="65"/>
        <v>#DIV/0!</v>
      </c>
      <c r="U33" s="14" t="e">
        <f t="shared" si="65"/>
        <v>#DIV/0!</v>
      </c>
      <c r="V33" s="14" t="e">
        <f t="shared" si="65"/>
        <v>#DIV/0!</v>
      </c>
      <c r="W33" s="14" t="e">
        <f t="shared" si="65"/>
        <v>#DIV/0!</v>
      </c>
      <c r="X33" s="14" t="e">
        <f t="shared" si="65"/>
        <v>#DIV/0!</v>
      </c>
      <c r="Y33" s="14" t="e">
        <f t="shared" si="65"/>
        <v>#DIV/0!</v>
      </c>
      <c r="Z33" s="14" t="e">
        <f t="shared" si="65"/>
        <v>#DIV/0!</v>
      </c>
      <c r="AA33" s="14" t="e">
        <f t="shared" si="65"/>
        <v>#DIV/0!</v>
      </c>
      <c r="AB33" s="14" t="e">
        <f t="shared" si="65"/>
        <v>#DIV/0!</v>
      </c>
      <c r="AC33" s="14" t="e">
        <f t="shared" si="65"/>
        <v>#DIV/0!</v>
      </c>
      <c r="AD33" s="14" t="e">
        <f t="shared" si="65"/>
        <v>#DIV/0!</v>
      </c>
      <c r="AE33" s="14" t="e">
        <f t="shared" si="65"/>
        <v>#DIV/0!</v>
      </c>
      <c r="AF33" s="14" t="e">
        <f t="shared" si="65"/>
        <v>#DIV/0!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MAX(D23:D23)-MIN(D23:D23)</f>
        <v>0</v>
      </c>
      <c r="E34" s="14">
        <f>MAX(E23:E23)-MIN(E23:E23)</f>
        <v>0</v>
      </c>
      <c r="F34" s="14">
        <f>MAX(F23:F23)-MIN(F23:F23)</f>
        <v>0</v>
      </c>
      <c r="G34" s="14">
        <f t="shared" ref="G34:AF34" si="66">MAX(G23:G23)-MIN(G23:G23)</f>
        <v>0</v>
      </c>
      <c r="H34" s="14">
        <f t="shared" si="66"/>
        <v>0</v>
      </c>
      <c r="I34" s="14">
        <f t="shared" si="66"/>
        <v>0</v>
      </c>
      <c r="J34" s="14">
        <f t="shared" si="66"/>
        <v>0</v>
      </c>
      <c r="K34" s="14">
        <f t="shared" si="66"/>
        <v>0</v>
      </c>
      <c r="L34" s="14">
        <f t="shared" si="66"/>
        <v>0</v>
      </c>
      <c r="M34" s="14">
        <f t="shared" si="66"/>
        <v>0</v>
      </c>
      <c r="N34" s="14">
        <f t="shared" si="66"/>
        <v>0</v>
      </c>
      <c r="O34" s="14">
        <f t="shared" si="66"/>
        <v>0</v>
      </c>
      <c r="P34" s="14">
        <f t="shared" si="66"/>
        <v>0</v>
      </c>
      <c r="Q34" s="14">
        <f t="shared" si="66"/>
        <v>0</v>
      </c>
      <c r="R34" s="14">
        <f t="shared" si="66"/>
        <v>0</v>
      </c>
      <c r="S34" s="14">
        <f t="shared" si="66"/>
        <v>0</v>
      </c>
      <c r="T34" s="14">
        <f t="shared" si="66"/>
        <v>0</v>
      </c>
      <c r="U34" s="14">
        <f t="shared" si="66"/>
        <v>0</v>
      </c>
      <c r="V34" s="14">
        <f t="shared" si="66"/>
        <v>0</v>
      </c>
      <c r="W34" s="14">
        <f t="shared" si="66"/>
        <v>0</v>
      </c>
      <c r="X34" s="14">
        <f t="shared" si="66"/>
        <v>0</v>
      </c>
      <c r="Y34" s="14">
        <f t="shared" si="66"/>
        <v>0</v>
      </c>
      <c r="Z34" s="14">
        <f t="shared" si="66"/>
        <v>0</v>
      </c>
      <c r="AA34" s="14">
        <f t="shared" si="66"/>
        <v>0</v>
      </c>
      <c r="AB34" s="14">
        <f t="shared" si="66"/>
        <v>0</v>
      </c>
      <c r="AC34" s="14">
        <f t="shared" si="66"/>
        <v>0</v>
      </c>
      <c r="AD34" s="14">
        <f t="shared" si="66"/>
        <v>0</v>
      </c>
      <c r="AE34" s="14">
        <f t="shared" si="66"/>
        <v>0</v>
      </c>
      <c r="AF34" s="14">
        <f t="shared" si="66"/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MIN(D23:D23)</f>
        <v>14.690099999999999</v>
      </c>
      <c r="E35" s="14">
        <f>MIN(E23:E23)</f>
        <v>0</v>
      </c>
      <c r="F35" s="14">
        <f>MIN(F23:F23)</f>
        <v>2.7311000000000001</v>
      </c>
      <c r="G35" s="14">
        <f t="shared" ref="G35:AF35" si="67">MIN(G23:G23)</f>
        <v>0.93030000000000002</v>
      </c>
      <c r="H35" s="14">
        <f t="shared" si="67"/>
        <v>1.3112000000000001</v>
      </c>
      <c r="I35" s="14">
        <f t="shared" si="67"/>
        <v>0.72199999999999998</v>
      </c>
      <c r="J35" s="14">
        <f t="shared" si="67"/>
        <v>1.5342000000000002</v>
      </c>
      <c r="K35" s="14">
        <f t="shared" si="67"/>
        <v>0.86299999999999955</v>
      </c>
      <c r="L35" s="14">
        <f t="shared" si="67"/>
        <v>6.7789566291576167</v>
      </c>
      <c r="M35" s="14">
        <f t="shared" si="67"/>
        <v>1.9247997220490241</v>
      </c>
      <c r="N35" s="14">
        <f t="shared" si="67"/>
        <v>4.7215522039250928</v>
      </c>
      <c r="O35" s="14">
        <f t="shared" si="67"/>
        <v>1.6129849007352801</v>
      </c>
      <c r="P35" s="14">
        <f t="shared" si="67"/>
        <v>6.4867082599728505</v>
      </c>
      <c r="Q35" s="14">
        <f t="shared" si="67"/>
        <v>6.5983824987643755</v>
      </c>
      <c r="R35" s="14">
        <f t="shared" si="67"/>
        <v>4.806970898601322</v>
      </c>
      <c r="S35" s="14">
        <f t="shared" si="67"/>
        <v>5.4125122494087723</v>
      </c>
      <c r="T35" s="14">
        <f t="shared" si="67"/>
        <v>5.8284345659876804</v>
      </c>
      <c r="U35" s="14">
        <f t="shared" si="67"/>
        <v>7.1880416561119063</v>
      </c>
      <c r="V35" s="14">
        <f t="shared" si="67"/>
        <v>1.3724208866087695</v>
      </c>
      <c r="W35" s="14">
        <f t="shared" si="67"/>
        <v>2.0280152095090402</v>
      </c>
      <c r="X35" s="14">
        <f t="shared" si="67"/>
        <v>0.4882996723324729</v>
      </c>
      <c r="Y35" s="14">
        <f t="shared" si="67"/>
        <v>1.1175999999999999</v>
      </c>
      <c r="Z35" s="14">
        <f t="shared" si="67"/>
        <v>0.51490000000000002</v>
      </c>
      <c r="AA35" s="14">
        <f t="shared" si="67"/>
        <v>1.5564</v>
      </c>
      <c r="AB35" s="14">
        <f t="shared" si="67"/>
        <v>3.4188000000000001</v>
      </c>
      <c r="AC35" s="14">
        <f t="shared" si="67"/>
        <v>0</v>
      </c>
      <c r="AD35" s="14">
        <f t="shared" si="67"/>
        <v>0.29020000000000007</v>
      </c>
      <c r="AE35" s="14">
        <f t="shared" si="67"/>
        <v>0.28699999999999998</v>
      </c>
      <c r="AF35" s="14">
        <f t="shared" si="67"/>
        <v>0.17469999999999997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MAX(D23:D23)</f>
        <v>14.690099999999999</v>
      </c>
      <c r="E36" s="14">
        <f>MAX(E23:E23)</f>
        <v>0</v>
      </c>
      <c r="F36" s="14">
        <f>MAX(F23:F23)</f>
        <v>2.7311000000000001</v>
      </c>
      <c r="G36" s="14">
        <f t="shared" ref="G36:AF36" si="68">MAX(G23:G23)</f>
        <v>0.93030000000000002</v>
      </c>
      <c r="H36" s="14">
        <f t="shared" si="68"/>
        <v>1.3112000000000001</v>
      </c>
      <c r="I36" s="14">
        <f t="shared" si="68"/>
        <v>0.72199999999999998</v>
      </c>
      <c r="J36" s="14">
        <f t="shared" si="68"/>
        <v>1.5342000000000002</v>
      </c>
      <c r="K36" s="14">
        <f t="shared" si="68"/>
        <v>0.86299999999999955</v>
      </c>
      <c r="L36" s="14">
        <f t="shared" si="68"/>
        <v>6.7789566291576167</v>
      </c>
      <c r="M36" s="14">
        <f t="shared" si="68"/>
        <v>1.9247997220490241</v>
      </c>
      <c r="N36" s="14">
        <f t="shared" si="68"/>
        <v>4.7215522039250928</v>
      </c>
      <c r="O36" s="14">
        <f t="shared" si="68"/>
        <v>1.6129849007352801</v>
      </c>
      <c r="P36" s="14">
        <f t="shared" si="68"/>
        <v>6.4867082599728505</v>
      </c>
      <c r="Q36" s="14">
        <f t="shared" si="68"/>
        <v>6.5983824987643755</v>
      </c>
      <c r="R36" s="14">
        <f t="shared" si="68"/>
        <v>4.806970898601322</v>
      </c>
      <c r="S36" s="14">
        <f t="shared" si="68"/>
        <v>5.4125122494087723</v>
      </c>
      <c r="T36" s="14">
        <f t="shared" si="68"/>
        <v>5.8284345659876804</v>
      </c>
      <c r="U36" s="14">
        <f t="shared" si="68"/>
        <v>7.1880416561119063</v>
      </c>
      <c r="V36" s="14">
        <f t="shared" si="68"/>
        <v>1.3724208866087695</v>
      </c>
      <c r="W36" s="14">
        <f t="shared" si="68"/>
        <v>2.0280152095090402</v>
      </c>
      <c r="X36" s="14">
        <f t="shared" si="68"/>
        <v>0.4882996723324729</v>
      </c>
      <c r="Y36" s="14">
        <f t="shared" si="68"/>
        <v>1.1175999999999999</v>
      </c>
      <c r="Z36" s="14">
        <f t="shared" si="68"/>
        <v>0.51490000000000002</v>
      </c>
      <c r="AA36" s="14">
        <f t="shared" si="68"/>
        <v>1.5564</v>
      </c>
      <c r="AB36" s="14">
        <f t="shared" si="68"/>
        <v>3.4188000000000001</v>
      </c>
      <c r="AC36" s="14">
        <f t="shared" si="68"/>
        <v>0</v>
      </c>
      <c r="AD36" s="14">
        <f t="shared" si="68"/>
        <v>0.29020000000000007</v>
      </c>
      <c r="AE36" s="14">
        <f t="shared" si="68"/>
        <v>0.28699999999999998</v>
      </c>
      <c r="AF36" s="14">
        <f t="shared" si="68"/>
        <v>0.17469999999999997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COUNT(D23:D23)</f>
        <v>1</v>
      </c>
      <c r="E37" s="15">
        <f>COUNT(E23:E23)</f>
        <v>0</v>
      </c>
      <c r="F37" s="15">
        <f>COUNT(F23:F23)</f>
        <v>1</v>
      </c>
      <c r="G37" s="15">
        <f t="shared" ref="G37:AF37" si="69">COUNT(G23:G23)</f>
        <v>1</v>
      </c>
      <c r="H37" s="15">
        <f t="shared" si="69"/>
        <v>1</v>
      </c>
      <c r="I37" s="15">
        <f t="shared" si="69"/>
        <v>1</v>
      </c>
      <c r="J37" s="15">
        <f t="shared" si="69"/>
        <v>1</v>
      </c>
      <c r="K37" s="15">
        <f t="shared" si="69"/>
        <v>1</v>
      </c>
      <c r="L37" s="15">
        <f t="shared" si="69"/>
        <v>1</v>
      </c>
      <c r="M37" s="15">
        <f t="shared" si="69"/>
        <v>1</v>
      </c>
      <c r="N37" s="15">
        <f t="shared" si="69"/>
        <v>1</v>
      </c>
      <c r="O37" s="15">
        <f t="shared" si="69"/>
        <v>1</v>
      </c>
      <c r="P37" s="15">
        <f t="shared" si="69"/>
        <v>1</v>
      </c>
      <c r="Q37" s="15">
        <f t="shared" si="69"/>
        <v>1</v>
      </c>
      <c r="R37" s="15">
        <f t="shared" si="69"/>
        <v>1</v>
      </c>
      <c r="S37" s="15">
        <f t="shared" si="69"/>
        <v>1</v>
      </c>
      <c r="T37" s="15">
        <f t="shared" si="69"/>
        <v>1</v>
      </c>
      <c r="U37" s="15">
        <f t="shared" si="69"/>
        <v>1</v>
      </c>
      <c r="V37" s="15">
        <f t="shared" si="69"/>
        <v>1</v>
      </c>
      <c r="W37" s="15">
        <f t="shared" si="69"/>
        <v>1</v>
      </c>
      <c r="X37" s="15">
        <f t="shared" si="69"/>
        <v>1</v>
      </c>
      <c r="Y37" s="15">
        <f t="shared" si="69"/>
        <v>1</v>
      </c>
      <c r="Z37" s="15">
        <f t="shared" si="69"/>
        <v>1</v>
      </c>
      <c r="AA37" s="15">
        <f t="shared" si="69"/>
        <v>1</v>
      </c>
      <c r="AB37" s="15">
        <f t="shared" si="69"/>
        <v>1</v>
      </c>
      <c r="AC37" s="15">
        <f t="shared" si="69"/>
        <v>0</v>
      </c>
      <c r="AD37" s="15">
        <f t="shared" si="69"/>
        <v>1</v>
      </c>
      <c r="AE37" s="15">
        <f t="shared" si="69"/>
        <v>1</v>
      </c>
      <c r="AF37" s="15">
        <f t="shared" si="69"/>
        <v>1</v>
      </c>
      <c r="AI37" s="12"/>
      <c r="AJ37" s="12"/>
      <c r="AK37" s="12"/>
    </row>
  </sheetData>
  <mergeCells count="44">
    <mergeCell ref="BE21:BF21"/>
    <mergeCell ref="BG21:BH21"/>
    <mergeCell ref="BI21:BJ21"/>
    <mergeCell ref="BK21:BL21"/>
    <mergeCell ref="BU21:BV21"/>
    <mergeCell ref="BW21:BX21"/>
    <mergeCell ref="BM21:BN21"/>
    <mergeCell ref="BO21:BP21"/>
    <mergeCell ref="BQ21:BR21"/>
    <mergeCell ref="BS21:BT21"/>
    <mergeCell ref="AS21:AT21"/>
    <mergeCell ref="AU21:AV21"/>
    <mergeCell ref="AW21:AX21"/>
    <mergeCell ref="AY21:AZ21"/>
    <mergeCell ref="BA21:BB21"/>
    <mergeCell ref="BC21:BD21"/>
    <mergeCell ref="BQ1:BR1"/>
    <mergeCell ref="BS1:BT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BE1:BF1"/>
    <mergeCell ref="BG1:BH1"/>
    <mergeCell ref="BI1:BJ1"/>
    <mergeCell ref="BK1:BL1"/>
    <mergeCell ref="BM1:BN1"/>
    <mergeCell ref="BO1:BP1"/>
    <mergeCell ref="AS1:AT1"/>
    <mergeCell ref="AU1:AV1"/>
    <mergeCell ref="AW1:AX1"/>
    <mergeCell ref="AY1:AZ1"/>
    <mergeCell ref="BA1:BB1"/>
    <mergeCell ref="BC1:BD1"/>
    <mergeCell ref="AG1:AH1"/>
    <mergeCell ref="AI1:AJ1"/>
    <mergeCell ref="AK1:AL1"/>
    <mergeCell ref="AM1:AN1"/>
    <mergeCell ref="AO1:AP1"/>
    <mergeCell ref="AQ1:AR1"/>
  </mergeCells>
  <phoneticPr fontId="4" type="noConversion"/>
  <pageMargins left="0.75" right="0.75" top="1" bottom="1" header="0.5" footer="0.5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7"/>
  <sheetViews>
    <sheetView workbookViewId="0">
      <pane xSplit="3" topLeftCell="AC1" activePane="topRight" state="frozen"/>
      <selection pane="topRight" activeCell="AH33" sqref="AH33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3" width="8.7109375" style="12" customWidth="1"/>
    <col min="14" max="15" width="10.140625" style="12" bestFit="1" customWidth="1"/>
    <col min="16" max="24" width="10.140625" style="12" customWidth="1"/>
    <col min="25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714</v>
      </c>
      <c r="C3" s="1" t="s">
        <v>479</v>
      </c>
      <c r="D3" s="5">
        <f t="shared" ref="D3:D12" si="0">((AG3-AW3)^2+(AH3-AX3)^2)^0.5</f>
        <v>12.387600000000001</v>
      </c>
      <c r="E3" s="5">
        <f t="shared" ref="E3:E12" si="1">((AG3-AU3)^2+(AH3-AV3)^2)^0.5</f>
        <v>12.322800000000001</v>
      </c>
      <c r="F3" s="5">
        <f t="shared" ref="F3:F12" si="2">((AG3-AM3)^2+(AH3-AN3)^2)^0.5</f>
        <v>2.0783999999999998</v>
      </c>
      <c r="G3" s="5">
        <f t="shared" ref="G3:G12" si="3">((AG3-AI3)^2+(AH3-AJ3)^2)^0.5</f>
        <v>0.58420000000000005</v>
      </c>
      <c r="H3" s="5">
        <f t="shared" ref="H3:H12" si="4">((AK3-AM3)^2+(AL3-AN3)^2)^0.5</f>
        <v>1.1055999999999999</v>
      </c>
      <c r="I3" s="5">
        <f t="shared" ref="I3:I12" si="5">((AM3-AO3)^2+(AN3-AP3)^2)^0.5</f>
        <v>0.68959999999999999</v>
      </c>
      <c r="J3" s="5">
        <f t="shared" ref="J3:J12" si="6">((AO3-AQ3)^2+(AP3-AR3)^2)^0.5</f>
        <v>1.2928000000000006</v>
      </c>
      <c r="K3" s="5">
        <f t="shared" ref="K3:K12" si="7">((AQ3-AS3)^2+(AR3-AT3)^2)^0.5</f>
        <v>0.86739999999999995</v>
      </c>
      <c r="L3" s="5">
        <v>5.7597453702399024</v>
      </c>
      <c r="M3" s="5">
        <v>1.4810301853777321</v>
      </c>
      <c r="N3" s="5">
        <v>4.8703619096916775</v>
      </c>
      <c r="O3" s="5" t="s">
        <v>566</v>
      </c>
      <c r="P3" s="5">
        <f>((CE3-CG3)^2+(CF3-CH3)^2)^0.5</f>
        <v>5.2188204031179302</v>
      </c>
      <c r="Q3" s="5">
        <f t="shared" ref="Q3:Q11" si="8">((CG3-CI3)^2+(CH3-CJ3)^2)^0.5</f>
        <v>5.3997646513528714</v>
      </c>
      <c r="R3" s="5">
        <f>((CO3-CQ3)^2+(CP3-CR3)^2)^0.5</f>
        <v>3.3361538528671004</v>
      </c>
      <c r="S3" s="5">
        <f>((CQ3-CS3)^2+(CR3-CT3)^2)^0.5</f>
        <v>4.0914736037276356</v>
      </c>
      <c r="T3" s="5">
        <f>((CY3-DA3)^2+(CZ3-DB3)^2)^0.5</f>
        <v>4.5135662895320374</v>
      </c>
      <c r="U3" s="5">
        <f>((DA3-DC3)^2+(DB3-DD3)^2)^0.5</f>
        <v>5.6776688314835697</v>
      </c>
      <c r="V3" s="5">
        <f>((DI3-DK3)^2+(DJ3-DL3)^2)^0.5</f>
        <v>0.88422541243734898</v>
      </c>
      <c r="W3" s="5">
        <f>((DK3-DM3)^2+(DL3-DN3)^2)^0.5</f>
        <v>1.4009978729462795</v>
      </c>
      <c r="X3" s="5">
        <f>((DM3-DO3)^2+(DN3-DP3)^2)^0.5</f>
        <v>0.26890022313118311</v>
      </c>
      <c r="Y3" s="5">
        <f t="shared" ref="Y3:Y12" si="9">((BE3-BK3)^2+(BF3-BL3)^2)^0.5</f>
        <v>0.90610000000000002</v>
      </c>
      <c r="Z3" s="5">
        <f t="shared" ref="Z3:Z12" si="10">((BG3-BI3)^2+(BH3-BJ3)^2)^0.5</f>
        <v>0.36580000000000001</v>
      </c>
      <c r="AA3" s="5">
        <f t="shared" ref="AA3:AA12" si="11">((BC3-BM3)^2+(BD3-BN3)^2)^0.5</f>
        <v>1.0762999999999998</v>
      </c>
      <c r="AB3" s="5">
        <f t="shared" ref="AB3:AB12" si="12">((BA3-BO3)^2+(BB3-BP3)^2)^0.5</f>
        <v>1.6916</v>
      </c>
      <c r="AC3" s="6">
        <f t="shared" ref="AC3:AC12" si="13">((AY3-BQ3)^2+(AZ3-BR3)^2)^0.5</f>
        <v>1.5341</v>
      </c>
      <c r="AD3" s="6">
        <f>((CK3-CM3)^2+(CL3-CN3)^2)^0.5</f>
        <v>0.18800000000000006</v>
      </c>
      <c r="AE3" s="6">
        <f>((CU3-CW3)^2+(CV3-CX3)^2)^0.5</f>
        <v>0.20640000000000003</v>
      </c>
      <c r="AF3" s="6">
        <f>((DE3-DG3)^2+(DF3-DH3)^2)^0.5</f>
        <v>0.15880000000000005</v>
      </c>
      <c r="AG3" s="9">
        <v>0</v>
      </c>
      <c r="AH3" s="9">
        <v>0</v>
      </c>
      <c r="AI3" s="9">
        <v>0</v>
      </c>
      <c r="AJ3" s="9">
        <v>-0.58420000000000005</v>
      </c>
      <c r="AK3" s="9">
        <v>0</v>
      </c>
      <c r="AL3" s="9">
        <v>-0.9728</v>
      </c>
      <c r="AM3" s="9">
        <v>0</v>
      </c>
      <c r="AN3" s="9">
        <v>-2.0783999999999998</v>
      </c>
      <c r="AO3" s="9">
        <v>0</v>
      </c>
      <c r="AP3" s="9">
        <v>-2.7679999999999998</v>
      </c>
      <c r="AQ3" s="9">
        <v>0</v>
      </c>
      <c r="AR3" s="9">
        <v>-4.0608000000000004</v>
      </c>
      <c r="AS3" s="9">
        <v>0</v>
      </c>
      <c r="AT3" s="9">
        <v>-4.9282000000000004</v>
      </c>
      <c r="AU3" s="9">
        <v>0</v>
      </c>
      <c r="AV3" s="9">
        <v>-12.322800000000001</v>
      </c>
      <c r="AW3" s="9">
        <v>0</v>
      </c>
      <c r="AX3" s="9">
        <v>-12.387600000000001</v>
      </c>
      <c r="AY3" s="18">
        <v>0.73529999999999995</v>
      </c>
      <c r="AZ3" s="18">
        <v>-5.1250999999999998</v>
      </c>
      <c r="BA3" s="19">
        <v>0.79369999999999996</v>
      </c>
      <c r="BB3" s="19">
        <v>-5.1250999999999998</v>
      </c>
      <c r="BC3" s="19">
        <v>0.54669999999999996</v>
      </c>
      <c r="BD3" s="19">
        <v>-5.1250999999999998</v>
      </c>
      <c r="BE3" s="19">
        <v>0.49780000000000002</v>
      </c>
      <c r="BF3" s="19">
        <v>-5.1250999999999998</v>
      </c>
      <c r="BG3" s="19">
        <v>0.20449999999999999</v>
      </c>
      <c r="BH3" s="19">
        <v>-5.1250999999999998</v>
      </c>
      <c r="BI3" s="19">
        <v>-0.1613</v>
      </c>
      <c r="BJ3" s="19">
        <v>-5.1250999999999998</v>
      </c>
      <c r="BK3" s="19">
        <v>-0.4083</v>
      </c>
      <c r="BL3" s="19">
        <v>-5.1250999999999998</v>
      </c>
      <c r="BM3" s="19">
        <v>-0.52959999999999996</v>
      </c>
      <c r="BN3" s="19">
        <v>-5.1250999999999998</v>
      </c>
      <c r="BO3" s="19">
        <v>-0.89790000000000003</v>
      </c>
      <c r="BP3" s="19">
        <v>-5.1250999999999998</v>
      </c>
      <c r="BQ3" s="19">
        <v>-0.79879999999999995</v>
      </c>
      <c r="BR3" s="19">
        <v>-5.1250999999999998</v>
      </c>
      <c r="BS3" s="17">
        <v>0</v>
      </c>
      <c r="BT3" s="17">
        <v>0</v>
      </c>
      <c r="BU3" s="17">
        <v>-4.5460000000000003</v>
      </c>
      <c r="BV3" s="17">
        <v>3.5865</v>
      </c>
      <c r="BW3" s="17">
        <v>-5.7352999999999996</v>
      </c>
      <c r="BX3" s="17">
        <v>2.9380999999999999</v>
      </c>
      <c r="BY3" s="17">
        <v>-7.9063999999999997</v>
      </c>
      <c r="BZ3" s="17">
        <v>0.24</v>
      </c>
      <c r="CA3" s="17">
        <v>-7.6448</v>
      </c>
      <c r="CB3" s="17">
        <v>-0.84650000000000003</v>
      </c>
      <c r="CC3" s="17">
        <v>-7.6448</v>
      </c>
      <c r="CD3" s="17">
        <v>-0.84650000000000003</v>
      </c>
      <c r="CE3" s="12">
        <v>1.851</v>
      </c>
      <c r="CF3" s="12">
        <v>1.0681</v>
      </c>
      <c r="CG3" s="12">
        <v>-0.25459999999999999</v>
      </c>
      <c r="CH3" s="12">
        <v>5.8433000000000002</v>
      </c>
      <c r="CI3" s="12">
        <v>5.0526999999999997</v>
      </c>
      <c r="CJ3" s="12">
        <v>6.8383000000000003</v>
      </c>
      <c r="CK3" s="12">
        <v>0.77790000000000004</v>
      </c>
      <c r="CL3" s="12">
        <v>3.8182999999999998</v>
      </c>
      <c r="CM3" s="12">
        <v>0.58989999999999998</v>
      </c>
      <c r="CN3" s="12">
        <v>3.8182999999999998</v>
      </c>
      <c r="CO3" s="12">
        <v>0.63370000000000004</v>
      </c>
      <c r="CP3" s="12">
        <v>3.8925000000000001</v>
      </c>
      <c r="CQ3" s="12">
        <v>-1.4420999999999999</v>
      </c>
      <c r="CR3" s="12">
        <v>1.2807999999999999</v>
      </c>
      <c r="CS3" s="12">
        <v>2.5952000000000002</v>
      </c>
      <c r="CT3" s="12">
        <v>0.61719999999999997</v>
      </c>
      <c r="CU3" s="12">
        <v>-0.15429999999999999</v>
      </c>
      <c r="CV3" s="12">
        <v>2.7229000000000001</v>
      </c>
      <c r="CW3" s="12">
        <v>-0.36070000000000002</v>
      </c>
      <c r="CX3" s="12">
        <v>2.7229000000000001</v>
      </c>
      <c r="CY3" s="12">
        <v>-0.36070000000000002</v>
      </c>
      <c r="CZ3" s="12">
        <v>2.6352000000000002</v>
      </c>
      <c r="DA3" s="12">
        <v>-1.931</v>
      </c>
      <c r="DB3" s="12">
        <v>-1.5964</v>
      </c>
      <c r="DC3" s="12">
        <v>3.5750000000000002</v>
      </c>
      <c r="DD3" s="12">
        <v>-0.21079999999999999</v>
      </c>
      <c r="DE3" s="12">
        <v>-1.0673999999999999</v>
      </c>
      <c r="DF3" s="12">
        <v>0.45590000000000003</v>
      </c>
      <c r="DG3" s="12">
        <v>-1.2262</v>
      </c>
      <c r="DH3" s="12">
        <v>0.45590000000000003</v>
      </c>
      <c r="DI3" s="12">
        <v>-1.2865</v>
      </c>
      <c r="DJ3" s="12">
        <v>0.53969999999999996</v>
      </c>
      <c r="DK3" s="12">
        <v>-0.68520000000000003</v>
      </c>
      <c r="DL3" s="12">
        <v>-0.1086</v>
      </c>
      <c r="DM3" s="12">
        <v>-0.86040000000000005</v>
      </c>
      <c r="DN3" s="12">
        <v>-1.4985999999999999</v>
      </c>
      <c r="DO3" s="12">
        <v>-1.0281</v>
      </c>
      <c r="DP3" s="12">
        <v>-1.7088000000000001</v>
      </c>
    </row>
    <row r="4" spans="2:120" ht="14.45" customHeight="1" x14ac:dyDescent="0.2">
      <c r="B4" s="2"/>
      <c r="C4" s="2"/>
      <c r="D4" s="5">
        <f t="shared" si="0"/>
        <v>0</v>
      </c>
      <c r="E4" s="5">
        <f t="shared" si="1"/>
        <v>0</v>
      </c>
      <c r="F4" s="5">
        <f t="shared" si="2"/>
        <v>0</v>
      </c>
      <c r="G4" s="5">
        <f t="shared" si="3"/>
        <v>0</v>
      </c>
      <c r="H4" s="5">
        <f t="shared" si="4"/>
        <v>0</v>
      </c>
      <c r="I4" s="5">
        <f t="shared" si="5"/>
        <v>0</v>
      </c>
      <c r="J4" s="5">
        <f t="shared" si="6"/>
        <v>0</v>
      </c>
      <c r="K4" s="5">
        <f t="shared" si="7"/>
        <v>0</v>
      </c>
      <c r="L4" s="5">
        <f t="shared" ref="L4:L12" si="14">((BS4-BU4)^2+(BT4-BV4)^2)^0.5</f>
        <v>0</v>
      </c>
      <c r="M4" s="5">
        <f t="shared" ref="M4:M12" si="15">((BU4-BW4)^2+(BV4-BX4)^2)^0.5</f>
        <v>0</v>
      </c>
      <c r="N4" s="5">
        <f t="shared" ref="N4:N11" si="16">((BW4-BY4)^2+(BX4-BZ4)^2)^0.5 + ((BY4-CA4)^2+(BZ4-CB4)^2)^0.5</f>
        <v>0</v>
      </c>
      <c r="O4" s="5">
        <f t="shared" ref="O4:O11" si="17">((CA4-CC4)^2+(CB4-CD4)^2)^0.5</f>
        <v>0</v>
      </c>
      <c r="P4" s="5">
        <f t="shared" ref="P4:P11" si="18">((CE4-CG4)^2+(CF4-CH4)^2)^0.5</f>
        <v>0</v>
      </c>
      <c r="Q4" s="5">
        <f t="shared" si="8"/>
        <v>0</v>
      </c>
      <c r="R4" s="5">
        <f t="shared" ref="R4:R11" si="19">((CO4-CQ4)^2+(CP4-CR4)^2)^0.5</f>
        <v>0</v>
      </c>
      <c r="S4" s="5">
        <f t="shared" ref="S4:S11" si="20">((CQ4-CS4)^2+(CR4-CT4)^2)^0.5</f>
        <v>0</v>
      </c>
      <c r="T4" s="5">
        <f t="shared" ref="T4:T11" si="21">((CY4-DA4)^2+(CZ4-DB4)^2)^0.5</f>
        <v>0</v>
      </c>
      <c r="U4" s="5">
        <f t="shared" ref="U4:U11" si="22">((DA4-DC4)^2+(DB4-DD4)^2)^0.5</f>
        <v>0</v>
      </c>
      <c r="V4" s="5">
        <f t="shared" ref="V4:V12" si="23">((DI4-DK4)^2+(DJ4-DL4)^2)^0.5</f>
        <v>0</v>
      </c>
      <c r="W4" s="5">
        <f t="shared" ref="W4:W12" si="24">((DK4-DM4)^2+(DL4-DN4)^2)^0.5</f>
        <v>0</v>
      </c>
      <c r="X4" s="5">
        <f t="shared" ref="X4:X12" si="25">((DM4-DO4)^2+(DN4-DP4)^2)^0.5</f>
        <v>0</v>
      </c>
      <c r="Y4" s="5">
        <f t="shared" si="9"/>
        <v>0</v>
      </c>
      <c r="Z4" s="5">
        <f t="shared" si="10"/>
        <v>0</v>
      </c>
      <c r="AA4" s="5">
        <f t="shared" si="11"/>
        <v>0</v>
      </c>
      <c r="AB4" s="5">
        <f t="shared" si="12"/>
        <v>0</v>
      </c>
      <c r="AC4" s="6">
        <f t="shared" si="13"/>
        <v>0</v>
      </c>
      <c r="AD4" s="6">
        <f t="shared" ref="AD4:AD10" si="26">((CK4-CM4)^2+(CL4-CN4)^2)^0.5</f>
        <v>0</v>
      </c>
      <c r="AE4" s="6">
        <f t="shared" ref="AE4:AE10" si="27">((CU4-CW4)^2+(CV4-CX4)^2)^0.5</f>
        <v>0</v>
      </c>
      <c r="AF4" s="6">
        <f t="shared" ref="AF4:AF10" si="28">((DE4-DG4)^2+(DF4-DH4)^2)^0.5</f>
        <v>0</v>
      </c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18"/>
      <c r="AZ4" s="18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14"/>
        <v>0</v>
      </c>
      <c r="M5" s="5">
        <f t="shared" si="15"/>
        <v>0</v>
      </c>
      <c r="N5" s="5">
        <f t="shared" si="16"/>
        <v>0</v>
      </c>
      <c r="O5" s="5">
        <f>((CA5-CC5)^2+(CB5-CD5)^2)^0.5</f>
        <v>0</v>
      </c>
      <c r="P5" s="5">
        <f t="shared" si="18"/>
        <v>0</v>
      </c>
      <c r="Q5" s="5">
        <f t="shared" si="8"/>
        <v>0</v>
      </c>
      <c r="R5" s="5">
        <f t="shared" si="19"/>
        <v>0</v>
      </c>
      <c r="S5" s="5">
        <f t="shared" si="20"/>
        <v>0</v>
      </c>
      <c r="T5" s="5">
        <f t="shared" si="21"/>
        <v>0</v>
      </c>
      <c r="U5" s="5">
        <f t="shared" si="22"/>
        <v>0</v>
      </c>
      <c r="V5" s="5">
        <f t="shared" si="23"/>
        <v>0</v>
      </c>
      <c r="W5" s="5">
        <f t="shared" si="24"/>
        <v>0</v>
      </c>
      <c r="X5" s="5">
        <f t="shared" si="25"/>
        <v>0</v>
      </c>
      <c r="Y5" s="5">
        <f t="shared" si="9"/>
        <v>0</v>
      </c>
      <c r="Z5" s="5">
        <f t="shared" si="10"/>
        <v>0</v>
      </c>
      <c r="AA5" s="5">
        <f t="shared" si="11"/>
        <v>0</v>
      </c>
      <c r="AB5" s="5">
        <f t="shared" si="12"/>
        <v>0</v>
      </c>
      <c r="AC5" s="6">
        <f t="shared" si="13"/>
        <v>0</v>
      </c>
      <c r="AD5" s="6">
        <f t="shared" si="26"/>
        <v>0</v>
      </c>
      <c r="AE5" s="6">
        <f t="shared" si="27"/>
        <v>0</v>
      </c>
      <c r="AF5" s="6">
        <f t="shared" si="28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14"/>
        <v>0</v>
      </c>
      <c r="M6" s="5">
        <f t="shared" si="15"/>
        <v>0</v>
      </c>
      <c r="N6" s="5">
        <f t="shared" si="16"/>
        <v>0</v>
      </c>
      <c r="O6" s="5">
        <f t="shared" si="17"/>
        <v>0</v>
      </c>
      <c r="P6" s="5">
        <f t="shared" si="18"/>
        <v>0</v>
      </c>
      <c r="Q6" s="5">
        <f t="shared" si="8"/>
        <v>0</v>
      </c>
      <c r="R6" s="5">
        <f t="shared" si="19"/>
        <v>0</v>
      </c>
      <c r="S6" s="5">
        <f t="shared" si="20"/>
        <v>0</v>
      </c>
      <c r="T6" s="5">
        <f t="shared" si="21"/>
        <v>0</v>
      </c>
      <c r="U6" s="5">
        <f t="shared" si="22"/>
        <v>0</v>
      </c>
      <c r="V6" s="5">
        <f t="shared" si="23"/>
        <v>0</v>
      </c>
      <c r="W6" s="5">
        <f t="shared" si="24"/>
        <v>0</v>
      </c>
      <c r="X6" s="5">
        <f t="shared" si="25"/>
        <v>0</v>
      </c>
      <c r="Y6" s="5">
        <f t="shared" si="9"/>
        <v>0</v>
      </c>
      <c r="Z6" s="5">
        <f t="shared" si="10"/>
        <v>0</v>
      </c>
      <c r="AA6" s="5">
        <f t="shared" si="11"/>
        <v>0</v>
      </c>
      <c r="AB6" s="5">
        <f t="shared" si="12"/>
        <v>0</v>
      </c>
      <c r="AC6" s="6">
        <f t="shared" si="13"/>
        <v>0</v>
      </c>
      <c r="AD6" s="6">
        <f t="shared" si="26"/>
        <v>0</v>
      </c>
      <c r="AE6" s="6">
        <f t="shared" si="27"/>
        <v>0</v>
      </c>
      <c r="AF6" s="6">
        <f t="shared" si="28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14"/>
        <v>0</v>
      </c>
      <c r="M7" s="5">
        <f t="shared" si="15"/>
        <v>0</v>
      </c>
      <c r="N7" s="5">
        <f t="shared" si="16"/>
        <v>0</v>
      </c>
      <c r="O7" s="5">
        <f t="shared" si="17"/>
        <v>0</v>
      </c>
      <c r="P7" s="5">
        <f t="shared" si="18"/>
        <v>0</v>
      </c>
      <c r="Q7" s="5">
        <f t="shared" si="8"/>
        <v>0</v>
      </c>
      <c r="R7" s="5">
        <f t="shared" si="19"/>
        <v>0</v>
      </c>
      <c r="S7" s="5">
        <f t="shared" si="20"/>
        <v>0</v>
      </c>
      <c r="T7" s="5">
        <f t="shared" si="21"/>
        <v>0</v>
      </c>
      <c r="U7" s="5">
        <f t="shared" si="22"/>
        <v>0</v>
      </c>
      <c r="V7" s="5">
        <f t="shared" si="23"/>
        <v>0</v>
      </c>
      <c r="W7" s="5">
        <f t="shared" si="24"/>
        <v>0</v>
      </c>
      <c r="X7" s="5">
        <f t="shared" si="25"/>
        <v>0</v>
      </c>
      <c r="Y7" s="5">
        <f t="shared" si="9"/>
        <v>0</v>
      </c>
      <c r="Z7" s="5">
        <f t="shared" si="10"/>
        <v>0</v>
      </c>
      <c r="AA7" s="5">
        <f t="shared" si="11"/>
        <v>0</v>
      </c>
      <c r="AB7" s="5">
        <f t="shared" si="12"/>
        <v>0</v>
      </c>
      <c r="AC7" s="6">
        <f t="shared" si="13"/>
        <v>0</v>
      </c>
      <c r="AD7" s="6">
        <f t="shared" si="26"/>
        <v>0</v>
      </c>
      <c r="AE7" s="6">
        <f t="shared" si="27"/>
        <v>0</v>
      </c>
      <c r="AF7" s="6">
        <f t="shared" si="28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14"/>
        <v>0</v>
      </c>
      <c r="M8" s="5">
        <f t="shared" si="15"/>
        <v>0</v>
      </c>
      <c r="N8" s="5">
        <f t="shared" si="16"/>
        <v>0</v>
      </c>
      <c r="O8" s="5">
        <f t="shared" si="17"/>
        <v>0</v>
      </c>
      <c r="P8" s="5">
        <f t="shared" si="18"/>
        <v>0</v>
      </c>
      <c r="Q8" s="5">
        <f t="shared" si="8"/>
        <v>0</v>
      </c>
      <c r="R8" s="5">
        <f t="shared" si="19"/>
        <v>0</v>
      </c>
      <c r="S8" s="5">
        <f t="shared" si="20"/>
        <v>0</v>
      </c>
      <c r="T8" s="5">
        <f t="shared" si="21"/>
        <v>0</v>
      </c>
      <c r="U8" s="5">
        <f t="shared" si="22"/>
        <v>0</v>
      </c>
      <c r="V8" s="5">
        <f t="shared" si="23"/>
        <v>0</v>
      </c>
      <c r="W8" s="5">
        <f t="shared" si="24"/>
        <v>0</v>
      </c>
      <c r="X8" s="5">
        <f t="shared" si="25"/>
        <v>0</v>
      </c>
      <c r="Y8" s="5">
        <f t="shared" si="9"/>
        <v>0</v>
      </c>
      <c r="Z8" s="5">
        <f t="shared" si="10"/>
        <v>0</v>
      </c>
      <c r="AA8" s="5">
        <f t="shared" si="11"/>
        <v>0</v>
      </c>
      <c r="AB8" s="5">
        <f t="shared" si="12"/>
        <v>0</v>
      </c>
      <c r="AC8" s="6">
        <f t="shared" si="13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14"/>
        <v>0</v>
      </c>
      <c r="M9" s="5">
        <f t="shared" si="15"/>
        <v>0</v>
      </c>
      <c r="N9" s="5">
        <f t="shared" si="16"/>
        <v>0</v>
      </c>
      <c r="O9" s="5">
        <f t="shared" si="17"/>
        <v>0</v>
      </c>
      <c r="P9" s="5">
        <f t="shared" si="18"/>
        <v>0</v>
      </c>
      <c r="Q9" s="5">
        <f t="shared" si="8"/>
        <v>0</v>
      </c>
      <c r="R9" s="5">
        <f t="shared" si="19"/>
        <v>0</v>
      </c>
      <c r="S9" s="5">
        <f t="shared" si="20"/>
        <v>0</v>
      </c>
      <c r="T9" s="5">
        <f t="shared" si="21"/>
        <v>0</v>
      </c>
      <c r="U9" s="5">
        <f t="shared" si="22"/>
        <v>0</v>
      </c>
      <c r="V9" s="5">
        <f t="shared" si="23"/>
        <v>0</v>
      </c>
      <c r="W9" s="5">
        <f t="shared" si="24"/>
        <v>0</v>
      </c>
      <c r="X9" s="5">
        <f t="shared" si="25"/>
        <v>0</v>
      </c>
      <c r="Y9" s="5">
        <f t="shared" si="9"/>
        <v>0</v>
      </c>
      <c r="Z9" s="5">
        <f t="shared" si="10"/>
        <v>0</v>
      </c>
      <c r="AA9" s="5">
        <f t="shared" si="11"/>
        <v>0</v>
      </c>
      <c r="AB9" s="5">
        <f t="shared" si="12"/>
        <v>0</v>
      </c>
      <c r="AC9" s="6">
        <f t="shared" si="13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14"/>
        <v>0</v>
      </c>
      <c r="M10" s="5">
        <f t="shared" si="15"/>
        <v>0</v>
      </c>
      <c r="N10" s="5">
        <f t="shared" si="16"/>
        <v>0</v>
      </c>
      <c r="O10" s="5">
        <f t="shared" si="17"/>
        <v>0</v>
      </c>
      <c r="P10" s="5">
        <f t="shared" si="18"/>
        <v>0</v>
      </c>
      <c r="Q10" s="5">
        <f t="shared" si="8"/>
        <v>0</v>
      </c>
      <c r="R10" s="5">
        <f t="shared" si="19"/>
        <v>0</v>
      </c>
      <c r="S10" s="5">
        <f t="shared" si="20"/>
        <v>0</v>
      </c>
      <c r="T10" s="5">
        <f t="shared" si="21"/>
        <v>0</v>
      </c>
      <c r="U10" s="5">
        <f t="shared" si="22"/>
        <v>0</v>
      </c>
      <c r="V10" s="5">
        <f t="shared" si="23"/>
        <v>0</v>
      </c>
      <c r="W10" s="5">
        <f t="shared" si="24"/>
        <v>0</v>
      </c>
      <c r="X10" s="5">
        <f t="shared" si="25"/>
        <v>0</v>
      </c>
      <c r="Y10" s="5">
        <f t="shared" si="9"/>
        <v>0</v>
      </c>
      <c r="Z10" s="5">
        <f t="shared" si="10"/>
        <v>0</v>
      </c>
      <c r="AA10" s="5">
        <f t="shared" si="11"/>
        <v>0</v>
      </c>
      <c r="AB10" s="5">
        <f t="shared" si="12"/>
        <v>0</v>
      </c>
      <c r="AC10" s="6">
        <f t="shared" si="13"/>
        <v>0</v>
      </c>
      <c r="AD10" s="6">
        <f t="shared" si="26"/>
        <v>0</v>
      </c>
      <c r="AE10" s="6">
        <f t="shared" si="27"/>
        <v>0</v>
      </c>
      <c r="AF10" s="6">
        <f t="shared" si="28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14"/>
        <v>0</v>
      </c>
      <c r="M11" s="5">
        <f t="shared" si="15"/>
        <v>0</v>
      </c>
      <c r="N11" s="5">
        <f t="shared" si="16"/>
        <v>0</v>
      </c>
      <c r="O11" s="5">
        <f t="shared" si="17"/>
        <v>0</v>
      </c>
      <c r="P11" s="5">
        <f t="shared" si="18"/>
        <v>0</v>
      </c>
      <c r="Q11" s="5">
        <f t="shared" si="8"/>
        <v>0</v>
      </c>
      <c r="R11" s="5">
        <f t="shared" si="19"/>
        <v>0</v>
      </c>
      <c r="S11" s="5">
        <f t="shared" si="20"/>
        <v>0</v>
      </c>
      <c r="T11" s="5">
        <f t="shared" si="21"/>
        <v>0</v>
      </c>
      <c r="U11" s="5">
        <f t="shared" si="22"/>
        <v>0</v>
      </c>
      <c r="V11" s="5">
        <f t="shared" si="23"/>
        <v>0</v>
      </c>
      <c r="W11" s="5">
        <f t="shared" si="24"/>
        <v>0</v>
      </c>
      <c r="X11" s="5">
        <f t="shared" si="25"/>
        <v>0</v>
      </c>
      <c r="Y11" s="5">
        <f t="shared" si="9"/>
        <v>0</v>
      </c>
      <c r="Z11" s="5">
        <f t="shared" si="10"/>
        <v>0</v>
      </c>
      <c r="AA11" s="5">
        <f t="shared" si="11"/>
        <v>0</v>
      </c>
      <c r="AB11" s="5">
        <f t="shared" si="12"/>
        <v>0</v>
      </c>
      <c r="AC11" s="6">
        <f t="shared" si="13"/>
        <v>0</v>
      </c>
      <c r="AD11" s="6">
        <f>((CK11-CM11)^2+(CL11-CN11)^2)^0.5</f>
        <v>0</v>
      </c>
      <c r="AE11" s="6">
        <f>((CU11-CW11)^2+(CV11-CX11)^2)^0.5</f>
        <v>0</v>
      </c>
      <c r="AF11" s="6">
        <f>((DE11-DG11)^2+(DF11-DH11)^2)^0.5</f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14"/>
        <v>0</v>
      </c>
      <c r="M12" s="5">
        <f t="shared" si="15"/>
        <v>0</v>
      </c>
      <c r="N12" s="5">
        <f>((BW12-CA12)^2+(BX12-CB12)^2)^0.5 + ((CA12-CC12)^2+(CB12-CD12)^2)^0.5</f>
        <v>0</v>
      </c>
      <c r="O12" s="5">
        <f>((CC12-CE12)^2+(CD12-CF12)^2)^0.5</f>
        <v>0</v>
      </c>
      <c r="P12" s="5">
        <f>((CG12-CI12)^2+(CH12-CJ12)^2)^0.5</f>
        <v>0</v>
      </c>
      <c r="Q12" s="5">
        <f>((CI12-CO12)^2+(CJ12-CP12)^2)^0.5</f>
        <v>0</v>
      </c>
      <c r="R12" s="5">
        <f>((CQ12-CS12)^2+(CR12-CT12)^2)^0.5</f>
        <v>0</v>
      </c>
      <c r="S12" s="5">
        <f>((CS12-CY12)^2+(CT12-CZ12)^2)^0.5</f>
        <v>0</v>
      </c>
      <c r="T12" s="5">
        <f>((DA12-DC12)^2+(DB12-DD12)^2)^0.5</f>
        <v>0</v>
      </c>
      <c r="U12" s="5">
        <f>((DC12-DE12)^2+(DD12-DF12)^2)^0.5</f>
        <v>0</v>
      </c>
      <c r="V12" s="5">
        <f t="shared" si="23"/>
        <v>0</v>
      </c>
      <c r="W12" s="5">
        <f t="shared" si="24"/>
        <v>0</v>
      </c>
      <c r="X12" s="5">
        <f t="shared" si="25"/>
        <v>0</v>
      </c>
      <c r="Y12" s="5">
        <f t="shared" si="9"/>
        <v>0</v>
      </c>
      <c r="Z12" s="5">
        <f t="shared" si="10"/>
        <v>0</v>
      </c>
      <c r="AA12" s="5">
        <f t="shared" si="11"/>
        <v>0</v>
      </c>
      <c r="AB12" s="5">
        <f t="shared" si="12"/>
        <v>0</v>
      </c>
      <c r="AC12" s="6">
        <f t="shared" si="13"/>
        <v>0</v>
      </c>
      <c r="AD12" s="6">
        <f>((CK12-CM12)^2+(CL12-CN12)^2)^0.5</f>
        <v>0</v>
      </c>
      <c r="AE12" s="6">
        <f>((CU12-CW12)^2+(CV12-CX12)^2)^0.5</f>
        <v>0</v>
      </c>
      <c r="AF12" s="6">
        <f>((DE12-DG12)^2+(DF12-DH12)^2)^0.5</f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AVERAGE(D3:D3)</f>
        <v>12.387600000000001</v>
      </c>
      <c r="E13" s="14">
        <f t="shared" ref="E13:AF13" si="29">AVERAGE(E3:E3)</f>
        <v>12.322800000000001</v>
      </c>
      <c r="F13" s="14">
        <f t="shared" si="29"/>
        <v>2.0783999999999998</v>
      </c>
      <c r="G13" s="14">
        <f t="shared" si="29"/>
        <v>0.58420000000000005</v>
      </c>
      <c r="H13" s="14">
        <f t="shared" si="29"/>
        <v>1.1055999999999999</v>
      </c>
      <c r="I13" s="14">
        <f t="shared" si="29"/>
        <v>0.68959999999999999</v>
      </c>
      <c r="J13" s="14">
        <f t="shared" si="29"/>
        <v>1.2928000000000006</v>
      </c>
      <c r="K13" s="14">
        <f t="shared" si="29"/>
        <v>0.86739999999999995</v>
      </c>
      <c r="L13" s="14">
        <f t="shared" si="29"/>
        <v>5.7597453702399024</v>
      </c>
      <c r="M13" s="14">
        <f t="shared" si="29"/>
        <v>1.4810301853777321</v>
      </c>
      <c r="N13" s="14">
        <f t="shared" si="29"/>
        <v>4.8703619096916775</v>
      </c>
      <c r="O13" s="14" t="e">
        <f t="shared" si="29"/>
        <v>#DIV/0!</v>
      </c>
      <c r="P13" s="14">
        <f t="shared" si="29"/>
        <v>5.2188204031179302</v>
      </c>
      <c r="Q13" s="14">
        <f t="shared" si="29"/>
        <v>5.3997646513528714</v>
      </c>
      <c r="R13" s="14">
        <f t="shared" si="29"/>
        <v>3.3361538528671004</v>
      </c>
      <c r="S13" s="14">
        <f t="shared" si="29"/>
        <v>4.0914736037276356</v>
      </c>
      <c r="T13" s="14">
        <f t="shared" si="29"/>
        <v>4.5135662895320374</v>
      </c>
      <c r="U13" s="14">
        <f t="shared" si="29"/>
        <v>5.6776688314835697</v>
      </c>
      <c r="V13" s="14">
        <f t="shared" si="29"/>
        <v>0.88422541243734898</v>
      </c>
      <c r="W13" s="14">
        <f t="shared" si="29"/>
        <v>1.4009978729462795</v>
      </c>
      <c r="X13" s="14">
        <f t="shared" si="29"/>
        <v>0.26890022313118311</v>
      </c>
      <c r="Y13" s="14">
        <f t="shared" si="29"/>
        <v>0.90610000000000002</v>
      </c>
      <c r="Z13" s="14">
        <f t="shared" si="29"/>
        <v>0.36580000000000001</v>
      </c>
      <c r="AA13" s="14">
        <f t="shared" si="29"/>
        <v>1.0762999999999998</v>
      </c>
      <c r="AB13" s="14">
        <f t="shared" si="29"/>
        <v>1.6916</v>
      </c>
      <c r="AC13" s="14">
        <f t="shared" si="29"/>
        <v>1.5341</v>
      </c>
      <c r="AD13" s="14">
        <f t="shared" si="29"/>
        <v>0.18800000000000006</v>
      </c>
      <c r="AE13" s="14">
        <f t="shared" si="29"/>
        <v>0.20640000000000003</v>
      </c>
      <c r="AF13" s="14">
        <f t="shared" si="29"/>
        <v>0.15880000000000005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 t="e">
        <f>STDEV(D3:D3)</f>
        <v>#DIV/0!</v>
      </c>
      <c r="E14" s="14" t="e">
        <f t="shared" ref="E14:AF14" si="30">STDEV(E3:E3)</f>
        <v>#DIV/0!</v>
      </c>
      <c r="F14" s="14" t="e">
        <f t="shared" si="30"/>
        <v>#DIV/0!</v>
      </c>
      <c r="G14" s="14" t="e">
        <f t="shared" si="30"/>
        <v>#DIV/0!</v>
      </c>
      <c r="H14" s="14" t="e">
        <f t="shared" si="30"/>
        <v>#DIV/0!</v>
      </c>
      <c r="I14" s="14" t="e">
        <f t="shared" si="30"/>
        <v>#DIV/0!</v>
      </c>
      <c r="J14" s="14" t="e">
        <f t="shared" si="30"/>
        <v>#DIV/0!</v>
      </c>
      <c r="K14" s="14" t="e">
        <f t="shared" si="30"/>
        <v>#DIV/0!</v>
      </c>
      <c r="L14" s="14" t="e">
        <f t="shared" si="30"/>
        <v>#DIV/0!</v>
      </c>
      <c r="M14" s="14" t="e">
        <f t="shared" si="30"/>
        <v>#DIV/0!</v>
      </c>
      <c r="N14" s="14" t="e">
        <f t="shared" si="30"/>
        <v>#DIV/0!</v>
      </c>
      <c r="O14" s="14" t="e">
        <f t="shared" si="30"/>
        <v>#DIV/0!</v>
      </c>
      <c r="P14" s="14" t="e">
        <f t="shared" si="30"/>
        <v>#DIV/0!</v>
      </c>
      <c r="Q14" s="14" t="e">
        <f t="shared" si="30"/>
        <v>#DIV/0!</v>
      </c>
      <c r="R14" s="14" t="e">
        <f t="shared" si="30"/>
        <v>#DIV/0!</v>
      </c>
      <c r="S14" s="14" t="e">
        <f t="shared" si="30"/>
        <v>#DIV/0!</v>
      </c>
      <c r="T14" s="14" t="e">
        <f t="shared" si="30"/>
        <v>#DIV/0!</v>
      </c>
      <c r="U14" s="14" t="e">
        <f t="shared" si="30"/>
        <v>#DIV/0!</v>
      </c>
      <c r="V14" s="14" t="e">
        <f t="shared" si="30"/>
        <v>#DIV/0!</v>
      </c>
      <c r="W14" s="14" t="e">
        <f t="shared" si="30"/>
        <v>#DIV/0!</v>
      </c>
      <c r="X14" s="14" t="e">
        <f t="shared" si="30"/>
        <v>#DIV/0!</v>
      </c>
      <c r="Y14" s="14" t="e">
        <f t="shared" si="30"/>
        <v>#DIV/0!</v>
      </c>
      <c r="Z14" s="14" t="e">
        <f t="shared" si="30"/>
        <v>#DIV/0!</v>
      </c>
      <c r="AA14" s="14" t="e">
        <f t="shared" si="30"/>
        <v>#DIV/0!</v>
      </c>
      <c r="AB14" s="14" t="e">
        <f t="shared" si="30"/>
        <v>#DIV/0!</v>
      </c>
      <c r="AC14" s="14" t="e">
        <f t="shared" si="30"/>
        <v>#DIV/0!</v>
      </c>
      <c r="AD14" s="14" t="e">
        <f t="shared" si="30"/>
        <v>#DIV/0!</v>
      </c>
      <c r="AE14" s="14" t="e">
        <f t="shared" si="30"/>
        <v>#DIV/0!</v>
      </c>
      <c r="AF14" s="14" t="e">
        <f t="shared" si="30"/>
        <v>#DIV/0!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MAX(D3:D3)-MIN(D3:D3)</f>
        <v>0</v>
      </c>
      <c r="E15" s="14">
        <f t="shared" ref="E15:AF15" si="31">MAX(E3:E3)-MIN(E3:E3)</f>
        <v>0</v>
      </c>
      <c r="F15" s="14">
        <f t="shared" si="31"/>
        <v>0</v>
      </c>
      <c r="G15" s="14">
        <f t="shared" si="31"/>
        <v>0</v>
      </c>
      <c r="H15" s="14">
        <f t="shared" si="31"/>
        <v>0</v>
      </c>
      <c r="I15" s="14">
        <f t="shared" si="31"/>
        <v>0</v>
      </c>
      <c r="J15" s="14">
        <f t="shared" si="31"/>
        <v>0</v>
      </c>
      <c r="K15" s="14">
        <f t="shared" si="31"/>
        <v>0</v>
      </c>
      <c r="L15" s="14">
        <f t="shared" si="31"/>
        <v>0</v>
      </c>
      <c r="M15" s="14">
        <f t="shared" si="31"/>
        <v>0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</v>
      </c>
      <c r="S15" s="14">
        <f t="shared" si="31"/>
        <v>0</v>
      </c>
      <c r="T15" s="14">
        <f t="shared" si="31"/>
        <v>0</v>
      </c>
      <c r="U15" s="14">
        <f t="shared" si="31"/>
        <v>0</v>
      </c>
      <c r="V15" s="14">
        <f t="shared" si="31"/>
        <v>0</v>
      </c>
      <c r="W15" s="14">
        <f t="shared" si="31"/>
        <v>0</v>
      </c>
      <c r="X15" s="14">
        <f t="shared" si="31"/>
        <v>0</v>
      </c>
      <c r="Y15" s="14">
        <f t="shared" si="31"/>
        <v>0</v>
      </c>
      <c r="Z15" s="14">
        <f t="shared" si="31"/>
        <v>0</v>
      </c>
      <c r="AA15" s="14">
        <f t="shared" si="31"/>
        <v>0</v>
      </c>
      <c r="AB15" s="14">
        <f t="shared" si="31"/>
        <v>0</v>
      </c>
      <c r="AC15" s="14">
        <f t="shared" si="31"/>
        <v>0</v>
      </c>
      <c r="AD15" s="14">
        <f t="shared" si="31"/>
        <v>0</v>
      </c>
      <c r="AE15" s="14">
        <f t="shared" si="31"/>
        <v>0</v>
      </c>
      <c r="AF15" s="14">
        <f t="shared" si="31"/>
        <v>0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MIN(D3:D3)</f>
        <v>12.387600000000001</v>
      </c>
      <c r="E16" s="14">
        <f t="shared" ref="E16:AF16" si="32">MIN(E3:E3)</f>
        <v>12.322800000000001</v>
      </c>
      <c r="F16" s="14">
        <f t="shared" si="32"/>
        <v>2.0783999999999998</v>
      </c>
      <c r="G16" s="14">
        <f t="shared" si="32"/>
        <v>0.58420000000000005</v>
      </c>
      <c r="H16" s="14">
        <f t="shared" si="32"/>
        <v>1.1055999999999999</v>
      </c>
      <c r="I16" s="14">
        <f t="shared" si="32"/>
        <v>0.68959999999999999</v>
      </c>
      <c r="J16" s="14">
        <f t="shared" si="32"/>
        <v>1.2928000000000006</v>
      </c>
      <c r="K16" s="14">
        <f t="shared" si="32"/>
        <v>0.86739999999999995</v>
      </c>
      <c r="L16" s="14">
        <f t="shared" si="32"/>
        <v>5.7597453702399024</v>
      </c>
      <c r="M16" s="14">
        <f t="shared" si="32"/>
        <v>1.4810301853777321</v>
      </c>
      <c r="N16" s="14">
        <f t="shared" si="32"/>
        <v>4.8703619096916775</v>
      </c>
      <c r="O16" s="14">
        <f t="shared" si="32"/>
        <v>0</v>
      </c>
      <c r="P16" s="14">
        <f t="shared" si="32"/>
        <v>5.2188204031179302</v>
      </c>
      <c r="Q16" s="14">
        <f t="shared" si="32"/>
        <v>5.3997646513528714</v>
      </c>
      <c r="R16" s="14">
        <f t="shared" si="32"/>
        <v>3.3361538528671004</v>
      </c>
      <c r="S16" s="14">
        <f t="shared" si="32"/>
        <v>4.0914736037276356</v>
      </c>
      <c r="T16" s="14">
        <f t="shared" si="32"/>
        <v>4.5135662895320374</v>
      </c>
      <c r="U16" s="14">
        <f t="shared" si="32"/>
        <v>5.6776688314835697</v>
      </c>
      <c r="V16" s="14">
        <f t="shared" si="32"/>
        <v>0.88422541243734898</v>
      </c>
      <c r="W16" s="14">
        <f t="shared" si="32"/>
        <v>1.4009978729462795</v>
      </c>
      <c r="X16" s="14">
        <f t="shared" si="32"/>
        <v>0.26890022313118311</v>
      </c>
      <c r="Y16" s="14">
        <f t="shared" si="32"/>
        <v>0.90610000000000002</v>
      </c>
      <c r="Z16" s="14">
        <f t="shared" si="32"/>
        <v>0.36580000000000001</v>
      </c>
      <c r="AA16" s="14">
        <f t="shared" si="32"/>
        <v>1.0762999999999998</v>
      </c>
      <c r="AB16" s="14">
        <f t="shared" si="32"/>
        <v>1.6916</v>
      </c>
      <c r="AC16" s="14">
        <f t="shared" si="32"/>
        <v>1.5341</v>
      </c>
      <c r="AD16" s="14">
        <f t="shared" si="32"/>
        <v>0.18800000000000006</v>
      </c>
      <c r="AE16" s="14">
        <f t="shared" si="32"/>
        <v>0.20640000000000003</v>
      </c>
      <c r="AF16" s="14">
        <f t="shared" si="32"/>
        <v>0.15880000000000005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MAX(D3:D3)</f>
        <v>12.387600000000001</v>
      </c>
      <c r="E17" s="14">
        <f t="shared" ref="E17:AF17" si="33">MAX(E3:E3)</f>
        <v>12.322800000000001</v>
      </c>
      <c r="F17" s="14">
        <f t="shared" si="33"/>
        <v>2.0783999999999998</v>
      </c>
      <c r="G17" s="14">
        <f t="shared" si="33"/>
        <v>0.58420000000000005</v>
      </c>
      <c r="H17" s="14">
        <f t="shared" si="33"/>
        <v>1.1055999999999999</v>
      </c>
      <c r="I17" s="14">
        <f t="shared" si="33"/>
        <v>0.68959999999999999</v>
      </c>
      <c r="J17" s="14">
        <f t="shared" si="33"/>
        <v>1.2928000000000006</v>
      </c>
      <c r="K17" s="14">
        <f t="shared" si="33"/>
        <v>0.86739999999999995</v>
      </c>
      <c r="L17" s="14">
        <f t="shared" si="33"/>
        <v>5.7597453702399024</v>
      </c>
      <c r="M17" s="14">
        <f t="shared" si="33"/>
        <v>1.4810301853777321</v>
      </c>
      <c r="N17" s="14">
        <f t="shared" si="33"/>
        <v>4.8703619096916775</v>
      </c>
      <c r="O17" s="14">
        <f t="shared" si="33"/>
        <v>0</v>
      </c>
      <c r="P17" s="14">
        <f t="shared" si="33"/>
        <v>5.2188204031179302</v>
      </c>
      <c r="Q17" s="14">
        <f t="shared" si="33"/>
        <v>5.3997646513528714</v>
      </c>
      <c r="R17" s="14">
        <f t="shared" si="33"/>
        <v>3.3361538528671004</v>
      </c>
      <c r="S17" s="14">
        <f t="shared" si="33"/>
        <v>4.0914736037276356</v>
      </c>
      <c r="T17" s="14">
        <f t="shared" si="33"/>
        <v>4.5135662895320374</v>
      </c>
      <c r="U17" s="14">
        <f t="shared" si="33"/>
        <v>5.6776688314835697</v>
      </c>
      <c r="V17" s="14">
        <f t="shared" si="33"/>
        <v>0.88422541243734898</v>
      </c>
      <c r="W17" s="14">
        <f t="shared" si="33"/>
        <v>1.4009978729462795</v>
      </c>
      <c r="X17" s="14">
        <f t="shared" si="33"/>
        <v>0.26890022313118311</v>
      </c>
      <c r="Y17" s="14">
        <f t="shared" si="33"/>
        <v>0.90610000000000002</v>
      </c>
      <c r="Z17" s="14">
        <f t="shared" si="33"/>
        <v>0.36580000000000001</v>
      </c>
      <c r="AA17" s="14">
        <f t="shared" si="33"/>
        <v>1.0762999999999998</v>
      </c>
      <c r="AB17" s="14">
        <f t="shared" si="33"/>
        <v>1.6916</v>
      </c>
      <c r="AC17" s="14">
        <f t="shared" si="33"/>
        <v>1.5341</v>
      </c>
      <c r="AD17" s="14">
        <f t="shared" si="33"/>
        <v>0.18800000000000006</v>
      </c>
      <c r="AE17" s="14">
        <f t="shared" si="33"/>
        <v>0.20640000000000003</v>
      </c>
      <c r="AF17" s="14">
        <f t="shared" si="33"/>
        <v>0.15880000000000005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COUNT(D3:D3)</f>
        <v>1</v>
      </c>
      <c r="E18" s="15">
        <f t="shared" ref="E18:AF18" si="34">COUNT(E3:E3)</f>
        <v>1</v>
      </c>
      <c r="F18" s="15">
        <f t="shared" si="34"/>
        <v>1</v>
      </c>
      <c r="G18" s="15">
        <f t="shared" si="34"/>
        <v>1</v>
      </c>
      <c r="H18" s="15">
        <f t="shared" si="34"/>
        <v>1</v>
      </c>
      <c r="I18" s="15">
        <f t="shared" si="34"/>
        <v>1</v>
      </c>
      <c r="J18" s="15">
        <f t="shared" si="34"/>
        <v>1</v>
      </c>
      <c r="K18" s="15">
        <f t="shared" si="34"/>
        <v>1</v>
      </c>
      <c r="L18" s="15">
        <f t="shared" si="34"/>
        <v>1</v>
      </c>
      <c r="M18" s="15">
        <f t="shared" si="34"/>
        <v>1</v>
      </c>
      <c r="N18" s="15">
        <f t="shared" si="34"/>
        <v>1</v>
      </c>
      <c r="O18" s="15">
        <f t="shared" si="34"/>
        <v>0</v>
      </c>
      <c r="P18" s="15">
        <f t="shared" si="34"/>
        <v>1</v>
      </c>
      <c r="Q18" s="15">
        <f t="shared" si="34"/>
        <v>1</v>
      </c>
      <c r="R18" s="15">
        <f t="shared" si="34"/>
        <v>1</v>
      </c>
      <c r="S18" s="15">
        <f t="shared" si="34"/>
        <v>1</v>
      </c>
      <c r="T18" s="15">
        <f t="shared" si="34"/>
        <v>1</v>
      </c>
      <c r="U18" s="15">
        <f t="shared" si="34"/>
        <v>1</v>
      </c>
      <c r="V18" s="15">
        <f t="shared" si="34"/>
        <v>1</v>
      </c>
      <c r="W18" s="15">
        <f t="shared" si="34"/>
        <v>1</v>
      </c>
      <c r="X18" s="15">
        <f t="shared" si="34"/>
        <v>1</v>
      </c>
      <c r="Y18" s="15">
        <f t="shared" si="34"/>
        <v>1</v>
      </c>
      <c r="Z18" s="15">
        <f t="shared" si="34"/>
        <v>1</v>
      </c>
      <c r="AA18" s="15">
        <f t="shared" si="34"/>
        <v>1</v>
      </c>
      <c r="AB18" s="15">
        <f t="shared" si="34"/>
        <v>1</v>
      </c>
      <c r="AC18" s="15">
        <f t="shared" si="34"/>
        <v>1</v>
      </c>
      <c r="AD18" s="15">
        <f t="shared" si="34"/>
        <v>1</v>
      </c>
      <c r="AE18" s="15">
        <f t="shared" si="34"/>
        <v>1</v>
      </c>
      <c r="AF18" s="15">
        <f t="shared" si="34"/>
        <v>1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/>
      <c r="C23" s="1"/>
      <c r="D23" s="5">
        <f t="shared" ref="D23:D31" si="35">((AG23-AW23)^2+(AH23-AX23)^2)^0.5</f>
        <v>0</v>
      </c>
      <c r="E23" s="5">
        <f t="shared" ref="E23:E31" si="36">((AG23-AU23)^2+(AH23-AV23)^2)^0.5</f>
        <v>0</v>
      </c>
      <c r="F23" s="5">
        <f t="shared" ref="F23:F31" si="37">((AG23-AM23)^2+(AH23-AN23)^2)^0.5</f>
        <v>0</v>
      </c>
      <c r="G23" s="5">
        <f t="shared" ref="G23:G31" si="38">((AG23-AI23)^2+(AH23-AJ23)^2)^0.5</f>
        <v>0</v>
      </c>
      <c r="H23" s="5">
        <f t="shared" ref="H23:H31" si="39">((AK23-AM23)^2+(AL23-AN23)^2)^0.5</f>
        <v>0</v>
      </c>
      <c r="I23" s="5">
        <f t="shared" ref="I23:I31" si="40">((AM23-AO23)^2+(AN23-AP23)^2)^0.5</f>
        <v>0</v>
      </c>
      <c r="J23" s="5">
        <f t="shared" ref="J23:J31" si="41">((AO23-AQ23)^2+(AP23-AR23)^2)^0.5</f>
        <v>0</v>
      </c>
      <c r="K23" s="5">
        <f t="shared" ref="K23:K31" si="42">((AQ23-AS23)^2+(AR23-AT23)^2)^0.5</f>
        <v>0</v>
      </c>
      <c r="L23" s="5">
        <f t="shared" ref="L23:L31" si="43">((BS23-BU23)^2+(BT23-BV23)^2)^0.5</f>
        <v>0</v>
      </c>
      <c r="M23" s="5">
        <f t="shared" ref="M23:M31" si="44">((BU23-BW23)^2+(BV23-BX23)^2)^0.5</f>
        <v>0</v>
      </c>
      <c r="N23" s="5">
        <f t="shared" ref="N23:N31" si="45">((BW23-BY23)^2+(BX23-BZ23)^2)^0.5 + ((BY23-CA23)^2+(BZ23-CB23)^2)^0.5</f>
        <v>0</v>
      </c>
      <c r="O23" s="5">
        <f t="shared" ref="O23:O31" si="46">((CA23-CC23)^2+(CB23-CD23)^2)^0.5</f>
        <v>0</v>
      </c>
      <c r="P23" s="5">
        <f>((CE23-CG23)^2+(CF23-CH23)^2)^0.5</f>
        <v>0</v>
      </c>
      <c r="Q23" s="5">
        <f t="shared" ref="Q23:Q31" si="47">((CG23-CI23)^2+(CH23-CJ23)^2)^0.5</f>
        <v>0</v>
      </c>
      <c r="R23" s="5">
        <f>((CO23-CQ23)^2+(CP23-CR23)^2)^0.5</f>
        <v>0</v>
      </c>
      <c r="S23" s="5">
        <f>((CQ23-CS23)^2+(CR23-CT23)^2)^0.5</f>
        <v>0</v>
      </c>
      <c r="T23" s="5">
        <f>((CY23-DA23)^2+(CZ23-DB23)^2)^0.5</f>
        <v>0</v>
      </c>
      <c r="U23" s="5">
        <f>((DA23-DC23)^2+(DB23-DD23)^2)^0.5</f>
        <v>0</v>
      </c>
      <c r="V23" s="5">
        <f>((DI23-DK23)^2+(DJ23-DL23)^2)^0.5</f>
        <v>0</v>
      </c>
      <c r="W23" s="5">
        <f>((DK23-DM23)^2+(DL23-DN23)^2)^0.5</f>
        <v>0</v>
      </c>
      <c r="X23" s="5">
        <f>((DM23-DO23)^2+(DN23-DP23)^2)^0.5</f>
        <v>0</v>
      </c>
      <c r="Y23" s="5">
        <f t="shared" ref="Y23:Y31" si="48">((BE23-BK23)^2+(BF23-BL23)^2)^0.5</f>
        <v>0</v>
      </c>
      <c r="Z23" s="5">
        <f t="shared" ref="Z23:Z31" si="49">((BG23-BI23)^2+(BH23-BJ23)^2)^0.5</f>
        <v>0</v>
      </c>
      <c r="AA23" s="5">
        <f t="shared" ref="AA23:AA31" si="50">((BC23-BM23)^2+(BD23-BN23)^2)^0.5</f>
        <v>0</v>
      </c>
      <c r="AB23" s="5">
        <f t="shared" ref="AB23:AB31" si="51">((BA23-BO23)^2+(BB23-BP23)^2)^0.5</f>
        <v>0</v>
      </c>
      <c r="AC23" s="6">
        <f t="shared" ref="AC23:AC31" si="52">((AY23-BQ23)^2+(AZ23-BR23)^2)^0.5</f>
        <v>0</v>
      </c>
      <c r="AD23" s="6">
        <f>((CK23-CM23)^2+(CL23-CN23)^2)^0.5</f>
        <v>0</v>
      </c>
      <c r="AE23" s="6">
        <f>((CU23-CW23)^2+(CV23-CX23)^2)^0.5</f>
        <v>0</v>
      </c>
      <c r="AF23" s="6">
        <f>((DE23-DG23)^2+(DF23-DH23)^2)^0.5</f>
        <v>0</v>
      </c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18"/>
      <c r="AZ23" s="18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</row>
    <row r="24" spans="2:120" x14ac:dyDescent="0.2">
      <c r="B24" s="1"/>
      <c r="C24" s="1"/>
      <c r="D24" s="5">
        <f t="shared" si="35"/>
        <v>0</v>
      </c>
      <c r="E24" s="5">
        <f t="shared" si="36"/>
        <v>0</v>
      </c>
      <c r="F24" s="5">
        <f t="shared" si="37"/>
        <v>0</v>
      </c>
      <c r="G24" s="5">
        <f t="shared" si="38"/>
        <v>0</v>
      </c>
      <c r="H24" s="5">
        <f t="shared" si="39"/>
        <v>0</v>
      </c>
      <c r="I24" s="5">
        <f t="shared" si="40"/>
        <v>0</v>
      </c>
      <c r="J24" s="5">
        <f t="shared" si="41"/>
        <v>0</v>
      </c>
      <c r="K24" s="5">
        <f t="shared" si="42"/>
        <v>0</v>
      </c>
      <c r="L24" s="5">
        <f t="shared" si="43"/>
        <v>0</v>
      </c>
      <c r="M24" s="5">
        <f t="shared" si="44"/>
        <v>0</v>
      </c>
      <c r="N24" s="5">
        <f t="shared" si="45"/>
        <v>0</v>
      </c>
      <c r="O24" s="5">
        <f t="shared" si="46"/>
        <v>0</v>
      </c>
      <c r="P24" s="5">
        <f t="shared" ref="P24:P31" si="53">((CE24-CG24)^2+(CF24-CH24)^2)^0.5</f>
        <v>0</v>
      </c>
      <c r="Q24" s="5">
        <f t="shared" si="47"/>
        <v>0</v>
      </c>
      <c r="R24" s="5">
        <f t="shared" ref="R24:R31" si="54">((CO24-CQ24)^2+(CP24-CR24)^2)^0.5</f>
        <v>0</v>
      </c>
      <c r="S24" s="5">
        <f t="shared" ref="S24:S31" si="55">((CQ24-CS24)^2+(CR24-CT24)^2)^0.5</f>
        <v>0</v>
      </c>
      <c r="T24" s="5">
        <f t="shared" ref="T24:T31" si="56">((CY24-DA24)^2+(CZ24-DB24)^2)^0.5</f>
        <v>0</v>
      </c>
      <c r="U24" s="5">
        <f t="shared" ref="U24:U31" si="57">((DA24-DC24)^2+(DB24-DD24)^2)^0.5</f>
        <v>0</v>
      </c>
      <c r="V24" s="5">
        <f t="shared" ref="V24:V31" si="58">((DI24-DK24)^2+(DJ24-DL24)^2)^0.5</f>
        <v>0</v>
      </c>
      <c r="W24" s="5">
        <f t="shared" ref="W24:W31" si="59">((DK24-DM24)^2+(DL24-DN24)^2)^0.5</f>
        <v>0</v>
      </c>
      <c r="X24" s="5">
        <f t="shared" ref="X24:X31" si="60">((DM24-DO24)^2+(DN24-DP24)^2)^0.5</f>
        <v>0</v>
      </c>
      <c r="Y24" s="5">
        <f t="shared" si="48"/>
        <v>0</v>
      </c>
      <c r="Z24" s="5">
        <f t="shared" si="49"/>
        <v>0</v>
      </c>
      <c r="AA24" s="5">
        <f t="shared" si="50"/>
        <v>0</v>
      </c>
      <c r="AB24" s="5">
        <f t="shared" si="51"/>
        <v>0</v>
      </c>
      <c r="AC24" s="6">
        <f t="shared" si="52"/>
        <v>0</v>
      </c>
      <c r="AD24" s="6">
        <f t="shared" ref="AD24:AD31" si="61">((CK24-CM24)^2+(CL24-CN24)^2)^0.5</f>
        <v>0</v>
      </c>
      <c r="AE24" s="6">
        <f t="shared" ref="AE24:AE31" si="62">((CU24-CW24)^2+(CV24-CX24)^2)^0.5</f>
        <v>0</v>
      </c>
      <c r="AF24" s="6">
        <f t="shared" ref="AF24:AF31" si="63">((DE24-DG24)^2+(DF24-DH24)^2)^0.5</f>
        <v>0</v>
      </c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18"/>
      <c r="AZ24" s="18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</row>
    <row r="25" spans="2:120" x14ac:dyDescent="0.2">
      <c r="B25" s="1"/>
      <c r="C25" s="1"/>
      <c r="D25" s="5">
        <f t="shared" si="35"/>
        <v>0</v>
      </c>
      <c r="E25" s="5">
        <f t="shared" si="36"/>
        <v>0</v>
      </c>
      <c r="F25" s="5">
        <f t="shared" si="37"/>
        <v>0</v>
      </c>
      <c r="G25" s="5">
        <f t="shared" si="38"/>
        <v>0</v>
      </c>
      <c r="H25" s="5">
        <f t="shared" si="39"/>
        <v>0</v>
      </c>
      <c r="I25" s="5">
        <f t="shared" si="40"/>
        <v>0</v>
      </c>
      <c r="J25" s="5">
        <f t="shared" si="41"/>
        <v>0</v>
      </c>
      <c r="K25" s="5">
        <f t="shared" si="42"/>
        <v>0</v>
      </c>
      <c r="L25" s="5">
        <f t="shared" si="43"/>
        <v>0</v>
      </c>
      <c r="M25" s="5">
        <f t="shared" si="44"/>
        <v>0</v>
      </c>
      <c r="N25" s="5">
        <f t="shared" si="45"/>
        <v>0</v>
      </c>
      <c r="O25" s="5">
        <f>((CA25-CC25)^2+(CB25-CD25)^2)^0.5</f>
        <v>0</v>
      </c>
      <c r="P25" s="5">
        <f t="shared" si="53"/>
        <v>0</v>
      </c>
      <c r="Q25" s="5">
        <f t="shared" si="47"/>
        <v>0</v>
      </c>
      <c r="R25" s="5">
        <f t="shared" si="54"/>
        <v>0</v>
      </c>
      <c r="S25" s="5">
        <f t="shared" si="55"/>
        <v>0</v>
      </c>
      <c r="T25" s="5">
        <f t="shared" si="56"/>
        <v>0</v>
      </c>
      <c r="U25" s="5">
        <f t="shared" si="57"/>
        <v>0</v>
      </c>
      <c r="V25" s="5">
        <f t="shared" si="58"/>
        <v>0</v>
      </c>
      <c r="W25" s="5">
        <f t="shared" si="59"/>
        <v>0</v>
      </c>
      <c r="X25" s="5">
        <f t="shared" si="60"/>
        <v>0</v>
      </c>
      <c r="Y25" s="5">
        <f t="shared" si="48"/>
        <v>0</v>
      </c>
      <c r="Z25" s="5">
        <f t="shared" si="49"/>
        <v>0</v>
      </c>
      <c r="AA25" s="5">
        <f t="shared" si="50"/>
        <v>0</v>
      </c>
      <c r="AB25" s="5">
        <f t="shared" si="51"/>
        <v>0</v>
      </c>
      <c r="AC25" s="6">
        <f t="shared" si="52"/>
        <v>0</v>
      </c>
      <c r="AD25" s="6">
        <f t="shared" si="61"/>
        <v>0</v>
      </c>
      <c r="AE25" s="6">
        <f t="shared" si="62"/>
        <v>0</v>
      </c>
      <c r="AF25" s="6">
        <f t="shared" si="63"/>
        <v>0</v>
      </c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21"/>
      <c r="AT25" s="9"/>
      <c r="AU25" s="9"/>
      <c r="AV25" s="9"/>
      <c r="AW25" s="9"/>
      <c r="AX25" s="9"/>
      <c r="AY25" s="18"/>
      <c r="AZ25" s="18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</row>
    <row r="26" spans="2:120" x14ac:dyDescent="0.2">
      <c r="B26" s="1"/>
      <c r="C26" s="1"/>
      <c r="D26" s="5">
        <f t="shared" si="35"/>
        <v>0</v>
      </c>
      <c r="E26" s="5">
        <f t="shared" si="36"/>
        <v>0</v>
      </c>
      <c r="F26" s="5">
        <f t="shared" si="37"/>
        <v>0</v>
      </c>
      <c r="G26" s="5">
        <f t="shared" si="38"/>
        <v>0</v>
      </c>
      <c r="H26" s="5">
        <f t="shared" si="39"/>
        <v>0</v>
      </c>
      <c r="I26" s="5">
        <f t="shared" si="40"/>
        <v>0</v>
      </c>
      <c r="J26" s="5">
        <f t="shared" si="41"/>
        <v>0</v>
      </c>
      <c r="K26" s="5">
        <f t="shared" si="42"/>
        <v>0</v>
      </c>
      <c r="L26" s="5">
        <f t="shared" si="43"/>
        <v>0</v>
      </c>
      <c r="M26" s="5">
        <f t="shared" si="44"/>
        <v>0</v>
      </c>
      <c r="N26" s="5">
        <f t="shared" si="45"/>
        <v>0</v>
      </c>
      <c r="O26" s="5">
        <f t="shared" si="46"/>
        <v>0</v>
      </c>
      <c r="P26" s="5">
        <f t="shared" si="53"/>
        <v>0</v>
      </c>
      <c r="Q26" s="5">
        <f t="shared" si="47"/>
        <v>0</v>
      </c>
      <c r="R26" s="5">
        <f t="shared" si="54"/>
        <v>0</v>
      </c>
      <c r="S26" s="5">
        <f t="shared" si="55"/>
        <v>0</v>
      </c>
      <c r="T26" s="5">
        <f t="shared" si="56"/>
        <v>0</v>
      </c>
      <c r="U26" s="5">
        <f t="shared" si="57"/>
        <v>0</v>
      </c>
      <c r="V26" s="5">
        <f t="shared" si="58"/>
        <v>0</v>
      </c>
      <c r="W26" s="5">
        <f t="shared" si="59"/>
        <v>0</v>
      </c>
      <c r="X26" s="5">
        <f t="shared" si="60"/>
        <v>0</v>
      </c>
      <c r="Y26" s="5">
        <f t="shared" si="48"/>
        <v>0</v>
      </c>
      <c r="Z26" s="5">
        <f t="shared" si="49"/>
        <v>0</v>
      </c>
      <c r="AA26" s="5">
        <f t="shared" si="50"/>
        <v>0</v>
      </c>
      <c r="AB26" s="5">
        <f t="shared" si="51"/>
        <v>0</v>
      </c>
      <c r="AC26" s="6">
        <f t="shared" si="52"/>
        <v>0</v>
      </c>
      <c r="AD26" s="6">
        <f t="shared" si="61"/>
        <v>0</v>
      </c>
      <c r="AE26" s="6">
        <f t="shared" si="62"/>
        <v>0</v>
      </c>
      <c r="AF26" s="6">
        <f t="shared" si="63"/>
        <v>0</v>
      </c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18"/>
      <c r="AZ26" s="18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</row>
    <row r="27" spans="2:120" x14ac:dyDescent="0.2">
      <c r="B27" s="1"/>
      <c r="C27" s="1"/>
      <c r="D27" s="5">
        <f t="shared" si="35"/>
        <v>0</v>
      </c>
      <c r="E27" s="5">
        <f t="shared" si="36"/>
        <v>0</v>
      </c>
      <c r="F27" s="5">
        <f t="shared" si="37"/>
        <v>0</v>
      </c>
      <c r="G27" s="5">
        <f t="shared" si="38"/>
        <v>0</v>
      </c>
      <c r="H27" s="5">
        <f t="shared" si="39"/>
        <v>0</v>
      </c>
      <c r="I27" s="5">
        <f t="shared" si="40"/>
        <v>0</v>
      </c>
      <c r="J27" s="5">
        <f t="shared" si="41"/>
        <v>0</v>
      </c>
      <c r="K27" s="5">
        <f t="shared" si="42"/>
        <v>0</v>
      </c>
      <c r="L27" s="5">
        <f t="shared" si="43"/>
        <v>0</v>
      </c>
      <c r="M27" s="5">
        <f t="shared" si="44"/>
        <v>0</v>
      </c>
      <c r="N27" s="5">
        <f t="shared" si="45"/>
        <v>0</v>
      </c>
      <c r="O27" s="5">
        <f t="shared" si="46"/>
        <v>0</v>
      </c>
      <c r="P27" s="5">
        <f t="shared" si="53"/>
        <v>0</v>
      </c>
      <c r="Q27" s="5">
        <f t="shared" si="47"/>
        <v>0</v>
      </c>
      <c r="R27" s="5">
        <f t="shared" si="54"/>
        <v>0</v>
      </c>
      <c r="S27" s="5">
        <f t="shared" si="55"/>
        <v>0</v>
      </c>
      <c r="T27" s="5">
        <f t="shared" si="56"/>
        <v>0</v>
      </c>
      <c r="U27" s="5">
        <f t="shared" si="57"/>
        <v>0</v>
      </c>
      <c r="V27" s="5">
        <f t="shared" si="58"/>
        <v>0</v>
      </c>
      <c r="W27" s="5">
        <f t="shared" si="59"/>
        <v>0</v>
      </c>
      <c r="X27" s="5">
        <f t="shared" si="60"/>
        <v>0</v>
      </c>
      <c r="Y27" s="5">
        <f t="shared" si="48"/>
        <v>0</v>
      </c>
      <c r="Z27" s="5">
        <f t="shared" si="49"/>
        <v>0</v>
      </c>
      <c r="AA27" s="5">
        <f t="shared" si="50"/>
        <v>0</v>
      </c>
      <c r="AB27" s="5">
        <f t="shared" si="51"/>
        <v>0</v>
      </c>
      <c r="AC27" s="6">
        <f t="shared" si="52"/>
        <v>0</v>
      </c>
      <c r="AD27" s="6">
        <f t="shared" si="61"/>
        <v>0</v>
      </c>
      <c r="AE27" s="6">
        <f t="shared" si="62"/>
        <v>0</v>
      </c>
      <c r="AF27" s="6">
        <f t="shared" si="63"/>
        <v>0</v>
      </c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18"/>
      <c r="AZ27" s="18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3"/>
        <v>0</v>
      </c>
      <c r="M28" s="5">
        <f t="shared" si="44"/>
        <v>0</v>
      </c>
      <c r="N28" s="5">
        <f t="shared" si="45"/>
        <v>0</v>
      </c>
      <c r="O28" s="5">
        <f t="shared" si="46"/>
        <v>0</v>
      </c>
      <c r="P28" s="5">
        <f t="shared" si="53"/>
        <v>0</v>
      </c>
      <c r="Q28" s="5">
        <f t="shared" si="47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8"/>
        <v>0</v>
      </c>
      <c r="Z28" s="5">
        <f t="shared" si="49"/>
        <v>0</v>
      </c>
      <c r="AA28" s="5">
        <f t="shared" si="50"/>
        <v>0</v>
      </c>
      <c r="AB28" s="5">
        <f t="shared" si="51"/>
        <v>0</v>
      </c>
      <c r="AC28" s="6">
        <f t="shared" si="52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3"/>
        <v>0</v>
      </c>
      <c r="M29" s="5">
        <f t="shared" si="44"/>
        <v>0</v>
      </c>
      <c r="N29" s="5">
        <f t="shared" si="45"/>
        <v>0</v>
      </c>
      <c r="O29" s="5">
        <f t="shared" si="46"/>
        <v>0</v>
      </c>
      <c r="P29" s="5">
        <f t="shared" si="53"/>
        <v>0</v>
      </c>
      <c r="Q29" s="5">
        <f t="shared" si="47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8"/>
        <v>0</v>
      </c>
      <c r="Z29" s="5">
        <f t="shared" si="49"/>
        <v>0</v>
      </c>
      <c r="AA29" s="5">
        <f t="shared" si="50"/>
        <v>0</v>
      </c>
      <c r="AB29" s="5">
        <f t="shared" si="51"/>
        <v>0</v>
      </c>
      <c r="AC29" s="6">
        <f t="shared" si="52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3"/>
        <v>0</v>
      </c>
      <c r="M30" s="5">
        <f t="shared" si="44"/>
        <v>0</v>
      </c>
      <c r="N30" s="5">
        <f t="shared" si="45"/>
        <v>0</v>
      </c>
      <c r="O30" s="5">
        <f t="shared" si="46"/>
        <v>0</v>
      </c>
      <c r="P30" s="5">
        <f t="shared" si="53"/>
        <v>0</v>
      </c>
      <c r="Q30" s="5">
        <f t="shared" si="47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8"/>
        <v>0</v>
      </c>
      <c r="Z30" s="5">
        <f t="shared" si="49"/>
        <v>0</v>
      </c>
      <c r="AA30" s="5">
        <f t="shared" si="50"/>
        <v>0</v>
      </c>
      <c r="AB30" s="5">
        <f t="shared" si="51"/>
        <v>0</v>
      </c>
      <c r="AC30" s="6">
        <f t="shared" si="52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3"/>
        <v>0</v>
      </c>
      <c r="M31" s="5">
        <f t="shared" si="44"/>
        <v>0</v>
      </c>
      <c r="N31" s="5">
        <f t="shared" si="45"/>
        <v>0</v>
      </c>
      <c r="O31" s="5">
        <f t="shared" si="46"/>
        <v>0</v>
      </c>
      <c r="P31" s="5">
        <f t="shared" si="53"/>
        <v>0</v>
      </c>
      <c r="Q31" s="5">
        <f t="shared" si="47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8"/>
        <v>0</v>
      </c>
      <c r="Z31" s="5">
        <f t="shared" si="49"/>
        <v>0</v>
      </c>
      <c r="AA31" s="5">
        <f t="shared" si="50"/>
        <v>0</v>
      </c>
      <c r="AB31" s="5">
        <f t="shared" si="51"/>
        <v>0</v>
      </c>
      <c r="AC31" s="6">
        <f t="shared" si="52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3" t="s">
        <v>3</v>
      </c>
      <c r="C32" s="13"/>
      <c r="D32" s="14">
        <f>AVERAGE(D23:D31)</f>
        <v>0</v>
      </c>
      <c r="E32" s="14">
        <f t="shared" ref="E32:AF32" si="64">AVERAGE(E23:E31)</f>
        <v>0</v>
      </c>
      <c r="F32" s="14">
        <f t="shared" si="64"/>
        <v>0</v>
      </c>
      <c r="G32" s="14">
        <f t="shared" si="64"/>
        <v>0</v>
      </c>
      <c r="H32" s="14">
        <f t="shared" si="64"/>
        <v>0</v>
      </c>
      <c r="I32" s="14">
        <f t="shared" si="64"/>
        <v>0</v>
      </c>
      <c r="J32" s="14">
        <f t="shared" si="64"/>
        <v>0</v>
      </c>
      <c r="K32" s="14">
        <f t="shared" si="64"/>
        <v>0</v>
      </c>
      <c r="L32" s="14">
        <f t="shared" si="64"/>
        <v>0</v>
      </c>
      <c r="M32" s="14">
        <f t="shared" si="64"/>
        <v>0</v>
      </c>
      <c r="N32" s="14">
        <f t="shared" si="64"/>
        <v>0</v>
      </c>
      <c r="O32" s="14">
        <f t="shared" si="64"/>
        <v>0</v>
      </c>
      <c r="P32" s="14">
        <f t="shared" si="64"/>
        <v>0</v>
      </c>
      <c r="Q32" s="14">
        <f t="shared" si="64"/>
        <v>0</v>
      </c>
      <c r="R32" s="14">
        <f t="shared" si="64"/>
        <v>0</v>
      </c>
      <c r="S32" s="14">
        <f t="shared" si="64"/>
        <v>0</v>
      </c>
      <c r="T32" s="14">
        <f t="shared" si="64"/>
        <v>0</v>
      </c>
      <c r="U32" s="14">
        <f t="shared" si="64"/>
        <v>0</v>
      </c>
      <c r="V32" s="14">
        <f t="shared" si="64"/>
        <v>0</v>
      </c>
      <c r="W32" s="14">
        <f t="shared" si="64"/>
        <v>0</v>
      </c>
      <c r="X32" s="14">
        <f t="shared" si="64"/>
        <v>0</v>
      </c>
      <c r="Y32" s="14">
        <f t="shared" si="64"/>
        <v>0</v>
      </c>
      <c r="Z32" s="14">
        <f t="shared" si="64"/>
        <v>0</v>
      </c>
      <c r="AA32" s="14">
        <f t="shared" si="64"/>
        <v>0</v>
      </c>
      <c r="AB32" s="14">
        <f t="shared" si="64"/>
        <v>0</v>
      </c>
      <c r="AC32" s="14">
        <f t="shared" si="64"/>
        <v>0</v>
      </c>
      <c r="AD32" s="14">
        <f t="shared" si="64"/>
        <v>0</v>
      </c>
      <c r="AE32" s="14">
        <f t="shared" si="64"/>
        <v>0</v>
      </c>
      <c r="AF32" s="14">
        <f t="shared" si="64"/>
        <v>0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4</v>
      </c>
      <c r="C33" s="13"/>
      <c r="D33" s="14">
        <f>STDEV(D23:D31)</f>
        <v>0</v>
      </c>
      <c r="E33" s="14">
        <f t="shared" ref="E33:AF33" si="65">STDEV(E23:E31)</f>
        <v>0</v>
      </c>
      <c r="F33" s="14">
        <f t="shared" si="65"/>
        <v>0</v>
      </c>
      <c r="G33" s="14">
        <f t="shared" si="65"/>
        <v>0</v>
      </c>
      <c r="H33" s="14">
        <f t="shared" si="65"/>
        <v>0</v>
      </c>
      <c r="I33" s="14">
        <f t="shared" si="65"/>
        <v>0</v>
      </c>
      <c r="J33" s="14">
        <f t="shared" si="65"/>
        <v>0</v>
      </c>
      <c r="K33" s="14">
        <f t="shared" si="65"/>
        <v>0</v>
      </c>
      <c r="L33" s="14">
        <f t="shared" si="65"/>
        <v>0</v>
      </c>
      <c r="M33" s="14">
        <f t="shared" si="65"/>
        <v>0</v>
      </c>
      <c r="N33" s="14">
        <f t="shared" si="65"/>
        <v>0</v>
      </c>
      <c r="O33" s="14">
        <f t="shared" si="65"/>
        <v>0</v>
      </c>
      <c r="P33" s="14">
        <f t="shared" si="65"/>
        <v>0</v>
      </c>
      <c r="Q33" s="14">
        <f t="shared" si="65"/>
        <v>0</v>
      </c>
      <c r="R33" s="14">
        <f t="shared" si="65"/>
        <v>0</v>
      </c>
      <c r="S33" s="14">
        <f t="shared" si="65"/>
        <v>0</v>
      </c>
      <c r="T33" s="14">
        <f t="shared" si="65"/>
        <v>0</v>
      </c>
      <c r="U33" s="14">
        <f t="shared" si="65"/>
        <v>0</v>
      </c>
      <c r="V33" s="14">
        <f t="shared" si="65"/>
        <v>0</v>
      </c>
      <c r="W33" s="14">
        <f t="shared" si="65"/>
        <v>0</v>
      </c>
      <c r="X33" s="14">
        <f t="shared" si="65"/>
        <v>0</v>
      </c>
      <c r="Y33" s="14">
        <f t="shared" si="65"/>
        <v>0</v>
      </c>
      <c r="Z33" s="14">
        <f t="shared" si="65"/>
        <v>0</v>
      </c>
      <c r="AA33" s="14">
        <f t="shared" si="65"/>
        <v>0</v>
      </c>
      <c r="AB33" s="14">
        <f t="shared" si="65"/>
        <v>0</v>
      </c>
      <c r="AC33" s="14">
        <f t="shared" si="65"/>
        <v>0</v>
      </c>
      <c r="AD33" s="14">
        <f t="shared" si="65"/>
        <v>0</v>
      </c>
      <c r="AE33" s="14">
        <f t="shared" si="65"/>
        <v>0</v>
      </c>
      <c r="AF33" s="14">
        <f t="shared" si="65"/>
        <v>0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5</v>
      </c>
      <c r="C34" s="13"/>
      <c r="D34" s="14">
        <f>MAX(D23:D31)-MIN(D23:D31)</f>
        <v>0</v>
      </c>
      <c r="E34" s="14">
        <f t="shared" ref="E34:AF34" si="66">MAX(E23:E31)-MIN(E23:E31)</f>
        <v>0</v>
      </c>
      <c r="F34" s="14">
        <f t="shared" si="66"/>
        <v>0</v>
      </c>
      <c r="G34" s="14">
        <f t="shared" si="66"/>
        <v>0</v>
      </c>
      <c r="H34" s="14">
        <f t="shared" si="66"/>
        <v>0</v>
      </c>
      <c r="I34" s="14">
        <f t="shared" si="66"/>
        <v>0</v>
      </c>
      <c r="J34" s="14">
        <f t="shared" si="66"/>
        <v>0</v>
      </c>
      <c r="K34" s="14">
        <f t="shared" si="66"/>
        <v>0</v>
      </c>
      <c r="L34" s="14">
        <f t="shared" si="66"/>
        <v>0</v>
      </c>
      <c r="M34" s="14">
        <f t="shared" si="66"/>
        <v>0</v>
      </c>
      <c r="N34" s="14">
        <f t="shared" si="66"/>
        <v>0</v>
      </c>
      <c r="O34" s="14">
        <f t="shared" si="66"/>
        <v>0</v>
      </c>
      <c r="P34" s="14">
        <f t="shared" si="66"/>
        <v>0</v>
      </c>
      <c r="Q34" s="14">
        <f t="shared" si="66"/>
        <v>0</v>
      </c>
      <c r="R34" s="14">
        <f t="shared" si="66"/>
        <v>0</v>
      </c>
      <c r="S34" s="14">
        <f t="shared" si="66"/>
        <v>0</v>
      </c>
      <c r="T34" s="14">
        <f t="shared" si="66"/>
        <v>0</v>
      </c>
      <c r="U34" s="14">
        <f t="shared" si="66"/>
        <v>0</v>
      </c>
      <c r="V34" s="14">
        <f t="shared" si="66"/>
        <v>0</v>
      </c>
      <c r="W34" s="14">
        <f t="shared" si="66"/>
        <v>0</v>
      </c>
      <c r="X34" s="14">
        <f t="shared" si="66"/>
        <v>0</v>
      </c>
      <c r="Y34" s="14">
        <f t="shared" si="66"/>
        <v>0</v>
      </c>
      <c r="Z34" s="14">
        <f t="shared" si="66"/>
        <v>0</v>
      </c>
      <c r="AA34" s="14">
        <f t="shared" si="66"/>
        <v>0</v>
      </c>
      <c r="AB34" s="14">
        <f t="shared" si="66"/>
        <v>0</v>
      </c>
      <c r="AC34" s="14">
        <f t="shared" si="66"/>
        <v>0</v>
      </c>
      <c r="AD34" s="14">
        <f t="shared" si="66"/>
        <v>0</v>
      </c>
      <c r="AE34" s="14">
        <f t="shared" si="66"/>
        <v>0</v>
      </c>
      <c r="AF34" s="14">
        <f t="shared" si="66"/>
        <v>0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6</v>
      </c>
      <c r="C35" s="13"/>
      <c r="D35" s="14">
        <f>MIN(D23:D31)</f>
        <v>0</v>
      </c>
      <c r="E35" s="14">
        <f t="shared" ref="E35:AF35" si="67">MIN(E23:E31)</f>
        <v>0</v>
      </c>
      <c r="F35" s="14">
        <f t="shared" si="67"/>
        <v>0</v>
      </c>
      <c r="G35" s="14">
        <f t="shared" si="67"/>
        <v>0</v>
      </c>
      <c r="H35" s="14">
        <f t="shared" si="67"/>
        <v>0</v>
      </c>
      <c r="I35" s="14">
        <f t="shared" si="67"/>
        <v>0</v>
      </c>
      <c r="J35" s="14">
        <f t="shared" si="67"/>
        <v>0</v>
      </c>
      <c r="K35" s="14">
        <f t="shared" si="67"/>
        <v>0</v>
      </c>
      <c r="L35" s="14">
        <f t="shared" si="67"/>
        <v>0</v>
      </c>
      <c r="M35" s="14">
        <f t="shared" si="67"/>
        <v>0</v>
      </c>
      <c r="N35" s="14">
        <f t="shared" si="67"/>
        <v>0</v>
      </c>
      <c r="O35" s="14">
        <f t="shared" si="67"/>
        <v>0</v>
      </c>
      <c r="P35" s="14">
        <f t="shared" si="67"/>
        <v>0</v>
      </c>
      <c r="Q35" s="14">
        <f t="shared" si="67"/>
        <v>0</v>
      </c>
      <c r="R35" s="14">
        <f t="shared" si="67"/>
        <v>0</v>
      </c>
      <c r="S35" s="14">
        <f t="shared" si="67"/>
        <v>0</v>
      </c>
      <c r="T35" s="14">
        <f t="shared" si="67"/>
        <v>0</v>
      </c>
      <c r="U35" s="14">
        <f t="shared" si="67"/>
        <v>0</v>
      </c>
      <c r="V35" s="14">
        <f t="shared" si="67"/>
        <v>0</v>
      </c>
      <c r="W35" s="14">
        <f t="shared" si="67"/>
        <v>0</v>
      </c>
      <c r="X35" s="14">
        <f t="shared" si="67"/>
        <v>0</v>
      </c>
      <c r="Y35" s="14">
        <f t="shared" si="67"/>
        <v>0</v>
      </c>
      <c r="Z35" s="14">
        <f t="shared" si="67"/>
        <v>0</v>
      </c>
      <c r="AA35" s="14">
        <f t="shared" si="67"/>
        <v>0</v>
      </c>
      <c r="AB35" s="14">
        <f t="shared" si="67"/>
        <v>0</v>
      </c>
      <c r="AC35" s="14">
        <f t="shared" si="67"/>
        <v>0</v>
      </c>
      <c r="AD35" s="14">
        <f t="shared" si="67"/>
        <v>0</v>
      </c>
      <c r="AE35" s="14">
        <f t="shared" si="67"/>
        <v>0</v>
      </c>
      <c r="AF35" s="14">
        <f t="shared" si="67"/>
        <v>0</v>
      </c>
      <c r="AI35" s="12"/>
      <c r="AJ35" s="12"/>
      <c r="AK35" s="12"/>
    </row>
    <row r="36" spans="2:78" x14ac:dyDescent="0.2">
      <c r="B36" s="13" t="s">
        <v>7</v>
      </c>
      <c r="C36" s="13"/>
      <c r="D36" s="14">
        <f>MAX(D23:D31)</f>
        <v>0</v>
      </c>
      <c r="E36" s="14">
        <f t="shared" ref="E36:AF36" si="68">MAX(E23:E31)</f>
        <v>0</v>
      </c>
      <c r="F36" s="14">
        <f t="shared" si="68"/>
        <v>0</v>
      </c>
      <c r="G36" s="14">
        <f t="shared" si="68"/>
        <v>0</v>
      </c>
      <c r="H36" s="14">
        <f t="shared" si="68"/>
        <v>0</v>
      </c>
      <c r="I36" s="14">
        <f t="shared" si="68"/>
        <v>0</v>
      </c>
      <c r="J36" s="14">
        <f t="shared" si="68"/>
        <v>0</v>
      </c>
      <c r="K36" s="14">
        <f t="shared" si="68"/>
        <v>0</v>
      </c>
      <c r="L36" s="14">
        <f t="shared" si="68"/>
        <v>0</v>
      </c>
      <c r="M36" s="14">
        <f t="shared" si="68"/>
        <v>0</v>
      </c>
      <c r="N36" s="14">
        <f t="shared" si="68"/>
        <v>0</v>
      </c>
      <c r="O36" s="14">
        <f t="shared" si="68"/>
        <v>0</v>
      </c>
      <c r="P36" s="14">
        <f t="shared" si="68"/>
        <v>0</v>
      </c>
      <c r="Q36" s="14">
        <f t="shared" si="68"/>
        <v>0</v>
      </c>
      <c r="R36" s="14">
        <f t="shared" si="68"/>
        <v>0</v>
      </c>
      <c r="S36" s="14">
        <f t="shared" si="68"/>
        <v>0</v>
      </c>
      <c r="T36" s="14">
        <f t="shared" si="68"/>
        <v>0</v>
      </c>
      <c r="U36" s="14">
        <f t="shared" si="68"/>
        <v>0</v>
      </c>
      <c r="V36" s="14">
        <f t="shared" si="68"/>
        <v>0</v>
      </c>
      <c r="W36" s="14">
        <f t="shared" si="68"/>
        <v>0</v>
      </c>
      <c r="X36" s="14">
        <f t="shared" si="68"/>
        <v>0</v>
      </c>
      <c r="Y36" s="14">
        <f t="shared" si="68"/>
        <v>0</v>
      </c>
      <c r="Z36" s="14">
        <f t="shared" si="68"/>
        <v>0</v>
      </c>
      <c r="AA36" s="14">
        <f t="shared" si="68"/>
        <v>0</v>
      </c>
      <c r="AB36" s="14">
        <f t="shared" si="68"/>
        <v>0</v>
      </c>
      <c r="AC36" s="14">
        <f t="shared" si="68"/>
        <v>0</v>
      </c>
      <c r="AD36" s="14">
        <f t="shared" si="68"/>
        <v>0</v>
      </c>
      <c r="AE36" s="14">
        <f t="shared" si="68"/>
        <v>0</v>
      </c>
      <c r="AF36" s="14">
        <f t="shared" si="68"/>
        <v>0</v>
      </c>
      <c r="AI36" s="12"/>
      <c r="AJ36" s="12"/>
      <c r="AK36" s="12"/>
    </row>
    <row r="37" spans="2:78" x14ac:dyDescent="0.2">
      <c r="B37" s="13" t="s">
        <v>56</v>
      </c>
      <c r="C37" s="13"/>
      <c r="D37" s="15">
        <f>COUNT(D23:D31)</f>
        <v>9</v>
      </c>
      <c r="E37" s="15">
        <f t="shared" ref="E37:AF37" si="69">COUNT(E23:E31)</f>
        <v>9</v>
      </c>
      <c r="F37" s="15">
        <f t="shared" si="69"/>
        <v>9</v>
      </c>
      <c r="G37" s="15">
        <f t="shared" si="69"/>
        <v>9</v>
      </c>
      <c r="H37" s="15">
        <f t="shared" si="69"/>
        <v>9</v>
      </c>
      <c r="I37" s="15">
        <f t="shared" si="69"/>
        <v>9</v>
      </c>
      <c r="J37" s="15">
        <f t="shared" si="69"/>
        <v>9</v>
      </c>
      <c r="K37" s="15">
        <f t="shared" si="69"/>
        <v>9</v>
      </c>
      <c r="L37" s="15">
        <f t="shared" si="69"/>
        <v>9</v>
      </c>
      <c r="M37" s="15">
        <f t="shared" si="69"/>
        <v>9</v>
      </c>
      <c r="N37" s="15">
        <f t="shared" si="69"/>
        <v>9</v>
      </c>
      <c r="O37" s="15">
        <f t="shared" si="69"/>
        <v>9</v>
      </c>
      <c r="P37" s="15">
        <f t="shared" si="69"/>
        <v>9</v>
      </c>
      <c r="Q37" s="15">
        <f t="shared" si="69"/>
        <v>9</v>
      </c>
      <c r="R37" s="15">
        <f t="shared" si="69"/>
        <v>9</v>
      </c>
      <c r="S37" s="15">
        <f t="shared" si="69"/>
        <v>9</v>
      </c>
      <c r="T37" s="15">
        <f t="shared" si="69"/>
        <v>9</v>
      </c>
      <c r="U37" s="15">
        <f t="shared" si="69"/>
        <v>9</v>
      </c>
      <c r="V37" s="15">
        <f t="shared" si="69"/>
        <v>9</v>
      </c>
      <c r="W37" s="15">
        <f t="shared" si="69"/>
        <v>9</v>
      </c>
      <c r="X37" s="15">
        <f t="shared" si="69"/>
        <v>9</v>
      </c>
      <c r="Y37" s="15">
        <f t="shared" si="69"/>
        <v>9</v>
      </c>
      <c r="Z37" s="15">
        <f t="shared" si="69"/>
        <v>9</v>
      </c>
      <c r="AA37" s="15">
        <f t="shared" si="69"/>
        <v>9</v>
      </c>
      <c r="AB37" s="15">
        <f t="shared" si="69"/>
        <v>9</v>
      </c>
      <c r="AC37" s="15">
        <f t="shared" si="69"/>
        <v>9</v>
      </c>
      <c r="AD37" s="15">
        <f t="shared" si="69"/>
        <v>9</v>
      </c>
      <c r="AE37" s="15">
        <f t="shared" si="69"/>
        <v>9</v>
      </c>
      <c r="AF37" s="15">
        <f t="shared" si="69"/>
        <v>9</v>
      </c>
      <c r="AI37" s="12"/>
      <c r="AJ37" s="12"/>
      <c r="AK37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40"/>
  <sheetViews>
    <sheetView workbookViewId="0">
      <pane xSplit="3" topLeftCell="AF1" activePane="topRight" state="frozen"/>
      <selection activeCell="A2" sqref="A2"/>
      <selection pane="topRight" activeCell="B13" sqref="B13:AF18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/>
    </row>
    <row r="2" spans="2:120" s="20" customFormat="1" x14ac:dyDescent="0.2">
      <c r="B2" s="1" t="s">
        <v>9</v>
      </c>
      <c r="C2" s="1" t="s">
        <v>477</v>
      </c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74</v>
      </c>
      <c r="M2" s="2" t="s">
        <v>75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681</v>
      </c>
      <c r="C3" s="1" t="s">
        <v>682</v>
      </c>
      <c r="D3" s="5">
        <f t="shared" ref="D3:D12" si="0">((AG3-AW3)^2+(AH3-AX3)^2)^0.5</f>
        <v>13.6868</v>
      </c>
      <c r="E3" s="5">
        <f t="shared" ref="E3:E12" si="1">((AG3-AU3)^2+(AH3-AV3)^2)^0.5</f>
        <v>11.984999999999999</v>
      </c>
      <c r="F3" s="5">
        <f t="shared" ref="F3:F12" si="2">((AG3-AM3)^2+(AH3-AN3)^2)^0.5</f>
        <v>2.4651000000000001</v>
      </c>
      <c r="G3" s="5">
        <f t="shared" ref="G3:G12" si="3">((AG3-AI3)^2+(AH3-AJ3)^2)^0.5</f>
        <v>0.69850000000000001</v>
      </c>
      <c r="H3" s="5">
        <f t="shared" ref="H3:H12" si="4">((AK3-AM3)^2+(AL3-AN3)^2)^0.5</f>
        <v>1.3812</v>
      </c>
      <c r="I3" s="5">
        <f t="shared" ref="I3:I12" si="5">((AM3-AO3)^2+(AN3-AP3)^2)^0.5</f>
        <v>0.71619999999999973</v>
      </c>
      <c r="J3" s="5">
        <f t="shared" ref="J3:J12" si="6">((AO3-AQ3)^2+(AP3-AR3)^2)^0.5</f>
        <v>1.5069000000000004</v>
      </c>
      <c r="K3" s="5">
        <f t="shared" ref="K3:K12" si="7">((AQ3-AS3)^2+(AR3-AT3)^2)^0.5</f>
        <v>1.1899999999999995</v>
      </c>
      <c r="L3" s="5">
        <f t="shared" ref="L3:L12" si="8">((BS3-BU3)^2+(BT3-BV3)^2)^0.5</f>
        <v>5.6131745118070215</v>
      </c>
      <c r="M3" s="5">
        <f t="shared" ref="M3:M12" si="9">((BU3-BW3)^2+(BV3-BX3)^2)^0.5</f>
        <v>1.4512775406516836</v>
      </c>
      <c r="N3" s="5" t="s">
        <v>566</v>
      </c>
      <c r="O3" s="5" t="s">
        <v>566</v>
      </c>
      <c r="P3" s="5" t="s">
        <v>566</v>
      </c>
      <c r="Q3" s="5" t="s">
        <v>566</v>
      </c>
      <c r="R3" s="5">
        <f>((CO3-CQ3)^2+(CP3-CR3)^2)^0.5</f>
        <v>3.9594553893180811</v>
      </c>
      <c r="S3" s="5">
        <f>((CQ3-CS3)^2+(CR3-CT3)^2)^0.5</f>
        <v>5.050161383559935</v>
      </c>
      <c r="T3" s="5">
        <f>((CY3-DA3)^2+(CZ3-DB3)^2)^0.5</f>
        <v>5.1336878167648647</v>
      </c>
      <c r="U3" s="5">
        <f>((DA3-DC3)^2+(DB3-DD3)^2)^0.5</f>
        <v>6.0902492568038626</v>
      </c>
      <c r="V3" s="5">
        <f>((DI3-DK3)^2+(DJ3-DL3)^2)^0.5</f>
        <v>0.8749284827915933</v>
      </c>
      <c r="W3" s="5">
        <f>((DK3-DM3)^2+(DL3-DN3)^2)^0.5</f>
        <v>1.5199689240244354</v>
      </c>
      <c r="X3" s="5">
        <f>((DM3-DO3)^2+(DN3-DP3)^2)^0.5</f>
        <v>0.43778992679137835</v>
      </c>
      <c r="Y3" s="5">
        <f>((BE3-BK3)^2+(BF3-BL3)^2)^0.5</f>
        <v>1.0928</v>
      </c>
      <c r="Z3" s="5">
        <f t="shared" ref="Z3:Z12" si="10">((BG3-BI3)^2+(BH3-BJ3)^2)^0.5</f>
        <v>0.49909999999999999</v>
      </c>
      <c r="AA3" s="5">
        <f t="shared" ref="AA3:AA12" si="11">((BC3-BM3)^2+(BD3-BN3)^2)^0.5</f>
        <v>1.4401000000000002</v>
      </c>
      <c r="AB3" s="5">
        <f t="shared" ref="AB3:AB12" si="12">((BA3-BO3)^2+(BB3-BP3)^2)^0.5</f>
        <v>2.9342999999999999</v>
      </c>
      <c r="AC3" s="6">
        <f t="shared" ref="AC3:AC12" si="13">((AY3-BQ3)^2+(AZ3-BR3)^2)^0.5</f>
        <v>1.4802</v>
      </c>
      <c r="AD3" s="6">
        <f>((CK3-CM3)^2+(CL3-CN3)^2)^0.5</f>
        <v>0</v>
      </c>
      <c r="AE3" s="6">
        <f>((CU3-CW3)^2+(CV3-CX3)^2)^0.5</f>
        <v>0.2572000000000001</v>
      </c>
      <c r="AF3" s="6">
        <f>((DE3-DG3)^2+(DF3-DH3)^2)^0.5</f>
        <v>0.23809999999999976</v>
      </c>
      <c r="AG3" s="9">
        <v>0</v>
      </c>
      <c r="AH3" s="9">
        <v>0</v>
      </c>
      <c r="AI3" s="9">
        <v>0</v>
      </c>
      <c r="AJ3" s="9">
        <v>-0.69850000000000001</v>
      </c>
      <c r="AK3" s="9">
        <v>0</v>
      </c>
      <c r="AL3" s="9">
        <v>-1.0839000000000001</v>
      </c>
      <c r="AM3" s="9">
        <v>0</v>
      </c>
      <c r="AN3" s="9">
        <v>-2.4651000000000001</v>
      </c>
      <c r="AO3" s="9">
        <v>0</v>
      </c>
      <c r="AP3" s="9">
        <v>-3.1812999999999998</v>
      </c>
      <c r="AQ3" s="9">
        <v>0</v>
      </c>
      <c r="AR3" s="9">
        <v>-4.6882000000000001</v>
      </c>
      <c r="AS3" s="9">
        <v>0</v>
      </c>
      <c r="AT3" s="9">
        <v>-5.8781999999999996</v>
      </c>
      <c r="AU3" s="9">
        <v>0</v>
      </c>
      <c r="AV3" s="9">
        <v>-11.984999999999999</v>
      </c>
      <c r="AW3" s="9">
        <v>0</v>
      </c>
      <c r="AX3" s="9">
        <v>-13.6868</v>
      </c>
      <c r="AY3" s="18">
        <v>1.117</v>
      </c>
      <c r="AZ3" s="18">
        <v>-5.5561999999999996</v>
      </c>
      <c r="BA3" s="19">
        <v>1.5767</v>
      </c>
      <c r="BB3" s="19">
        <v>-5.5561999999999996</v>
      </c>
      <c r="BC3" s="19">
        <v>0.66290000000000004</v>
      </c>
      <c r="BD3" s="19">
        <v>-5.5561999999999996</v>
      </c>
      <c r="BE3" s="19">
        <v>0.52829999999999999</v>
      </c>
      <c r="BF3" s="19">
        <v>-5.5561999999999996</v>
      </c>
      <c r="BG3" s="19">
        <v>0.17460000000000001</v>
      </c>
      <c r="BH3" s="19">
        <v>-5.5561999999999996</v>
      </c>
      <c r="BI3" s="19">
        <v>-0.32450000000000001</v>
      </c>
      <c r="BJ3" s="19">
        <v>-5.5561999999999996</v>
      </c>
      <c r="BK3" s="19">
        <v>-0.5645</v>
      </c>
      <c r="BL3" s="19">
        <v>-5.5561999999999996</v>
      </c>
      <c r="BM3" s="19">
        <v>-0.7772</v>
      </c>
      <c r="BN3" s="19">
        <v>-5.5561999999999996</v>
      </c>
      <c r="BO3" s="19">
        <v>-1.3575999999999999</v>
      </c>
      <c r="BP3" s="19">
        <v>-5.5561999999999996</v>
      </c>
      <c r="BQ3" s="19">
        <v>-0.36320000000000002</v>
      </c>
      <c r="BR3" s="19">
        <v>-5.5561999999999996</v>
      </c>
      <c r="BS3" s="17">
        <v>0</v>
      </c>
      <c r="BT3" s="17">
        <v>0</v>
      </c>
      <c r="BU3" s="17">
        <v>-5.5930999999999997</v>
      </c>
      <c r="BV3" s="17">
        <v>-0.4743</v>
      </c>
      <c r="BW3" s="17">
        <v>-4.7384000000000004</v>
      </c>
      <c r="BX3" s="17">
        <v>-1.6472</v>
      </c>
      <c r="BY3" s="17">
        <v>-4.7384000000000004</v>
      </c>
      <c r="BZ3" s="17">
        <v>-1.6472</v>
      </c>
      <c r="CA3" s="17"/>
      <c r="CB3" s="17"/>
      <c r="CC3" s="17"/>
      <c r="CD3" s="17"/>
      <c r="CO3" s="12">
        <v>-4.0475000000000003</v>
      </c>
      <c r="CP3" s="12">
        <v>-2.3089</v>
      </c>
      <c r="CQ3" s="12">
        <v>-7.9641999999999999</v>
      </c>
      <c r="CR3" s="12">
        <v>-2.8892000000000002</v>
      </c>
      <c r="CS3" s="12">
        <v>-2.9203999999999999</v>
      </c>
      <c r="CT3" s="12">
        <v>-3.1425999999999998</v>
      </c>
      <c r="CU3" s="12">
        <v>-5.7066999999999997</v>
      </c>
      <c r="CV3" s="12">
        <v>-2.6924000000000001</v>
      </c>
      <c r="CW3" s="12">
        <v>-5.7066999999999997</v>
      </c>
      <c r="CX3" s="12">
        <v>-2.4352</v>
      </c>
      <c r="CY3" s="12">
        <v>-5.8400999999999996</v>
      </c>
      <c r="CZ3" s="12">
        <v>-2.0503999999999998</v>
      </c>
      <c r="DA3" s="12">
        <v>-9.6138999999999992</v>
      </c>
      <c r="DB3" s="12">
        <v>-5.5308000000000002</v>
      </c>
      <c r="DC3" s="12">
        <v>-3.6137999999999999</v>
      </c>
      <c r="DD3" s="12">
        <v>-6.5747999999999998</v>
      </c>
      <c r="DE3" s="12">
        <v>-7.2389999999999999</v>
      </c>
      <c r="DF3" s="12">
        <v>-3.4803999999999999</v>
      </c>
      <c r="DG3" s="12">
        <v>-7.2389999999999999</v>
      </c>
      <c r="DH3" s="12">
        <v>-3.2423000000000002</v>
      </c>
      <c r="DI3" s="12">
        <v>-7.3342000000000001</v>
      </c>
      <c r="DJ3" s="12">
        <v>-3.1356000000000002</v>
      </c>
      <c r="DK3" s="12">
        <v>-6.5894000000000004</v>
      </c>
      <c r="DL3" s="12">
        <v>-3.5947</v>
      </c>
      <c r="DM3" s="12">
        <v>-5.9817</v>
      </c>
      <c r="DN3" s="12">
        <v>-4.9878999999999998</v>
      </c>
      <c r="DO3" s="12">
        <v>-5.9538000000000002</v>
      </c>
      <c r="DP3" s="12">
        <v>-5.4248000000000003</v>
      </c>
    </row>
    <row r="4" spans="2:120" ht="14.45" customHeight="1" x14ac:dyDescent="0.2">
      <c r="B4" s="2" t="s">
        <v>683</v>
      </c>
      <c r="C4" s="2" t="s">
        <v>479</v>
      </c>
      <c r="D4" s="5">
        <f t="shared" si="0"/>
        <v>16.281400000000001</v>
      </c>
      <c r="E4" s="5">
        <f t="shared" si="1"/>
        <v>15.377800000000001</v>
      </c>
      <c r="F4" s="5">
        <f t="shared" si="2"/>
        <v>2.8485999999999998</v>
      </c>
      <c r="G4" s="5">
        <f t="shared" si="3"/>
        <v>0.89280000000000004</v>
      </c>
      <c r="H4" s="5">
        <f t="shared" si="4"/>
        <v>1.3931999999999998</v>
      </c>
      <c r="I4" s="5">
        <f t="shared" si="5"/>
        <v>0.88080000000000025</v>
      </c>
      <c r="J4" s="5">
        <f t="shared" si="6"/>
        <v>1.8192000000000004</v>
      </c>
      <c r="K4" s="5">
        <f t="shared" si="7"/>
        <v>1.1671999999999993</v>
      </c>
      <c r="L4" s="5">
        <v>6.1437797779542844</v>
      </c>
      <c r="M4" s="5">
        <v>1.7248265362058874</v>
      </c>
      <c r="N4" s="5">
        <v>6.3177174761319463</v>
      </c>
      <c r="O4" s="5">
        <v>1.0495074082635143</v>
      </c>
      <c r="P4" s="5">
        <f t="shared" ref="P4:P12" si="14">((CE4-CG4)^2+(CF4-CH4)^2)^0.5</f>
        <v>5.8423000171165471</v>
      </c>
      <c r="Q4" s="5">
        <f t="shared" ref="Q4:Q12" si="15">((CI4-CO4)^2+(CJ4-CP4)^2)^0.5</f>
        <v>6.3271074086030819</v>
      </c>
      <c r="R4" s="5">
        <f t="shared" ref="R4:R12" si="16">((CO4-CQ4)^2+(CP4-CR4)^2)^0.5</f>
        <v>4.7037738891234984</v>
      </c>
      <c r="S4" s="5">
        <f t="shared" ref="S4:S12" si="17">((CQ4-CS4)^2+(CR4-CT4)^2)^0.5</f>
        <v>5.6199631386691502</v>
      </c>
      <c r="T4" s="5">
        <f t="shared" ref="T4:T12" si="18">((CY4-DA4)^2+(CZ4-DB4)^2)^0.5</f>
        <v>6.2044166309170432</v>
      </c>
      <c r="U4" s="5">
        <f t="shared" ref="U4:U12" si="19">((DA4-DC4)^2+(DB4-DD4)^2)^0.5</f>
        <v>7.8999212610000109</v>
      </c>
      <c r="V4" s="5">
        <f t="shared" ref="V4:V12" si="20">((DI4-DK4)^2+(DJ4-DL4)^2)^0.5</f>
        <v>0.83115231456093552</v>
      </c>
      <c r="W4" s="5">
        <f t="shared" ref="W4:W12" si="21">((DK4-DM4)^2+(DL4-DN4)^2)^0.5</f>
        <v>1.5603277380089091</v>
      </c>
      <c r="X4" s="5">
        <f t="shared" ref="X4:X12" si="22">((DM4-DO4)^2+(DN4-DP4)^2)^0.5</f>
        <v>0.52205532273888389</v>
      </c>
      <c r="Y4" s="5">
        <f t="shared" ref="Y4:Y12" si="23">((BE4-BK4)^2+(BF4-BL4)^2)^0.5</f>
        <v>1.2319</v>
      </c>
      <c r="Z4" s="5">
        <f t="shared" si="10"/>
        <v>0.53910000000000002</v>
      </c>
      <c r="AA4" s="5">
        <f t="shared" si="11"/>
        <v>1.538</v>
      </c>
      <c r="AB4" s="5">
        <f t="shared" si="12"/>
        <v>3.6436000000000002</v>
      </c>
      <c r="AC4" s="6">
        <f t="shared" si="13"/>
        <v>2.1297999999999999</v>
      </c>
      <c r="AD4" s="6">
        <f t="shared" ref="AD4:AD12" si="24">((CK4-CM4)^2+(CL4-CN4)^2)^0.5</f>
        <v>0.30349999999999999</v>
      </c>
      <c r="AE4" s="6">
        <f t="shared" ref="AE4:AE12" si="25">((CU4-CW4)^2+(CV4-CX4)^2)^0.5</f>
        <v>0.3061000000000007</v>
      </c>
      <c r="AF4" s="6">
        <f t="shared" ref="AF4:AF12" si="26">((DE4-DG4)^2+(DF4-DH4)^2)^0.5</f>
        <v>0.26419999999999977</v>
      </c>
      <c r="AG4" s="9">
        <v>0</v>
      </c>
      <c r="AH4" s="9">
        <v>0</v>
      </c>
      <c r="AI4" s="9">
        <v>0</v>
      </c>
      <c r="AJ4" s="9">
        <v>-0.89280000000000004</v>
      </c>
      <c r="AK4" s="9">
        <v>0</v>
      </c>
      <c r="AL4" s="9">
        <v>-1.4554</v>
      </c>
      <c r="AM4" s="9">
        <v>0</v>
      </c>
      <c r="AN4" s="9">
        <v>-2.8485999999999998</v>
      </c>
      <c r="AO4" s="9">
        <v>0</v>
      </c>
      <c r="AP4" s="9">
        <v>-3.7294</v>
      </c>
      <c r="AQ4" s="9">
        <v>0</v>
      </c>
      <c r="AR4" s="9">
        <v>-5.5486000000000004</v>
      </c>
      <c r="AS4" s="9">
        <v>0</v>
      </c>
      <c r="AT4" s="9">
        <v>-6.7157999999999998</v>
      </c>
      <c r="AU4" s="9">
        <v>0</v>
      </c>
      <c r="AV4" s="9">
        <v>-15.377800000000001</v>
      </c>
      <c r="AW4" s="9">
        <v>0</v>
      </c>
      <c r="AX4" s="9">
        <v>-16.281400000000001</v>
      </c>
      <c r="AY4" s="18">
        <v>1.3227</v>
      </c>
      <c r="AZ4" s="18">
        <v>-7.9077000000000002</v>
      </c>
      <c r="BA4" s="19">
        <v>1.7747999999999999</v>
      </c>
      <c r="BB4" s="19">
        <v>-7.9077000000000002</v>
      </c>
      <c r="BC4" s="19">
        <v>0.71630000000000005</v>
      </c>
      <c r="BD4" s="19">
        <v>-7.9077000000000002</v>
      </c>
      <c r="BE4" s="19">
        <v>0.79500000000000004</v>
      </c>
      <c r="BF4" s="19">
        <v>-7.9077000000000002</v>
      </c>
      <c r="BG4" s="19">
        <v>0.4299</v>
      </c>
      <c r="BH4" s="19">
        <v>-7.9077000000000002</v>
      </c>
      <c r="BI4" s="19">
        <v>-0.10920000000000001</v>
      </c>
      <c r="BJ4" s="19">
        <v>-7.9077000000000002</v>
      </c>
      <c r="BK4" s="19">
        <v>-0.43690000000000001</v>
      </c>
      <c r="BL4" s="19">
        <v>-7.9077000000000002</v>
      </c>
      <c r="BM4" s="19">
        <v>-0.82169999999999999</v>
      </c>
      <c r="BN4" s="19">
        <v>-7.9077000000000002</v>
      </c>
      <c r="BO4" s="19">
        <v>-1.8688</v>
      </c>
      <c r="BP4" s="19">
        <v>-7.9077000000000002</v>
      </c>
      <c r="BQ4" s="19">
        <v>-0.80710000000000004</v>
      </c>
      <c r="BR4" s="19">
        <v>-7.9077000000000002</v>
      </c>
      <c r="BS4" s="17">
        <v>0</v>
      </c>
      <c r="BT4" s="17">
        <v>0</v>
      </c>
      <c r="BU4" s="17">
        <v>-0.22539999999999999</v>
      </c>
      <c r="BV4" s="17">
        <v>5.8102</v>
      </c>
      <c r="BW4" s="17">
        <v>1.2223999999999999</v>
      </c>
      <c r="BX4" s="17">
        <v>6.6928999999999998</v>
      </c>
      <c r="BY4" s="17">
        <v>4.2093999999999996</v>
      </c>
      <c r="BZ4" s="17">
        <v>7.7393999999999998</v>
      </c>
      <c r="CA4" s="17">
        <v>6.9500999999999999</v>
      </c>
      <c r="CB4" s="17">
        <v>6.6407999999999996</v>
      </c>
      <c r="CC4" s="17">
        <v>6.9500999999999999</v>
      </c>
      <c r="CD4" s="17">
        <v>6.6407999999999996</v>
      </c>
      <c r="CE4" s="12">
        <v>5.7799999999999997E-2</v>
      </c>
      <c r="CF4" s="12">
        <v>6.9564000000000004</v>
      </c>
      <c r="CG4" s="12">
        <v>-0.7087</v>
      </c>
      <c r="CH4" s="12">
        <v>1.1646000000000001</v>
      </c>
      <c r="CI4" s="12">
        <v>5.8648999999999996</v>
      </c>
      <c r="CJ4" s="12">
        <v>2.4041000000000001</v>
      </c>
      <c r="CK4" s="12">
        <v>-0.11940000000000001</v>
      </c>
      <c r="CL4" s="12">
        <v>4.4481999999999999</v>
      </c>
      <c r="CM4" s="12">
        <v>-0.4229</v>
      </c>
      <c r="CN4" s="12">
        <v>4.4481999999999999</v>
      </c>
      <c r="CO4" s="12">
        <v>-0.15110000000000001</v>
      </c>
      <c r="CP4" s="12">
        <v>4.3636999999999997</v>
      </c>
      <c r="CQ4" s="12">
        <v>-3.6486999999999998</v>
      </c>
      <c r="CR4" s="12">
        <v>7.5088999999999997</v>
      </c>
      <c r="CS4" s="12">
        <v>1.3734999999999999</v>
      </c>
      <c r="CT4" s="12">
        <v>10.0311</v>
      </c>
      <c r="CU4" s="12">
        <v>-1.7450000000000001</v>
      </c>
      <c r="CV4" s="12">
        <v>5.6704999999999997</v>
      </c>
      <c r="CW4" s="12">
        <v>-1.7450000000000001</v>
      </c>
      <c r="CX4" s="12">
        <v>5.9766000000000004</v>
      </c>
      <c r="CY4" s="12">
        <v>-1.7069000000000001</v>
      </c>
      <c r="CZ4" s="12">
        <v>5.7988</v>
      </c>
      <c r="DA4" s="12">
        <v>-7.2282000000000002</v>
      </c>
      <c r="DB4" s="12">
        <v>8.6289999999999996</v>
      </c>
      <c r="DC4" s="12">
        <v>-2.4390000000000001</v>
      </c>
      <c r="DD4" s="12">
        <v>14.9117</v>
      </c>
      <c r="DE4" s="12">
        <v>-3.6505999999999998</v>
      </c>
      <c r="DF4" s="12">
        <v>6.7290999999999999</v>
      </c>
      <c r="DG4" s="12">
        <v>-3.6505999999999998</v>
      </c>
      <c r="DH4" s="12">
        <v>6.9932999999999996</v>
      </c>
      <c r="DI4" s="12">
        <v>-3.7585999999999999</v>
      </c>
      <c r="DJ4" s="12">
        <v>7.0167000000000002</v>
      </c>
      <c r="DK4" s="12">
        <v>-3.0575000000000001</v>
      </c>
      <c r="DL4" s="12">
        <v>6.5702999999999996</v>
      </c>
      <c r="DM4" s="12">
        <v>-2.3361999999999998</v>
      </c>
      <c r="DN4" s="12">
        <v>5.1867000000000001</v>
      </c>
      <c r="DO4" s="12">
        <v>-2.3437999999999999</v>
      </c>
      <c r="DP4" s="12">
        <v>4.6646999999999998</v>
      </c>
    </row>
    <row r="5" spans="2:120" ht="16.899999999999999" customHeight="1" x14ac:dyDescent="0.2">
      <c r="B5" s="2"/>
      <c r="C5" s="2"/>
      <c r="D5" s="5">
        <f t="shared" si="0"/>
        <v>0</v>
      </c>
      <c r="E5" s="5">
        <f t="shared" si="1"/>
        <v>0</v>
      </c>
      <c r="F5" s="5">
        <f t="shared" si="2"/>
        <v>0</v>
      </c>
      <c r="G5" s="5">
        <f t="shared" si="3"/>
        <v>0</v>
      </c>
      <c r="H5" s="5">
        <f t="shared" si="4"/>
        <v>0</v>
      </c>
      <c r="I5" s="5">
        <f t="shared" si="5"/>
        <v>0</v>
      </c>
      <c r="J5" s="5">
        <f t="shared" si="6"/>
        <v>0</v>
      </c>
      <c r="K5" s="5">
        <f t="shared" si="7"/>
        <v>0</v>
      </c>
      <c r="L5" s="5">
        <f t="shared" si="8"/>
        <v>0</v>
      </c>
      <c r="M5" s="5">
        <f t="shared" si="9"/>
        <v>0</v>
      </c>
      <c r="N5" s="5">
        <f t="shared" ref="N5:N12" si="27">((BW5-BY5)^2+(BX5-BZ5)^2)^0.5 + ((BY5-CA5)^2+(BZ5-CB5)^2)^0.5</f>
        <v>0</v>
      </c>
      <c r="O5" s="5">
        <f>((CA5-CC5)^2+(CB5-CD5)^2)^0.5</f>
        <v>0</v>
      </c>
      <c r="P5" s="5">
        <f t="shared" si="14"/>
        <v>0</v>
      </c>
      <c r="Q5" s="5">
        <f t="shared" si="15"/>
        <v>0</v>
      </c>
      <c r="R5" s="5">
        <f t="shared" si="16"/>
        <v>0</v>
      </c>
      <c r="S5" s="5">
        <f t="shared" si="17"/>
        <v>0</v>
      </c>
      <c r="T5" s="5">
        <f t="shared" si="18"/>
        <v>0</v>
      </c>
      <c r="U5" s="5">
        <f t="shared" si="19"/>
        <v>0</v>
      </c>
      <c r="V5" s="5">
        <f t="shared" si="20"/>
        <v>0</v>
      </c>
      <c r="W5" s="5">
        <f t="shared" si="21"/>
        <v>0</v>
      </c>
      <c r="X5" s="5">
        <f t="shared" si="22"/>
        <v>0</v>
      </c>
      <c r="Y5" s="5">
        <f t="shared" si="23"/>
        <v>0</v>
      </c>
      <c r="Z5" s="5">
        <f t="shared" si="10"/>
        <v>0</v>
      </c>
      <c r="AA5" s="5">
        <f t="shared" si="11"/>
        <v>0</v>
      </c>
      <c r="AB5" s="5">
        <f t="shared" si="12"/>
        <v>0</v>
      </c>
      <c r="AC5" s="6">
        <f t="shared" si="13"/>
        <v>0</v>
      </c>
      <c r="AD5" s="6">
        <f t="shared" si="24"/>
        <v>0</v>
      </c>
      <c r="AE5" s="6">
        <f t="shared" si="25"/>
        <v>0</v>
      </c>
      <c r="AF5" s="6">
        <f t="shared" si="26"/>
        <v>0</v>
      </c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18"/>
      <c r="AZ5" s="18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</row>
    <row r="6" spans="2:120" ht="15" customHeight="1" x14ac:dyDescent="0.2">
      <c r="B6" s="2"/>
      <c r="C6" s="2"/>
      <c r="D6" s="5">
        <f t="shared" si="0"/>
        <v>0</v>
      </c>
      <c r="E6" s="5">
        <f t="shared" si="1"/>
        <v>0</v>
      </c>
      <c r="F6" s="5">
        <f t="shared" si="2"/>
        <v>0</v>
      </c>
      <c r="G6" s="5">
        <f t="shared" si="3"/>
        <v>0</v>
      </c>
      <c r="H6" s="5">
        <f t="shared" si="4"/>
        <v>0</v>
      </c>
      <c r="I6" s="5">
        <f t="shared" si="5"/>
        <v>0</v>
      </c>
      <c r="J6" s="5">
        <f t="shared" si="6"/>
        <v>0</v>
      </c>
      <c r="K6" s="5">
        <f t="shared" si="7"/>
        <v>0</v>
      </c>
      <c r="L6" s="5">
        <f t="shared" si="8"/>
        <v>0</v>
      </c>
      <c r="M6" s="5">
        <f t="shared" si="9"/>
        <v>0</v>
      </c>
      <c r="N6" s="5">
        <f t="shared" si="27"/>
        <v>0</v>
      </c>
      <c r="O6" s="5">
        <f t="shared" ref="O6:O12" si="28">((CA6-CC6)^2+(CB6-CD6)^2)^0.5</f>
        <v>0</v>
      </c>
      <c r="P6" s="5">
        <f t="shared" si="14"/>
        <v>0</v>
      </c>
      <c r="Q6" s="5">
        <f t="shared" si="15"/>
        <v>0</v>
      </c>
      <c r="R6" s="5">
        <f t="shared" si="16"/>
        <v>0</v>
      </c>
      <c r="S6" s="5">
        <f t="shared" si="17"/>
        <v>0</v>
      </c>
      <c r="T6" s="5">
        <f t="shared" si="18"/>
        <v>0</v>
      </c>
      <c r="U6" s="5">
        <f t="shared" si="19"/>
        <v>0</v>
      </c>
      <c r="V6" s="5">
        <f t="shared" si="20"/>
        <v>0</v>
      </c>
      <c r="W6" s="5">
        <f t="shared" si="21"/>
        <v>0</v>
      </c>
      <c r="X6" s="5">
        <f t="shared" si="22"/>
        <v>0</v>
      </c>
      <c r="Y6" s="5">
        <f t="shared" si="23"/>
        <v>0</v>
      </c>
      <c r="Z6" s="5">
        <f t="shared" si="10"/>
        <v>0</v>
      </c>
      <c r="AA6" s="5">
        <f t="shared" si="11"/>
        <v>0</v>
      </c>
      <c r="AB6" s="5">
        <f t="shared" si="12"/>
        <v>0</v>
      </c>
      <c r="AC6" s="6">
        <f t="shared" si="13"/>
        <v>0</v>
      </c>
      <c r="AD6" s="6">
        <f t="shared" si="24"/>
        <v>0</v>
      </c>
      <c r="AE6" s="6">
        <f t="shared" si="25"/>
        <v>0</v>
      </c>
      <c r="AF6" s="6">
        <f t="shared" si="26"/>
        <v>0</v>
      </c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18"/>
      <c r="AZ6" s="1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7"/>
      <c r="BT6" s="17"/>
      <c r="BU6" s="23"/>
      <c r="BV6" s="17"/>
      <c r="BW6" s="17"/>
      <c r="BX6" s="17"/>
      <c r="BY6" s="17"/>
      <c r="BZ6" s="17"/>
      <c r="CA6" s="17"/>
      <c r="CB6" s="17"/>
      <c r="CC6" s="17"/>
      <c r="CD6" s="17"/>
      <c r="DE6" s="22"/>
    </row>
    <row r="7" spans="2:120" ht="16.149999999999999" customHeight="1" x14ac:dyDescent="0.2">
      <c r="B7" s="2"/>
      <c r="C7" s="2"/>
      <c r="D7" s="5">
        <f t="shared" si="0"/>
        <v>0</v>
      </c>
      <c r="E7" s="5">
        <f t="shared" si="1"/>
        <v>0</v>
      </c>
      <c r="F7" s="5">
        <f t="shared" si="2"/>
        <v>0</v>
      </c>
      <c r="G7" s="5">
        <f t="shared" si="3"/>
        <v>0</v>
      </c>
      <c r="H7" s="5">
        <f t="shared" si="4"/>
        <v>0</v>
      </c>
      <c r="I7" s="5">
        <f t="shared" si="5"/>
        <v>0</v>
      </c>
      <c r="J7" s="5">
        <f t="shared" si="6"/>
        <v>0</v>
      </c>
      <c r="K7" s="5">
        <f t="shared" si="7"/>
        <v>0</v>
      </c>
      <c r="L7" s="5">
        <f t="shared" si="8"/>
        <v>0</v>
      </c>
      <c r="M7" s="5">
        <f t="shared" si="9"/>
        <v>0</v>
      </c>
      <c r="N7" s="5">
        <f t="shared" si="27"/>
        <v>0</v>
      </c>
      <c r="O7" s="5">
        <f t="shared" si="28"/>
        <v>0</v>
      </c>
      <c r="P7" s="5">
        <f t="shared" si="14"/>
        <v>0</v>
      </c>
      <c r="Q7" s="5">
        <f>((CI7-CO7)^2+(CJ7-CP7)^2)^0.5</f>
        <v>0</v>
      </c>
      <c r="R7" s="5">
        <f t="shared" si="16"/>
        <v>0</v>
      </c>
      <c r="S7" s="5">
        <f t="shared" si="17"/>
        <v>0</v>
      </c>
      <c r="T7" s="5">
        <f t="shared" si="18"/>
        <v>0</v>
      </c>
      <c r="U7" s="5">
        <f t="shared" si="19"/>
        <v>0</v>
      </c>
      <c r="V7" s="5">
        <f t="shared" si="20"/>
        <v>0</v>
      </c>
      <c r="W7" s="5">
        <f t="shared" si="21"/>
        <v>0</v>
      </c>
      <c r="X7" s="5">
        <f t="shared" si="22"/>
        <v>0</v>
      </c>
      <c r="Y7" s="5">
        <f t="shared" si="23"/>
        <v>0</v>
      </c>
      <c r="Z7" s="5">
        <f t="shared" si="10"/>
        <v>0</v>
      </c>
      <c r="AA7" s="5">
        <f t="shared" si="11"/>
        <v>0</v>
      </c>
      <c r="AB7" s="5">
        <f t="shared" si="12"/>
        <v>0</v>
      </c>
      <c r="AC7" s="6">
        <f t="shared" si="13"/>
        <v>0</v>
      </c>
      <c r="AD7" s="6">
        <f t="shared" si="24"/>
        <v>0</v>
      </c>
      <c r="AE7" s="6">
        <f t="shared" si="25"/>
        <v>0</v>
      </c>
      <c r="AF7" s="6">
        <f t="shared" si="26"/>
        <v>0</v>
      </c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18"/>
      <c r="AZ7" s="18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8"/>
        <v>0</v>
      </c>
      <c r="M8" s="5">
        <f t="shared" si="9"/>
        <v>0</v>
      </c>
      <c r="N8" s="5">
        <f t="shared" si="27"/>
        <v>0</v>
      </c>
      <c r="O8" s="5">
        <f t="shared" si="28"/>
        <v>0</v>
      </c>
      <c r="P8" s="5">
        <f t="shared" si="14"/>
        <v>0</v>
      </c>
      <c r="Q8" s="5">
        <f t="shared" si="15"/>
        <v>0</v>
      </c>
      <c r="R8" s="5">
        <f t="shared" si="16"/>
        <v>0</v>
      </c>
      <c r="S8" s="5">
        <f t="shared" si="17"/>
        <v>0</v>
      </c>
      <c r="T8" s="5">
        <f t="shared" si="18"/>
        <v>0</v>
      </c>
      <c r="U8" s="5">
        <f t="shared" si="19"/>
        <v>0</v>
      </c>
      <c r="V8" s="5">
        <f t="shared" si="20"/>
        <v>0</v>
      </c>
      <c r="W8" s="5">
        <f t="shared" si="21"/>
        <v>0</v>
      </c>
      <c r="X8" s="5">
        <f t="shared" si="22"/>
        <v>0</v>
      </c>
      <c r="Y8" s="5">
        <f t="shared" si="23"/>
        <v>0</v>
      </c>
      <c r="Z8" s="5">
        <f t="shared" si="10"/>
        <v>0</v>
      </c>
      <c r="AA8" s="5">
        <f t="shared" si="11"/>
        <v>0</v>
      </c>
      <c r="AB8" s="5">
        <f t="shared" si="12"/>
        <v>0</v>
      </c>
      <c r="AC8" s="6">
        <f t="shared" si="13"/>
        <v>0</v>
      </c>
      <c r="AD8" s="6">
        <f t="shared" si="24"/>
        <v>0</v>
      </c>
      <c r="AE8" s="6">
        <f t="shared" si="25"/>
        <v>0</v>
      </c>
      <c r="AF8" s="6">
        <f t="shared" si="26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8"/>
        <v>0</v>
      </c>
      <c r="M9" s="5">
        <f t="shared" si="9"/>
        <v>0</v>
      </c>
      <c r="N9" s="5">
        <f t="shared" si="27"/>
        <v>0</v>
      </c>
      <c r="O9" s="5">
        <f t="shared" si="28"/>
        <v>0</v>
      </c>
      <c r="P9" s="5">
        <f t="shared" si="14"/>
        <v>0</v>
      </c>
      <c r="Q9" s="5">
        <f t="shared" si="15"/>
        <v>0</v>
      </c>
      <c r="R9" s="5">
        <f t="shared" si="16"/>
        <v>0</v>
      </c>
      <c r="S9" s="5">
        <f t="shared" si="17"/>
        <v>0</v>
      </c>
      <c r="T9" s="5">
        <f t="shared" si="18"/>
        <v>0</v>
      </c>
      <c r="U9" s="5">
        <f t="shared" si="19"/>
        <v>0</v>
      </c>
      <c r="V9" s="5">
        <f t="shared" si="20"/>
        <v>0</v>
      </c>
      <c r="W9" s="5">
        <f t="shared" si="21"/>
        <v>0</v>
      </c>
      <c r="X9" s="5">
        <f t="shared" si="22"/>
        <v>0</v>
      </c>
      <c r="Y9" s="5">
        <f t="shared" si="23"/>
        <v>0</v>
      </c>
      <c r="Z9" s="5">
        <f t="shared" si="10"/>
        <v>0</v>
      </c>
      <c r="AA9" s="5">
        <f t="shared" si="11"/>
        <v>0</v>
      </c>
      <c r="AB9" s="5">
        <f t="shared" si="12"/>
        <v>0</v>
      </c>
      <c r="AC9" s="6">
        <f t="shared" si="13"/>
        <v>0</v>
      </c>
      <c r="AD9" s="6">
        <f t="shared" si="24"/>
        <v>0</v>
      </c>
      <c r="AE9" s="6">
        <f t="shared" si="25"/>
        <v>0</v>
      </c>
      <c r="AF9" s="6">
        <f t="shared" si="26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8"/>
        <v>0</v>
      </c>
      <c r="M10" s="5">
        <f t="shared" si="9"/>
        <v>0</v>
      </c>
      <c r="N10" s="5">
        <f t="shared" si="27"/>
        <v>0</v>
      </c>
      <c r="O10" s="5">
        <f t="shared" si="28"/>
        <v>0</v>
      </c>
      <c r="P10" s="5">
        <f t="shared" si="14"/>
        <v>0</v>
      </c>
      <c r="Q10" s="5">
        <f t="shared" si="15"/>
        <v>0</v>
      </c>
      <c r="R10" s="5">
        <f t="shared" si="16"/>
        <v>0</v>
      </c>
      <c r="S10" s="5">
        <f t="shared" si="17"/>
        <v>0</v>
      </c>
      <c r="T10" s="5">
        <f t="shared" si="18"/>
        <v>0</v>
      </c>
      <c r="U10" s="5">
        <f t="shared" si="19"/>
        <v>0</v>
      </c>
      <c r="V10" s="5">
        <f t="shared" si="20"/>
        <v>0</v>
      </c>
      <c r="W10" s="5">
        <f t="shared" si="21"/>
        <v>0</v>
      </c>
      <c r="X10" s="5">
        <f t="shared" si="22"/>
        <v>0</v>
      </c>
      <c r="Y10" s="5">
        <f t="shared" si="23"/>
        <v>0</v>
      </c>
      <c r="Z10" s="5">
        <f t="shared" si="10"/>
        <v>0</v>
      </c>
      <c r="AA10" s="5">
        <f t="shared" si="11"/>
        <v>0</v>
      </c>
      <c r="AB10" s="5">
        <f t="shared" si="12"/>
        <v>0</v>
      </c>
      <c r="AC10" s="6">
        <f t="shared" si="13"/>
        <v>0</v>
      </c>
      <c r="AD10" s="6">
        <f t="shared" si="24"/>
        <v>0</v>
      </c>
      <c r="AE10" s="6">
        <f t="shared" si="25"/>
        <v>0</v>
      </c>
      <c r="AF10" s="6">
        <f t="shared" si="26"/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ht="16.149999999999999" customHeight="1" x14ac:dyDescent="0.2">
      <c r="B11" s="2"/>
      <c r="C11" s="2"/>
      <c r="D11" s="5">
        <f t="shared" si="0"/>
        <v>0</v>
      </c>
      <c r="E11" s="5">
        <f t="shared" si="1"/>
        <v>0</v>
      </c>
      <c r="F11" s="5">
        <f t="shared" si="2"/>
        <v>0</v>
      </c>
      <c r="G11" s="5">
        <f t="shared" si="3"/>
        <v>0</v>
      </c>
      <c r="H11" s="5">
        <f t="shared" si="4"/>
        <v>0</v>
      </c>
      <c r="I11" s="5">
        <f t="shared" si="5"/>
        <v>0</v>
      </c>
      <c r="J11" s="5">
        <f t="shared" si="6"/>
        <v>0</v>
      </c>
      <c r="K11" s="5">
        <f t="shared" si="7"/>
        <v>0</v>
      </c>
      <c r="L11" s="5">
        <f t="shared" si="8"/>
        <v>0</v>
      </c>
      <c r="M11" s="5">
        <f t="shared" si="9"/>
        <v>0</v>
      </c>
      <c r="N11" s="5">
        <f t="shared" si="27"/>
        <v>0</v>
      </c>
      <c r="O11" s="5">
        <f t="shared" si="28"/>
        <v>0</v>
      </c>
      <c r="P11" s="5">
        <f t="shared" si="14"/>
        <v>0</v>
      </c>
      <c r="Q11" s="5">
        <f t="shared" si="15"/>
        <v>0</v>
      </c>
      <c r="R11" s="5">
        <f t="shared" si="16"/>
        <v>0</v>
      </c>
      <c r="S11" s="5">
        <f t="shared" si="17"/>
        <v>0</v>
      </c>
      <c r="T11" s="5">
        <f t="shared" si="18"/>
        <v>0</v>
      </c>
      <c r="U11" s="5">
        <f t="shared" si="19"/>
        <v>0</v>
      </c>
      <c r="V11" s="5">
        <f t="shared" si="20"/>
        <v>0</v>
      </c>
      <c r="W11" s="5">
        <f t="shared" si="21"/>
        <v>0</v>
      </c>
      <c r="X11" s="5">
        <f t="shared" si="22"/>
        <v>0</v>
      </c>
      <c r="Y11" s="5">
        <f t="shared" si="23"/>
        <v>0</v>
      </c>
      <c r="Z11" s="5">
        <f t="shared" si="10"/>
        <v>0</v>
      </c>
      <c r="AA11" s="5">
        <f t="shared" si="11"/>
        <v>0</v>
      </c>
      <c r="AB11" s="5">
        <f t="shared" si="12"/>
        <v>0</v>
      </c>
      <c r="AC11" s="6">
        <f t="shared" si="13"/>
        <v>0</v>
      </c>
      <c r="AD11" s="6">
        <f t="shared" si="24"/>
        <v>0</v>
      </c>
      <c r="AE11" s="6">
        <f t="shared" si="25"/>
        <v>0</v>
      </c>
      <c r="AF11" s="6">
        <f t="shared" si="26"/>
        <v>0</v>
      </c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18"/>
      <c r="AZ11" s="18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</row>
    <row r="12" spans="2:120" ht="16.149999999999999" customHeight="1" x14ac:dyDescent="0.2">
      <c r="B12" s="2"/>
      <c r="C12" s="2"/>
      <c r="D12" s="5">
        <f t="shared" si="0"/>
        <v>0</v>
      </c>
      <c r="E12" s="5">
        <f t="shared" si="1"/>
        <v>0</v>
      </c>
      <c r="F12" s="5">
        <f t="shared" si="2"/>
        <v>0</v>
      </c>
      <c r="G12" s="5">
        <f t="shared" si="3"/>
        <v>0</v>
      </c>
      <c r="H12" s="5">
        <f t="shared" si="4"/>
        <v>0</v>
      </c>
      <c r="I12" s="5">
        <f t="shared" si="5"/>
        <v>0</v>
      </c>
      <c r="J12" s="5">
        <f t="shared" si="6"/>
        <v>0</v>
      </c>
      <c r="K12" s="5">
        <f t="shared" si="7"/>
        <v>0</v>
      </c>
      <c r="L12" s="5">
        <f t="shared" si="8"/>
        <v>0</v>
      </c>
      <c r="M12" s="5">
        <f t="shared" si="9"/>
        <v>0</v>
      </c>
      <c r="N12" s="5">
        <f t="shared" si="27"/>
        <v>0</v>
      </c>
      <c r="O12" s="5">
        <f t="shared" si="28"/>
        <v>0</v>
      </c>
      <c r="P12" s="5">
        <f t="shared" si="14"/>
        <v>0</v>
      </c>
      <c r="Q12" s="5">
        <f t="shared" si="15"/>
        <v>0</v>
      </c>
      <c r="R12" s="5">
        <f t="shared" si="16"/>
        <v>0</v>
      </c>
      <c r="S12" s="5">
        <f t="shared" si="17"/>
        <v>0</v>
      </c>
      <c r="T12" s="5">
        <f t="shared" si="18"/>
        <v>0</v>
      </c>
      <c r="U12" s="5">
        <f t="shared" si="19"/>
        <v>0</v>
      </c>
      <c r="V12" s="5">
        <f t="shared" si="20"/>
        <v>0</v>
      </c>
      <c r="W12" s="5">
        <f t="shared" si="21"/>
        <v>0</v>
      </c>
      <c r="X12" s="5">
        <f t="shared" si="22"/>
        <v>0</v>
      </c>
      <c r="Y12" s="5">
        <f t="shared" si="23"/>
        <v>0</v>
      </c>
      <c r="Z12" s="5">
        <f t="shared" si="10"/>
        <v>0</v>
      </c>
      <c r="AA12" s="5">
        <f t="shared" si="11"/>
        <v>0</v>
      </c>
      <c r="AB12" s="5">
        <f t="shared" si="12"/>
        <v>0</v>
      </c>
      <c r="AC12" s="6">
        <f t="shared" si="13"/>
        <v>0</v>
      </c>
      <c r="AD12" s="6">
        <f t="shared" si="24"/>
        <v>0</v>
      </c>
      <c r="AE12" s="6">
        <f t="shared" si="25"/>
        <v>0</v>
      </c>
      <c r="AF12" s="6">
        <f t="shared" si="26"/>
        <v>0</v>
      </c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18"/>
      <c r="AZ12" s="18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</row>
    <row r="13" spans="2:120" x14ac:dyDescent="0.2">
      <c r="B13" s="13" t="s">
        <v>3</v>
      </c>
      <c r="C13" s="13"/>
      <c r="D13" s="14">
        <f>AVERAGE(D3:D4)</f>
        <v>14.984100000000002</v>
      </c>
      <c r="E13" s="14">
        <f t="shared" ref="E13:AF13" si="29">AVERAGE(E3:E4)</f>
        <v>13.6814</v>
      </c>
      <c r="F13" s="14">
        <f t="shared" si="29"/>
        <v>2.6568499999999999</v>
      </c>
      <c r="G13" s="14">
        <f t="shared" si="29"/>
        <v>0.79564999999999997</v>
      </c>
      <c r="H13" s="14">
        <f t="shared" si="29"/>
        <v>1.3872</v>
      </c>
      <c r="I13" s="14">
        <f t="shared" si="29"/>
        <v>0.79849999999999999</v>
      </c>
      <c r="J13" s="14">
        <f t="shared" si="29"/>
        <v>1.6630500000000004</v>
      </c>
      <c r="K13" s="14">
        <f t="shared" si="29"/>
        <v>1.1785999999999994</v>
      </c>
      <c r="L13" s="14">
        <f t="shared" si="29"/>
        <v>5.8784771448806534</v>
      </c>
      <c r="M13" s="14">
        <f t="shared" si="29"/>
        <v>1.5880520384287855</v>
      </c>
      <c r="N13" s="14">
        <f t="shared" si="29"/>
        <v>6.3177174761319463</v>
      </c>
      <c r="O13" s="14">
        <f t="shared" si="29"/>
        <v>1.0495074082635143</v>
      </c>
      <c r="P13" s="14">
        <f t="shared" si="29"/>
        <v>5.8423000171165471</v>
      </c>
      <c r="Q13" s="14">
        <f t="shared" si="29"/>
        <v>6.3271074086030819</v>
      </c>
      <c r="R13" s="14">
        <f t="shared" si="29"/>
        <v>4.3316146392207902</v>
      </c>
      <c r="S13" s="14">
        <f t="shared" si="29"/>
        <v>5.3350622611145422</v>
      </c>
      <c r="T13" s="14">
        <f t="shared" si="29"/>
        <v>5.6690522238409535</v>
      </c>
      <c r="U13" s="14">
        <f t="shared" si="29"/>
        <v>6.9950852589019368</v>
      </c>
      <c r="V13" s="14">
        <f t="shared" si="29"/>
        <v>0.85304039867626447</v>
      </c>
      <c r="W13" s="14">
        <f t="shared" si="29"/>
        <v>1.5401483310166721</v>
      </c>
      <c r="X13" s="14">
        <f t="shared" si="29"/>
        <v>0.47992262476513114</v>
      </c>
      <c r="Y13" s="14">
        <f t="shared" si="29"/>
        <v>1.16235</v>
      </c>
      <c r="Z13" s="14">
        <f t="shared" si="29"/>
        <v>0.51910000000000001</v>
      </c>
      <c r="AA13" s="14">
        <f t="shared" si="29"/>
        <v>1.4890500000000002</v>
      </c>
      <c r="AB13" s="14">
        <f t="shared" si="29"/>
        <v>3.2889499999999998</v>
      </c>
      <c r="AC13" s="14">
        <f t="shared" si="29"/>
        <v>1.8049999999999999</v>
      </c>
      <c r="AD13" s="14">
        <f t="shared" si="29"/>
        <v>0.15175</v>
      </c>
      <c r="AE13" s="14">
        <f t="shared" si="29"/>
        <v>0.2816500000000004</v>
      </c>
      <c r="AF13" s="14">
        <f t="shared" si="29"/>
        <v>0.25114999999999976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4</v>
      </c>
      <c r="C14" s="13"/>
      <c r="D14" s="14">
        <f>STDEV(D3:D4)</f>
        <v>1.8346592544666174</v>
      </c>
      <c r="E14" s="14">
        <f t="shared" ref="E14:AF14" si="30">STDEV(E3:E4)</f>
        <v>2.399071887209713</v>
      </c>
      <c r="F14" s="14">
        <f t="shared" si="30"/>
        <v>0.27117545058504078</v>
      </c>
      <c r="G14" s="14">
        <f t="shared" si="30"/>
        <v>0.13739084758454684</v>
      </c>
      <c r="H14" s="14">
        <f t="shared" si="30"/>
        <v>8.4852813742384205E-3</v>
      </c>
      <c r="I14" s="14">
        <f t="shared" si="30"/>
        <v>0.11638977618330609</v>
      </c>
      <c r="J14" s="14">
        <f t="shared" si="30"/>
        <v>0.22082944776455882</v>
      </c>
      <c r="K14" s="14">
        <f t="shared" si="30"/>
        <v>1.6122034611053392E-2</v>
      </c>
      <c r="L14" s="14">
        <f t="shared" si="30"/>
        <v>0.37519458182602244</v>
      </c>
      <c r="M14" s="14">
        <f t="shared" si="30"/>
        <v>0.19342834974314629</v>
      </c>
      <c r="N14" s="14" t="e">
        <f t="shared" si="30"/>
        <v>#DIV/0!</v>
      </c>
      <c r="O14" s="14" t="e">
        <f t="shared" si="30"/>
        <v>#DIV/0!</v>
      </c>
      <c r="P14" s="14" t="e">
        <f t="shared" si="30"/>
        <v>#DIV/0!</v>
      </c>
      <c r="Q14" s="14" t="e">
        <f t="shared" si="30"/>
        <v>#DIV/0!</v>
      </c>
      <c r="R14" s="14">
        <f t="shared" si="30"/>
        <v>0.52631265857500853</v>
      </c>
      <c r="S14" s="14">
        <f t="shared" si="30"/>
        <v>0.40291068496972254</v>
      </c>
      <c r="T14" s="14">
        <f t="shared" si="30"/>
        <v>0.75711960529883593</v>
      </c>
      <c r="U14" s="14">
        <f t="shared" si="30"/>
        <v>1.2796313458905446</v>
      </c>
      <c r="V14" s="14">
        <f t="shared" si="30"/>
        <v>3.0954425410261222E-2</v>
      </c>
      <c r="W14" s="14">
        <f t="shared" si="30"/>
        <v>2.8537991049067832E-2</v>
      </c>
      <c r="X14" s="14">
        <f t="shared" si="30"/>
        <v>5.9584632893850589E-2</v>
      </c>
      <c r="Y14" s="14">
        <f t="shared" si="30"/>
        <v>9.8358553263048765E-2</v>
      </c>
      <c r="Z14" s="14">
        <f t="shared" si="30"/>
        <v>2.8284271247461926E-2</v>
      </c>
      <c r="AA14" s="14">
        <f t="shared" si="30"/>
        <v>6.9225753878162918E-2</v>
      </c>
      <c r="AB14" s="14">
        <f t="shared" si="30"/>
        <v>0.50155083989562188</v>
      </c>
      <c r="AC14" s="14">
        <f t="shared" si="30"/>
        <v>0.45933656505878145</v>
      </c>
      <c r="AD14" s="14">
        <f t="shared" si="30"/>
        <v>0.21460690809011718</v>
      </c>
      <c r="AE14" s="14">
        <f t="shared" si="30"/>
        <v>3.4577521600022608E-2</v>
      </c>
      <c r="AF14" s="14">
        <f t="shared" si="30"/>
        <v>1.84554869889689E-2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5</v>
      </c>
      <c r="C15" s="13"/>
      <c r="D15" s="14">
        <f>MAX(D3:D4)-MIN(D3:D4)</f>
        <v>2.5946000000000016</v>
      </c>
      <c r="E15" s="14">
        <f t="shared" ref="E15:AF15" si="31">MAX(E3:E4)-MIN(E3:E4)</f>
        <v>3.3928000000000011</v>
      </c>
      <c r="F15" s="14">
        <f t="shared" si="31"/>
        <v>0.38349999999999973</v>
      </c>
      <c r="G15" s="14">
        <f t="shared" si="31"/>
        <v>0.19430000000000003</v>
      </c>
      <c r="H15" s="14">
        <f t="shared" si="31"/>
        <v>1.1999999999999789E-2</v>
      </c>
      <c r="I15" s="14">
        <f t="shared" si="31"/>
        <v>0.16460000000000052</v>
      </c>
      <c r="J15" s="14">
        <f t="shared" si="31"/>
        <v>0.31230000000000002</v>
      </c>
      <c r="K15" s="14">
        <f t="shared" si="31"/>
        <v>2.2800000000000153E-2</v>
      </c>
      <c r="L15" s="14">
        <f t="shared" si="31"/>
        <v>0.53060526614726289</v>
      </c>
      <c r="M15" s="14">
        <f t="shared" si="31"/>
        <v>0.27354899555420387</v>
      </c>
      <c r="N15" s="14">
        <f t="shared" si="31"/>
        <v>0</v>
      </c>
      <c r="O15" s="14">
        <f t="shared" si="31"/>
        <v>0</v>
      </c>
      <c r="P15" s="14">
        <f t="shared" si="31"/>
        <v>0</v>
      </c>
      <c r="Q15" s="14">
        <f t="shared" si="31"/>
        <v>0</v>
      </c>
      <c r="R15" s="14">
        <f t="shared" si="31"/>
        <v>0.74431849980541731</v>
      </c>
      <c r="S15" s="14">
        <f t="shared" si="31"/>
        <v>0.56980175510921516</v>
      </c>
      <c r="T15" s="14">
        <f t="shared" si="31"/>
        <v>1.0707288141521785</v>
      </c>
      <c r="U15" s="14">
        <f t="shared" si="31"/>
        <v>1.8096720041961483</v>
      </c>
      <c r="V15" s="14">
        <f t="shared" si="31"/>
        <v>4.3776168230657775E-2</v>
      </c>
      <c r="W15" s="14">
        <f t="shared" si="31"/>
        <v>4.0358813984473718E-2</v>
      </c>
      <c r="X15" s="14">
        <f t="shared" si="31"/>
        <v>8.4265395947505539E-2</v>
      </c>
      <c r="Y15" s="14">
        <f t="shared" si="31"/>
        <v>0.1391</v>
      </c>
      <c r="Z15" s="14">
        <f t="shared" si="31"/>
        <v>4.0000000000000036E-2</v>
      </c>
      <c r="AA15" s="14">
        <f t="shared" si="31"/>
        <v>9.7899999999999876E-2</v>
      </c>
      <c r="AB15" s="14">
        <f t="shared" si="31"/>
        <v>0.70930000000000026</v>
      </c>
      <c r="AC15" s="14">
        <f t="shared" si="31"/>
        <v>0.64959999999999996</v>
      </c>
      <c r="AD15" s="14">
        <f t="shared" si="31"/>
        <v>0.30349999999999999</v>
      </c>
      <c r="AE15" s="14">
        <f t="shared" si="31"/>
        <v>4.890000000000061E-2</v>
      </c>
      <c r="AF15" s="14">
        <f t="shared" si="31"/>
        <v>2.6100000000000012E-2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 t="s">
        <v>55</v>
      </c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6</v>
      </c>
      <c r="C16" s="13"/>
      <c r="D16" s="14">
        <f>MIN(D3:D4)</f>
        <v>13.6868</v>
      </c>
      <c r="E16" s="14">
        <f t="shared" ref="E16:AF16" si="32">MIN(E3:E4)</f>
        <v>11.984999999999999</v>
      </c>
      <c r="F16" s="14">
        <f t="shared" si="32"/>
        <v>2.4651000000000001</v>
      </c>
      <c r="G16" s="14">
        <f t="shared" si="32"/>
        <v>0.69850000000000001</v>
      </c>
      <c r="H16" s="14">
        <f t="shared" si="32"/>
        <v>1.3812</v>
      </c>
      <c r="I16" s="14">
        <f t="shared" si="32"/>
        <v>0.71619999999999973</v>
      </c>
      <c r="J16" s="14">
        <f t="shared" si="32"/>
        <v>1.5069000000000004</v>
      </c>
      <c r="K16" s="14">
        <f t="shared" si="32"/>
        <v>1.1671999999999993</v>
      </c>
      <c r="L16" s="14">
        <f t="shared" si="32"/>
        <v>5.6131745118070215</v>
      </c>
      <c r="M16" s="14">
        <f t="shared" si="32"/>
        <v>1.4512775406516836</v>
      </c>
      <c r="N16" s="14">
        <f t="shared" si="32"/>
        <v>6.3177174761319463</v>
      </c>
      <c r="O16" s="14">
        <f t="shared" si="32"/>
        <v>1.0495074082635143</v>
      </c>
      <c r="P16" s="14">
        <f t="shared" si="32"/>
        <v>5.8423000171165471</v>
      </c>
      <c r="Q16" s="14">
        <f t="shared" si="32"/>
        <v>6.3271074086030819</v>
      </c>
      <c r="R16" s="14">
        <f t="shared" si="32"/>
        <v>3.9594553893180811</v>
      </c>
      <c r="S16" s="14">
        <f t="shared" si="32"/>
        <v>5.050161383559935</v>
      </c>
      <c r="T16" s="14">
        <f t="shared" si="32"/>
        <v>5.1336878167648647</v>
      </c>
      <c r="U16" s="14">
        <f t="shared" si="32"/>
        <v>6.0902492568038626</v>
      </c>
      <c r="V16" s="14">
        <f t="shared" si="32"/>
        <v>0.83115231456093552</v>
      </c>
      <c r="W16" s="14">
        <f t="shared" si="32"/>
        <v>1.5199689240244354</v>
      </c>
      <c r="X16" s="14">
        <f t="shared" si="32"/>
        <v>0.43778992679137835</v>
      </c>
      <c r="Y16" s="14">
        <f t="shared" si="32"/>
        <v>1.0928</v>
      </c>
      <c r="Z16" s="14">
        <f t="shared" si="32"/>
        <v>0.49909999999999999</v>
      </c>
      <c r="AA16" s="14">
        <f t="shared" si="32"/>
        <v>1.4401000000000002</v>
      </c>
      <c r="AB16" s="14">
        <f t="shared" si="32"/>
        <v>2.9342999999999999</v>
      </c>
      <c r="AC16" s="14">
        <f t="shared" si="32"/>
        <v>1.4802</v>
      </c>
      <c r="AD16" s="14">
        <f t="shared" si="32"/>
        <v>0</v>
      </c>
      <c r="AE16" s="14">
        <f t="shared" si="32"/>
        <v>0.2572000000000001</v>
      </c>
      <c r="AF16" s="14">
        <f t="shared" si="32"/>
        <v>0.23809999999999976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3" t="s">
        <v>7</v>
      </c>
      <c r="C17" s="13"/>
      <c r="D17" s="14">
        <f>MAX(D3:D4)</f>
        <v>16.281400000000001</v>
      </c>
      <c r="E17" s="14">
        <f t="shared" ref="E17:AF17" si="33">MAX(E3:E4)</f>
        <v>15.377800000000001</v>
      </c>
      <c r="F17" s="14">
        <f t="shared" si="33"/>
        <v>2.8485999999999998</v>
      </c>
      <c r="G17" s="14">
        <f t="shared" si="33"/>
        <v>0.89280000000000004</v>
      </c>
      <c r="H17" s="14">
        <f t="shared" si="33"/>
        <v>1.3931999999999998</v>
      </c>
      <c r="I17" s="14">
        <f t="shared" si="33"/>
        <v>0.88080000000000025</v>
      </c>
      <c r="J17" s="14">
        <f t="shared" si="33"/>
        <v>1.8192000000000004</v>
      </c>
      <c r="K17" s="14">
        <f t="shared" si="33"/>
        <v>1.1899999999999995</v>
      </c>
      <c r="L17" s="14">
        <f t="shared" si="33"/>
        <v>6.1437797779542844</v>
      </c>
      <c r="M17" s="14">
        <f t="shared" si="33"/>
        <v>1.7248265362058874</v>
      </c>
      <c r="N17" s="14">
        <f t="shared" si="33"/>
        <v>6.3177174761319463</v>
      </c>
      <c r="O17" s="14">
        <f t="shared" si="33"/>
        <v>1.0495074082635143</v>
      </c>
      <c r="P17" s="14">
        <f t="shared" si="33"/>
        <v>5.8423000171165471</v>
      </c>
      <c r="Q17" s="14">
        <f t="shared" si="33"/>
        <v>6.3271074086030819</v>
      </c>
      <c r="R17" s="14">
        <f t="shared" si="33"/>
        <v>4.7037738891234984</v>
      </c>
      <c r="S17" s="14">
        <f t="shared" si="33"/>
        <v>5.6199631386691502</v>
      </c>
      <c r="T17" s="14">
        <f t="shared" si="33"/>
        <v>6.2044166309170432</v>
      </c>
      <c r="U17" s="14">
        <f t="shared" si="33"/>
        <v>7.8999212610000109</v>
      </c>
      <c r="V17" s="14">
        <f t="shared" si="33"/>
        <v>0.8749284827915933</v>
      </c>
      <c r="W17" s="14">
        <f t="shared" si="33"/>
        <v>1.5603277380089091</v>
      </c>
      <c r="X17" s="14">
        <f t="shared" si="33"/>
        <v>0.52205532273888389</v>
      </c>
      <c r="Y17" s="14">
        <f t="shared" si="33"/>
        <v>1.2319</v>
      </c>
      <c r="Z17" s="14">
        <f t="shared" si="33"/>
        <v>0.53910000000000002</v>
      </c>
      <c r="AA17" s="14">
        <f t="shared" si="33"/>
        <v>1.538</v>
      </c>
      <c r="AB17" s="14">
        <f t="shared" si="33"/>
        <v>3.6436000000000002</v>
      </c>
      <c r="AC17" s="14">
        <f t="shared" si="33"/>
        <v>2.1297999999999999</v>
      </c>
      <c r="AD17" s="14">
        <f t="shared" si="33"/>
        <v>0.30349999999999999</v>
      </c>
      <c r="AE17" s="14">
        <f t="shared" si="33"/>
        <v>0.3061000000000007</v>
      </c>
      <c r="AF17" s="14">
        <f t="shared" si="33"/>
        <v>0.26419999999999977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3" t="s">
        <v>56</v>
      </c>
      <c r="C18" s="13"/>
      <c r="D18" s="15">
        <f>COUNT(D3:D4)</f>
        <v>2</v>
      </c>
      <c r="E18" s="15">
        <f t="shared" ref="E18:AF18" si="34">COUNT(E3:E4)</f>
        <v>2</v>
      </c>
      <c r="F18" s="15">
        <f t="shared" si="34"/>
        <v>2</v>
      </c>
      <c r="G18" s="15">
        <f t="shared" si="34"/>
        <v>2</v>
      </c>
      <c r="H18" s="15">
        <f t="shared" si="34"/>
        <v>2</v>
      </c>
      <c r="I18" s="15">
        <f t="shared" si="34"/>
        <v>2</v>
      </c>
      <c r="J18" s="15">
        <f t="shared" si="34"/>
        <v>2</v>
      </c>
      <c r="K18" s="15">
        <f t="shared" si="34"/>
        <v>2</v>
      </c>
      <c r="L18" s="15">
        <f t="shared" si="34"/>
        <v>2</v>
      </c>
      <c r="M18" s="15">
        <f t="shared" si="34"/>
        <v>2</v>
      </c>
      <c r="N18" s="15">
        <f t="shared" si="34"/>
        <v>1</v>
      </c>
      <c r="O18" s="15">
        <f t="shared" si="34"/>
        <v>1</v>
      </c>
      <c r="P18" s="15">
        <f t="shared" si="34"/>
        <v>1</v>
      </c>
      <c r="Q18" s="15">
        <f t="shared" si="34"/>
        <v>1</v>
      </c>
      <c r="R18" s="15">
        <f t="shared" si="34"/>
        <v>2</v>
      </c>
      <c r="S18" s="15">
        <f t="shared" si="34"/>
        <v>2</v>
      </c>
      <c r="T18" s="15">
        <f t="shared" si="34"/>
        <v>2</v>
      </c>
      <c r="U18" s="15">
        <f t="shared" si="34"/>
        <v>2</v>
      </c>
      <c r="V18" s="15">
        <f t="shared" si="34"/>
        <v>2</v>
      </c>
      <c r="W18" s="15">
        <f t="shared" si="34"/>
        <v>2</v>
      </c>
      <c r="X18" s="15">
        <f t="shared" si="34"/>
        <v>2</v>
      </c>
      <c r="Y18" s="15">
        <f t="shared" si="34"/>
        <v>2</v>
      </c>
      <c r="Z18" s="15">
        <f t="shared" si="34"/>
        <v>2</v>
      </c>
      <c r="AA18" s="15">
        <f t="shared" si="34"/>
        <v>2</v>
      </c>
      <c r="AB18" s="15">
        <f t="shared" si="34"/>
        <v>2</v>
      </c>
      <c r="AC18" s="15">
        <f t="shared" si="34"/>
        <v>2</v>
      </c>
      <c r="AD18" s="15">
        <f t="shared" si="34"/>
        <v>2</v>
      </c>
      <c r="AE18" s="15">
        <f t="shared" si="34"/>
        <v>2</v>
      </c>
      <c r="AF18" s="15">
        <f t="shared" si="34"/>
        <v>2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x14ac:dyDescent="0.2">
      <c r="B19" s="1"/>
      <c r="C19" s="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7"/>
      <c r="AI19" s="8"/>
      <c r="AJ19" s="8"/>
      <c r="AK19" s="8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7"/>
      <c r="BT19" s="7"/>
      <c r="BU19" s="7"/>
      <c r="BV19" s="7"/>
      <c r="BW19" s="7"/>
      <c r="BX19" s="7"/>
      <c r="BY19" s="7"/>
      <c r="BZ19" s="7"/>
    </row>
    <row r="20" spans="2:120" x14ac:dyDescent="0.2">
      <c r="B20" s="1"/>
      <c r="C20" s="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7"/>
      <c r="AI20" s="8"/>
      <c r="AJ20" s="8"/>
      <c r="AK20" s="8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7"/>
      <c r="BT20" s="7"/>
      <c r="BU20" s="7"/>
      <c r="BV20" s="7"/>
      <c r="BW20" s="7"/>
      <c r="BX20" s="7"/>
      <c r="BY20" s="7"/>
      <c r="BZ20" s="7"/>
    </row>
    <row r="21" spans="2:120" s="20" customFormat="1" x14ac:dyDescent="0.2">
      <c r="B21" s="1" t="s">
        <v>57</v>
      </c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86">
        <v>1</v>
      </c>
      <c r="AH21" s="86"/>
      <c r="AI21" s="87">
        <v>2</v>
      </c>
      <c r="AJ21" s="87"/>
      <c r="AK21" s="87">
        <v>3</v>
      </c>
      <c r="AL21" s="87"/>
      <c r="AM21" s="86">
        <v>4</v>
      </c>
      <c r="AN21" s="86"/>
      <c r="AO21" s="86">
        <v>5</v>
      </c>
      <c r="AP21" s="86"/>
      <c r="AQ21" s="86">
        <v>6</v>
      </c>
      <c r="AR21" s="86"/>
      <c r="AS21" s="86">
        <v>7</v>
      </c>
      <c r="AT21" s="86"/>
      <c r="AU21" s="86">
        <v>8</v>
      </c>
      <c r="AV21" s="86"/>
      <c r="AW21" s="86">
        <v>9</v>
      </c>
      <c r="AX21" s="86"/>
      <c r="AY21" s="86">
        <v>10</v>
      </c>
      <c r="AZ21" s="86"/>
      <c r="BA21" s="86">
        <v>11</v>
      </c>
      <c r="BB21" s="86"/>
      <c r="BC21" s="86">
        <v>12</v>
      </c>
      <c r="BD21" s="86"/>
      <c r="BE21" s="86">
        <v>13</v>
      </c>
      <c r="BF21" s="86"/>
      <c r="BG21" s="86">
        <v>14</v>
      </c>
      <c r="BH21" s="86"/>
      <c r="BI21" s="86">
        <v>15</v>
      </c>
      <c r="BJ21" s="86"/>
      <c r="BK21" s="86">
        <v>16</v>
      </c>
      <c r="BL21" s="86"/>
      <c r="BM21" s="86">
        <v>17</v>
      </c>
      <c r="BN21" s="86"/>
      <c r="BO21" s="86">
        <v>18</v>
      </c>
      <c r="BP21" s="86"/>
      <c r="BQ21" s="86">
        <v>19</v>
      </c>
      <c r="BR21" s="86"/>
      <c r="BS21" s="86">
        <v>20</v>
      </c>
      <c r="BT21" s="86"/>
      <c r="BU21" s="86">
        <v>21</v>
      </c>
      <c r="BV21" s="86"/>
      <c r="BW21" s="86">
        <v>22</v>
      </c>
      <c r="BX21" s="86"/>
      <c r="BY21" s="3"/>
      <c r="BZ21" s="3"/>
    </row>
    <row r="22" spans="2:120" s="20" customFormat="1" x14ac:dyDescent="0.2">
      <c r="B22" s="1" t="s">
        <v>9</v>
      </c>
      <c r="C22" s="1"/>
      <c r="D22" s="2" t="s">
        <v>10</v>
      </c>
      <c r="E22" s="2" t="s">
        <v>64</v>
      </c>
      <c r="F22" s="2" t="s">
        <v>11</v>
      </c>
      <c r="G22" s="2" t="s">
        <v>76</v>
      </c>
      <c r="H22" s="2" t="s">
        <v>77</v>
      </c>
      <c r="I22" s="2" t="s">
        <v>68</v>
      </c>
      <c r="J22" s="2" t="s">
        <v>69</v>
      </c>
      <c r="K22" s="2" t="s">
        <v>12</v>
      </c>
      <c r="L22" s="2" t="s">
        <v>74</v>
      </c>
      <c r="M22" s="2" t="s">
        <v>75</v>
      </c>
      <c r="N22" s="2" t="s">
        <v>145</v>
      </c>
      <c r="O22" s="2" t="s">
        <v>144</v>
      </c>
      <c r="P22" s="2" t="s">
        <v>167</v>
      </c>
      <c r="Q22" s="2" t="s">
        <v>168</v>
      </c>
      <c r="R22" s="2" t="s">
        <v>169</v>
      </c>
      <c r="S22" s="2" t="s">
        <v>170</v>
      </c>
      <c r="T22" s="2" t="s">
        <v>171</v>
      </c>
      <c r="U22" s="2" t="s">
        <v>172</v>
      </c>
      <c r="V22" s="2" t="s">
        <v>600</v>
      </c>
      <c r="W22" s="2" t="s">
        <v>601</v>
      </c>
      <c r="X22" s="2" t="s">
        <v>602</v>
      </c>
      <c r="Y22" s="2" t="s">
        <v>13</v>
      </c>
      <c r="Z22" s="2" t="s">
        <v>14</v>
      </c>
      <c r="AA22" s="2" t="s">
        <v>78</v>
      </c>
      <c r="AB22" s="20" t="s">
        <v>79</v>
      </c>
      <c r="AC22" s="1" t="s">
        <v>80</v>
      </c>
      <c r="AD22" s="1" t="s">
        <v>501</v>
      </c>
      <c r="AE22" s="1" t="s">
        <v>502</v>
      </c>
      <c r="AF22" s="1" t="s">
        <v>503</v>
      </c>
      <c r="AG22" s="3" t="s">
        <v>15</v>
      </c>
      <c r="AH22" s="3" t="s">
        <v>16</v>
      </c>
      <c r="AI22" s="4" t="s">
        <v>17</v>
      </c>
      <c r="AJ22" s="4" t="s">
        <v>18</v>
      </c>
      <c r="AK22" s="4" t="s">
        <v>19</v>
      </c>
      <c r="AL22" s="3" t="s">
        <v>20</v>
      </c>
      <c r="AM22" s="3" t="s">
        <v>21</v>
      </c>
      <c r="AN22" s="3" t="s">
        <v>22</v>
      </c>
      <c r="AO22" s="3" t="s">
        <v>23</v>
      </c>
      <c r="AP22" s="3" t="s">
        <v>24</v>
      </c>
      <c r="AQ22" s="3" t="s">
        <v>25</v>
      </c>
      <c r="AR22" s="3" t="s">
        <v>26</v>
      </c>
      <c r="AS22" s="3" t="s">
        <v>27</v>
      </c>
      <c r="AT22" s="3" t="s">
        <v>28</v>
      </c>
      <c r="AU22" s="3" t="s">
        <v>29</v>
      </c>
      <c r="AV22" s="3" t="s">
        <v>30</v>
      </c>
      <c r="AW22" s="3" t="s">
        <v>31</v>
      </c>
      <c r="AX22" s="3" t="s">
        <v>32</v>
      </c>
      <c r="AY22" s="3" t="s">
        <v>43</v>
      </c>
      <c r="AZ22" s="3" t="s">
        <v>44</v>
      </c>
      <c r="BA22" s="3" t="s">
        <v>45</v>
      </c>
      <c r="BB22" s="3" t="s">
        <v>46</v>
      </c>
      <c r="BC22" s="3" t="s">
        <v>47</v>
      </c>
      <c r="BD22" s="3" t="s">
        <v>48</v>
      </c>
      <c r="BE22" s="3" t="s">
        <v>49</v>
      </c>
      <c r="BF22" s="3" t="s">
        <v>50</v>
      </c>
      <c r="BG22" s="3" t="s">
        <v>51</v>
      </c>
      <c r="BH22" s="3" t="s">
        <v>52</v>
      </c>
      <c r="BI22" s="3" t="s">
        <v>53</v>
      </c>
      <c r="BJ22" s="3" t="s">
        <v>54</v>
      </c>
      <c r="BK22" s="3" t="s">
        <v>70</v>
      </c>
      <c r="BL22" s="3" t="s">
        <v>71</v>
      </c>
      <c r="BM22" s="3" t="s">
        <v>72</v>
      </c>
      <c r="BN22" s="3" t="s">
        <v>73</v>
      </c>
      <c r="BO22" s="3" t="s">
        <v>81</v>
      </c>
      <c r="BP22" s="3" t="s">
        <v>82</v>
      </c>
      <c r="BQ22" s="3" t="s">
        <v>83</v>
      </c>
      <c r="BR22" s="3" t="s">
        <v>84</v>
      </c>
      <c r="BS22" s="3" t="s">
        <v>33</v>
      </c>
      <c r="BT22" s="3" t="s">
        <v>34</v>
      </c>
      <c r="BU22" s="3" t="s">
        <v>35</v>
      </c>
      <c r="BV22" s="3" t="s">
        <v>36</v>
      </c>
      <c r="BW22" s="3" t="s">
        <v>37</v>
      </c>
      <c r="BX22" s="3" t="s">
        <v>38</v>
      </c>
      <c r="BY22" s="3" t="s">
        <v>147</v>
      </c>
      <c r="BZ22" s="3" t="s">
        <v>148</v>
      </c>
      <c r="CA22" s="3" t="s">
        <v>39</v>
      </c>
      <c r="CB22" s="3" t="s">
        <v>40</v>
      </c>
      <c r="CC22" s="3" t="s">
        <v>41</v>
      </c>
      <c r="CD22" s="3" t="s">
        <v>42</v>
      </c>
      <c r="CE22" s="20" t="s">
        <v>149</v>
      </c>
      <c r="CF22" s="20" t="s">
        <v>150</v>
      </c>
      <c r="CG22" s="20" t="s">
        <v>151</v>
      </c>
      <c r="CH22" s="20" t="s">
        <v>152</v>
      </c>
      <c r="CI22" s="20" t="s">
        <v>153</v>
      </c>
      <c r="CJ22" s="20" t="s">
        <v>154</v>
      </c>
      <c r="CK22" s="20" t="s">
        <v>500</v>
      </c>
      <c r="CL22" s="20" t="s">
        <v>505</v>
      </c>
      <c r="CM22" s="20" t="s">
        <v>506</v>
      </c>
      <c r="CN22" s="20" t="s">
        <v>507</v>
      </c>
      <c r="CO22" s="20" t="s">
        <v>155</v>
      </c>
      <c r="CP22" s="20" t="s">
        <v>156</v>
      </c>
      <c r="CQ22" s="20" t="s">
        <v>157</v>
      </c>
      <c r="CR22" s="20" t="s">
        <v>158</v>
      </c>
      <c r="CS22" s="20" t="s">
        <v>159</v>
      </c>
      <c r="CT22" s="20" t="s">
        <v>160</v>
      </c>
      <c r="CU22" s="20" t="s">
        <v>504</v>
      </c>
      <c r="CV22" s="20" t="s">
        <v>508</v>
      </c>
      <c r="CW22" s="20" t="s">
        <v>509</v>
      </c>
      <c r="CX22" s="20" t="s">
        <v>510</v>
      </c>
      <c r="CY22" s="20" t="s">
        <v>161</v>
      </c>
      <c r="CZ22" s="20" t="s">
        <v>165</v>
      </c>
      <c r="DA22" s="20" t="s">
        <v>166</v>
      </c>
      <c r="DB22" s="20" t="s">
        <v>162</v>
      </c>
      <c r="DC22" s="20" t="s">
        <v>163</v>
      </c>
      <c r="DD22" s="20" t="s">
        <v>164</v>
      </c>
      <c r="DE22" s="20" t="s">
        <v>511</v>
      </c>
      <c r="DF22" s="20" t="s">
        <v>512</v>
      </c>
      <c r="DG22" s="20" t="s">
        <v>513</v>
      </c>
      <c r="DH22" s="20" t="s">
        <v>514</v>
      </c>
      <c r="DI22" s="20" t="s">
        <v>592</v>
      </c>
      <c r="DJ22" s="20" t="s">
        <v>593</v>
      </c>
      <c r="DK22" s="20" t="s">
        <v>595</v>
      </c>
      <c r="DL22" s="20" t="s">
        <v>594</v>
      </c>
      <c r="DM22" s="20" t="s">
        <v>596</v>
      </c>
      <c r="DN22" s="20" t="s">
        <v>597</v>
      </c>
      <c r="DO22" s="20" t="s">
        <v>598</v>
      </c>
      <c r="DP22" s="20" t="s">
        <v>599</v>
      </c>
    </row>
    <row r="23" spans="2:120" x14ac:dyDescent="0.2">
      <c r="B23" s="1" t="s">
        <v>402</v>
      </c>
      <c r="C23" s="1" t="s">
        <v>516</v>
      </c>
      <c r="D23" s="5">
        <f t="shared" ref="D23:D32" si="35">((AG23-AW23)^2+(AH23-AX23)^2)^0.5</f>
        <v>15.847099999999999</v>
      </c>
      <c r="E23" s="5">
        <f t="shared" ref="E23:E32" si="36">((AG23-AU23)^2+(AH23-AV23)^2)^0.5</f>
        <v>15.2927</v>
      </c>
      <c r="F23" s="5">
        <f t="shared" ref="F23:F32" si="37">((AG23-AM23)^2+(AH23-AN23)^2)^0.5</f>
        <v>2.8441999999999998</v>
      </c>
      <c r="G23" s="24">
        <f t="shared" ref="G23:G32" si="38">((AG23-AI23)^2+(AH23-AJ23)^2)^0.5</f>
        <v>0.81720000000000004</v>
      </c>
      <c r="H23" s="5">
        <f t="shared" ref="H23:H32" si="39">((AK23-AM23)^2+(AL23-AN23)^2)^0.5</f>
        <v>1.5303999999999998</v>
      </c>
      <c r="I23" s="5">
        <f t="shared" ref="I23:I32" si="40">((AM23-AO23)^2+(AN23-AP23)^2)^0.5</f>
        <v>0.82930000000000037</v>
      </c>
      <c r="J23" s="5">
        <f t="shared" ref="J23:J32" si="41">((AO23-AQ23)^2+(AP23-AR23)^2)^0.5</f>
        <v>1.8256000000000001</v>
      </c>
      <c r="K23" s="5">
        <f t="shared" ref="K23:K32" si="42">((AQ23-AS23)^2+(AR23-AT23)^2)^0.5</f>
        <v>1.4782999999999999</v>
      </c>
      <c r="L23" s="5" t="s">
        <v>566</v>
      </c>
      <c r="M23" s="5" t="s">
        <v>566</v>
      </c>
      <c r="N23" s="5" t="s">
        <v>566</v>
      </c>
      <c r="O23" s="5" t="s">
        <v>566</v>
      </c>
      <c r="P23" s="5">
        <f>((CE23-CG23)^2+(CF23-CH23)^2)^0.5</f>
        <v>6.2200770815159521</v>
      </c>
      <c r="Q23" s="5">
        <f>((CG23-CI23)^2+(CH23-CJ23)^2)^0.5</f>
        <v>6.6197572538575749</v>
      </c>
      <c r="R23" s="5">
        <f>((CO23-CQ23)^2+(CP23-CR23)^2)^0.5</f>
        <v>3.3517625766154735</v>
      </c>
      <c r="S23" s="5">
        <f>((CQ23-CS23)^2+(CR23-CT23)^2)^0.5</f>
        <v>4.8668517832372906</v>
      </c>
      <c r="T23" s="5">
        <f>((CY23-DA23)^2+(CZ23-DB23)^2)^0.5</f>
        <v>5.9635707558475399</v>
      </c>
      <c r="U23" s="5">
        <f>((DA23-DC23)^2+(DB23-DD23)^2)^0.5</f>
        <v>8.2022686044776663</v>
      </c>
      <c r="V23" s="5">
        <f>((DI23-DK23)^2+(DJ23-DL23)^2)^0.5</f>
        <v>0.93875871766924268</v>
      </c>
      <c r="W23" s="5">
        <f>((DK23-DM23)^2+(DL23-DN23)^2)^0.5</f>
        <v>1.6532483328284346</v>
      </c>
      <c r="X23" s="5">
        <f>((DM23-DO23)^2+(DN23-DP23)^2)^0.5</f>
        <v>0.31035940456187261</v>
      </c>
      <c r="Y23" s="5">
        <f t="shared" ref="Y23:Y32" si="43">((BE23-BK23)^2+(BF23-BL23)^2)^0.5</f>
        <v>1.2229999999999999</v>
      </c>
      <c r="Z23" s="5">
        <f t="shared" ref="Z23:Z32" si="44">((BG23-BI23)^2+(BH23-BJ23)^2)^0.5</f>
        <v>0.621</v>
      </c>
      <c r="AA23" s="5">
        <f t="shared" ref="AA23:AA32" si="45">((BC23-BM23)^2+(BD23-BN23)^2)^0.5</f>
        <v>1.5550999999999999</v>
      </c>
      <c r="AB23" s="5">
        <f t="shared" ref="AB23:AB32" si="46">((BA23-BO23)^2+(BB23-BP23)^2)^0.5</f>
        <v>3.7319</v>
      </c>
      <c r="AC23" s="6">
        <f t="shared" ref="AC23:AC32" si="47">((AY23-BQ23)^2+(AZ23-BR23)^2)^0.5</f>
        <v>3.3033000000000001</v>
      </c>
      <c r="AD23" s="6">
        <f>((CK23-CM23)^2+(CL23-CN23)^2)^0.5</f>
        <v>0.39690000000000003</v>
      </c>
      <c r="AE23" s="6">
        <f>((CU23-CW23)^2+(CV23-CX23)^2)^0.5</f>
        <v>0.40759999999999996</v>
      </c>
      <c r="AF23" s="6">
        <f>((DE23-DG23)^2+(DF23-DH23)^2)^0.5</f>
        <v>0.31179999999999986</v>
      </c>
      <c r="AG23" s="9">
        <v>0</v>
      </c>
      <c r="AH23" s="9">
        <v>0</v>
      </c>
      <c r="AI23" s="9">
        <v>0</v>
      </c>
      <c r="AJ23" s="9">
        <v>-0.81720000000000004</v>
      </c>
      <c r="AK23" s="9">
        <v>0</v>
      </c>
      <c r="AL23" s="9">
        <v>-1.3138000000000001</v>
      </c>
      <c r="AM23" s="9">
        <v>0</v>
      </c>
      <c r="AN23" s="9">
        <v>-2.8441999999999998</v>
      </c>
      <c r="AO23" s="9">
        <v>0</v>
      </c>
      <c r="AP23" s="9">
        <v>-3.6735000000000002</v>
      </c>
      <c r="AQ23" s="9">
        <v>0</v>
      </c>
      <c r="AR23" s="9">
        <v>-5.4991000000000003</v>
      </c>
      <c r="AS23" s="9">
        <v>0</v>
      </c>
      <c r="AT23" s="9">
        <v>-6.9774000000000003</v>
      </c>
      <c r="AU23" s="9">
        <v>0</v>
      </c>
      <c r="AV23" s="9">
        <v>-15.2927</v>
      </c>
      <c r="AW23" s="9">
        <v>0</v>
      </c>
      <c r="AX23" s="9">
        <v>-15.847099999999999</v>
      </c>
      <c r="AY23" s="18">
        <v>1.6142000000000001</v>
      </c>
      <c r="AZ23" s="18">
        <v>-6.9805999999999999</v>
      </c>
      <c r="BA23" s="19">
        <v>1.7989999999999999</v>
      </c>
      <c r="BB23" s="19">
        <v>-6.9805999999999999</v>
      </c>
      <c r="BC23" s="19">
        <v>0.8014</v>
      </c>
      <c r="BD23" s="19">
        <v>-6.9805999999999999</v>
      </c>
      <c r="BE23" s="19">
        <v>0.49209999999999998</v>
      </c>
      <c r="BF23" s="19">
        <v>-6.9805999999999999</v>
      </c>
      <c r="BG23" s="19">
        <v>0.127</v>
      </c>
      <c r="BH23" s="19">
        <v>-6.9805999999999999</v>
      </c>
      <c r="BI23" s="19">
        <v>-0.49399999999999999</v>
      </c>
      <c r="BJ23" s="19">
        <v>-6.9805999999999999</v>
      </c>
      <c r="BK23" s="19">
        <v>-0.73089999999999999</v>
      </c>
      <c r="BL23" s="19">
        <v>-6.9805999999999999</v>
      </c>
      <c r="BM23" s="19">
        <v>-0.75370000000000004</v>
      </c>
      <c r="BN23" s="19">
        <v>-6.9805999999999999</v>
      </c>
      <c r="BO23" s="19">
        <v>-1.9329000000000001</v>
      </c>
      <c r="BP23" s="19">
        <v>-6.9805999999999999</v>
      </c>
      <c r="BQ23" s="19">
        <v>-1.6891</v>
      </c>
      <c r="BR23" s="19">
        <v>-6.9805999999999999</v>
      </c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2">
        <v>0</v>
      </c>
      <c r="CF23" s="12">
        <v>0</v>
      </c>
      <c r="CG23" s="12">
        <v>3.0066999999999999</v>
      </c>
      <c r="CH23" s="12">
        <v>5.4451000000000001</v>
      </c>
      <c r="CI23" s="12">
        <v>9.5725999999999996</v>
      </c>
      <c r="CJ23" s="12">
        <v>6.2877999999999998</v>
      </c>
      <c r="CK23" s="12">
        <v>1.585</v>
      </c>
      <c r="CL23" s="12">
        <v>2.7019000000000002</v>
      </c>
      <c r="CM23" s="12">
        <v>1.1880999999999999</v>
      </c>
      <c r="CN23" s="12">
        <v>2.7019000000000002</v>
      </c>
      <c r="CO23" s="12">
        <v>1.4883999999999999</v>
      </c>
      <c r="CP23" s="12">
        <v>3.7503000000000002</v>
      </c>
      <c r="CQ23" s="12">
        <v>-1.0262</v>
      </c>
      <c r="CR23" s="12">
        <v>1.5342</v>
      </c>
      <c r="CS23" s="12">
        <v>3.5165999999999999</v>
      </c>
      <c r="CT23" s="12">
        <v>3.2804000000000002</v>
      </c>
      <c r="CU23" s="12">
        <v>0.87250000000000005</v>
      </c>
      <c r="CV23" s="12">
        <v>3.363</v>
      </c>
      <c r="CW23" s="12">
        <v>0.87250000000000005</v>
      </c>
      <c r="CX23" s="12">
        <v>3.7706</v>
      </c>
      <c r="CY23" s="12">
        <v>-1.7329000000000001</v>
      </c>
      <c r="CZ23" s="12">
        <v>4.5625</v>
      </c>
      <c r="DA23" s="12">
        <v>1.6167</v>
      </c>
      <c r="DB23" s="12">
        <v>-0.3715</v>
      </c>
      <c r="DC23" s="12">
        <v>5.2572000000000001</v>
      </c>
      <c r="DD23" s="12">
        <v>6.9786000000000001</v>
      </c>
      <c r="DE23" s="12">
        <v>0.29270000000000002</v>
      </c>
      <c r="DF23" s="12">
        <v>1.4973000000000001</v>
      </c>
      <c r="DG23" s="12">
        <v>0.29270000000000002</v>
      </c>
      <c r="DH23" s="12">
        <v>1.8090999999999999</v>
      </c>
      <c r="DI23" s="12">
        <v>-3.8487</v>
      </c>
      <c r="DJ23" s="12">
        <v>7.0617999999999999</v>
      </c>
      <c r="DK23" s="12">
        <v>-3.0238999999999998</v>
      </c>
      <c r="DL23" s="12">
        <v>7.5101000000000004</v>
      </c>
      <c r="DM23" s="12">
        <v>-2.3056999999999999</v>
      </c>
      <c r="DN23" s="12">
        <v>8.9992000000000001</v>
      </c>
      <c r="DO23" s="12">
        <v>-2.3386999999999998</v>
      </c>
      <c r="DP23" s="12">
        <v>9.3078000000000003</v>
      </c>
    </row>
    <row r="24" spans="2:120" x14ac:dyDescent="0.2">
      <c r="B24" s="1" t="s">
        <v>403</v>
      </c>
      <c r="C24" s="1"/>
      <c r="D24" s="5">
        <f t="shared" si="35"/>
        <v>18.152699999999999</v>
      </c>
      <c r="E24" s="5">
        <f t="shared" si="36"/>
        <v>17.648599999999998</v>
      </c>
      <c r="F24" s="5">
        <f t="shared" si="37"/>
        <v>3.2936999999999999</v>
      </c>
      <c r="G24" s="5">
        <f t="shared" si="38"/>
        <v>1.0458000000000001</v>
      </c>
      <c r="H24" s="5">
        <f t="shared" si="39"/>
        <v>1.7042999999999999</v>
      </c>
      <c r="I24" s="5">
        <f t="shared" si="40"/>
        <v>0.91320000000000023</v>
      </c>
      <c r="J24" s="5">
        <f t="shared" si="41"/>
        <v>2.3215000000000003</v>
      </c>
      <c r="K24" s="5">
        <f t="shared" si="42"/>
        <v>1.4687999999999999</v>
      </c>
      <c r="L24" s="5">
        <f t="shared" ref="L24:L32" si="48">((BS24-BU24)^2+(BT24-BV24)^2)^0.5</f>
        <v>6.924825009341391</v>
      </c>
      <c r="M24" s="5">
        <f t="shared" ref="M24:M32" si="49">((BU24-BW24)^2+(BV24-BX24)^2)^0.5</f>
        <v>2.2192138810849213</v>
      </c>
      <c r="N24" s="5">
        <f t="shared" ref="N24:N32" si="50">((BW24-BY24)^2+(BX24-BZ24)^2)^0.5 + ((BY24-CA24)^2+(BZ24-CB24)^2)^0.5</f>
        <v>5.5451367034546593</v>
      </c>
      <c r="O24" s="5">
        <f t="shared" ref="O24:O32" si="51">((CA24-CC24)^2+(CB24-CD24)^2)^0.5</f>
        <v>0.89069553159314763</v>
      </c>
      <c r="P24" s="5">
        <f t="shared" ref="P24:P32" si="52">((CE24-CG24)^2+(CF24-CH24)^2)^0.5</f>
        <v>6.9907756343627563</v>
      </c>
      <c r="Q24" s="5">
        <f t="shared" ref="Q24:Q32" si="53">((CG24-CI24)^2+(CH24-CJ24)^2)^0.5</f>
        <v>7.643659728821004</v>
      </c>
      <c r="R24" s="5">
        <f t="shared" ref="R24:R32" si="54">((CO24-CQ24)^2+(CP24-CR24)^2)^0.5</f>
        <v>5.3133817724684524</v>
      </c>
      <c r="S24" s="5">
        <f t="shared" ref="S24:S32" si="55">((CQ24-CS24)^2+(CR24-CT24)^2)^0.5</f>
        <v>6.1310762595159414</v>
      </c>
      <c r="T24" s="5">
        <f t="shared" ref="T24:T32" si="56">((CY24-DA24)^2+(CZ24-DB24)^2)^0.5</f>
        <v>7.3515266502951615</v>
      </c>
      <c r="U24" s="5">
        <f t="shared" ref="U24:U32" si="57">((DA24-DC24)^2+(DB24-DD24)^2)^0.5</f>
        <v>8.4172554867961562</v>
      </c>
      <c r="V24" s="5">
        <f t="shared" ref="V24:V32" si="58">((DI24-DK24)^2+(DJ24-DL24)^2)^0.5</f>
        <v>1.015058742142541</v>
      </c>
      <c r="W24" s="5">
        <f t="shared" ref="W24:W32" si="59">((DK24-DM24)^2+(DL24-DN24)^2)^0.5</f>
        <v>1.9621743041840107</v>
      </c>
      <c r="X24" s="5">
        <f t="shared" ref="X24:X32" si="60">((DM24-DO24)^2+(DN24-DP24)^2)^0.5</f>
        <v>0.52177248873431248</v>
      </c>
      <c r="Y24" s="5">
        <f t="shared" si="43"/>
        <v>1.2846000000000002</v>
      </c>
      <c r="Z24" s="5">
        <f t="shared" si="44"/>
        <v>0.70110000000000006</v>
      </c>
      <c r="AA24" s="5">
        <f t="shared" si="45"/>
        <v>1.8275999999999999</v>
      </c>
      <c r="AB24" s="5">
        <f t="shared" si="46"/>
        <v>4.2545000000000002</v>
      </c>
      <c r="AC24" s="6">
        <f t="shared" si="47"/>
        <v>2.4643999999999999</v>
      </c>
      <c r="AD24" s="6">
        <f t="shared" ref="AD24:AD32" si="61">((CK24-CM24)^2+(CL24-CN24)^2)^0.5</f>
        <v>0.39749999999999996</v>
      </c>
      <c r="AE24" s="6">
        <f t="shared" ref="AE24:AE32" si="62">((CU24-CW24)^2+(CV24-CX24)^2)^0.5</f>
        <v>0.43559999999999999</v>
      </c>
      <c r="AF24" s="6">
        <f t="shared" ref="AF24:AF32" si="63">((DE24-DG24)^2+(DF24-DH24)^2)^0.5</f>
        <v>0.32069999999999999</v>
      </c>
      <c r="AG24" s="9">
        <v>0</v>
      </c>
      <c r="AH24" s="9">
        <v>0</v>
      </c>
      <c r="AI24" s="9">
        <v>0</v>
      </c>
      <c r="AJ24" s="9">
        <v>-1.0458000000000001</v>
      </c>
      <c r="AK24" s="9">
        <v>0</v>
      </c>
      <c r="AL24" s="9">
        <v>-1.5893999999999999</v>
      </c>
      <c r="AM24" s="9">
        <v>0</v>
      </c>
      <c r="AN24" s="9">
        <v>-3.2936999999999999</v>
      </c>
      <c r="AO24" s="9">
        <v>0</v>
      </c>
      <c r="AP24" s="9">
        <v>-4.2069000000000001</v>
      </c>
      <c r="AQ24" s="9">
        <v>0</v>
      </c>
      <c r="AR24" s="9">
        <v>-6.5284000000000004</v>
      </c>
      <c r="AS24" s="9">
        <v>0</v>
      </c>
      <c r="AT24" s="9">
        <v>-7.9972000000000003</v>
      </c>
      <c r="AU24" s="9">
        <v>0</v>
      </c>
      <c r="AV24" s="9">
        <v>-17.648599999999998</v>
      </c>
      <c r="AW24" s="9">
        <v>0</v>
      </c>
      <c r="AX24" s="9">
        <v>-18.152699999999999</v>
      </c>
      <c r="AY24" s="18">
        <v>1.1962999999999999</v>
      </c>
      <c r="AZ24" s="18">
        <v>-11.234400000000001</v>
      </c>
      <c r="BA24" s="19">
        <v>2.2073</v>
      </c>
      <c r="BB24" s="19">
        <v>-11.234400000000001</v>
      </c>
      <c r="BC24" s="19">
        <v>0.82869999999999999</v>
      </c>
      <c r="BD24" s="19">
        <v>-11.234400000000001</v>
      </c>
      <c r="BE24" s="19">
        <v>0.64580000000000004</v>
      </c>
      <c r="BF24" s="19">
        <v>-11.234400000000001</v>
      </c>
      <c r="BG24" s="19">
        <v>0.34799999999999998</v>
      </c>
      <c r="BH24" s="19">
        <v>-11.234400000000001</v>
      </c>
      <c r="BI24" s="19">
        <v>-0.35310000000000002</v>
      </c>
      <c r="BJ24" s="19">
        <v>-11.234400000000001</v>
      </c>
      <c r="BK24" s="19">
        <v>-0.63880000000000003</v>
      </c>
      <c r="BL24" s="19">
        <v>-11.234400000000001</v>
      </c>
      <c r="BM24" s="19">
        <v>-0.99890000000000001</v>
      </c>
      <c r="BN24" s="19">
        <v>-11.234400000000001</v>
      </c>
      <c r="BO24" s="19">
        <v>-2.0472000000000001</v>
      </c>
      <c r="BP24" s="19">
        <v>-11.234400000000001</v>
      </c>
      <c r="BQ24" s="19">
        <v>-1.2681</v>
      </c>
      <c r="BR24" s="19">
        <v>-11.234400000000001</v>
      </c>
      <c r="BS24" s="17">
        <v>0</v>
      </c>
      <c r="BT24" s="17">
        <v>0</v>
      </c>
      <c r="BU24" s="17">
        <v>-0.32700000000000001</v>
      </c>
      <c r="BV24" s="17">
        <v>6.9170999999999996</v>
      </c>
      <c r="BW24" s="17">
        <v>1.8554999999999999</v>
      </c>
      <c r="BX24" s="17">
        <v>6.5151000000000003</v>
      </c>
      <c r="BY24" s="17">
        <v>1.8554999999999999</v>
      </c>
      <c r="BZ24" s="17">
        <v>6.5151000000000003</v>
      </c>
      <c r="CA24" s="17">
        <v>7.2313999999999998</v>
      </c>
      <c r="CB24" s="17">
        <v>5.1555999999999997</v>
      </c>
      <c r="CC24" s="17">
        <v>7.7615999999999996</v>
      </c>
      <c r="CD24" s="17">
        <v>4.4398999999999997</v>
      </c>
      <c r="CE24" s="12">
        <v>4.2850000000000001</v>
      </c>
      <c r="CF24" s="12">
        <v>-1.7246999999999999</v>
      </c>
      <c r="CG24" s="12">
        <v>8.1629000000000005</v>
      </c>
      <c r="CH24" s="12">
        <v>-7.5412999999999997</v>
      </c>
      <c r="CI24" s="12">
        <v>12.4543</v>
      </c>
      <c r="CJ24" s="12">
        <v>-1.216</v>
      </c>
      <c r="CK24" s="12">
        <v>6.6871999999999998</v>
      </c>
      <c r="CL24" s="12">
        <v>-5.1605999999999996</v>
      </c>
      <c r="CM24" s="12">
        <v>6.6871999999999998</v>
      </c>
      <c r="CN24" s="12">
        <v>-4.7630999999999997</v>
      </c>
      <c r="CO24" s="12">
        <v>6.0814000000000004</v>
      </c>
      <c r="CP24" s="12">
        <v>-4.2545000000000002</v>
      </c>
      <c r="CQ24" s="12">
        <v>9.2728999999999999</v>
      </c>
      <c r="CR24" s="12">
        <v>-8.5025999999999993</v>
      </c>
      <c r="CS24" s="12">
        <v>12.018599999999999</v>
      </c>
      <c r="CT24" s="12">
        <v>-3.0207000000000002</v>
      </c>
      <c r="CU24" s="12">
        <v>7.6048</v>
      </c>
      <c r="CV24" s="12">
        <v>-6.1010999999999997</v>
      </c>
      <c r="CW24" s="12">
        <v>7.6048</v>
      </c>
      <c r="CX24" s="12">
        <v>-5.6654999999999998</v>
      </c>
      <c r="CY24" s="12">
        <v>8.1616999999999997</v>
      </c>
      <c r="CZ24" s="12">
        <v>-5.5823</v>
      </c>
      <c r="DA24" s="12">
        <v>1.7144999999999999</v>
      </c>
      <c r="DB24" s="12">
        <v>-2.0497999999999998</v>
      </c>
      <c r="DC24" s="12">
        <v>9.4392999999999994</v>
      </c>
      <c r="DD24" s="12">
        <v>-5.3930999999999996</v>
      </c>
      <c r="DE24" s="12">
        <v>5.7657999999999996</v>
      </c>
      <c r="DF24" s="12">
        <v>-4.0716000000000001</v>
      </c>
      <c r="DG24" s="12">
        <v>5.7657999999999996</v>
      </c>
      <c r="DH24" s="12">
        <v>-3.7509000000000001</v>
      </c>
      <c r="DI24" s="12">
        <v>-2.5653999999999999</v>
      </c>
      <c r="DJ24" s="12">
        <v>9.2100000000000009</v>
      </c>
      <c r="DK24" s="12">
        <v>-1.865</v>
      </c>
      <c r="DL24" s="12">
        <v>9.9446999999999992</v>
      </c>
      <c r="DM24" s="12">
        <v>-1.2769999999999999</v>
      </c>
      <c r="DN24" s="12">
        <v>11.816700000000001</v>
      </c>
      <c r="DO24" s="12">
        <v>-1.2547999999999999</v>
      </c>
      <c r="DP24" s="12">
        <v>12.337999999999999</v>
      </c>
    </row>
    <row r="25" spans="2:120" x14ac:dyDescent="0.2">
      <c r="B25" s="1" t="s">
        <v>404</v>
      </c>
      <c r="C25" s="1" t="s">
        <v>537</v>
      </c>
      <c r="D25" s="5">
        <f t="shared" si="35"/>
        <v>17.999099999999999</v>
      </c>
      <c r="E25" s="5">
        <f t="shared" si="36"/>
        <v>17.2942</v>
      </c>
      <c r="F25" s="5">
        <f t="shared" si="37"/>
        <v>2.8797000000000001</v>
      </c>
      <c r="G25" s="5">
        <f t="shared" si="38"/>
        <v>0.97030000000000005</v>
      </c>
      <c r="H25" s="5">
        <f t="shared" si="39"/>
        <v>1.4681000000000002</v>
      </c>
      <c r="I25" s="5">
        <f t="shared" si="40"/>
        <v>0.73150000000000004</v>
      </c>
      <c r="J25" s="5">
        <f t="shared" si="41"/>
        <v>1.8746</v>
      </c>
      <c r="K25" s="5">
        <f t="shared" si="42"/>
        <v>2.0929000000000002</v>
      </c>
      <c r="L25" s="5">
        <f t="shared" si="48"/>
        <v>7.0219390655288381</v>
      </c>
      <c r="M25" s="5">
        <f t="shared" si="49"/>
        <v>2.1556772346527202</v>
      </c>
      <c r="N25" s="5">
        <f t="shared" si="50"/>
        <v>5.8080727347738295</v>
      </c>
      <c r="O25" s="5" t="s">
        <v>566</v>
      </c>
      <c r="P25" s="5">
        <f t="shared" si="52"/>
        <v>6.9008036126236778</v>
      </c>
      <c r="Q25" s="5">
        <f t="shared" si="53"/>
        <v>7.4899503883537166</v>
      </c>
      <c r="R25" s="5">
        <f t="shared" si="54"/>
        <v>4.891874816468631</v>
      </c>
      <c r="S25" s="5">
        <f t="shared" si="55"/>
        <v>6.3233632475131465</v>
      </c>
      <c r="T25" s="5" t="s">
        <v>566</v>
      </c>
      <c r="U25" s="5" t="s">
        <v>566</v>
      </c>
      <c r="V25" s="5">
        <f t="shared" si="58"/>
        <v>1.1063816791686314</v>
      </c>
      <c r="W25" s="5">
        <f t="shared" si="59"/>
        <v>1.9307555878463745</v>
      </c>
      <c r="X25" s="5">
        <f t="shared" si="60"/>
        <v>0.533781846825087</v>
      </c>
      <c r="Y25" s="5">
        <f t="shared" si="43"/>
        <v>1.2591999999999999</v>
      </c>
      <c r="Z25" s="5">
        <f t="shared" si="44"/>
        <v>0.69399999999999995</v>
      </c>
      <c r="AA25" s="5">
        <f t="shared" si="45"/>
        <v>1.7583000000000002</v>
      </c>
      <c r="AB25" s="5">
        <f t="shared" si="46"/>
        <v>4.7854000000000001</v>
      </c>
      <c r="AC25" s="6">
        <f t="shared" si="47"/>
        <v>2.4649999999999999</v>
      </c>
      <c r="AD25" s="6">
        <f t="shared" si="61"/>
        <v>0.43559999999999999</v>
      </c>
      <c r="AE25" s="6">
        <f t="shared" si="62"/>
        <v>0.44899999999999984</v>
      </c>
      <c r="AF25" s="6" t="s">
        <v>566</v>
      </c>
      <c r="AG25" s="9">
        <v>0</v>
      </c>
      <c r="AH25" s="9">
        <v>0</v>
      </c>
      <c r="AI25" s="9">
        <v>0</v>
      </c>
      <c r="AJ25" s="9">
        <v>-0.97030000000000005</v>
      </c>
      <c r="AK25" s="9">
        <v>0</v>
      </c>
      <c r="AL25" s="9">
        <v>-1.4116</v>
      </c>
      <c r="AM25" s="9">
        <v>0</v>
      </c>
      <c r="AN25" s="9">
        <v>-2.8797000000000001</v>
      </c>
      <c r="AO25" s="9">
        <v>0</v>
      </c>
      <c r="AP25" s="9">
        <v>-3.6112000000000002</v>
      </c>
      <c r="AQ25" s="9">
        <v>0</v>
      </c>
      <c r="AR25" s="9">
        <v>-5.4858000000000002</v>
      </c>
      <c r="AS25" s="9">
        <v>0</v>
      </c>
      <c r="AT25" s="9">
        <v>-7.5787000000000004</v>
      </c>
      <c r="AU25" s="9">
        <v>0</v>
      </c>
      <c r="AV25" s="9">
        <v>-17.2942</v>
      </c>
      <c r="AW25" s="9">
        <v>0</v>
      </c>
      <c r="AX25" s="9">
        <v>-17.999099999999999</v>
      </c>
      <c r="AY25" s="18">
        <v>1.1347</v>
      </c>
      <c r="AZ25" s="18">
        <v>-8.1058000000000003</v>
      </c>
      <c r="BA25" s="19">
        <v>2.3368000000000002</v>
      </c>
      <c r="BB25" s="19">
        <v>-8.1058000000000003</v>
      </c>
      <c r="BC25" s="19">
        <v>0.83440000000000003</v>
      </c>
      <c r="BD25" s="19">
        <v>-8.1058000000000003</v>
      </c>
      <c r="BE25" s="19">
        <v>0.71060000000000001</v>
      </c>
      <c r="BF25" s="19">
        <v>-8.1058000000000003</v>
      </c>
      <c r="BG25" s="19">
        <v>0.4032</v>
      </c>
      <c r="BH25" s="19">
        <v>-8.1058000000000003</v>
      </c>
      <c r="BI25" s="19">
        <v>-0.2908</v>
      </c>
      <c r="BJ25" s="19">
        <v>-8.1058000000000003</v>
      </c>
      <c r="BK25" s="19">
        <v>-0.54859999999999998</v>
      </c>
      <c r="BL25" s="19">
        <v>-8.1058000000000003</v>
      </c>
      <c r="BM25" s="19">
        <v>-0.92390000000000005</v>
      </c>
      <c r="BN25" s="19">
        <v>-8.1058000000000003</v>
      </c>
      <c r="BO25" s="19">
        <v>-2.4485999999999999</v>
      </c>
      <c r="BP25" s="19">
        <v>-8.1058000000000003</v>
      </c>
      <c r="BQ25" s="19">
        <v>-1.3303</v>
      </c>
      <c r="BR25" s="19">
        <v>-8.1058000000000003</v>
      </c>
      <c r="BS25" s="17">
        <v>0</v>
      </c>
      <c r="BT25" s="17">
        <v>0</v>
      </c>
      <c r="BU25" s="17">
        <v>0.39179999999999998</v>
      </c>
      <c r="BV25" s="17">
        <v>7.0110000000000001</v>
      </c>
      <c r="BW25" s="17">
        <v>2.1215000000000002</v>
      </c>
      <c r="BX25" s="17">
        <v>8.2974999999999994</v>
      </c>
      <c r="BY25" s="17">
        <v>5.8724999999999996</v>
      </c>
      <c r="BZ25" s="17">
        <v>10.6648</v>
      </c>
      <c r="CA25" s="17">
        <v>7.2268999999999997</v>
      </c>
      <c r="CB25" s="17">
        <v>10.8871</v>
      </c>
      <c r="CC25" s="17">
        <v>7.2268999999999997</v>
      </c>
      <c r="CD25" s="17">
        <v>10.8871</v>
      </c>
      <c r="CE25" s="12">
        <v>1.7513000000000001</v>
      </c>
      <c r="CF25" s="12">
        <v>-0.93030000000000002</v>
      </c>
      <c r="CG25" s="12">
        <v>2.0217999999999998</v>
      </c>
      <c r="CH25" s="12">
        <v>5.9652000000000003</v>
      </c>
      <c r="CI25" s="12">
        <v>6.5918999999999999</v>
      </c>
      <c r="CJ25" s="12">
        <v>3.1099999999999999E-2</v>
      </c>
      <c r="CK25" s="12">
        <v>1.7818000000000001</v>
      </c>
      <c r="CL25" s="12">
        <v>1.4345000000000001</v>
      </c>
      <c r="CM25" s="12">
        <v>1.3462000000000001</v>
      </c>
      <c r="CN25" s="12">
        <v>1.4345000000000001</v>
      </c>
      <c r="CO25" s="12">
        <v>2.1551999999999998</v>
      </c>
      <c r="CP25" s="12">
        <v>0.9677</v>
      </c>
      <c r="CQ25" s="12">
        <v>-2.4186999999999999</v>
      </c>
      <c r="CR25" s="12">
        <v>2.7025999999999999</v>
      </c>
      <c r="CS25" s="12">
        <v>3.8113000000000001</v>
      </c>
      <c r="CT25" s="12">
        <v>3.7852000000000001</v>
      </c>
      <c r="CU25" s="12">
        <v>-0.14410000000000001</v>
      </c>
      <c r="CV25" s="12">
        <v>1.8237000000000001</v>
      </c>
      <c r="CW25" s="12">
        <v>-0.14410000000000001</v>
      </c>
      <c r="CX25" s="12">
        <v>2.2726999999999999</v>
      </c>
      <c r="DI25" s="12">
        <v>-1.3232999999999999</v>
      </c>
      <c r="DJ25" s="12">
        <v>12.3088</v>
      </c>
      <c r="DK25" s="12">
        <v>-0.87819999999999998</v>
      </c>
      <c r="DL25" s="12">
        <v>13.3217</v>
      </c>
      <c r="DM25" s="12">
        <v>-0.97150000000000003</v>
      </c>
      <c r="DN25" s="12">
        <v>15.2502</v>
      </c>
      <c r="DO25" s="12">
        <v>-1.169</v>
      </c>
      <c r="DP25" s="12">
        <v>15.7461</v>
      </c>
    </row>
    <row r="26" spans="2:120" x14ac:dyDescent="0.2">
      <c r="B26" s="1" t="s">
        <v>405</v>
      </c>
      <c r="C26" s="1" t="s">
        <v>538</v>
      </c>
      <c r="D26" s="5">
        <f t="shared" si="35"/>
        <v>16.797000000000001</v>
      </c>
      <c r="E26" s="5">
        <f t="shared" si="36"/>
        <v>15.716900000000001</v>
      </c>
      <c r="F26" s="5">
        <f t="shared" si="37"/>
        <v>3.0207000000000002</v>
      </c>
      <c r="G26" s="5">
        <f t="shared" si="38"/>
        <v>1.0636000000000001</v>
      </c>
      <c r="H26" s="5">
        <f t="shared" si="39"/>
        <v>1.3900000000000001</v>
      </c>
      <c r="I26" s="5">
        <f t="shared" si="40"/>
        <v>0.84009999999999962</v>
      </c>
      <c r="J26" s="5">
        <f t="shared" si="41"/>
        <v>2.0872000000000006</v>
      </c>
      <c r="K26" s="5">
        <f t="shared" si="42"/>
        <v>1.2757999999999994</v>
      </c>
      <c r="L26" s="5">
        <f t="shared" si="48"/>
        <v>6.1522983323307718</v>
      </c>
      <c r="M26" s="5">
        <f t="shared" si="49"/>
        <v>1.7970391676310236</v>
      </c>
      <c r="N26" s="5">
        <f t="shared" si="50"/>
        <v>5.6239433896510729</v>
      </c>
      <c r="O26" s="5" t="s">
        <v>566</v>
      </c>
      <c r="P26" s="5">
        <f t="shared" si="52"/>
        <v>6.5564278208487892</v>
      </c>
      <c r="Q26" s="5">
        <f t="shared" si="53"/>
        <v>7.0994185092865179</v>
      </c>
      <c r="R26" s="5">
        <f t="shared" si="54"/>
        <v>4.5208419005755998</v>
      </c>
      <c r="S26" s="5">
        <f t="shared" si="55"/>
        <v>5.8740945668247466</v>
      </c>
      <c r="T26" s="5">
        <f t="shared" si="56"/>
        <v>6.2769489379793422</v>
      </c>
      <c r="U26" s="5">
        <f t="shared" si="57"/>
        <v>7.5098803412571087</v>
      </c>
      <c r="V26" s="5">
        <f t="shared" si="58"/>
        <v>0.80607429558323007</v>
      </c>
      <c r="W26" s="5">
        <f t="shared" si="59"/>
        <v>1.733788043562418</v>
      </c>
      <c r="X26" s="5">
        <f t="shared" si="60"/>
        <v>0.44029336810812891</v>
      </c>
      <c r="Y26" s="5">
        <f t="shared" si="43"/>
        <v>1.1735</v>
      </c>
      <c r="Z26" s="5">
        <f t="shared" si="44"/>
        <v>0.60389999999999999</v>
      </c>
      <c r="AA26" s="5">
        <f t="shared" si="45"/>
        <v>1.7087999999999999</v>
      </c>
      <c r="AB26" s="5">
        <f t="shared" si="46"/>
        <v>4.1795999999999998</v>
      </c>
      <c r="AC26" s="6">
        <f t="shared" si="47"/>
        <v>3.2385000000000002</v>
      </c>
      <c r="AD26" s="6">
        <f t="shared" si="61"/>
        <v>0.3931</v>
      </c>
      <c r="AE26" s="6">
        <f t="shared" si="62"/>
        <v>0.36330000000000007</v>
      </c>
      <c r="AF26" s="6">
        <f t="shared" si="63"/>
        <v>0.2883</v>
      </c>
      <c r="AG26" s="9">
        <v>0</v>
      </c>
      <c r="AH26" s="9">
        <v>0</v>
      </c>
      <c r="AI26" s="9">
        <v>0</v>
      </c>
      <c r="AJ26" s="9">
        <v>-1.0636000000000001</v>
      </c>
      <c r="AK26" s="9">
        <v>0</v>
      </c>
      <c r="AL26" s="9">
        <v>-1.6307</v>
      </c>
      <c r="AM26" s="9">
        <v>0</v>
      </c>
      <c r="AN26" s="9">
        <v>-3.0207000000000002</v>
      </c>
      <c r="AO26" s="9">
        <v>0</v>
      </c>
      <c r="AP26" s="9">
        <v>-3.8607999999999998</v>
      </c>
      <c r="AQ26" s="9">
        <v>0</v>
      </c>
      <c r="AR26" s="9">
        <v>-5.9480000000000004</v>
      </c>
      <c r="AS26" s="9">
        <v>0</v>
      </c>
      <c r="AT26" s="9">
        <v>-7.2237999999999998</v>
      </c>
      <c r="AU26" s="9">
        <v>0</v>
      </c>
      <c r="AV26" s="9">
        <v>-15.716900000000001</v>
      </c>
      <c r="AW26" s="9">
        <v>0</v>
      </c>
      <c r="AX26" s="9">
        <v>-16.797000000000001</v>
      </c>
      <c r="AY26" s="18">
        <v>2.9013</v>
      </c>
      <c r="AZ26" s="18">
        <v>-7.1044</v>
      </c>
      <c r="BA26" s="19">
        <v>2.4975000000000001</v>
      </c>
      <c r="BB26" s="19">
        <v>-7.1044</v>
      </c>
      <c r="BC26" s="19">
        <v>1.4382999999999999</v>
      </c>
      <c r="BD26" s="19">
        <v>-7.1044</v>
      </c>
      <c r="BE26" s="19">
        <v>1.0489999999999999</v>
      </c>
      <c r="BF26" s="19">
        <v>-7.1044</v>
      </c>
      <c r="BG26" s="19">
        <v>0.72709999999999997</v>
      </c>
      <c r="BH26" s="19">
        <v>-7.1044</v>
      </c>
      <c r="BI26" s="19">
        <v>0.1232</v>
      </c>
      <c r="BJ26" s="19">
        <v>-7.1044</v>
      </c>
      <c r="BK26" s="19">
        <v>-0.1245</v>
      </c>
      <c r="BL26" s="19">
        <v>-7.1044</v>
      </c>
      <c r="BM26" s="19">
        <v>-0.27050000000000002</v>
      </c>
      <c r="BN26" s="19">
        <v>-7.1044</v>
      </c>
      <c r="BO26" s="19">
        <v>-1.6820999999999999</v>
      </c>
      <c r="BP26" s="19">
        <v>-7.1044</v>
      </c>
      <c r="BQ26" s="19">
        <v>-0.3372</v>
      </c>
      <c r="BR26" s="19">
        <v>-7.1044</v>
      </c>
      <c r="BS26" s="17">
        <v>0</v>
      </c>
      <c r="BT26" s="17">
        <v>0</v>
      </c>
      <c r="BU26" s="17">
        <v>-4.2786</v>
      </c>
      <c r="BV26" s="17">
        <v>-4.4208999999999996</v>
      </c>
      <c r="BW26" s="17">
        <v>-4.0309999999999997</v>
      </c>
      <c r="BX26" s="17">
        <v>-6.2008000000000001</v>
      </c>
      <c r="BY26" s="17">
        <v>-4.0309999999999997</v>
      </c>
      <c r="BZ26" s="17">
        <v>-6.2008000000000001</v>
      </c>
      <c r="CA26" s="17">
        <v>-2.6613000000000002</v>
      </c>
      <c r="CB26" s="17">
        <v>-11.6554</v>
      </c>
      <c r="CC26" s="17">
        <v>-2.6613000000000002</v>
      </c>
      <c r="CD26" s="17">
        <v>-11.6554</v>
      </c>
      <c r="CE26" s="12">
        <v>-2.6421999999999999</v>
      </c>
      <c r="CF26" s="12">
        <v>-3.9072</v>
      </c>
      <c r="CG26" s="12">
        <v>-2.6613000000000002</v>
      </c>
      <c r="CH26" s="12">
        <v>2.6492</v>
      </c>
      <c r="CI26" s="12">
        <v>-2.0598999999999998</v>
      </c>
      <c r="CJ26" s="12">
        <v>-4.4246999999999996</v>
      </c>
      <c r="CK26" s="12">
        <v>-2.2847</v>
      </c>
      <c r="CL26" s="12">
        <v>-1.1309</v>
      </c>
      <c r="CM26" s="12">
        <v>-2.6778</v>
      </c>
      <c r="CN26" s="12">
        <v>-1.1309</v>
      </c>
      <c r="CO26" s="12">
        <v>-3.2334000000000001</v>
      </c>
      <c r="CP26" s="12">
        <v>0.374</v>
      </c>
      <c r="CQ26" s="12">
        <v>-2.1577000000000002</v>
      </c>
      <c r="CR26" s="12">
        <v>-4.0170000000000003</v>
      </c>
      <c r="CS26" s="12">
        <v>-2.8454000000000002</v>
      </c>
      <c r="CT26" s="12">
        <v>1.8167</v>
      </c>
      <c r="CU26" s="12">
        <v>-2.8218999999999999</v>
      </c>
      <c r="CV26" s="12">
        <v>-0.84840000000000004</v>
      </c>
      <c r="CW26" s="12">
        <v>-2.8218999999999999</v>
      </c>
      <c r="CX26" s="12">
        <v>-0.48509999999999998</v>
      </c>
      <c r="CY26" s="12">
        <v>-3.0829</v>
      </c>
      <c r="CZ26" s="12">
        <v>1.4014</v>
      </c>
      <c r="DA26" s="12">
        <v>-2.7368000000000001</v>
      </c>
      <c r="DB26" s="12">
        <v>-4.8659999999999997</v>
      </c>
      <c r="DC26" s="12">
        <v>0.32069999999999999</v>
      </c>
      <c r="DD26" s="12">
        <v>1.9933000000000001</v>
      </c>
      <c r="DE26" s="12">
        <v>-2.4689000000000001</v>
      </c>
      <c r="DF26" s="12">
        <v>-2.133</v>
      </c>
      <c r="DG26" s="12">
        <v>-2.7572000000000001</v>
      </c>
      <c r="DH26" s="12">
        <v>-2.133</v>
      </c>
      <c r="DI26" s="12">
        <v>-4.2545000000000002</v>
      </c>
      <c r="DJ26" s="12">
        <v>7.2980999999999998</v>
      </c>
      <c r="DK26" s="12">
        <v>-3.7141000000000002</v>
      </c>
      <c r="DL26" s="12">
        <v>7.8962000000000003</v>
      </c>
      <c r="DM26" s="12">
        <v>-3.3344</v>
      </c>
      <c r="DN26" s="12">
        <v>9.5878999999999994</v>
      </c>
      <c r="DO26" s="12">
        <v>-3.4068000000000001</v>
      </c>
      <c r="DP26" s="12">
        <v>10.0222</v>
      </c>
    </row>
    <row r="27" spans="2:120" x14ac:dyDescent="0.2">
      <c r="B27" s="1" t="s">
        <v>684</v>
      </c>
      <c r="C27" s="1" t="s">
        <v>516</v>
      </c>
      <c r="D27" s="5">
        <f t="shared" si="35"/>
        <v>15.773400000000001</v>
      </c>
      <c r="E27" s="5">
        <f t="shared" si="36"/>
        <v>15.420299999999999</v>
      </c>
      <c r="F27" s="5">
        <f t="shared" si="37"/>
        <v>2.8403999999999998</v>
      </c>
      <c r="G27" s="5">
        <f t="shared" si="38"/>
        <v>0.91059999999999997</v>
      </c>
      <c r="H27" s="5">
        <f t="shared" si="39"/>
        <v>1.3474999999999999</v>
      </c>
      <c r="I27" s="5">
        <f t="shared" si="40"/>
        <v>0.75880000000000036</v>
      </c>
      <c r="J27" s="5">
        <f t="shared" si="41"/>
        <v>1.7856000000000001</v>
      </c>
      <c r="K27" s="5">
        <f t="shared" si="42"/>
        <v>1.2572999999999999</v>
      </c>
      <c r="L27" s="5" t="s">
        <v>566</v>
      </c>
      <c r="M27" s="5" t="s">
        <v>566</v>
      </c>
      <c r="N27" s="5" t="s">
        <v>566</v>
      </c>
      <c r="O27" s="5" t="s">
        <v>566</v>
      </c>
      <c r="P27" s="5">
        <f t="shared" si="52"/>
        <v>6.1735583815170969</v>
      </c>
      <c r="Q27" s="5">
        <f t="shared" si="53"/>
        <v>6.4121412991293321</v>
      </c>
      <c r="R27" s="5">
        <f t="shared" si="54"/>
        <v>4.4558181212881669</v>
      </c>
      <c r="S27" s="5">
        <f t="shared" si="55"/>
        <v>5.3392915129256613</v>
      </c>
      <c r="T27" s="5">
        <f t="shared" si="56"/>
        <v>6.0142920464506879</v>
      </c>
      <c r="U27" s="5">
        <f t="shared" si="57"/>
        <v>7.3311533199081307</v>
      </c>
      <c r="V27" s="5">
        <f t="shared" si="58"/>
        <v>0.89498713398573515</v>
      </c>
      <c r="W27" s="5">
        <f t="shared" si="59"/>
        <v>1.6229104719607916</v>
      </c>
      <c r="X27" s="5">
        <f t="shared" si="60"/>
        <v>0.39191515663469811</v>
      </c>
      <c r="Y27" s="5">
        <f t="shared" si="43"/>
        <v>1.2236</v>
      </c>
      <c r="Z27" s="5">
        <f t="shared" si="44"/>
        <v>0.57269999999999999</v>
      </c>
      <c r="AA27" s="5">
        <f t="shared" si="45"/>
        <v>1.583</v>
      </c>
      <c r="AB27" s="5">
        <f t="shared" si="46"/>
        <v>3.1141000000000001</v>
      </c>
      <c r="AC27" s="6">
        <f t="shared" si="47"/>
        <v>3.0448000000000004</v>
      </c>
      <c r="AD27" s="6">
        <f t="shared" si="61"/>
        <v>0.35629999999999984</v>
      </c>
      <c r="AE27" s="6">
        <f t="shared" si="62"/>
        <v>0.35050000000000026</v>
      </c>
      <c r="AF27" s="6">
        <f t="shared" si="63"/>
        <v>0.28640000000000043</v>
      </c>
      <c r="AG27" s="9">
        <v>0</v>
      </c>
      <c r="AH27" s="9">
        <v>0</v>
      </c>
      <c r="AI27" s="9">
        <v>0</v>
      </c>
      <c r="AJ27" s="9">
        <v>-0.91059999999999997</v>
      </c>
      <c r="AK27" s="9">
        <v>0</v>
      </c>
      <c r="AL27" s="9">
        <v>-1.4928999999999999</v>
      </c>
      <c r="AM27" s="9">
        <v>0</v>
      </c>
      <c r="AN27" s="9">
        <v>-2.8403999999999998</v>
      </c>
      <c r="AO27" s="9">
        <v>0</v>
      </c>
      <c r="AP27" s="9">
        <v>-3.5992000000000002</v>
      </c>
      <c r="AQ27" s="9">
        <v>0</v>
      </c>
      <c r="AR27" s="9">
        <v>-5.3848000000000003</v>
      </c>
      <c r="AS27" s="9">
        <v>0</v>
      </c>
      <c r="AT27" s="9">
        <v>-6.6421000000000001</v>
      </c>
      <c r="AU27" s="9">
        <v>0</v>
      </c>
      <c r="AV27" s="9">
        <v>-15.420299999999999</v>
      </c>
      <c r="AW27" s="9">
        <v>0</v>
      </c>
      <c r="AX27" s="9">
        <v>-15.773400000000001</v>
      </c>
      <c r="AY27" s="18">
        <v>1.6281000000000001</v>
      </c>
      <c r="AZ27" s="18">
        <v>-7.3749000000000002</v>
      </c>
      <c r="BA27" s="19">
        <v>1.4434</v>
      </c>
      <c r="BB27" s="19">
        <v>-7.3749000000000002</v>
      </c>
      <c r="BC27" s="19">
        <v>0.77849999999999997</v>
      </c>
      <c r="BD27" s="19">
        <v>-7.3749000000000002</v>
      </c>
      <c r="BE27" s="19">
        <v>0.68959999999999999</v>
      </c>
      <c r="BF27" s="19">
        <v>-7.3749000000000002</v>
      </c>
      <c r="BG27" s="19">
        <v>0.33460000000000001</v>
      </c>
      <c r="BH27" s="19">
        <v>-7.3749000000000002</v>
      </c>
      <c r="BI27" s="19">
        <v>-0.23810000000000001</v>
      </c>
      <c r="BJ27" s="19">
        <v>-7.3749000000000002</v>
      </c>
      <c r="BK27" s="19">
        <v>-0.53400000000000003</v>
      </c>
      <c r="BL27" s="19">
        <v>-7.3749000000000002</v>
      </c>
      <c r="BM27" s="19">
        <v>-0.80449999999999999</v>
      </c>
      <c r="BN27" s="19">
        <v>-7.3749000000000002</v>
      </c>
      <c r="BO27" s="19">
        <v>-1.6707000000000001</v>
      </c>
      <c r="BP27" s="19">
        <v>-7.3749000000000002</v>
      </c>
      <c r="BQ27" s="19">
        <v>-1.4167000000000001</v>
      </c>
      <c r="BR27" s="19">
        <v>-7.3749000000000002</v>
      </c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2">
        <v>-1.9722999999999999</v>
      </c>
      <c r="CF27" s="12">
        <v>1.0668</v>
      </c>
      <c r="CG27" s="12">
        <v>-1.8428</v>
      </c>
      <c r="CH27" s="12">
        <v>7.2389999999999999</v>
      </c>
      <c r="CI27" s="12">
        <v>3.7591999999999999</v>
      </c>
      <c r="CJ27" s="12">
        <v>4.1192000000000002</v>
      </c>
      <c r="CK27" s="12">
        <v>-1.8097000000000001</v>
      </c>
      <c r="CL27" s="12">
        <v>4.2309999999999999</v>
      </c>
      <c r="CM27" s="12">
        <v>-2.1659999999999999</v>
      </c>
      <c r="CN27" s="12">
        <v>4.2309999999999999</v>
      </c>
      <c r="CO27" s="12">
        <v>-2.3641000000000001</v>
      </c>
      <c r="CP27" s="12">
        <v>4.0716000000000001</v>
      </c>
      <c r="CQ27" s="12">
        <v>-3.6467999999999998</v>
      </c>
      <c r="CR27" s="12">
        <v>8.3388000000000009</v>
      </c>
      <c r="CS27" s="12">
        <v>1.6707000000000001</v>
      </c>
      <c r="CT27" s="12">
        <v>7.8569000000000004</v>
      </c>
      <c r="CU27" s="12">
        <v>-2.8231999999999999</v>
      </c>
      <c r="CV27" s="12">
        <v>6.0084</v>
      </c>
      <c r="CW27" s="12">
        <v>-3.1737000000000002</v>
      </c>
      <c r="CX27" s="12">
        <v>6.0084</v>
      </c>
      <c r="CY27" s="12">
        <v>-3.6532</v>
      </c>
      <c r="CZ27" s="12">
        <v>5.9531000000000001</v>
      </c>
      <c r="DA27" s="12">
        <v>1.6637</v>
      </c>
      <c r="DB27" s="12">
        <v>3.1419999999999999</v>
      </c>
      <c r="DC27" s="12">
        <v>-2.9051</v>
      </c>
      <c r="DD27" s="12">
        <v>8.8754000000000008</v>
      </c>
      <c r="DE27" s="12">
        <v>-1.7037</v>
      </c>
      <c r="DF27" s="12">
        <v>4.9257</v>
      </c>
      <c r="DG27" s="12">
        <v>-1.7037</v>
      </c>
      <c r="DH27" s="12">
        <v>5.2121000000000004</v>
      </c>
      <c r="DI27" s="12">
        <v>-1.8263</v>
      </c>
      <c r="DJ27" s="12">
        <v>5.2545999999999999</v>
      </c>
      <c r="DK27" s="12">
        <v>-0.98619999999999997</v>
      </c>
      <c r="DL27" s="12">
        <v>5.5632000000000001</v>
      </c>
      <c r="DM27" s="12">
        <v>-0.2026</v>
      </c>
      <c r="DN27" s="12">
        <v>6.9843999999999999</v>
      </c>
      <c r="DO27" s="12">
        <v>-0.21210000000000001</v>
      </c>
      <c r="DP27" s="12">
        <v>7.3761999999999999</v>
      </c>
    </row>
    <row r="28" spans="2:120" x14ac:dyDescent="0.2">
      <c r="B28" s="1"/>
      <c r="C28" s="1"/>
      <c r="D28" s="5">
        <f t="shared" si="35"/>
        <v>0</v>
      </c>
      <c r="E28" s="5">
        <f t="shared" si="36"/>
        <v>0</v>
      </c>
      <c r="F28" s="5">
        <f t="shared" si="37"/>
        <v>0</v>
      </c>
      <c r="G28" s="5">
        <f t="shared" si="38"/>
        <v>0</v>
      </c>
      <c r="H28" s="5">
        <f t="shared" si="39"/>
        <v>0</v>
      </c>
      <c r="I28" s="5">
        <f t="shared" si="40"/>
        <v>0</v>
      </c>
      <c r="J28" s="5">
        <f t="shared" si="41"/>
        <v>0</v>
      </c>
      <c r="K28" s="5">
        <f t="shared" si="42"/>
        <v>0</v>
      </c>
      <c r="L28" s="5">
        <f t="shared" si="48"/>
        <v>0</v>
      </c>
      <c r="M28" s="5">
        <f t="shared" si="49"/>
        <v>0</v>
      </c>
      <c r="N28" s="5">
        <f t="shared" si="50"/>
        <v>0</v>
      </c>
      <c r="O28" s="5">
        <f t="shared" si="51"/>
        <v>0</v>
      </c>
      <c r="P28" s="5">
        <f t="shared" si="52"/>
        <v>0</v>
      </c>
      <c r="Q28" s="5">
        <f t="shared" si="53"/>
        <v>0</v>
      </c>
      <c r="R28" s="5">
        <f t="shared" si="54"/>
        <v>0</v>
      </c>
      <c r="S28" s="5">
        <f t="shared" si="55"/>
        <v>0</v>
      </c>
      <c r="T28" s="5">
        <f t="shared" si="56"/>
        <v>0</v>
      </c>
      <c r="U28" s="5">
        <f t="shared" si="57"/>
        <v>0</v>
      </c>
      <c r="V28" s="5">
        <f t="shared" si="58"/>
        <v>0</v>
      </c>
      <c r="W28" s="5">
        <f t="shared" si="59"/>
        <v>0</v>
      </c>
      <c r="X28" s="5">
        <f t="shared" si="60"/>
        <v>0</v>
      </c>
      <c r="Y28" s="5">
        <f t="shared" si="43"/>
        <v>0</v>
      </c>
      <c r="Z28" s="5">
        <f t="shared" si="44"/>
        <v>0</v>
      </c>
      <c r="AA28" s="5">
        <f t="shared" si="45"/>
        <v>0</v>
      </c>
      <c r="AB28" s="5">
        <f t="shared" si="46"/>
        <v>0</v>
      </c>
      <c r="AC28" s="6">
        <f t="shared" si="47"/>
        <v>0</v>
      </c>
      <c r="AD28" s="6">
        <f t="shared" si="61"/>
        <v>0</v>
      </c>
      <c r="AE28" s="6">
        <f t="shared" si="62"/>
        <v>0</v>
      </c>
      <c r="AF28" s="6">
        <f t="shared" si="63"/>
        <v>0</v>
      </c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18"/>
      <c r="AZ28" s="18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</row>
    <row r="29" spans="2:120" x14ac:dyDescent="0.2">
      <c r="B29" s="1"/>
      <c r="C29" s="1"/>
      <c r="D29" s="5">
        <f t="shared" si="35"/>
        <v>0</v>
      </c>
      <c r="E29" s="5">
        <f t="shared" si="36"/>
        <v>0</v>
      </c>
      <c r="F29" s="5">
        <f t="shared" si="37"/>
        <v>0</v>
      </c>
      <c r="G29" s="5">
        <f t="shared" si="38"/>
        <v>0</v>
      </c>
      <c r="H29" s="5">
        <f t="shared" si="39"/>
        <v>0</v>
      </c>
      <c r="I29" s="5">
        <f t="shared" si="40"/>
        <v>0</v>
      </c>
      <c r="J29" s="5">
        <f t="shared" si="41"/>
        <v>0</v>
      </c>
      <c r="K29" s="5">
        <f t="shared" si="42"/>
        <v>0</v>
      </c>
      <c r="L29" s="5">
        <f t="shared" si="48"/>
        <v>0</v>
      </c>
      <c r="M29" s="5">
        <f t="shared" si="49"/>
        <v>0</v>
      </c>
      <c r="N29" s="5">
        <f t="shared" si="50"/>
        <v>0</v>
      </c>
      <c r="O29" s="5">
        <f t="shared" si="51"/>
        <v>0</v>
      </c>
      <c r="P29" s="5">
        <f t="shared" si="52"/>
        <v>0</v>
      </c>
      <c r="Q29" s="5">
        <f t="shared" si="53"/>
        <v>0</v>
      </c>
      <c r="R29" s="5">
        <f t="shared" si="54"/>
        <v>0</v>
      </c>
      <c r="S29" s="5">
        <f t="shared" si="55"/>
        <v>0</v>
      </c>
      <c r="T29" s="5">
        <f t="shared" si="56"/>
        <v>0</v>
      </c>
      <c r="U29" s="5">
        <f t="shared" si="57"/>
        <v>0</v>
      </c>
      <c r="V29" s="5">
        <f t="shared" si="58"/>
        <v>0</v>
      </c>
      <c r="W29" s="5">
        <f t="shared" si="59"/>
        <v>0</v>
      </c>
      <c r="X29" s="5">
        <f t="shared" si="60"/>
        <v>0</v>
      </c>
      <c r="Y29" s="5">
        <f t="shared" si="43"/>
        <v>0</v>
      </c>
      <c r="Z29" s="5">
        <f t="shared" si="44"/>
        <v>0</v>
      </c>
      <c r="AA29" s="5">
        <f t="shared" si="45"/>
        <v>0</v>
      </c>
      <c r="AB29" s="5">
        <f t="shared" si="46"/>
        <v>0</v>
      </c>
      <c r="AC29" s="6">
        <f t="shared" si="47"/>
        <v>0</v>
      </c>
      <c r="AD29" s="6">
        <f t="shared" si="61"/>
        <v>0</v>
      </c>
      <c r="AE29" s="6">
        <f t="shared" si="62"/>
        <v>0</v>
      </c>
      <c r="AF29" s="6">
        <f t="shared" si="63"/>
        <v>0</v>
      </c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18"/>
      <c r="AZ29" s="18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</row>
    <row r="30" spans="2:120" x14ac:dyDescent="0.2">
      <c r="B30" s="1"/>
      <c r="C30" s="1"/>
      <c r="D30" s="5">
        <f t="shared" si="35"/>
        <v>0</v>
      </c>
      <c r="E30" s="5">
        <f t="shared" si="36"/>
        <v>0</v>
      </c>
      <c r="F30" s="5">
        <f t="shared" si="37"/>
        <v>0</v>
      </c>
      <c r="G30" s="5">
        <f t="shared" si="38"/>
        <v>0</v>
      </c>
      <c r="H30" s="5">
        <f t="shared" si="39"/>
        <v>0</v>
      </c>
      <c r="I30" s="5">
        <f t="shared" si="40"/>
        <v>0</v>
      </c>
      <c r="J30" s="5">
        <f t="shared" si="41"/>
        <v>0</v>
      </c>
      <c r="K30" s="5">
        <f t="shared" si="42"/>
        <v>0</v>
      </c>
      <c r="L30" s="5">
        <f t="shared" si="48"/>
        <v>0</v>
      </c>
      <c r="M30" s="5">
        <f t="shared" si="49"/>
        <v>0</v>
      </c>
      <c r="N30" s="5">
        <f t="shared" si="50"/>
        <v>0</v>
      </c>
      <c r="O30" s="5">
        <f t="shared" si="51"/>
        <v>0</v>
      </c>
      <c r="P30" s="5">
        <f t="shared" si="52"/>
        <v>0</v>
      </c>
      <c r="Q30" s="5">
        <f t="shared" si="53"/>
        <v>0</v>
      </c>
      <c r="R30" s="5">
        <f t="shared" si="54"/>
        <v>0</v>
      </c>
      <c r="S30" s="5">
        <f t="shared" si="55"/>
        <v>0</v>
      </c>
      <c r="T30" s="5">
        <f t="shared" si="56"/>
        <v>0</v>
      </c>
      <c r="U30" s="5">
        <f t="shared" si="57"/>
        <v>0</v>
      </c>
      <c r="V30" s="5">
        <f t="shared" si="58"/>
        <v>0</v>
      </c>
      <c r="W30" s="5">
        <f t="shared" si="59"/>
        <v>0</v>
      </c>
      <c r="X30" s="5">
        <f t="shared" si="60"/>
        <v>0</v>
      </c>
      <c r="Y30" s="5">
        <f t="shared" si="43"/>
        <v>0</v>
      </c>
      <c r="Z30" s="5">
        <f t="shared" si="44"/>
        <v>0</v>
      </c>
      <c r="AA30" s="5">
        <f t="shared" si="45"/>
        <v>0</v>
      </c>
      <c r="AB30" s="5">
        <f t="shared" si="46"/>
        <v>0</v>
      </c>
      <c r="AC30" s="6">
        <f t="shared" si="47"/>
        <v>0</v>
      </c>
      <c r="AD30" s="6">
        <f t="shared" si="61"/>
        <v>0</v>
      </c>
      <c r="AE30" s="6">
        <f t="shared" si="62"/>
        <v>0</v>
      </c>
      <c r="AF30" s="6">
        <f t="shared" si="63"/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"/>
      <c r="C31" s="1"/>
      <c r="D31" s="5">
        <f t="shared" si="35"/>
        <v>0</v>
      </c>
      <c r="E31" s="5">
        <f t="shared" si="36"/>
        <v>0</v>
      </c>
      <c r="F31" s="5">
        <f t="shared" si="37"/>
        <v>0</v>
      </c>
      <c r="G31" s="5">
        <f t="shared" si="38"/>
        <v>0</v>
      </c>
      <c r="H31" s="5">
        <f t="shared" si="39"/>
        <v>0</v>
      </c>
      <c r="I31" s="5">
        <f t="shared" si="40"/>
        <v>0</v>
      </c>
      <c r="J31" s="5">
        <f t="shared" si="41"/>
        <v>0</v>
      </c>
      <c r="K31" s="5">
        <f t="shared" si="42"/>
        <v>0</v>
      </c>
      <c r="L31" s="5">
        <f t="shared" si="48"/>
        <v>0</v>
      </c>
      <c r="M31" s="5">
        <f t="shared" si="49"/>
        <v>0</v>
      </c>
      <c r="N31" s="5">
        <f t="shared" si="50"/>
        <v>0</v>
      </c>
      <c r="O31" s="5">
        <f t="shared" si="51"/>
        <v>0</v>
      </c>
      <c r="P31" s="5">
        <f t="shared" si="52"/>
        <v>0</v>
      </c>
      <c r="Q31" s="5">
        <f t="shared" si="53"/>
        <v>0</v>
      </c>
      <c r="R31" s="5">
        <f t="shared" si="54"/>
        <v>0</v>
      </c>
      <c r="S31" s="5">
        <f t="shared" si="55"/>
        <v>0</v>
      </c>
      <c r="T31" s="5">
        <f t="shared" si="56"/>
        <v>0</v>
      </c>
      <c r="U31" s="5">
        <f t="shared" si="57"/>
        <v>0</v>
      </c>
      <c r="V31" s="5">
        <f t="shared" si="58"/>
        <v>0</v>
      </c>
      <c r="W31" s="5">
        <f t="shared" si="59"/>
        <v>0</v>
      </c>
      <c r="X31" s="5">
        <f t="shared" si="60"/>
        <v>0</v>
      </c>
      <c r="Y31" s="5">
        <f t="shared" si="43"/>
        <v>0</v>
      </c>
      <c r="Z31" s="5">
        <f t="shared" si="44"/>
        <v>0</v>
      </c>
      <c r="AA31" s="5">
        <f t="shared" si="45"/>
        <v>0</v>
      </c>
      <c r="AB31" s="5">
        <f t="shared" si="46"/>
        <v>0</v>
      </c>
      <c r="AC31" s="6">
        <f t="shared" si="47"/>
        <v>0</v>
      </c>
      <c r="AD31" s="6">
        <f t="shared" si="61"/>
        <v>0</v>
      </c>
      <c r="AE31" s="6">
        <f t="shared" si="62"/>
        <v>0</v>
      </c>
      <c r="AF31" s="6">
        <f t="shared" si="63"/>
        <v>0</v>
      </c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18"/>
      <c r="AZ31" s="18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</row>
    <row r="32" spans="2:120" x14ac:dyDescent="0.2">
      <c r="B32" s="1"/>
      <c r="C32" s="1"/>
      <c r="D32" s="5">
        <f t="shared" si="35"/>
        <v>0</v>
      </c>
      <c r="E32" s="5">
        <f t="shared" si="36"/>
        <v>0</v>
      </c>
      <c r="F32" s="5">
        <f t="shared" si="37"/>
        <v>0</v>
      </c>
      <c r="G32" s="5">
        <f t="shared" si="38"/>
        <v>0</v>
      </c>
      <c r="H32" s="5">
        <f t="shared" si="39"/>
        <v>0</v>
      </c>
      <c r="I32" s="5">
        <f t="shared" si="40"/>
        <v>0</v>
      </c>
      <c r="J32" s="5">
        <f t="shared" si="41"/>
        <v>0</v>
      </c>
      <c r="K32" s="5">
        <f t="shared" si="42"/>
        <v>0</v>
      </c>
      <c r="L32" s="5">
        <f t="shared" si="48"/>
        <v>0</v>
      </c>
      <c r="M32" s="5">
        <f t="shared" si="49"/>
        <v>0</v>
      </c>
      <c r="N32" s="5">
        <f t="shared" si="50"/>
        <v>0</v>
      </c>
      <c r="O32" s="5">
        <f t="shared" si="51"/>
        <v>0</v>
      </c>
      <c r="P32" s="5">
        <f t="shared" si="52"/>
        <v>0</v>
      </c>
      <c r="Q32" s="5">
        <f t="shared" si="53"/>
        <v>0</v>
      </c>
      <c r="R32" s="5">
        <f t="shared" si="54"/>
        <v>0</v>
      </c>
      <c r="S32" s="5">
        <f t="shared" si="55"/>
        <v>0</v>
      </c>
      <c r="T32" s="5">
        <f t="shared" si="56"/>
        <v>0</v>
      </c>
      <c r="U32" s="5">
        <f t="shared" si="57"/>
        <v>0</v>
      </c>
      <c r="V32" s="5">
        <f t="shared" si="58"/>
        <v>0</v>
      </c>
      <c r="W32" s="5">
        <f t="shared" si="59"/>
        <v>0</v>
      </c>
      <c r="X32" s="5">
        <f t="shared" si="60"/>
        <v>0</v>
      </c>
      <c r="Y32" s="5">
        <f t="shared" si="43"/>
        <v>0</v>
      </c>
      <c r="Z32" s="5">
        <f t="shared" si="44"/>
        <v>0</v>
      </c>
      <c r="AA32" s="5">
        <f t="shared" si="45"/>
        <v>0</v>
      </c>
      <c r="AB32" s="5">
        <f t="shared" si="46"/>
        <v>0</v>
      </c>
      <c r="AC32" s="6">
        <f t="shared" si="47"/>
        <v>0</v>
      </c>
      <c r="AD32" s="6">
        <f t="shared" si="61"/>
        <v>0</v>
      </c>
      <c r="AE32" s="6">
        <f t="shared" si="62"/>
        <v>0</v>
      </c>
      <c r="AF32" s="6">
        <f t="shared" si="63"/>
        <v>0</v>
      </c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18"/>
      <c r="AZ32" s="18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</row>
    <row r="33" spans="2:78" x14ac:dyDescent="0.2">
      <c r="B33" s="13" t="s">
        <v>3</v>
      </c>
      <c r="C33" s="13"/>
      <c r="D33" s="14">
        <f t="shared" ref="D33:AF33" si="64">AVERAGE(D23:D27)</f>
        <v>16.91386</v>
      </c>
      <c r="E33" s="14">
        <f t="shared" si="64"/>
        <v>16.274539999999998</v>
      </c>
      <c r="F33" s="14">
        <f t="shared" si="64"/>
        <v>2.9757399999999996</v>
      </c>
      <c r="G33" s="14">
        <f>AVERAGE(G24:G27)</f>
        <v>0.9975750000000001</v>
      </c>
      <c r="H33" s="14">
        <f t="shared" si="64"/>
        <v>1.4880600000000002</v>
      </c>
      <c r="I33" s="14">
        <f t="shared" si="64"/>
        <v>0.81458000000000008</v>
      </c>
      <c r="J33" s="14">
        <f t="shared" si="64"/>
        <v>1.9789000000000001</v>
      </c>
      <c r="K33" s="14">
        <f t="shared" si="64"/>
        <v>1.5146199999999999</v>
      </c>
      <c r="L33" s="14">
        <f t="shared" si="64"/>
        <v>6.6996874690670003</v>
      </c>
      <c r="M33" s="14">
        <f t="shared" si="64"/>
        <v>2.0573100944562217</v>
      </c>
      <c r="N33" s="14">
        <f t="shared" si="64"/>
        <v>5.6590509426265214</v>
      </c>
      <c r="O33" s="14">
        <f t="shared" si="64"/>
        <v>0.89069553159314763</v>
      </c>
      <c r="P33" s="14">
        <f t="shared" si="64"/>
        <v>6.5683285061736543</v>
      </c>
      <c r="Q33" s="14">
        <f t="shared" si="64"/>
        <v>7.0529854358896289</v>
      </c>
      <c r="R33" s="14">
        <f t="shared" si="64"/>
        <v>4.5067358374832649</v>
      </c>
      <c r="S33" s="14">
        <f t="shared" si="64"/>
        <v>5.7069354740033571</v>
      </c>
      <c r="T33" s="14">
        <f t="shared" si="64"/>
        <v>6.4015845976431827</v>
      </c>
      <c r="U33" s="14">
        <f t="shared" si="64"/>
        <v>7.8651394381097663</v>
      </c>
      <c r="V33" s="14">
        <f t="shared" si="64"/>
        <v>0.95225211370987606</v>
      </c>
      <c r="W33" s="14">
        <f t="shared" si="64"/>
        <v>1.7805753480764062</v>
      </c>
      <c r="X33" s="14">
        <f t="shared" si="64"/>
        <v>0.43962445297281982</v>
      </c>
      <c r="Y33" s="14">
        <f t="shared" si="64"/>
        <v>1.23278</v>
      </c>
      <c r="Z33" s="14">
        <f t="shared" si="64"/>
        <v>0.63853999999999989</v>
      </c>
      <c r="AA33" s="14">
        <f t="shared" si="64"/>
        <v>1.6865600000000001</v>
      </c>
      <c r="AB33" s="14">
        <f t="shared" si="64"/>
        <v>4.0130999999999997</v>
      </c>
      <c r="AC33" s="14">
        <f t="shared" si="64"/>
        <v>2.9032</v>
      </c>
      <c r="AD33" s="14">
        <f t="shared" si="64"/>
        <v>0.39587999999999995</v>
      </c>
      <c r="AE33" s="14">
        <f t="shared" si="64"/>
        <v>0.40120000000000006</v>
      </c>
      <c r="AF33" s="14">
        <f t="shared" si="64"/>
        <v>0.30180000000000007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4</v>
      </c>
      <c r="C34" s="13"/>
      <c r="D34" s="14">
        <f t="shared" ref="D34:AF34" si="65">STDEV(D23:D27)</f>
        <v>1.1363045995682668</v>
      </c>
      <c r="E34" s="14">
        <f t="shared" si="65"/>
        <v>1.1104554844747263</v>
      </c>
      <c r="F34" s="14">
        <f t="shared" si="65"/>
        <v>0.19233001065876329</v>
      </c>
      <c r="G34" s="14">
        <f>STDEV(G24:G27)</f>
        <v>7.0695420643773016E-2</v>
      </c>
      <c r="H34" s="14">
        <f t="shared" si="65"/>
        <v>0.13993185127053806</v>
      </c>
      <c r="I34" s="14">
        <f t="shared" si="65"/>
        <v>7.1776646619913897E-2</v>
      </c>
      <c r="J34" s="14">
        <f t="shared" si="65"/>
        <v>0.22408029810762489</v>
      </c>
      <c r="K34" s="14">
        <f t="shared" si="65"/>
        <v>0.33951249903354147</v>
      </c>
      <c r="L34" s="14">
        <f t="shared" si="65"/>
        <v>0.47653324673092823</v>
      </c>
      <c r="M34" s="14">
        <f t="shared" si="65"/>
        <v>0.22762895877457764</v>
      </c>
      <c r="N34" s="14">
        <f t="shared" si="65"/>
        <v>0.13493792776092203</v>
      </c>
      <c r="O34" s="14" t="e">
        <f t="shared" si="65"/>
        <v>#DIV/0!</v>
      </c>
      <c r="P34" s="14">
        <f t="shared" si="65"/>
        <v>0.37625304149363648</v>
      </c>
      <c r="Q34" s="14">
        <f t="shared" si="65"/>
        <v>0.53393782073473961</v>
      </c>
      <c r="R34" s="14">
        <f t="shared" si="65"/>
        <v>0.73071275575975769</v>
      </c>
      <c r="S34" s="14">
        <f t="shared" si="65"/>
        <v>0.5976461030179927</v>
      </c>
      <c r="T34" s="14">
        <f t="shared" si="65"/>
        <v>0.64801635701327398</v>
      </c>
      <c r="U34" s="14">
        <f t="shared" si="65"/>
        <v>0.5259399225391953</v>
      </c>
      <c r="V34" s="14">
        <f t="shared" si="65"/>
        <v>0.11459701095072902</v>
      </c>
      <c r="W34" s="14">
        <f t="shared" si="65"/>
        <v>0.15715575006417262</v>
      </c>
      <c r="X34" s="14">
        <f t="shared" si="65"/>
        <v>9.3005365089525727E-2</v>
      </c>
      <c r="Y34" s="14">
        <f t="shared" si="65"/>
        <v>4.2063547163785464E-2</v>
      </c>
      <c r="Z34" s="14">
        <f t="shared" si="65"/>
        <v>5.6639323795398551E-2</v>
      </c>
      <c r="AA34" s="14">
        <f t="shared" si="65"/>
        <v>0.11569348728428927</v>
      </c>
      <c r="AB34" s="14">
        <f t="shared" si="65"/>
        <v>0.62644192468256577</v>
      </c>
      <c r="AC34" s="14">
        <f t="shared" si="65"/>
        <v>0.4114369149699621</v>
      </c>
      <c r="AD34" s="14">
        <f t="shared" si="65"/>
        <v>2.8087577325216266E-2</v>
      </c>
      <c r="AE34" s="14">
        <f t="shared" si="65"/>
        <v>4.3347606623664797E-2</v>
      </c>
      <c r="AF34" s="14">
        <f t="shared" si="65"/>
        <v>1.7094053546969516E-2</v>
      </c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7"/>
      <c r="BT34" s="7"/>
      <c r="BU34" s="7"/>
      <c r="BV34" s="7"/>
      <c r="BW34" s="7"/>
      <c r="BX34" s="7"/>
      <c r="BY34" s="7"/>
      <c r="BZ34" s="7"/>
    </row>
    <row r="35" spans="2:78" x14ac:dyDescent="0.2">
      <c r="B35" s="13" t="s">
        <v>5</v>
      </c>
      <c r="C35" s="13"/>
      <c r="D35" s="14">
        <f t="shared" ref="D35:AF35" si="66">MAX(D23:D27)-MIN(D23:D27)</f>
        <v>2.3792999999999989</v>
      </c>
      <c r="E35" s="14">
        <f t="shared" si="66"/>
        <v>2.3558999999999983</v>
      </c>
      <c r="F35" s="14">
        <f t="shared" si="66"/>
        <v>0.45330000000000004</v>
      </c>
      <c r="G35" s="14">
        <f>MAX(G24:G27)-MIN(G24:G27)</f>
        <v>0.15300000000000014</v>
      </c>
      <c r="H35" s="14">
        <f t="shared" si="66"/>
        <v>0.35680000000000001</v>
      </c>
      <c r="I35" s="14">
        <f t="shared" si="66"/>
        <v>0.18170000000000019</v>
      </c>
      <c r="J35" s="14">
        <f t="shared" si="66"/>
        <v>0.53590000000000027</v>
      </c>
      <c r="K35" s="14">
        <f t="shared" si="66"/>
        <v>0.83560000000000034</v>
      </c>
      <c r="L35" s="14">
        <f t="shared" si="66"/>
        <v>0.86964073319806623</v>
      </c>
      <c r="M35" s="14">
        <f t="shared" si="66"/>
        <v>0.42217471345389779</v>
      </c>
      <c r="N35" s="14">
        <f t="shared" si="66"/>
        <v>0.2629360313191702</v>
      </c>
      <c r="O35" s="14">
        <f t="shared" si="66"/>
        <v>0</v>
      </c>
      <c r="P35" s="14">
        <f t="shared" si="66"/>
        <v>0.81721725284565938</v>
      </c>
      <c r="Q35" s="14">
        <f t="shared" si="66"/>
        <v>1.2315184296916719</v>
      </c>
      <c r="R35" s="14">
        <f t="shared" si="66"/>
        <v>1.9616191958529789</v>
      </c>
      <c r="S35" s="14">
        <f t="shared" si="66"/>
        <v>1.4565114642758559</v>
      </c>
      <c r="T35" s="14">
        <f t="shared" si="66"/>
        <v>1.3879558944476216</v>
      </c>
      <c r="U35" s="14">
        <f t="shared" si="66"/>
        <v>1.0861021668880255</v>
      </c>
      <c r="V35" s="14">
        <f t="shared" si="66"/>
        <v>0.30030738358540132</v>
      </c>
      <c r="W35" s="14">
        <f t="shared" si="66"/>
        <v>0.3392638322232191</v>
      </c>
      <c r="X35" s="14">
        <f t="shared" si="66"/>
        <v>0.22342244226321439</v>
      </c>
      <c r="Y35" s="14">
        <f t="shared" si="66"/>
        <v>0.1111000000000002</v>
      </c>
      <c r="Z35" s="14">
        <f t="shared" si="66"/>
        <v>0.12840000000000007</v>
      </c>
      <c r="AA35" s="14">
        <f t="shared" si="66"/>
        <v>0.27249999999999996</v>
      </c>
      <c r="AB35" s="14">
        <f t="shared" si="66"/>
        <v>1.6713</v>
      </c>
      <c r="AC35" s="14">
        <f t="shared" si="66"/>
        <v>0.8389000000000002</v>
      </c>
      <c r="AD35" s="14">
        <f t="shared" si="66"/>
        <v>7.9300000000000148E-2</v>
      </c>
      <c r="AE35" s="14">
        <f t="shared" si="66"/>
        <v>9.8499999999999588E-2</v>
      </c>
      <c r="AF35" s="14">
        <f t="shared" si="66"/>
        <v>3.4299999999999553E-2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7"/>
      <c r="BT35" s="7"/>
      <c r="BU35" s="7"/>
      <c r="BV35" s="7"/>
      <c r="BW35" s="7"/>
      <c r="BX35" s="7"/>
      <c r="BY35" s="7"/>
      <c r="BZ35" s="7"/>
    </row>
    <row r="36" spans="2:78" x14ac:dyDescent="0.2">
      <c r="B36" s="13" t="s">
        <v>6</v>
      </c>
      <c r="C36" s="13"/>
      <c r="D36" s="14">
        <f t="shared" ref="D36:AF36" si="67">MIN(D23:D27)</f>
        <v>15.773400000000001</v>
      </c>
      <c r="E36" s="14">
        <f t="shared" si="67"/>
        <v>15.2927</v>
      </c>
      <c r="F36" s="14">
        <f t="shared" si="67"/>
        <v>2.8403999999999998</v>
      </c>
      <c r="G36" s="14">
        <f>MIN(G24:G27)</f>
        <v>0.91059999999999997</v>
      </c>
      <c r="H36" s="14">
        <f t="shared" si="67"/>
        <v>1.3474999999999999</v>
      </c>
      <c r="I36" s="14">
        <f t="shared" si="67"/>
        <v>0.73150000000000004</v>
      </c>
      <c r="J36" s="14">
        <f t="shared" si="67"/>
        <v>1.7856000000000001</v>
      </c>
      <c r="K36" s="14">
        <f t="shared" si="67"/>
        <v>1.2572999999999999</v>
      </c>
      <c r="L36" s="14">
        <f t="shared" si="67"/>
        <v>6.1522983323307718</v>
      </c>
      <c r="M36" s="14">
        <f t="shared" si="67"/>
        <v>1.7970391676310236</v>
      </c>
      <c r="N36" s="14">
        <f t="shared" si="67"/>
        <v>5.5451367034546593</v>
      </c>
      <c r="O36" s="14">
        <f t="shared" si="67"/>
        <v>0.89069553159314763</v>
      </c>
      <c r="P36" s="14">
        <f t="shared" si="67"/>
        <v>6.1735583815170969</v>
      </c>
      <c r="Q36" s="14">
        <f t="shared" si="67"/>
        <v>6.4121412991293321</v>
      </c>
      <c r="R36" s="14">
        <f t="shared" si="67"/>
        <v>3.3517625766154735</v>
      </c>
      <c r="S36" s="14">
        <f t="shared" si="67"/>
        <v>4.8668517832372906</v>
      </c>
      <c r="T36" s="14">
        <f t="shared" si="67"/>
        <v>5.9635707558475399</v>
      </c>
      <c r="U36" s="14">
        <f t="shared" si="67"/>
        <v>7.3311533199081307</v>
      </c>
      <c r="V36" s="14">
        <f t="shared" si="67"/>
        <v>0.80607429558323007</v>
      </c>
      <c r="W36" s="14">
        <f t="shared" si="67"/>
        <v>1.6229104719607916</v>
      </c>
      <c r="X36" s="14">
        <f t="shared" si="67"/>
        <v>0.31035940456187261</v>
      </c>
      <c r="Y36" s="14">
        <f t="shared" si="67"/>
        <v>1.1735</v>
      </c>
      <c r="Z36" s="14">
        <f t="shared" si="67"/>
        <v>0.57269999999999999</v>
      </c>
      <c r="AA36" s="14">
        <f t="shared" si="67"/>
        <v>1.5550999999999999</v>
      </c>
      <c r="AB36" s="14">
        <f t="shared" si="67"/>
        <v>3.1141000000000001</v>
      </c>
      <c r="AC36" s="14">
        <f t="shared" si="67"/>
        <v>2.4643999999999999</v>
      </c>
      <c r="AD36" s="14">
        <f t="shared" si="67"/>
        <v>0.35629999999999984</v>
      </c>
      <c r="AE36" s="14">
        <f t="shared" si="67"/>
        <v>0.35050000000000026</v>
      </c>
      <c r="AF36" s="14">
        <f t="shared" si="67"/>
        <v>0.28640000000000043</v>
      </c>
      <c r="AI36" s="12"/>
      <c r="AJ36" s="12"/>
      <c r="AK36" s="12"/>
    </row>
    <row r="37" spans="2:78" x14ac:dyDescent="0.2">
      <c r="B37" s="13" t="s">
        <v>7</v>
      </c>
      <c r="C37" s="13"/>
      <c r="D37" s="14">
        <f t="shared" ref="D37:AF37" si="68">MAX(D23:D27)</f>
        <v>18.152699999999999</v>
      </c>
      <c r="E37" s="14">
        <f t="shared" si="68"/>
        <v>17.648599999999998</v>
      </c>
      <c r="F37" s="14">
        <f t="shared" si="68"/>
        <v>3.2936999999999999</v>
      </c>
      <c r="G37" s="14">
        <f>MAX(G24:G27)</f>
        <v>1.0636000000000001</v>
      </c>
      <c r="H37" s="14">
        <f t="shared" si="68"/>
        <v>1.7042999999999999</v>
      </c>
      <c r="I37" s="14">
        <f t="shared" si="68"/>
        <v>0.91320000000000023</v>
      </c>
      <c r="J37" s="14">
        <f t="shared" si="68"/>
        <v>2.3215000000000003</v>
      </c>
      <c r="K37" s="14">
        <f t="shared" si="68"/>
        <v>2.0929000000000002</v>
      </c>
      <c r="L37" s="14">
        <f t="shared" si="68"/>
        <v>7.0219390655288381</v>
      </c>
      <c r="M37" s="14">
        <f t="shared" si="68"/>
        <v>2.2192138810849213</v>
      </c>
      <c r="N37" s="14">
        <f t="shared" si="68"/>
        <v>5.8080727347738295</v>
      </c>
      <c r="O37" s="14">
        <f t="shared" si="68"/>
        <v>0.89069553159314763</v>
      </c>
      <c r="P37" s="14">
        <f t="shared" si="68"/>
        <v>6.9907756343627563</v>
      </c>
      <c r="Q37" s="14">
        <f t="shared" si="68"/>
        <v>7.643659728821004</v>
      </c>
      <c r="R37" s="14">
        <f t="shared" si="68"/>
        <v>5.3133817724684524</v>
      </c>
      <c r="S37" s="14">
        <f t="shared" si="68"/>
        <v>6.3233632475131465</v>
      </c>
      <c r="T37" s="14">
        <f t="shared" si="68"/>
        <v>7.3515266502951615</v>
      </c>
      <c r="U37" s="14">
        <f t="shared" si="68"/>
        <v>8.4172554867961562</v>
      </c>
      <c r="V37" s="14">
        <f t="shared" si="68"/>
        <v>1.1063816791686314</v>
      </c>
      <c r="W37" s="14">
        <f t="shared" si="68"/>
        <v>1.9621743041840107</v>
      </c>
      <c r="X37" s="14">
        <f t="shared" si="68"/>
        <v>0.533781846825087</v>
      </c>
      <c r="Y37" s="14">
        <f t="shared" si="68"/>
        <v>1.2846000000000002</v>
      </c>
      <c r="Z37" s="14">
        <f t="shared" si="68"/>
        <v>0.70110000000000006</v>
      </c>
      <c r="AA37" s="14">
        <f t="shared" si="68"/>
        <v>1.8275999999999999</v>
      </c>
      <c r="AB37" s="14">
        <f t="shared" si="68"/>
        <v>4.7854000000000001</v>
      </c>
      <c r="AC37" s="14">
        <f t="shared" si="68"/>
        <v>3.3033000000000001</v>
      </c>
      <c r="AD37" s="14">
        <f t="shared" si="68"/>
        <v>0.43559999999999999</v>
      </c>
      <c r="AE37" s="14">
        <f t="shared" si="68"/>
        <v>0.44899999999999984</v>
      </c>
      <c r="AF37" s="14">
        <f t="shared" si="68"/>
        <v>0.32069999999999999</v>
      </c>
      <c r="AI37" s="12"/>
      <c r="AJ37" s="12"/>
      <c r="AK37" s="12"/>
    </row>
    <row r="38" spans="2:78" x14ac:dyDescent="0.2">
      <c r="B38" s="13" t="s">
        <v>56</v>
      </c>
      <c r="C38" s="13"/>
      <c r="D38" s="15">
        <f t="shared" ref="D38:AF38" si="69">COUNT(D23:D27)</f>
        <v>5</v>
      </c>
      <c r="E38" s="15">
        <f t="shared" si="69"/>
        <v>5</v>
      </c>
      <c r="F38" s="15">
        <f t="shared" si="69"/>
        <v>5</v>
      </c>
      <c r="G38" s="15">
        <f>COUNT(G24:G27)</f>
        <v>4</v>
      </c>
      <c r="H38" s="15">
        <f t="shared" si="69"/>
        <v>5</v>
      </c>
      <c r="I38" s="15">
        <f t="shared" si="69"/>
        <v>5</v>
      </c>
      <c r="J38" s="15">
        <f t="shared" si="69"/>
        <v>5</v>
      </c>
      <c r="K38" s="15">
        <f t="shared" si="69"/>
        <v>5</v>
      </c>
      <c r="L38" s="15">
        <f t="shared" si="69"/>
        <v>3</v>
      </c>
      <c r="M38" s="15">
        <f t="shared" si="69"/>
        <v>3</v>
      </c>
      <c r="N38" s="15">
        <f t="shared" si="69"/>
        <v>3</v>
      </c>
      <c r="O38" s="15">
        <f t="shared" si="69"/>
        <v>1</v>
      </c>
      <c r="P38" s="15">
        <f t="shared" si="69"/>
        <v>5</v>
      </c>
      <c r="Q38" s="15">
        <f t="shared" si="69"/>
        <v>5</v>
      </c>
      <c r="R38" s="15">
        <f t="shared" si="69"/>
        <v>5</v>
      </c>
      <c r="S38" s="15">
        <f t="shared" si="69"/>
        <v>5</v>
      </c>
      <c r="T38" s="15">
        <f t="shared" si="69"/>
        <v>4</v>
      </c>
      <c r="U38" s="15">
        <f t="shared" si="69"/>
        <v>4</v>
      </c>
      <c r="V38" s="15">
        <f t="shared" si="69"/>
        <v>5</v>
      </c>
      <c r="W38" s="15">
        <f t="shared" si="69"/>
        <v>5</v>
      </c>
      <c r="X38" s="15">
        <f t="shared" si="69"/>
        <v>5</v>
      </c>
      <c r="Y38" s="15">
        <f t="shared" si="69"/>
        <v>5</v>
      </c>
      <c r="Z38" s="15">
        <f t="shared" si="69"/>
        <v>5</v>
      </c>
      <c r="AA38" s="15">
        <f t="shared" si="69"/>
        <v>5</v>
      </c>
      <c r="AB38" s="15">
        <f t="shared" si="69"/>
        <v>5</v>
      </c>
      <c r="AC38" s="15">
        <f t="shared" si="69"/>
        <v>5</v>
      </c>
      <c r="AD38" s="15">
        <f t="shared" si="69"/>
        <v>5</v>
      </c>
      <c r="AE38" s="15">
        <f t="shared" si="69"/>
        <v>5</v>
      </c>
      <c r="AF38" s="15">
        <f t="shared" si="69"/>
        <v>4</v>
      </c>
      <c r="AI38" s="12"/>
      <c r="AJ38" s="12"/>
      <c r="AK38" s="12"/>
    </row>
    <row r="40" spans="2:78" x14ac:dyDescent="0.2">
      <c r="E40" s="12">
        <f>P33/E33</f>
        <v>0.40359534009401526</v>
      </c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21:AH21"/>
    <mergeCell ref="AI21:AJ21"/>
    <mergeCell ref="AK21:AL21"/>
    <mergeCell ref="AM21:AN21"/>
    <mergeCell ref="AO21:AP21"/>
    <mergeCell ref="AQ21:AR21"/>
    <mergeCell ref="AS21:AT21"/>
    <mergeCell ref="AU21:AV21"/>
    <mergeCell ref="BE21:BF21"/>
    <mergeCell ref="BG21:BH21"/>
    <mergeCell ref="BI21:BJ21"/>
    <mergeCell ref="BK21:BL21"/>
    <mergeCell ref="AW21:AX21"/>
    <mergeCell ref="AY21:AZ21"/>
    <mergeCell ref="BA21:BB21"/>
    <mergeCell ref="BC21:BD21"/>
    <mergeCell ref="BU21:BV21"/>
    <mergeCell ref="BW21:BX21"/>
    <mergeCell ref="BM21:BN21"/>
    <mergeCell ref="BO21:BP21"/>
    <mergeCell ref="BQ21:BR21"/>
    <mergeCell ref="BS21:BT21"/>
  </mergeCells>
  <phoneticPr fontId="4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P36"/>
  <sheetViews>
    <sheetView workbookViewId="0">
      <pane xSplit="3" topLeftCell="AD1" activePane="topRight" state="frozen"/>
      <selection pane="topRight" activeCell="B11" sqref="B11:AF16"/>
    </sheetView>
  </sheetViews>
  <sheetFormatPr defaultRowHeight="12.75" x14ac:dyDescent="0.2"/>
  <cols>
    <col min="1" max="1" width="9.140625" style="12"/>
    <col min="2" max="3" width="27.140625" style="11" customWidth="1"/>
    <col min="4" max="4" width="10.5703125" style="12" customWidth="1"/>
    <col min="5" max="5" width="9.140625" style="12"/>
    <col min="6" max="6" width="8.7109375" style="12" customWidth="1"/>
    <col min="7" max="7" width="9.5703125" style="12" customWidth="1"/>
    <col min="8" max="8" width="10.5703125" style="12" customWidth="1"/>
    <col min="9" max="9" width="11.42578125" style="12" customWidth="1"/>
    <col min="10" max="10" width="12.140625" style="12" customWidth="1"/>
    <col min="11" max="11" width="8.7109375" style="12" customWidth="1"/>
    <col min="12" max="12" width="9.7109375" style="12" bestFit="1" customWidth="1"/>
    <col min="13" max="15" width="10.140625" style="12" bestFit="1" customWidth="1"/>
    <col min="16" max="24" width="10.140625" style="12" customWidth="1"/>
    <col min="25" max="25" width="8.7109375" style="12" customWidth="1"/>
    <col min="26" max="26" width="9.42578125" style="12" customWidth="1"/>
    <col min="27" max="27" width="10.140625" style="12" customWidth="1"/>
    <col min="28" max="28" width="10.7109375" style="12" customWidth="1"/>
    <col min="29" max="34" width="8.7109375" style="12" customWidth="1"/>
    <col min="35" max="37" width="8.7109375" style="11" customWidth="1"/>
    <col min="38" max="78" width="8.7109375" style="12" customWidth="1"/>
    <col min="79" max="16384" width="9.140625" style="12"/>
  </cols>
  <sheetData>
    <row r="1" spans="2:120" s="20" customFormat="1" x14ac:dyDescent="0.2">
      <c r="B1" s="1" t="s">
        <v>8</v>
      </c>
      <c r="C1" s="1" t="s">
        <v>477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86">
        <v>1</v>
      </c>
      <c r="AH1" s="86"/>
      <c r="AI1" s="87">
        <v>2</v>
      </c>
      <c r="AJ1" s="87"/>
      <c r="AK1" s="87">
        <v>3</v>
      </c>
      <c r="AL1" s="87"/>
      <c r="AM1" s="86">
        <v>4</v>
      </c>
      <c r="AN1" s="86"/>
      <c r="AO1" s="86">
        <v>5</v>
      </c>
      <c r="AP1" s="86"/>
      <c r="AQ1" s="86">
        <v>6</v>
      </c>
      <c r="AR1" s="86"/>
      <c r="AS1" s="86">
        <v>7</v>
      </c>
      <c r="AT1" s="86"/>
      <c r="AU1" s="86">
        <v>8</v>
      </c>
      <c r="AV1" s="86"/>
      <c r="AW1" s="86">
        <v>9</v>
      </c>
      <c r="AX1" s="86"/>
      <c r="AY1" s="86">
        <v>10</v>
      </c>
      <c r="AZ1" s="86"/>
      <c r="BA1" s="86">
        <v>11</v>
      </c>
      <c r="BB1" s="86"/>
      <c r="BC1" s="86">
        <v>12</v>
      </c>
      <c r="BD1" s="86"/>
      <c r="BE1" s="86">
        <v>13</v>
      </c>
      <c r="BF1" s="86"/>
      <c r="BG1" s="86">
        <v>14</v>
      </c>
      <c r="BH1" s="86"/>
      <c r="BI1" s="86">
        <v>15</v>
      </c>
      <c r="BJ1" s="86"/>
      <c r="BK1" s="86">
        <v>16</v>
      </c>
      <c r="BL1" s="86"/>
      <c r="BM1" s="86">
        <v>17</v>
      </c>
      <c r="BN1" s="86"/>
      <c r="BO1" s="86">
        <v>18</v>
      </c>
      <c r="BP1" s="86"/>
      <c r="BQ1" s="86">
        <v>19</v>
      </c>
      <c r="BR1" s="86"/>
      <c r="BS1" s="86">
        <v>20</v>
      </c>
      <c r="BT1" s="86"/>
      <c r="BU1" s="86">
        <v>21</v>
      </c>
      <c r="BV1" s="86"/>
      <c r="BW1" s="86">
        <v>22</v>
      </c>
      <c r="BX1" s="86"/>
      <c r="BY1" s="3"/>
      <c r="BZ1" s="3">
        <v>6.4325000000000001</v>
      </c>
      <c r="CA1" s="20">
        <v>-9.6951999999999998</v>
      </c>
    </row>
    <row r="2" spans="2:120" s="20" customFormat="1" x14ac:dyDescent="0.2">
      <c r="B2" s="1" t="s">
        <v>9</v>
      </c>
      <c r="C2" s="1"/>
      <c r="D2" s="2" t="s">
        <v>10</v>
      </c>
      <c r="E2" s="2" t="s">
        <v>64</v>
      </c>
      <c r="F2" s="2" t="s">
        <v>11</v>
      </c>
      <c r="G2" s="2" t="s">
        <v>76</v>
      </c>
      <c r="H2" s="2" t="s">
        <v>77</v>
      </c>
      <c r="I2" s="2" t="s">
        <v>68</v>
      </c>
      <c r="J2" s="2" t="s">
        <v>69</v>
      </c>
      <c r="K2" s="2" t="s">
        <v>12</v>
      </c>
      <c r="L2" s="2" t="s">
        <v>143</v>
      </c>
      <c r="M2" s="2" t="s">
        <v>146</v>
      </c>
      <c r="N2" s="2" t="s">
        <v>145</v>
      </c>
      <c r="O2" s="2" t="s">
        <v>144</v>
      </c>
      <c r="P2" s="2" t="s">
        <v>167</v>
      </c>
      <c r="Q2" s="2" t="s">
        <v>168</v>
      </c>
      <c r="R2" s="2" t="s">
        <v>169</v>
      </c>
      <c r="S2" s="2" t="s">
        <v>170</v>
      </c>
      <c r="T2" s="2" t="s">
        <v>171</v>
      </c>
      <c r="U2" s="2" t="s">
        <v>172</v>
      </c>
      <c r="V2" s="2" t="s">
        <v>600</v>
      </c>
      <c r="W2" s="2" t="s">
        <v>601</v>
      </c>
      <c r="X2" s="2" t="s">
        <v>602</v>
      </c>
      <c r="Y2" s="2" t="s">
        <v>13</v>
      </c>
      <c r="Z2" s="2" t="s">
        <v>14</v>
      </c>
      <c r="AA2" s="2" t="s">
        <v>78</v>
      </c>
      <c r="AB2" s="20" t="s">
        <v>79</v>
      </c>
      <c r="AC2" s="1" t="s">
        <v>80</v>
      </c>
      <c r="AD2" s="1" t="s">
        <v>501</v>
      </c>
      <c r="AE2" s="1" t="s">
        <v>502</v>
      </c>
      <c r="AF2" s="1" t="s">
        <v>503</v>
      </c>
      <c r="AG2" s="3" t="s">
        <v>15</v>
      </c>
      <c r="AH2" s="3" t="s">
        <v>16</v>
      </c>
      <c r="AI2" s="4" t="s">
        <v>17</v>
      </c>
      <c r="AJ2" s="4" t="s">
        <v>18</v>
      </c>
      <c r="AK2" s="4" t="s">
        <v>19</v>
      </c>
      <c r="AL2" s="3" t="s">
        <v>20</v>
      </c>
      <c r="AM2" s="3" t="s">
        <v>21</v>
      </c>
      <c r="AN2" s="3" t="s">
        <v>22</v>
      </c>
      <c r="AO2" s="3" t="s">
        <v>23</v>
      </c>
      <c r="AP2" s="3" t="s">
        <v>24</v>
      </c>
      <c r="AQ2" s="3" t="s">
        <v>25</v>
      </c>
      <c r="AR2" s="3" t="s">
        <v>26</v>
      </c>
      <c r="AS2" s="3" t="s">
        <v>27</v>
      </c>
      <c r="AT2" s="3" t="s">
        <v>28</v>
      </c>
      <c r="AU2" s="3" t="s">
        <v>29</v>
      </c>
      <c r="AV2" s="3" t="s">
        <v>30</v>
      </c>
      <c r="AW2" s="3" t="s">
        <v>31</v>
      </c>
      <c r="AX2" s="3" t="s">
        <v>32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49</v>
      </c>
      <c r="BF2" s="3" t="s">
        <v>50</v>
      </c>
      <c r="BG2" s="3" t="s">
        <v>51</v>
      </c>
      <c r="BH2" s="3" t="s">
        <v>52</v>
      </c>
      <c r="BI2" s="3" t="s">
        <v>53</v>
      </c>
      <c r="BJ2" s="3" t="s">
        <v>54</v>
      </c>
      <c r="BK2" s="3" t="s">
        <v>70</v>
      </c>
      <c r="BL2" s="3" t="s">
        <v>71</v>
      </c>
      <c r="BM2" s="3" t="s">
        <v>72</v>
      </c>
      <c r="BN2" s="3" t="s">
        <v>73</v>
      </c>
      <c r="BO2" s="3" t="s">
        <v>81</v>
      </c>
      <c r="BP2" s="3" t="s">
        <v>82</v>
      </c>
      <c r="BQ2" s="3" t="s">
        <v>83</v>
      </c>
      <c r="BR2" s="3" t="s">
        <v>84</v>
      </c>
      <c r="BS2" s="3" t="s">
        <v>33</v>
      </c>
      <c r="BT2" s="3" t="s">
        <v>34</v>
      </c>
      <c r="BU2" s="3" t="s">
        <v>35</v>
      </c>
      <c r="BV2" s="3" t="s">
        <v>36</v>
      </c>
      <c r="BW2" s="3" t="s">
        <v>37</v>
      </c>
      <c r="BX2" s="3" t="s">
        <v>38</v>
      </c>
      <c r="BY2" s="3" t="s">
        <v>147</v>
      </c>
      <c r="BZ2" s="3" t="s">
        <v>148</v>
      </c>
      <c r="CA2" s="3" t="s">
        <v>39</v>
      </c>
      <c r="CB2" s="3" t="s">
        <v>40</v>
      </c>
      <c r="CC2" s="3" t="s">
        <v>41</v>
      </c>
      <c r="CD2" s="3" t="s">
        <v>42</v>
      </c>
      <c r="CE2" s="20" t="s">
        <v>149</v>
      </c>
      <c r="CF2" s="20" t="s">
        <v>150</v>
      </c>
      <c r="CG2" s="20" t="s">
        <v>151</v>
      </c>
      <c r="CH2" s="20" t="s">
        <v>152</v>
      </c>
      <c r="CI2" s="20" t="s">
        <v>153</v>
      </c>
      <c r="CJ2" s="20" t="s">
        <v>154</v>
      </c>
      <c r="CK2" s="20" t="s">
        <v>500</v>
      </c>
      <c r="CL2" s="20" t="s">
        <v>505</v>
      </c>
      <c r="CM2" s="20" t="s">
        <v>506</v>
      </c>
      <c r="CN2" s="20" t="s">
        <v>507</v>
      </c>
      <c r="CO2" s="20" t="s">
        <v>155</v>
      </c>
      <c r="CP2" s="20" t="s">
        <v>156</v>
      </c>
      <c r="CQ2" s="20" t="s">
        <v>157</v>
      </c>
      <c r="CR2" s="20" t="s">
        <v>158</v>
      </c>
      <c r="CS2" s="20" t="s">
        <v>159</v>
      </c>
      <c r="CT2" s="20" t="s">
        <v>160</v>
      </c>
      <c r="CU2" s="20" t="s">
        <v>504</v>
      </c>
      <c r="CV2" s="20" t="s">
        <v>508</v>
      </c>
      <c r="CW2" s="20" t="s">
        <v>509</v>
      </c>
      <c r="CX2" s="20" t="s">
        <v>510</v>
      </c>
      <c r="CY2" s="20" t="s">
        <v>161</v>
      </c>
      <c r="CZ2" s="20" t="s">
        <v>165</v>
      </c>
      <c r="DA2" s="20" t="s">
        <v>166</v>
      </c>
      <c r="DB2" s="20" t="s">
        <v>162</v>
      </c>
      <c r="DC2" s="20" t="s">
        <v>163</v>
      </c>
      <c r="DD2" s="20" t="s">
        <v>164</v>
      </c>
      <c r="DE2" s="20" t="s">
        <v>511</v>
      </c>
      <c r="DF2" s="20" t="s">
        <v>512</v>
      </c>
      <c r="DG2" s="20" t="s">
        <v>513</v>
      </c>
      <c r="DH2" s="20" t="s">
        <v>514</v>
      </c>
      <c r="DI2" s="20" t="s">
        <v>592</v>
      </c>
      <c r="DJ2" s="20" t="s">
        <v>593</v>
      </c>
      <c r="DK2" s="20" t="s">
        <v>595</v>
      </c>
      <c r="DL2" s="20" t="s">
        <v>594</v>
      </c>
      <c r="DM2" s="20" t="s">
        <v>596</v>
      </c>
      <c r="DN2" s="20" t="s">
        <v>597</v>
      </c>
      <c r="DO2" s="20" t="s">
        <v>598</v>
      </c>
      <c r="DP2" s="20" t="s">
        <v>599</v>
      </c>
    </row>
    <row r="3" spans="2:120" x14ac:dyDescent="0.2">
      <c r="B3" s="1" t="s">
        <v>103</v>
      </c>
      <c r="C3" s="1" t="s">
        <v>581</v>
      </c>
      <c r="D3" s="5">
        <f t="shared" ref="D3:D10" si="0">((AG3-AW3)^2+(AH3-AX3)^2)^0.5</f>
        <v>17.832699999999999</v>
      </c>
      <c r="E3" s="5">
        <f t="shared" ref="E3:E10" si="1">((AG3-AU3)^2+(AH3-AV3)^2)^0.5</f>
        <v>16.935400000000001</v>
      </c>
      <c r="F3" s="5">
        <f t="shared" ref="F3:F10" si="2">((AG3-AM3)^2+(AH3-AN3)^2)^0.5</f>
        <v>3.3216999999999999</v>
      </c>
      <c r="G3" s="5">
        <f t="shared" ref="G3:G10" si="3">((AG3-AI3)^2+(AH3-AJ3)^2)^0.5</f>
        <v>1.089</v>
      </c>
      <c r="H3" s="5">
        <f t="shared" ref="H3:H10" si="4">((AK3-AM3)^2+(AL3-AN3)^2)^0.5</f>
        <v>1.6719999999999999</v>
      </c>
      <c r="I3" s="24">
        <f t="shared" ref="I3:I10" si="5">((AM3-AO3)^2+(AN3-AP3)^2)^0.5</f>
        <v>0.79499999999999993</v>
      </c>
      <c r="J3" s="5">
        <f t="shared" ref="J3:J10" si="6">((AO3-AQ3)^2+(AP3-AR3)^2)^0.5</f>
        <v>2.0968</v>
      </c>
      <c r="K3" s="5">
        <f t="shared" ref="K3:K10" si="7">((AQ3-AS3)^2+(AR3-AT3)^2)^0.5</f>
        <v>1.6566999999999998</v>
      </c>
      <c r="L3" s="5">
        <v>7.6108060611212531</v>
      </c>
      <c r="M3" s="5">
        <v>2.6114871874087373</v>
      </c>
      <c r="N3" s="5">
        <v>6.3088656671195711</v>
      </c>
      <c r="O3" s="5">
        <v>2.0600360394683515</v>
      </c>
      <c r="P3" s="5">
        <f>((CE3-CG3)^2+(CF3-CH3)^2)^0.5</f>
        <v>7.3690806787549823</v>
      </c>
      <c r="Q3" s="5">
        <f>((CG3-CI3)^2+(CH3-CJ3)^2)^0.5</f>
        <v>7.0909186118584095</v>
      </c>
      <c r="R3" s="5">
        <f>((CO3-CQ3)^2+(CP3-CR3)^2)^0.5</f>
        <v>5.6935005137437198</v>
      </c>
      <c r="S3" s="5">
        <f>((CQ3-CS3)^2+(CR3-CT3)^2)^0.5</f>
        <v>5.4585753489349216</v>
      </c>
      <c r="T3" s="5">
        <f>((CY3-DA3)^2+(CZ3-DB3)^2)^0.5</f>
        <v>7.5105957320308487</v>
      </c>
      <c r="U3" s="5">
        <f t="shared" ref="U3:U10" si="8">((DA3-DC3)^2+(DB3-DD3)^2)^0.5</f>
        <v>8.5828527454454218</v>
      </c>
      <c r="V3" s="5">
        <f>((DI3-DK3)^2+(DJ3-DL3)^2)^0.5</f>
        <v>1.47965414877937</v>
      </c>
      <c r="W3" s="5">
        <f>((DK3-DM3)^2+(DL3-DN3)^2)^0.5</f>
        <v>1.8934648451978178</v>
      </c>
      <c r="X3" s="5">
        <f>((DM3-DO3)^2+(DN3-DP3)^2)^0.5</f>
        <v>0.66061076285510212</v>
      </c>
      <c r="Y3" s="5">
        <f t="shared" ref="Y3:Y10" si="9">((BE3-BK3)^2+(BF3-BL3)^2)^0.5</f>
        <v>1.2681</v>
      </c>
      <c r="Z3" s="5">
        <f t="shared" ref="Z3:Z10" si="10">((BG3-BI3)^2+(BH3-BJ3)^2)^0.5</f>
        <v>0.83819999999999983</v>
      </c>
      <c r="AA3" s="5">
        <f t="shared" ref="AA3:AA10" si="11">((BC3-BM3)^2+(BD3-BN3)^2)^0.5</f>
        <v>2.1596000000000002</v>
      </c>
      <c r="AB3" s="5">
        <f t="shared" ref="AB3:AB10" si="12">((BA3-BO3)^2+(BB3-BP3)^2)^0.5</f>
        <v>4.2455999999999996</v>
      </c>
      <c r="AC3" s="6">
        <f t="shared" ref="AC3:AC10" si="13">((AY3-BQ3)^2+(AZ3-BR3)^2)^0.5</f>
        <v>3.5185</v>
      </c>
      <c r="AD3" s="6">
        <f>((CK3-CM3)^2+(CL3-CN3)^2)^0.5</f>
        <v>0.49790000000000001</v>
      </c>
      <c r="AE3" s="6">
        <f>((CU3-CW3)^2+(CV3-CX3)^2)^0.5</f>
        <v>0.4350000000000005</v>
      </c>
      <c r="AF3" s="6">
        <f>((DE3-DG3)^2+(DF3-DH3)^2)^0.5</f>
        <v>0.34600000000000009</v>
      </c>
      <c r="AG3" s="9">
        <v>0</v>
      </c>
      <c r="AH3" s="9">
        <v>0</v>
      </c>
      <c r="AI3" s="9">
        <v>0</v>
      </c>
      <c r="AJ3" s="9">
        <v>-1.089</v>
      </c>
      <c r="AK3" s="9">
        <v>0</v>
      </c>
      <c r="AL3" s="9">
        <v>-1.6496999999999999</v>
      </c>
      <c r="AM3" s="9">
        <v>0</v>
      </c>
      <c r="AN3" s="9">
        <v>-3.3216999999999999</v>
      </c>
      <c r="AO3" s="9">
        <v>0</v>
      </c>
      <c r="AP3" s="9">
        <v>-4.1166999999999998</v>
      </c>
      <c r="AQ3" s="9">
        <v>0</v>
      </c>
      <c r="AR3" s="9">
        <v>-6.2134999999999998</v>
      </c>
      <c r="AS3" s="9">
        <v>0</v>
      </c>
      <c r="AT3" s="9">
        <v>-7.8701999999999996</v>
      </c>
      <c r="AU3" s="9">
        <v>0</v>
      </c>
      <c r="AV3" s="9">
        <v>-16.935400000000001</v>
      </c>
      <c r="AW3" s="9">
        <v>0</v>
      </c>
      <c r="AX3" s="9">
        <v>-17.832699999999999</v>
      </c>
      <c r="AY3" s="18">
        <v>1.4878</v>
      </c>
      <c r="AZ3" s="18">
        <v>-7.1894999999999998</v>
      </c>
      <c r="BA3" s="19">
        <v>1.8923000000000001</v>
      </c>
      <c r="BB3" s="19">
        <v>-7.1894999999999998</v>
      </c>
      <c r="BC3" s="19">
        <v>1.2211000000000001</v>
      </c>
      <c r="BD3" s="19">
        <v>-7.1894999999999998</v>
      </c>
      <c r="BE3" s="19">
        <v>1.2554000000000001</v>
      </c>
      <c r="BF3" s="19">
        <v>-7.1894999999999998</v>
      </c>
      <c r="BG3" s="19">
        <v>1.1499999999999999</v>
      </c>
      <c r="BH3" s="19">
        <v>-7.1894999999999998</v>
      </c>
      <c r="BI3" s="19">
        <v>0.31180000000000002</v>
      </c>
      <c r="BJ3" s="19">
        <v>-7.1894999999999998</v>
      </c>
      <c r="BK3" s="19">
        <v>-1.2699999999999999E-2</v>
      </c>
      <c r="BL3" s="19">
        <v>-7.1894999999999998</v>
      </c>
      <c r="BM3" s="19">
        <v>-0.9385</v>
      </c>
      <c r="BN3" s="19">
        <v>-7.1894999999999998</v>
      </c>
      <c r="BO3" s="19">
        <v>-2.3532999999999999</v>
      </c>
      <c r="BP3" s="19">
        <v>-7.1894999999999998</v>
      </c>
      <c r="BQ3" s="19">
        <v>-2.0306999999999999</v>
      </c>
      <c r="BR3" s="19">
        <v>-7.1894999999999998</v>
      </c>
      <c r="BS3" s="17">
        <v>0</v>
      </c>
      <c r="BT3" s="17">
        <v>0</v>
      </c>
      <c r="BU3" s="17">
        <v>7.0568</v>
      </c>
      <c r="BV3" s="17">
        <v>-1.6504000000000001</v>
      </c>
      <c r="BW3" s="17">
        <v>8.1166</v>
      </c>
      <c r="BX3" s="17">
        <v>-4.3186</v>
      </c>
      <c r="BY3" s="17">
        <v>9.2798999999999996</v>
      </c>
      <c r="BZ3" s="17">
        <v>-8.0968999999999998</v>
      </c>
      <c r="CA3" s="17">
        <v>8.1914999999999996</v>
      </c>
      <c r="CB3" s="17">
        <v>-9.9943000000000008</v>
      </c>
      <c r="CC3" s="17">
        <v>6.2191999999999998</v>
      </c>
      <c r="CD3" s="17">
        <v>-9.8742000000000001</v>
      </c>
      <c r="CE3" s="12">
        <v>-2.2732999999999999</v>
      </c>
      <c r="CF3" s="12">
        <v>0.2324</v>
      </c>
      <c r="CG3" s="12">
        <v>-5.5873999999999997</v>
      </c>
      <c r="CH3" s="12">
        <v>6.8141999999999996</v>
      </c>
      <c r="CI3" s="12">
        <v>0.77659999999999996</v>
      </c>
      <c r="CJ3" s="12">
        <v>3.6867999999999999</v>
      </c>
      <c r="CK3" s="12">
        <v>0.92649999999999999</v>
      </c>
      <c r="CL3" s="12">
        <v>3.6867999999999999</v>
      </c>
      <c r="CM3" s="12">
        <v>0.42859999999999998</v>
      </c>
      <c r="CN3" s="12">
        <v>3.6867999999999999</v>
      </c>
      <c r="CO3" s="12">
        <v>0.6401</v>
      </c>
      <c r="CP3" s="12">
        <v>3.4868000000000001</v>
      </c>
      <c r="CQ3" s="12">
        <v>-3.7808000000000002</v>
      </c>
      <c r="CR3" s="12">
        <v>7.0744999999999996</v>
      </c>
      <c r="CS3" s="12">
        <v>1.3213999999999999</v>
      </c>
      <c r="CT3" s="12">
        <v>9.0145</v>
      </c>
      <c r="CU3" s="12">
        <v>-1.2725</v>
      </c>
      <c r="CV3" s="12">
        <v>4.9764999999999997</v>
      </c>
      <c r="CW3" s="12">
        <v>-1.2725</v>
      </c>
      <c r="CX3" s="12">
        <v>5.4115000000000002</v>
      </c>
      <c r="CY3" s="12">
        <v>-1.1767000000000001</v>
      </c>
      <c r="CZ3" s="12">
        <v>5.0349000000000004</v>
      </c>
      <c r="DA3" s="12">
        <v>-6.7850000000000001</v>
      </c>
      <c r="DB3" s="12">
        <v>10.0305</v>
      </c>
      <c r="DC3" s="12">
        <v>1.7697000000000001</v>
      </c>
      <c r="DD3" s="12">
        <v>10.725099999999999</v>
      </c>
      <c r="DE3" s="12">
        <v>-3.5045999999999999</v>
      </c>
      <c r="DF3" s="12">
        <v>7.3444000000000003</v>
      </c>
      <c r="DG3" s="12">
        <v>-3.8506</v>
      </c>
      <c r="DH3" s="12">
        <v>7.3444000000000003</v>
      </c>
      <c r="DI3" s="12">
        <v>-4.3357999999999999</v>
      </c>
      <c r="DJ3" s="12">
        <v>11.0204</v>
      </c>
      <c r="DK3" s="12">
        <v>-3.2772000000000001</v>
      </c>
      <c r="DL3" s="12">
        <v>9.9865999999999993</v>
      </c>
      <c r="DM3" s="12">
        <v>-3.1387999999999998</v>
      </c>
      <c r="DN3" s="12">
        <v>8.0982000000000003</v>
      </c>
      <c r="DO3" s="12">
        <v>-3.3184999999999998</v>
      </c>
      <c r="DP3" s="12">
        <v>7.4625000000000004</v>
      </c>
    </row>
    <row r="4" spans="2:120" ht="14.45" customHeight="1" x14ac:dyDescent="0.2">
      <c r="B4" s="2" t="s">
        <v>104</v>
      </c>
      <c r="C4" s="2"/>
      <c r="D4" s="5">
        <f t="shared" si="0"/>
        <v>19.018899999999999</v>
      </c>
      <c r="E4" s="5">
        <f t="shared" si="1"/>
        <v>17.4815</v>
      </c>
      <c r="F4" s="5">
        <f t="shared" si="2"/>
        <v>3.5019999999999998</v>
      </c>
      <c r="G4" s="5">
        <f t="shared" si="3"/>
        <v>1.1652</v>
      </c>
      <c r="H4" s="5">
        <f t="shared" si="4"/>
        <v>1.7633999999999999</v>
      </c>
      <c r="I4" s="24">
        <f t="shared" si="5"/>
        <v>1.2948000000000004</v>
      </c>
      <c r="J4" s="5">
        <f t="shared" si="6"/>
        <v>2.4733000000000001</v>
      </c>
      <c r="K4" s="5">
        <f t="shared" si="7"/>
        <v>1.8840999999999992</v>
      </c>
      <c r="L4" s="5">
        <f t="shared" ref="L4:L10" si="14">((BS4-BU4)^2+(BT4-BV4)^2)^0.5</f>
        <v>7.6088021691985137</v>
      </c>
      <c r="M4" s="5">
        <f t="shared" ref="M4:M10" si="15">((BU4-BW4)^2+(BV4-BX4)^2)^0.5</f>
        <v>2.6229721557805377</v>
      </c>
      <c r="N4" s="5">
        <f t="shared" ref="N4:N10" si="16">((BW4-BY4)^2+(BX4-BZ4)^2)^0.5 + ((BY4-CA4)^2+(BZ4-CB4)^2)^0.5</f>
        <v>7.5991892288754759</v>
      </c>
      <c r="O4" s="5">
        <f t="shared" ref="O4:O10" si="17">((CA4-CC4)^2+(CB4-CD4)^2)^0.5</f>
        <v>2.4263334910930938</v>
      </c>
      <c r="P4" s="5">
        <f t="shared" ref="P4:P10" si="18">((CE4-CG4)^2+(CF4-CH4)^2)^0.5</f>
        <v>7.8840067034471755</v>
      </c>
      <c r="Q4" s="5">
        <f t="shared" ref="Q4:Q10" si="19">((CG4-CI4)^2+(CH4-CJ4)^2)^0.5</f>
        <v>8.4921081128304063</v>
      </c>
      <c r="R4" s="5">
        <f t="shared" ref="R4:R10" si="20">((CO4-CQ4)^2+(CP4-CR4)^2)^0.5</f>
        <v>5.5955805212685492</v>
      </c>
      <c r="S4" s="5">
        <f t="shared" ref="S4:S10" si="21">((CQ4-CS4)^2+(CR4-CT4)^2)^0.5</f>
        <v>6.6299402267290466</v>
      </c>
      <c r="T4" s="5">
        <f t="shared" ref="T4:T10" si="22">((CY4-DA4)^2+(CZ4-DB4)^2)^0.5</f>
        <v>7.612994160644023</v>
      </c>
      <c r="U4" s="5">
        <f t="shared" si="8"/>
        <v>9.321769837321666</v>
      </c>
      <c r="V4" s="5">
        <f t="shared" ref="V4:V10" si="23">((DI4-DK4)^2+(DJ4-DL4)^2)^0.5</f>
        <v>1.4738146321705452</v>
      </c>
      <c r="W4" s="5">
        <f t="shared" ref="W4:W10" si="24">((DK4-DM4)^2+(DL4-DN4)^2)^0.5</f>
        <v>2.0712962245898101</v>
      </c>
      <c r="X4" s="5">
        <f t="shared" ref="X4:X10" si="25">((DM4-DO4)^2+(DN4-DP4)^2)^0.5</f>
        <v>0.58195454289832538</v>
      </c>
      <c r="Y4" s="5">
        <f t="shared" si="9"/>
        <v>1.5011000000000001</v>
      </c>
      <c r="Z4" s="24">
        <f t="shared" si="10"/>
        <v>0.99639999999999995</v>
      </c>
      <c r="AA4" s="5">
        <f t="shared" si="11"/>
        <v>2.4047999999999998</v>
      </c>
      <c r="AB4" s="5">
        <f t="shared" si="12"/>
        <v>4.7954999999999997</v>
      </c>
      <c r="AC4" s="6">
        <f t="shared" si="13"/>
        <v>3.7122000000000002</v>
      </c>
      <c r="AD4" s="6">
        <f t="shared" ref="AD4:AD9" si="26">((CK4-CM4)^2+(CL4-CN4)^2)^0.5</f>
        <v>0.56069999999999998</v>
      </c>
      <c r="AE4" s="6">
        <f t="shared" ref="AE4:AE9" si="27">((CU4-CW4)^2+(CV4-CX4)^2)^0.5</f>
        <v>0.55820000000000003</v>
      </c>
      <c r="AF4" s="6">
        <f t="shared" ref="AF4:AF9" si="28">((DE4-DG4)^2+(DF4-DH4)^2)^0.5</f>
        <v>0.43499999999999994</v>
      </c>
      <c r="AG4" s="9">
        <v>0</v>
      </c>
      <c r="AH4" s="9">
        <v>0</v>
      </c>
      <c r="AI4" s="9">
        <v>0</v>
      </c>
      <c r="AJ4" s="9">
        <v>-1.1652</v>
      </c>
      <c r="AK4" s="9">
        <v>0</v>
      </c>
      <c r="AL4" s="9">
        <v>-1.7385999999999999</v>
      </c>
      <c r="AM4" s="9">
        <v>0</v>
      </c>
      <c r="AN4" s="9">
        <v>-3.5019999999999998</v>
      </c>
      <c r="AO4" s="9">
        <v>0</v>
      </c>
      <c r="AP4" s="9">
        <v>-4.7968000000000002</v>
      </c>
      <c r="AQ4" s="9">
        <v>0</v>
      </c>
      <c r="AR4" s="9">
        <v>-7.2701000000000002</v>
      </c>
      <c r="AS4" s="9">
        <v>0</v>
      </c>
      <c r="AT4" s="9">
        <v>-9.1541999999999994</v>
      </c>
      <c r="AU4" s="9">
        <v>0</v>
      </c>
      <c r="AV4" s="9">
        <v>-17.4815</v>
      </c>
      <c r="AW4" s="9">
        <v>0</v>
      </c>
      <c r="AX4" s="9">
        <v>-19.018899999999999</v>
      </c>
      <c r="AY4" s="18">
        <v>2.1158000000000001</v>
      </c>
      <c r="AZ4" s="18">
        <v>-7.6733000000000002</v>
      </c>
      <c r="BA4" s="19">
        <v>2.3443999999999998</v>
      </c>
      <c r="BB4" s="19">
        <v>-7.6733000000000002</v>
      </c>
      <c r="BC4" s="19">
        <v>1.157</v>
      </c>
      <c r="BD4" s="19">
        <v>-7.6733000000000002</v>
      </c>
      <c r="BE4" s="19">
        <v>0.91879999999999995</v>
      </c>
      <c r="BF4" s="19">
        <v>-7.6733000000000002</v>
      </c>
      <c r="BG4" s="19">
        <v>0.63249999999999995</v>
      </c>
      <c r="BH4" s="19">
        <v>-7.6733000000000002</v>
      </c>
      <c r="BI4" s="19">
        <v>-0.3639</v>
      </c>
      <c r="BJ4" s="19">
        <v>-7.6733000000000002</v>
      </c>
      <c r="BK4" s="19">
        <v>-0.58230000000000004</v>
      </c>
      <c r="BL4" s="19">
        <v>-7.6733000000000002</v>
      </c>
      <c r="BM4" s="19">
        <v>-1.2478</v>
      </c>
      <c r="BN4" s="19">
        <v>-7.6733000000000002</v>
      </c>
      <c r="BO4" s="19">
        <v>-2.4510999999999998</v>
      </c>
      <c r="BP4" s="19">
        <v>-7.6733000000000002</v>
      </c>
      <c r="BQ4" s="19">
        <v>-1.5964</v>
      </c>
      <c r="BR4" s="19">
        <v>-7.6733000000000002</v>
      </c>
      <c r="BS4" s="17">
        <v>0</v>
      </c>
      <c r="BT4" s="17">
        <v>0</v>
      </c>
      <c r="BU4" s="17">
        <v>2.6314000000000002</v>
      </c>
      <c r="BV4" s="17">
        <v>-7.1393000000000004</v>
      </c>
      <c r="BW4" s="17">
        <v>5.1492000000000004</v>
      </c>
      <c r="BX4" s="17">
        <v>-7.8746</v>
      </c>
      <c r="BY4" s="17">
        <v>10.3568</v>
      </c>
      <c r="BZ4" s="17">
        <v>-8.2626000000000008</v>
      </c>
      <c r="CA4" s="17">
        <v>12.6327</v>
      </c>
      <c r="CB4" s="17">
        <v>-7.5762</v>
      </c>
      <c r="CC4" s="17">
        <v>13.1813</v>
      </c>
      <c r="CD4" s="17">
        <v>-5.2126999999999999</v>
      </c>
      <c r="CE4" s="12">
        <v>-2.7418999999999998</v>
      </c>
      <c r="CF4" s="12">
        <v>0.24379999999999999</v>
      </c>
      <c r="CG4" s="12">
        <v>1.6148</v>
      </c>
      <c r="CH4" s="12">
        <v>-6.3270999999999997</v>
      </c>
      <c r="CI4" s="12">
        <v>2.2244000000000002</v>
      </c>
      <c r="CJ4" s="12">
        <v>2.1431</v>
      </c>
      <c r="CK4" s="12">
        <v>-0.47820000000000001</v>
      </c>
      <c r="CL4" s="12">
        <v>-2.6124000000000001</v>
      </c>
      <c r="CM4" s="12">
        <v>-1.0388999999999999</v>
      </c>
      <c r="CN4" s="12">
        <v>-2.6124000000000001</v>
      </c>
      <c r="CO4" s="12">
        <v>-1.0992</v>
      </c>
      <c r="CP4" s="12">
        <v>-2.2593000000000001</v>
      </c>
      <c r="CQ4" s="12">
        <v>0.90039999999999998</v>
      </c>
      <c r="CR4" s="12">
        <v>-7.4854000000000003</v>
      </c>
      <c r="CS4" s="12">
        <v>1.585</v>
      </c>
      <c r="CT4" s="12">
        <v>-0.89090000000000003</v>
      </c>
      <c r="CU4" s="12">
        <v>-4.5699999999999998E-2</v>
      </c>
      <c r="CV4" s="12">
        <v>-4.3726000000000003</v>
      </c>
      <c r="CW4" s="12">
        <v>-0.60389999999999999</v>
      </c>
      <c r="CX4" s="12">
        <v>-4.3726000000000003</v>
      </c>
      <c r="CY4" s="12">
        <v>-1.5125999999999999</v>
      </c>
      <c r="CZ4" s="12">
        <v>-3.9459</v>
      </c>
      <c r="DA4" s="12">
        <v>0.2102</v>
      </c>
      <c r="DB4" s="12">
        <v>-11.3614</v>
      </c>
      <c r="DC4" s="12">
        <v>0.39689999999999998</v>
      </c>
      <c r="DD4" s="12">
        <v>-2.0415000000000001</v>
      </c>
      <c r="DE4" s="12">
        <v>-0.6502</v>
      </c>
      <c r="DF4" s="12">
        <v>-6.7805</v>
      </c>
      <c r="DG4" s="12">
        <v>-1.0851999999999999</v>
      </c>
      <c r="DH4" s="12">
        <v>-6.7805</v>
      </c>
      <c r="DI4" s="12">
        <v>-3.3184999999999998</v>
      </c>
      <c r="DJ4" s="12">
        <v>7.2511000000000001</v>
      </c>
      <c r="DK4" s="12">
        <v>-2.6156000000000001</v>
      </c>
      <c r="DL4" s="12">
        <v>8.5465</v>
      </c>
      <c r="DM4" s="12">
        <v>-2.9266999999999999</v>
      </c>
      <c r="DN4" s="12">
        <v>10.5943</v>
      </c>
      <c r="DO4" s="12">
        <v>-3.2372000000000001</v>
      </c>
      <c r="DP4" s="12">
        <v>11.086499999999999</v>
      </c>
    </row>
    <row r="5" spans="2:120" ht="16.899999999999999" customHeight="1" x14ac:dyDescent="0.2">
      <c r="B5" s="2" t="s">
        <v>582</v>
      </c>
      <c r="C5" s="2"/>
      <c r="D5" s="5">
        <f>((AG5-AW5)^2+(AH5-AX5)^2)^0.5</f>
        <v>18.055</v>
      </c>
      <c r="E5" s="5">
        <f>((AG5-AU5)^2+(AH5-AV5)^2)^0.5</f>
        <v>17.479600000000001</v>
      </c>
      <c r="F5" s="5">
        <f>((AG5-AM5)^2+(AH5-AN5)^2)^0.5</f>
        <v>3.3254999999999999</v>
      </c>
      <c r="G5" s="5">
        <f>((AG5-AI5)^2+(AH5-AJ5)^2)^0.5</f>
        <v>1.204</v>
      </c>
      <c r="H5" s="5">
        <f>((AK5-AM5)^2+(AL5-AN5)^2)^0.5</f>
        <v>1.5068999999999999</v>
      </c>
      <c r="I5" s="24">
        <f>((AM5-AO5)^2+(AN5-AP5)^2)^0.5</f>
        <v>0.98420000000000041</v>
      </c>
      <c r="J5" s="5">
        <f>((AO5-AQ5)^2+(AP5-AR5)^2)^0.5</f>
        <v>2.3507999999999996</v>
      </c>
      <c r="K5" s="5">
        <f>((AQ5-AS5)^2+(AR5-AT5)^2)^0.5</f>
        <v>1.1367000000000003</v>
      </c>
      <c r="L5" s="5">
        <f>((BS5-BU5)^2+(BT5-BV5)^2)^0.5</f>
        <v>8.0405308941636431</v>
      </c>
      <c r="M5" s="5">
        <f>((BU5-BW5)^2+(BV5-BX5)^2)^0.5</f>
        <v>2.5307346680361413</v>
      </c>
      <c r="N5" s="5">
        <f>((BW5-BY5)^2+(BX5-BZ5)^2)^0.5 + ((BY5-CA5)^2+(BZ5-CB5)^2)^0.5</f>
        <v>5.7704285196161988</v>
      </c>
      <c r="O5" s="5">
        <f>((CA5-CC5)^2+(CB5-CD5)^2)^0.5</f>
        <v>1.9951365792847358</v>
      </c>
      <c r="P5" s="5">
        <f>((CE5-CG5)^2+(CF5-CH5)^2)^0.5</f>
        <v>6.8267176549202624</v>
      </c>
      <c r="Q5" s="5">
        <f t="shared" si="19"/>
        <v>7.834322539313785</v>
      </c>
      <c r="R5" s="5">
        <f>((CO5-CQ5)^2+(CP5-CR5)^2)^0.5</f>
        <v>5.1567979027687327</v>
      </c>
      <c r="S5" s="5">
        <f>((CQ5-CS5)^2+(CR5-CT5)^2)^0.5</f>
        <v>6.3846048405519973</v>
      </c>
      <c r="T5" s="5">
        <f>((CY5-DA5)^2+(CZ5-DB5)^2)^0.5</f>
        <v>7.697362088404053</v>
      </c>
      <c r="U5" s="5">
        <f t="shared" si="8"/>
        <v>8.7020582174563721</v>
      </c>
      <c r="V5" s="5">
        <f t="shared" si="23"/>
        <v>1.3283704791962223</v>
      </c>
      <c r="W5" s="5">
        <f t="shared" si="24"/>
        <v>2.0112442740751306</v>
      </c>
      <c r="X5" s="5">
        <f t="shared" si="25"/>
        <v>0.61999213704691414</v>
      </c>
      <c r="Y5" s="5">
        <f>((BE5-BK5)^2+(BF5-BL5)^2)^0.5</f>
        <v>1.5488</v>
      </c>
      <c r="Z5" s="5">
        <f>((BG5-BI5)^2+(BH5-BJ5)^2)^0.5</f>
        <v>0.68520000000000025</v>
      </c>
      <c r="AA5" s="5">
        <f>((BC5-BM5)^2+(BD5-BN5)^2)^0.5</f>
        <v>2.2727000000000004</v>
      </c>
      <c r="AB5" s="5">
        <f>((BA5-BO5)^2+(BB5-BP5)^2)^0.5</f>
        <v>4.6240000000000006</v>
      </c>
      <c r="AC5" s="6">
        <f>((AY5-BQ5)^2+(AZ5-BR5)^2)^0.5</f>
        <v>3.7629999999999999</v>
      </c>
      <c r="AD5" s="6">
        <f>((CK5-CM5)^2+(CL5-CN5)^2)^0.5</f>
        <v>0.49720000000000003</v>
      </c>
      <c r="AE5" s="6">
        <f>((CU5-CW5)^2+(CV5-CX5)^2)^0.5</f>
        <v>0.43619999999999998</v>
      </c>
      <c r="AF5" s="6">
        <f>((DE5-DG5)^2+(DF5-DH5)^2)^0.5</f>
        <v>0.42799999999999994</v>
      </c>
      <c r="AG5" s="9">
        <v>0</v>
      </c>
      <c r="AH5" s="9">
        <v>0</v>
      </c>
      <c r="AI5" s="9">
        <v>0</v>
      </c>
      <c r="AJ5" s="9">
        <v>-1.204</v>
      </c>
      <c r="AK5" s="9">
        <v>0</v>
      </c>
      <c r="AL5" s="9">
        <v>-1.8186</v>
      </c>
      <c r="AM5" s="9">
        <v>0</v>
      </c>
      <c r="AN5" s="9">
        <v>-3.3254999999999999</v>
      </c>
      <c r="AO5" s="9">
        <v>0</v>
      </c>
      <c r="AP5" s="9">
        <v>-4.3097000000000003</v>
      </c>
      <c r="AQ5" s="9">
        <v>0</v>
      </c>
      <c r="AR5" s="9">
        <v>-6.6604999999999999</v>
      </c>
      <c r="AS5" s="9">
        <v>0</v>
      </c>
      <c r="AT5" s="9">
        <v>-7.7972000000000001</v>
      </c>
      <c r="AU5" s="9">
        <v>0</v>
      </c>
      <c r="AV5" s="9">
        <v>-17.479600000000001</v>
      </c>
      <c r="AW5" s="9">
        <v>0</v>
      </c>
      <c r="AX5" s="9">
        <v>-18.055</v>
      </c>
      <c r="AY5" s="18">
        <v>1.9329000000000001</v>
      </c>
      <c r="AZ5" s="18">
        <v>-7.2084999999999999</v>
      </c>
      <c r="BA5" s="19">
        <v>2.1596000000000002</v>
      </c>
      <c r="BB5" s="19">
        <v>-7.2084999999999999</v>
      </c>
      <c r="BC5" s="19">
        <v>1.1608000000000001</v>
      </c>
      <c r="BD5" s="19">
        <v>-7.2084999999999999</v>
      </c>
      <c r="BE5" s="19">
        <v>-0.93979999999999997</v>
      </c>
      <c r="BF5" s="19">
        <v>-7.2084999999999999</v>
      </c>
      <c r="BG5" s="19">
        <v>-1.3194999999999999</v>
      </c>
      <c r="BH5" s="19">
        <v>-7.2084999999999999</v>
      </c>
      <c r="BI5" s="19">
        <v>-2.0047000000000001</v>
      </c>
      <c r="BJ5" s="19">
        <v>-7.2084999999999999</v>
      </c>
      <c r="BK5" s="19">
        <v>-2.4885999999999999</v>
      </c>
      <c r="BL5" s="19">
        <v>-7.2084999999999999</v>
      </c>
      <c r="BM5" s="19">
        <v>-1.1119000000000001</v>
      </c>
      <c r="BN5" s="19">
        <v>-7.2084999999999999</v>
      </c>
      <c r="BO5" s="19">
        <v>-2.4643999999999999</v>
      </c>
      <c r="BP5" s="19">
        <v>-7.2084999999999999</v>
      </c>
      <c r="BQ5" s="19">
        <v>-1.8301000000000001</v>
      </c>
      <c r="BR5" s="19">
        <v>-7.2084999999999999</v>
      </c>
      <c r="BS5" s="17">
        <v>0</v>
      </c>
      <c r="BT5" s="17">
        <v>0</v>
      </c>
      <c r="BU5" s="17">
        <v>1.9355</v>
      </c>
      <c r="BV5" s="17">
        <v>7.8041</v>
      </c>
      <c r="BW5" s="17">
        <v>3.9941</v>
      </c>
      <c r="BX5" s="17">
        <v>9.2760999999999996</v>
      </c>
      <c r="BY5" s="17">
        <v>3.9941</v>
      </c>
      <c r="BZ5" s="17">
        <v>9.2760999999999996</v>
      </c>
      <c r="CA5" s="17">
        <v>9.5649999999999995</v>
      </c>
      <c r="CB5" s="17">
        <v>10.7804</v>
      </c>
      <c r="CC5" s="17">
        <v>10.956899999999999</v>
      </c>
      <c r="CD5" s="17">
        <v>9.3510000000000009</v>
      </c>
      <c r="CE5" s="12">
        <v>10.948</v>
      </c>
      <c r="CF5" s="12">
        <v>0.49469999999999997</v>
      </c>
      <c r="CG5" s="12">
        <v>4.4945000000000004</v>
      </c>
      <c r="CH5" s="12">
        <v>-1.7316</v>
      </c>
      <c r="CI5" s="12">
        <v>11.6891</v>
      </c>
      <c r="CJ5" s="12">
        <v>-4.8323</v>
      </c>
      <c r="CK5" s="12">
        <v>7.7507999999999999</v>
      </c>
      <c r="CL5" s="12">
        <v>-0.98550000000000004</v>
      </c>
      <c r="CM5" s="12">
        <v>7.7507999999999999</v>
      </c>
      <c r="CN5" s="12">
        <v>-0.48830000000000001</v>
      </c>
      <c r="CO5" s="12">
        <v>8.4068000000000005</v>
      </c>
      <c r="CP5" s="12">
        <v>0.04</v>
      </c>
      <c r="CQ5" s="12">
        <v>3.5998000000000001</v>
      </c>
      <c r="CR5" s="12">
        <v>-1.8269</v>
      </c>
      <c r="CS5" s="12">
        <v>6.0979000000000001</v>
      </c>
      <c r="CT5" s="12">
        <v>-7.7024999999999997</v>
      </c>
      <c r="CU5" s="12">
        <v>7.2122999999999999</v>
      </c>
      <c r="CV5" s="12">
        <v>-0.68069999999999997</v>
      </c>
      <c r="CW5" s="12">
        <v>7.2122999999999999</v>
      </c>
      <c r="CX5" s="12">
        <v>-0.2445</v>
      </c>
      <c r="CY5" s="12">
        <v>6.6542000000000003</v>
      </c>
      <c r="CZ5" s="12">
        <v>-9.6500000000000002E-2</v>
      </c>
      <c r="DA5" s="12">
        <v>3.7376</v>
      </c>
      <c r="DB5" s="12">
        <v>-7.2199</v>
      </c>
      <c r="DC5" s="12">
        <v>12.178699999999999</v>
      </c>
      <c r="DD5" s="12">
        <v>-5.1048</v>
      </c>
      <c r="DE5" s="12">
        <v>5.4991000000000003</v>
      </c>
      <c r="DF5" s="12">
        <v>-3.8525</v>
      </c>
      <c r="DG5" s="12">
        <v>5.0711000000000004</v>
      </c>
      <c r="DH5" s="12">
        <v>-3.8525</v>
      </c>
      <c r="DI5" s="12">
        <v>-5.8852000000000002</v>
      </c>
      <c r="DJ5" s="12">
        <v>4.2964000000000002</v>
      </c>
      <c r="DK5" s="12">
        <v>-5.0393999999999997</v>
      </c>
      <c r="DL5" s="12">
        <v>5.3207000000000004</v>
      </c>
      <c r="DM5" s="12">
        <v>-4.9606000000000003</v>
      </c>
      <c r="DN5" s="12">
        <v>7.3304</v>
      </c>
      <c r="DO5" s="12">
        <v>-5.1510999999999996</v>
      </c>
      <c r="DP5" s="12">
        <v>7.9203999999999999</v>
      </c>
    </row>
    <row r="6" spans="2:120" ht="15" customHeight="1" x14ac:dyDescent="0.2">
      <c r="B6" s="2" t="s">
        <v>105</v>
      </c>
      <c r="C6" s="2" t="s">
        <v>479</v>
      </c>
      <c r="D6" s="5">
        <f t="shared" si="0"/>
        <v>17.288499999999999</v>
      </c>
      <c r="E6" s="5">
        <f t="shared" si="1"/>
        <v>15.511100000000001</v>
      </c>
      <c r="F6" s="5">
        <f t="shared" si="2"/>
        <v>3.2321</v>
      </c>
      <c r="G6" s="5">
        <f t="shared" si="3"/>
        <v>1.0535000000000001</v>
      </c>
      <c r="H6" s="5">
        <f t="shared" si="4"/>
        <v>1.5779000000000001</v>
      </c>
      <c r="I6" s="24">
        <f t="shared" si="5"/>
        <v>1.0586000000000002</v>
      </c>
      <c r="J6" s="5">
        <f t="shared" si="6"/>
        <v>2.5005999999999995</v>
      </c>
      <c r="K6" s="5">
        <f t="shared" si="7"/>
        <v>1.1900000000000004</v>
      </c>
      <c r="L6" s="24">
        <f>((BS6-BU6)^2+(BT6-BV6)^2)^0.5</f>
        <v>5.6458054739780046</v>
      </c>
      <c r="M6" s="24">
        <f t="shared" si="15"/>
        <v>1.9586854903225277</v>
      </c>
      <c r="N6" s="5">
        <f t="shared" si="16"/>
        <v>4.2933716200203484</v>
      </c>
      <c r="O6" s="5" t="s">
        <v>566</v>
      </c>
      <c r="P6" s="5">
        <f t="shared" si="18"/>
        <v>6.3987835797126316</v>
      </c>
      <c r="Q6" s="5">
        <f t="shared" si="19"/>
        <v>6.5430572678221299</v>
      </c>
      <c r="R6" s="5">
        <f t="shared" si="20"/>
        <v>4.5477647223663622</v>
      </c>
      <c r="S6" s="5">
        <f t="shared" si="21"/>
        <v>5.0741135186355457</v>
      </c>
      <c r="T6" s="5">
        <f t="shared" si="22"/>
        <v>5.7572376127792406</v>
      </c>
      <c r="U6" s="5">
        <f t="shared" si="8"/>
        <v>6.6519778141542245</v>
      </c>
      <c r="V6" s="5">
        <f t="shared" si="23"/>
        <v>1.1676176129195719</v>
      </c>
      <c r="W6" s="5">
        <f t="shared" si="24"/>
        <v>1.8255409198371866</v>
      </c>
      <c r="X6" s="5">
        <f t="shared" si="25"/>
        <v>0.40947881508082901</v>
      </c>
      <c r="Y6" s="5">
        <f t="shared" si="9"/>
        <v>1.3024</v>
      </c>
      <c r="Z6" s="5">
        <f t="shared" si="10"/>
        <v>0.7016</v>
      </c>
      <c r="AA6" s="5">
        <f t="shared" si="11"/>
        <v>2.0592999999999999</v>
      </c>
      <c r="AB6" s="5">
        <f t="shared" si="12"/>
        <v>4.5841000000000003</v>
      </c>
      <c r="AC6" s="6">
        <f t="shared" si="13"/>
        <v>3.3566000000000003</v>
      </c>
      <c r="AD6" s="6">
        <f t="shared" si="26"/>
        <v>0.47370000000000001</v>
      </c>
      <c r="AE6" s="6">
        <f t="shared" si="27"/>
        <v>0.46800000000000042</v>
      </c>
      <c r="AF6" s="6">
        <f t="shared" si="28"/>
        <v>0.39560000000000006</v>
      </c>
      <c r="AG6" s="9">
        <v>0</v>
      </c>
      <c r="AH6" s="9">
        <v>0</v>
      </c>
      <c r="AI6" s="9">
        <v>0</v>
      </c>
      <c r="AJ6" s="9">
        <v>-1.0535000000000001</v>
      </c>
      <c r="AK6" s="9">
        <v>0</v>
      </c>
      <c r="AL6" s="9">
        <v>-1.6541999999999999</v>
      </c>
      <c r="AM6" s="9">
        <v>0</v>
      </c>
      <c r="AN6" s="9">
        <v>-3.2321</v>
      </c>
      <c r="AO6" s="9">
        <v>0</v>
      </c>
      <c r="AP6" s="9">
        <v>-4.2907000000000002</v>
      </c>
      <c r="AQ6" s="9">
        <v>0</v>
      </c>
      <c r="AR6" s="9">
        <v>-6.7912999999999997</v>
      </c>
      <c r="AS6" s="9">
        <v>0</v>
      </c>
      <c r="AT6" s="9">
        <v>-7.9813000000000001</v>
      </c>
      <c r="AU6" s="9">
        <v>0</v>
      </c>
      <c r="AV6" s="9">
        <v>-15.511100000000001</v>
      </c>
      <c r="AW6" s="9">
        <v>0</v>
      </c>
      <c r="AX6" s="9">
        <v>-17.288499999999999</v>
      </c>
      <c r="AY6" s="18">
        <v>1.7335</v>
      </c>
      <c r="AZ6" s="18">
        <v>-7.1322999999999999</v>
      </c>
      <c r="BA6" s="19">
        <v>1.9736</v>
      </c>
      <c r="BB6" s="19">
        <v>-7.1322999999999999</v>
      </c>
      <c r="BC6" s="19">
        <v>0.69599999999999995</v>
      </c>
      <c r="BD6" s="19">
        <v>-7.1322999999999999</v>
      </c>
      <c r="BE6" s="19">
        <v>0.5766</v>
      </c>
      <c r="BF6" s="19">
        <v>-7.1322999999999999</v>
      </c>
      <c r="BG6" s="19">
        <v>0.17649999999999999</v>
      </c>
      <c r="BH6" s="19">
        <v>-7.1322999999999999</v>
      </c>
      <c r="BI6" s="19">
        <v>-0.52510000000000001</v>
      </c>
      <c r="BJ6" s="19">
        <v>-7.1322999999999999</v>
      </c>
      <c r="BK6" s="19">
        <v>-0.7258</v>
      </c>
      <c r="BL6" s="19">
        <v>-7.1322999999999999</v>
      </c>
      <c r="BM6" s="19">
        <v>-1.3633</v>
      </c>
      <c r="BN6" s="19">
        <v>-7.1322999999999999</v>
      </c>
      <c r="BO6" s="19">
        <v>-2.6105</v>
      </c>
      <c r="BP6" s="19">
        <v>-7.1322999999999999</v>
      </c>
      <c r="BQ6" s="19">
        <v>-1.6231</v>
      </c>
      <c r="BR6" s="19">
        <v>-7.1322999999999999</v>
      </c>
      <c r="BS6" s="17">
        <v>0</v>
      </c>
      <c r="BT6" s="17">
        <v>0</v>
      </c>
      <c r="BU6" s="17">
        <v>0.95120000000000005</v>
      </c>
      <c r="BV6" s="17">
        <v>5.5651000000000002</v>
      </c>
      <c r="BW6" s="17">
        <v>1.9298</v>
      </c>
      <c r="BX6" s="17">
        <v>3.8683999999999998</v>
      </c>
      <c r="BY6" s="17">
        <v>2.4967999999999999</v>
      </c>
      <c r="BZ6" s="17">
        <v>1.625</v>
      </c>
      <c r="CA6" s="17">
        <v>2.3374000000000001</v>
      </c>
      <c r="CB6" s="17">
        <v>-0.34799999999999998</v>
      </c>
      <c r="CC6" s="17">
        <v>2.3374000000000001</v>
      </c>
      <c r="CD6" s="17">
        <v>-0.34799999999999998</v>
      </c>
      <c r="CE6" s="12">
        <v>5.4572000000000003</v>
      </c>
      <c r="CF6" s="12">
        <v>-0.60519999999999996</v>
      </c>
      <c r="CG6" s="12">
        <v>0.45150000000000001</v>
      </c>
      <c r="CH6" s="12">
        <v>3.3807</v>
      </c>
      <c r="CI6" s="12">
        <v>5.9219999999999997</v>
      </c>
      <c r="CJ6" s="12">
        <v>-0.2089</v>
      </c>
      <c r="CK6" s="12">
        <v>4.4386000000000001</v>
      </c>
      <c r="CL6" s="12">
        <v>0.47560000000000002</v>
      </c>
      <c r="CM6" s="12">
        <v>3.9649000000000001</v>
      </c>
      <c r="CN6" s="12">
        <v>0.47560000000000002</v>
      </c>
      <c r="CO6" s="12">
        <v>4.5822000000000003</v>
      </c>
      <c r="CP6" s="12">
        <v>0.28070000000000001</v>
      </c>
      <c r="CQ6" s="12">
        <v>0.48010000000000003</v>
      </c>
      <c r="CR6" s="12">
        <v>2.2441</v>
      </c>
      <c r="CS6" s="12">
        <v>5.2336999999999998</v>
      </c>
      <c r="CT6" s="12">
        <v>0.46929999999999999</v>
      </c>
      <c r="CU6" s="12">
        <v>3.5325000000000002</v>
      </c>
      <c r="CV6" s="12">
        <v>0.98419999999999996</v>
      </c>
      <c r="CW6" s="12">
        <v>3.0644999999999998</v>
      </c>
      <c r="CX6" s="12">
        <v>0.98419999999999996</v>
      </c>
      <c r="CY6" s="12">
        <v>2.2326999999999999</v>
      </c>
      <c r="CZ6" s="12">
        <v>1.2267999999999999</v>
      </c>
      <c r="DA6" s="12">
        <v>-0.95499999999999996</v>
      </c>
      <c r="DB6" s="12">
        <v>-3.5674000000000001</v>
      </c>
      <c r="DC6" s="12">
        <v>5.4972000000000003</v>
      </c>
      <c r="DD6" s="12">
        <v>-1.9494</v>
      </c>
      <c r="DE6" s="12">
        <v>0.96330000000000005</v>
      </c>
      <c r="DF6" s="12">
        <v>-0.77149999999999996</v>
      </c>
      <c r="DG6" s="12">
        <v>0.56769999999999998</v>
      </c>
      <c r="DH6" s="12">
        <v>-0.77149999999999996</v>
      </c>
      <c r="DI6" s="12">
        <v>-7.0225</v>
      </c>
      <c r="DJ6" s="12">
        <v>3.5712000000000002</v>
      </c>
      <c r="DK6" s="12">
        <v>-6.1417000000000002</v>
      </c>
      <c r="DL6" s="12">
        <v>4.3376999999999999</v>
      </c>
      <c r="DM6" s="12">
        <v>-5.7118000000000002</v>
      </c>
      <c r="DN6" s="12">
        <v>6.1119000000000003</v>
      </c>
      <c r="DO6" s="12">
        <v>-5.8331</v>
      </c>
      <c r="DP6" s="12">
        <v>6.5030000000000001</v>
      </c>
    </row>
    <row r="7" spans="2:120" ht="16.149999999999999" customHeight="1" x14ac:dyDescent="0.2">
      <c r="B7" s="2" t="s">
        <v>106</v>
      </c>
      <c r="C7" s="2"/>
      <c r="D7" s="5">
        <f t="shared" si="0"/>
        <v>17.150099999999998</v>
      </c>
      <c r="E7" s="5">
        <f t="shared" si="1"/>
        <v>16.214700000000001</v>
      </c>
      <c r="F7" s="5">
        <f t="shared" si="2"/>
        <v>3.1509</v>
      </c>
      <c r="G7" s="5">
        <f t="shared" si="3"/>
        <v>1.0547</v>
      </c>
      <c r="H7" s="5">
        <f t="shared" si="4"/>
        <v>1.4434</v>
      </c>
      <c r="I7" s="24">
        <f t="shared" si="5"/>
        <v>0.94169999999999998</v>
      </c>
      <c r="J7" s="5">
        <f t="shared" si="6"/>
        <v>2.1691000000000003</v>
      </c>
      <c r="K7" s="5">
        <f t="shared" si="7"/>
        <v>1.8872999999999989</v>
      </c>
      <c r="L7" s="5">
        <f t="shared" si="14"/>
        <v>7.3046438359443648</v>
      </c>
      <c r="M7" s="5">
        <f t="shared" si="15"/>
        <v>2.5174126102011964</v>
      </c>
      <c r="N7" s="5">
        <f t="shared" si="16"/>
        <v>6.2318947560112088</v>
      </c>
      <c r="O7" s="5">
        <f t="shared" si="17"/>
        <v>2.1238342731955333</v>
      </c>
      <c r="P7" s="5">
        <f t="shared" si="18"/>
        <v>6.7136177371071701</v>
      </c>
      <c r="Q7" s="5">
        <f t="shared" si="19"/>
        <v>7.6497515842019341</v>
      </c>
      <c r="R7" s="5">
        <f t="shared" si="20"/>
        <v>5.6584725235702971</v>
      </c>
      <c r="S7" s="5">
        <f t="shared" si="21"/>
        <v>6.2771737111537709</v>
      </c>
      <c r="T7" s="5">
        <f t="shared" si="22"/>
        <v>7.9117636978110006</v>
      </c>
      <c r="U7" s="5">
        <f t="shared" si="8"/>
        <v>8.7576826483950665</v>
      </c>
      <c r="V7" s="5">
        <f t="shared" si="23"/>
        <v>1.3033445016571785</v>
      </c>
      <c r="W7" s="5">
        <f t="shared" si="24"/>
        <v>2.0231991127914224</v>
      </c>
      <c r="X7" s="5">
        <f t="shared" si="25"/>
        <v>0.56181035946304891</v>
      </c>
      <c r="Y7" s="5">
        <f t="shared" si="9"/>
        <v>1.3983000000000001</v>
      </c>
      <c r="Z7" s="5">
        <f t="shared" si="10"/>
        <v>0.72519999999999996</v>
      </c>
      <c r="AA7" s="5">
        <f t="shared" si="11"/>
        <v>2.0282</v>
      </c>
      <c r="AB7" s="5">
        <f t="shared" si="12"/>
        <v>4.1751000000000005</v>
      </c>
      <c r="AC7" s="24">
        <f t="shared" si="13"/>
        <v>2.7997000000000001</v>
      </c>
      <c r="AD7" s="6">
        <f t="shared" si="26"/>
        <v>0.47380000000000067</v>
      </c>
      <c r="AE7" s="6">
        <f t="shared" si="27"/>
        <v>0.41530000000000022</v>
      </c>
      <c r="AF7" s="6">
        <f t="shared" si="28"/>
        <v>0.38230000000000075</v>
      </c>
      <c r="AG7" s="9">
        <v>0</v>
      </c>
      <c r="AH7" s="9">
        <v>0</v>
      </c>
      <c r="AI7" s="9">
        <v>0</v>
      </c>
      <c r="AJ7" s="9">
        <v>-1.0547</v>
      </c>
      <c r="AK7" s="9">
        <v>0</v>
      </c>
      <c r="AL7" s="9">
        <v>-1.7075</v>
      </c>
      <c r="AM7" s="9">
        <v>0</v>
      </c>
      <c r="AN7" s="9">
        <v>-3.1509</v>
      </c>
      <c r="AO7" s="9">
        <v>0</v>
      </c>
      <c r="AP7" s="9">
        <v>-4.0926</v>
      </c>
      <c r="AQ7" s="9">
        <v>0</v>
      </c>
      <c r="AR7" s="9">
        <v>-6.2617000000000003</v>
      </c>
      <c r="AS7" s="9">
        <v>0</v>
      </c>
      <c r="AT7" s="9">
        <v>-8.1489999999999991</v>
      </c>
      <c r="AU7" s="9">
        <v>0</v>
      </c>
      <c r="AV7" s="9">
        <v>-16.214700000000001</v>
      </c>
      <c r="AW7" s="9">
        <v>0</v>
      </c>
      <c r="AX7" s="9">
        <v>-17.150099999999998</v>
      </c>
      <c r="AY7" s="18">
        <v>1.3062</v>
      </c>
      <c r="AZ7" s="18">
        <v>-7.3545999999999996</v>
      </c>
      <c r="BA7" s="19">
        <v>1.804</v>
      </c>
      <c r="BB7" s="19">
        <v>-7.3545999999999996</v>
      </c>
      <c r="BC7" s="19">
        <v>0.92459999999999998</v>
      </c>
      <c r="BD7" s="19">
        <v>-7.3545999999999996</v>
      </c>
      <c r="BE7" s="19">
        <v>1.0414000000000001</v>
      </c>
      <c r="BF7" s="19">
        <v>-7.3545999999999996</v>
      </c>
      <c r="BG7" s="19">
        <v>0.68769999999999998</v>
      </c>
      <c r="BH7" s="19">
        <v>-7.3545999999999996</v>
      </c>
      <c r="BI7" s="19">
        <v>-3.7499999999999999E-2</v>
      </c>
      <c r="BJ7" s="19">
        <v>-7.3545999999999996</v>
      </c>
      <c r="BK7" s="19">
        <v>-0.3569</v>
      </c>
      <c r="BL7" s="19">
        <v>-7.3545999999999996</v>
      </c>
      <c r="BM7" s="19">
        <v>-1.1035999999999999</v>
      </c>
      <c r="BN7" s="19">
        <v>-7.3545999999999996</v>
      </c>
      <c r="BO7" s="19">
        <v>-2.3711000000000002</v>
      </c>
      <c r="BP7" s="19">
        <v>-7.3545999999999996</v>
      </c>
      <c r="BQ7" s="19">
        <v>-1.4935</v>
      </c>
      <c r="BR7" s="19">
        <v>-7.3545999999999996</v>
      </c>
      <c r="BS7" s="17">
        <v>0</v>
      </c>
      <c r="BT7" s="17">
        <v>0</v>
      </c>
      <c r="BU7" s="17">
        <v>1.6446000000000001</v>
      </c>
      <c r="BV7" s="17">
        <v>7.1170999999999998</v>
      </c>
      <c r="BW7" s="17">
        <v>4.1294000000000004</v>
      </c>
      <c r="BX7" s="17">
        <v>6.7131999999999996</v>
      </c>
      <c r="BY7" s="17">
        <v>4.1294000000000004</v>
      </c>
      <c r="BZ7" s="17">
        <v>6.7131999999999996</v>
      </c>
      <c r="CA7" s="17">
        <v>9.2634000000000007</v>
      </c>
      <c r="CB7" s="17">
        <v>3.1806999999999999</v>
      </c>
      <c r="CC7" s="17">
        <v>9.6722999999999999</v>
      </c>
      <c r="CD7" s="17">
        <v>1.0966</v>
      </c>
      <c r="CE7" s="12">
        <v>9.3782999999999994</v>
      </c>
      <c r="CF7" s="12">
        <v>1.0966</v>
      </c>
      <c r="CG7" s="12">
        <v>11.435700000000001</v>
      </c>
      <c r="CH7" s="12">
        <v>-5.2939999999999996</v>
      </c>
      <c r="CI7" s="12">
        <v>11.603999999999999</v>
      </c>
      <c r="CJ7" s="12">
        <v>2.3538999999999999</v>
      </c>
      <c r="CK7" s="12">
        <v>10.625500000000001</v>
      </c>
      <c r="CL7" s="12">
        <v>-1.6274999999999999</v>
      </c>
      <c r="CM7" s="12">
        <v>10.1517</v>
      </c>
      <c r="CN7" s="12">
        <v>-1.6274999999999999</v>
      </c>
      <c r="CO7" s="12">
        <v>10.138999999999999</v>
      </c>
      <c r="CP7" s="12">
        <v>-1.2694000000000001</v>
      </c>
      <c r="CQ7" s="12">
        <v>12.764099999999999</v>
      </c>
      <c r="CR7" s="12">
        <v>3.7433000000000001</v>
      </c>
      <c r="CS7" s="12">
        <v>11.1265</v>
      </c>
      <c r="CT7" s="12">
        <v>-2.3165</v>
      </c>
      <c r="CU7" s="12">
        <v>11.2789</v>
      </c>
      <c r="CV7" s="12">
        <v>0.1353</v>
      </c>
      <c r="CW7" s="12">
        <v>10.8636</v>
      </c>
      <c r="CX7" s="12">
        <v>0.1353</v>
      </c>
      <c r="CY7" s="12">
        <v>10.750500000000001</v>
      </c>
      <c r="CZ7" s="12">
        <v>0.54479999999999995</v>
      </c>
      <c r="DA7" s="12">
        <v>9.2621000000000002</v>
      </c>
      <c r="DB7" s="12">
        <v>8.3153000000000006</v>
      </c>
      <c r="DC7" s="12">
        <v>13.2385</v>
      </c>
      <c r="DD7" s="12">
        <v>0.51239999999999997</v>
      </c>
      <c r="DE7" s="12">
        <v>10.4877</v>
      </c>
      <c r="DF7" s="12">
        <v>3.4519000000000002</v>
      </c>
      <c r="DG7" s="12">
        <v>10.105399999999999</v>
      </c>
      <c r="DH7" s="12">
        <v>3.4519000000000002</v>
      </c>
      <c r="DI7" s="12">
        <v>-5.4920999999999998</v>
      </c>
      <c r="DJ7" s="12">
        <v>7.9203999999999999</v>
      </c>
      <c r="DK7" s="12">
        <v>-4.3986000000000001</v>
      </c>
      <c r="DL7" s="12">
        <v>8.6295999999999999</v>
      </c>
      <c r="DM7" s="12">
        <v>-3.9738000000000002</v>
      </c>
      <c r="DN7" s="12">
        <v>10.607699999999999</v>
      </c>
      <c r="DO7" s="12">
        <v>-4.1109999999999998</v>
      </c>
      <c r="DP7" s="12">
        <v>11.1525</v>
      </c>
    </row>
    <row r="8" spans="2:120" ht="16.149999999999999" customHeight="1" x14ac:dyDescent="0.2">
      <c r="B8" s="2"/>
      <c r="C8" s="2"/>
      <c r="D8" s="5">
        <f t="shared" si="0"/>
        <v>0</v>
      </c>
      <c r="E8" s="5">
        <f t="shared" si="1"/>
        <v>0</v>
      </c>
      <c r="F8" s="5">
        <f t="shared" si="2"/>
        <v>0</v>
      </c>
      <c r="G8" s="5">
        <f t="shared" si="3"/>
        <v>0</v>
      </c>
      <c r="H8" s="5">
        <f t="shared" si="4"/>
        <v>0</v>
      </c>
      <c r="I8" s="5">
        <f t="shared" si="5"/>
        <v>0</v>
      </c>
      <c r="J8" s="5">
        <f t="shared" si="6"/>
        <v>0</v>
      </c>
      <c r="K8" s="5">
        <f t="shared" si="7"/>
        <v>0</v>
      </c>
      <c r="L8" s="5">
        <f t="shared" si="14"/>
        <v>0</v>
      </c>
      <c r="M8" s="5">
        <f t="shared" si="15"/>
        <v>0</v>
      </c>
      <c r="N8" s="5">
        <f t="shared" si="16"/>
        <v>0</v>
      </c>
      <c r="O8" s="5">
        <f t="shared" si="17"/>
        <v>0</v>
      </c>
      <c r="P8" s="5">
        <f t="shared" si="18"/>
        <v>0</v>
      </c>
      <c r="Q8" s="5">
        <f t="shared" si="19"/>
        <v>0</v>
      </c>
      <c r="R8" s="5">
        <f t="shared" si="20"/>
        <v>0</v>
      </c>
      <c r="S8" s="5">
        <f t="shared" si="21"/>
        <v>0</v>
      </c>
      <c r="T8" s="5">
        <f t="shared" si="22"/>
        <v>0</v>
      </c>
      <c r="U8" s="5">
        <f t="shared" si="8"/>
        <v>0</v>
      </c>
      <c r="V8" s="5">
        <f t="shared" si="23"/>
        <v>0</v>
      </c>
      <c r="W8" s="5">
        <f t="shared" si="24"/>
        <v>0</v>
      </c>
      <c r="X8" s="5">
        <f t="shared" si="25"/>
        <v>0</v>
      </c>
      <c r="Y8" s="5">
        <f t="shared" si="9"/>
        <v>0</v>
      </c>
      <c r="Z8" s="5">
        <f t="shared" si="10"/>
        <v>0</v>
      </c>
      <c r="AA8" s="5">
        <f t="shared" si="11"/>
        <v>0</v>
      </c>
      <c r="AB8" s="5">
        <f t="shared" si="12"/>
        <v>0</v>
      </c>
      <c r="AC8" s="6">
        <f t="shared" si="13"/>
        <v>0</v>
      </c>
      <c r="AD8" s="6">
        <f t="shared" si="26"/>
        <v>0</v>
      </c>
      <c r="AE8" s="6">
        <f t="shared" si="27"/>
        <v>0</v>
      </c>
      <c r="AF8" s="6">
        <f t="shared" si="28"/>
        <v>0</v>
      </c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18"/>
      <c r="AZ8" s="18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</row>
    <row r="9" spans="2:120" ht="16.149999999999999" customHeight="1" x14ac:dyDescent="0.2">
      <c r="B9" s="2"/>
      <c r="C9" s="2"/>
      <c r="D9" s="5">
        <f t="shared" si="0"/>
        <v>0</v>
      </c>
      <c r="E9" s="5">
        <f t="shared" si="1"/>
        <v>0</v>
      </c>
      <c r="F9" s="5">
        <f t="shared" si="2"/>
        <v>0</v>
      </c>
      <c r="G9" s="5">
        <f t="shared" si="3"/>
        <v>0</v>
      </c>
      <c r="H9" s="5">
        <f t="shared" si="4"/>
        <v>0</v>
      </c>
      <c r="I9" s="5">
        <f t="shared" si="5"/>
        <v>0</v>
      </c>
      <c r="J9" s="5">
        <f t="shared" si="6"/>
        <v>0</v>
      </c>
      <c r="K9" s="5">
        <f t="shared" si="7"/>
        <v>0</v>
      </c>
      <c r="L9" s="5">
        <f t="shared" si="14"/>
        <v>0</v>
      </c>
      <c r="M9" s="5">
        <f t="shared" si="15"/>
        <v>0</v>
      </c>
      <c r="N9" s="5">
        <f t="shared" si="16"/>
        <v>0</v>
      </c>
      <c r="O9" s="5">
        <f t="shared" si="17"/>
        <v>0</v>
      </c>
      <c r="P9" s="5">
        <f t="shared" si="18"/>
        <v>0</v>
      </c>
      <c r="Q9" s="5">
        <f t="shared" si="19"/>
        <v>0</v>
      </c>
      <c r="R9" s="5">
        <f t="shared" si="20"/>
        <v>0</v>
      </c>
      <c r="S9" s="5">
        <f t="shared" si="21"/>
        <v>0</v>
      </c>
      <c r="T9" s="5">
        <f t="shared" si="22"/>
        <v>0</v>
      </c>
      <c r="U9" s="5">
        <f t="shared" si="8"/>
        <v>0</v>
      </c>
      <c r="V9" s="5">
        <f t="shared" si="23"/>
        <v>0</v>
      </c>
      <c r="W9" s="5">
        <f t="shared" si="24"/>
        <v>0</v>
      </c>
      <c r="X9" s="5">
        <f t="shared" si="25"/>
        <v>0</v>
      </c>
      <c r="Y9" s="5">
        <f t="shared" si="9"/>
        <v>0</v>
      </c>
      <c r="Z9" s="5">
        <f t="shared" si="10"/>
        <v>0</v>
      </c>
      <c r="AA9" s="5">
        <f t="shared" si="11"/>
        <v>0</v>
      </c>
      <c r="AB9" s="5">
        <f t="shared" si="12"/>
        <v>0</v>
      </c>
      <c r="AC9" s="6">
        <f t="shared" si="13"/>
        <v>0</v>
      </c>
      <c r="AD9" s="6">
        <f t="shared" si="26"/>
        <v>0</v>
      </c>
      <c r="AE9" s="6">
        <f t="shared" si="27"/>
        <v>0</v>
      </c>
      <c r="AF9" s="6">
        <f t="shared" si="28"/>
        <v>0</v>
      </c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18"/>
      <c r="AZ9" s="18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</row>
    <row r="10" spans="2:120" ht="16.149999999999999" customHeight="1" x14ac:dyDescent="0.2">
      <c r="B10" s="2"/>
      <c r="C10" s="2"/>
      <c r="D10" s="5">
        <f t="shared" si="0"/>
        <v>0</v>
      </c>
      <c r="E10" s="5">
        <f t="shared" si="1"/>
        <v>0</v>
      </c>
      <c r="F10" s="5">
        <f t="shared" si="2"/>
        <v>0</v>
      </c>
      <c r="G10" s="5">
        <f t="shared" si="3"/>
        <v>0</v>
      </c>
      <c r="H10" s="5">
        <f t="shared" si="4"/>
        <v>0</v>
      </c>
      <c r="I10" s="5">
        <f t="shared" si="5"/>
        <v>0</v>
      </c>
      <c r="J10" s="5">
        <f t="shared" si="6"/>
        <v>0</v>
      </c>
      <c r="K10" s="5">
        <f t="shared" si="7"/>
        <v>0</v>
      </c>
      <c r="L10" s="5">
        <f t="shared" si="14"/>
        <v>0</v>
      </c>
      <c r="M10" s="5">
        <f t="shared" si="15"/>
        <v>0</v>
      </c>
      <c r="N10" s="5">
        <f t="shared" si="16"/>
        <v>0</v>
      </c>
      <c r="O10" s="5">
        <f t="shared" si="17"/>
        <v>0</v>
      </c>
      <c r="P10" s="5">
        <f t="shared" si="18"/>
        <v>0</v>
      </c>
      <c r="Q10" s="5">
        <f t="shared" si="19"/>
        <v>0</v>
      </c>
      <c r="R10" s="5">
        <f t="shared" si="20"/>
        <v>0</v>
      </c>
      <c r="S10" s="5">
        <f t="shared" si="21"/>
        <v>0</v>
      </c>
      <c r="T10" s="5">
        <f t="shared" si="22"/>
        <v>0</v>
      </c>
      <c r="U10" s="5">
        <f t="shared" si="8"/>
        <v>0</v>
      </c>
      <c r="V10" s="5">
        <f t="shared" si="23"/>
        <v>0</v>
      </c>
      <c r="W10" s="5">
        <f t="shared" si="24"/>
        <v>0</v>
      </c>
      <c r="X10" s="5">
        <f t="shared" si="25"/>
        <v>0</v>
      </c>
      <c r="Y10" s="5">
        <f t="shared" si="9"/>
        <v>0</v>
      </c>
      <c r="Z10" s="5">
        <f t="shared" si="10"/>
        <v>0</v>
      </c>
      <c r="AA10" s="5">
        <f t="shared" si="11"/>
        <v>0</v>
      </c>
      <c r="AB10" s="5">
        <f t="shared" si="12"/>
        <v>0</v>
      </c>
      <c r="AC10" s="6">
        <f t="shared" si="13"/>
        <v>0</v>
      </c>
      <c r="AD10" s="6">
        <f>((CK10-CM10)^2+(CL10-CN10)^2)^0.5</f>
        <v>0</v>
      </c>
      <c r="AE10" s="6">
        <f>((CU10-CW10)^2+(CV10-CX10)^2)^0.5</f>
        <v>0</v>
      </c>
      <c r="AF10" s="6">
        <f>((DE10-DG10)^2+(DF10-DH10)^2)^0.5</f>
        <v>0</v>
      </c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18"/>
      <c r="AZ10" s="18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</row>
    <row r="11" spans="2:120" x14ac:dyDescent="0.2">
      <c r="B11" s="13" t="s">
        <v>3</v>
      </c>
      <c r="C11" s="13"/>
      <c r="D11" s="14">
        <f>AVERAGE(D3:D7)</f>
        <v>17.869039999999998</v>
      </c>
      <c r="E11" s="14">
        <f t="shared" ref="E11:K11" si="29">AVERAGE(E3:E7)</f>
        <v>16.724460000000001</v>
      </c>
      <c r="F11" s="14">
        <f t="shared" si="29"/>
        <v>3.3064399999999998</v>
      </c>
      <c r="G11" s="14">
        <f t="shared" si="29"/>
        <v>1.11328</v>
      </c>
      <c r="H11" s="14">
        <f t="shared" si="29"/>
        <v>1.5927199999999999</v>
      </c>
      <c r="I11" s="14">
        <f t="shared" si="29"/>
        <v>1.0148600000000001</v>
      </c>
      <c r="J11" s="14">
        <f t="shared" si="29"/>
        <v>2.3181199999999995</v>
      </c>
      <c r="K11" s="14">
        <f t="shared" si="29"/>
        <v>1.5509599999999997</v>
      </c>
      <c r="L11" s="14">
        <f>AVERAGE(L3:L5,L7)</f>
        <v>7.6411957401069435</v>
      </c>
      <c r="M11" s="14">
        <f>AVERAGE(M3:M5,M7)</f>
        <v>2.5706516553566532</v>
      </c>
      <c r="N11" s="14">
        <f t="shared" ref="N11:Y11" si="30">AVERAGE(N3:N7)</f>
        <v>6.0407499583285604</v>
      </c>
      <c r="O11" s="14">
        <f t="shared" si="30"/>
        <v>2.1513350957604285</v>
      </c>
      <c r="P11" s="14">
        <f t="shared" si="30"/>
        <v>7.0384412707884438</v>
      </c>
      <c r="Q11" s="14">
        <f t="shared" si="30"/>
        <v>7.5220316232053337</v>
      </c>
      <c r="R11" s="14">
        <f t="shared" si="30"/>
        <v>5.3304232367435329</v>
      </c>
      <c r="S11" s="14">
        <f t="shared" si="30"/>
        <v>5.9648815292010564</v>
      </c>
      <c r="T11" s="14">
        <f t="shared" si="30"/>
        <v>7.2979906583338332</v>
      </c>
      <c r="U11" s="14">
        <f t="shared" si="30"/>
        <v>8.4032682525545503</v>
      </c>
      <c r="V11" s="14">
        <f t="shared" si="30"/>
        <v>1.3505602749445775</v>
      </c>
      <c r="W11" s="14">
        <f t="shared" si="30"/>
        <v>1.9649490752982737</v>
      </c>
      <c r="X11" s="14">
        <f t="shared" si="30"/>
        <v>0.5667693234688439</v>
      </c>
      <c r="Y11" s="14">
        <f t="shared" si="30"/>
        <v>1.40374</v>
      </c>
      <c r="Z11" s="14">
        <f>AVERAGE(Z3,Z5:Z7)</f>
        <v>0.73755000000000004</v>
      </c>
      <c r="AA11" s="14">
        <f>AVERAGE(AA3:AA7)</f>
        <v>2.18492</v>
      </c>
      <c r="AB11" s="14">
        <f>AVERAGE(AB3:AB7)</f>
        <v>4.4848600000000003</v>
      </c>
      <c r="AC11" s="14">
        <f>AVERAGE(AC3:AC6)</f>
        <v>3.5875750000000002</v>
      </c>
      <c r="AD11" s="14">
        <f>AVERAGE(AD3:AD7)</f>
        <v>0.5006600000000001</v>
      </c>
      <c r="AE11" s="14">
        <f>AVERAGE(AE3:AE7)</f>
        <v>0.46254000000000028</v>
      </c>
      <c r="AF11" s="14">
        <f>AVERAGE(AF3:AF7)</f>
        <v>0.39738000000000018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7"/>
      <c r="BT11" s="7"/>
      <c r="BU11" s="7">
        <f>0.21/7.32</f>
        <v>2.8688524590163932E-2</v>
      </c>
      <c r="BV11" s="7"/>
      <c r="BW11" s="7"/>
      <c r="BX11" s="7"/>
      <c r="BY11" s="7"/>
      <c r="BZ11" s="7"/>
    </row>
    <row r="12" spans="2:120" x14ac:dyDescent="0.2">
      <c r="B12" s="13" t="s">
        <v>4</v>
      </c>
      <c r="C12" s="13"/>
      <c r="D12" s="14">
        <f>STDEV(D3:D7)</f>
        <v>0.74363652949542502</v>
      </c>
      <c r="E12" s="14">
        <f t="shared" ref="E12:K12" si="31">STDEV(E3:E7)</f>
        <v>0.85439151037448879</v>
      </c>
      <c r="F12" s="14">
        <f t="shared" si="31"/>
        <v>0.13091886036778649</v>
      </c>
      <c r="G12" s="14">
        <f t="shared" si="31"/>
        <v>6.8045183518012475E-2</v>
      </c>
      <c r="H12" s="14">
        <f t="shared" si="31"/>
        <v>0.12776751151994778</v>
      </c>
      <c r="I12" s="14">
        <f t="shared" si="31"/>
        <v>0.18365077729212029</v>
      </c>
      <c r="J12" s="14">
        <f t="shared" si="31"/>
        <v>0.18002587869525852</v>
      </c>
      <c r="K12" s="14">
        <f t="shared" si="31"/>
        <v>0.36646666696986213</v>
      </c>
      <c r="L12" s="14">
        <f>STDEV(L3:L5,L7)</f>
        <v>0.30260459650948152</v>
      </c>
      <c r="M12" s="14">
        <f>STDEV(M3:M5,M7)</f>
        <v>5.4260904429104237E-2</v>
      </c>
      <c r="N12" s="14">
        <f t="shared" ref="N12:Y12" si="32">STDEV(N3:N7)</f>
        <v>1.1899117681976186</v>
      </c>
      <c r="O12" s="14">
        <f t="shared" si="32"/>
        <v>0.1907126170501206</v>
      </c>
      <c r="P12" s="14">
        <f t="shared" si="32"/>
        <v>0.58817567492836209</v>
      </c>
      <c r="Q12" s="14">
        <f t="shared" si="32"/>
        <v>0.74147414275460499</v>
      </c>
      <c r="R12" s="14">
        <f t="shared" si="32"/>
        <v>0.48796770792826044</v>
      </c>
      <c r="S12" s="14">
        <f t="shared" si="32"/>
        <v>0.66441905695508441</v>
      </c>
      <c r="T12" s="14">
        <f t="shared" si="32"/>
        <v>0.87386540072835384</v>
      </c>
      <c r="U12" s="14">
        <f t="shared" si="32"/>
        <v>1.0195340796221504</v>
      </c>
      <c r="V12" s="14">
        <f t="shared" si="32"/>
        <v>0.13042871492518046</v>
      </c>
      <c r="W12" s="14">
        <f t="shared" si="32"/>
        <v>0.10172347003309488</v>
      </c>
      <c r="X12" s="14">
        <f t="shared" si="32"/>
        <v>9.5700535360758454E-2</v>
      </c>
      <c r="Y12" s="14">
        <f t="shared" si="32"/>
        <v>0.12167474265434056</v>
      </c>
      <c r="Z12" s="14">
        <f>STDEV(Z3,Z5:Z7)</f>
        <v>6.9079350508430865E-2</v>
      </c>
      <c r="AA12" s="14">
        <f>STDEV(AA3:AA7)</f>
        <v>0.15575235792757683</v>
      </c>
      <c r="AB12" s="14">
        <f>STDEV(AB3:AB7)</f>
        <v>0.26405602246493065</v>
      </c>
      <c r="AC12" s="14">
        <f>STDEV(AC3:AC6)</f>
        <v>0.1865709226183615</v>
      </c>
      <c r="AD12" s="14">
        <f>STDEV(AD3:AD7)</f>
        <v>3.5611416708690349E-2</v>
      </c>
      <c r="AE12" s="14">
        <f>STDEV(AE3:AE7)</f>
        <v>5.6710916056786895E-2</v>
      </c>
      <c r="AF12" s="14">
        <f>STDEV(AF3:AF7)</f>
        <v>3.6136297541391672E-2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7"/>
      <c r="BT12" s="7"/>
      <c r="BU12" s="7"/>
      <c r="BV12" s="7"/>
      <c r="BW12" s="7"/>
      <c r="BX12" s="7"/>
      <c r="BY12" s="7"/>
      <c r="BZ12" s="7"/>
    </row>
    <row r="13" spans="2:120" x14ac:dyDescent="0.2">
      <c r="B13" s="13" t="s">
        <v>5</v>
      </c>
      <c r="C13" s="13"/>
      <c r="D13" s="14">
        <f>MAX(D3:D7)-MIN(D3:D7)</f>
        <v>1.8688000000000002</v>
      </c>
      <c r="E13" s="14">
        <f t="shared" ref="E13:K13" si="33">MAX(E3:E7)-MIN(E3:E7)</f>
        <v>1.9703999999999997</v>
      </c>
      <c r="F13" s="14">
        <f t="shared" si="33"/>
        <v>0.35109999999999975</v>
      </c>
      <c r="G13" s="14">
        <f t="shared" si="33"/>
        <v>0.15049999999999986</v>
      </c>
      <c r="H13" s="14">
        <f t="shared" si="33"/>
        <v>0.31999999999999984</v>
      </c>
      <c r="I13" s="14">
        <f t="shared" si="33"/>
        <v>0.49980000000000047</v>
      </c>
      <c r="J13" s="14">
        <f t="shared" si="33"/>
        <v>0.40379999999999949</v>
      </c>
      <c r="K13" s="14">
        <f t="shared" si="33"/>
        <v>0.7505999999999986</v>
      </c>
      <c r="L13" s="14">
        <f>MAX(L3:L5,L7)-MIN(L3:L5,L7)</f>
        <v>0.73588705821927825</v>
      </c>
      <c r="M13" s="14">
        <f>MAX(M3:M5,M7)-MIN(M3:M5,M7)</f>
        <v>0.10555954557934122</v>
      </c>
      <c r="N13" s="14">
        <f t="shared" ref="N13:Y13" si="34">MAX(N3:N7)-MIN(N3:N7)</f>
        <v>3.3058176088551274</v>
      </c>
      <c r="O13" s="14">
        <f t="shared" si="34"/>
        <v>0.43119691180835806</v>
      </c>
      <c r="P13" s="14">
        <f t="shared" si="34"/>
        <v>1.4852231237345439</v>
      </c>
      <c r="Q13" s="14">
        <f t="shared" si="34"/>
        <v>1.9490508450082764</v>
      </c>
      <c r="R13" s="14">
        <f t="shared" si="34"/>
        <v>1.1457357913773576</v>
      </c>
      <c r="S13" s="14">
        <f t="shared" si="34"/>
        <v>1.5558267080935009</v>
      </c>
      <c r="T13" s="14">
        <f t="shared" si="34"/>
        <v>2.15452608503176</v>
      </c>
      <c r="U13" s="14">
        <f t="shared" si="34"/>
        <v>2.6697920231674415</v>
      </c>
      <c r="V13" s="14">
        <f t="shared" si="34"/>
        <v>0.31203653585979807</v>
      </c>
      <c r="W13" s="14">
        <f t="shared" si="34"/>
        <v>0.24575530475262353</v>
      </c>
      <c r="X13" s="14">
        <f t="shared" si="34"/>
        <v>0.25113194777427311</v>
      </c>
      <c r="Y13" s="14">
        <f t="shared" si="34"/>
        <v>0.28069999999999995</v>
      </c>
      <c r="Z13" s="14">
        <f>MAX(Z3,Z5:Z7)-MIN(Z3,Z5:Z7)</f>
        <v>0.15299999999999958</v>
      </c>
      <c r="AA13" s="14">
        <f>MAX(AA3:AA7)-MIN(AA3:AA7)</f>
        <v>0.37659999999999982</v>
      </c>
      <c r="AB13" s="14">
        <f>MAX(AB3:AB7)-MIN(AB3:AB7)</f>
        <v>0.62039999999999917</v>
      </c>
      <c r="AC13" s="14">
        <f>MAX(AC3:AC6)-MIN(AC3:AC6)</f>
        <v>0.40639999999999965</v>
      </c>
      <c r="AD13" s="14">
        <f>MAX(AD3:AD7)-MIN(AD3:AD7)</f>
        <v>8.6999999999999966E-2</v>
      </c>
      <c r="AE13" s="14">
        <f>MAX(AE3:AE7)-MIN(AE3:AE7)</f>
        <v>0.1428999999999998</v>
      </c>
      <c r="AF13" s="14">
        <f>MAX(AF3:AF7)-MIN(AF3:AF7)</f>
        <v>8.8999999999999857E-2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 t="s">
        <v>55</v>
      </c>
      <c r="AW13" s="7"/>
      <c r="AX13" s="7"/>
      <c r="AY13" s="7"/>
      <c r="AZ13" s="7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7"/>
      <c r="BT13" s="7"/>
      <c r="BU13" s="7"/>
      <c r="BV13" s="7"/>
      <c r="BW13" s="7"/>
      <c r="BX13" s="7"/>
      <c r="BY13" s="7"/>
      <c r="BZ13" s="7"/>
    </row>
    <row r="14" spans="2:120" x14ac:dyDescent="0.2">
      <c r="B14" s="13" t="s">
        <v>6</v>
      </c>
      <c r="C14" s="13"/>
      <c r="D14" s="14">
        <f>MIN(D3:D7)</f>
        <v>17.150099999999998</v>
      </c>
      <c r="E14" s="14">
        <f t="shared" ref="E14:K14" si="35">MIN(E3:E7)</f>
        <v>15.511100000000001</v>
      </c>
      <c r="F14" s="14">
        <f t="shared" si="35"/>
        <v>3.1509</v>
      </c>
      <c r="G14" s="14">
        <f t="shared" si="35"/>
        <v>1.0535000000000001</v>
      </c>
      <c r="H14" s="14">
        <f t="shared" si="35"/>
        <v>1.4434</v>
      </c>
      <c r="I14" s="14">
        <f t="shared" si="35"/>
        <v>0.79499999999999993</v>
      </c>
      <c r="J14" s="14">
        <f t="shared" si="35"/>
        <v>2.0968</v>
      </c>
      <c r="K14" s="14">
        <f t="shared" si="35"/>
        <v>1.1367000000000003</v>
      </c>
      <c r="L14" s="14">
        <f>MIN(L3:L5,L7)</f>
        <v>7.3046438359443648</v>
      </c>
      <c r="M14" s="14">
        <f>MIN(M3:M5,M7)</f>
        <v>2.5174126102011964</v>
      </c>
      <c r="N14" s="14">
        <f t="shared" ref="N14:Y14" si="36">MIN(N3:N7)</f>
        <v>4.2933716200203484</v>
      </c>
      <c r="O14" s="14">
        <f t="shared" si="36"/>
        <v>1.9951365792847358</v>
      </c>
      <c r="P14" s="14">
        <f t="shared" si="36"/>
        <v>6.3987835797126316</v>
      </c>
      <c r="Q14" s="14">
        <f t="shared" si="36"/>
        <v>6.5430572678221299</v>
      </c>
      <c r="R14" s="14">
        <f t="shared" si="36"/>
        <v>4.5477647223663622</v>
      </c>
      <c r="S14" s="14">
        <f t="shared" si="36"/>
        <v>5.0741135186355457</v>
      </c>
      <c r="T14" s="14">
        <f t="shared" si="36"/>
        <v>5.7572376127792406</v>
      </c>
      <c r="U14" s="14">
        <f t="shared" si="36"/>
        <v>6.6519778141542245</v>
      </c>
      <c r="V14" s="14">
        <f t="shared" si="36"/>
        <v>1.1676176129195719</v>
      </c>
      <c r="W14" s="14">
        <f t="shared" si="36"/>
        <v>1.8255409198371866</v>
      </c>
      <c r="X14" s="14">
        <f t="shared" si="36"/>
        <v>0.40947881508082901</v>
      </c>
      <c r="Y14" s="14">
        <f t="shared" si="36"/>
        <v>1.2681</v>
      </c>
      <c r="Z14" s="14">
        <f>MIN(Z3,Z5:Z7)</f>
        <v>0.68520000000000025</v>
      </c>
      <c r="AA14" s="14">
        <f>MIN(AA3:AA7)</f>
        <v>2.0282</v>
      </c>
      <c r="AB14" s="14">
        <f>MIN(AB3:AB7)</f>
        <v>4.1751000000000005</v>
      </c>
      <c r="AC14" s="14">
        <f>MIN(AC3:AC6)</f>
        <v>3.3566000000000003</v>
      </c>
      <c r="AD14" s="14">
        <f>MIN(AD3:AD7)</f>
        <v>0.47370000000000001</v>
      </c>
      <c r="AE14" s="14">
        <f>MIN(AE3:AE7)</f>
        <v>0.41530000000000022</v>
      </c>
      <c r="AF14" s="14">
        <f>MIN(AF3:AF7)</f>
        <v>0.34600000000000009</v>
      </c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7"/>
      <c r="BT14" s="7"/>
      <c r="BU14" s="7"/>
      <c r="BV14" s="7"/>
      <c r="BW14" s="7"/>
      <c r="BX14" s="7"/>
      <c r="BY14" s="7"/>
      <c r="BZ14" s="7"/>
    </row>
    <row r="15" spans="2:120" x14ac:dyDescent="0.2">
      <c r="B15" s="13" t="s">
        <v>7</v>
      </c>
      <c r="C15" s="13"/>
      <c r="D15" s="14">
        <f>MAX(D3:D7)</f>
        <v>19.018899999999999</v>
      </c>
      <c r="E15" s="14">
        <f t="shared" ref="E15:K15" si="37">MAX(E3:E7)</f>
        <v>17.4815</v>
      </c>
      <c r="F15" s="14">
        <f t="shared" si="37"/>
        <v>3.5019999999999998</v>
      </c>
      <c r="G15" s="14">
        <f t="shared" si="37"/>
        <v>1.204</v>
      </c>
      <c r="H15" s="14">
        <f t="shared" si="37"/>
        <v>1.7633999999999999</v>
      </c>
      <c r="I15" s="14">
        <f t="shared" si="37"/>
        <v>1.2948000000000004</v>
      </c>
      <c r="J15" s="14">
        <f t="shared" si="37"/>
        <v>2.5005999999999995</v>
      </c>
      <c r="K15" s="14">
        <f t="shared" si="37"/>
        <v>1.8872999999999989</v>
      </c>
      <c r="L15" s="14">
        <f>MAX(L3:L5,L7)</f>
        <v>8.0405308941636431</v>
      </c>
      <c r="M15" s="14">
        <f>MAX(M3:M5,M7)</f>
        <v>2.6229721557805377</v>
      </c>
      <c r="N15" s="14">
        <f t="shared" ref="N15:Y15" si="38">MAX(N3:N7)</f>
        <v>7.5991892288754759</v>
      </c>
      <c r="O15" s="14">
        <f t="shared" si="38"/>
        <v>2.4263334910930938</v>
      </c>
      <c r="P15" s="14">
        <f t="shared" si="38"/>
        <v>7.8840067034471755</v>
      </c>
      <c r="Q15" s="14">
        <f t="shared" si="38"/>
        <v>8.4921081128304063</v>
      </c>
      <c r="R15" s="14">
        <f t="shared" si="38"/>
        <v>5.6935005137437198</v>
      </c>
      <c r="S15" s="14">
        <f t="shared" si="38"/>
        <v>6.6299402267290466</v>
      </c>
      <c r="T15" s="14">
        <f t="shared" si="38"/>
        <v>7.9117636978110006</v>
      </c>
      <c r="U15" s="14">
        <f t="shared" si="38"/>
        <v>9.321769837321666</v>
      </c>
      <c r="V15" s="14">
        <f t="shared" si="38"/>
        <v>1.47965414877937</v>
      </c>
      <c r="W15" s="14">
        <f t="shared" si="38"/>
        <v>2.0712962245898101</v>
      </c>
      <c r="X15" s="14">
        <f t="shared" si="38"/>
        <v>0.66061076285510212</v>
      </c>
      <c r="Y15" s="14">
        <f t="shared" si="38"/>
        <v>1.5488</v>
      </c>
      <c r="Z15" s="14">
        <f>MAX(Z3,Z5:Z7)</f>
        <v>0.83819999999999983</v>
      </c>
      <c r="AA15" s="14">
        <f>MAX(AA3:AA7)</f>
        <v>2.4047999999999998</v>
      </c>
      <c r="AB15" s="14">
        <f>MAX(AB3:AB7)</f>
        <v>4.7954999999999997</v>
      </c>
      <c r="AC15" s="14">
        <f>MAX(AC3:AC6)</f>
        <v>3.7629999999999999</v>
      </c>
      <c r="AD15" s="14">
        <f>MAX(AD3:AD7)</f>
        <v>0.56069999999999998</v>
      </c>
      <c r="AE15" s="14">
        <f>MAX(AE3:AE7)</f>
        <v>0.55820000000000003</v>
      </c>
      <c r="AF15" s="14">
        <f>MAX(AF3:AF7)</f>
        <v>0.43499999999999994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7"/>
      <c r="BT15" s="7"/>
      <c r="BU15" s="7"/>
      <c r="BV15" s="7"/>
      <c r="BW15" s="7"/>
      <c r="BX15" s="7"/>
      <c r="BY15" s="7"/>
      <c r="BZ15" s="7"/>
    </row>
    <row r="16" spans="2:120" x14ac:dyDescent="0.2">
      <c r="B16" s="13" t="s">
        <v>56</v>
      </c>
      <c r="C16" s="13"/>
      <c r="D16" s="15">
        <f>COUNT(D3:D7)</f>
        <v>5</v>
      </c>
      <c r="E16" s="15">
        <f t="shared" ref="E16:K16" si="39">COUNT(E3:E7)</f>
        <v>5</v>
      </c>
      <c r="F16" s="15">
        <f t="shared" si="39"/>
        <v>5</v>
      </c>
      <c r="G16" s="15">
        <f t="shared" si="39"/>
        <v>5</v>
      </c>
      <c r="H16" s="15">
        <f t="shared" si="39"/>
        <v>5</v>
      </c>
      <c r="I16" s="15">
        <f t="shared" si="39"/>
        <v>5</v>
      </c>
      <c r="J16" s="15">
        <f t="shared" si="39"/>
        <v>5</v>
      </c>
      <c r="K16" s="15">
        <f t="shared" si="39"/>
        <v>5</v>
      </c>
      <c r="L16" s="15">
        <f>COUNT(L3:L5,L7)</f>
        <v>4</v>
      </c>
      <c r="M16" s="15">
        <f>COUNT(M3:M5,M7)</f>
        <v>4</v>
      </c>
      <c r="N16" s="15">
        <f t="shared" ref="N16:Y16" si="40">COUNT(N3:N7)</f>
        <v>5</v>
      </c>
      <c r="O16" s="15">
        <f t="shared" si="40"/>
        <v>4</v>
      </c>
      <c r="P16" s="15">
        <f t="shared" si="40"/>
        <v>5</v>
      </c>
      <c r="Q16" s="15">
        <f t="shared" si="40"/>
        <v>5</v>
      </c>
      <c r="R16" s="15">
        <f t="shared" si="40"/>
        <v>5</v>
      </c>
      <c r="S16" s="15">
        <f t="shared" si="40"/>
        <v>5</v>
      </c>
      <c r="T16" s="15">
        <f t="shared" si="40"/>
        <v>5</v>
      </c>
      <c r="U16" s="15">
        <f t="shared" si="40"/>
        <v>5</v>
      </c>
      <c r="V16" s="15">
        <f t="shared" si="40"/>
        <v>5</v>
      </c>
      <c r="W16" s="15">
        <f t="shared" si="40"/>
        <v>5</v>
      </c>
      <c r="X16" s="15">
        <f t="shared" si="40"/>
        <v>5</v>
      </c>
      <c r="Y16" s="15">
        <f t="shared" si="40"/>
        <v>5</v>
      </c>
      <c r="Z16" s="15">
        <f>COUNT(Z3,Z5:Z7)</f>
        <v>4</v>
      </c>
      <c r="AA16" s="15">
        <f>COUNT(AA3:AA7)</f>
        <v>5</v>
      </c>
      <c r="AB16" s="15">
        <f>COUNT(AB3:AB7)</f>
        <v>5</v>
      </c>
      <c r="AC16" s="15">
        <f>COUNT(AC3:AC6)</f>
        <v>4</v>
      </c>
      <c r="AD16" s="15">
        <f>COUNT(AD3:AD7)</f>
        <v>5</v>
      </c>
      <c r="AE16" s="15">
        <f>COUNT(AE3:AE7)</f>
        <v>5</v>
      </c>
      <c r="AF16" s="15">
        <f>COUNT(AF3:AF7)</f>
        <v>5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7"/>
      <c r="BT16" s="7"/>
      <c r="BU16" s="7"/>
      <c r="BV16" s="7"/>
      <c r="BW16" s="7"/>
      <c r="BX16" s="7"/>
      <c r="BY16" s="7"/>
      <c r="BZ16" s="7"/>
    </row>
    <row r="17" spans="2:120" x14ac:dyDescent="0.2">
      <c r="B17" s="1"/>
      <c r="C17" s="1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7"/>
      <c r="AH17" s="7"/>
      <c r="AI17" s="8"/>
      <c r="AJ17" s="8"/>
      <c r="AK17" s="8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7"/>
      <c r="BT17" s="7"/>
      <c r="BU17" s="7"/>
      <c r="BV17" s="7"/>
      <c r="BW17" s="7"/>
      <c r="BX17" s="7"/>
      <c r="BY17" s="7"/>
      <c r="BZ17" s="7"/>
    </row>
    <row r="18" spans="2:120" x14ac:dyDescent="0.2">
      <c r="B18" s="1"/>
      <c r="C18" s="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7"/>
      <c r="AI18" s="8"/>
      <c r="AJ18" s="8"/>
      <c r="AK18" s="8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7"/>
      <c r="BT18" s="7"/>
      <c r="BU18" s="7"/>
      <c r="BV18" s="7"/>
      <c r="BW18" s="7"/>
      <c r="BX18" s="7"/>
      <c r="BY18" s="7"/>
      <c r="BZ18" s="7"/>
    </row>
    <row r="19" spans="2:120" s="20" customFormat="1" x14ac:dyDescent="0.2">
      <c r="B19" s="1" t="s">
        <v>57</v>
      </c>
      <c r="C19" s="1"/>
      <c r="D19" s="2"/>
      <c r="E19" s="2"/>
      <c r="F19" s="2"/>
      <c r="G19" s="2"/>
      <c r="H19" s="2"/>
      <c r="I19" s="2"/>
      <c r="J19" s="2"/>
      <c r="K19" s="2"/>
      <c r="L19" s="2" t="s">
        <v>143</v>
      </c>
      <c r="M19" s="2" t="s">
        <v>146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86">
        <v>1</v>
      </c>
      <c r="AH19" s="86"/>
      <c r="AI19" s="87">
        <v>2</v>
      </c>
      <c r="AJ19" s="87"/>
      <c r="AK19" s="87">
        <v>3</v>
      </c>
      <c r="AL19" s="87"/>
      <c r="AM19" s="86">
        <v>4</v>
      </c>
      <c r="AN19" s="86"/>
      <c r="AO19" s="86">
        <v>5</v>
      </c>
      <c r="AP19" s="86"/>
      <c r="AQ19" s="86">
        <v>6</v>
      </c>
      <c r="AR19" s="86"/>
      <c r="AS19" s="86">
        <v>7</v>
      </c>
      <c r="AT19" s="86"/>
      <c r="AU19" s="86">
        <v>8</v>
      </c>
      <c r="AV19" s="86"/>
      <c r="AW19" s="86">
        <v>9</v>
      </c>
      <c r="AX19" s="86"/>
      <c r="AY19" s="86">
        <v>10</v>
      </c>
      <c r="AZ19" s="86"/>
      <c r="BA19" s="86">
        <v>11</v>
      </c>
      <c r="BB19" s="86"/>
      <c r="BC19" s="86">
        <v>12</v>
      </c>
      <c r="BD19" s="86"/>
      <c r="BE19" s="86">
        <v>13</v>
      </c>
      <c r="BF19" s="86"/>
      <c r="BG19" s="86">
        <v>14</v>
      </c>
      <c r="BH19" s="86"/>
      <c r="BI19" s="86">
        <v>15</v>
      </c>
      <c r="BJ19" s="86"/>
      <c r="BK19" s="86">
        <v>16</v>
      </c>
      <c r="BL19" s="86"/>
      <c r="BM19" s="86">
        <v>17</v>
      </c>
      <c r="BN19" s="86"/>
      <c r="BO19" s="86">
        <v>18</v>
      </c>
      <c r="BP19" s="86"/>
      <c r="BQ19" s="86">
        <v>19</v>
      </c>
      <c r="BR19" s="86"/>
      <c r="BS19" s="86">
        <v>20</v>
      </c>
      <c r="BT19" s="86"/>
      <c r="BU19" s="86">
        <v>21</v>
      </c>
      <c r="BV19" s="86"/>
      <c r="BW19" s="86">
        <v>22</v>
      </c>
      <c r="BX19" s="86"/>
      <c r="BY19" s="3"/>
      <c r="BZ19" s="3"/>
    </row>
    <row r="20" spans="2:120" s="20" customFormat="1" x14ac:dyDescent="0.2">
      <c r="B20" s="1" t="s">
        <v>9</v>
      </c>
      <c r="C20" s="1"/>
      <c r="D20" s="2" t="s">
        <v>10</v>
      </c>
      <c r="E20" s="2" t="s">
        <v>64</v>
      </c>
      <c r="F20" s="2" t="s">
        <v>11</v>
      </c>
      <c r="G20" s="2" t="s">
        <v>76</v>
      </c>
      <c r="H20" s="2" t="s">
        <v>77</v>
      </c>
      <c r="I20" s="2" t="s">
        <v>68</v>
      </c>
      <c r="J20" s="2" t="s">
        <v>69</v>
      </c>
      <c r="K20" s="2" t="s">
        <v>12</v>
      </c>
      <c r="L20" s="2" t="s">
        <v>74</v>
      </c>
      <c r="M20" s="2" t="s">
        <v>75</v>
      </c>
      <c r="N20" s="2" t="s">
        <v>145</v>
      </c>
      <c r="O20" s="2" t="s">
        <v>144</v>
      </c>
      <c r="P20" s="2" t="s">
        <v>167</v>
      </c>
      <c r="Q20" s="2" t="s">
        <v>168</v>
      </c>
      <c r="R20" s="2" t="s">
        <v>169</v>
      </c>
      <c r="S20" s="2" t="s">
        <v>170</v>
      </c>
      <c r="T20" s="2" t="s">
        <v>171</v>
      </c>
      <c r="U20" s="2" t="s">
        <v>172</v>
      </c>
      <c r="V20" s="2" t="s">
        <v>600</v>
      </c>
      <c r="W20" s="2" t="s">
        <v>601</v>
      </c>
      <c r="X20" s="2" t="s">
        <v>602</v>
      </c>
      <c r="Y20" s="2" t="s">
        <v>13</v>
      </c>
      <c r="Z20" s="2" t="s">
        <v>14</v>
      </c>
      <c r="AA20" s="2" t="s">
        <v>78</v>
      </c>
      <c r="AB20" s="20" t="s">
        <v>79</v>
      </c>
      <c r="AC20" s="1" t="s">
        <v>80</v>
      </c>
      <c r="AD20" s="1" t="s">
        <v>501</v>
      </c>
      <c r="AE20" s="1" t="s">
        <v>502</v>
      </c>
      <c r="AF20" s="1" t="s">
        <v>503</v>
      </c>
      <c r="AG20" s="3" t="s">
        <v>15</v>
      </c>
      <c r="AH20" s="3" t="s">
        <v>16</v>
      </c>
      <c r="AI20" s="4" t="s">
        <v>17</v>
      </c>
      <c r="AJ20" s="4" t="s">
        <v>18</v>
      </c>
      <c r="AK20" s="4" t="s">
        <v>19</v>
      </c>
      <c r="AL20" s="3" t="s">
        <v>20</v>
      </c>
      <c r="AM20" s="3" t="s">
        <v>21</v>
      </c>
      <c r="AN20" s="3" t="s">
        <v>22</v>
      </c>
      <c r="AO20" s="3" t="s">
        <v>23</v>
      </c>
      <c r="AP20" s="3" t="s">
        <v>24</v>
      </c>
      <c r="AQ20" s="3" t="s">
        <v>25</v>
      </c>
      <c r="AR20" s="3" t="s">
        <v>26</v>
      </c>
      <c r="AS20" s="3" t="s">
        <v>27</v>
      </c>
      <c r="AT20" s="3" t="s">
        <v>28</v>
      </c>
      <c r="AU20" s="3" t="s">
        <v>29</v>
      </c>
      <c r="AV20" s="3" t="s">
        <v>30</v>
      </c>
      <c r="AW20" s="3" t="s">
        <v>31</v>
      </c>
      <c r="AX20" s="3" t="s">
        <v>32</v>
      </c>
      <c r="AY20" s="3" t="s">
        <v>43</v>
      </c>
      <c r="AZ20" s="3" t="s">
        <v>44</v>
      </c>
      <c r="BA20" s="3" t="s">
        <v>45</v>
      </c>
      <c r="BB20" s="3" t="s">
        <v>46</v>
      </c>
      <c r="BC20" s="3" t="s">
        <v>47</v>
      </c>
      <c r="BD20" s="3" t="s">
        <v>48</v>
      </c>
      <c r="BE20" s="3" t="s">
        <v>49</v>
      </c>
      <c r="BF20" s="3" t="s">
        <v>50</v>
      </c>
      <c r="BG20" s="3" t="s">
        <v>51</v>
      </c>
      <c r="BH20" s="3" t="s">
        <v>52</v>
      </c>
      <c r="BI20" s="3" t="s">
        <v>53</v>
      </c>
      <c r="BJ20" s="3" t="s">
        <v>54</v>
      </c>
      <c r="BK20" s="3" t="s">
        <v>70</v>
      </c>
      <c r="BL20" s="3" t="s">
        <v>71</v>
      </c>
      <c r="BM20" s="3" t="s">
        <v>72</v>
      </c>
      <c r="BN20" s="3" t="s">
        <v>73</v>
      </c>
      <c r="BO20" s="3" t="s">
        <v>81</v>
      </c>
      <c r="BP20" s="3" t="s">
        <v>82</v>
      </c>
      <c r="BQ20" s="3" t="s">
        <v>83</v>
      </c>
      <c r="BR20" s="3" t="s">
        <v>84</v>
      </c>
      <c r="BS20" s="3" t="s">
        <v>33</v>
      </c>
      <c r="BT20" s="3" t="s">
        <v>34</v>
      </c>
      <c r="BU20" s="3" t="s">
        <v>35</v>
      </c>
      <c r="BV20" s="3" t="s">
        <v>36</v>
      </c>
      <c r="BW20" s="3" t="s">
        <v>37</v>
      </c>
      <c r="BX20" s="3" t="s">
        <v>38</v>
      </c>
      <c r="BY20" s="3" t="s">
        <v>147</v>
      </c>
      <c r="BZ20" s="3" t="s">
        <v>148</v>
      </c>
      <c r="CA20" s="3" t="s">
        <v>39</v>
      </c>
      <c r="CB20" s="3" t="s">
        <v>40</v>
      </c>
      <c r="CC20" s="3" t="s">
        <v>41</v>
      </c>
      <c r="CD20" s="3" t="s">
        <v>42</v>
      </c>
      <c r="CE20" s="20" t="s">
        <v>149</v>
      </c>
      <c r="CF20" s="20" t="s">
        <v>150</v>
      </c>
      <c r="CG20" s="20" t="s">
        <v>151</v>
      </c>
      <c r="CH20" s="20" t="s">
        <v>152</v>
      </c>
      <c r="CI20" s="20" t="s">
        <v>153</v>
      </c>
      <c r="CJ20" s="20" t="s">
        <v>154</v>
      </c>
      <c r="CK20" s="20" t="s">
        <v>500</v>
      </c>
      <c r="CL20" s="20" t="s">
        <v>505</v>
      </c>
      <c r="CM20" s="20" t="s">
        <v>506</v>
      </c>
      <c r="CN20" s="20" t="s">
        <v>507</v>
      </c>
      <c r="CO20" s="20" t="s">
        <v>155</v>
      </c>
      <c r="CP20" s="20" t="s">
        <v>156</v>
      </c>
      <c r="CQ20" s="20" t="s">
        <v>157</v>
      </c>
      <c r="CR20" s="20" t="s">
        <v>158</v>
      </c>
      <c r="CS20" s="20" t="s">
        <v>159</v>
      </c>
      <c r="CT20" s="20" t="s">
        <v>160</v>
      </c>
      <c r="CU20" s="20" t="s">
        <v>504</v>
      </c>
      <c r="CV20" s="20" t="s">
        <v>508</v>
      </c>
      <c r="CW20" s="20" t="s">
        <v>509</v>
      </c>
      <c r="CX20" s="20" t="s">
        <v>510</v>
      </c>
      <c r="CY20" s="20" t="s">
        <v>161</v>
      </c>
      <c r="CZ20" s="20" t="s">
        <v>165</v>
      </c>
      <c r="DA20" s="20" t="s">
        <v>166</v>
      </c>
      <c r="DB20" s="20" t="s">
        <v>162</v>
      </c>
      <c r="DC20" s="20" t="s">
        <v>163</v>
      </c>
      <c r="DD20" s="20" t="s">
        <v>164</v>
      </c>
      <c r="DE20" s="20" t="s">
        <v>511</v>
      </c>
      <c r="DF20" s="20" t="s">
        <v>512</v>
      </c>
      <c r="DG20" s="20" t="s">
        <v>513</v>
      </c>
      <c r="DH20" s="20" t="s">
        <v>514</v>
      </c>
      <c r="DI20" s="20" t="s">
        <v>592</v>
      </c>
      <c r="DJ20" s="20" t="s">
        <v>593</v>
      </c>
      <c r="DK20" s="20" t="s">
        <v>595</v>
      </c>
      <c r="DL20" s="20" t="s">
        <v>594</v>
      </c>
      <c r="DM20" s="20" t="s">
        <v>596</v>
      </c>
      <c r="DN20" s="20" t="s">
        <v>597</v>
      </c>
      <c r="DO20" s="20" t="s">
        <v>598</v>
      </c>
      <c r="DP20" s="20" t="s">
        <v>599</v>
      </c>
    </row>
    <row r="21" spans="2:120" x14ac:dyDescent="0.2">
      <c r="B21" s="1" t="s">
        <v>107</v>
      </c>
      <c r="C21" s="1"/>
      <c r="D21" s="5">
        <f t="shared" ref="D21:D30" si="41">((AG21-AW21)^2+(AH21-AX21)^2)^0.5</f>
        <v>22.312000000000001</v>
      </c>
      <c r="E21" s="5">
        <f t="shared" ref="E21:E30" si="42">((AG21-AU21)^2+(AH21-AV21)^2)^0.5</f>
        <v>21.2712</v>
      </c>
      <c r="F21" s="5">
        <f t="shared" ref="F21:F30" si="43">((AG21-AM21)^2+(AH21-AN21)^2)^0.5</f>
        <v>4.0411000000000001</v>
      </c>
      <c r="G21" s="5">
        <f t="shared" ref="G21:G30" si="44">((AG21-AI21)^2+(AH21-AJ21)^2)^0.5</f>
        <v>1.3322000000000001</v>
      </c>
      <c r="H21" s="5">
        <f t="shared" ref="H21:H30" si="45">((AK21-AM21)^2+(AL21-AN21)^2)^0.5</f>
        <v>2.0701000000000001</v>
      </c>
      <c r="I21" s="5">
        <f t="shared" ref="I21:I30" si="46">((AM21-AO21)^2+(AN21-AP21)^2)^0.5</f>
        <v>1.0427</v>
      </c>
      <c r="J21" s="5">
        <f t="shared" ref="J21:J30" si="47">((AO21-AQ21)^2+(AP21-AR21)^2)^0.5</f>
        <v>3.2614000000000001</v>
      </c>
      <c r="K21" s="5">
        <f t="shared" ref="K21:K30" si="48">((AQ21-AS21)^2+(AR21-AT21)^2)^0.5</f>
        <v>2.1944999999999997</v>
      </c>
      <c r="L21" s="5">
        <f t="shared" ref="L21:L30" si="49">((BS21-BU21)^2+(BT21-BV21)^2)^0.5</f>
        <v>8.2360622872826781</v>
      </c>
      <c r="M21" s="5">
        <f t="shared" ref="M21:M30" si="50">((BU21-BW21)^2+(BV21-BX21)^2)^0.5</f>
        <v>3.1401660656723247</v>
      </c>
      <c r="N21" s="5">
        <f t="shared" ref="N21:N28" si="51">((BW21-BY21)^2+(BX21-BZ21)^2)^0.5 + ((BY21-CA21)^2+(BZ21-CB21)^2)^0.5</f>
        <v>6.0728278630685821</v>
      </c>
      <c r="O21" s="5" t="s">
        <v>566</v>
      </c>
      <c r="P21" s="5">
        <f>((CE21-CG21)^2+(CF21-CH21)^2)^0.5</f>
        <v>8.7396694107958108</v>
      </c>
      <c r="Q21" s="5">
        <f>((CG21-CI21)^2+(CH21-CJ21)^2)^0.5</f>
        <v>8.775659256147085</v>
      </c>
      <c r="R21" s="5">
        <f>((CO21-CQ21)^2+(CP21-CR21)^2)^0.5</f>
        <v>6.5252740662749176</v>
      </c>
      <c r="S21" s="5">
        <f>((CQ21-CS21)^2+(CR21-CT21)^2)^0.5</f>
        <v>7.6471483325485456</v>
      </c>
      <c r="T21" s="5">
        <f>((CY21-DA21)^2+(CZ21-DB21)^2)^0.5</f>
        <v>8.7197529150773541</v>
      </c>
      <c r="U21" s="5">
        <f>((DA21-DC21)^2+(DB21-DD21)^2)^0.5</f>
        <v>10.69367605363095</v>
      </c>
      <c r="V21" s="5">
        <f>((DI21-DK21)^2+(DJ21-DL21)^2)^0.5</f>
        <v>1.7085958825889755</v>
      </c>
      <c r="W21" s="5">
        <f>((DK21-DM21)^2+(DL21-DN21)^2)^0.5</f>
        <v>2.0940127244121514</v>
      </c>
      <c r="X21" s="5">
        <f>((DM21-DO21)^2+(DN21-DP21)^2)^0.5</f>
        <v>0.59502585658103957</v>
      </c>
      <c r="Y21" s="5">
        <f t="shared" ref="Y21:Y30" si="52">((BE21-BK21)^2+(BF21-BL21)^2)^0.5</f>
        <v>1.7291000000000001</v>
      </c>
      <c r="Z21" s="5">
        <f t="shared" ref="Z21:Z30" si="53">((BG21-BI21)^2+(BH21-BJ21)^2)^0.5</f>
        <v>0.9798</v>
      </c>
      <c r="AA21" s="5">
        <f t="shared" ref="AA21:AA30" si="54">((BC21-BM21)^2+(BD21-BN21)^2)^0.5</f>
        <v>3.1147</v>
      </c>
      <c r="AB21" s="5">
        <f t="shared" ref="AB21:AB30" si="55">((BA21-BO21)^2+(BB21-BP21)^2)^0.5</f>
        <v>7.0860000000000003</v>
      </c>
      <c r="AC21" s="6">
        <f t="shared" ref="AC21:AC30" si="56">((AY21-BQ21)^2+(AZ21-BR21)^2)^0.5</f>
        <v>6.8935999999999993</v>
      </c>
      <c r="AD21" s="6">
        <f>((CK21-CM21)^2+(CL21-CN21)^2)^0.5</f>
        <v>0.67939999999999978</v>
      </c>
      <c r="AE21" s="6">
        <f>((CU21-CW21)^2+(CV21-CX21)^2)^0.5</f>
        <v>0.66930000000000001</v>
      </c>
      <c r="AF21" s="6">
        <f>((DE21-DG21)^2+(DF21-DH21)^2)^0.5</f>
        <v>0.52899999999999991</v>
      </c>
      <c r="AG21" s="9">
        <v>0</v>
      </c>
      <c r="AH21" s="9">
        <v>0</v>
      </c>
      <c r="AI21" s="9">
        <v>0</v>
      </c>
      <c r="AJ21" s="9">
        <v>-1.3322000000000001</v>
      </c>
      <c r="AK21" s="9">
        <v>0</v>
      </c>
      <c r="AL21" s="9">
        <v>-1.9710000000000001</v>
      </c>
      <c r="AM21" s="9">
        <v>0</v>
      </c>
      <c r="AN21" s="9">
        <v>-4.0411000000000001</v>
      </c>
      <c r="AO21" s="9">
        <v>0</v>
      </c>
      <c r="AP21" s="9">
        <v>-5.0838000000000001</v>
      </c>
      <c r="AQ21" s="9">
        <v>0</v>
      </c>
      <c r="AR21" s="9">
        <v>-8.3452000000000002</v>
      </c>
      <c r="AS21" s="9">
        <v>0</v>
      </c>
      <c r="AT21" s="9">
        <v>-10.5397</v>
      </c>
      <c r="AU21" s="9">
        <v>0</v>
      </c>
      <c r="AV21" s="9">
        <v>-21.2712</v>
      </c>
      <c r="AW21" s="9">
        <v>0</v>
      </c>
      <c r="AX21" s="9">
        <v>-22.312000000000001</v>
      </c>
      <c r="AY21" s="18">
        <v>3.6448999999999998</v>
      </c>
      <c r="AZ21" s="18">
        <v>-8.9705999999999992</v>
      </c>
      <c r="BA21" s="19">
        <v>2.9750000000000001</v>
      </c>
      <c r="BB21" s="19">
        <v>-8.9705999999999992</v>
      </c>
      <c r="BC21" s="19">
        <v>1.2738</v>
      </c>
      <c r="BD21" s="19">
        <v>-8.9705999999999992</v>
      </c>
      <c r="BE21" s="19">
        <v>0.85660000000000003</v>
      </c>
      <c r="BF21" s="19">
        <v>-8.9705999999999992</v>
      </c>
      <c r="BG21" s="19">
        <v>0.435</v>
      </c>
      <c r="BH21" s="19">
        <v>-8.9705999999999992</v>
      </c>
      <c r="BI21" s="19">
        <v>-0.54479999999999995</v>
      </c>
      <c r="BJ21" s="19">
        <v>-8.9705999999999992</v>
      </c>
      <c r="BK21" s="19">
        <v>-0.87250000000000005</v>
      </c>
      <c r="BL21" s="19">
        <v>-8.9705999999999992</v>
      </c>
      <c r="BM21" s="19">
        <v>-1.8409</v>
      </c>
      <c r="BN21" s="19">
        <v>-8.9705999999999992</v>
      </c>
      <c r="BO21" s="19">
        <v>-4.1109999999999998</v>
      </c>
      <c r="BP21" s="19">
        <v>-8.9705999999999992</v>
      </c>
      <c r="BQ21" s="19">
        <v>-3.2486999999999999</v>
      </c>
      <c r="BR21" s="19">
        <v>-8.9705999999999992</v>
      </c>
      <c r="BS21" s="17">
        <v>0</v>
      </c>
      <c r="BT21" s="17">
        <v>0</v>
      </c>
      <c r="BU21" s="17">
        <v>0.34100000000000003</v>
      </c>
      <c r="BV21" s="17">
        <v>8.2289999999999992</v>
      </c>
      <c r="BW21" s="17">
        <v>3.0074000000000001</v>
      </c>
      <c r="BX21" s="17">
        <v>9.8876000000000008</v>
      </c>
      <c r="BY21" s="17">
        <v>6.1308999999999996</v>
      </c>
      <c r="BZ21" s="17">
        <v>11.101699999999999</v>
      </c>
      <c r="CA21" s="17">
        <v>8.6735000000000007</v>
      </c>
      <c r="CB21" s="17">
        <v>10.130800000000001</v>
      </c>
      <c r="CC21" s="17">
        <v>8.6735000000000007</v>
      </c>
      <c r="CD21" s="17">
        <v>10.130800000000001</v>
      </c>
      <c r="CE21" s="12">
        <v>3.8818000000000001</v>
      </c>
      <c r="CF21" s="12">
        <v>2.7202999999999999</v>
      </c>
      <c r="CG21" s="12">
        <v>-1.3010999999999999</v>
      </c>
      <c r="CH21" s="12">
        <v>-4.3167</v>
      </c>
      <c r="CI21" s="12">
        <v>4.4926000000000004</v>
      </c>
      <c r="CJ21" s="12">
        <v>2.2746</v>
      </c>
      <c r="CK21" s="12">
        <v>2.2027999999999999</v>
      </c>
      <c r="CL21" s="12">
        <v>-0.44259999999999999</v>
      </c>
      <c r="CM21" s="12">
        <v>1.5234000000000001</v>
      </c>
      <c r="CN21" s="12">
        <v>-0.44259999999999999</v>
      </c>
      <c r="CO21" s="12">
        <v>1.9996</v>
      </c>
      <c r="CP21" s="12">
        <v>-0.78800000000000003</v>
      </c>
      <c r="CQ21" s="12">
        <v>-3.2473999999999998</v>
      </c>
      <c r="CR21" s="12">
        <v>-4.6672000000000002</v>
      </c>
      <c r="CS21" s="12">
        <v>-3.4632999999999998</v>
      </c>
      <c r="CT21" s="12">
        <v>2.9769000000000001</v>
      </c>
      <c r="CU21" s="12">
        <v>-0.2457</v>
      </c>
      <c r="CV21" s="12">
        <v>-2.3786999999999998</v>
      </c>
      <c r="CW21" s="12">
        <v>-0.91500000000000004</v>
      </c>
      <c r="CX21" s="12">
        <v>-2.3786999999999998</v>
      </c>
      <c r="CY21" s="12">
        <v>-5.7799999999999997E-2</v>
      </c>
      <c r="CZ21" s="12">
        <v>-2.6778</v>
      </c>
      <c r="DA21" s="12">
        <v>-8.7459000000000007</v>
      </c>
      <c r="DB21" s="12">
        <v>-3.4201000000000001</v>
      </c>
      <c r="DC21" s="12">
        <v>-4.7935999999999996</v>
      </c>
      <c r="DD21" s="12">
        <v>6.5164</v>
      </c>
      <c r="DE21" s="12">
        <v>-2.9933999999999998</v>
      </c>
      <c r="DF21" s="12">
        <v>-3.1743999999999999</v>
      </c>
      <c r="DG21" s="12">
        <v>-2.9933999999999998</v>
      </c>
      <c r="DH21" s="12">
        <v>-2.6454</v>
      </c>
      <c r="DI21" s="12">
        <v>1.5087999999999999</v>
      </c>
      <c r="DJ21" s="12">
        <v>2.7311000000000001</v>
      </c>
      <c r="DK21" s="12">
        <v>2.5121000000000002</v>
      </c>
      <c r="DL21" s="12">
        <v>1.3481000000000001</v>
      </c>
      <c r="DM21" s="12">
        <v>2.2269000000000001</v>
      </c>
      <c r="DN21" s="12">
        <v>-0.72640000000000005</v>
      </c>
      <c r="DO21" s="12">
        <v>1.8720000000000001</v>
      </c>
      <c r="DP21" s="12">
        <v>-1.204</v>
      </c>
    </row>
    <row r="22" spans="2:120" x14ac:dyDescent="0.2">
      <c r="B22" s="1" t="s">
        <v>108</v>
      </c>
      <c r="C22" s="1"/>
      <c r="D22" s="5">
        <f t="shared" si="41"/>
        <v>21.334700000000002</v>
      </c>
      <c r="E22" s="5">
        <f t="shared" si="42"/>
        <v>20.295200000000001</v>
      </c>
      <c r="F22" s="5">
        <f t="shared" si="43"/>
        <v>3.7059000000000002</v>
      </c>
      <c r="G22" s="5">
        <f t="shared" si="44"/>
        <v>1.4008</v>
      </c>
      <c r="H22" s="5">
        <f t="shared" si="45"/>
        <v>1.7285000000000001</v>
      </c>
      <c r="I22" s="5">
        <f t="shared" si="46"/>
        <v>1.1576</v>
      </c>
      <c r="J22" s="5">
        <f t="shared" si="47"/>
        <v>2.9451000000000001</v>
      </c>
      <c r="K22" s="5">
        <f t="shared" si="48"/>
        <v>1.4465000000000003</v>
      </c>
      <c r="L22" s="5">
        <f t="shared" si="49"/>
        <v>9.0152449961163015</v>
      </c>
      <c r="M22" s="5">
        <f t="shared" si="50"/>
        <v>3.2707072889514275</v>
      </c>
      <c r="N22" s="5">
        <f t="shared" si="51"/>
        <v>7.0008167864366602</v>
      </c>
      <c r="O22" s="5" t="s">
        <v>566</v>
      </c>
      <c r="P22" s="5">
        <f t="shared" ref="P22:P28" si="57">((CE22-CG22)^2+(CF22-CH22)^2)^0.5</f>
        <v>8.7958654633867628</v>
      </c>
      <c r="Q22" s="5">
        <f>((CG22-CI22)^2+(CH22-CJ22)^2)^0.5</f>
        <v>9.2133076172458281</v>
      </c>
      <c r="R22" s="5">
        <f t="shared" ref="R22:R28" si="58">((CO22-CQ22)^2+(CP22-CR22)^2)^0.5</f>
        <v>6.7091260131257036</v>
      </c>
      <c r="S22" s="5">
        <f t="shared" ref="S22:S28" si="59">((CQ22-CS22)^2+(CR22-CT22)^2)^0.5</f>
        <v>7.3539085070457606</v>
      </c>
      <c r="T22" s="5">
        <f t="shared" ref="T22:T28" si="60">((CY22-DA22)^2+(CZ22-DB22)^2)^0.5</f>
        <v>8.9214479239639122</v>
      </c>
      <c r="U22" s="5">
        <f t="shared" ref="U22:U28" si="61">((DA22-DC22)^2+(DB22-DD22)^2)^0.5</f>
        <v>10.718230096429167</v>
      </c>
      <c r="V22" s="5">
        <f t="shared" ref="V22:V30" si="62">((DI22-DK22)^2+(DJ22-DL22)^2)^0.5</f>
        <v>1.4324750399221624</v>
      </c>
      <c r="W22" s="5">
        <f t="shared" ref="W22:W30" si="63">((DK22-DM22)^2+(DL22-DN22)^2)^0.5</f>
        <v>2.2689614915198537</v>
      </c>
      <c r="X22" s="5">
        <f t="shared" ref="X22:X30" si="64">((DM22-DO22)^2+(DN22-DP22)^2)^0.5</f>
        <v>0.54519816580762603</v>
      </c>
      <c r="Y22" s="5">
        <f t="shared" si="52"/>
        <v>1.6059999999999999</v>
      </c>
      <c r="Z22" s="5">
        <f t="shared" si="53"/>
        <v>0.91499999999999992</v>
      </c>
      <c r="AA22" s="5">
        <f t="shared" si="54"/>
        <v>2.2288000000000001</v>
      </c>
      <c r="AB22" s="5">
        <f t="shared" si="55"/>
        <v>5.2946</v>
      </c>
      <c r="AC22" s="6">
        <f t="shared" si="56"/>
        <v>4.3611000000000004</v>
      </c>
      <c r="AD22" s="6">
        <f t="shared" ref="AD22:AD28" si="65">((CK22-CM22)^2+(CL22-CN22)^2)^0.5</f>
        <v>0.61470000000000002</v>
      </c>
      <c r="AE22" s="6">
        <f t="shared" ref="AE22:AE28" si="66">((CU22-CW22)^2+(CV22-CX22)^2)^0.5</f>
        <v>0.58289999999999953</v>
      </c>
      <c r="AF22" s="6">
        <f t="shared" ref="AF22:AF28" si="67">((DE22-DG22)^2+(DF22-DH22)^2)^0.5</f>
        <v>0.44960000000000022</v>
      </c>
      <c r="AG22" s="9">
        <v>0</v>
      </c>
      <c r="AH22" s="9">
        <v>0</v>
      </c>
      <c r="AI22" s="9">
        <v>0</v>
      </c>
      <c r="AJ22" s="9">
        <v>-1.4008</v>
      </c>
      <c r="AK22" s="9">
        <v>0</v>
      </c>
      <c r="AL22" s="9">
        <v>-1.9774</v>
      </c>
      <c r="AM22" s="9">
        <v>0</v>
      </c>
      <c r="AN22" s="9">
        <v>-3.7059000000000002</v>
      </c>
      <c r="AO22" s="9">
        <v>0</v>
      </c>
      <c r="AP22" s="9">
        <v>-4.8635000000000002</v>
      </c>
      <c r="AQ22" s="9">
        <v>0</v>
      </c>
      <c r="AR22" s="9">
        <v>-7.8086000000000002</v>
      </c>
      <c r="AS22" s="9">
        <v>0</v>
      </c>
      <c r="AT22" s="9">
        <v>-9.2551000000000005</v>
      </c>
      <c r="AU22" s="9">
        <v>0</v>
      </c>
      <c r="AV22" s="9">
        <v>-20.295200000000001</v>
      </c>
      <c r="AW22" s="9">
        <v>0</v>
      </c>
      <c r="AX22" s="9">
        <v>-21.334700000000002</v>
      </c>
      <c r="AY22" s="18">
        <v>2.2866</v>
      </c>
      <c r="AZ22" s="18">
        <v>-9.5167000000000002</v>
      </c>
      <c r="BA22" s="19">
        <v>2.8029000000000002</v>
      </c>
      <c r="BB22" s="19">
        <v>-9.5167000000000002</v>
      </c>
      <c r="BC22" s="19">
        <v>1.5386</v>
      </c>
      <c r="BD22" s="19">
        <v>-9.5167000000000002</v>
      </c>
      <c r="BE22" s="19">
        <v>1.0643</v>
      </c>
      <c r="BF22" s="19">
        <v>-9.5167000000000002</v>
      </c>
      <c r="BG22" s="19">
        <v>0.62039999999999995</v>
      </c>
      <c r="BH22" s="19">
        <v>-9.5167000000000002</v>
      </c>
      <c r="BI22" s="19">
        <v>-0.29459999999999997</v>
      </c>
      <c r="BJ22" s="19">
        <v>-9.5167000000000002</v>
      </c>
      <c r="BK22" s="19">
        <v>-0.54169999999999996</v>
      </c>
      <c r="BL22" s="19">
        <v>-9.5167000000000002</v>
      </c>
      <c r="BM22" s="19">
        <v>-0.69020000000000004</v>
      </c>
      <c r="BN22" s="19">
        <v>-9.5167000000000002</v>
      </c>
      <c r="BO22" s="19">
        <v>-2.4916999999999998</v>
      </c>
      <c r="BP22" s="19">
        <v>-9.5167000000000002</v>
      </c>
      <c r="BQ22" s="19">
        <v>-2.0745</v>
      </c>
      <c r="BR22" s="19">
        <v>-9.5167000000000002</v>
      </c>
      <c r="BS22" s="17">
        <v>0</v>
      </c>
      <c r="BT22" s="17">
        <v>0</v>
      </c>
      <c r="BU22" s="17">
        <v>4.0297000000000001</v>
      </c>
      <c r="BV22" s="17">
        <v>8.0645000000000007</v>
      </c>
      <c r="BW22" s="17">
        <v>7.2992999999999997</v>
      </c>
      <c r="BX22" s="17">
        <v>7.9794</v>
      </c>
      <c r="BY22" s="17">
        <v>11.0852</v>
      </c>
      <c r="BZ22" s="17">
        <v>7.0339</v>
      </c>
      <c r="CA22" s="17">
        <v>14.0564</v>
      </c>
      <c r="CB22" s="17">
        <v>6.1543999999999999</v>
      </c>
      <c r="CC22" s="17">
        <v>14.0564</v>
      </c>
      <c r="CD22" s="17">
        <v>6.1543999999999999</v>
      </c>
      <c r="CE22" s="12">
        <v>-2.1945999999999999</v>
      </c>
      <c r="CF22" s="12">
        <v>-3.5141</v>
      </c>
      <c r="CG22" s="12">
        <v>-10.979100000000001</v>
      </c>
      <c r="CH22" s="12">
        <v>-3.9611000000000001</v>
      </c>
      <c r="CI22" s="12">
        <v>-2.5381</v>
      </c>
      <c r="CJ22" s="12">
        <v>-0.26860000000000001</v>
      </c>
      <c r="CK22" s="12">
        <v>-5.5720999999999998</v>
      </c>
      <c r="CL22" s="12">
        <v>-3.9821</v>
      </c>
      <c r="CM22" s="12">
        <v>-5.5720999999999998</v>
      </c>
      <c r="CN22" s="12">
        <v>-3.3673999999999999</v>
      </c>
      <c r="CO22" s="12">
        <v>-5.9791999999999996</v>
      </c>
      <c r="CP22" s="12">
        <v>-2.5857000000000001</v>
      </c>
      <c r="CQ22" s="12">
        <v>-3.9287000000000001</v>
      </c>
      <c r="CR22" s="12">
        <v>-8.9738000000000007</v>
      </c>
      <c r="CS22" s="12">
        <v>-4.6044</v>
      </c>
      <c r="CT22" s="12">
        <v>-1.651</v>
      </c>
      <c r="CU22" s="12">
        <v>-4.7003000000000004</v>
      </c>
      <c r="CV22" s="12">
        <v>-4.7815000000000003</v>
      </c>
      <c r="CW22" s="12">
        <v>-5.2831999999999999</v>
      </c>
      <c r="CX22" s="12">
        <v>-4.7815000000000003</v>
      </c>
      <c r="CY22" s="12">
        <v>-5.3105000000000002</v>
      </c>
      <c r="CZ22" s="12">
        <v>-4.5053000000000001</v>
      </c>
      <c r="DA22" s="12">
        <v>-4.2195999999999998</v>
      </c>
      <c r="DB22" s="12">
        <v>-13.3598</v>
      </c>
      <c r="DC22" s="12">
        <v>-4.1942000000000004</v>
      </c>
      <c r="DD22" s="12">
        <v>-2.6415999999999999</v>
      </c>
      <c r="DE22" s="12">
        <v>-4.4722999999999997</v>
      </c>
      <c r="DF22" s="12">
        <v>-8.1031999999999993</v>
      </c>
      <c r="DG22" s="12">
        <v>-4.9218999999999999</v>
      </c>
      <c r="DH22" s="12">
        <v>-8.1031999999999993</v>
      </c>
      <c r="DI22" s="12">
        <v>-5.3619000000000003</v>
      </c>
      <c r="DJ22" s="12">
        <v>2.5476000000000001</v>
      </c>
      <c r="DK22" s="12">
        <v>-4.2012</v>
      </c>
      <c r="DL22" s="12">
        <v>3.3871000000000002</v>
      </c>
      <c r="DM22" s="12">
        <v>-3.5611000000000002</v>
      </c>
      <c r="DN22" s="12">
        <v>5.5639000000000003</v>
      </c>
      <c r="DO22" s="12">
        <v>-3.6880999999999999</v>
      </c>
      <c r="DP22" s="12">
        <v>6.0941000000000001</v>
      </c>
    </row>
    <row r="23" spans="2:120" x14ac:dyDescent="0.2">
      <c r="B23" s="1" t="s">
        <v>109</v>
      </c>
      <c r="C23" s="1"/>
      <c r="D23" s="5">
        <f t="shared" si="41"/>
        <v>23.067</v>
      </c>
      <c r="E23" s="5">
        <f t="shared" si="42"/>
        <v>22.051600000000001</v>
      </c>
      <c r="F23" s="5">
        <f t="shared" si="43"/>
        <v>4.0570000000000004</v>
      </c>
      <c r="G23" s="5">
        <f t="shared" si="44"/>
        <v>1.2814000000000001</v>
      </c>
      <c r="H23" s="5">
        <f t="shared" si="45"/>
        <v>2.1539000000000001</v>
      </c>
      <c r="I23" s="5">
        <f t="shared" si="46"/>
        <v>1.2134999999999998</v>
      </c>
      <c r="J23" s="5">
        <f t="shared" si="47"/>
        <v>3.0829000000000004</v>
      </c>
      <c r="K23" s="5">
        <f t="shared" si="48"/>
        <v>1.3125999999999998</v>
      </c>
      <c r="L23" s="5">
        <v>8.5071959804626562</v>
      </c>
      <c r="M23" s="5">
        <v>2.7134342538561715</v>
      </c>
      <c r="N23" s="5">
        <v>6.1932165630066933</v>
      </c>
      <c r="O23" s="5">
        <v>2.1809297329350166</v>
      </c>
      <c r="P23" s="5">
        <f t="shared" si="57"/>
        <v>9.0854118943501962</v>
      </c>
      <c r="Q23" s="5">
        <f t="shared" ref="Q23:Q28" si="68">((CG23-CI23)^2+(CH23-CJ23)^2)^0.5</f>
        <v>9.1879894802943713</v>
      </c>
      <c r="R23" s="5">
        <f t="shared" si="58"/>
        <v>6.9326804585239614</v>
      </c>
      <c r="S23" s="5">
        <f t="shared" si="59"/>
        <v>7.202539659036943</v>
      </c>
      <c r="T23" s="5">
        <f t="shared" si="60"/>
        <v>8.2713479445613931</v>
      </c>
      <c r="U23" s="5">
        <f t="shared" si="61"/>
        <v>9.9020575881985256</v>
      </c>
      <c r="V23" s="5">
        <f t="shared" si="62"/>
        <v>1.5624725277584883</v>
      </c>
      <c r="W23" s="5">
        <f t="shared" si="63"/>
        <v>2.2500222221124844</v>
      </c>
      <c r="X23" s="5">
        <f t="shared" si="64"/>
        <v>0.52193770701109532</v>
      </c>
      <c r="Y23" s="5">
        <f t="shared" si="52"/>
        <v>1.724</v>
      </c>
      <c r="Z23" s="5">
        <f t="shared" si="53"/>
        <v>1.0064</v>
      </c>
      <c r="AA23" s="5">
        <f t="shared" si="54"/>
        <v>2.8302</v>
      </c>
      <c r="AB23" s="5">
        <f t="shared" si="55"/>
        <v>6.2775999999999996</v>
      </c>
      <c r="AC23" s="6">
        <f t="shared" si="56"/>
        <v>5.3346999999999998</v>
      </c>
      <c r="AD23" s="6">
        <f t="shared" si="65"/>
        <v>0.59050000000000002</v>
      </c>
      <c r="AE23" s="6">
        <f t="shared" si="66"/>
        <v>0.71629999999999994</v>
      </c>
      <c r="AF23" s="6">
        <f t="shared" si="67"/>
        <v>0.50419999999999998</v>
      </c>
      <c r="AG23" s="9">
        <v>0</v>
      </c>
      <c r="AH23" s="9">
        <v>0</v>
      </c>
      <c r="AI23" s="9">
        <v>0</v>
      </c>
      <c r="AJ23" s="9">
        <v>-1.2814000000000001</v>
      </c>
      <c r="AK23" s="9">
        <v>0</v>
      </c>
      <c r="AL23" s="9">
        <v>-1.9031</v>
      </c>
      <c r="AM23" s="9">
        <v>0</v>
      </c>
      <c r="AN23" s="9">
        <v>-4.0570000000000004</v>
      </c>
      <c r="AO23" s="9">
        <v>0</v>
      </c>
      <c r="AP23" s="9">
        <v>-5.2705000000000002</v>
      </c>
      <c r="AQ23" s="9">
        <v>0</v>
      </c>
      <c r="AR23" s="9">
        <v>-8.3534000000000006</v>
      </c>
      <c r="AS23" s="21">
        <v>0</v>
      </c>
      <c r="AT23" s="9">
        <v>-9.6660000000000004</v>
      </c>
      <c r="AU23" s="9">
        <v>0</v>
      </c>
      <c r="AV23" s="9">
        <v>-22.051600000000001</v>
      </c>
      <c r="AW23" s="9">
        <v>0</v>
      </c>
      <c r="AX23" s="9">
        <v>-23.067</v>
      </c>
      <c r="AY23" s="18">
        <v>3.2740999999999998</v>
      </c>
      <c r="AZ23" s="18">
        <v>-8.8194999999999997</v>
      </c>
      <c r="BA23" s="19">
        <v>2.9032</v>
      </c>
      <c r="BB23" s="19">
        <v>-8.8194999999999997</v>
      </c>
      <c r="BC23" s="19">
        <v>1.4275</v>
      </c>
      <c r="BD23" s="19">
        <v>-8.8194999999999997</v>
      </c>
      <c r="BE23" s="19">
        <v>0.89659999999999995</v>
      </c>
      <c r="BF23" s="19">
        <v>-8.8194999999999997</v>
      </c>
      <c r="BG23" s="19">
        <v>0.51049999999999995</v>
      </c>
      <c r="BH23" s="19">
        <v>-8.8194999999999997</v>
      </c>
      <c r="BI23" s="19">
        <v>-0.49590000000000001</v>
      </c>
      <c r="BJ23" s="19">
        <v>-8.8194999999999997</v>
      </c>
      <c r="BK23" s="19">
        <v>-0.82740000000000002</v>
      </c>
      <c r="BL23" s="19">
        <v>-8.8194999999999997</v>
      </c>
      <c r="BM23" s="19">
        <v>-1.4027000000000001</v>
      </c>
      <c r="BN23" s="19">
        <v>-8.8194999999999997</v>
      </c>
      <c r="BO23" s="19">
        <v>-3.3744000000000001</v>
      </c>
      <c r="BP23" s="19">
        <v>-8.8194999999999997</v>
      </c>
      <c r="BQ23" s="19">
        <v>-2.0606</v>
      </c>
      <c r="BR23" s="19">
        <v>-8.8194999999999997</v>
      </c>
      <c r="BS23" s="17">
        <v>0</v>
      </c>
      <c r="BT23" s="17">
        <v>0</v>
      </c>
      <c r="BU23" s="17">
        <v>6.2967000000000004</v>
      </c>
      <c r="BV23" s="17">
        <v>-4.0056000000000003</v>
      </c>
      <c r="BW23" s="17">
        <v>6.9817999999999998</v>
      </c>
      <c r="BX23" s="17">
        <v>-6.7474999999999996</v>
      </c>
      <c r="BY23" s="17">
        <v>7.4454000000000002</v>
      </c>
      <c r="BZ23" s="17">
        <v>-10.4762</v>
      </c>
      <c r="CA23" s="17">
        <v>5.8268000000000004</v>
      </c>
      <c r="CB23" s="17">
        <v>-12.414899999999999</v>
      </c>
      <c r="CC23" s="17">
        <v>3.871</v>
      </c>
      <c r="CD23" s="17">
        <v>-11.432499999999999</v>
      </c>
      <c r="CE23" s="12">
        <v>-0.63880000000000003</v>
      </c>
      <c r="CF23" s="12">
        <v>1.5207999999999999</v>
      </c>
      <c r="CG23" s="12">
        <v>4.4684999999999997</v>
      </c>
      <c r="CH23" s="12">
        <v>9.0348000000000006</v>
      </c>
      <c r="CI23" s="12">
        <v>6.8135000000000003</v>
      </c>
      <c r="CJ23" s="12">
        <v>0.15110000000000001</v>
      </c>
      <c r="CK23" s="12">
        <v>2.0383</v>
      </c>
      <c r="CL23" s="12">
        <v>4.6196000000000002</v>
      </c>
      <c r="CM23" s="12">
        <v>1.4478</v>
      </c>
      <c r="CN23" s="12">
        <v>4.6196000000000002</v>
      </c>
      <c r="CO23" s="12">
        <v>0.28000000000000003</v>
      </c>
      <c r="CP23" s="12">
        <v>0.95189999999999997</v>
      </c>
      <c r="CQ23" s="12">
        <v>4.7015000000000002</v>
      </c>
      <c r="CR23" s="12">
        <v>-4.3878000000000004</v>
      </c>
      <c r="CS23" s="12">
        <v>7.9038000000000004</v>
      </c>
      <c r="CT23" s="12">
        <v>2.0636999999999999</v>
      </c>
      <c r="CU23" s="12">
        <v>3.1705999999999999</v>
      </c>
      <c r="CV23" s="12">
        <v>-2.2599999999999998</v>
      </c>
      <c r="CW23" s="12">
        <v>2.4542999999999999</v>
      </c>
      <c r="CX23" s="12">
        <v>-2.2599999999999998</v>
      </c>
      <c r="CY23" s="12">
        <v>3.335</v>
      </c>
      <c r="CZ23" s="12">
        <v>-1.9983</v>
      </c>
      <c r="DA23" s="12">
        <v>-4.8939000000000004</v>
      </c>
      <c r="DB23" s="12">
        <v>-1.1614</v>
      </c>
      <c r="DC23" s="12">
        <v>2.1208999999999998</v>
      </c>
      <c r="DD23" s="12">
        <v>-8.1501999999999999</v>
      </c>
      <c r="DE23" s="12">
        <v>-0.2248</v>
      </c>
      <c r="DF23" s="12">
        <v>-1.7577</v>
      </c>
      <c r="DG23" s="12">
        <v>-0.2248</v>
      </c>
      <c r="DH23" s="12">
        <v>-1.2535000000000001</v>
      </c>
      <c r="DI23" s="12">
        <v>3.0600999999999998</v>
      </c>
      <c r="DJ23" s="12">
        <v>2.6549</v>
      </c>
      <c r="DK23" s="12">
        <v>4.3815</v>
      </c>
      <c r="DL23" s="12">
        <v>3.4887000000000001</v>
      </c>
      <c r="DM23" s="12">
        <v>5.0019</v>
      </c>
      <c r="DN23" s="12">
        <v>5.6515000000000004</v>
      </c>
      <c r="DO23" s="12">
        <v>4.8742999999999999</v>
      </c>
      <c r="DP23" s="12">
        <v>6.1576000000000004</v>
      </c>
    </row>
    <row r="24" spans="2:120" x14ac:dyDescent="0.2">
      <c r="B24" s="1" t="s">
        <v>110</v>
      </c>
      <c r="C24" s="1"/>
      <c r="D24" s="5">
        <f t="shared" si="41"/>
        <v>24.742799999999999</v>
      </c>
      <c r="E24" s="5">
        <f t="shared" si="42"/>
        <v>23.365500000000001</v>
      </c>
      <c r="F24" s="5">
        <f t="shared" si="43"/>
        <v>4.6596000000000002</v>
      </c>
      <c r="G24" s="5">
        <f t="shared" si="44"/>
        <v>1.6458999999999999</v>
      </c>
      <c r="H24" s="5">
        <f t="shared" si="45"/>
        <v>2.2650000000000001</v>
      </c>
      <c r="I24" s="5">
        <f t="shared" si="46"/>
        <v>1.2858999999999998</v>
      </c>
      <c r="J24" s="5">
        <f t="shared" si="47"/>
        <v>3.5743999999999998</v>
      </c>
      <c r="K24" s="5">
        <f t="shared" si="48"/>
        <v>1.7652999999999999</v>
      </c>
      <c r="L24" s="5">
        <f t="shared" si="49"/>
        <v>10.216932511277539</v>
      </c>
      <c r="M24" s="5">
        <f t="shared" si="50"/>
        <v>3.0512744632366324</v>
      </c>
      <c r="N24" s="5">
        <f t="shared" si="51"/>
        <v>4.6776116779826875</v>
      </c>
      <c r="O24" s="5" t="s">
        <v>566</v>
      </c>
      <c r="P24" s="5">
        <f t="shared" si="57"/>
        <v>10.110502583452515</v>
      </c>
      <c r="Q24" s="5">
        <f t="shared" si="68"/>
        <v>10.17208955721488</v>
      </c>
      <c r="R24" s="5">
        <f t="shared" si="58"/>
        <v>7.0068917003190512</v>
      </c>
      <c r="S24" s="5">
        <f t="shared" si="59"/>
        <v>7.8728770154245398</v>
      </c>
      <c r="T24" s="5">
        <f t="shared" si="60"/>
        <v>9.5534208140330552</v>
      </c>
      <c r="U24" s="5">
        <f t="shared" si="61"/>
        <v>10.35230481970078</v>
      </c>
      <c r="V24" s="5">
        <f t="shared" si="62"/>
        <v>1.8784600128828937</v>
      </c>
      <c r="W24" s="5">
        <f t="shared" si="63"/>
        <v>2.3167668203770524</v>
      </c>
      <c r="X24" s="5">
        <f t="shared" si="64"/>
        <v>0.52767236046622712</v>
      </c>
      <c r="Y24" s="5">
        <f t="shared" si="52"/>
        <v>1.8218000000000001</v>
      </c>
      <c r="Z24" s="5">
        <f t="shared" si="53"/>
        <v>1.1284000000000001</v>
      </c>
      <c r="AA24" s="5">
        <f t="shared" si="54"/>
        <v>3.2778999999999998</v>
      </c>
      <c r="AB24" s="5">
        <f t="shared" si="55"/>
        <v>6.5271999999999997</v>
      </c>
      <c r="AC24" s="6">
        <f t="shared" si="56"/>
        <v>7.2632000000000003</v>
      </c>
      <c r="AD24" s="6">
        <f t="shared" si="65"/>
        <v>0.63940000000000019</v>
      </c>
      <c r="AE24" s="6">
        <f t="shared" si="66"/>
        <v>0.72580000000000044</v>
      </c>
      <c r="AF24" s="6">
        <f t="shared" si="67"/>
        <v>0.53979999999999961</v>
      </c>
      <c r="AG24" s="9">
        <v>0</v>
      </c>
      <c r="AH24" s="9">
        <v>0</v>
      </c>
      <c r="AI24" s="9">
        <v>0</v>
      </c>
      <c r="AJ24" s="9">
        <v>-1.6458999999999999</v>
      </c>
      <c r="AK24" s="9">
        <v>0</v>
      </c>
      <c r="AL24" s="9">
        <v>-2.3946000000000001</v>
      </c>
      <c r="AM24" s="9">
        <v>0</v>
      </c>
      <c r="AN24" s="9">
        <v>-4.6596000000000002</v>
      </c>
      <c r="AO24" s="9">
        <v>0</v>
      </c>
      <c r="AP24" s="9">
        <v>-5.9455</v>
      </c>
      <c r="AQ24" s="9">
        <v>0</v>
      </c>
      <c r="AR24" s="9">
        <v>-9.5198999999999998</v>
      </c>
      <c r="AS24" s="9">
        <v>0</v>
      </c>
      <c r="AT24" s="9">
        <v>-11.2852</v>
      </c>
      <c r="AU24" s="9">
        <v>0</v>
      </c>
      <c r="AV24" s="9">
        <v>-23.365500000000001</v>
      </c>
      <c r="AW24" s="9">
        <v>0</v>
      </c>
      <c r="AX24" s="9">
        <v>-24.742799999999999</v>
      </c>
      <c r="AY24" s="18">
        <v>3.5592000000000001</v>
      </c>
      <c r="AZ24" s="18">
        <v>-10.1549</v>
      </c>
      <c r="BA24" s="19">
        <v>2.9876999999999998</v>
      </c>
      <c r="BB24" s="19">
        <v>-10.1549</v>
      </c>
      <c r="BC24" s="19">
        <v>1.7939000000000001</v>
      </c>
      <c r="BD24" s="19">
        <v>-10.1549</v>
      </c>
      <c r="BE24" s="19">
        <v>0.97729999999999995</v>
      </c>
      <c r="BF24" s="19">
        <v>-10.1549</v>
      </c>
      <c r="BG24" s="19">
        <v>0.50860000000000005</v>
      </c>
      <c r="BH24" s="19">
        <v>-10.1549</v>
      </c>
      <c r="BI24" s="19">
        <v>-0.61980000000000002</v>
      </c>
      <c r="BJ24" s="19">
        <v>-10.1549</v>
      </c>
      <c r="BK24" s="19">
        <v>-0.84450000000000003</v>
      </c>
      <c r="BL24" s="19">
        <v>-10.1549</v>
      </c>
      <c r="BM24" s="19">
        <v>-1.484</v>
      </c>
      <c r="BN24" s="19">
        <v>-10.1549</v>
      </c>
      <c r="BO24" s="19">
        <v>-3.5394999999999999</v>
      </c>
      <c r="BP24" s="19">
        <v>-10.1549</v>
      </c>
      <c r="BQ24" s="19">
        <v>-3.7040000000000002</v>
      </c>
      <c r="BR24" s="19">
        <v>-10.1549</v>
      </c>
      <c r="BS24" s="17">
        <v>0</v>
      </c>
      <c r="BT24" s="17">
        <v>0</v>
      </c>
      <c r="BU24" s="17">
        <v>-9.8964999999999996</v>
      </c>
      <c r="BV24" s="17">
        <v>2.5387</v>
      </c>
      <c r="BW24" s="17">
        <v>-12.753299999999999</v>
      </c>
      <c r="BX24" s="17">
        <v>3.6105999999999998</v>
      </c>
      <c r="BY24" s="17">
        <v>-12.753299999999999</v>
      </c>
      <c r="BZ24" s="17">
        <v>3.6105999999999998</v>
      </c>
      <c r="CA24" s="17">
        <v>-17.2682</v>
      </c>
      <c r="CB24" s="17">
        <v>4.8335999999999997</v>
      </c>
      <c r="CC24" s="17">
        <v>-17.2682</v>
      </c>
      <c r="CD24" s="17">
        <v>4.8335999999999997</v>
      </c>
      <c r="CE24" s="12">
        <v>0.22159999999999999</v>
      </c>
      <c r="CF24" s="12">
        <v>0.95879999999999999</v>
      </c>
      <c r="CG24" s="12">
        <v>-6.4827000000000004</v>
      </c>
      <c r="CH24" s="12">
        <v>8.5267999999999997</v>
      </c>
      <c r="CI24" s="12">
        <v>3.5503</v>
      </c>
      <c r="CJ24" s="12">
        <v>10.203200000000001</v>
      </c>
      <c r="CK24" s="12">
        <v>-2.9571999999999998</v>
      </c>
      <c r="CL24" s="12">
        <v>5.4641999999999999</v>
      </c>
      <c r="CM24" s="12">
        <v>-3.5966</v>
      </c>
      <c r="CN24" s="12">
        <v>5.4641999999999999</v>
      </c>
      <c r="CO24" s="12">
        <v>-3.2035999999999998</v>
      </c>
      <c r="CP24" s="12">
        <v>6.6942000000000004</v>
      </c>
      <c r="CQ24" s="12">
        <v>-8.1439000000000004</v>
      </c>
      <c r="CR24" s="12">
        <v>1.7253000000000001</v>
      </c>
      <c r="CS24" s="12">
        <v>-0.32319999999999999</v>
      </c>
      <c r="CT24" s="12">
        <v>0.82040000000000002</v>
      </c>
      <c r="CU24" s="12">
        <v>-5.4444999999999997</v>
      </c>
      <c r="CV24" s="12">
        <v>3.8957000000000002</v>
      </c>
      <c r="CW24" s="12">
        <v>-6.1703000000000001</v>
      </c>
      <c r="CX24" s="12">
        <v>3.8957000000000002</v>
      </c>
      <c r="CY24" s="12">
        <v>-5.9817</v>
      </c>
      <c r="CZ24" s="12">
        <v>4.7003000000000004</v>
      </c>
      <c r="DA24" s="12">
        <v>-8.3698999999999995</v>
      </c>
      <c r="DB24" s="12">
        <v>-4.5498000000000003</v>
      </c>
      <c r="DC24" s="12">
        <v>0.1613</v>
      </c>
      <c r="DD24" s="12">
        <v>-10.414</v>
      </c>
      <c r="DE24" s="12">
        <v>-6.8109999999999999</v>
      </c>
      <c r="DF24" s="12">
        <v>-0.59309999999999996</v>
      </c>
      <c r="DG24" s="12">
        <v>-7.3507999999999996</v>
      </c>
      <c r="DH24" s="12">
        <v>-0.59309999999999996</v>
      </c>
      <c r="DI24" s="12">
        <v>1.4807999999999999</v>
      </c>
      <c r="DJ24" s="12">
        <v>-1.1506000000000001</v>
      </c>
      <c r="DK24" s="12">
        <v>2.9527000000000001</v>
      </c>
      <c r="DL24" s="12">
        <v>1.6500000000000001E-2</v>
      </c>
      <c r="DM24" s="12">
        <v>3.4512</v>
      </c>
      <c r="DN24" s="12">
        <v>2.2789999999999999</v>
      </c>
      <c r="DO24" s="12">
        <v>3.2728000000000002</v>
      </c>
      <c r="DP24" s="12">
        <v>2.7755999999999998</v>
      </c>
    </row>
    <row r="25" spans="2:120" x14ac:dyDescent="0.2">
      <c r="B25" s="1" t="s">
        <v>111</v>
      </c>
      <c r="C25" s="1"/>
      <c r="D25" s="5">
        <f t="shared" si="41"/>
        <v>19.0379</v>
      </c>
      <c r="E25" s="5">
        <f t="shared" si="42"/>
        <v>17.647300000000001</v>
      </c>
      <c r="F25" s="5">
        <f t="shared" si="43"/>
        <v>3.6551</v>
      </c>
      <c r="G25" s="5">
        <f t="shared" si="44"/>
        <v>1.2109000000000001</v>
      </c>
      <c r="H25" s="5">
        <f t="shared" si="45"/>
        <v>1.8828</v>
      </c>
      <c r="I25" s="5">
        <f t="shared" si="46"/>
        <v>1.3099999999999996</v>
      </c>
      <c r="J25" s="5">
        <f t="shared" si="47"/>
        <v>2.7165000000000008</v>
      </c>
      <c r="K25" s="5">
        <f t="shared" si="48"/>
        <v>1.1448999999999989</v>
      </c>
      <c r="L25" s="5">
        <f t="shared" si="49"/>
        <v>7.5146590102279429</v>
      </c>
      <c r="M25" s="5">
        <f t="shared" si="50"/>
        <v>2.4501998796016613</v>
      </c>
      <c r="N25" s="5">
        <f t="shared" si="51"/>
        <v>2.7939820060265252</v>
      </c>
      <c r="O25" s="5" t="s">
        <v>566</v>
      </c>
      <c r="P25" s="5">
        <f t="shared" si="57"/>
        <v>8.1421804278706578</v>
      </c>
      <c r="Q25" s="5">
        <f t="shared" si="68"/>
        <v>8.5756478763997759</v>
      </c>
      <c r="R25" s="5">
        <f t="shared" si="58"/>
        <v>5.5283734976935124</v>
      </c>
      <c r="S25" s="5">
        <f t="shared" si="59"/>
        <v>6.2220267252720802</v>
      </c>
      <c r="T25" s="5">
        <f t="shared" si="60"/>
        <v>7.422727719645926</v>
      </c>
      <c r="U25" s="5">
        <f t="shared" si="61"/>
        <v>9.1390020297623327</v>
      </c>
      <c r="V25" s="5">
        <f t="shared" si="62"/>
        <v>1.771898047292789</v>
      </c>
      <c r="W25" s="5">
        <f t="shared" si="63"/>
        <v>1.9117314978835289</v>
      </c>
      <c r="X25" s="5">
        <f t="shared" si="64"/>
        <v>0.39932648296851037</v>
      </c>
      <c r="Y25" s="5">
        <f t="shared" si="52"/>
        <v>1.4447000000000001</v>
      </c>
      <c r="Z25" s="5">
        <f t="shared" si="53"/>
        <v>0.85600000000000009</v>
      </c>
      <c r="AA25" s="5">
        <f t="shared" si="54"/>
        <v>2.601</v>
      </c>
      <c r="AB25" s="5">
        <f t="shared" si="55"/>
        <v>5.9353999999999996</v>
      </c>
      <c r="AC25" s="6">
        <f t="shared" si="56"/>
        <v>5.8566000000000003</v>
      </c>
      <c r="AD25" s="6">
        <f t="shared" si="65"/>
        <v>0.5448000000000004</v>
      </c>
      <c r="AE25" s="6">
        <f t="shared" si="66"/>
        <v>0.56639999999999979</v>
      </c>
      <c r="AF25" s="6">
        <f t="shared" si="67"/>
        <v>0.42040000000000077</v>
      </c>
      <c r="AG25" s="9">
        <v>0</v>
      </c>
      <c r="AH25" s="9">
        <v>0</v>
      </c>
      <c r="AI25" s="9">
        <v>0</v>
      </c>
      <c r="AJ25" s="9">
        <v>-1.2109000000000001</v>
      </c>
      <c r="AK25" s="9">
        <v>0</v>
      </c>
      <c r="AL25" s="9">
        <v>-1.7723</v>
      </c>
      <c r="AM25" s="9">
        <v>0</v>
      </c>
      <c r="AN25" s="9">
        <v>-3.6551</v>
      </c>
      <c r="AO25" s="9">
        <v>0</v>
      </c>
      <c r="AP25" s="9">
        <v>-4.9650999999999996</v>
      </c>
      <c r="AQ25" s="9">
        <v>0</v>
      </c>
      <c r="AR25" s="9">
        <v>-7.6816000000000004</v>
      </c>
      <c r="AS25" s="9">
        <v>0</v>
      </c>
      <c r="AT25" s="9">
        <v>-8.8264999999999993</v>
      </c>
      <c r="AU25" s="9">
        <v>0</v>
      </c>
      <c r="AV25" s="9">
        <v>-17.647300000000001</v>
      </c>
      <c r="AW25" s="9">
        <v>0</v>
      </c>
      <c r="AX25" s="9">
        <v>-19.0379</v>
      </c>
      <c r="AY25" s="18">
        <v>3.1839</v>
      </c>
      <c r="AZ25" s="18">
        <v>-8.2848000000000006</v>
      </c>
      <c r="BA25" s="19">
        <v>3.4359999999999999</v>
      </c>
      <c r="BB25" s="19">
        <v>-8.2848000000000006</v>
      </c>
      <c r="BC25" s="19">
        <v>1.905</v>
      </c>
      <c r="BD25" s="19">
        <v>-8.2848000000000006</v>
      </c>
      <c r="BE25" s="19">
        <v>1.8663000000000001</v>
      </c>
      <c r="BF25" s="19">
        <v>-8.2848000000000006</v>
      </c>
      <c r="BG25" s="19">
        <v>1.5799000000000001</v>
      </c>
      <c r="BH25" s="19">
        <v>-8.2848000000000006</v>
      </c>
      <c r="BI25" s="19">
        <v>0.72389999999999999</v>
      </c>
      <c r="BJ25" s="19">
        <v>-8.2848000000000006</v>
      </c>
      <c r="BK25" s="19">
        <v>0.42159999999999997</v>
      </c>
      <c r="BL25" s="19">
        <v>-8.2848000000000006</v>
      </c>
      <c r="BM25" s="19">
        <v>-0.69599999999999995</v>
      </c>
      <c r="BN25" s="19">
        <v>-8.2848000000000006</v>
      </c>
      <c r="BO25" s="19">
        <v>-2.4994000000000001</v>
      </c>
      <c r="BP25" s="19">
        <v>-8.2848000000000006</v>
      </c>
      <c r="BQ25" s="19">
        <v>-2.6726999999999999</v>
      </c>
      <c r="BR25" s="19">
        <v>-8.2848000000000006</v>
      </c>
      <c r="BS25" s="17">
        <v>0</v>
      </c>
      <c r="BT25" s="17">
        <v>0</v>
      </c>
      <c r="BU25" s="17">
        <v>3.5598000000000001</v>
      </c>
      <c r="BV25" s="17">
        <v>6.6180000000000003</v>
      </c>
      <c r="BW25" s="17">
        <v>5.0824999999999996</v>
      </c>
      <c r="BX25" s="17">
        <v>8.5375999999999994</v>
      </c>
      <c r="BY25" s="17">
        <v>5.0824999999999996</v>
      </c>
      <c r="BZ25" s="17">
        <v>8.5375999999999994</v>
      </c>
      <c r="CA25" s="17">
        <v>7.2117000000000004</v>
      </c>
      <c r="CB25" s="17">
        <v>10.3467</v>
      </c>
      <c r="CC25" s="17">
        <v>7.2117000000000004</v>
      </c>
      <c r="CD25" s="17">
        <v>10.3467</v>
      </c>
      <c r="CE25" s="12">
        <v>-7.5876000000000001</v>
      </c>
      <c r="CF25" s="12">
        <v>1.7431000000000001</v>
      </c>
      <c r="CG25" s="12">
        <v>-9.6310000000000002</v>
      </c>
      <c r="CH25" s="12">
        <v>-6.1384999999999996</v>
      </c>
      <c r="CI25" s="12">
        <v>-6.3005000000000004</v>
      </c>
      <c r="CJ25" s="12">
        <v>1.764</v>
      </c>
      <c r="CK25" s="12">
        <v>-8.1585000000000001</v>
      </c>
      <c r="CL25" s="12">
        <v>-1.6567000000000001</v>
      </c>
      <c r="CM25" s="12">
        <v>-8.7033000000000005</v>
      </c>
      <c r="CN25" s="12">
        <v>-1.6567000000000001</v>
      </c>
      <c r="CO25" s="12">
        <v>-9.0195000000000007</v>
      </c>
      <c r="CP25" s="12">
        <v>-0.96650000000000003</v>
      </c>
      <c r="CQ25" s="12">
        <v>-13.536300000000001</v>
      </c>
      <c r="CR25" s="12">
        <v>-4.1542000000000003</v>
      </c>
      <c r="CS25" s="12">
        <v>-7.5559000000000003</v>
      </c>
      <c r="CT25" s="12">
        <v>-2.4371</v>
      </c>
      <c r="CU25" s="12">
        <v>-10.385400000000001</v>
      </c>
      <c r="CV25" s="12">
        <v>-2.2898000000000001</v>
      </c>
      <c r="CW25" s="12">
        <v>-10.9518</v>
      </c>
      <c r="CX25" s="12">
        <v>-2.2898000000000001</v>
      </c>
      <c r="CY25" s="12">
        <v>-11.051500000000001</v>
      </c>
      <c r="CZ25" s="12">
        <v>-1.7742</v>
      </c>
      <c r="DA25" s="12">
        <v>-17.659300000000002</v>
      </c>
      <c r="DB25" s="12">
        <v>-5.1555999999999997</v>
      </c>
      <c r="DC25" s="12">
        <v>-8.7154000000000007</v>
      </c>
      <c r="DD25" s="12">
        <v>-7.0339</v>
      </c>
      <c r="DE25" s="12">
        <v>-13.6366</v>
      </c>
      <c r="DF25" s="12">
        <v>-3.2029000000000001</v>
      </c>
      <c r="DG25" s="12">
        <v>-14.057</v>
      </c>
      <c r="DH25" s="12">
        <v>-3.2029000000000001</v>
      </c>
      <c r="DI25" s="12">
        <v>-3.883</v>
      </c>
      <c r="DJ25" s="12">
        <v>6.2191999999999998</v>
      </c>
      <c r="DK25" s="12">
        <v>-2.6168</v>
      </c>
      <c r="DL25" s="12">
        <v>4.9797000000000002</v>
      </c>
      <c r="DM25" s="12">
        <v>-2.6524000000000001</v>
      </c>
      <c r="DN25" s="12">
        <v>3.0682999999999998</v>
      </c>
      <c r="DO25" s="12">
        <v>-2.8816000000000002</v>
      </c>
      <c r="DP25" s="12">
        <v>2.7412999999999998</v>
      </c>
    </row>
    <row r="26" spans="2:120" x14ac:dyDescent="0.2">
      <c r="B26" s="1" t="s">
        <v>139</v>
      </c>
      <c r="C26" s="1"/>
      <c r="D26" s="5">
        <f t="shared" si="41"/>
        <v>20.579699999999999</v>
      </c>
      <c r="E26" s="5">
        <f t="shared" si="42"/>
        <v>20.366399999999999</v>
      </c>
      <c r="F26" s="5">
        <f t="shared" si="43"/>
        <v>3.6366000000000001</v>
      </c>
      <c r="G26" s="5">
        <f t="shared" si="44"/>
        <v>1.3251999999999999</v>
      </c>
      <c r="H26" s="5">
        <f t="shared" si="45"/>
        <v>1.663</v>
      </c>
      <c r="I26" s="5">
        <f t="shared" si="46"/>
        <v>1.1430000000000002</v>
      </c>
      <c r="J26" s="5">
        <f t="shared" si="47"/>
        <v>2.7273999999999994</v>
      </c>
      <c r="K26" s="5">
        <f t="shared" si="48"/>
        <v>1.5094000000000012</v>
      </c>
      <c r="L26" s="5">
        <f t="shared" si="49"/>
        <v>8.6064581019139332</v>
      </c>
      <c r="M26" s="5">
        <f t="shared" si="50"/>
        <v>2.6612160096467181</v>
      </c>
      <c r="N26" s="5">
        <f t="shared" si="51"/>
        <v>4.586729634835244</v>
      </c>
      <c r="O26" s="5" t="s">
        <v>566</v>
      </c>
      <c r="P26" s="5">
        <f t="shared" si="57"/>
        <v>8.0036826505053291</v>
      </c>
      <c r="Q26" s="5">
        <f t="shared" si="68"/>
        <v>8.780910484112681</v>
      </c>
      <c r="R26" s="5">
        <f t="shared" si="58"/>
        <v>5.5016096380968351</v>
      </c>
      <c r="S26" s="5">
        <f t="shared" si="59"/>
        <v>7.136949407835254</v>
      </c>
      <c r="T26" s="5">
        <f t="shared" si="60"/>
        <v>8.0031423878374177</v>
      </c>
      <c r="U26" s="5">
        <f t="shared" si="61"/>
        <v>9.2975958252657964</v>
      </c>
      <c r="V26" s="5">
        <f t="shared" si="62"/>
        <v>1.5541928451771998</v>
      </c>
      <c r="W26" s="5">
        <f t="shared" si="63"/>
        <v>2.233696863945509</v>
      </c>
      <c r="X26" s="5">
        <f t="shared" si="64"/>
        <v>0.67236027544762045</v>
      </c>
      <c r="Y26" s="5">
        <f t="shared" si="52"/>
        <v>1.7412000000000001</v>
      </c>
      <c r="Z26" s="5">
        <f t="shared" si="53"/>
        <v>0.90669999999999984</v>
      </c>
      <c r="AA26" s="5">
        <f t="shared" si="54"/>
        <v>2.5228000000000002</v>
      </c>
      <c r="AB26" s="5">
        <f t="shared" si="55"/>
        <v>5.5785</v>
      </c>
      <c r="AC26" s="6">
        <f t="shared" si="56"/>
        <v>5.1911000000000005</v>
      </c>
      <c r="AD26" s="6">
        <f t="shared" si="65"/>
        <v>0.5766</v>
      </c>
      <c r="AE26" s="6">
        <f t="shared" si="66"/>
        <v>0.47429999999999994</v>
      </c>
      <c r="AF26" s="6">
        <f t="shared" si="67"/>
        <v>0.4375</v>
      </c>
      <c r="AG26" s="9">
        <v>0</v>
      </c>
      <c r="AH26" s="9">
        <v>0</v>
      </c>
      <c r="AI26" s="9">
        <v>0</v>
      </c>
      <c r="AJ26" s="9">
        <v>-1.3251999999999999</v>
      </c>
      <c r="AK26" s="9">
        <v>0</v>
      </c>
      <c r="AL26" s="9">
        <v>-1.9736</v>
      </c>
      <c r="AM26" s="9">
        <v>0</v>
      </c>
      <c r="AN26" s="9">
        <v>-3.6366000000000001</v>
      </c>
      <c r="AO26" s="9">
        <v>0</v>
      </c>
      <c r="AP26" s="9">
        <v>-4.7796000000000003</v>
      </c>
      <c r="AQ26" s="9">
        <v>0</v>
      </c>
      <c r="AR26" s="9">
        <v>-7.5069999999999997</v>
      </c>
      <c r="AS26" s="9">
        <v>0</v>
      </c>
      <c r="AT26" s="9">
        <v>-9.0164000000000009</v>
      </c>
      <c r="AU26" s="9">
        <v>0</v>
      </c>
      <c r="AV26" s="9">
        <v>-20.366399999999999</v>
      </c>
      <c r="AW26" s="9">
        <v>0</v>
      </c>
      <c r="AX26" s="9">
        <v>-20.579699999999999</v>
      </c>
      <c r="AY26" s="18">
        <v>-2.0299999999999999E-2</v>
      </c>
      <c r="AZ26" s="18">
        <v>0</v>
      </c>
      <c r="BA26" s="19">
        <v>2.1000000000000001E-2</v>
      </c>
      <c r="BB26" s="19">
        <v>0</v>
      </c>
      <c r="BC26" s="19">
        <v>-1.3532</v>
      </c>
      <c r="BD26" s="19">
        <v>0</v>
      </c>
      <c r="BE26" s="19">
        <v>-5.2114000000000003</v>
      </c>
      <c r="BF26" s="19">
        <v>0</v>
      </c>
      <c r="BG26" s="19">
        <v>-5.7252000000000001</v>
      </c>
      <c r="BH26" s="19">
        <v>0</v>
      </c>
      <c r="BI26" s="19">
        <v>-6.6318999999999999</v>
      </c>
      <c r="BJ26" s="19">
        <v>0</v>
      </c>
      <c r="BK26" s="19">
        <v>-6.9526000000000003</v>
      </c>
      <c r="BL26" s="19">
        <v>0</v>
      </c>
      <c r="BM26" s="19">
        <v>-3.8759999999999999</v>
      </c>
      <c r="BN26" s="19">
        <v>0</v>
      </c>
      <c r="BO26" s="19">
        <v>-5.5575000000000001</v>
      </c>
      <c r="BP26" s="19">
        <v>0</v>
      </c>
      <c r="BQ26" s="19">
        <v>-5.2114000000000003</v>
      </c>
      <c r="BR26" s="19">
        <v>0</v>
      </c>
      <c r="BS26" s="17">
        <v>0</v>
      </c>
      <c r="BT26" s="17">
        <v>0</v>
      </c>
      <c r="BU26" s="17">
        <v>6.6204999999999998</v>
      </c>
      <c r="BV26" s="17">
        <v>5.4991000000000003</v>
      </c>
      <c r="BW26" s="17">
        <v>8.9954000000000001</v>
      </c>
      <c r="BX26" s="17">
        <v>6.6999000000000004</v>
      </c>
      <c r="BY26" s="17">
        <v>11.671900000000001</v>
      </c>
      <c r="BZ26" s="17">
        <v>6.8021000000000003</v>
      </c>
      <c r="CA26" s="17">
        <v>13.392099999999999</v>
      </c>
      <c r="CB26" s="17">
        <v>5.976</v>
      </c>
      <c r="CC26" s="17">
        <v>13.392099999999999</v>
      </c>
      <c r="CD26" s="17">
        <v>5.976</v>
      </c>
      <c r="CE26" s="12">
        <v>0.17649999999999999</v>
      </c>
      <c r="CF26" s="12">
        <v>1.0610999999999999</v>
      </c>
      <c r="CG26" s="12">
        <v>-7.0701000000000001</v>
      </c>
      <c r="CH26" s="12">
        <v>4.4589999999999996</v>
      </c>
      <c r="CI26" s="12">
        <v>1.7101</v>
      </c>
      <c r="CJ26" s="12">
        <v>4.5707000000000004</v>
      </c>
      <c r="CK26" s="12">
        <v>-1.851</v>
      </c>
      <c r="CL26" s="12">
        <v>1.8828</v>
      </c>
      <c r="CM26" s="12">
        <v>-1.851</v>
      </c>
      <c r="CN26" s="12">
        <v>2.4594</v>
      </c>
      <c r="CO26" s="12">
        <v>-1.1309</v>
      </c>
      <c r="CP26" s="12">
        <v>2.2738999999999998</v>
      </c>
      <c r="CQ26" s="12">
        <v>-6.6318999999999999</v>
      </c>
      <c r="CR26" s="12">
        <v>2.3557999999999999</v>
      </c>
      <c r="CS26" s="12">
        <v>-2.6225000000000001</v>
      </c>
      <c r="CT26" s="12">
        <v>8.2600999999999996</v>
      </c>
      <c r="CU26" s="12">
        <v>-3.2461000000000002</v>
      </c>
      <c r="CV26" s="12">
        <v>2.1659999999999999</v>
      </c>
      <c r="CW26" s="12">
        <v>-3.2461000000000002</v>
      </c>
      <c r="CX26" s="12">
        <v>2.6402999999999999</v>
      </c>
      <c r="CY26" s="12">
        <v>-2.9788000000000001</v>
      </c>
      <c r="CZ26" s="12">
        <v>2.1398999999999999</v>
      </c>
      <c r="DA26" s="12">
        <v>-10.340999999999999</v>
      </c>
      <c r="DB26" s="12">
        <v>5.2781000000000002</v>
      </c>
      <c r="DC26" s="12">
        <v>-2.0828000000000002</v>
      </c>
      <c r="DD26" s="12">
        <v>9.5497999999999994</v>
      </c>
      <c r="DE26" s="12">
        <v>-5.08</v>
      </c>
      <c r="DF26" s="12">
        <v>2.9197000000000002</v>
      </c>
      <c r="DG26" s="12">
        <v>-5.08</v>
      </c>
      <c r="DH26" s="12">
        <v>3.3572000000000002</v>
      </c>
      <c r="DI26" s="12">
        <v>-0.22670000000000001</v>
      </c>
      <c r="DJ26" s="12">
        <v>5.8852000000000002</v>
      </c>
      <c r="DK26" s="12">
        <v>1.0896999999999999</v>
      </c>
      <c r="DL26" s="12">
        <v>5.0590000000000002</v>
      </c>
      <c r="DM26" s="12">
        <v>1.8459000000000001</v>
      </c>
      <c r="DN26" s="12">
        <v>2.9571999999999998</v>
      </c>
      <c r="DO26" s="12">
        <v>1.6954</v>
      </c>
      <c r="DP26" s="12">
        <v>2.3018999999999998</v>
      </c>
    </row>
    <row r="27" spans="2:120" x14ac:dyDescent="0.2">
      <c r="B27" s="1" t="s">
        <v>140</v>
      </c>
      <c r="C27" s="1"/>
      <c r="D27" s="5">
        <f t="shared" si="41"/>
        <v>22.3139</v>
      </c>
      <c r="E27" s="5">
        <f t="shared" si="42"/>
        <v>21.005199999999999</v>
      </c>
      <c r="F27" s="5">
        <f t="shared" si="43"/>
        <v>4.8456999999999999</v>
      </c>
      <c r="G27" s="5">
        <f t="shared" si="44"/>
        <v>1.6345000000000001</v>
      </c>
      <c r="H27" s="5">
        <f t="shared" si="45"/>
        <v>2.5076000000000001</v>
      </c>
      <c r="I27" s="24">
        <f t="shared" si="46"/>
        <v>3.3248000000000006</v>
      </c>
      <c r="J27" s="24">
        <f t="shared" si="47"/>
        <v>1.6147999999999989</v>
      </c>
      <c r="K27" s="24">
        <f t="shared" si="48"/>
        <v>0.3188000000000013</v>
      </c>
      <c r="L27" s="5">
        <f t="shared" si="49"/>
        <v>8.2121612709444527</v>
      </c>
      <c r="M27" s="5">
        <f t="shared" si="50"/>
        <v>2.867516960717059</v>
      </c>
      <c r="N27" s="5">
        <f t="shared" si="51"/>
        <v>6.8787718470182044</v>
      </c>
      <c r="O27" s="5" t="s">
        <v>566</v>
      </c>
      <c r="P27" s="5">
        <f t="shared" si="57"/>
        <v>9.5288906578887769</v>
      </c>
      <c r="Q27" s="5">
        <f t="shared" si="68"/>
        <v>9.9011384850430204</v>
      </c>
      <c r="R27" s="5">
        <f t="shared" si="58"/>
        <v>6.3730153773547418</v>
      </c>
      <c r="S27" s="5">
        <f t="shared" si="59"/>
        <v>7.3791952847177038</v>
      </c>
      <c r="T27" s="5">
        <f t="shared" si="60"/>
        <v>8.506122672522423</v>
      </c>
      <c r="U27" s="5">
        <f t="shared" si="61"/>
        <v>10.161913923075712</v>
      </c>
      <c r="V27" s="5">
        <f t="shared" si="62"/>
        <v>1.7404838091749089</v>
      </c>
      <c r="W27" s="5">
        <f t="shared" si="63"/>
        <v>2.3301605524083526</v>
      </c>
      <c r="X27" s="5">
        <f t="shared" si="64"/>
        <v>0.4941983407499469</v>
      </c>
      <c r="Y27" s="5">
        <f t="shared" si="52"/>
        <v>1.7241000000000002</v>
      </c>
      <c r="Z27" s="5">
        <f t="shared" si="53"/>
        <v>0.8407</v>
      </c>
      <c r="AA27" s="5">
        <f t="shared" si="54"/>
        <v>2.5889000000000002</v>
      </c>
      <c r="AB27" s="5">
        <f t="shared" si="55"/>
        <v>7.0307000000000004</v>
      </c>
      <c r="AC27" s="6">
        <f t="shared" si="56"/>
        <v>5.0952000000000002</v>
      </c>
      <c r="AD27" s="24">
        <f t="shared" si="65"/>
        <v>0.78929999999999989</v>
      </c>
      <c r="AE27" s="6">
        <f t="shared" si="66"/>
        <v>0.69090000000000007</v>
      </c>
      <c r="AF27" s="6">
        <f t="shared" si="67"/>
        <v>0.49849999999999994</v>
      </c>
      <c r="AG27" s="9">
        <v>0</v>
      </c>
      <c r="AH27" s="9">
        <v>0</v>
      </c>
      <c r="AI27" s="9">
        <v>0</v>
      </c>
      <c r="AJ27" s="9">
        <v>-1.6345000000000001</v>
      </c>
      <c r="AK27" s="9">
        <v>0</v>
      </c>
      <c r="AL27" s="9">
        <v>-2.3380999999999998</v>
      </c>
      <c r="AM27" s="9">
        <v>0</v>
      </c>
      <c r="AN27" s="9">
        <v>-4.8456999999999999</v>
      </c>
      <c r="AO27" s="9">
        <v>0</v>
      </c>
      <c r="AP27" s="9">
        <v>-8.1705000000000005</v>
      </c>
      <c r="AQ27" s="9">
        <v>0</v>
      </c>
      <c r="AR27" s="9">
        <v>-9.7852999999999994</v>
      </c>
      <c r="AS27" s="9">
        <v>0</v>
      </c>
      <c r="AT27" s="9">
        <v>-10.104100000000001</v>
      </c>
      <c r="AU27" s="9">
        <v>0</v>
      </c>
      <c r="AV27" s="9">
        <v>-21.005199999999999</v>
      </c>
      <c r="AW27" s="9">
        <v>0</v>
      </c>
      <c r="AX27" s="9">
        <v>-22.3139</v>
      </c>
      <c r="AY27" s="18">
        <v>0.21840000000000001</v>
      </c>
      <c r="AZ27" s="18">
        <v>-9.8247</v>
      </c>
      <c r="BA27" s="19">
        <v>1.2484</v>
      </c>
      <c r="BB27" s="19">
        <v>-9.8247</v>
      </c>
      <c r="BC27" s="19">
        <v>-1.0165999999999999</v>
      </c>
      <c r="BD27" s="19">
        <v>-9.8247</v>
      </c>
      <c r="BE27" s="19">
        <v>-1.1455</v>
      </c>
      <c r="BF27" s="19">
        <v>-9.8247</v>
      </c>
      <c r="BG27" s="19">
        <v>-1.4853000000000001</v>
      </c>
      <c r="BH27" s="19">
        <v>-9.8247</v>
      </c>
      <c r="BI27" s="19">
        <v>-2.3260000000000001</v>
      </c>
      <c r="BJ27" s="19">
        <v>-9.8247</v>
      </c>
      <c r="BK27" s="19">
        <v>-2.8696000000000002</v>
      </c>
      <c r="BL27" s="19">
        <v>-9.8247</v>
      </c>
      <c r="BM27" s="19">
        <v>-3.6055000000000001</v>
      </c>
      <c r="BN27" s="19">
        <v>-9.8247</v>
      </c>
      <c r="BO27" s="19">
        <v>-5.7823000000000002</v>
      </c>
      <c r="BP27" s="19">
        <v>-9.8247</v>
      </c>
      <c r="BQ27" s="19">
        <v>-4.8768000000000002</v>
      </c>
      <c r="BR27" s="19">
        <v>-9.8247</v>
      </c>
      <c r="BS27" s="17">
        <v>0</v>
      </c>
      <c r="BT27" s="17">
        <v>0</v>
      </c>
      <c r="BU27" s="17">
        <v>6.0534999999999997</v>
      </c>
      <c r="BV27" s="17">
        <v>5.5492999999999997</v>
      </c>
      <c r="BW27" s="17">
        <v>6.7588999999999997</v>
      </c>
      <c r="BX27" s="17">
        <v>8.3286999999999995</v>
      </c>
      <c r="BY27" s="17">
        <v>7.1494999999999997</v>
      </c>
      <c r="BZ27" s="17">
        <v>11.147399999999999</v>
      </c>
      <c r="CA27" s="17">
        <v>5.9080000000000004</v>
      </c>
      <c r="CB27" s="17">
        <v>14.9847</v>
      </c>
      <c r="CC27" s="17">
        <v>5.9080000000000004</v>
      </c>
      <c r="CD27" s="17">
        <v>14.9847</v>
      </c>
      <c r="CE27" s="12">
        <v>0.31180000000000002</v>
      </c>
      <c r="CF27" s="12">
        <v>2.4613</v>
      </c>
      <c r="CG27" s="12">
        <v>-6.9570999999999996</v>
      </c>
      <c r="CH27" s="12">
        <v>8.6227</v>
      </c>
      <c r="CI27" s="12">
        <v>2.8149999999999999</v>
      </c>
      <c r="CJ27" s="12">
        <v>7.0293999999999999</v>
      </c>
      <c r="CK27" s="12">
        <v>-2.8873000000000002</v>
      </c>
      <c r="CL27" s="12">
        <v>5.7390999999999996</v>
      </c>
      <c r="CM27" s="12">
        <v>-3.6766000000000001</v>
      </c>
      <c r="CN27" s="12">
        <v>5.7390999999999996</v>
      </c>
      <c r="CO27" s="12">
        <v>-3.7440000000000002</v>
      </c>
      <c r="CP27" s="12">
        <v>6.6585999999999999</v>
      </c>
      <c r="CQ27" s="12">
        <v>-5.5149999999999997</v>
      </c>
      <c r="CR27" s="12">
        <v>0.53659999999999997</v>
      </c>
      <c r="CS27" s="12">
        <v>0.33460000000000001</v>
      </c>
      <c r="CT27" s="12">
        <v>5.0349000000000004</v>
      </c>
      <c r="CU27" s="12">
        <v>-4.0404999999999998</v>
      </c>
      <c r="CV27" s="12">
        <v>3.2067000000000001</v>
      </c>
      <c r="CW27" s="12">
        <v>-4.7313999999999998</v>
      </c>
      <c r="CX27" s="12">
        <v>3.2067000000000001</v>
      </c>
      <c r="CY27" s="12">
        <v>-5.1130000000000004</v>
      </c>
      <c r="CZ27" s="12">
        <v>3.5306000000000002</v>
      </c>
      <c r="DA27" s="12">
        <v>-4.3255999999999997</v>
      </c>
      <c r="DB27" s="12">
        <v>-4.9390000000000001</v>
      </c>
      <c r="DC27" s="12">
        <v>2.6700000000000002E-2</v>
      </c>
      <c r="DD27" s="12">
        <v>4.2436999999999996</v>
      </c>
      <c r="DE27" s="12">
        <v>-4.1718999999999999</v>
      </c>
      <c r="DF27" s="12">
        <v>-0.80200000000000005</v>
      </c>
      <c r="DG27" s="12">
        <v>-4.6703999999999999</v>
      </c>
      <c r="DH27" s="12">
        <v>-0.80200000000000005</v>
      </c>
      <c r="DI27" s="12">
        <v>-2.9350000000000001</v>
      </c>
      <c r="DJ27" s="12">
        <v>2.7050999999999998</v>
      </c>
      <c r="DK27" s="12">
        <v>-1.3367</v>
      </c>
      <c r="DL27" s="12">
        <v>3.3940999999999999</v>
      </c>
      <c r="DM27" s="12">
        <v>-0.1651</v>
      </c>
      <c r="DN27" s="12">
        <v>5.4082999999999997</v>
      </c>
      <c r="DO27" s="12">
        <v>-0.15110000000000001</v>
      </c>
      <c r="DP27" s="12">
        <v>5.9023000000000003</v>
      </c>
    </row>
    <row r="28" spans="2:120" x14ac:dyDescent="0.2">
      <c r="B28" s="1" t="s">
        <v>141</v>
      </c>
      <c r="C28" s="1"/>
      <c r="D28" s="5">
        <f t="shared" si="41"/>
        <v>21.954499999999999</v>
      </c>
      <c r="E28" s="5">
        <f t="shared" si="42"/>
        <v>20.264800000000001</v>
      </c>
      <c r="F28" s="5">
        <f t="shared" si="43"/>
        <v>3.7027000000000001</v>
      </c>
      <c r="G28" s="5">
        <f t="shared" si="44"/>
        <v>1.2528999999999999</v>
      </c>
      <c r="H28" s="5">
        <f t="shared" si="45"/>
        <v>1.7704000000000002</v>
      </c>
      <c r="I28" s="5">
        <f t="shared" si="46"/>
        <v>1.2706</v>
      </c>
      <c r="J28" s="5">
        <f t="shared" si="47"/>
        <v>3.0563000000000002</v>
      </c>
      <c r="K28" s="5">
        <f t="shared" si="48"/>
        <v>1.4497</v>
      </c>
      <c r="L28" s="5">
        <f t="shared" si="49"/>
        <v>8.4774866239941655</v>
      </c>
      <c r="M28" s="5">
        <f t="shared" si="50"/>
        <v>2.5991340577199935</v>
      </c>
      <c r="N28" s="5">
        <f t="shared" si="51"/>
        <v>6.65533090457774</v>
      </c>
      <c r="O28" s="5" t="s">
        <v>566</v>
      </c>
      <c r="P28" s="5">
        <f t="shared" si="57"/>
        <v>8.8077485715703752</v>
      </c>
      <c r="Q28" s="5">
        <f t="shared" si="68"/>
        <v>9.501000621513505</v>
      </c>
      <c r="R28" s="5">
        <f t="shared" si="58"/>
        <v>6.1709704334083462</v>
      </c>
      <c r="S28" s="5">
        <f t="shared" si="59"/>
        <v>7.1934444440754515</v>
      </c>
      <c r="T28" s="5">
        <f t="shared" si="60"/>
        <v>7.8096966215084187</v>
      </c>
      <c r="U28" s="5">
        <f t="shared" si="61"/>
        <v>8.6435488365601323</v>
      </c>
      <c r="V28" s="5">
        <f t="shared" si="62"/>
        <v>1.7304427208087534</v>
      </c>
      <c r="W28" s="5">
        <f t="shared" si="63"/>
        <v>2.3013129469935198</v>
      </c>
      <c r="X28" s="5">
        <f t="shared" si="64"/>
        <v>0.60182844731700713</v>
      </c>
      <c r="Y28" s="5">
        <f t="shared" si="52"/>
        <v>1.5062</v>
      </c>
      <c r="Z28" s="5">
        <f t="shared" si="53"/>
        <v>0.95120000000000005</v>
      </c>
      <c r="AA28" s="5">
        <f t="shared" si="54"/>
        <v>2.6307999999999998</v>
      </c>
      <c r="AB28" s="5">
        <f t="shared" si="55"/>
        <v>6.3855000000000004</v>
      </c>
      <c r="AC28" s="6">
        <f t="shared" si="56"/>
        <v>5.9785000000000004</v>
      </c>
      <c r="AD28" s="6">
        <f t="shared" si="65"/>
        <v>0.64959999999999996</v>
      </c>
      <c r="AE28" s="6">
        <f t="shared" si="66"/>
        <v>0.41529999999999989</v>
      </c>
      <c r="AF28" s="6">
        <f t="shared" si="67"/>
        <v>0.41790000000000016</v>
      </c>
      <c r="AG28" s="9">
        <v>0</v>
      </c>
      <c r="AH28" s="9">
        <v>0</v>
      </c>
      <c r="AI28" s="9">
        <v>0</v>
      </c>
      <c r="AJ28" s="9">
        <v>-1.2528999999999999</v>
      </c>
      <c r="AK28" s="9">
        <v>0</v>
      </c>
      <c r="AL28" s="9">
        <v>-1.9322999999999999</v>
      </c>
      <c r="AM28" s="9">
        <v>0</v>
      </c>
      <c r="AN28" s="9">
        <v>-3.7027000000000001</v>
      </c>
      <c r="AO28" s="9">
        <v>0</v>
      </c>
      <c r="AP28" s="9">
        <v>-4.9733000000000001</v>
      </c>
      <c r="AQ28" s="9">
        <v>0</v>
      </c>
      <c r="AR28" s="9">
        <v>-8.0296000000000003</v>
      </c>
      <c r="AS28" s="9">
        <v>0</v>
      </c>
      <c r="AT28" s="9">
        <v>-9.4793000000000003</v>
      </c>
      <c r="AU28" s="9">
        <v>0</v>
      </c>
      <c r="AV28" s="9">
        <v>-20.264800000000001</v>
      </c>
      <c r="AW28" s="9">
        <v>0</v>
      </c>
      <c r="AX28" s="9">
        <v>-21.954499999999999</v>
      </c>
      <c r="AY28" s="18">
        <v>2.9342999999999999</v>
      </c>
      <c r="AZ28" s="18">
        <v>-10.4419</v>
      </c>
      <c r="BA28" s="19">
        <v>3.3965999999999998</v>
      </c>
      <c r="BB28" s="19">
        <v>-10.4419</v>
      </c>
      <c r="BC28" s="19">
        <v>1.6427</v>
      </c>
      <c r="BD28" s="19">
        <v>-10.4419</v>
      </c>
      <c r="BE28" s="19">
        <v>0.68830000000000002</v>
      </c>
      <c r="BF28" s="19">
        <v>-10.4419</v>
      </c>
      <c r="BG28" s="19">
        <v>0.4889</v>
      </c>
      <c r="BH28" s="19">
        <v>-10.4419</v>
      </c>
      <c r="BI28" s="19">
        <v>-0.46229999999999999</v>
      </c>
      <c r="BJ28" s="19">
        <v>-10.4419</v>
      </c>
      <c r="BK28" s="19">
        <v>-0.81789999999999996</v>
      </c>
      <c r="BL28" s="19">
        <v>-10.4419</v>
      </c>
      <c r="BM28" s="19">
        <v>-0.98809999999999998</v>
      </c>
      <c r="BN28" s="19">
        <v>-10.4419</v>
      </c>
      <c r="BO28" s="19">
        <v>-2.9889000000000001</v>
      </c>
      <c r="BP28" s="19">
        <v>-10.4419</v>
      </c>
      <c r="BQ28" s="19">
        <v>-3.0442</v>
      </c>
      <c r="BR28" s="19">
        <v>-10.4419</v>
      </c>
      <c r="BS28" s="17">
        <v>0</v>
      </c>
      <c r="BT28" s="17">
        <v>0</v>
      </c>
      <c r="BU28" s="17">
        <v>-8.3514999999999997</v>
      </c>
      <c r="BV28" s="17">
        <v>1.4560999999999999</v>
      </c>
      <c r="BW28" s="17">
        <v>-7.6586999999999996</v>
      </c>
      <c r="BX28" s="17">
        <v>-1.0489999999999999</v>
      </c>
      <c r="BY28" s="17">
        <v>-4.8711000000000002</v>
      </c>
      <c r="BZ28" s="17">
        <v>-2.6714000000000002</v>
      </c>
      <c r="CA28" s="17">
        <v>-1.6859</v>
      </c>
      <c r="CB28" s="17">
        <v>-1.3989</v>
      </c>
      <c r="CC28" s="17">
        <v>-1.6859</v>
      </c>
      <c r="CD28" s="17">
        <v>-1.3989</v>
      </c>
      <c r="CE28" s="12">
        <v>2.2395999999999998</v>
      </c>
      <c r="CF28" s="12">
        <v>1.1506000000000001</v>
      </c>
      <c r="CG28" s="12">
        <v>-2.1501000000000001</v>
      </c>
      <c r="CH28" s="12">
        <v>-6.4852999999999996</v>
      </c>
      <c r="CI28" s="12">
        <v>3.0714999999999999</v>
      </c>
      <c r="CJ28" s="12">
        <v>1.4521999999999999</v>
      </c>
      <c r="CK28" s="12">
        <v>2.0299999999999999E-2</v>
      </c>
      <c r="CL28" s="12">
        <v>-3.4861</v>
      </c>
      <c r="CM28" s="12">
        <v>-0.62929999999999997</v>
      </c>
      <c r="CN28" s="12">
        <v>-3.4861</v>
      </c>
      <c r="CO28" s="12">
        <v>-0.1137</v>
      </c>
      <c r="CP28" s="12">
        <v>-2.9984999999999999</v>
      </c>
      <c r="CQ28" s="12">
        <v>-2.359</v>
      </c>
      <c r="CR28" s="12">
        <v>-8.7464999999999993</v>
      </c>
      <c r="CS28" s="12">
        <v>-0.21210000000000001</v>
      </c>
      <c r="CT28" s="12">
        <v>-1.8809</v>
      </c>
      <c r="CU28" s="12">
        <v>-0.78680000000000005</v>
      </c>
      <c r="CV28" s="12">
        <v>-4.9581</v>
      </c>
      <c r="CW28" s="12">
        <v>-1.2020999999999999</v>
      </c>
      <c r="CX28" s="12">
        <v>-4.9581</v>
      </c>
      <c r="CY28" s="12">
        <v>-0.57399999999999995</v>
      </c>
      <c r="CZ28" s="12">
        <v>-5.0101000000000004</v>
      </c>
      <c r="DA28" s="12">
        <v>-5.6356000000000002</v>
      </c>
      <c r="DB28" s="12">
        <v>0.93730000000000002</v>
      </c>
      <c r="DC28" s="12">
        <v>1.8244</v>
      </c>
      <c r="DD28" s="12">
        <v>-3.4283999999999999</v>
      </c>
      <c r="DE28" s="12">
        <v>-1.8636999999999999</v>
      </c>
      <c r="DF28" s="12">
        <v>-3.0131000000000001</v>
      </c>
      <c r="DG28" s="12">
        <v>-2.2816000000000001</v>
      </c>
      <c r="DH28" s="12">
        <v>-3.0131000000000001</v>
      </c>
      <c r="DI28" s="12">
        <v>-6.0179</v>
      </c>
      <c r="DJ28" s="12">
        <v>6.6478000000000002</v>
      </c>
      <c r="DK28" s="12">
        <v>-5.0324</v>
      </c>
      <c r="DL28" s="12">
        <v>5.2253999999999996</v>
      </c>
      <c r="DM28" s="12">
        <v>-5.0552000000000001</v>
      </c>
      <c r="DN28" s="12">
        <v>2.9241999999999999</v>
      </c>
      <c r="DO28" s="12">
        <v>-5.3479999999999999</v>
      </c>
      <c r="DP28" s="12">
        <v>2.3984000000000001</v>
      </c>
    </row>
    <row r="29" spans="2:120" x14ac:dyDescent="0.2">
      <c r="B29" s="1" t="s">
        <v>142</v>
      </c>
      <c r="C29" s="1"/>
      <c r="D29" s="5">
        <f t="shared" si="41"/>
        <v>22.351400000000002</v>
      </c>
      <c r="E29" s="5">
        <f t="shared" si="42"/>
        <v>21.753799999999998</v>
      </c>
      <c r="F29" s="5">
        <f t="shared" si="43"/>
        <v>4.2107000000000001</v>
      </c>
      <c r="G29" s="5">
        <f t="shared" si="44"/>
        <v>1.5583</v>
      </c>
      <c r="H29" s="5">
        <f t="shared" si="45"/>
        <v>2.0581</v>
      </c>
      <c r="I29" s="5">
        <f t="shared" si="46"/>
        <v>1.4299999999999997</v>
      </c>
      <c r="J29" s="5">
        <f t="shared" si="47"/>
        <v>3.1426000000000007</v>
      </c>
      <c r="K29" s="5">
        <f t="shared" si="48"/>
        <v>1.7317</v>
      </c>
      <c r="L29" s="5">
        <f t="shared" si="49"/>
        <v>8.9739985809002665</v>
      </c>
      <c r="M29" s="5">
        <f t="shared" si="50"/>
        <v>2.629490635085054</v>
      </c>
      <c r="N29" s="5">
        <f>((BW29-BY29)^2+(BX29-BZ29)^2)^0.5 + ((BY29-CA29)^2+(BZ29-CB29)^2)^0.5</f>
        <v>7.3406203084060042</v>
      </c>
      <c r="O29" s="5">
        <f>((CA29-CC29)^2+(CB29-CD29)^2)^0.5</f>
        <v>2.0160069146706814</v>
      </c>
      <c r="P29" s="5">
        <f>((CE29-CG29)^2+(CF29-CH29)^2)^0.5</f>
        <v>9.2815211926709527</v>
      </c>
      <c r="Q29" s="5">
        <f>((CG29-CI29)^2+(CH29-CJ29)^2)^0.5</f>
        <v>9.7482532840504295</v>
      </c>
      <c r="R29" s="5">
        <f>((CO29-CQ29)^2+(CP29-CR29)^2)^0.5</f>
        <v>6.9120118236299328</v>
      </c>
      <c r="S29" s="5">
        <f>((CQ29-CS29)^2+(CR29-CT29)^2)^0.5</f>
        <v>7.8001808504675063</v>
      </c>
      <c r="T29" s="5">
        <f>((CY29-DA29)^2+(CZ29-DB29)^2)^0.5</f>
        <v>9.2399408618237366</v>
      </c>
      <c r="U29" s="5">
        <f>((DA29-DC29)^2+(DB29-DD29)^2)^0.5</f>
        <v>10.877460441205935</v>
      </c>
      <c r="V29" s="5">
        <f t="shared" si="62"/>
        <v>1.8936417955885956</v>
      </c>
      <c r="W29" s="5">
        <f t="shared" si="63"/>
        <v>2.4651755515581439</v>
      </c>
      <c r="X29" s="5">
        <f t="shared" si="64"/>
        <v>0.55124318589892907</v>
      </c>
      <c r="Y29" s="5">
        <f t="shared" si="52"/>
        <v>1.6865999999999999</v>
      </c>
      <c r="Z29" s="5">
        <f t="shared" si="53"/>
        <v>0.93729999999999991</v>
      </c>
      <c r="AA29" s="5">
        <f t="shared" si="54"/>
        <v>3.1636000000000002</v>
      </c>
      <c r="AB29" s="5">
        <f t="shared" si="55"/>
        <v>6.5651999999999999</v>
      </c>
      <c r="AC29" s="6">
        <f t="shared" si="56"/>
        <v>4.8386999999999993</v>
      </c>
      <c r="AD29" s="6">
        <f>((CK29-CM29)^2+(CL29-CN29)^2)^0.5</f>
        <v>0.65599999999999969</v>
      </c>
      <c r="AE29" s="6">
        <f>((CU29-CW29)^2+(CV29-CX29)^2)^0.5</f>
        <v>0.68769999999999976</v>
      </c>
      <c r="AF29" s="6">
        <f>((DE29-DG29)^2+(DF29-DH29)^2)^0.5</f>
        <v>0.50300000000000011</v>
      </c>
      <c r="AG29" s="9">
        <v>0</v>
      </c>
      <c r="AH29" s="9">
        <v>0</v>
      </c>
      <c r="AI29" s="9">
        <v>0</v>
      </c>
      <c r="AJ29" s="9">
        <v>-1.5583</v>
      </c>
      <c r="AK29" s="9">
        <v>0</v>
      </c>
      <c r="AL29" s="9">
        <v>-2.1526000000000001</v>
      </c>
      <c r="AM29" s="9">
        <v>0</v>
      </c>
      <c r="AN29" s="9">
        <v>-4.2107000000000001</v>
      </c>
      <c r="AO29" s="9">
        <v>0</v>
      </c>
      <c r="AP29" s="9">
        <v>-5.6406999999999998</v>
      </c>
      <c r="AQ29" s="9">
        <v>0</v>
      </c>
      <c r="AR29" s="9">
        <v>-8.7833000000000006</v>
      </c>
      <c r="AS29" s="9">
        <v>0</v>
      </c>
      <c r="AT29" s="9">
        <v>-10.515000000000001</v>
      </c>
      <c r="AU29" s="9">
        <v>0</v>
      </c>
      <c r="AV29" s="9">
        <v>-21.753799999999998</v>
      </c>
      <c r="AW29" s="9">
        <v>0</v>
      </c>
      <c r="AX29" s="9">
        <v>-22.351400000000002</v>
      </c>
      <c r="AY29" s="18">
        <v>2.2904</v>
      </c>
      <c r="AZ29" s="18">
        <v>-9.2285000000000004</v>
      </c>
      <c r="BA29" s="19">
        <v>3.2810000000000001</v>
      </c>
      <c r="BB29" s="19">
        <v>-9.2285000000000004</v>
      </c>
      <c r="BC29" s="19">
        <v>1.8923000000000001</v>
      </c>
      <c r="BD29" s="19">
        <v>-9.2285000000000004</v>
      </c>
      <c r="BE29" s="19">
        <v>1.0262</v>
      </c>
      <c r="BF29" s="19">
        <v>-9.2285000000000004</v>
      </c>
      <c r="BG29" s="19">
        <v>0.78169999999999995</v>
      </c>
      <c r="BH29" s="19">
        <v>-9.2285000000000004</v>
      </c>
      <c r="BI29" s="19">
        <v>-0.15559999999999999</v>
      </c>
      <c r="BJ29" s="19">
        <v>-9.2285000000000004</v>
      </c>
      <c r="BK29" s="19">
        <v>-0.66039999999999999</v>
      </c>
      <c r="BL29" s="19">
        <v>-9.2285000000000004</v>
      </c>
      <c r="BM29" s="19">
        <v>-1.2713000000000001</v>
      </c>
      <c r="BN29" s="19">
        <v>-9.2285000000000004</v>
      </c>
      <c r="BO29" s="19">
        <v>-3.2841999999999998</v>
      </c>
      <c r="BP29" s="19">
        <v>-9.2285000000000004</v>
      </c>
      <c r="BQ29" s="19">
        <v>-2.5482999999999998</v>
      </c>
      <c r="BR29" s="19">
        <v>-9.2285000000000004</v>
      </c>
      <c r="BS29" s="17">
        <v>0</v>
      </c>
      <c r="BT29" s="17">
        <v>0</v>
      </c>
      <c r="BU29" s="17">
        <v>-5.9700000000000003E-2</v>
      </c>
      <c r="BV29" s="17">
        <v>8.9738000000000007</v>
      </c>
      <c r="BW29" s="17">
        <v>-1.8561000000000001</v>
      </c>
      <c r="BX29" s="17">
        <v>7.0536000000000003</v>
      </c>
      <c r="BY29" s="17">
        <v>-3.323</v>
      </c>
      <c r="BZ29" s="17">
        <v>2.7381000000000002</v>
      </c>
      <c r="CA29" s="17">
        <v>-2.2465999999999999</v>
      </c>
      <c r="CB29" s="17">
        <v>0.1721</v>
      </c>
      <c r="CC29" s="17">
        <v>-0.29780000000000001</v>
      </c>
      <c r="CD29" s="17">
        <v>0.68830000000000002</v>
      </c>
      <c r="CE29" s="12">
        <v>-1.6351</v>
      </c>
      <c r="CF29" s="12">
        <v>0.55500000000000005</v>
      </c>
      <c r="CG29" s="12">
        <v>-7.6124000000000001</v>
      </c>
      <c r="CH29" s="12">
        <v>7.6555999999999997</v>
      </c>
      <c r="CI29" s="12">
        <v>-0.56769999999999998</v>
      </c>
      <c r="CJ29" s="12">
        <v>0.91759999999999997</v>
      </c>
      <c r="CK29" s="12">
        <v>-3.2753000000000001</v>
      </c>
      <c r="CL29" s="12">
        <v>3.1585000000000001</v>
      </c>
      <c r="CM29" s="12">
        <v>-3.9312999999999998</v>
      </c>
      <c r="CN29" s="12">
        <v>3.1585000000000001</v>
      </c>
      <c r="CO29" s="12">
        <v>-3.7865000000000002</v>
      </c>
      <c r="CP29" s="12">
        <v>3.6214</v>
      </c>
      <c r="CQ29" s="12">
        <v>-10.2997</v>
      </c>
      <c r="CR29" s="12">
        <v>1.3075000000000001</v>
      </c>
      <c r="CS29" s="12">
        <v>-2.8237999999999999</v>
      </c>
      <c r="CT29" s="12">
        <v>-0.91820000000000002</v>
      </c>
      <c r="CU29" s="12">
        <v>-7.0465999999999998</v>
      </c>
      <c r="CV29" s="12">
        <v>1.9164000000000001</v>
      </c>
      <c r="CW29" s="12">
        <v>-7.0465999999999998</v>
      </c>
      <c r="CX29" s="12">
        <v>2.6040999999999999</v>
      </c>
      <c r="CY29" s="12">
        <v>-7.0822000000000003</v>
      </c>
      <c r="CZ29" s="12">
        <v>3.5979000000000001</v>
      </c>
      <c r="DA29" s="12">
        <v>-13.0054</v>
      </c>
      <c r="DB29" s="12">
        <v>-3.4937999999999998</v>
      </c>
      <c r="DC29" s="12">
        <v>-2.8822999999999999</v>
      </c>
      <c r="DD29" s="12">
        <v>0.4864</v>
      </c>
      <c r="DE29" s="12">
        <v>-9.5548000000000002</v>
      </c>
      <c r="DF29" s="12">
        <v>0.16259999999999999</v>
      </c>
      <c r="DG29" s="12">
        <v>-10.0578</v>
      </c>
      <c r="DH29" s="12">
        <v>0.16259999999999999</v>
      </c>
      <c r="DI29" s="12">
        <v>-7.0669000000000004</v>
      </c>
      <c r="DJ29" s="12">
        <v>6.2927999999999997</v>
      </c>
      <c r="DK29" s="12">
        <v>-5.7156000000000002</v>
      </c>
      <c r="DL29" s="12">
        <v>7.6193999999999997</v>
      </c>
      <c r="DM29" s="12">
        <v>-5.5454999999999997</v>
      </c>
      <c r="DN29" s="12">
        <v>10.0787</v>
      </c>
      <c r="DO29" s="12">
        <v>-5.7988</v>
      </c>
      <c r="DP29" s="12">
        <v>10.568300000000001</v>
      </c>
    </row>
    <row r="30" spans="2:120" x14ac:dyDescent="0.2">
      <c r="B30" s="1"/>
      <c r="C30" s="1"/>
      <c r="D30" s="5">
        <f t="shared" si="41"/>
        <v>0</v>
      </c>
      <c r="E30" s="5">
        <f t="shared" si="42"/>
        <v>0</v>
      </c>
      <c r="F30" s="5">
        <f t="shared" si="43"/>
        <v>0</v>
      </c>
      <c r="G30" s="5">
        <f t="shared" si="44"/>
        <v>0</v>
      </c>
      <c r="H30" s="5">
        <f t="shared" si="45"/>
        <v>0</v>
      </c>
      <c r="I30" s="5">
        <f t="shared" si="46"/>
        <v>0</v>
      </c>
      <c r="J30" s="5">
        <f t="shared" si="47"/>
        <v>0</v>
      </c>
      <c r="K30" s="5">
        <f t="shared" si="48"/>
        <v>0</v>
      </c>
      <c r="L30" s="5">
        <f t="shared" si="49"/>
        <v>0</v>
      </c>
      <c r="M30" s="5">
        <f t="shared" si="50"/>
        <v>0</v>
      </c>
      <c r="N30" s="5">
        <f>((BW30-BY30)^2+(BX30-BZ30)^2)^0.5 + ((BY30-CA30)^2+(BZ30-CB30)^2)^0.5</f>
        <v>0</v>
      </c>
      <c r="O30" s="5">
        <f>((CA30-CC30)^2+(CB30-CD30)^2)^0.5</f>
        <v>0</v>
      </c>
      <c r="P30" s="5">
        <f>((CE30-CG30)^2+(CF30-CH30)^2)^0.5</f>
        <v>0</v>
      </c>
      <c r="Q30" s="5">
        <f>((CG30-CI30)^2+(CH30-CJ30)^2)^0.5</f>
        <v>0</v>
      </c>
      <c r="R30" s="5">
        <f>((CO30-CQ30)^2+(CP30-CR30)^2)^0.5</f>
        <v>0</v>
      </c>
      <c r="S30" s="5">
        <f>((CQ30-CS30)^2+(CR30-CT30)^2)^0.5</f>
        <v>0</v>
      </c>
      <c r="T30" s="5">
        <f>((CY30-DA30)^2+(CZ30-DB30)^2)^0.5</f>
        <v>0</v>
      </c>
      <c r="U30" s="5">
        <f>((DA30-DC30)^2+(DB30-DD30)^2)^0.5</f>
        <v>0</v>
      </c>
      <c r="V30" s="5">
        <f t="shared" si="62"/>
        <v>0</v>
      </c>
      <c r="W30" s="5">
        <f t="shared" si="63"/>
        <v>0</v>
      </c>
      <c r="X30" s="5">
        <f t="shared" si="64"/>
        <v>0</v>
      </c>
      <c r="Y30" s="5">
        <f t="shared" si="52"/>
        <v>0</v>
      </c>
      <c r="Z30" s="5">
        <f t="shared" si="53"/>
        <v>0</v>
      </c>
      <c r="AA30" s="5">
        <f t="shared" si="54"/>
        <v>0</v>
      </c>
      <c r="AB30" s="5">
        <f t="shared" si="55"/>
        <v>0</v>
      </c>
      <c r="AC30" s="6">
        <f t="shared" si="56"/>
        <v>0</v>
      </c>
      <c r="AD30" s="6">
        <f>((CK30-CM30)^2+(CL30-CN30)^2)^0.5</f>
        <v>0</v>
      </c>
      <c r="AE30" s="6">
        <f>((CU30-CW30)^2+(CV30-CX30)^2)^0.5</f>
        <v>0</v>
      </c>
      <c r="AF30" s="6">
        <f>((DE30-DG30)^2+(DF30-DH30)^2)^0.5</f>
        <v>0</v>
      </c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18"/>
      <c r="AZ30" s="18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</row>
    <row r="31" spans="2:120" x14ac:dyDescent="0.2">
      <c r="B31" s="13" t="s">
        <v>3</v>
      </c>
      <c r="C31" s="13"/>
      <c r="D31" s="14">
        <f>AVERAGE(D21:D29)</f>
        <v>21.965988888888891</v>
      </c>
      <c r="E31" s="14">
        <f t="shared" ref="E31:AF31" si="69">AVERAGE(E21:E29)</f>
        <v>20.891222222222225</v>
      </c>
      <c r="F31" s="14">
        <f t="shared" si="69"/>
        <v>4.057155555555557</v>
      </c>
      <c r="G31" s="14">
        <f t="shared" si="69"/>
        <v>1.4046777777777777</v>
      </c>
      <c r="H31" s="14">
        <f t="shared" si="69"/>
        <v>2.0110444444444444</v>
      </c>
      <c r="I31" s="14">
        <f>AVERAGE(I21:I26,I28:I29)</f>
        <v>1.2316624999999999</v>
      </c>
      <c r="J31" s="14">
        <f>AVERAGE(J21:J26,J28:J29)</f>
        <v>3.0633250000000003</v>
      </c>
      <c r="K31" s="14">
        <f>AVERAGE(K21:K26,K28:K29)</f>
        <v>1.5693250000000001</v>
      </c>
      <c r="L31" s="14">
        <f t="shared" si="69"/>
        <v>8.6400221514577709</v>
      </c>
      <c r="M31" s="14">
        <f t="shared" si="69"/>
        <v>2.8203488460541157</v>
      </c>
      <c r="N31" s="14">
        <f t="shared" si="69"/>
        <v>5.7999897323731489</v>
      </c>
      <c r="O31" s="14">
        <f t="shared" si="69"/>
        <v>2.098468323802849</v>
      </c>
      <c r="P31" s="14">
        <f t="shared" si="69"/>
        <v>8.9439414280545968</v>
      </c>
      <c r="Q31" s="14">
        <f t="shared" si="69"/>
        <v>9.3173329624468408</v>
      </c>
      <c r="R31" s="14">
        <f t="shared" si="69"/>
        <v>6.4066614453807782</v>
      </c>
      <c r="S31" s="14">
        <f t="shared" si="69"/>
        <v>7.3120300251581982</v>
      </c>
      <c r="T31" s="14">
        <f t="shared" si="69"/>
        <v>8.4941777623304038</v>
      </c>
      <c r="U31" s="14">
        <f t="shared" si="69"/>
        <v>9.9761988459810382</v>
      </c>
      <c r="V31" s="14">
        <f t="shared" si="69"/>
        <v>1.6969625201327518</v>
      </c>
      <c r="W31" s="14">
        <f t="shared" si="69"/>
        <v>2.2413156301345105</v>
      </c>
      <c r="X31" s="14">
        <f t="shared" si="69"/>
        <v>0.5454212024720001</v>
      </c>
      <c r="Y31" s="14">
        <f t="shared" si="69"/>
        <v>1.6648555555555555</v>
      </c>
      <c r="Z31" s="14">
        <f t="shared" si="69"/>
        <v>0.9468333333333333</v>
      </c>
      <c r="AA31" s="14">
        <f t="shared" si="69"/>
        <v>2.7731888888888885</v>
      </c>
      <c r="AB31" s="14">
        <f t="shared" si="69"/>
        <v>6.2978555555555555</v>
      </c>
      <c r="AC31" s="14">
        <f t="shared" si="69"/>
        <v>5.6458555555555563</v>
      </c>
      <c r="AD31" s="14">
        <f>AVERAGE(AD21:AD26,AD28:AD29)</f>
        <v>0.61887499999999995</v>
      </c>
      <c r="AE31" s="14">
        <f t="shared" si="69"/>
        <v>0.61432222222222221</v>
      </c>
      <c r="AF31" s="14">
        <f t="shared" si="69"/>
        <v>0.47776666666666678</v>
      </c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7"/>
      <c r="BT31" s="7"/>
      <c r="BU31" s="7"/>
      <c r="BV31" s="7"/>
      <c r="BW31" s="7"/>
      <c r="BX31" s="7"/>
      <c r="BY31" s="7"/>
      <c r="BZ31" s="7"/>
    </row>
    <row r="32" spans="2:120" x14ac:dyDescent="0.2">
      <c r="B32" s="13" t="s">
        <v>4</v>
      </c>
      <c r="C32" s="13"/>
      <c r="D32" s="14">
        <f>STDEV(D21:D29)</f>
        <v>1.5892754657739832</v>
      </c>
      <c r="E32" s="14">
        <f t="shared" ref="E32:AF32" si="70">STDEV(E21:E29)</f>
        <v>1.5778172666517638</v>
      </c>
      <c r="F32" s="14">
        <f t="shared" si="70"/>
        <v>0.44666964893282002</v>
      </c>
      <c r="G32" s="14">
        <f t="shared" si="70"/>
        <v>0.16657382580839245</v>
      </c>
      <c r="H32" s="14">
        <f t="shared" si="70"/>
        <v>0.27669771914090308</v>
      </c>
      <c r="I32" s="14">
        <f>STDEV(I21:I26,I28:I29)</f>
        <v>0.11911300681645608</v>
      </c>
      <c r="J32" s="14">
        <f>STDEV(J21:J26,J28:J29)</f>
        <v>0.28138909385912081</v>
      </c>
      <c r="K32" s="14">
        <f>STDEV(K21:K26,K28:K29)</f>
        <v>0.32395922472699129</v>
      </c>
      <c r="L32" s="14">
        <f t="shared" si="70"/>
        <v>0.74135488809942129</v>
      </c>
      <c r="M32" s="14">
        <f t="shared" si="70"/>
        <v>0.27833979661803521</v>
      </c>
      <c r="N32" s="14">
        <f t="shared" si="70"/>
        <v>1.4877747878680536</v>
      </c>
      <c r="O32" s="14">
        <f t="shared" si="70"/>
        <v>0.11661804316710801</v>
      </c>
      <c r="P32" s="14">
        <f t="shared" si="70"/>
        <v>0.65632631306369471</v>
      </c>
      <c r="Q32" s="14">
        <f t="shared" si="70"/>
        <v>0.55336144518231201</v>
      </c>
      <c r="R32" s="14">
        <f t="shared" si="70"/>
        <v>0.57501042799710389</v>
      </c>
      <c r="S32" s="14">
        <f t="shared" si="70"/>
        <v>0.48941558652449901</v>
      </c>
      <c r="T32" s="14">
        <f t="shared" si="70"/>
        <v>0.69092633085815047</v>
      </c>
      <c r="U32" s="14">
        <f t="shared" si="70"/>
        <v>0.79028916535497562</v>
      </c>
      <c r="V32" s="14">
        <f t="shared" si="70"/>
        <v>0.15362866650722312</v>
      </c>
      <c r="W32" s="14">
        <f t="shared" si="70"/>
        <v>0.15752826533382466</v>
      </c>
      <c r="X32" s="14">
        <f t="shared" si="70"/>
        <v>7.6341188952931405E-2</v>
      </c>
      <c r="Y32" s="14">
        <f t="shared" si="70"/>
        <v>0.12205132231064841</v>
      </c>
      <c r="Z32" s="14">
        <f t="shared" si="70"/>
        <v>8.6494522947987887E-2</v>
      </c>
      <c r="AA32" s="14">
        <f t="shared" si="70"/>
        <v>0.34820505971498311</v>
      </c>
      <c r="AB32" s="14">
        <f t="shared" si="70"/>
        <v>0.60681180795842948</v>
      </c>
      <c r="AC32" s="14">
        <f t="shared" si="70"/>
        <v>0.95109631887509649</v>
      </c>
      <c r="AD32" s="14">
        <f>STDEV(AD21:AD26,AD28:AD29)</f>
        <v>4.5518748099782069E-2</v>
      </c>
      <c r="AE32" s="14">
        <f t="shared" si="70"/>
        <v>0.1115782996126234</v>
      </c>
      <c r="AF32" s="14">
        <f t="shared" si="70"/>
        <v>4.6808145658634864E-2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7"/>
      <c r="BT32" s="7"/>
      <c r="BU32" s="7"/>
      <c r="BV32" s="7"/>
      <c r="BW32" s="7"/>
      <c r="BX32" s="7"/>
      <c r="BY32" s="7"/>
      <c r="BZ32" s="7"/>
    </row>
    <row r="33" spans="2:78" x14ac:dyDescent="0.2">
      <c r="B33" s="13" t="s">
        <v>5</v>
      </c>
      <c r="C33" s="13"/>
      <c r="D33" s="14">
        <f>MAX(D21:D29)-MIN(D21:D29)</f>
        <v>5.7048999999999985</v>
      </c>
      <c r="E33" s="14">
        <f t="shared" ref="E33:AF33" si="71">MAX(E21:E29)-MIN(E21:E29)</f>
        <v>5.7181999999999995</v>
      </c>
      <c r="F33" s="14">
        <f t="shared" si="71"/>
        <v>1.2090999999999998</v>
      </c>
      <c r="G33" s="14">
        <f t="shared" si="71"/>
        <v>0.43499999999999983</v>
      </c>
      <c r="H33" s="14">
        <f t="shared" si="71"/>
        <v>0.84460000000000002</v>
      </c>
      <c r="I33" s="14">
        <f>MAX(I21:I26,I28:I29)-MIN(I21:I26,I28:I29)</f>
        <v>0.38729999999999976</v>
      </c>
      <c r="J33" s="14">
        <f>MAX(J21:J26,J28:J29)-MIN(J21:J26,J28:J29)</f>
        <v>0.857899999999999</v>
      </c>
      <c r="K33" s="14">
        <f>MAX(K21:K26,K28:K29)-MIN(K21:K26,K28:K29)</f>
        <v>1.0496000000000008</v>
      </c>
      <c r="L33" s="14">
        <f t="shared" si="71"/>
        <v>2.7022735010495964</v>
      </c>
      <c r="M33" s="14">
        <f t="shared" si="71"/>
        <v>0.82050740934976618</v>
      </c>
      <c r="N33" s="14">
        <f t="shared" si="71"/>
        <v>4.5466383023794794</v>
      </c>
      <c r="O33" s="14">
        <f t="shared" si="71"/>
        <v>0.16492281826433519</v>
      </c>
      <c r="P33" s="14">
        <f t="shared" si="71"/>
        <v>2.1068199329471859</v>
      </c>
      <c r="Q33" s="14">
        <f t="shared" si="71"/>
        <v>1.5964416808151043</v>
      </c>
      <c r="R33" s="14">
        <f t="shared" si="71"/>
        <v>1.5052820622222161</v>
      </c>
      <c r="S33" s="14">
        <f t="shared" si="71"/>
        <v>1.6508502901524595</v>
      </c>
      <c r="T33" s="14">
        <f t="shared" si="71"/>
        <v>2.1306930943871292</v>
      </c>
      <c r="U33" s="14">
        <f t="shared" si="71"/>
        <v>2.2339116046458027</v>
      </c>
      <c r="V33" s="14">
        <f t="shared" si="71"/>
        <v>0.46116675566643317</v>
      </c>
      <c r="W33" s="14">
        <f t="shared" si="71"/>
        <v>0.55344405367461502</v>
      </c>
      <c r="X33" s="14">
        <f t="shared" si="71"/>
        <v>0.27303379247911008</v>
      </c>
      <c r="Y33" s="14">
        <f t="shared" si="71"/>
        <v>0.37709999999999999</v>
      </c>
      <c r="Z33" s="14">
        <f t="shared" si="71"/>
        <v>0.28770000000000007</v>
      </c>
      <c r="AA33" s="14">
        <f t="shared" si="71"/>
        <v>1.0490999999999997</v>
      </c>
      <c r="AB33" s="14">
        <f t="shared" si="71"/>
        <v>1.7914000000000003</v>
      </c>
      <c r="AC33" s="14">
        <f t="shared" si="71"/>
        <v>2.9020999999999999</v>
      </c>
      <c r="AD33" s="14">
        <f>MAX(AD21:AD26,AD28:AD29)-MIN(AD21:AD26,AD28:AD29)</f>
        <v>0.13459999999999939</v>
      </c>
      <c r="AE33" s="14">
        <f t="shared" si="71"/>
        <v>0.31050000000000055</v>
      </c>
      <c r="AF33" s="14">
        <f t="shared" si="71"/>
        <v>0.12189999999999945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7"/>
      <c r="BT33" s="7"/>
      <c r="BU33" s="7"/>
      <c r="BV33" s="7"/>
      <c r="BW33" s="7"/>
      <c r="BX33" s="7"/>
      <c r="BY33" s="7"/>
      <c r="BZ33" s="7"/>
    </row>
    <row r="34" spans="2:78" x14ac:dyDescent="0.2">
      <c r="B34" s="13" t="s">
        <v>6</v>
      </c>
      <c r="C34" s="13"/>
      <c r="D34" s="14">
        <f>MIN(D21:D29)</f>
        <v>19.0379</v>
      </c>
      <c r="E34" s="14">
        <f t="shared" ref="E34:AF34" si="72">MIN(E21:E29)</f>
        <v>17.647300000000001</v>
      </c>
      <c r="F34" s="14">
        <f t="shared" si="72"/>
        <v>3.6366000000000001</v>
      </c>
      <c r="G34" s="14">
        <f t="shared" si="72"/>
        <v>1.2109000000000001</v>
      </c>
      <c r="H34" s="14">
        <f t="shared" si="72"/>
        <v>1.663</v>
      </c>
      <c r="I34" s="14">
        <f>MIN(I21:I26,I28:I29)</f>
        <v>1.0427</v>
      </c>
      <c r="J34" s="14">
        <f>MIN(J21:J26,J28:J29)</f>
        <v>2.7165000000000008</v>
      </c>
      <c r="K34" s="14">
        <f>MIN(K21:K26,K28:K29)</f>
        <v>1.1448999999999989</v>
      </c>
      <c r="L34" s="14">
        <f t="shared" si="72"/>
        <v>7.5146590102279429</v>
      </c>
      <c r="M34" s="14">
        <f t="shared" si="72"/>
        <v>2.4501998796016613</v>
      </c>
      <c r="N34" s="14">
        <f t="shared" si="72"/>
        <v>2.7939820060265252</v>
      </c>
      <c r="O34" s="14">
        <f t="shared" si="72"/>
        <v>2.0160069146706814</v>
      </c>
      <c r="P34" s="14">
        <f t="shared" si="72"/>
        <v>8.0036826505053291</v>
      </c>
      <c r="Q34" s="14">
        <f t="shared" si="72"/>
        <v>8.5756478763997759</v>
      </c>
      <c r="R34" s="14">
        <f t="shared" si="72"/>
        <v>5.5016096380968351</v>
      </c>
      <c r="S34" s="14">
        <f t="shared" si="72"/>
        <v>6.2220267252720802</v>
      </c>
      <c r="T34" s="14">
        <f t="shared" si="72"/>
        <v>7.422727719645926</v>
      </c>
      <c r="U34" s="14">
        <f t="shared" si="72"/>
        <v>8.6435488365601323</v>
      </c>
      <c r="V34" s="14">
        <f t="shared" si="72"/>
        <v>1.4324750399221624</v>
      </c>
      <c r="W34" s="14">
        <f t="shared" si="72"/>
        <v>1.9117314978835289</v>
      </c>
      <c r="X34" s="14">
        <f t="shared" si="72"/>
        <v>0.39932648296851037</v>
      </c>
      <c r="Y34" s="14">
        <f t="shared" si="72"/>
        <v>1.4447000000000001</v>
      </c>
      <c r="Z34" s="14">
        <f t="shared" si="72"/>
        <v>0.8407</v>
      </c>
      <c r="AA34" s="14">
        <f t="shared" si="72"/>
        <v>2.2288000000000001</v>
      </c>
      <c r="AB34" s="14">
        <f t="shared" si="72"/>
        <v>5.2946</v>
      </c>
      <c r="AC34" s="14">
        <f t="shared" si="72"/>
        <v>4.3611000000000004</v>
      </c>
      <c r="AD34" s="14">
        <f>MIN(AD21:AD26,AD28:AD29)</f>
        <v>0.5448000000000004</v>
      </c>
      <c r="AE34" s="14">
        <f t="shared" si="72"/>
        <v>0.41529999999999989</v>
      </c>
      <c r="AF34" s="14">
        <f t="shared" si="72"/>
        <v>0.41790000000000016</v>
      </c>
      <c r="AI34" s="12"/>
      <c r="AJ34" s="12"/>
      <c r="AK34" s="12"/>
    </row>
    <row r="35" spans="2:78" x14ac:dyDescent="0.2">
      <c r="B35" s="13" t="s">
        <v>7</v>
      </c>
      <c r="C35" s="13"/>
      <c r="D35" s="14">
        <f>MAX(D21:D29)</f>
        <v>24.742799999999999</v>
      </c>
      <c r="E35" s="14">
        <f t="shared" ref="E35:AF35" si="73">MAX(E21:E29)</f>
        <v>23.365500000000001</v>
      </c>
      <c r="F35" s="14">
        <f t="shared" si="73"/>
        <v>4.8456999999999999</v>
      </c>
      <c r="G35" s="14">
        <f t="shared" si="73"/>
        <v>1.6458999999999999</v>
      </c>
      <c r="H35" s="14">
        <f t="shared" si="73"/>
        <v>2.5076000000000001</v>
      </c>
      <c r="I35" s="14">
        <f>MAX(I21:I26,I28:I29)</f>
        <v>1.4299999999999997</v>
      </c>
      <c r="J35" s="14">
        <f>MAX(J21:J26,J28:J29)</f>
        <v>3.5743999999999998</v>
      </c>
      <c r="K35" s="14">
        <f>MAX(K21:K26,K28:K29)</f>
        <v>2.1944999999999997</v>
      </c>
      <c r="L35" s="14">
        <f t="shared" si="73"/>
        <v>10.216932511277539</v>
      </c>
      <c r="M35" s="14">
        <f t="shared" si="73"/>
        <v>3.2707072889514275</v>
      </c>
      <c r="N35" s="14">
        <f t="shared" si="73"/>
        <v>7.3406203084060042</v>
      </c>
      <c r="O35" s="14">
        <f t="shared" si="73"/>
        <v>2.1809297329350166</v>
      </c>
      <c r="P35" s="14">
        <f t="shared" si="73"/>
        <v>10.110502583452515</v>
      </c>
      <c r="Q35" s="14">
        <f t="shared" si="73"/>
        <v>10.17208955721488</v>
      </c>
      <c r="R35" s="14">
        <f t="shared" si="73"/>
        <v>7.0068917003190512</v>
      </c>
      <c r="S35" s="14">
        <f t="shared" si="73"/>
        <v>7.8728770154245398</v>
      </c>
      <c r="T35" s="14">
        <f t="shared" si="73"/>
        <v>9.5534208140330552</v>
      </c>
      <c r="U35" s="14">
        <f t="shared" si="73"/>
        <v>10.877460441205935</v>
      </c>
      <c r="V35" s="14">
        <f t="shared" si="73"/>
        <v>1.8936417955885956</v>
      </c>
      <c r="W35" s="14">
        <f t="shared" si="73"/>
        <v>2.4651755515581439</v>
      </c>
      <c r="X35" s="14">
        <f t="shared" si="73"/>
        <v>0.67236027544762045</v>
      </c>
      <c r="Y35" s="14">
        <f t="shared" si="73"/>
        <v>1.8218000000000001</v>
      </c>
      <c r="Z35" s="14">
        <f t="shared" si="73"/>
        <v>1.1284000000000001</v>
      </c>
      <c r="AA35" s="14">
        <f t="shared" si="73"/>
        <v>3.2778999999999998</v>
      </c>
      <c r="AB35" s="14">
        <f t="shared" si="73"/>
        <v>7.0860000000000003</v>
      </c>
      <c r="AC35" s="14">
        <f t="shared" si="73"/>
        <v>7.2632000000000003</v>
      </c>
      <c r="AD35" s="14">
        <f>MAX(AD21:AD26,AD28:AD29)</f>
        <v>0.67939999999999978</v>
      </c>
      <c r="AE35" s="14">
        <f t="shared" si="73"/>
        <v>0.72580000000000044</v>
      </c>
      <c r="AF35" s="14">
        <f t="shared" si="73"/>
        <v>0.53979999999999961</v>
      </c>
      <c r="AI35" s="12"/>
      <c r="AJ35" s="12"/>
      <c r="AK35" s="12"/>
    </row>
    <row r="36" spans="2:78" x14ac:dyDescent="0.2">
      <c r="B36" s="13" t="s">
        <v>56</v>
      </c>
      <c r="C36" s="13"/>
      <c r="D36" s="15">
        <f>COUNT(D21:D29)</f>
        <v>9</v>
      </c>
      <c r="E36" s="15">
        <f t="shared" ref="E36:AF36" si="74">COUNT(E21:E29)</f>
        <v>9</v>
      </c>
      <c r="F36" s="15">
        <f t="shared" si="74"/>
        <v>9</v>
      </c>
      <c r="G36" s="15">
        <f t="shared" si="74"/>
        <v>9</v>
      </c>
      <c r="H36" s="15">
        <f t="shared" si="74"/>
        <v>9</v>
      </c>
      <c r="I36" s="15">
        <f>COUNT(I21:I26,I28:I29)</f>
        <v>8</v>
      </c>
      <c r="J36" s="15">
        <f>COUNT(J21:J26,J28:J29)</f>
        <v>8</v>
      </c>
      <c r="K36" s="15">
        <f>COUNT(K21:K26,K28:K29)</f>
        <v>8</v>
      </c>
      <c r="L36" s="15">
        <f t="shared" si="74"/>
        <v>9</v>
      </c>
      <c r="M36" s="15">
        <f t="shared" si="74"/>
        <v>9</v>
      </c>
      <c r="N36" s="15">
        <f t="shared" si="74"/>
        <v>9</v>
      </c>
      <c r="O36" s="15">
        <f t="shared" si="74"/>
        <v>2</v>
      </c>
      <c r="P36" s="15">
        <f t="shared" si="74"/>
        <v>9</v>
      </c>
      <c r="Q36" s="15">
        <f t="shared" si="74"/>
        <v>9</v>
      </c>
      <c r="R36" s="15">
        <f t="shared" si="74"/>
        <v>9</v>
      </c>
      <c r="S36" s="15">
        <f t="shared" si="74"/>
        <v>9</v>
      </c>
      <c r="T36" s="15">
        <f t="shared" si="74"/>
        <v>9</v>
      </c>
      <c r="U36" s="15">
        <f t="shared" si="74"/>
        <v>9</v>
      </c>
      <c r="V36" s="15">
        <f t="shared" si="74"/>
        <v>9</v>
      </c>
      <c r="W36" s="15">
        <f t="shared" si="74"/>
        <v>9</v>
      </c>
      <c r="X36" s="15">
        <f t="shared" si="74"/>
        <v>9</v>
      </c>
      <c r="Y36" s="15">
        <f t="shared" si="74"/>
        <v>9</v>
      </c>
      <c r="Z36" s="15">
        <f t="shared" si="74"/>
        <v>9</v>
      </c>
      <c r="AA36" s="15">
        <f t="shared" si="74"/>
        <v>9</v>
      </c>
      <c r="AB36" s="15">
        <f t="shared" si="74"/>
        <v>9</v>
      </c>
      <c r="AC36" s="15">
        <f t="shared" si="74"/>
        <v>9</v>
      </c>
      <c r="AD36" s="15">
        <f>COUNT(AD21:AD26,AD28:AD29)</f>
        <v>8</v>
      </c>
      <c r="AE36" s="15">
        <f t="shared" si="74"/>
        <v>9</v>
      </c>
      <c r="AF36" s="15">
        <f t="shared" si="74"/>
        <v>9</v>
      </c>
      <c r="AI36" s="12"/>
      <c r="AJ36" s="12"/>
      <c r="AK36" s="12"/>
    </row>
  </sheetData>
  <mergeCells count="44">
    <mergeCell ref="AG1:AH1"/>
    <mergeCell ref="AI1:AJ1"/>
    <mergeCell ref="AK1:AL1"/>
    <mergeCell ref="AM1:AN1"/>
    <mergeCell ref="AW1:AX1"/>
    <mergeCell ref="AY1:AZ1"/>
    <mergeCell ref="BA1:BB1"/>
    <mergeCell ref="BC1:BD1"/>
    <mergeCell ref="AO1:AP1"/>
    <mergeCell ref="AQ1:AR1"/>
    <mergeCell ref="AS1:AT1"/>
    <mergeCell ref="AU1:AV1"/>
    <mergeCell ref="BM1:BN1"/>
    <mergeCell ref="BO1:BP1"/>
    <mergeCell ref="BQ1:BR1"/>
    <mergeCell ref="BS1:BT1"/>
    <mergeCell ref="BE1:BF1"/>
    <mergeCell ref="BG1:BH1"/>
    <mergeCell ref="BI1:BJ1"/>
    <mergeCell ref="BK1:BL1"/>
    <mergeCell ref="BU1:BV1"/>
    <mergeCell ref="BW1:BX1"/>
    <mergeCell ref="AG19:AH19"/>
    <mergeCell ref="AI19:AJ19"/>
    <mergeCell ref="AK19:AL19"/>
    <mergeCell ref="AM19:AN19"/>
    <mergeCell ref="AO19:AP19"/>
    <mergeCell ref="AQ19:AR19"/>
    <mergeCell ref="AS19:AT19"/>
    <mergeCell ref="AU19:AV19"/>
    <mergeCell ref="BE19:BF19"/>
    <mergeCell ref="BG19:BH19"/>
    <mergeCell ref="BI19:BJ19"/>
    <mergeCell ref="BK19:BL19"/>
    <mergeCell ref="AW19:AX19"/>
    <mergeCell ref="AY19:AZ19"/>
    <mergeCell ref="BA19:BB19"/>
    <mergeCell ref="BC19:BD19"/>
    <mergeCell ref="BU19:BV19"/>
    <mergeCell ref="BW19:BX19"/>
    <mergeCell ref="BM19:BN19"/>
    <mergeCell ref="BO19:BP19"/>
    <mergeCell ref="BQ19:BR19"/>
    <mergeCell ref="BS19:BT19"/>
  </mergeCells>
  <phoneticPr fontId="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38"/>
  <sheetViews>
    <sheetView workbookViewId="0">
      <pane xSplit="2" topLeftCell="AA1" activePane="topRight" state="frozen"/>
      <selection pane="topRight"/>
    </sheetView>
  </sheetViews>
  <sheetFormatPr defaultRowHeight="12.75" x14ac:dyDescent="0.2"/>
  <cols>
    <col min="1" max="2" width="27.140625" style="11" customWidth="1"/>
    <col min="3" max="3" width="10.5703125" style="12" customWidth="1"/>
    <col min="4" max="4" width="9.140625" style="12"/>
    <col min="5" max="5" width="8.7109375" style="12" customWidth="1"/>
    <col min="6" max="6" width="9.5703125" style="12" customWidth="1"/>
    <col min="7" max="7" width="10.5703125" style="12" customWidth="1"/>
    <col min="8" max="8" width="11.42578125" style="12" customWidth="1"/>
    <col min="9" max="9" width="12.140625" style="12" customWidth="1"/>
    <col min="10" max="24" width="8.7109375" style="12" customWidth="1"/>
    <col min="25" max="25" width="9.42578125" style="12" customWidth="1"/>
    <col min="26" max="26" width="10.140625" style="12" customWidth="1"/>
    <col min="27" max="27" width="10.7109375" style="12" customWidth="1"/>
    <col min="28" max="33" width="8.7109375" style="12" customWidth="1"/>
    <col min="34" max="36" width="8.7109375" style="11" customWidth="1"/>
    <col min="37" max="77" width="8.7109375" style="12" customWidth="1"/>
    <col min="78" max="16384" width="9.140625" style="12"/>
  </cols>
  <sheetData>
    <row r="1" spans="1:119" s="20" customFormat="1" x14ac:dyDescent="0.2">
      <c r="A1" s="1" t="s">
        <v>8</v>
      </c>
      <c r="B1" s="1" t="s">
        <v>477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86">
        <v>1</v>
      </c>
      <c r="AG1" s="86"/>
      <c r="AH1" s="87">
        <v>2</v>
      </c>
      <c r="AI1" s="87"/>
      <c r="AJ1" s="87">
        <v>3</v>
      </c>
      <c r="AK1" s="87"/>
      <c r="AL1" s="86">
        <v>4</v>
      </c>
      <c r="AM1" s="86"/>
      <c r="AN1" s="86">
        <v>5</v>
      </c>
      <c r="AO1" s="86"/>
      <c r="AP1" s="86">
        <v>6</v>
      </c>
      <c r="AQ1" s="86"/>
      <c r="AR1" s="86">
        <v>7</v>
      </c>
      <c r="AS1" s="86"/>
      <c r="AT1" s="86">
        <v>8</v>
      </c>
      <c r="AU1" s="86"/>
      <c r="AV1" s="86">
        <v>9</v>
      </c>
      <c r="AW1" s="86"/>
      <c r="AX1" s="86">
        <v>10</v>
      </c>
      <c r="AY1" s="86"/>
      <c r="AZ1" s="86">
        <v>11</v>
      </c>
      <c r="BA1" s="86"/>
      <c r="BB1" s="86">
        <v>12</v>
      </c>
      <c r="BC1" s="86"/>
      <c r="BD1" s="86">
        <v>13</v>
      </c>
      <c r="BE1" s="86"/>
      <c r="BF1" s="86">
        <v>14</v>
      </c>
      <c r="BG1" s="86"/>
      <c r="BH1" s="86">
        <v>15</v>
      </c>
      <c r="BI1" s="86"/>
      <c r="BJ1" s="86">
        <v>16</v>
      </c>
      <c r="BK1" s="86"/>
      <c r="BL1" s="86">
        <v>17</v>
      </c>
      <c r="BM1" s="86"/>
      <c r="BN1" s="86">
        <v>18</v>
      </c>
      <c r="BO1" s="86"/>
      <c r="BP1" s="86">
        <v>19</v>
      </c>
      <c r="BQ1" s="86"/>
      <c r="BR1" s="86">
        <v>20</v>
      </c>
      <c r="BS1" s="86"/>
      <c r="BT1" s="86">
        <v>21</v>
      </c>
      <c r="BU1" s="86"/>
      <c r="BV1" s="86">
        <v>22</v>
      </c>
      <c r="BW1" s="86"/>
      <c r="BX1" s="3"/>
      <c r="BY1" s="3"/>
    </row>
    <row r="2" spans="1:119" s="20" customFormat="1" x14ac:dyDescent="0.2">
      <c r="A2" s="1" t="s">
        <v>9</v>
      </c>
      <c r="B2" s="1"/>
      <c r="C2" s="2" t="s">
        <v>10</v>
      </c>
      <c r="D2" s="2" t="s">
        <v>64</v>
      </c>
      <c r="E2" s="2" t="s">
        <v>11</v>
      </c>
      <c r="F2" s="2" t="s">
        <v>76</v>
      </c>
      <c r="G2" s="2" t="s">
        <v>77</v>
      </c>
      <c r="H2" s="2" t="s">
        <v>68</v>
      </c>
      <c r="I2" s="2" t="s">
        <v>69</v>
      </c>
      <c r="J2" s="2" t="s">
        <v>12</v>
      </c>
      <c r="K2" s="2" t="s">
        <v>74</v>
      </c>
      <c r="L2" s="2" t="s">
        <v>75</v>
      </c>
      <c r="M2" s="2" t="s">
        <v>145</v>
      </c>
      <c r="N2" s="2" t="s">
        <v>144</v>
      </c>
      <c r="O2" s="2" t="s">
        <v>167</v>
      </c>
      <c r="P2" s="2" t="s">
        <v>168</v>
      </c>
      <c r="Q2" s="2" t="s">
        <v>169</v>
      </c>
      <c r="R2" s="2" t="s">
        <v>170</v>
      </c>
      <c r="S2" s="2" t="s">
        <v>171</v>
      </c>
      <c r="T2" s="2" t="s">
        <v>172</v>
      </c>
      <c r="U2" s="2" t="s">
        <v>600</v>
      </c>
      <c r="V2" s="2" t="s">
        <v>601</v>
      </c>
      <c r="W2" s="2" t="s">
        <v>602</v>
      </c>
      <c r="X2" s="2" t="s">
        <v>13</v>
      </c>
      <c r="Y2" s="2" t="s">
        <v>14</v>
      </c>
      <c r="Z2" s="2" t="s">
        <v>78</v>
      </c>
      <c r="AA2" s="20" t="s">
        <v>79</v>
      </c>
      <c r="AB2" s="1" t="s">
        <v>80</v>
      </c>
      <c r="AC2" s="1" t="s">
        <v>501</v>
      </c>
      <c r="AD2" s="1" t="s">
        <v>502</v>
      </c>
      <c r="AE2" s="1" t="s">
        <v>503</v>
      </c>
      <c r="AF2" s="3" t="s">
        <v>15</v>
      </c>
      <c r="AG2" s="3" t="s">
        <v>16</v>
      </c>
      <c r="AH2" s="4" t="s">
        <v>17</v>
      </c>
      <c r="AI2" s="4" t="s">
        <v>18</v>
      </c>
      <c r="AJ2" s="4" t="s">
        <v>19</v>
      </c>
      <c r="AK2" s="3" t="s">
        <v>20</v>
      </c>
      <c r="AL2" s="3" t="s">
        <v>21</v>
      </c>
      <c r="AM2" s="3" t="s">
        <v>22</v>
      </c>
      <c r="AN2" s="3" t="s">
        <v>23</v>
      </c>
      <c r="AO2" s="3" t="s">
        <v>24</v>
      </c>
      <c r="AP2" s="3" t="s">
        <v>25</v>
      </c>
      <c r="AQ2" s="3" t="s">
        <v>26</v>
      </c>
      <c r="AR2" s="3" t="s">
        <v>27</v>
      </c>
      <c r="AS2" s="3" t="s">
        <v>28</v>
      </c>
      <c r="AT2" s="3" t="s">
        <v>29</v>
      </c>
      <c r="AU2" s="3" t="s">
        <v>30</v>
      </c>
      <c r="AV2" s="3" t="s">
        <v>31</v>
      </c>
      <c r="AW2" s="3" t="s">
        <v>32</v>
      </c>
      <c r="AX2" s="3" t="s">
        <v>43</v>
      </c>
      <c r="AY2" s="3" t="s">
        <v>44</v>
      </c>
      <c r="AZ2" s="3" t="s">
        <v>45</v>
      </c>
      <c r="BA2" s="3" t="s">
        <v>46</v>
      </c>
      <c r="BB2" s="3" t="s">
        <v>47</v>
      </c>
      <c r="BC2" s="3" t="s">
        <v>48</v>
      </c>
      <c r="BD2" s="3" t="s">
        <v>49</v>
      </c>
      <c r="BE2" s="3" t="s">
        <v>50</v>
      </c>
      <c r="BF2" s="3" t="s">
        <v>51</v>
      </c>
      <c r="BG2" s="3" t="s">
        <v>52</v>
      </c>
      <c r="BH2" s="3" t="s">
        <v>53</v>
      </c>
      <c r="BI2" s="3" t="s">
        <v>54</v>
      </c>
      <c r="BJ2" s="3" t="s">
        <v>70</v>
      </c>
      <c r="BK2" s="3" t="s">
        <v>71</v>
      </c>
      <c r="BL2" s="3" t="s">
        <v>72</v>
      </c>
      <c r="BM2" s="3" t="s">
        <v>73</v>
      </c>
      <c r="BN2" s="3" t="s">
        <v>81</v>
      </c>
      <c r="BO2" s="3" t="s">
        <v>82</v>
      </c>
      <c r="BP2" s="3" t="s">
        <v>83</v>
      </c>
      <c r="BQ2" s="3" t="s">
        <v>84</v>
      </c>
      <c r="BR2" s="3" t="s">
        <v>33</v>
      </c>
      <c r="BS2" s="3" t="s">
        <v>34</v>
      </c>
      <c r="BT2" s="3" t="s">
        <v>35</v>
      </c>
      <c r="BU2" s="3" t="s">
        <v>36</v>
      </c>
      <c r="BV2" s="3" t="s">
        <v>37</v>
      </c>
      <c r="BW2" s="3" t="s">
        <v>38</v>
      </c>
      <c r="BX2" s="3" t="s">
        <v>147</v>
      </c>
      <c r="BY2" s="3" t="s">
        <v>148</v>
      </c>
      <c r="BZ2" s="3" t="s">
        <v>39</v>
      </c>
      <c r="CA2" s="3" t="s">
        <v>40</v>
      </c>
      <c r="CB2" s="3" t="s">
        <v>41</v>
      </c>
      <c r="CC2" s="3" t="s">
        <v>42</v>
      </c>
      <c r="CD2" s="20" t="s">
        <v>149</v>
      </c>
      <c r="CE2" s="20" t="s">
        <v>150</v>
      </c>
      <c r="CF2" s="20" t="s">
        <v>151</v>
      </c>
      <c r="CG2" s="20" t="s">
        <v>152</v>
      </c>
      <c r="CH2" s="20" t="s">
        <v>153</v>
      </c>
      <c r="CI2" s="20" t="s">
        <v>154</v>
      </c>
      <c r="CJ2" s="20" t="s">
        <v>500</v>
      </c>
      <c r="CK2" s="20" t="s">
        <v>505</v>
      </c>
      <c r="CL2" s="20" t="s">
        <v>506</v>
      </c>
      <c r="CM2" s="20" t="s">
        <v>507</v>
      </c>
      <c r="CN2" s="20" t="s">
        <v>155</v>
      </c>
      <c r="CO2" s="20" t="s">
        <v>156</v>
      </c>
      <c r="CP2" s="20" t="s">
        <v>157</v>
      </c>
      <c r="CQ2" s="20" t="s">
        <v>158</v>
      </c>
      <c r="CR2" s="20" t="s">
        <v>159</v>
      </c>
      <c r="CS2" s="20" t="s">
        <v>160</v>
      </c>
      <c r="CT2" s="20" t="s">
        <v>504</v>
      </c>
      <c r="CU2" s="20" t="s">
        <v>508</v>
      </c>
      <c r="CV2" s="20" t="s">
        <v>509</v>
      </c>
      <c r="CW2" s="20" t="s">
        <v>510</v>
      </c>
      <c r="CX2" s="20" t="s">
        <v>161</v>
      </c>
      <c r="CY2" s="20" t="s">
        <v>165</v>
      </c>
      <c r="CZ2" s="20" t="s">
        <v>166</v>
      </c>
      <c r="DA2" s="20" t="s">
        <v>162</v>
      </c>
      <c r="DB2" s="20" t="s">
        <v>163</v>
      </c>
      <c r="DC2" s="20" t="s">
        <v>164</v>
      </c>
      <c r="DD2" s="20" t="s">
        <v>511</v>
      </c>
      <c r="DE2" s="20" t="s">
        <v>512</v>
      </c>
      <c r="DF2" s="20" t="s">
        <v>513</v>
      </c>
      <c r="DG2" s="20" t="s">
        <v>514</v>
      </c>
      <c r="DH2" s="20" t="s">
        <v>592</v>
      </c>
      <c r="DI2" s="20" t="s">
        <v>593</v>
      </c>
      <c r="DJ2" s="20" t="s">
        <v>595</v>
      </c>
      <c r="DK2" s="20" t="s">
        <v>594</v>
      </c>
      <c r="DL2" s="20" t="s">
        <v>596</v>
      </c>
      <c r="DM2" s="20" t="s">
        <v>597</v>
      </c>
      <c r="DN2" s="20" t="s">
        <v>598</v>
      </c>
      <c r="DO2" s="20" t="s">
        <v>599</v>
      </c>
    </row>
    <row r="3" spans="1:119" x14ac:dyDescent="0.2">
      <c r="A3" s="1" t="s">
        <v>666</v>
      </c>
      <c r="B3" s="1" t="s">
        <v>583</v>
      </c>
      <c r="C3" s="5">
        <f t="shared" ref="C3:C12" si="0">((AF3-AV3)^2+(AG3-AW3)^2)^0.5</f>
        <v>12.667</v>
      </c>
      <c r="D3" s="5">
        <f t="shared" ref="D3:D12" si="1">((AF3-AT3)^2+(AG3-AU3)^2)^0.5</f>
        <v>11.973599999999999</v>
      </c>
      <c r="E3" s="5">
        <f t="shared" ref="E3:E12" si="2">((AF3-AL3)^2+(AG3-AM3)^2)^0.5</f>
        <v>2.6783999999999999</v>
      </c>
      <c r="F3" s="5">
        <f t="shared" ref="F3:F12" si="3">((AF3-AH3)^2+(AG3-AI3)^2)^0.5</f>
        <v>0.72450000000000003</v>
      </c>
      <c r="G3" s="5">
        <f t="shared" ref="G3:G12" si="4">((AJ3-AL3)^2+(AK3-AM3)^2)^0.5</f>
        <v>1.496</v>
      </c>
      <c r="H3" s="5">
        <f t="shared" ref="H3:H12" si="5">((AL3-AN3)^2+(AM3-AO3)^2)^0.5</f>
        <v>0.6762999999999999</v>
      </c>
      <c r="I3" s="5">
        <f t="shared" ref="I3:I11" si="6">((AN3-AP3)^2+(AO3-AQ3)^2)^0.5</f>
        <v>1.7958000000000003</v>
      </c>
      <c r="J3" s="5">
        <f t="shared" ref="J3:J12" si="7">((AP3-AR3)^2+(AQ3-AS3)^2)^0.5</f>
        <v>1.5278</v>
      </c>
      <c r="K3" s="5">
        <f>((BR3-BT3)^2+(BS3-BU3)^2)^0.5</f>
        <v>5.4560818148191288</v>
      </c>
      <c r="L3" s="5" t="s">
        <v>566</v>
      </c>
      <c r="M3" s="5" t="s">
        <v>566</v>
      </c>
      <c r="N3" s="5" t="s">
        <v>566</v>
      </c>
      <c r="O3" s="5">
        <f>((CD3-CF3)^2+(CE3-CG3)^2)^0.5</f>
        <v>5.8699781677617846</v>
      </c>
      <c r="P3" s="5">
        <f t="shared" ref="P3:P12" si="8">((CF3-CH3)^2+(CG3-CI3)^2)^0.5</f>
        <v>5.989844516345979</v>
      </c>
      <c r="Q3" s="5">
        <f>((CN3-CP3)^2+(CO3-CQ3)^2)^0.5</f>
        <v>4.3591520333661222</v>
      </c>
      <c r="R3" s="5">
        <f>((CP3-CR3)^2+(CQ3-CS3)^2)^0.5</f>
        <v>5.1133409195945463</v>
      </c>
      <c r="S3" s="5">
        <f>((CX3-CZ3)^2+(CY3-DA3)^2)^0.5</f>
        <v>5.8751175894615075</v>
      </c>
      <c r="T3" s="5">
        <f>((CZ3-DB3)^2+(DA3-DC3)^2)^0.5</f>
        <v>7.0430382314736857</v>
      </c>
      <c r="U3" s="5">
        <f>((DH3-DJ3)^2+(DI3-DK3)^2)^0.5</f>
        <v>0.97108305000138895</v>
      </c>
      <c r="V3" s="5">
        <f>((DJ3-DL3)^2+(DK3-DM3)^2)^0.5</f>
        <v>1.7379157747140679</v>
      </c>
      <c r="W3" s="5">
        <f>((DL3-DN3)^2+(DM3-DO3)^2)^0.5</f>
        <v>0.49039915375130927</v>
      </c>
      <c r="X3" s="5">
        <f>((BD3-BJ3)^2+(BE3-BK3)^2)^0.5</f>
        <v>1.0985</v>
      </c>
      <c r="Y3" s="5">
        <f t="shared" ref="Y3:Y12" si="9">((BF3-BH3)^2+(BG3-BI3)^2)^0.5</f>
        <v>0.44259999999999999</v>
      </c>
      <c r="Z3" s="5">
        <f t="shared" ref="Z3:Z12" si="10">((BB3-BL3)^2+(BC3-BM3)^2)^0.5</f>
        <v>1.5613999999999999</v>
      </c>
      <c r="AA3" s="5">
        <f t="shared" ref="AA3:AA12" si="11">((AZ3-BN3)^2+(BA3-BO3)^2)^0.5</f>
        <v>3.3052000000000001</v>
      </c>
      <c r="AB3" s="6">
        <f t="shared" ref="AB3:AB12" si="12">((AX3-BP3)^2+(AY3-BQ3)^2)^0.5</f>
        <v>1.9710999999999999</v>
      </c>
      <c r="AC3" s="6">
        <f>((CJ3-CL3)^2+(CK3-CM3)^2)^0.5</f>
        <v>0.22859999999999969</v>
      </c>
      <c r="AD3" s="6">
        <f>((CT3-CV3)^2+(CU3-CW3)^2)^0.5</f>
        <v>0.23999999999999977</v>
      </c>
      <c r="AE3" s="6">
        <f>((DD3-DF3)^2+(DE3-DG3)^2)^0.5</f>
        <v>0.22030000000000005</v>
      </c>
      <c r="AF3" s="9">
        <v>0</v>
      </c>
      <c r="AG3" s="9">
        <v>0</v>
      </c>
      <c r="AH3" s="9">
        <v>0</v>
      </c>
      <c r="AI3" s="9">
        <v>-0.72450000000000003</v>
      </c>
      <c r="AJ3" s="9">
        <v>0</v>
      </c>
      <c r="AK3" s="9">
        <v>-1.1823999999999999</v>
      </c>
      <c r="AL3" s="9">
        <v>0</v>
      </c>
      <c r="AM3" s="9">
        <v>-2.6783999999999999</v>
      </c>
      <c r="AN3" s="9">
        <v>0</v>
      </c>
      <c r="AO3" s="9">
        <v>-3.3546999999999998</v>
      </c>
      <c r="AP3" s="9">
        <v>0</v>
      </c>
      <c r="AQ3" s="9">
        <v>-5.1505000000000001</v>
      </c>
      <c r="AR3" s="9">
        <v>0</v>
      </c>
      <c r="AS3" s="9">
        <v>-6.6783000000000001</v>
      </c>
      <c r="AT3" s="9">
        <v>0</v>
      </c>
      <c r="AU3" s="9">
        <v>-11.973599999999999</v>
      </c>
      <c r="AV3" s="9">
        <v>0</v>
      </c>
      <c r="AW3" s="9">
        <v>-12.667</v>
      </c>
      <c r="AX3" s="18">
        <v>1.1823999999999999</v>
      </c>
      <c r="AY3" s="18">
        <v>-5.0762</v>
      </c>
      <c r="AZ3" s="19">
        <v>1.7577</v>
      </c>
      <c r="BA3" s="19">
        <v>-5.0762</v>
      </c>
      <c r="BB3" s="19">
        <v>0.93659999999999999</v>
      </c>
      <c r="BC3" s="19">
        <v>-5.0762</v>
      </c>
      <c r="BD3" s="19">
        <v>0.5353</v>
      </c>
      <c r="BE3" s="19">
        <v>-5.0762</v>
      </c>
      <c r="BF3" s="19">
        <v>0.14799999999999999</v>
      </c>
      <c r="BG3" s="19">
        <v>-5.0762</v>
      </c>
      <c r="BH3" s="19">
        <v>-0.29459999999999997</v>
      </c>
      <c r="BI3" s="19">
        <v>-5.0762</v>
      </c>
      <c r="BJ3" s="19">
        <v>-0.56320000000000003</v>
      </c>
      <c r="BK3" s="19">
        <v>-5.0762</v>
      </c>
      <c r="BL3" s="19">
        <v>-0.62480000000000002</v>
      </c>
      <c r="BM3" s="19">
        <v>-5.0762</v>
      </c>
      <c r="BN3" s="19">
        <v>-1.5475000000000001</v>
      </c>
      <c r="BO3" s="19">
        <v>-5.0762</v>
      </c>
      <c r="BP3" s="19">
        <v>-0.78869999999999996</v>
      </c>
      <c r="BQ3" s="19">
        <v>-5.0762</v>
      </c>
      <c r="BR3" s="17">
        <v>0</v>
      </c>
      <c r="BS3" s="17">
        <v>0</v>
      </c>
      <c r="BT3" s="17">
        <v>-4.0633999999999997</v>
      </c>
      <c r="BU3" s="17">
        <v>3.6410999999999998</v>
      </c>
      <c r="BV3" s="17"/>
      <c r="BW3" s="17"/>
      <c r="BX3" s="17"/>
      <c r="BY3" s="17"/>
      <c r="BZ3" s="17"/>
      <c r="CA3" s="17"/>
      <c r="CB3" s="17"/>
      <c r="CC3" s="17"/>
      <c r="CD3" s="12">
        <v>-4.6189999999999998</v>
      </c>
      <c r="CE3" s="12">
        <v>3.8233000000000001</v>
      </c>
      <c r="CF3" s="12">
        <v>-0.44769999999999999</v>
      </c>
      <c r="CG3" s="12">
        <v>-0.30669999999999997</v>
      </c>
      <c r="CH3" s="12">
        <v>-2.1539000000000001</v>
      </c>
      <c r="CI3" s="12">
        <v>5.4349999999999996</v>
      </c>
      <c r="CJ3" s="12">
        <v>-2.74</v>
      </c>
      <c r="CK3" s="12">
        <v>2.2345999999999999</v>
      </c>
      <c r="CL3" s="12">
        <v>-2.9685999999999999</v>
      </c>
      <c r="CM3" s="12">
        <v>2.2345999999999999</v>
      </c>
      <c r="CN3" s="12">
        <v>-3.1871</v>
      </c>
      <c r="CO3" s="12">
        <v>2.4434999999999998</v>
      </c>
      <c r="CP3" s="12">
        <v>-1.9424999999999999</v>
      </c>
      <c r="CQ3" s="12">
        <v>-1.7342</v>
      </c>
      <c r="CR3" s="12">
        <v>1.3119000000000001</v>
      </c>
      <c r="CS3" s="12">
        <v>2.2098</v>
      </c>
      <c r="CT3" s="12">
        <v>-2.6156000000000001</v>
      </c>
      <c r="CU3" s="12">
        <v>1.1938</v>
      </c>
      <c r="CV3" s="12">
        <v>-2.8555999999999999</v>
      </c>
      <c r="CW3" s="12">
        <v>1.1938</v>
      </c>
      <c r="CX3" s="12">
        <v>-3.0015999999999998</v>
      </c>
      <c r="CY3" s="12">
        <v>1.0045999999999999</v>
      </c>
      <c r="CZ3" s="12">
        <v>-8.7845999999999993</v>
      </c>
      <c r="DA3" s="12">
        <v>-3.1699999999999999E-2</v>
      </c>
      <c r="DB3" s="12">
        <v>-3.1674000000000002</v>
      </c>
      <c r="DC3" s="12">
        <v>4.2169999999999996</v>
      </c>
      <c r="DD3" s="12">
        <v>-5.0393999999999997</v>
      </c>
      <c r="DE3" s="12">
        <v>0.51119999999999999</v>
      </c>
      <c r="DF3" s="12">
        <v>-5.0393999999999997</v>
      </c>
      <c r="DG3" s="12">
        <v>0.73150000000000004</v>
      </c>
      <c r="DH3" s="12">
        <v>-4.9002999999999997</v>
      </c>
      <c r="DI3" s="12">
        <v>0.59050000000000002</v>
      </c>
      <c r="DJ3" s="12">
        <v>-4.9130000000000003</v>
      </c>
      <c r="DK3" s="12">
        <v>1.5615000000000001</v>
      </c>
      <c r="DL3" s="12">
        <v>-5.8959999999999999</v>
      </c>
      <c r="DM3" s="12">
        <v>2.9946999999999999</v>
      </c>
      <c r="DN3" s="12">
        <v>-6.2643000000000004</v>
      </c>
      <c r="DO3" s="12">
        <v>3.3184999999999998</v>
      </c>
    </row>
    <row r="4" spans="1:119" ht="14.45" customHeight="1" x14ac:dyDescent="0.2">
      <c r="A4" s="2" t="s">
        <v>708</v>
      </c>
      <c r="B4" s="2"/>
      <c r="C4" s="5">
        <f t="shared" si="0"/>
        <v>13.9459</v>
      </c>
      <c r="D4" s="5">
        <f t="shared" si="1"/>
        <v>13.5357</v>
      </c>
      <c r="E4" s="5">
        <f t="shared" si="2"/>
        <v>3.0581999999999998</v>
      </c>
      <c r="F4" s="5">
        <f t="shared" si="3"/>
        <v>0.92900000000000005</v>
      </c>
      <c r="G4" s="5">
        <f t="shared" si="4"/>
        <v>1.5639999999999998</v>
      </c>
      <c r="H4" s="5">
        <f t="shared" si="5"/>
        <v>0.81910000000000016</v>
      </c>
      <c r="I4" s="5">
        <f t="shared" si="6"/>
        <v>1.9119999999999999</v>
      </c>
      <c r="J4" s="5">
        <f t="shared" si="7"/>
        <v>1.0419999999999998</v>
      </c>
      <c r="K4" s="5">
        <f t="shared" ref="K4:K12" si="13">((BR4-BT4)^2+(BS4-BU4)^2)^0.5</f>
        <v>7.2604919516517619</v>
      </c>
      <c r="L4" s="5">
        <f t="shared" ref="L4:L12" si="14">((BT4-BV4)^2+(BU4-BW4)^2)^0.5</f>
        <v>1.8575626234396512</v>
      </c>
      <c r="M4" s="5">
        <f t="shared" ref="M4:M12" si="15">((BV4-BX4)^2+(BW4-BY4)^2)^0.5 + ((BX4-BZ4)^2+(BY4-CA4)^2)^0.5</f>
        <v>7.6323485731459186</v>
      </c>
      <c r="N4" s="5">
        <f t="shared" ref="N4:N12" si="16">((BZ4-CB4)^2+(CA4-CC4)^2)^0.5</f>
        <v>2.2298278902193327</v>
      </c>
      <c r="O4" s="5">
        <f t="shared" ref="O4:O12" si="17">((CD4-CF4)^2+(CE4-CG4)^2)^0.5</f>
        <v>6.5956946032999433</v>
      </c>
      <c r="P4" s="5">
        <f t="shared" si="8"/>
        <v>7.1066429444569668</v>
      </c>
      <c r="Q4" s="5">
        <f t="shared" ref="Q4:Q12" si="18">((CN4-CP4)^2+(CO4-CQ4)^2)^0.5</f>
        <v>5.0319156282672308</v>
      </c>
      <c r="R4" s="5">
        <f t="shared" ref="R4:R12" si="19">((CP4-CR4)^2+(CQ4-CS4)^2)^0.5</f>
        <v>5.9238301233239294</v>
      </c>
      <c r="S4" s="5">
        <f t="shared" ref="S4:S12" si="20">((CX4-CZ4)^2+(CY4-DA4)^2)^0.5</f>
        <v>6.8668112956451628</v>
      </c>
      <c r="T4" s="5">
        <f t="shared" ref="T4:T12" si="21">((CZ4-DB4)^2+(DA4-DC4)^2)^0.5</f>
        <v>8.2038430043486343</v>
      </c>
      <c r="U4" s="5">
        <f t="shared" ref="U4:U12" si="22">((DH4-DJ4)^2+(DI4-DK4)^2)^0.5</f>
        <v>1.090561437975871</v>
      </c>
      <c r="V4" s="5">
        <f t="shared" ref="V4:V12" si="23">((DJ4-DL4)^2+(DK4-DM4)^2)^0.5</f>
        <v>1.9699331257684871</v>
      </c>
      <c r="W4" s="5">
        <f t="shared" ref="W4:W12" si="24">((DL4-DN4)^2+(DM4-DO4)^2)^0.5</f>
        <v>0.46773507458816843</v>
      </c>
      <c r="X4" s="5">
        <f t="shared" ref="X4:X12" si="25">((BD4-BJ4)^2+(BE4-BK4)^2)^0.5</f>
        <v>1.1124999999999998</v>
      </c>
      <c r="Y4" s="5">
        <f t="shared" si="9"/>
        <v>0.5333</v>
      </c>
      <c r="Z4" s="5">
        <f t="shared" si="10"/>
        <v>1.7107000000000001</v>
      </c>
      <c r="AA4" s="5">
        <f t="shared" si="11"/>
        <v>3.7529000000000003</v>
      </c>
      <c r="AB4" s="6">
        <f t="shared" si="12"/>
        <v>2.3895</v>
      </c>
      <c r="AC4" s="6">
        <f t="shared" ref="AC4:AC12" si="26">((CJ4-CL4)^2+(CK4-CM4)^2)^0.5</f>
        <v>0.2204000000000006</v>
      </c>
      <c r="AD4" s="6">
        <f t="shared" ref="AD4:AD12" si="27">((CT4-CV4)^2+(CU4-CW4)^2)^0.5</f>
        <v>0.22920000000000051</v>
      </c>
      <c r="AE4" s="6">
        <f t="shared" ref="AE4:AE12" si="28">((DD4-DF4)^2+(DE4-DG4)^2)^0.5</f>
        <v>0.24380000000000024</v>
      </c>
      <c r="AF4" s="9">
        <v>0</v>
      </c>
      <c r="AG4" s="9">
        <v>0</v>
      </c>
      <c r="AH4" s="9">
        <v>0</v>
      </c>
      <c r="AI4" s="9">
        <v>-0.92900000000000005</v>
      </c>
      <c r="AJ4" s="9">
        <v>0</v>
      </c>
      <c r="AK4" s="9">
        <v>-1.4942</v>
      </c>
      <c r="AL4" s="9">
        <v>0</v>
      </c>
      <c r="AM4" s="9">
        <v>-3.0581999999999998</v>
      </c>
      <c r="AN4" s="9">
        <v>0</v>
      </c>
      <c r="AO4" s="9">
        <v>-3.8773</v>
      </c>
      <c r="AP4" s="9">
        <v>0</v>
      </c>
      <c r="AQ4" s="9">
        <v>-5.7892999999999999</v>
      </c>
      <c r="AR4" s="9">
        <v>0</v>
      </c>
      <c r="AS4" s="9">
        <v>-6.8312999999999997</v>
      </c>
      <c r="AT4" s="9">
        <v>0</v>
      </c>
      <c r="AU4" s="9">
        <v>-13.5357</v>
      </c>
      <c r="AV4" s="9">
        <v>0</v>
      </c>
      <c r="AW4" s="9">
        <v>-13.9459</v>
      </c>
      <c r="AX4" s="18">
        <v>1.4103000000000001</v>
      </c>
      <c r="AY4" s="18">
        <v>-5.6725000000000003</v>
      </c>
      <c r="AZ4" s="19">
        <v>1.7482</v>
      </c>
      <c r="BA4" s="19">
        <v>-5.6725000000000003</v>
      </c>
      <c r="BB4" s="19">
        <v>0.98619999999999997</v>
      </c>
      <c r="BC4" s="19">
        <v>-5.6725000000000003</v>
      </c>
      <c r="BD4" s="19">
        <v>0.57399999999999995</v>
      </c>
      <c r="BE4" s="19">
        <v>-5.6725000000000003</v>
      </c>
      <c r="BF4" s="19">
        <v>0.2984</v>
      </c>
      <c r="BG4" s="19">
        <v>-5.6725000000000003</v>
      </c>
      <c r="BH4" s="19">
        <v>-0.2349</v>
      </c>
      <c r="BI4" s="19">
        <v>-5.6725000000000003</v>
      </c>
      <c r="BJ4" s="19">
        <v>-0.53849999999999998</v>
      </c>
      <c r="BK4" s="19">
        <v>-5.6725000000000003</v>
      </c>
      <c r="BL4" s="19">
        <v>-0.72450000000000003</v>
      </c>
      <c r="BM4" s="19">
        <v>-5.6725000000000003</v>
      </c>
      <c r="BN4" s="19">
        <v>-2.0047000000000001</v>
      </c>
      <c r="BO4" s="19">
        <v>-5.6725000000000003</v>
      </c>
      <c r="BP4" s="19">
        <v>-0.97919999999999996</v>
      </c>
      <c r="BQ4" s="19">
        <v>-5.6725000000000003</v>
      </c>
      <c r="BR4" s="17">
        <v>0</v>
      </c>
      <c r="BS4" s="17">
        <v>0</v>
      </c>
      <c r="BT4" s="17">
        <v>-0.1613</v>
      </c>
      <c r="BU4" s="17">
        <v>7.2587000000000002</v>
      </c>
      <c r="BV4" s="17">
        <v>1.5526</v>
      </c>
      <c r="BW4" s="17">
        <v>7.9749999999999996</v>
      </c>
      <c r="BX4" s="17">
        <v>5.9252000000000002</v>
      </c>
      <c r="BY4" s="17">
        <v>7.7686000000000002</v>
      </c>
      <c r="BZ4" s="17">
        <v>7.9096000000000002</v>
      </c>
      <c r="CA4" s="17">
        <v>5.1886000000000001</v>
      </c>
      <c r="CB4" s="17">
        <v>7.4554999999999998</v>
      </c>
      <c r="CC4" s="17">
        <v>3.0055000000000001</v>
      </c>
      <c r="CD4" s="12">
        <v>7.6492000000000004</v>
      </c>
      <c r="CE4" s="12">
        <v>3.0055000000000001</v>
      </c>
      <c r="CF4" s="12">
        <v>5.5239000000000003</v>
      </c>
      <c r="CG4" s="12">
        <v>9.2493999999999996</v>
      </c>
      <c r="CH4" s="12">
        <v>12.627599999999999</v>
      </c>
      <c r="CI4" s="12">
        <v>9.4539000000000009</v>
      </c>
      <c r="CJ4" s="12">
        <v>6.8307000000000002</v>
      </c>
      <c r="CK4" s="12">
        <v>6.2648999999999999</v>
      </c>
      <c r="CL4" s="12">
        <v>6.6102999999999996</v>
      </c>
      <c r="CM4" s="12">
        <v>6.2648999999999999</v>
      </c>
      <c r="CN4" s="12">
        <v>6.5792000000000002</v>
      </c>
      <c r="CO4" s="12">
        <v>6.3341000000000003</v>
      </c>
      <c r="CP4" s="12">
        <v>10.32</v>
      </c>
      <c r="CQ4" s="12">
        <v>9.6996000000000002</v>
      </c>
      <c r="CR4" s="12">
        <v>6.8281999999999998</v>
      </c>
      <c r="CS4" s="12">
        <v>4.9142999999999999</v>
      </c>
      <c r="CT4" s="12">
        <v>8.1356000000000002</v>
      </c>
      <c r="CU4" s="12">
        <v>7.6314000000000002</v>
      </c>
      <c r="CV4" s="12">
        <v>7.9063999999999997</v>
      </c>
      <c r="CW4" s="12">
        <v>7.6314000000000002</v>
      </c>
      <c r="CX4" s="12">
        <v>7.5602999999999998</v>
      </c>
      <c r="CY4" s="12">
        <v>7.2866</v>
      </c>
      <c r="CZ4" s="12">
        <v>6.6718999999999999</v>
      </c>
      <c r="DA4" s="12">
        <v>14.095700000000001</v>
      </c>
      <c r="DB4" s="12">
        <v>9.0221</v>
      </c>
      <c r="DC4" s="12">
        <v>6.2356999999999996</v>
      </c>
      <c r="DD4" s="12">
        <v>7.4276</v>
      </c>
      <c r="DE4" s="12">
        <v>9.9593000000000007</v>
      </c>
      <c r="DF4" s="12">
        <v>7.1837999999999997</v>
      </c>
      <c r="DG4" s="12">
        <v>9.9593000000000007</v>
      </c>
      <c r="DH4" s="12">
        <v>7.1494999999999997</v>
      </c>
      <c r="DI4" s="12">
        <v>10.032999999999999</v>
      </c>
      <c r="DJ4" s="12">
        <v>7.9958999999999998</v>
      </c>
      <c r="DK4" s="12">
        <v>9.3452999999999999</v>
      </c>
      <c r="DL4" s="12">
        <v>8.3725000000000005</v>
      </c>
      <c r="DM4" s="12">
        <v>7.4116999999999997</v>
      </c>
      <c r="DN4" s="12">
        <v>8.3414000000000001</v>
      </c>
      <c r="DO4" s="12">
        <v>6.9450000000000003</v>
      </c>
    </row>
    <row r="5" spans="1:119" ht="16.899999999999999" customHeight="1" x14ac:dyDescent="0.2">
      <c r="A5" s="2" t="s">
        <v>709</v>
      </c>
      <c r="B5" s="2" t="s">
        <v>484</v>
      </c>
      <c r="C5" s="5">
        <f t="shared" si="0"/>
        <v>14.373200000000001</v>
      </c>
      <c r="D5" s="5">
        <f t="shared" si="1"/>
        <v>13.5153</v>
      </c>
      <c r="E5" s="5">
        <f t="shared" si="2"/>
        <v>3.0358999999999998</v>
      </c>
      <c r="F5" s="5">
        <f t="shared" si="3"/>
        <v>1.0089999999999999</v>
      </c>
      <c r="G5" s="5">
        <f t="shared" si="4"/>
        <v>1.4527999999999999</v>
      </c>
      <c r="H5" s="5">
        <f t="shared" si="5"/>
        <v>0.86050000000000004</v>
      </c>
      <c r="I5" s="5">
        <f t="shared" si="6"/>
        <v>1.8712999999999997</v>
      </c>
      <c r="J5" s="5">
        <f t="shared" si="7"/>
        <v>1.1386000000000003</v>
      </c>
      <c r="K5" s="5" t="s">
        <v>566</v>
      </c>
      <c r="L5" s="5" t="s">
        <v>566</v>
      </c>
      <c r="M5" s="5" t="s">
        <v>566</v>
      </c>
      <c r="N5" s="5" t="s">
        <v>566</v>
      </c>
      <c r="O5" s="5">
        <f t="shared" si="17"/>
        <v>6.7715968353114464</v>
      </c>
      <c r="P5" s="5">
        <f t="shared" si="8"/>
        <v>6.0675943602056996</v>
      </c>
      <c r="Q5" s="5">
        <f t="shared" si="18"/>
        <v>5.0548463408891067</v>
      </c>
      <c r="R5" s="5">
        <f t="shared" si="19"/>
        <v>6.0284873392916731</v>
      </c>
      <c r="S5" s="5">
        <f t="shared" si="20"/>
        <v>7.0109134533240391</v>
      </c>
      <c r="T5" s="5">
        <f t="shared" si="21"/>
        <v>7.7762204990599386</v>
      </c>
      <c r="U5" s="5">
        <f t="shared" si="22"/>
        <v>1.0101799097190565</v>
      </c>
      <c r="V5" s="5">
        <f t="shared" si="23"/>
        <v>2.2125001242937827</v>
      </c>
      <c r="W5" s="5">
        <f t="shared" si="24"/>
        <v>0.51392732949318687</v>
      </c>
      <c r="X5" s="5">
        <f t="shared" si="25"/>
        <v>1.2515999999999998</v>
      </c>
      <c r="Y5" s="5">
        <f t="shared" si="9"/>
        <v>0.63369999999999993</v>
      </c>
      <c r="Z5" s="5">
        <f t="shared" si="10"/>
        <v>1.6547999999999998</v>
      </c>
      <c r="AA5" s="5">
        <f t="shared" si="11"/>
        <v>3.0105</v>
      </c>
      <c r="AB5" s="6">
        <f t="shared" si="12"/>
        <v>2.1436999999999999</v>
      </c>
      <c r="AC5" s="6">
        <f t="shared" si="26"/>
        <v>0.27500000000000036</v>
      </c>
      <c r="AD5" s="6">
        <f t="shared" si="27"/>
        <v>0.27559999999999985</v>
      </c>
      <c r="AE5" s="6">
        <f t="shared" si="28"/>
        <v>0.25140000000000029</v>
      </c>
      <c r="AF5" s="9">
        <v>0</v>
      </c>
      <c r="AG5" s="9">
        <v>0</v>
      </c>
      <c r="AH5" s="9">
        <v>0</v>
      </c>
      <c r="AI5" s="9">
        <v>-1.0089999999999999</v>
      </c>
      <c r="AJ5" s="9">
        <v>0</v>
      </c>
      <c r="AK5" s="9">
        <v>-1.5831</v>
      </c>
      <c r="AL5" s="9">
        <v>0</v>
      </c>
      <c r="AM5" s="9">
        <v>-3.0358999999999998</v>
      </c>
      <c r="AN5" s="9">
        <v>0</v>
      </c>
      <c r="AO5" s="9">
        <v>-3.8963999999999999</v>
      </c>
      <c r="AP5" s="9">
        <v>0</v>
      </c>
      <c r="AQ5" s="9">
        <v>-5.7676999999999996</v>
      </c>
      <c r="AR5" s="9">
        <v>0</v>
      </c>
      <c r="AS5" s="9">
        <v>-6.9062999999999999</v>
      </c>
      <c r="AT5" s="9">
        <v>0</v>
      </c>
      <c r="AU5" s="9">
        <v>-13.5153</v>
      </c>
      <c r="AV5" s="9">
        <v>0</v>
      </c>
      <c r="AW5" s="9">
        <v>-14.373200000000001</v>
      </c>
      <c r="AX5" s="18">
        <v>1.6675</v>
      </c>
      <c r="AY5" s="18">
        <v>-6.9767000000000001</v>
      </c>
      <c r="AZ5" s="19">
        <v>1.7983</v>
      </c>
      <c r="BA5" s="19">
        <v>-6.9767000000000001</v>
      </c>
      <c r="BB5" s="19">
        <v>0.98229999999999995</v>
      </c>
      <c r="BC5" s="19">
        <v>-6.9767000000000001</v>
      </c>
      <c r="BD5" s="19">
        <v>0.68069999999999997</v>
      </c>
      <c r="BE5" s="19">
        <v>-6.9767000000000001</v>
      </c>
      <c r="BF5" s="19">
        <v>0.38159999999999999</v>
      </c>
      <c r="BG5" s="19">
        <v>-6.9767000000000001</v>
      </c>
      <c r="BH5" s="19">
        <v>-0.25209999999999999</v>
      </c>
      <c r="BI5" s="19">
        <v>-6.9767000000000001</v>
      </c>
      <c r="BJ5" s="19">
        <v>-0.57089999999999996</v>
      </c>
      <c r="BK5" s="19">
        <v>-6.9767000000000001</v>
      </c>
      <c r="BL5" s="19">
        <v>-0.67249999999999999</v>
      </c>
      <c r="BM5" s="19">
        <v>-6.9767000000000001</v>
      </c>
      <c r="BN5" s="19">
        <v>-1.2121999999999999</v>
      </c>
      <c r="BO5" s="19">
        <v>-6.9767000000000001</v>
      </c>
      <c r="BP5" s="19">
        <v>-0.47620000000000001</v>
      </c>
      <c r="BQ5" s="19">
        <v>-6.9767000000000001</v>
      </c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2">
        <v>-2.8372000000000002</v>
      </c>
      <c r="CE5" s="12">
        <v>-5.5156000000000001</v>
      </c>
      <c r="CF5" s="12">
        <v>-7.2549000000000001</v>
      </c>
      <c r="CG5" s="12">
        <v>-10.6477</v>
      </c>
      <c r="CH5" s="12">
        <v>-5.4482999999999997</v>
      </c>
      <c r="CI5" s="12">
        <v>-16.440100000000001</v>
      </c>
      <c r="CJ5" s="12">
        <v>-4.4234</v>
      </c>
      <c r="CK5" s="12">
        <v>-7.5654000000000003</v>
      </c>
      <c r="CL5" s="12">
        <v>-4.4234</v>
      </c>
      <c r="CM5" s="12">
        <v>-7.2904</v>
      </c>
      <c r="CN5" s="12">
        <v>-4.5587</v>
      </c>
      <c r="CO5" s="12">
        <v>-6.7061999999999999</v>
      </c>
      <c r="CP5" s="12">
        <v>-8.9934999999999992</v>
      </c>
      <c r="CQ5" s="12">
        <v>-9.1318999999999999</v>
      </c>
      <c r="CR5" s="12">
        <v>-7.0301</v>
      </c>
      <c r="CS5" s="12">
        <v>-14.8317</v>
      </c>
      <c r="CT5" s="12">
        <v>-6.4661999999999997</v>
      </c>
      <c r="CU5" s="12">
        <v>-7.8110999999999997</v>
      </c>
      <c r="CV5" s="12">
        <v>-6.4661999999999997</v>
      </c>
      <c r="CW5" s="12">
        <v>-7.5354999999999999</v>
      </c>
      <c r="CX5" s="12">
        <v>-6.5488</v>
      </c>
      <c r="CY5" s="12">
        <v>-7.0167000000000002</v>
      </c>
      <c r="CZ5" s="12">
        <v>-11.5837</v>
      </c>
      <c r="DA5" s="12">
        <v>-11.8955</v>
      </c>
      <c r="DB5" s="12">
        <v>-5.0762</v>
      </c>
      <c r="DC5" s="12">
        <v>-16.1525</v>
      </c>
      <c r="DD5" s="12">
        <v>-8.81</v>
      </c>
      <c r="DE5" s="12">
        <v>-9.2341999999999995</v>
      </c>
      <c r="DF5" s="12">
        <v>-9.0614000000000008</v>
      </c>
      <c r="DG5" s="12">
        <v>-9.2341999999999995</v>
      </c>
      <c r="DH5" s="12">
        <v>-9.0614000000000008</v>
      </c>
      <c r="DI5" s="12">
        <v>-9.0061999999999998</v>
      </c>
      <c r="DJ5" s="12">
        <v>-8.1515000000000004</v>
      </c>
      <c r="DK5" s="12">
        <v>-8.5673999999999992</v>
      </c>
      <c r="DL5" s="12">
        <v>-6.0286999999999997</v>
      </c>
      <c r="DM5" s="12">
        <v>-9.1910000000000007</v>
      </c>
      <c r="DN5" s="12">
        <v>-5.6534000000000004</v>
      </c>
      <c r="DO5" s="12">
        <v>-9.5420999999999996</v>
      </c>
    </row>
    <row r="6" spans="1:119" ht="15" customHeight="1" x14ac:dyDescent="0.2">
      <c r="A6" s="1" t="s">
        <v>646</v>
      </c>
      <c r="B6" s="1" t="s">
        <v>647</v>
      </c>
      <c r="C6" s="5">
        <f t="shared" si="0"/>
        <v>13.9382</v>
      </c>
      <c r="D6" s="5">
        <f t="shared" si="1"/>
        <v>13.4664</v>
      </c>
      <c r="E6" s="5">
        <f t="shared" si="2"/>
        <v>3.1177999999999999</v>
      </c>
      <c r="F6" s="5">
        <f t="shared" si="3"/>
        <v>0.89410000000000001</v>
      </c>
      <c r="G6" s="5">
        <f t="shared" si="4"/>
        <v>1.724</v>
      </c>
      <c r="H6" s="5">
        <f t="shared" si="5"/>
        <v>0.91250000000000053</v>
      </c>
      <c r="I6" s="5">
        <f t="shared" si="6"/>
        <v>2.0338999999999992</v>
      </c>
      <c r="J6" s="5">
        <f t="shared" si="7"/>
        <v>0.98430000000000017</v>
      </c>
      <c r="K6" s="5">
        <f>((BR6-BT6)^2+(BS6-BU6)^2)^0.5</f>
        <v>6.8616556843082712</v>
      </c>
      <c r="L6" s="5">
        <f>((BT6-BV6)^2+(BU6-BW6)^2)^0.5</f>
        <v>1.8782749772064791</v>
      </c>
      <c r="M6" s="5">
        <f>((BV6-BX6)^2+(BW6-BY6)^2)^0.5 + ((BX6-BZ6)^2+(BY6-CA6)^2)^0.5</f>
        <v>5.2459384204551895</v>
      </c>
      <c r="N6" s="5" t="s">
        <v>566</v>
      </c>
      <c r="O6" s="5">
        <f>((CD6-CF6)^2+(CE6-CG6)^2)^0.5</f>
        <v>6.5774673644192267</v>
      </c>
      <c r="P6" s="5">
        <f t="shared" si="8"/>
        <v>7.0494069800232131</v>
      </c>
      <c r="Q6" s="5">
        <f>((CN6-CP6)^2+(CO6-CQ6)^2)^0.5</f>
        <v>5.0798291989002928</v>
      </c>
      <c r="R6" s="5">
        <f>((CP6-CR6)^2+(CQ6-CS6)^2)^0.5</f>
        <v>5.9537975452647025</v>
      </c>
      <c r="S6" s="5">
        <f>((CX6-CZ6)^2+(CY6-DA6)^2)^0.5</f>
        <v>6.450850449359371</v>
      </c>
      <c r="T6" s="5">
        <f>((CZ6-DB6)^2+(DA6-DC6)^2)^0.5</f>
        <v>7.8942472674726885</v>
      </c>
      <c r="U6" s="5">
        <f>((DH6-DJ6)^2+(DI6-DK6)^2)^0.5</f>
        <v>0.93263004455142862</v>
      </c>
      <c r="V6" s="5">
        <f>((DJ6-DL6)^2+(DK6-DM6)^2)^0.5</f>
        <v>2.0798415925257379</v>
      </c>
      <c r="W6" s="5">
        <f>((DL6-DN6)^2+(DM6-DO6)^2)^0.5</f>
        <v>0.38058129223596932</v>
      </c>
      <c r="X6" s="5">
        <f>((BD6-BJ6)^2+(BE6-BK6)^2)^0.5</f>
        <v>1.1913</v>
      </c>
      <c r="Y6" s="5">
        <f t="shared" si="9"/>
        <v>0.58420000000000005</v>
      </c>
      <c r="Z6" s="5">
        <f t="shared" si="10"/>
        <v>1.5945</v>
      </c>
      <c r="AA6" s="5">
        <f t="shared" si="11"/>
        <v>3.2473999999999998</v>
      </c>
      <c r="AB6" s="6">
        <f t="shared" si="12"/>
        <v>1.8687999999999998</v>
      </c>
      <c r="AC6" s="6">
        <f>((CJ6-CL6)^2+(CK6-CM6)^2)^0.5</f>
        <v>0.23680000000000012</v>
      </c>
      <c r="AD6" s="6">
        <f>((CT6-CV6)^2+(CU6-CW6)^2)^0.5</f>
        <v>0.26739999999999986</v>
      </c>
      <c r="AE6" s="6">
        <f>((DD6-DF6)^2+(DE6-DG6)^2)^0.5</f>
        <v>0.23559999999999981</v>
      </c>
      <c r="AF6" s="9">
        <v>0</v>
      </c>
      <c r="AG6" s="9">
        <v>0</v>
      </c>
      <c r="AH6" s="9">
        <v>0</v>
      </c>
      <c r="AI6" s="9">
        <v>-0.89410000000000001</v>
      </c>
      <c r="AJ6" s="9">
        <v>0</v>
      </c>
      <c r="AK6" s="9">
        <v>-1.3937999999999999</v>
      </c>
      <c r="AL6" s="9">
        <v>0</v>
      </c>
      <c r="AM6" s="9">
        <v>-3.1177999999999999</v>
      </c>
      <c r="AN6" s="9">
        <v>0</v>
      </c>
      <c r="AO6" s="9">
        <v>-4.0303000000000004</v>
      </c>
      <c r="AP6" s="9">
        <v>0</v>
      </c>
      <c r="AQ6" s="9">
        <v>-6.0641999999999996</v>
      </c>
      <c r="AR6" s="9">
        <v>0</v>
      </c>
      <c r="AS6" s="9">
        <v>-7.0484999999999998</v>
      </c>
      <c r="AT6" s="9">
        <v>0</v>
      </c>
      <c r="AU6" s="9">
        <v>-13.4664</v>
      </c>
      <c r="AV6" s="9">
        <v>0</v>
      </c>
      <c r="AW6" s="9">
        <v>-13.9382</v>
      </c>
      <c r="AX6" s="18">
        <v>1.2262</v>
      </c>
      <c r="AY6" s="18">
        <v>-6.7081</v>
      </c>
      <c r="AZ6" s="19">
        <v>1.6999</v>
      </c>
      <c r="BA6" s="19">
        <v>-6.7081</v>
      </c>
      <c r="BB6" s="19">
        <v>0.74170000000000003</v>
      </c>
      <c r="BC6" s="19">
        <v>-6.7081</v>
      </c>
      <c r="BD6" s="19">
        <v>0.62039999999999995</v>
      </c>
      <c r="BE6" s="19">
        <v>-6.7081</v>
      </c>
      <c r="BF6" s="19">
        <v>0.33210000000000001</v>
      </c>
      <c r="BG6" s="19">
        <v>-6.7081</v>
      </c>
      <c r="BH6" s="19">
        <v>-0.25209999999999999</v>
      </c>
      <c r="BI6" s="19">
        <v>-6.7081</v>
      </c>
      <c r="BJ6" s="19">
        <v>-0.57089999999999996</v>
      </c>
      <c r="BK6" s="19">
        <v>-6.7081</v>
      </c>
      <c r="BL6" s="19">
        <v>-0.8528</v>
      </c>
      <c r="BM6" s="19">
        <v>-6.7081</v>
      </c>
      <c r="BN6" s="19">
        <v>-1.5475000000000001</v>
      </c>
      <c r="BO6" s="19">
        <v>-6.7081</v>
      </c>
      <c r="BP6" s="19">
        <v>-0.64259999999999995</v>
      </c>
      <c r="BQ6" s="19">
        <v>-6.7081</v>
      </c>
      <c r="BR6" s="17">
        <v>0</v>
      </c>
      <c r="BS6" s="17">
        <v>0</v>
      </c>
      <c r="BT6" s="17">
        <v>1.3391999999999999</v>
      </c>
      <c r="BU6" s="17">
        <v>-6.7297000000000002</v>
      </c>
      <c r="BV6" s="17">
        <v>3.1852</v>
      </c>
      <c r="BW6" s="17">
        <v>-7.0763999999999996</v>
      </c>
      <c r="BX6" s="17">
        <v>6.5252999999999997</v>
      </c>
      <c r="BY6" s="17">
        <v>-7.2713999999999999</v>
      </c>
      <c r="BZ6" s="17">
        <v>8.3660999999999994</v>
      </c>
      <c r="CA6" s="17">
        <v>-6.8002000000000002</v>
      </c>
      <c r="CB6" s="17">
        <v>8.657</v>
      </c>
      <c r="CC6" s="17">
        <v>-6.6821000000000002</v>
      </c>
      <c r="CD6" s="12">
        <v>2.4929999999999999</v>
      </c>
      <c r="CE6" s="12">
        <v>5.9200999999999997</v>
      </c>
      <c r="CF6" s="12">
        <v>3.2187999999999999</v>
      </c>
      <c r="CG6" s="12">
        <v>-0.61719999999999997</v>
      </c>
      <c r="CH6" s="12">
        <v>4.1833999999999998</v>
      </c>
      <c r="CI6" s="12">
        <v>6.3658999999999999</v>
      </c>
      <c r="CJ6" s="12">
        <v>3.0594000000000001</v>
      </c>
      <c r="CK6" s="12">
        <v>3.3946999999999998</v>
      </c>
      <c r="CL6" s="12">
        <v>2.8226</v>
      </c>
      <c r="CM6" s="12">
        <v>3.3946999999999998</v>
      </c>
      <c r="CN6" s="12">
        <v>2.3165</v>
      </c>
      <c r="CO6" s="12">
        <v>3.3871000000000002</v>
      </c>
      <c r="CP6" s="12">
        <v>4.0735000000000001</v>
      </c>
      <c r="CQ6" s="12">
        <v>8.1533999999999995</v>
      </c>
      <c r="CR6" s="12">
        <v>3.302</v>
      </c>
      <c r="CS6" s="12">
        <v>2.2498</v>
      </c>
      <c r="CT6" s="12">
        <v>3.2162999999999999</v>
      </c>
      <c r="CU6" s="12">
        <v>5.2343000000000002</v>
      </c>
      <c r="CV6" s="12">
        <v>2.9489000000000001</v>
      </c>
      <c r="CW6" s="12">
        <v>5.2343000000000002</v>
      </c>
      <c r="CX6" s="12">
        <v>2.8517999999999999</v>
      </c>
      <c r="CY6" s="12">
        <v>5.1721000000000004</v>
      </c>
      <c r="CZ6" s="12">
        <v>2.3914</v>
      </c>
      <c r="DA6" s="12">
        <v>11.6065</v>
      </c>
      <c r="DB6" s="12">
        <v>5.3308</v>
      </c>
      <c r="DC6" s="12">
        <v>4.2798999999999996</v>
      </c>
      <c r="DD6" s="12">
        <v>2.7521</v>
      </c>
      <c r="DE6" s="12">
        <v>8.0296000000000003</v>
      </c>
      <c r="DF6" s="12">
        <v>2.5165000000000002</v>
      </c>
      <c r="DG6" s="12">
        <v>8.0296000000000003</v>
      </c>
      <c r="DH6" s="12">
        <v>2.3552</v>
      </c>
      <c r="DI6" s="12">
        <v>8.1020000000000003</v>
      </c>
      <c r="DJ6" s="12">
        <v>2.855</v>
      </c>
      <c r="DK6" s="12">
        <v>8.8894000000000002</v>
      </c>
      <c r="DL6" s="12">
        <v>2.8866999999999998</v>
      </c>
      <c r="DM6" s="12">
        <v>10.968999999999999</v>
      </c>
      <c r="DN6" s="12">
        <v>2.7711000000000001</v>
      </c>
      <c r="DO6" s="12">
        <v>11.3316</v>
      </c>
    </row>
    <row r="7" spans="1:119" ht="16.149999999999999" customHeight="1" x14ac:dyDescent="0.2">
      <c r="A7" s="2" t="s">
        <v>914</v>
      </c>
      <c r="B7" s="2" t="s">
        <v>479</v>
      </c>
      <c r="C7" s="5">
        <f t="shared" si="0"/>
        <v>13.1134</v>
      </c>
      <c r="D7" s="5">
        <f t="shared" si="1"/>
        <v>12.859400000000001</v>
      </c>
      <c r="E7" s="5">
        <f t="shared" si="2"/>
        <v>3.1177999999999999</v>
      </c>
      <c r="F7" s="5">
        <f t="shared" si="3"/>
        <v>0.99890000000000001</v>
      </c>
      <c r="G7" s="5">
        <f t="shared" si="4"/>
        <v>1.5512999999999999</v>
      </c>
      <c r="H7" s="5">
        <f t="shared" si="5"/>
        <v>0.76330000000000009</v>
      </c>
      <c r="I7" s="5">
        <f t="shared" si="6"/>
        <v>1.6326000000000001</v>
      </c>
      <c r="J7" s="5">
        <f t="shared" si="7"/>
        <v>1.0084</v>
      </c>
      <c r="K7" s="5">
        <f t="shared" si="13"/>
        <v>6.4801935680965572</v>
      </c>
      <c r="L7" s="5">
        <f t="shared" si="14"/>
        <v>1.6483954774264584</v>
      </c>
      <c r="M7" s="5">
        <f t="shared" si="15"/>
        <v>7.4433873502154961</v>
      </c>
      <c r="N7" s="5" t="s">
        <v>566</v>
      </c>
      <c r="O7" s="5">
        <f t="shared" si="17"/>
        <v>6.2459611414097029</v>
      </c>
      <c r="P7" s="5">
        <f t="shared" si="8"/>
        <v>6.7890243894097182</v>
      </c>
      <c r="Q7" s="5">
        <f t="shared" si="18"/>
        <v>4.7553667797552706</v>
      </c>
      <c r="R7" s="5">
        <f t="shared" si="19"/>
        <v>5.7284899380203154</v>
      </c>
      <c r="S7" s="5">
        <f t="shared" si="20"/>
        <v>5.9921308814143908</v>
      </c>
      <c r="T7" s="5">
        <f t="shared" si="21"/>
        <v>7.8161932230466258</v>
      </c>
      <c r="U7" s="5">
        <f t="shared" si="22"/>
        <v>1.1191557398324861</v>
      </c>
      <c r="V7" s="5">
        <f t="shared" si="23"/>
        <v>1.8922486015320508</v>
      </c>
      <c r="W7" s="5">
        <f t="shared" si="24"/>
        <v>0.40899413198724505</v>
      </c>
      <c r="X7" s="5">
        <f t="shared" si="25"/>
        <v>1.0579000000000001</v>
      </c>
      <c r="Y7" s="5">
        <f t="shared" si="9"/>
        <v>0.55940000000000001</v>
      </c>
      <c r="Z7" s="5">
        <f t="shared" si="10"/>
        <v>1.4655999999999998</v>
      </c>
      <c r="AA7" s="5">
        <f t="shared" si="11"/>
        <v>2.8925000000000001</v>
      </c>
      <c r="AB7" s="6">
        <f t="shared" si="12"/>
        <v>1.7919</v>
      </c>
      <c r="AC7" s="6">
        <f t="shared" si="26"/>
        <v>0.2298</v>
      </c>
      <c r="AD7" s="6">
        <f t="shared" si="27"/>
        <v>0.22549999999999937</v>
      </c>
      <c r="AE7" s="6">
        <f t="shared" si="28"/>
        <v>0.21400000000000041</v>
      </c>
      <c r="AF7" s="9">
        <v>0</v>
      </c>
      <c r="AG7" s="9">
        <v>0</v>
      </c>
      <c r="AH7" s="9">
        <v>0</v>
      </c>
      <c r="AI7" s="9">
        <v>-0.99890000000000001</v>
      </c>
      <c r="AJ7" s="9">
        <v>0</v>
      </c>
      <c r="AK7" s="9">
        <v>-1.5665</v>
      </c>
      <c r="AL7" s="9">
        <v>0</v>
      </c>
      <c r="AM7" s="9">
        <v>-3.1177999999999999</v>
      </c>
      <c r="AN7" s="9">
        <v>0</v>
      </c>
      <c r="AO7" s="9">
        <v>-3.8811</v>
      </c>
      <c r="AP7" s="9">
        <v>0</v>
      </c>
      <c r="AQ7" s="9">
        <v>-5.5137</v>
      </c>
      <c r="AR7" s="9">
        <v>0</v>
      </c>
      <c r="AS7" s="9">
        <v>-6.5221</v>
      </c>
      <c r="AT7" s="9">
        <v>0</v>
      </c>
      <c r="AU7" s="9">
        <v>-12.859400000000001</v>
      </c>
      <c r="AV7" s="9">
        <v>0</v>
      </c>
      <c r="AW7" s="9">
        <v>-13.1134</v>
      </c>
      <c r="AX7" s="18">
        <v>0.99819999999999998</v>
      </c>
      <c r="AY7" s="18">
        <v>-6.5361000000000002</v>
      </c>
      <c r="AZ7" s="19">
        <v>1.4872000000000001</v>
      </c>
      <c r="BA7" s="19">
        <v>-6.5361000000000002</v>
      </c>
      <c r="BB7" s="19">
        <v>0.85029999999999994</v>
      </c>
      <c r="BC7" s="19">
        <v>-6.5361000000000002</v>
      </c>
      <c r="BD7" s="19">
        <v>0.63749999999999996</v>
      </c>
      <c r="BE7" s="19">
        <v>-6.5361000000000002</v>
      </c>
      <c r="BF7" s="19">
        <v>0.4007</v>
      </c>
      <c r="BG7" s="19">
        <v>-6.5361000000000002</v>
      </c>
      <c r="BH7" s="19">
        <v>-0.15870000000000001</v>
      </c>
      <c r="BI7" s="19">
        <v>-6.5361000000000002</v>
      </c>
      <c r="BJ7" s="19">
        <v>-0.4204</v>
      </c>
      <c r="BK7" s="19">
        <v>-6.5361000000000002</v>
      </c>
      <c r="BL7" s="19">
        <v>-0.61529999999999996</v>
      </c>
      <c r="BM7" s="19">
        <v>-6.5361000000000002</v>
      </c>
      <c r="BN7" s="19">
        <v>-1.4053</v>
      </c>
      <c r="BO7" s="19">
        <v>-6.5361000000000002</v>
      </c>
      <c r="BP7" s="19">
        <v>-0.79369999999999996</v>
      </c>
      <c r="BQ7" s="19">
        <v>-6.5361000000000002</v>
      </c>
      <c r="BR7" s="17">
        <v>0</v>
      </c>
      <c r="BS7" s="17">
        <v>0</v>
      </c>
      <c r="BT7" s="17">
        <v>-6.1651999999999996</v>
      </c>
      <c r="BU7" s="17">
        <v>-1.9958</v>
      </c>
      <c r="BV7" s="17">
        <v>-7.3406000000000002</v>
      </c>
      <c r="BW7" s="17">
        <v>-3.1515</v>
      </c>
      <c r="BX7" s="17">
        <v>-8.8328000000000007</v>
      </c>
      <c r="BY7" s="17">
        <v>-5.9271000000000003</v>
      </c>
      <c r="BZ7" s="17">
        <v>-8.8035999999999994</v>
      </c>
      <c r="CA7" s="17">
        <v>-10.219099999999999</v>
      </c>
      <c r="CB7" s="17">
        <v>-8.8035999999999994</v>
      </c>
      <c r="CC7" s="17">
        <v>-10.219099999999999</v>
      </c>
      <c r="CD7" s="12">
        <v>-0.1968</v>
      </c>
      <c r="CE7" s="12">
        <v>6.7735000000000003</v>
      </c>
      <c r="CF7" s="12">
        <v>-6.3480999999999996</v>
      </c>
      <c r="CG7" s="12">
        <v>5.6901999999999999</v>
      </c>
      <c r="CH7" s="12">
        <v>0.21149999999999999</v>
      </c>
      <c r="CI7" s="12">
        <v>3.9401999999999999</v>
      </c>
      <c r="CJ7" s="12">
        <v>-3.0093000000000001</v>
      </c>
      <c r="CK7" s="12">
        <v>6.2134999999999998</v>
      </c>
      <c r="CL7" s="12">
        <v>-3.0093000000000001</v>
      </c>
      <c r="CM7" s="12">
        <v>6.4432999999999998</v>
      </c>
      <c r="CN7" s="12">
        <v>-2.7330000000000001</v>
      </c>
      <c r="CO7" s="12">
        <v>6.4756999999999998</v>
      </c>
      <c r="CP7" s="12">
        <v>-6.931</v>
      </c>
      <c r="CQ7" s="12">
        <v>4.2417999999999996</v>
      </c>
      <c r="CR7" s="12">
        <v>-2.8860999999999999</v>
      </c>
      <c r="CS7" s="12">
        <v>8.2981999999999996</v>
      </c>
      <c r="CT7" s="12">
        <v>-4.7268999999999997</v>
      </c>
      <c r="CU7" s="12">
        <v>5.4311999999999996</v>
      </c>
      <c r="CV7" s="12">
        <v>-4.7268999999999997</v>
      </c>
      <c r="CW7" s="12">
        <v>5.2057000000000002</v>
      </c>
      <c r="CX7" s="12">
        <v>-4.7332999999999998</v>
      </c>
      <c r="CY7" s="12">
        <v>5.1726999999999999</v>
      </c>
      <c r="CZ7" s="12">
        <v>-10.6432</v>
      </c>
      <c r="DA7" s="12">
        <v>6.1619999999999999</v>
      </c>
      <c r="DB7" s="12">
        <v>-4.4474999999999998</v>
      </c>
      <c r="DC7" s="12">
        <v>10.927099999999999</v>
      </c>
      <c r="DD7" s="12">
        <v>-7.2649999999999997</v>
      </c>
      <c r="DE7" s="12">
        <v>5.5358999999999998</v>
      </c>
      <c r="DF7" s="12">
        <v>-7.2649999999999997</v>
      </c>
      <c r="DG7" s="12">
        <v>5.7499000000000002</v>
      </c>
      <c r="DH7" s="12">
        <v>-7.3437999999999999</v>
      </c>
      <c r="DI7" s="12">
        <v>5.6775000000000002</v>
      </c>
      <c r="DJ7" s="12">
        <v>-6.5659000000000001</v>
      </c>
      <c r="DK7" s="12">
        <v>6.4821</v>
      </c>
      <c r="DL7" s="12">
        <v>-6.4198000000000004</v>
      </c>
      <c r="DM7" s="12">
        <v>8.3687000000000005</v>
      </c>
      <c r="DN7" s="12">
        <v>-6.4884000000000004</v>
      </c>
      <c r="DO7" s="12">
        <v>8.7719000000000005</v>
      </c>
    </row>
    <row r="8" spans="1:119" ht="16.149999999999999" customHeight="1" x14ac:dyDescent="0.2">
      <c r="A8" s="2"/>
      <c r="B8" s="2"/>
      <c r="C8" s="5">
        <f t="shared" si="0"/>
        <v>0</v>
      </c>
      <c r="D8" s="5">
        <f t="shared" si="1"/>
        <v>0</v>
      </c>
      <c r="E8" s="5">
        <f t="shared" si="2"/>
        <v>0</v>
      </c>
      <c r="F8" s="5">
        <f t="shared" si="3"/>
        <v>0</v>
      </c>
      <c r="G8" s="5">
        <f t="shared" si="4"/>
        <v>0</v>
      </c>
      <c r="H8" s="5">
        <f t="shared" si="5"/>
        <v>0</v>
      </c>
      <c r="I8" s="5">
        <f t="shared" si="6"/>
        <v>0</v>
      </c>
      <c r="J8" s="5">
        <f t="shared" si="7"/>
        <v>0</v>
      </c>
      <c r="K8" s="5">
        <f t="shared" si="13"/>
        <v>0</v>
      </c>
      <c r="L8" s="5">
        <f t="shared" si="14"/>
        <v>0</v>
      </c>
      <c r="M8" s="5">
        <f t="shared" si="15"/>
        <v>0</v>
      </c>
      <c r="N8" s="5">
        <f t="shared" si="16"/>
        <v>0</v>
      </c>
      <c r="O8" s="5">
        <f t="shared" si="17"/>
        <v>0</v>
      </c>
      <c r="P8" s="5">
        <f t="shared" si="8"/>
        <v>0</v>
      </c>
      <c r="Q8" s="5">
        <f t="shared" si="18"/>
        <v>0</v>
      </c>
      <c r="R8" s="5">
        <f t="shared" si="19"/>
        <v>0</v>
      </c>
      <c r="S8" s="5">
        <f t="shared" si="20"/>
        <v>0</v>
      </c>
      <c r="T8" s="5">
        <f t="shared" si="21"/>
        <v>0</v>
      </c>
      <c r="U8" s="5">
        <f t="shared" si="22"/>
        <v>0</v>
      </c>
      <c r="V8" s="5">
        <f t="shared" si="23"/>
        <v>0</v>
      </c>
      <c r="W8" s="5">
        <f t="shared" si="24"/>
        <v>0</v>
      </c>
      <c r="X8" s="5">
        <f t="shared" si="25"/>
        <v>0</v>
      </c>
      <c r="Y8" s="5">
        <f t="shared" si="9"/>
        <v>0</v>
      </c>
      <c r="Z8" s="5">
        <f t="shared" si="10"/>
        <v>0</v>
      </c>
      <c r="AA8" s="5">
        <f t="shared" si="11"/>
        <v>0</v>
      </c>
      <c r="AB8" s="6">
        <f t="shared" si="12"/>
        <v>0</v>
      </c>
      <c r="AC8" s="6">
        <f t="shared" si="26"/>
        <v>0</v>
      </c>
      <c r="AD8" s="6">
        <f t="shared" si="27"/>
        <v>0</v>
      </c>
      <c r="AE8" s="6">
        <f t="shared" si="28"/>
        <v>0</v>
      </c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18"/>
      <c r="AY8" s="18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</row>
    <row r="9" spans="1:119" ht="16.149999999999999" customHeight="1" x14ac:dyDescent="0.2">
      <c r="A9" s="2"/>
      <c r="B9" s="2"/>
      <c r="C9" s="5">
        <f t="shared" si="0"/>
        <v>0</v>
      </c>
      <c r="D9" s="5">
        <f t="shared" si="1"/>
        <v>0</v>
      </c>
      <c r="E9" s="5">
        <f t="shared" si="2"/>
        <v>0</v>
      </c>
      <c r="F9" s="5">
        <f t="shared" si="3"/>
        <v>0</v>
      </c>
      <c r="G9" s="5">
        <f t="shared" si="4"/>
        <v>0</v>
      </c>
      <c r="H9" s="5">
        <f t="shared" si="5"/>
        <v>0</v>
      </c>
      <c r="I9" s="5">
        <f t="shared" si="6"/>
        <v>0</v>
      </c>
      <c r="J9" s="5">
        <f t="shared" si="7"/>
        <v>0</v>
      </c>
      <c r="K9" s="5">
        <f t="shared" si="13"/>
        <v>0</v>
      </c>
      <c r="L9" s="5">
        <f t="shared" si="14"/>
        <v>0</v>
      </c>
      <c r="M9" s="5">
        <f t="shared" si="15"/>
        <v>0</v>
      </c>
      <c r="N9" s="5">
        <f t="shared" si="16"/>
        <v>0</v>
      </c>
      <c r="O9" s="5">
        <f t="shared" si="17"/>
        <v>0</v>
      </c>
      <c r="P9" s="5">
        <f t="shared" si="8"/>
        <v>0</v>
      </c>
      <c r="Q9" s="5">
        <f t="shared" si="18"/>
        <v>0</v>
      </c>
      <c r="R9" s="5">
        <f t="shared" si="19"/>
        <v>0</v>
      </c>
      <c r="S9" s="5">
        <f t="shared" si="20"/>
        <v>0</v>
      </c>
      <c r="T9" s="5">
        <f t="shared" si="21"/>
        <v>0</v>
      </c>
      <c r="U9" s="5">
        <f t="shared" si="22"/>
        <v>0</v>
      </c>
      <c r="V9" s="5">
        <f t="shared" si="23"/>
        <v>0</v>
      </c>
      <c r="W9" s="5">
        <f t="shared" si="24"/>
        <v>0</v>
      </c>
      <c r="X9" s="5">
        <f t="shared" si="25"/>
        <v>0</v>
      </c>
      <c r="Y9" s="5">
        <f t="shared" si="9"/>
        <v>0</v>
      </c>
      <c r="Z9" s="5">
        <f t="shared" si="10"/>
        <v>0</v>
      </c>
      <c r="AA9" s="5">
        <f t="shared" si="11"/>
        <v>0</v>
      </c>
      <c r="AB9" s="6">
        <f t="shared" si="12"/>
        <v>0</v>
      </c>
      <c r="AC9" s="6">
        <f t="shared" si="26"/>
        <v>0</v>
      </c>
      <c r="AD9" s="6">
        <f t="shared" si="27"/>
        <v>0</v>
      </c>
      <c r="AE9" s="6">
        <f t="shared" si="28"/>
        <v>0</v>
      </c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18"/>
      <c r="AY9" s="18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</row>
    <row r="10" spans="1:119" ht="16.149999999999999" customHeight="1" x14ac:dyDescent="0.2">
      <c r="A10" s="2"/>
      <c r="B10" s="2"/>
      <c r="C10" s="5">
        <f t="shared" si="0"/>
        <v>0</v>
      </c>
      <c r="D10" s="5">
        <f t="shared" si="1"/>
        <v>0</v>
      </c>
      <c r="E10" s="5">
        <f t="shared" si="2"/>
        <v>0</v>
      </c>
      <c r="F10" s="5">
        <f t="shared" si="3"/>
        <v>0</v>
      </c>
      <c r="G10" s="5">
        <f t="shared" si="4"/>
        <v>0</v>
      </c>
      <c r="H10" s="5">
        <f t="shared" si="5"/>
        <v>0</v>
      </c>
      <c r="I10" s="5">
        <f t="shared" si="6"/>
        <v>0</v>
      </c>
      <c r="J10" s="5">
        <f t="shared" si="7"/>
        <v>0</v>
      </c>
      <c r="K10" s="5">
        <f t="shared" si="13"/>
        <v>0</v>
      </c>
      <c r="L10" s="5">
        <f t="shared" si="14"/>
        <v>0</v>
      </c>
      <c r="M10" s="5">
        <f t="shared" si="15"/>
        <v>0</v>
      </c>
      <c r="N10" s="5">
        <f t="shared" si="16"/>
        <v>0</v>
      </c>
      <c r="O10" s="5">
        <f t="shared" si="17"/>
        <v>0</v>
      </c>
      <c r="P10" s="5">
        <f t="shared" si="8"/>
        <v>0</v>
      </c>
      <c r="Q10" s="5">
        <f t="shared" si="18"/>
        <v>0</v>
      </c>
      <c r="R10" s="5">
        <f t="shared" si="19"/>
        <v>0</v>
      </c>
      <c r="S10" s="5">
        <f t="shared" si="20"/>
        <v>0</v>
      </c>
      <c r="T10" s="5">
        <f t="shared" si="21"/>
        <v>0</v>
      </c>
      <c r="U10" s="5">
        <f t="shared" si="22"/>
        <v>0</v>
      </c>
      <c r="V10" s="5">
        <f t="shared" si="23"/>
        <v>0</v>
      </c>
      <c r="W10" s="5">
        <f t="shared" si="24"/>
        <v>0</v>
      </c>
      <c r="X10" s="5">
        <f t="shared" si="25"/>
        <v>0</v>
      </c>
      <c r="Y10" s="5">
        <f t="shared" si="9"/>
        <v>0</v>
      </c>
      <c r="Z10" s="5">
        <f t="shared" si="10"/>
        <v>0</v>
      </c>
      <c r="AA10" s="5">
        <f t="shared" si="11"/>
        <v>0</v>
      </c>
      <c r="AB10" s="6">
        <f t="shared" si="12"/>
        <v>0</v>
      </c>
      <c r="AC10" s="6">
        <f t="shared" si="26"/>
        <v>0</v>
      </c>
      <c r="AD10" s="6">
        <f t="shared" si="27"/>
        <v>0</v>
      </c>
      <c r="AE10" s="6">
        <f t="shared" si="28"/>
        <v>0</v>
      </c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18"/>
      <c r="AY10" s="18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</row>
    <row r="11" spans="1:119" ht="16.149999999999999" customHeight="1" x14ac:dyDescent="0.2">
      <c r="A11" s="2"/>
      <c r="B11" s="2"/>
      <c r="C11" s="5">
        <f t="shared" si="0"/>
        <v>0</v>
      </c>
      <c r="D11" s="5">
        <f t="shared" si="1"/>
        <v>0</v>
      </c>
      <c r="E11" s="5">
        <f t="shared" si="2"/>
        <v>0</v>
      </c>
      <c r="F11" s="5">
        <f t="shared" si="3"/>
        <v>0</v>
      </c>
      <c r="G11" s="5">
        <f t="shared" si="4"/>
        <v>0</v>
      </c>
      <c r="H11" s="5">
        <f t="shared" si="5"/>
        <v>0</v>
      </c>
      <c r="I11" s="5">
        <f t="shared" si="6"/>
        <v>0</v>
      </c>
      <c r="J11" s="5">
        <f t="shared" si="7"/>
        <v>0</v>
      </c>
      <c r="K11" s="5">
        <f t="shared" si="13"/>
        <v>0</v>
      </c>
      <c r="L11" s="5">
        <f t="shared" si="14"/>
        <v>0</v>
      </c>
      <c r="M11" s="5">
        <f t="shared" si="15"/>
        <v>0</v>
      </c>
      <c r="N11" s="5">
        <f t="shared" si="16"/>
        <v>0</v>
      </c>
      <c r="O11" s="5">
        <f t="shared" si="17"/>
        <v>0</v>
      </c>
      <c r="P11" s="5">
        <f t="shared" si="8"/>
        <v>0</v>
      </c>
      <c r="Q11" s="5">
        <f t="shared" si="18"/>
        <v>0</v>
      </c>
      <c r="R11" s="5">
        <f t="shared" si="19"/>
        <v>0</v>
      </c>
      <c r="S11" s="5">
        <f t="shared" si="20"/>
        <v>0</v>
      </c>
      <c r="T11" s="5">
        <f t="shared" si="21"/>
        <v>0</v>
      </c>
      <c r="U11" s="5">
        <f t="shared" si="22"/>
        <v>0</v>
      </c>
      <c r="V11" s="5">
        <f t="shared" si="23"/>
        <v>0</v>
      </c>
      <c r="W11" s="5">
        <f t="shared" si="24"/>
        <v>0</v>
      </c>
      <c r="X11" s="5">
        <f t="shared" si="25"/>
        <v>0</v>
      </c>
      <c r="Y11" s="5">
        <f t="shared" si="9"/>
        <v>0</v>
      </c>
      <c r="Z11" s="5">
        <f t="shared" si="10"/>
        <v>0</v>
      </c>
      <c r="AA11" s="5">
        <f t="shared" si="11"/>
        <v>0</v>
      </c>
      <c r="AB11" s="6">
        <f t="shared" si="12"/>
        <v>0</v>
      </c>
      <c r="AC11" s="6">
        <f t="shared" si="26"/>
        <v>0</v>
      </c>
      <c r="AD11" s="6">
        <f t="shared" si="27"/>
        <v>0</v>
      </c>
      <c r="AE11" s="6">
        <f t="shared" si="28"/>
        <v>0</v>
      </c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18"/>
      <c r="AY11" s="18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</row>
    <row r="12" spans="1:119" ht="16.149999999999999" customHeight="1" x14ac:dyDescent="0.2">
      <c r="A12" s="2"/>
      <c r="B12" s="2"/>
      <c r="C12" s="5">
        <f t="shared" si="0"/>
        <v>0</v>
      </c>
      <c r="D12" s="5">
        <f t="shared" si="1"/>
        <v>0</v>
      </c>
      <c r="E12" s="5">
        <f t="shared" si="2"/>
        <v>0</v>
      </c>
      <c r="F12" s="5">
        <f t="shared" si="3"/>
        <v>0</v>
      </c>
      <c r="G12" s="5">
        <f t="shared" si="4"/>
        <v>0</v>
      </c>
      <c r="H12" s="5">
        <f t="shared" si="5"/>
        <v>0</v>
      </c>
      <c r="I12" s="5">
        <f>((AN12-AP12)^2+(AO12-AQ12)^2)^0.5</f>
        <v>0</v>
      </c>
      <c r="J12" s="5">
        <f t="shared" si="7"/>
        <v>0</v>
      </c>
      <c r="K12" s="5">
        <f t="shared" si="13"/>
        <v>0</v>
      </c>
      <c r="L12" s="5">
        <f t="shared" si="14"/>
        <v>0</v>
      </c>
      <c r="M12" s="5">
        <f t="shared" si="15"/>
        <v>0</v>
      </c>
      <c r="N12" s="5">
        <f t="shared" si="16"/>
        <v>0</v>
      </c>
      <c r="O12" s="5">
        <f t="shared" si="17"/>
        <v>0</v>
      </c>
      <c r="P12" s="5">
        <f t="shared" si="8"/>
        <v>0</v>
      </c>
      <c r="Q12" s="5">
        <f t="shared" si="18"/>
        <v>0</v>
      </c>
      <c r="R12" s="5">
        <f t="shared" si="19"/>
        <v>0</v>
      </c>
      <c r="S12" s="5">
        <f t="shared" si="20"/>
        <v>0</v>
      </c>
      <c r="T12" s="5">
        <f t="shared" si="21"/>
        <v>0</v>
      </c>
      <c r="U12" s="5">
        <f t="shared" si="22"/>
        <v>0</v>
      </c>
      <c r="V12" s="5">
        <f t="shared" si="23"/>
        <v>0</v>
      </c>
      <c r="W12" s="5">
        <f t="shared" si="24"/>
        <v>0</v>
      </c>
      <c r="X12" s="5">
        <f t="shared" si="25"/>
        <v>0</v>
      </c>
      <c r="Y12" s="5">
        <f t="shared" si="9"/>
        <v>0</v>
      </c>
      <c r="Z12" s="5">
        <f t="shared" si="10"/>
        <v>0</v>
      </c>
      <c r="AA12" s="5">
        <f t="shared" si="11"/>
        <v>0</v>
      </c>
      <c r="AB12" s="6">
        <f t="shared" si="12"/>
        <v>0</v>
      </c>
      <c r="AC12" s="6">
        <f t="shared" si="26"/>
        <v>0</v>
      </c>
      <c r="AD12" s="6">
        <f t="shared" si="27"/>
        <v>0</v>
      </c>
      <c r="AE12" s="6">
        <f t="shared" si="28"/>
        <v>0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18"/>
      <c r="AY12" s="18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</row>
    <row r="13" spans="1:119" x14ac:dyDescent="0.2">
      <c r="A13" s="13" t="s">
        <v>3</v>
      </c>
      <c r="B13" s="13"/>
      <c r="C13" s="14">
        <f>AVERAGE(C3:C7)</f>
        <v>13.60754</v>
      </c>
      <c r="D13" s="14">
        <f t="shared" ref="D13:AE13" si="29">AVERAGE(D3:D7)</f>
        <v>13.070080000000001</v>
      </c>
      <c r="E13" s="14">
        <f t="shared" si="29"/>
        <v>3.00162</v>
      </c>
      <c r="F13" s="14">
        <f t="shared" si="29"/>
        <v>0.91110000000000002</v>
      </c>
      <c r="G13" s="14">
        <f t="shared" si="29"/>
        <v>1.55762</v>
      </c>
      <c r="H13" s="14">
        <f t="shared" si="29"/>
        <v>0.80634000000000017</v>
      </c>
      <c r="I13" s="14">
        <f t="shared" si="29"/>
        <v>1.8491199999999999</v>
      </c>
      <c r="J13" s="14">
        <f>AVERAGE(J3:J7)</f>
        <v>1.14022</v>
      </c>
      <c r="K13" s="14">
        <f t="shared" si="29"/>
        <v>6.5146057547189296</v>
      </c>
      <c r="L13" s="14">
        <f t="shared" si="29"/>
        <v>1.7947443593575294</v>
      </c>
      <c r="M13" s="14">
        <f t="shared" si="29"/>
        <v>6.7738914479388681</v>
      </c>
      <c r="N13" s="14">
        <f t="shared" si="29"/>
        <v>2.2298278902193327</v>
      </c>
      <c r="O13" s="14">
        <f t="shared" si="29"/>
        <v>6.4121396224404208</v>
      </c>
      <c r="P13" s="14">
        <f t="shared" si="29"/>
        <v>6.6005026380883152</v>
      </c>
      <c r="Q13" s="14">
        <f t="shared" si="29"/>
        <v>4.8562219962356048</v>
      </c>
      <c r="R13" s="14">
        <f t="shared" si="29"/>
        <v>5.7495891730990341</v>
      </c>
      <c r="S13" s="14">
        <f t="shared" si="29"/>
        <v>6.4391647338408946</v>
      </c>
      <c r="T13" s="14">
        <f t="shared" si="29"/>
        <v>7.7467084450803156</v>
      </c>
      <c r="U13" s="14">
        <f t="shared" si="29"/>
        <v>1.0247220364160463</v>
      </c>
      <c r="V13" s="14">
        <f t="shared" si="29"/>
        <v>1.9784878437668252</v>
      </c>
      <c r="W13" s="14">
        <f t="shared" si="29"/>
        <v>0.45232739641117581</v>
      </c>
      <c r="X13" s="14">
        <f t="shared" si="29"/>
        <v>1.14236</v>
      </c>
      <c r="Y13" s="14">
        <f t="shared" si="29"/>
        <v>0.55064000000000002</v>
      </c>
      <c r="Z13" s="14">
        <f t="shared" si="29"/>
        <v>1.5973999999999999</v>
      </c>
      <c r="AA13" s="14">
        <f t="shared" si="29"/>
        <v>3.2417000000000002</v>
      </c>
      <c r="AB13" s="14">
        <f t="shared" si="29"/>
        <v>2.0329999999999999</v>
      </c>
      <c r="AC13" s="14">
        <f t="shared" si="29"/>
        <v>0.23812000000000016</v>
      </c>
      <c r="AD13" s="14">
        <f t="shared" si="29"/>
        <v>0.24753999999999987</v>
      </c>
      <c r="AE13" s="14">
        <f t="shared" si="29"/>
        <v>0.23302000000000014</v>
      </c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7"/>
      <c r="BS13" s="7"/>
      <c r="BT13" s="7"/>
      <c r="BU13" s="7"/>
      <c r="BV13" s="7"/>
      <c r="BW13" s="7"/>
      <c r="BX13" s="7"/>
      <c r="BY13" s="7"/>
    </row>
    <row r="14" spans="1:119" x14ac:dyDescent="0.2">
      <c r="A14" s="13" t="s">
        <v>4</v>
      </c>
      <c r="B14" s="13"/>
      <c r="C14" s="14">
        <f>STDEV(C3:C7)</f>
        <v>0.69621271749372704</v>
      </c>
      <c r="D14" s="14">
        <f t="shared" ref="D14:AE14" si="30">STDEV(D3:D7)</f>
        <v>0.67430460995013253</v>
      </c>
      <c r="E14" s="14">
        <f t="shared" si="30"/>
        <v>0.18428454086005153</v>
      </c>
      <c r="F14" s="14">
        <f t="shared" si="30"/>
        <v>0.11480659824243424</v>
      </c>
      <c r="G14" s="14">
        <f t="shared" si="30"/>
        <v>0.10313487286073515</v>
      </c>
      <c r="H14" s="14">
        <f t="shared" si="30"/>
        <v>9.1006747002626148E-2</v>
      </c>
      <c r="I14" s="14">
        <f t="shared" si="30"/>
        <v>0.14858787635604698</v>
      </c>
      <c r="J14" s="14">
        <f>STDEV(J3:J7)</f>
        <v>0.22447472463509144</v>
      </c>
      <c r="K14" s="14">
        <f t="shared" si="30"/>
        <v>0.77426244524107546</v>
      </c>
      <c r="L14" s="14">
        <f t="shared" si="30"/>
        <v>0.12716425138967519</v>
      </c>
      <c r="M14" s="14">
        <f t="shared" si="30"/>
        <v>1.3266148373172346</v>
      </c>
      <c r="N14" s="14"/>
      <c r="O14" s="14">
        <f t="shared" si="30"/>
        <v>0.35769732723634085</v>
      </c>
      <c r="P14" s="14">
        <f t="shared" si="30"/>
        <v>0.53622013738434371</v>
      </c>
      <c r="Q14" s="14">
        <f t="shared" si="30"/>
        <v>0.30723378166609067</v>
      </c>
      <c r="R14" s="14">
        <f t="shared" si="30"/>
        <v>0.37252589605014763</v>
      </c>
      <c r="S14" s="14">
        <f t="shared" si="30"/>
        <v>0.50692780114593938</v>
      </c>
      <c r="T14" s="14">
        <f t="shared" si="30"/>
        <v>0.42766534071826889</v>
      </c>
      <c r="U14" s="14">
        <f t="shared" si="30"/>
        <v>7.8775155373943667E-2</v>
      </c>
      <c r="V14" s="14">
        <f t="shared" si="30"/>
        <v>0.18056829755974335</v>
      </c>
      <c r="W14" s="14">
        <f t="shared" si="30"/>
        <v>5.5916639472150295E-2</v>
      </c>
      <c r="X14" s="14">
        <f t="shared" si="30"/>
        <v>7.7905891946630015E-2</v>
      </c>
      <c r="Y14" s="14">
        <f t="shared" si="30"/>
        <v>7.0843651797461354E-2</v>
      </c>
      <c r="Z14" s="14">
        <f t="shared" si="30"/>
        <v>9.3283573044775775E-2</v>
      </c>
      <c r="AA14" s="14">
        <f t="shared" si="30"/>
        <v>0.3319579265509412</v>
      </c>
      <c r="AB14" s="14">
        <f t="shared" si="30"/>
        <v>0.23888763048764147</v>
      </c>
      <c r="AC14" s="14">
        <f t="shared" si="30"/>
        <v>2.1422698242751836E-2</v>
      </c>
      <c r="AD14" s="14">
        <f t="shared" si="30"/>
        <v>2.2697753192772178E-2</v>
      </c>
      <c r="AE14" s="14">
        <f t="shared" si="30"/>
        <v>1.5686363504649491E-2</v>
      </c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7"/>
      <c r="BS14" s="7"/>
      <c r="BT14" s="7"/>
      <c r="BU14" s="7"/>
      <c r="BV14" s="7"/>
      <c r="BW14" s="7"/>
      <c r="BX14" s="7"/>
      <c r="BY14" s="7"/>
    </row>
    <row r="15" spans="1:119" x14ac:dyDescent="0.2">
      <c r="A15" s="13" t="s">
        <v>5</v>
      </c>
      <c r="B15" s="13"/>
      <c r="C15" s="14">
        <f>MAX(C3:C7)-MIN(C3:C7)</f>
        <v>1.7062000000000008</v>
      </c>
      <c r="D15" s="14">
        <f t="shared" ref="D15:AE15" si="31">MAX(D3:D7)-MIN(D3:D7)</f>
        <v>1.5621000000000009</v>
      </c>
      <c r="E15" s="14">
        <f t="shared" si="31"/>
        <v>0.43940000000000001</v>
      </c>
      <c r="F15" s="14">
        <f t="shared" si="31"/>
        <v>0.28449999999999986</v>
      </c>
      <c r="G15" s="14">
        <f t="shared" si="31"/>
        <v>0.27120000000000011</v>
      </c>
      <c r="H15" s="14">
        <f t="shared" si="31"/>
        <v>0.23620000000000063</v>
      </c>
      <c r="I15" s="14">
        <f t="shared" si="31"/>
        <v>0.4012999999999991</v>
      </c>
      <c r="J15" s="14">
        <f>MAX(J3:J7)-MIN(J3:J7)</f>
        <v>0.54349999999999987</v>
      </c>
      <c r="K15" s="14">
        <f t="shared" si="31"/>
        <v>1.8044101368326331</v>
      </c>
      <c r="L15" s="14">
        <f t="shared" si="31"/>
        <v>0.22987949978002065</v>
      </c>
      <c r="M15" s="14">
        <f t="shared" si="31"/>
        <v>2.3864101526907291</v>
      </c>
      <c r="N15" s="14">
        <f t="shared" si="31"/>
        <v>0</v>
      </c>
      <c r="O15" s="14">
        <f t="shared" si="31"/>
        <v>0.9016186675496618</v>
      </c>
      <c r="P15" s="14">
        <f t="shared" si="31"/>
        <v>1.1167984281109877</v>
      </c>
      <c r="Q15" s="14">
        <f t="shared" si="31"/>
        <v>0.72067716553417061</v>
      </c>
      <c r="R15" s="14">
        <f t="shared" si="31"/>
        <v>0.91514641969712684</v>
      </c>
      <c r="S15" s="14">
        <f t="shared" si="31"/>
        <v>1.1357958638625316</v>
      </c>
      <c r="T15" s="14">
        <f t="shared" si="31"/>
        <v>1.1608047728749487</v>
      </c>
      <c r="U15" s="14">
        <f t="shared" si="31"/>
        <v>0.18652569528105745</v>
      </c>
      <c r="V15" s="14">
        <f t="shared" si="31"/>
        <v>0.47458434957971485</v>
      </c>
      <c r="W15" s="14">
        <f t="shared" si="31"/>
        <v>0.13334603725721755</v>
      </c>
      <c r="X15" s="14">
        <f t="shared" si="31"/>
        <v>0.19369999999999976</v>
      </c>
      <c r="Y15" s="14">
        <f t="shared" si="31"/>
        <v>0.19109999999999994</v>
      </c>
      <c r="Z15" s="14">
        <f t="shared" si="31"/>
        <v>0.24510000000000032</v>
      </c>
      <c r="AA15" s="14">
        <f t="shared" si="31"/>
        <v>0.86040000000000028</v>
      </c>
      <c r="AB15" s="14">
        <f t="shared" si="31"/>
        <v>0.59759999999999991</v>
      </c>
      <c r="AC15" s="14">
        <f t="shared" si="31"/>
        <v>5.459999999999976E-2</v>
      </c>
      <c r="AD15" s="14">
        <f t="shared" si="31"/>
        <v>5.0100000000000477E-2</v>
      </c>
      <c r="AE15" s="14">
        <f t="shared" si="31"/>
        <v>3.7399999999999878E-2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 t="s">
        <v>55</v>
      </c>
      <c r="AV15" s="7"/>
      <c r="AW15" s="7"/>
      <c r="AX15" s="7"/>
      <c r="AY15" s="7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7"/>
      <c r="BS15" s="7"/>
      <c r="BT15" s="7"/>
      <c r="BU15" s="7"/>
      <c r="BV15" s="7"/>
      <c r="BW15" s="7"/>
      <c r="BX15" s="7"/>
      <c r="BY15" s="7"/>
    </row>
    <row r="16" spans="1:119" x14ac:dyDescent="0.2">
      <c r="A16" s="13" t="s">
        <v>6</v>
      </c>
      <c r="B16" s="13"/>
      <c r="C16" s="14">
        <f>MIN(C3:C7)</f>
        <v>12.667</v>
      </c>
      <c r="D16" s="14">
        <f t="shared" ref="D16:AE16" si="32">MIN(D3:D7)</f>
        <v>11.973599999999999</v>
      </c>
      <c r="E16" s="14">
        <f t="shared" si="32"/>
        <v>2.6783999999999999</v>
      </c>
      <c r="F16" s="14">
        <f t="shared" si="32"/>
        <v>0.72450000000000003</v>
      </c>
      <c r="G16" s="14">
        <f t="shared" si="32"/>
        <v>1.4527999999999999</v>
      </c>
      <c r="H16" s="14">
        <f t="shared" si="32"/>
        <v>0.6762999999999999</v>
      </c>
      <c r="I16" s="14">
        <f t="shared" si="32"/>
        <v>1.6326000000000001</v>
      </c>
      <c r="J16" s="14">
        <f>MIN(J3:J7)</f>
        <v>0.98430000000000017</v>
      </c>
      <c r="K16" s="14">
        <f t="shared" si="32"/>
        <v>5.4560818148191288</v>
      </c>
      <c r="L16" s="14">
        <f t="shared" si="32"/>
        <v>1.6483954774264584</v>
      </c>
      <c r="M16" s="14">
        <f t="shared" si="32"/>
        <v>5.2459384204551895</v>
      </c>
      <c r="N16" s="14">
        <f t="shared" si="32"/>
        <v>2.2298278902193327</v>
      </c>
      <c r="O16" s="14">
        <f t="shared" si="32"/>
        <v>5.8699781677617846</v>
      </c>
      <c r="P16" s="14">
        <f t="shared" si="32"/>
        <v>5.989844516345979</v>
      </c>
      <c r="Q16" s="14">
        <f t="shared" si="32"/>
        <v>4.3591520333661222</v>
      </c>
      <c r="R16" s="14">
        <f t="shared" si="32"/>
        <v>5.1133409195945463</v>
      </c>
      <c r="S16" s="14">
        <f t="shared" si="32"/>
        <v>5.8751175894615075</v>
      </c>
      <c r="T16" s="14">
        <f t="shared" si="32"/>
        <v>7.0430382314736857</v>
      </c>
      <c r="U16" s="14">
        <f t="shared" si="32"/>
        <v>0.93263004455142862</v>
      </c>
      <c r="V16" s="14">
        <f t="shared" si="32"/>
        <v>1.7379157747140679</v>
      </c>
      <c r="W16" s="14">
        <f t="shared" si="32"/>
        <v>0.38058129223596932</v>
      </c>
      <c r="X16" s="14">
        <f t="shared" si="32"/>
        <v>1.0579000000000001</v>
      </c>
      <c r="Y16" s="14">
        <f t="shared" si="32"/>
        <v>0.44259999999999999</v>
      </c>
      <c r="Z16" s="14">
        <f t="shared" si="32"/>
        <v>1.4655999999999998</v>
      </c>
      <c r="AA16" s="14">
        <f t="shared" si="32"/>
        <v>2.8925000000000001</v>
      </c>
      <c r="AB16" s="14">
        <f t="shared" si="32"/>
        <v>1.7919</v>
      </c>
      <c r="AC16" s="14">
        <f t="shared" si="32"/>
        <v>0.2204000000000006</v>
      </c>
      <c r="AD16" s="14">
        <f t="shared" si="32"/>
        <v>0.22549999999999937</v>
      </c>
      <c r="AE16" s="14">
        <f t="shared" si="32"/>
        <v>0.21400000000000041</v>
      </c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7"/>
      <c r="BS16" s="7"/>
      <c r="BT16" s="7"/>
      <c r="BU16" s="7"/>
      <c r="BV16" s="7"/>
      <c r="BW16" s="7"/>
      <c r="BX16" s="7"/>
      <c r="BY16" s="7"/>
    </row>
    <row r="17" spans="1:119" x14ac:dyDescent="0.2">
      <c r="A17" s="13" t="s">
        <v>7</v>
      </c>
      <c r="B17" s="13"/>
      <c r="C17" s="14">
        <f>MAX(C3:C7)</f>
        <v>14.373200000000001</v>
      </c>
      <c r="D17" s="14">
        <f t="shared" ref="D17:AE17" si="33">MAX(D3:D7)</f>
        <v>13.5357</v>
      </c>
      <c r="E17" s="14">
        <f t="shared" si="33"/>
        <v>3.1177999999999999</v>
      </c>
      <c r="F17" s="14">
        <f t="shared" si="33"/>
        <v>1.0089999999999999</v>
      </c>
      <c r="G17" s="14">
        <f t="shared" si="33"/>
        <v>1.724</v>
      </c>
      <c r="H17" s="14">
        <f t="shared" si="33"/>
        <v>0.91250000000000053</v>
      </c>
      <c r="I17" s="14">
        <f t="shared" si="33"/>
        <v>2.0338999999999992</v>
      </c>
      <c r="J17" s="14">
        <f>MAX(J3:J7)</f>
        <v>1.5278</v>
      </c>
      <c r="K17" s="14">
        <f t="shared" si="33"/>
        <v>7.2604919516517619</v>
      </c>
      <c r="L17" s="14">
        <f t="shared" si="33"/>
        <v>1.8782749772064791</v>
      </c>
      <c r="M17" s="14">
        <f t="shared" si="33"/>
        <v>7.6323485731459186</v>
      </c>
      <c r="N17" s="14">
        <f t="shared" si="33"/>
        <v>2.2298278902193327</v>
      </c>
      <c r="O17" s="14">
        <f t="shared" si="33"/>
        <v>6.7715968353114464</v>
      </c>
      <c r="P17" s="14">
        <f t="shared" si="33"/>
        <v>7.1066429444569668</v>
      </c>
      <c r="Q17" s="14">
        <f t="shared" si="33"/>
        <v>5.0798291989002928</v>
      </c>
      <c r="R17" s="14">
        <f t="shared" si="33"/>
        <v>6.0284873392916731</v>
      </c>
      <c r="S17" s="14">
        <f t="shared" si="33"/>
        <v>7.0109134533240391</v>
      </c>
      <c r="T17" s="14">
        <f t="shared" si="33"/>
        <v>8.2038430043486343</v>
      </c>
      <c r="U17" s="14">
        <f t="shared" si="33"/>
        <v>1.1191557398324861</v>
      </c>
      <c r="V17" s="14">
        <f t="shared" si="33"/>
        <v>2.2125001242937827</v>
      </c>
      <c r="W17" s="14">
        <f t="shared" si="33"/>
        <v>0.51392732949318687</v>
      </c>
      <c r="X17" s="14">
        <f t="shared" si="33"/>
        <v>1.2515999999999998</v>
      </c>
      <c r="Y17" s="14">
        <f t="shared" si="33"/>
        <v>0.63369999999999993</v>
      </c>
      <c r="Z17" s="14">
        <f t="shared" si="33"/>
        <v>1.7107000000000001</v>
      </c>
      <c r="AA17" s="14">
        <f t="shared" si="33"/>
        <v>3.7529000000000003</v>
      </c>
      <c r="AB17" s="14">
        <f t="shared" si="33"/>
        <v>2.3895</v>
      </c>
      <c r="AC17" s="14">
        <f t="shared" si="33"/>
        <v>0.27500000000000036</v>
      </c>
      <c r="AD17" s="14">
        <f t="shared" si="33"/>
        <v>0.27559999999999985</v>
      </c>
      <c r="AE17" s="14">
        <f t="shared" si="33"/>
        <v>0.25140000000000029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7"/>
      <c r="BS17" s="7"/>
      <c r="BT17" s="7"/>
      <c r="BU17" s="7"/>
      <c r="BV17" s="7"/>
      <c r="BW17" s="7"/>
      <c r="BX17" s="7"/>
      <c r="BY17" s="7"/>
    </row>
    <row r="18" spans="1:119" x14ac:dyDescent="0.2">
      <c r="A18" s="13" t="s">
        <v>56</v>
      </c>
      <c r="B18" s="13"/>
      <c r="C18" s="15">
        <f>COUNT(C3:C7)</f>
        <v>5</v>
      </c>
      <c r="D18" s="15">
        <f t="shared" ref="D18:AE18" si="34">COUNT(D3:D7)</f>
        <v>5</v>
      </c>
      <c r="E18" s="15">
        <f t="shared" si="34"/>
        <v>5</v>
      </c>
      <c r="F18" s="15">
        <f t="shared" si="34"/>
        <v>5</v>
      </c>
      <c r="G18" s="15">
        <f t="shared" si="34"/>
        <v>5</v>
      </c>
      <c r="H18" s="15">
        <f t="shared" si="34"/>
        <v>5</v>
      </c>
      <c r="I18" s="15">
        <f t="shared" si="34"/>
        <v>5</v>
      </c>
      <c r="J18" s="15">
        <f>COUNT(J3:J7)</f>
        <v>5</v>
      </c>
      <c r="K18" s="15">
        <f t="shared" si="34"/>
        <v>4</v>
      </c>
      <c r="L18" s="15">
        <f t="shared" si="34"/>
        <v>3</v>
      </c>
      <c r="M18" s="15">
        <f t="shared" si="34"/>
        <v>3</v>
      </c>
      <c r="N18" s="15">
        <f t="shared" si="34"/>
        <v>1</v>
      </c>
      <c r="O18" s="15">
        <f t="shared" si="34"/>
        <v>5</v>
      </c>
      <c r="P18" s="15">
        <f t="shared" si="34"/>
        <v>5</v>
      </c>
      <c r="Q18" s="15">
        <f t="shared" si="34"/>
        <v>5</v>
      </c>
      <c r="R18" s="15">
        <f t="shared" si="34"/>
        <v>5</v>
      </c>
      <c r="S18" s="15">
        <f t="shared" si="34"/>
        <v>5</v>
      </c>
      <c r="T18" s="15">
        <f t="shared" si="34"/>
        <v>5</v>
      </c>
      <c r="U18" s="15">
        <f t="shared" si="34"/>
        <v>5</v>
      </c>
      <c r="V18" s="15">
        <f t="shared" si="34"/>
        <v>5</v>
      </c>
      <c r="W18" s="15">
        <f t="shared" si="34"/>
        <v>5</v>
      </c>
      <c r="X18" s="15">
        <f t="shared" si="34"/>
        <v>5</v>
      </c>
      <c r="Y18" s="15">
        <f t="shared" si="34"/>
        <v>5</v>
      </c>
      <c r="Z18" s="15">
        <f t="shared" si="34"/>
        <v>5</v>
      </c>
      <c r="AA18" s="15">
        <f t="shared" si="34"/>
        <v>5</v>
      </c>
      <c r="AB18" s="15">
        <f t="shared" si="34"/>
        <v>5</v>
      </c>
      <c r="AC18" s="15">
        <f t="shared" si="34"/>
        <v>5</v>
      </c>
      <c r="AD18" s="15">
        <f t="shared" si="34"/>
        <v>5</v>
      </c>
      <c r="AE18" s="15">
        <f t="shared" si="34"/>
        <v>5</v>
      </c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7"/>
      <c r="BS18" s="7"/>
      <c r="BT18" s="7"/>
      <c r="BU18" s="7"/>
      <c r="BV18" s="7"/>
      <c r="BW18" s="7"/>
      <c r="BX18" s="7"/>
      <c r="BY18" s="7"/>
    </row>
    <row r="19" spans="1:119" x14ac:dyDescent="0.2">
      <c r="A19" s="1"/>
      <c r="B19" s="1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7"/>
      <c r="AG19" s="7"/>
      <c r="AH19" s="8"/>
      <c r="AI19" s="8"/>
      <c r="AJ19" s="8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7"/>
      <c r="BS19" s="7"/>
      <c r="BT19" s="7"/>
      <c r="BU19" s="7"/>
      <c r="BV19" s="7"/>
      <c r="BW19" s="7"/>
      <c r="BX19" s="7"/>
      <c r="BY19" s="7"/>
    </row>
    <row r="20" spans="1:119" x14ac:dyDescent="0.2">
      <c r="A20" s="1"/>
      <c r="B20" s="1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7"/>
      <c r="AG20" s="7"/>
      <c r="AH20" s="8"/>
      <c r="AI20" s="8"/>
      <c r="AJ20" s="8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7"/>
      <c r="BS20" s="7"/>
      <c r="BT20" s="7"/>
      <c r="BU20" s="7"/>
      <c r="BV20" s="7"/>
      <c r="BW20" s="7"/>
      <c r="BX20" s="7"/>
      <c r="BY20" s="7"/>
    </row>
    <row r="21" spans="1:119" s="20" customFormat="1" x14ac:dyDescent="0.2">
      <c r="A21" s="1" t="s">
        <v>57</v>
      </c>
      <c r="B21" s="1" t="s">
        <v>477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86">
        <v>1</v>
      </c>
      <c r="AG21" s="86"/>
      <c r="AH21" s="87">
        <v>2</v>
      </c>
      <c r="AI21" s="87"/>
      <c r="AJ21" s="87">
        <v>3</v>
      </c>
      <c r="AK21" s="87"/>
      <c r="AL21" s="86">
        <v>4</v>
      </c>
      <c r="AM21" s="86"/>
      <c r="AN21" s="86">
        <v>5</v>
      </c>
      <c r="AO21" s="86"/>
      <c r="AP21" s="86">
        <v>6</v>
      </c>
      <c r="AQ21" s="86"/>
      <c r="AR21" s="86">
        <v>7</v>
      </c>
      <c r="AS21" s="86"/>
      <c r="AT21" s="86">
        <v>8</v>
      </c>
      <c r="AU21" s="86"/>
      <c r="AV21" s="86">
        <v>9</v>
      </c>
      <c r="AW21" s="86"/>
      <c r="AX21" s="86">
        <v>10</v>
      </c>
      <c r="AY21" s="86"/>
      <c r="AZ21" s="86">
        <v>11</v>
      </c>
      <c r="BA21" s="86"/>
      <c r="BB21" s="86">
        <v>12</v>
      </c>
      <c r="BC21" s="86"/>
      <c r="BD21" s="86">
        <v>13</v>
      </c>
      <c r="BE21" s="86"/>
      <c r="BF21" s="86">
        <v>14</v>
      </c>
      <c r="BG21" s="86"/>
      <c r="BH21" s="86">
        <v>15</v>
      </c>
      <c r="BI21" s="86"/>
      <c r="BJ21" s="86">
        <v>16</v>
      </c>
      <c r="BK21" s="86"/>
      <c r="BL21" s="86">
        <v>17</v>
      </c>
      <c r="BM21" s="86"/>
      <c r="BN21" s="86">
        <v>18</v>
      </c>
      <c r="BO21" s="86"/>
      <c r="BP21" s="86">
        <v>19</v>
      </c>
      <c r="BQ21" s="86"/>
      <c r="BR21" s="86">
        <v>20</v>
      </c>
      <c r="BS21" s="86"/>
      <c r="BT21" s="86">
        <v>21</v>
      </c>
      <c r="BU21" s="86"/>
      <c r="BV21" s="86">
        <v>22</v>
      </c>
      <c r="BW21" s="86"/>
      <c r="BX21" s="3"/>
      <c r="BY21" s="3"/>
    </row>
    <row r="22" spans="1:119" s="20" customFormat="1" x14ac:dyDescent="0.2">
      <c r="A22" s="1" t="s">
        <v>9</v>
      </c>
      <c r="B22" s="1"/>
      <c r="C22" s="2" t="s">
        <v>10</v>
      </c>
      <c r="D22" s="2" t="s">
        <v>64</v>
      </c>
      <c r="E22" s="2" t="s">
        <v>11</v>
      </c>
      <c r="F22" s="2" t="s">
        <v>76</v>
      </c>
      <c r="G22" s="2" t="s">
        <v>77</v>
      </c>
      <c r="H22" s="2" t="s">
        <v>68</v>
      </c>
      <c r="I22" s="2" t="s">
        <v>69</v>
      </c>
      <c r="J22" s="2" t="s">
        <v>12</v>
      </c>
      <c r="K22" s="2" t="s">
        <v>74</v>
      </c>
      <c r="L22" s="2" t="s">
        <v>75</v>
      </c>
      <c r="M22" s="2" t="s">
        <v>145</v>
      </c>
      <c r="N22" s="2" t="s">
        <v>144</v>
      </c>
      <c r="O22" s="2" t="s">
        <v>167</v>
      </c>
      <c r="P22" s="2" t="s">
        <v>168</v>
      </c>
      <c r="Q22" s="2" t="s">
        <v>169</v>
      </c>
      <c r="R22" s="2" t="s">
        <v>170</v>
      </c>
      <c r="S22" s="2" t="s">
        <v>171</v>
      </c>
      <c r="T22" s="2" t="s">
        <v>172</v>
      </c>
      <c r="U22" s="2" t="s">
        <v>600</v>
      </c>
      <c r="V22" s="2" t="s">
        <v>601</v>
      </c>
      <c r="W22" s="2" t="s">
        <v>602</v>
      </c>
      <c r="X22" s="2" t="s">
        <v>13</v>
      </c>
      <c r="Y22" s="2" t="s">
        <v>14</v>
      </c>
      <c r="Z22" s="2" t="s">
        <v>78</v>
      </c>
      <c r="AA22" s="20" t="s">
        <v>79</v>
      </c>
      <c r="AB22" s="1" t="s">
        <v>80</v>
      </c>
      <c r="AC22" s="1" t="s">
        <v>501</v>
      </c>
      <c r="AD22" s="1" t="s">
        <v>502</v>
      </c>
      <c r="AE22" s="1" t="s">
        <v>503</v>
      </c>
      <c r="AF22" s="3" t="s">
        <v>15</v>
      </c>
      <c r="AG22" s="3" t="s">
        <v>16</v>
      </c>
      <c r="AH22" s="4" t="s">
        <v>17</v>
      </c>
      <c r="AI22" s="4" t="s">
        <v>18</v>
      </c>
      <c r="AJ22" s="4" t="s">
        <v>19</v>
      </c>
      <c r="AK22" s="3" t="s">
        <v>20</v>
      </c>
      <c r="AL22" s="3" t="s">
        <v>21</v>
      </c>
      <c r="AM22" s="3" t="s">
        <v>22</v>
      </c>
      <c r="AN22" s="3" t="s">
        <v>23</v>
      </c>
      <c r="AO22" s="3" t="s">
        <v>24</v>
      </c>
      <c r="AP22" s="3" t="s">
        <v>25</v>
      </c>
      <c r="AQ22" s="3" t="s">
        <v>26</v>
      </c>
      <c r="AR22" s="3" t="s">
        <v>27</v>
      </c>
      <c r="AS22" s="3" t="s">
        <v>28</v>
      </c>
      <c r="AT22" s="3" t="s">
        <v>29</v>
      </c>
      <c r="AU22" s="3" t="s">
        <v>30</v>
      </c>
      <c r="AV22" s="3" t="s">
        <v>31</v>
      </c>
      <c r="AW22" s="3" t="s">
        <v>32</v>
      </c>
      <c r="AX22" s="3" t="s">
        <v>43</v>
      </c>
      <c r="AY22" s="3" t="s">
        <v>44</v>
      </c>
      <c r="AZ22" s="3" t="s">
        <v>45</v>
      </c>
      <c r="BA22" s="3" t="s">
        <v>46</v>
      </c>
      <c r="BB22" s="3" t="s">
        <v>47</v>
      </c>
      <c r="BC22" s="3" t="s">
        <v>48</v>
      </c>
      <c r="BD22" s="3" t="s">
        <v>49</v>
      </c>
      <c r="BE22" s="3" t="s">
        <v>50</v>
      </c>
      <c r="BF22" s="3" t="s">
        <v>51</v>
      </c>
      <c r="BG22" s="3" t="s">
        <v>52</v>
      </c>
      <c r="BH22" s="3" t="s">
        <v>53</v>
      </c>
      <c r="BI22" s="3" t="s">
        <v>54</v>
      </c>
      <c r="BJ22" s="3" t="s">
        <v>70</v>
      </c>
      <c r="BK22" s="3" t="s">
        <v>71</v>
      </c>
      <c r="BL22" s="3" t="s">
        <v>72</v>
      </c>
      <c r="BM22" s="3" t="s">
        <v>73</v>
      </c>
      <c r="BN22" s="3" t="s">
        <v>81</v>
      </c>
      <c r="BO22" s="3" t="s">
        <v>82</v>
      </c>
      <c r="BP22" s="3" t="s">
        <v>83</v>
      </c>
      <c r="BQ22" s="3" t="s">
        <v>84</v>
      </c>
      <c r="BR22" s="3" t="s">
        <v>33</v>
      </c>
      <c r="BS22" s="3" t="s">
        <v>34</v>
      </c>
      <c r="BT22" s="3" t="s">
        <v>35</v>
      </c>
      <c r="BU22" s="3" t="s">
        <v>36</v>
      </c>
      <c r="BV22" s="3" t="s">
        <v>37</v>
      </c>
      <c r="BW22" s="3" t="s">
        <v>38</v>
      </c>
      <c r="BX22" s="3" t="s">
        <v>147</v>
      </c>
      <c r="BY22" s="3" t="s">
        <v>148</v>
      </c>
      <c r="BZ22" s="3" t="s">
        <v>39</v>
      </c>
      <c r="CA22" s="3" t="s">
        <v>40</v>
      </c>
      <c r="CB22" s="3" t="s">
        <v>41</v>
      </c>
      <c r="CC22" s="3" t="s">
        <v>42</v>
      </c>
      <c r="CD22" s="20" t="s">
        <v>149</v>
      </c>
      <c r="CE22" s="20" t="s">
        <v>150</v>
      </c>
      <c r="CF22" s="20" t="s">
        <v>151</v>
      </c>
      <c r="CG22" s="20" t="s">
        <v>152</v>
      </c>
      <c r="CH22" s="20" t="s">
        <v>153</v>
      </c>
      <c r="CI22" s="20" t="s">
        <v>154</v>
      </c>
      <c r="CJ22" s="20" t="s">
        <v>500</v>
      </c>
      <c r="CK22" s="20" t="s">
        <v>505</v>
      </c>
      <c r="CL22" s="20" t="s">
        <v>506</v>
      </c>
      <c r="CM22" s="20" t="s">
        <v>507</v>
      </c>
      <c r="CN22" s="20" t="s">
        <v>155</v>
      </c>
      <c r="CO22" s="20" t="s">
        <v>156</v>
      </c>
      <c r="CP22" s="20" t="s">
        <v>157</v>
      </c>
      <c r="CQ22" s="20" t="s">
        <v>158</v>
      </c>
      <c r="CR22" s="20" t="s">
        <v>159</v>
      </c>
      <c r="CS22" s="20" t="s">
        <v>160</v>
      </c>
      <c r="CT22" s="20" t="s">
        <v>504</v>
      </c>
      <c r="CU22" s="20" t="s">
        <v>508</v>
      </c>
      <c r="CV22" s="20" t="s">
        <v>509</v>
      </c>
      <c r="CW22" s="20" t="s">
        <v>510</v>
      </c>
      <c r="CX22" s="20" t="s">
        <v>161</v>
      </c>
      <c r="CY22" s="20" t="s">
        <v>165</v>
      </c>
      <c r="CZ22" s="20" t="s">
        <v>166</v>
      </c>
      <c r="DA22" s="20" t="s">
        <v>162</v>
      </c>
      <c r="DB22" s="20" t="s">
        <v>163</v>
      </c>
      <c r="DC22" s="20" t="s">
        <v>164</v>
      </c>
      <c r="DD22" s="20" t="s">
        <v>511</v>
      </c>
      <c r="DE22" s="20" t="s">
        <v>512</v>
      </c>
      <c r="DF22" s="20" t="s">
        <v>513</v>
      </c>
      <c r="DG22" s="20" t="s">
        <v>514</v>
      </c>
      <c r="DH22" s="20" t="s">
        <v>592</v>
      </c>
      <c r="DI22" s="20" t="s">
        <v>593</v>
      </c>
      <c r="DJ22" s="20" t="s">
        <v>595</v>
      </c>
      <c r="DK22" s="20" t="s">
        <v>594</v>
      </c>
      <c r="DL22" s="20" t="s">
        <v>596</v>
      </c>
      <c r="DM22" s="20" t="s">
        <v>597</v>
      </c>
      <c r="DN22" s="20" t="s">
        <v>598</v>
      </c>
      <c r="DO22" s="20" t="s">
        <v>599</v>
      </c>
    </row>
    <row r="23" spans="1:119" x14ac:dyDescent="0.2">
      <c r="A23" s="1" t="s">
        <v>604</v>
      </c>
      <c r="B23" s="1" t="s">
        <v>603</v>
      </c>
      <c r="C23" s="5">
        <f t="shared" ref="C23:C32" si="35">((AF23-AV23)^2+(AG23-AW23)^2)^0.5</f>
        <v>17.2148</v>
      </c>
      <c r="D23" s="5">
        <f t="shared" ref="D23:D32" si="36">((AF23-AT23)^2+(AG23-AU23)^2)^0.5</f>
        <v>16.938600000000001</v>
      </c>
      <c r="E23" s="5">
        <f t="shared" ref="E23:E32" si="37">((AF23-AL23)^2+(AG23-AM23)^2)^0.5</f>
        <v>3.3820000000000001</v>
      </c>
      <c r="F23" s="5">
        <f t="shared" ref="F23:F32" si="38">((AF23-AH23)^2+(AG23-AI23)^2)^0.5</f>
        <v>0.98360000000000003</v>
      </c>
      <c r="G23" s="5">
        <f t="shared" ref="G23:G32" si="39">((AJ23-AL23)^2+(AK23-AM23)^2)^0.5</f>
        <v>1.7691000000000001</v>
      </c>
      <c r="H23" s="5">
        <f t="shared" ref="H23:H32" si="40">((AL23-AN23)^2+(AM23-AO23)^2)^0.5</f>
        <v>0.80899999999999972</v>
      </c>
      <c r="I23" s="5">
        <f t="shared" ref="I23:I32" si="41">((AN23-AP23)^2+(AO23-AQ23)^2)^0.5</f>
        <v>2.6568000000000005</v>
      </c>
      <c r="J23" s="5">
        <f t="shared" ref="J23:J32" si="42">((AP23-AR23)^2+(AQ23-AS23)^2)^0.5</f>
        <v>1.5601999999999991</v>
      </c>
      <c r="K23" s="5" t="s">
        <v>566</v>
      </c>
      <c r="L23" s="5" t="s">
        <v>566</v>
      </c>
      <c r="M23" s="5" t="s">
        <v>566</v>
      </c>
      <c r="N23" s="5" t="s">
        <v>566</v>
      </c>
      <c r="O23" s="5" t="s">
        <v>566</v>
      </c>
      <c r="P23" s="5" t="s">
        <v>566</v>
      </c>
      <c r="Q23" s="5" t="s">
        <v>566</v>
      </c>
      <c r="R23" s="5" t="s">
        <v>566</v>
      </c>
      <c r="S23" s="5" t="s">
        <v>566</v>
      </c>
      <c r="T23" s="5" t="s">
        <v>566</v>
      </c>
      <c r="U23" s="5">
        <f>((DH23-DJ23)^2+(DI23-DK23)^2)^0.5</f>
        <v>1.2860475457773717</v>
      </c>
      <c r="V23" s="5">
        <f>((DJ23-DL23)^2+(DK23-DM23)^2)^0.5</f>
        <v>2.5524220360277403</v>
      </c>
      <c r="W23" s="5">
        <f>((DL23-DN23)^2+(DM23-DO23)^2)^0.5</f>
        <v>0.66450319788545842</v>
      </c>
      <c r="X23" s="5">
        <f t="shared" ref="X23:X32" si="43">((BD23-BJ23)^2+(BE23-BK23)^2)^0.5</f>
        <v>1.2783</v>
      </c>
      <c r="Y23" s="5">
        <f t="shared" ref="Y23:Y32" si="44">((BF23-BH23)^2+(BG23-BI23)^2)^0.5</f>
        <v>0.70800000000000007</v>
      </c>
      <c r="Z23" s="5">
        <f t="shared" ref="Z23:Z32" si="45">((BB23-BL23)^2+(BC23-BM23)^2)^0.5</f>
        <v>1.9786000000000001</v>
      </c>
      <c r="AA23" s="5">
        <f t="shared" ref="AA23:AA32" si="46">((AZ23-BN23)^2+(BA23-BO23)^2)^0.5</f>
        <v>4.7027999999999999</v>
      </c>
      <c r="AB23" s="6">
        <f t="shared" ref="AB23:AB32" si="47">((AX23-BP23)^2+(AY23-BQ23)^2)^0.5</f>
        <v>4.1402000000000001</v>
      </c>
      <c r="AC23" s="5" t="s">
        <v>566</v>
      </c>
      <c r="AD23" s="5" t="s">
        <v>566</v>
      </c>
      <c r="AE23" s="5" t="s">
        <v>566</v>
      </c>
      <c r="AF23" s="9">
        <v>0</v>
      </c>
      <c r="AG23" s="9">
        <v>0</v>
      </c>
      <c r="AH23" s="9">
        <v>0</v>
      </c>
      <c r="AI23" s="9">
        <v>-0.98360000000000003</v>
      </c>
      <c r="AJ23" s="9">
        <v>0</v>
      </c>
      <c r="AK23" s="9">
        <v>-1.6129</v>
      </c>
      <c r="AL23" s="9">
        <v>0</v>
      </c>
      <c r="AM23" s="9">
        <v>-3.3820000000000001</v>
      </c>
      <c r="AN23" s="9">
        <v>0</v>
      </c>
      <c r="AO23" s="9">
        <v>-4.1909999999999998</v>
      </c>
      <c r="AP23" s="9">
        <v>0</v>
      </c>
      <c r="AQ23" s="9">
        <v>-6.8478000000000003</v>
      </c>
      <c r="AR23" s="9">
        <v>0</v>
      </c>
      <c r="AS23" s="9">
        <v>-8.4079999999999995</v>
      </c>
      <c r="AT23" s="9">
        <v>0</v>
      </c>
      <c r="AU23" s="9">
        <v>-16.938600000000001</v>
      </c>
      <c r="AV23" s="9">
        <v>0</v>
      </c>
      <c r="AW23" s="9">
        <v>-17.2148</v>
      </c>
      <c r="AX23" s="18">
        <v>2.4060000000000001</v>
      </c>
      <c r="AY23" s="18">
        <v>-8.4379000000000008</v>
      </c>
      <c r="AZ23" s="19">
        <v>2.2092000000000001</v>
      </c>
      <c r="BA23" s="19">
        <v>-8.4379000000000008</v>
      </c>
      <c r="BB23" s="19">
        <v>1.1087</v>
      </c>
      <c r="BC23" s="19">
        <v>-8.4379000000000008</v>
      </c>
      <c r="BD23" s="19">
        <v>0.76519999999999999</v>
      </c>
      <c r="BE23" s="19">
        <v>-8.4379000000000008</v>
      </c>
      <c r="BF23" s="19">
        <v>0.52390000000000003</v>
      </c>
      <c r="BG23" s="19">
        <v>-8.4379000000000008</v>
      </c>
      <c r="BH23" s="19">
        <v>-0.18410000000000001</v>
      </c>
      <c r="BI23" s="19">
        <v>-8.4379000000000008</v>
      </c>
      <c r="BJ23" s="19">
        <v>-0.5131</v>
      </c>
      <c r="BK23" s="19">
        <v>-8.4379000000000008</v>
      </c>
      <c r="BL23" s="19">
        <v>-0.86990000000000001</v>
      </c>
      <c r="BM23" s="19">
        <v>-8.4379000000000008</v>
      </c>
      <c r="BN23" s="19">
        <v>-2.4935999999999998</v>
      </c>
      <c r="BO23" s="19">
        <v>-8.4379000000000008</v>
      </c>
      <c r="BP23" s="19">
        <v>-1.7342</v>
      </c>
      <c r="BQ23" s="19">
        <v>-8.4379000000000008</v>
      </c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DH23" s="12">
        <v>-1.7793000000000001</v>
      </c>
      <c r="DI23" s="12">
        <v>-8.0639000000000003</v>
      </c>
      <c r="DJ23" s="12">
        <v>-1.5207999999999999</v>
      </c>
      <c r="DK23" s="12">
        <v>-9.3237000000000005</v>
      </c>
      <c r="DL23" s="12">
        <v>-2.0992999999999999</v>
      </c>
      <c r="DM23" s="12">
        <v>-11.809699999999999</v>
      </c>
      <c r="DN23" s="12">
        <v>-2.4676</v>
      </c>
      <c r="DO23" s="12">
        <v>-12.3628</v>
      </c>
    </row>
    <row r="24" spans="1:119" x14ac:dyDescent="0.2">
      <c r="A24" s="1" t="s">
        <v>605</v>
      </c>
      <c r="B24" s="1" t="s">
        <v>606</v>
      </c>
      <c r="C24" s="5">
        <f t="shared" si="35"/>
        <v>18.0029</v>
      </c>
      <c r="D24" s="5">
        <f t="shared" si="36"/>
        <v>17.417400000000001</v>
      </c>
      <c r="E24" s="5">
        <f t="shared" si="37"/>
        <v>3.4379</v>
      </c>
      <c r="F24" s="5">
        <f t="shared" si="38"/>
        <v>0.91310000000000002</v>
      </c>
      <c r="G24" s="5">
        <f t="shared" si="39"/>
        <v>2.06</v>
      </c>
      <c r="H24" s="24" t="s">
        <v>566</v>
      </c>
      <c r="I24" s="5">
        <f t="shared" si="41"/>
        <v>2.2924000000000002</v>
      </c>
      <c r="J24" s="5">
        <f t="shared" si="42"/>
        <v>1.8109999999999999</v>
      </c>
      <c r="K24" s="5">
        <f t="shared" ref="K24:K32" si="48">((BR24-BT24)^2+(BS24-BU24)^2)^0.5</f>
        <v>8.1041761314769065</v>
      </c>
      <c r="L24" s="5" t="s">
        <v>566</v>
      </c>
      <c r="M24" s="5" t="s">
        <v>566</v>
      </c>
      <c r="N24" s="5" t="s">
        <v>566</v>
      </c>
      <c r="O24" s="5" t="s">
        <v>566</v>
      </c>
      <c r="P24" s="5" t="s">
        <v>566</v>
      </c>
      <c r="Q24" s="5">
        <f t="shared" ref="Q24:Q32" si="49">((CN24-CP24)^2+(CO24-CQ24)^2)^0.5</f>
        <v>5.4459639963921909</v>
      </c>
      <c r="R24" s="5">
        <f t="shared" ref="R24:R32" si="50">((CP24-CR24)^2+(CQ24-CS24)^2)^0.5</f>
        <v>6.8350211587090204</v>
      </c>
      <c r="S24" s="5">
        <f t="shared" ref="S24:S32" si="51">((CX24-CZ24)^2+(CY24-DA24)^2)^0.5</f>
        <v>7.7421393018984093</v>
      </c>
      <c r="T24" s="5">
        <f t="shared" ref="T24:T32" si="52">((CZ24-DB24)^2+(DA24-DC24)^2)^0.5</f>
        <v>9.434328519295903</v>
      </c>
      <c r="U24" s="5">
        <f t="shared" ref="U24:U32" si="53">((DH24-DJ24)^2+(DI24-DK24)^2)^0.5</f>
        <v>1.2096398224264941</v>
      </c>
      <c r="V24" s="5">
        <f t="shared" ref="V24:V32" si="54">((DJ24-DL24)^2+(DK24-DM24)^2)^0.5</f>
        <v>2.5134171878142317</v>
      </c>
      <c r="W24" s="5">
        <f t="shared" ref="W24:W32" si="55">((DL24-DN24)^2+(DM24-DO24)^2)^0.5</f>
        <v>0.65137592832403624</v>
      </c>
      <c r="X24" s="5">
        <f t="shared" si="43"/>
        <v>1.3729000000000002</v>
      </c>
      <c r="Y24" s="5">
        <f t="shared" si="44"/>
        <v>0.67950000000000021</v>
      </c>
      <c r="Z24" s="5">
        <f t="shared" si="45"/>
        <v>1.4478000000000002</v>
      </c>
      <c r="AA24" s="5">
        <f t="shared" si="46"/>
        <v>4.4392999999999994</v>
      </c>
      <c r="AB24" s="6">
        <f t="shared" si="47"/>
        <v>2.4123999999999999</v>
      </c>
      <c r="AC24" s="6" t="s">
        <v>566</v>
      </c>
      <c r="AD24" s="6">
        <f t="shared" ref="AD24:AD32" si="56">((CT24-CV24)^2+(CU24-CW24)^2)^0.5</f>
        <v>0.37149999999999972</v>
      </c>
      <c r="AE24" s="6">
        <f t="shared" ref="AE24:AE32" si="57">((DD24-DF24)^2+(DE24-DG24)^2)^0.5</f>
        <v>0.30039999999999978</v>
      </c>
      <c r="AF24" s="9">
        <v>0</v>
      </c>
      <c r="AG24" s="9">
        <v>0</v>
      </c>
      <c r="AH24" s="9">
        <v>0</v>
      </c>
      <c r="AI24" s="9">
        <v>-0.91310000000000002</v>
      </c>
      <c r="AJ24" s="9">
        <v>0</v>
      </c>
      <c r="AK24" s="9">
        <v>-1.3778999999999999</v>
      </c>
      <c r="AL24" s="9">
        <v>0</v>
      </c>
      <c r="AM24" s="9">
        <v>-3.4379</v>
      </c>
      <c r="AN24" s="9">
        <v>0</v>
      </c>
      <c r="AO24" s="9">
        <v>-3.9719000000000002</v>
      </c>
      <c r="AP24" s="9">
        <v>0</v>
      </c>
      <c r="AQ24" s="9">
        <v>-6.2643000000000004</v>
      </c>
      <c r="AR24" s="9">
        <v>0</v>
      </c>
      <c r="AS24" s="9">
        <v>-8.0753000000000004</v>
      </c>
      <c r="AT24" s="9">
        <v>0</v>
      </c>
      <c r="AU24" s="9">
        <v>-17.417400000000001</v>
      </c>
      <c r="AV24" s="9">
        <v>0</v>
      </c>
      <c r="AW24" s="9">
        <v>-18.0029</v>
      </c>
      <c r="AX24" s="18">
        <v>0.52580000000000005</v>
      </c>
      <c r="AY24" s="18">
        <v>-8.6354000000000006</v>
      </c>
      <c r="AZ24" s="19">
        <v>1.5989</v>
      </c>
      <c r="BA24" s="19">
        <v>-8.6354000000000006</v>
      </c>
      <c r="BB24" s="19">
        <v>0.23300000000000001</v>
      </c>
      <c r="BC24" s="19">
        <v>-8.6354000000000006</v>
      </c>
      <c r="BD24" s="19">
        <v>-1.1474</v>
      </c>
      <c r="BE24" s="19">
        <v>-8.6354000000000006</v>
      </c>
      <c r="BF24" s="19">
        <v>-1.5062</v>
      </c>
      <c r="BG24" s="19">
        <v>-8.6354000000000006</v>
      </c>
      <c r="BH24" s="19">
        <v>-2.1857000000000002</v>
      </c>
      <c r="BI24" s="19">
        <v>-8.6354000000000006</v>
      </c>
      <c r="BJ24" s="19">
        <v>-2.5203000000000002</v>
      </c>
      <c r="BK24" s="19">
        <v>-8.6354000000000006</v>
      </c>
      <c r="BL24" s="19">
        <v>-1.2148000000000001</v>
      </c>
      <c r="BM24" s="19">
        <v>-8.6354000000000006</v>
      </c>
      <c r="BN24" s="19">
        <v>-2.8403999999999998</v>
      </c>
      <c r="BO24" s="19">
        <v>-8.6354000000000006</v>
      </c>
      <c r="BP24" s="19">
        <v>-1.8866000000000001</v>
      </c>
      <c r="BQ24" s="19">
        <v>-8.6354000000000006</v>
      </c>
      <c r="BR24" s="17">
        <v>0</v>
      </c>
      <c r="BS24" s="17">
        <v>0</v>
      </c>
      <c r="BT24" s="17">
        <v>-7.3266</v>
      </c>
      <c r="BU24" s="17">
        <v>-3.4639000000000002</v>
      </c>
      <c r="BV24" s="17"/>
      <c r="BW24" s="17"/>
      <c r="BX24" s="17"/>
      <c r="BY24" s="17"/>
      <c r="BZ24" s="17"/>
      <c r="CA24" s="17"/>
      <c r="CB24" s="17"/>
      <c r="CC24" s="17"/>
      <c r="CN24" s="12">
        <v>3.0543</v>
      </c>
      <c r="CO24" s="12">
        <v>8.9039999999999999</v>
      </c>
      <c r="CP24" s="12">
        <v>3.6543999999999999</v>
      </c>
      <c r="CQ24" s="12">
        <v>3.4912000000000001</v>
      </c>
      <c r="CR24" s="12">
        <v>3.4512</v>
      </c>
      <c r="CS24" s="12">
        <v>10.3232</v>
      </c>
      <c r="CT24" s="12">
        <v>3.5400999999999998</v>
      </c>
      <c r="CU24" s="12">
        <v>6.8021000000000003</v>
      </c>
      <c r="CV24" s="12">
        <v>3.1686000000000001</v>
      </c>
      <c r="CW24" s="12">
        <v>6.8021000000000003</v>
      </c>
      <c r="CX24" s="12">
        <v>2.9266999999999999</v>
      </c>
      <c r="CY24" s="12">
        <v>7.4092000000000002</v>
      </c>
      <c r="CZ24" s="12">
        <v>3.9891000000000001</v>
      </c>
      <c r="DA24" s="12">
        <v>-0.25969999999999999</v>
      </c>
      <c r="DB24" s="12">
        <v>3.2860999999999998</v>
      </c>
      <c r="DC24" s="12">
        <v>9.1484000000000005</v>
      </c>
      <c r="DD24" s="12">
        <v>3.8963999999999999</v>
      </c>
      <c r="DE24" s="12">
        <v>2.5367999999999999</v>
      </c>
      <c r="DF24" s="12">
        <v>3.5960000000000001</v>
      </c>
      <c r="DG24" s="12">
        <v>2.5367999999999999</v>
      </c>
      <c r="DH24" s="12">
        <v>3.4525000000000001</v>
      </c>
      <c r="DI24" s="12">
        <v>3.7153999999999998</v>
      </c>
      <c r="DJ24" s="12">
        <v>4.3878000000000004</v>
      </c>
      <c r="DK24" s="12">
        <v>2.9483000000000001</v>
      </c>
      <c r="DL24" s="12">
        <v>4.7027999999999999</v>
      </c>
      <c r="DM24" s="12">
        <v>0.45469999999999999</v>
      </c>
      <c r="DN24" s="12">
        <v>4.5396000000000001</v>
      </c>
      <c r="DO24" s="12">
        <v>-0.1759</v>
      </c>
    </row>
    <row r="25" spans="1:119" x14ac:dyDescent="0.2">
      <c r="A25" s="1" t="s">
        <v>706</v>
      </c>
      <c r="B25" s="1" t="s">
        <v>707</v>
      </c>
      <c r="C25" s="5">
        <f>((AF25-AV25)^2+(AG25-AW25)^2)^0.5</f>
        <v>18.319099999999999</v>
      </c>
      <c r="D25" s="5">
        <f t="shared" si="36"/>
        <v>17.819400000000002</v>
      </c>
      <c r="E25" s="5">
        <f t="shared" si="37"/>
        <v>3.7509000000000001</v>
      </c>
      <c r="F25" s="5">
        <f t="shared" si="38"/>
        <v>1.1480999999999999</v>
      </c>
      <c r="G25" s="5">
        <f t="shared" si="39"/>
        <v>1.9843000000000002</v>
      </c>
      <c r="H25" s="5">
        <f t="shared" si="40"/>
        <v>0.90359999999999951</v>
      </c>
      <c r="I25" s="5">
        <f t="shared" si="41"/>
        <v>2.5985000000000005</v>
      </c>
      <c r="J25" s="5">
        <f t="shared" si="42"/>
        <v>1.4313000000000002</v>
      </c>
      <c r="K25" s="5">
        <f t="shared" si="48"/>
        <v>7.9015584874124665</v>
      </c>
      <c r="L25" s="5">
        <f t="shared" ref="L25:L32" si="58">((BT25-BV25)^2+(BU25-BW25)^2)^0.5</f>
        <v>2.0567205838421518</v>
      </c>
      <c r="M25" s="5">
        <f t="shared" ref="M25:M32" si="59">((BV25-BX25)^2+(BW25-BY25)^2)^0.5 + ((BX25-BZ25)^2+(BY25-CA25)^2)^0.5</f>
        <v>7.2243233617894376</v>
      </c>
      <c r="N25" s="5" t="s">
        <v>566</v>
      </c>
      <c r="O25" s="5" t="s">
        <v>566</v>
      </c>
      <c r="P25" s="5" t="s">
        <v>566</v>
      </c>
      <c r="Q25" s="5">
        <f t="shared" si="49"/>
        <v>6.045564384736962</v>
      </c>
      <c r="R25" s="5">
        <f t="shared" si="50"/>
        <v>7.2116210001635555</v>
      </c>
      <c r="S25" s="5">
        <f t="shared" si="51"/>
        <v>7.9007129526391484</v>
      </c>
      <c r="T25" s="5">
        <f t="shared" si="52"/>
        <v>9.7413032911412856</v>
      </c>
      <c r="U25" s="5">
        <f t="shared" si="53"/>
        <v>1.2245652820491035</v>
      </c>
      <c r="V25" s="5">
        <f t="shared" si="54"/>
        <v>2.4709464462023454</v>
      </c>
      <c r="W25" s="5">
        <f t="shared" si="55"/>
        <v>0.63160216117426238</v>
      </c>
      <c r="X25" s="5">
        <f t="shared" si="43"/>
        <v>1.2871999999999999</v>
      </c>
      <c r="Y25" s="5">
        <f t="shared" si="44"/>
        <v>0.60640000000000005</v>
      </c>
      <c r="Z25" s="5">
        <f t="shared" si="45"/>
        <v>2.0306999999999999</v>
      </c>
      <c r="AA25" s="5">
        <f t="shared" si="46"/>
        <v>4.6722999999999999</v>
      </c>
      <c r="AB25" s="6">
        <f t="shared" si="47"/>
        <v>3.3407</v>
      </c>
      <c r="AC25" s="6" t="s">
        <v>566</v>
      </c>
      <c r="AD25" s="6">
        <f t="shared" si="56"/>
        <v>0.39429999999999987</v>
      </c>
      <c r="AE25" s="6">
        <f t="shared" si="57"/>
        <v>0.31370000000000031</v>
      </c>
      <c r="AF25" s="9">
        <v>0</v>
      </c>
      <c r="AG25" s="9">
        <v>0</v>
      </c>
      <c r="AH25" s="9">
        <v>0</v>
      </c>
      <c r="AI25" s="9">
        <v>-1.1480999999999999</v>
      </c>
      <c r="AJ25" s="9">
        <v>0</v>
      </c>
      <c r="AK25" s="9">
        <v>-1.7665999999999999</v>
      </c>
      <c r="AL25" s="9">
        <v>0</v>
      </c>
      <c r="AM25" s="9">
        <v>-3.7509000000000001</v>
      </c>
      <c r="AN25" s="9">
        <v>0</v>
      </c>
      <c r="AO25" s="9">
        <v>-4.6544999999999996</v>
      </c>
      <c r="AP25" s="9">
        <v>0</v>
      </c>
      <c r="AQ25" s="9">
        <v>-7.2530000000000001</v>
      </c>
      <c r="AR25" s="9">
        <v>0</v>
      </c>
      <c r="AS25" s="9">
        <v>-8.6843000000000004</v>
      </c>
      <c r="AT25" s="9">
        <v>0</v>
      </c>
      <c r="AU25" s="9">
        <v>-17.819400000000002</v>
      </c>
      <c r="AV25" s="9">
        <v>0</v>
      </c>
      <c r="AW25" s="9">
        <v>-18.319099999999999</v>
      </c>
      <c r="AX25" s="18">
        <v>2.0217999999999998</v>
      </c>
      <c r="AY25" s="18">
        <v>-8.4352999999999998</v>
      </c>
      <c r="AZ25" s="19">
        <v>2.4548999999999999</v>
      </c>
      <c r="BA25" s="19">
        <v>-8.4352999999999998</v>
      </c>
      <c r="BB25" s="19">
        <v>1.1049</v>
      </c>
      <c r="BC25" s="19">
        <v>-8.4352999999999998</v>
      </c>
      <c r="BD25" s="19">
        <v>0.65980000000000005</v>
      </c>
      <c r="BE25" s="19">
        <v>-8.4352999999999998</v>
      </c>
      <c r="BF25" s="19">
        <v>0.2591</v>
      </c>
      <c r="BG25" s="19">
        <v>-8.4352999999999998</v>
      </c>
      <c r="BH25" s="19">
        <v>-0.3473</v>
      </c>
      <c r="BI25" s="19">
        <v>-8.4352999999999998</v>
      </c>
      <c r="BJ25" s="19">
        <v>-0.62739999999999996</v>
      </c>
      <c r="BK25" s="19">
        <v>-8.4352999999999998</v>
      </c>
      <c r="BL25" s="19">
        <v>-0.92579999999999996</v>
      </c>
      <c r="BM25" s="19">
        <v>-8.4352999999999998</v>
      </c>
      <c r="BN25" s="19">
        <v>-2.2174</v>
      </c>
      <c r="BO25" s="19">
        <v>-8.4352999999999998</v>
      </c>
      <c r="BP25" s="19">
        <v>-1.3189</v>
      </c>
      <c r="BQ25" s="19">
        <v>-8.4352999999999998</v>
      </c>
      <c r="BR25" s="17">
        <v>0</v>
      </c>
      <c r="BS25" s="17">
        <v>0</v>
      </c>
      <c r="BT25" s="17">
        <v>-1.2763</v>
      </c>
      <c r="BU25" s="17">
        <v>7.7977999999999996</v>
      </c>
      <c r="BV25" s="17">
        <v>-0.7379</v>
      </c>
      <c r="BW25" s="17">
        <v>9.7827999999999999</v>
      </c>
      <c r="BX25" s="17">
        <v>-0.67689999999999995</v>
      </c>
      <c r="BY25" s="17">
        <v>13.296900000000001</v>
      </c>
      <c r="BZ25" s="17">
        <v>1.6033999999999999</v>
      </c>
      <c r="CA25" s="17">
        <v>16.222999999999999</v>
      </c>
      <c r="CB25" s="17">
        <v>1.6033999999999999</v>
      </c>
      <c r="CC25" s="17">
        <v>16.222999999999999</v>
      </c>
      <c r="CN25" s="12">
        <v>1.23</v>
      </c>
      <c r="CO25" s="12">
        <v>2.1749000000000001</v>
      </c>
      <c r="CP25" s="12">
        <v>3.1553</v>
      </c>
      <c r="CQ25" s="12">
        <v>7.9057000000000004</v>
      </c>
      <c r="CR25" s="12">
        <v>3.0226000000000002</v>
      </c>
      <c r="CS25" s="12">
        <v>0.69530000000000003</v>
      </c>
      <c r="CT25" s="12">
        <v>2.5057</v>
      </c>
      <c r="CU25" s="12">
        <v>5.0419</v>
      </c>
      <c r="CV25" s="12">
        <v>2.1114000000000002</v>
      </c>
      <c r="CW25" s="12">
        <v>5.0419</v>
      </c>
      <c r="CX25" s="12">
        <v>2.1431</v>
      </c>
      <c r="CY25" s="12">
        <v>5.12</v>
      </c>
      <c r="CZ25" s="12">
        <v>2.4434999999999998</v>
      </c>
      <c r="DA25" s="12">
        <v>13.015000000000001</v>
      </c>
      <c r="DB25" s="12">
        <v>3.6924999999999999</v>
      </c>
      <c r="DC25" s="12">
        <v>3.3540999999999999</v>
      </c>
      <c r="DD25" s="12">
        <v>2.4136000000000002</v>
      </c>
      <c r="DE25" s="12">
        <v>9.3300999999999998</v>
      </c>
      <c r="DF25" s="12">
        <v>2.0998999999999999</v>
      </c>
      <c r="DG25" s="12">
        <v>9.3300999999999998</v>
      </c>
      <c r="DH25" s="12">
        <v>2.1939000000000002</v>
      </c>
      <c r="DI25" s="12">
        <v>9.2722999999999995</v>
      </c>
      <c r="DJ25" s="12">
        <v>3.2511999999999999</v>
      </c>
      <c r="DK25" s="12">
        <v>9.8901000000000003</v>
      </c>
      <c r="DL25" s="12">
        <v>4.5777000000000001</v>
      </c>
      <c r="DM25" s="12">
        <v>11.9748</v>
      </c>
      <c r="DN25" s="12">
        <v>4.6856999999999998</v>
      </c>
      <c r="DO25" s="12">
        <v>12.597099999999999</v>
      </c>
    </row>
    <row r="26" spans="1:119" x14ac:dyDescent="0.2">
      <c r="A26" s="1"/>
      <c r="B26" s="1"/>
      <c r="C26" s="5">
        <f t="shared" si="35"/>
        <v>0</v>
      </c>
      <c r="D26" s="5">
        <f t="shared" si="36"/>
        <v>0</v>
      </c>
      <c r="E26" s="5">
        <f t="shared" si="37"/>
        <v>0</v>
      </c>
      <c r="F26" s="5">
        <f t="shared" si="38"/>
        <v>0</v>
      </c>
      <c r="G26" s="5">
        <f t="shared" si="39"/>
        <v>0</v>
      </c>
      <c r="H26" s="5">
        <f t="shared" si="40"/>
        <v>0</v>
      </c>
      <c r="I26" s="5">
        <f t="shared" si="41"/>
        <v>0</v>
      </c>
      <c r="J26" s="5">
        <f t="shared" si="42"/>
        <v>0</v>
      </c>
      <c r="K26" s="5">
        <f t="shared" si="48"/>
        <v>0</v>
      </c>
      <c r="L26" s="5">
        <f t="shared" si="58"/>
        <v>0</v>
      </c>
      <c r="M26" s="5">
        <f t="shared" si="59"/>
        <v>0</v>
      </c>
      <c r="N26" s="5">
        <f t="shared" ref="N26:N32" si="60">((BZ26-CB26)^2+(CA26-CC26)^2)^0.5</f>
        <v>0</v>
      </c>
      <c r="O26" s="5">
        <f t="shared" ref="O26:O32" si="61">((CD26-CF26)^2+(CE26-CG26)^2)^0.5</f>
        <v>0</v>
      </c>
      <c r="P26" s="5">
        <f t="shared" ref="P26:P32" si="62">((CF26-CH26)^2+(CG26-CI26)^2)^0.5</f>
        <v>0</v>
      </c>
      <c r="Q26" s="5">
        <f t="shared" si="49"/>
        <v>0</v>
      </c>
      <c r="R26" s="5">
        <f t="shared" si="50"/>
        <v>0</v>
      </c>
      <c r="S26" s="5">
        <f t="shared" si="51"/>
        <v>0</v>
      </c>
      <c r="T26" s="5">
        <f t="shared" si="52"/>
        <v>0</v>
      </c>
      <c r="U26" s="5">
        <f t="shared" si="53"/>
        <v>0</v>
      </c>
      <c r="V26" s="5">
        <f t="shared" si="54"/>
        <v>0</v>
      </c>
      <c r="W26" s="5">
        <f t="shared" si="55"/>
        <v>0</v>
      </c>
      <c r="X26" s="5">
        <f t="shared" si="43"/>
        <v>0</v>
      </c>
      <c r="Y26" s="5">
        <f t="shared" si="44"/>
        <v>0</v>
      </c>
      <c r="Z26" s="5">
        <f t="shared" si="45"/>
        <v>0</v>
      </c>
      <c r="AA26" s="5">
        <f t="shared" si="46"/>
        <v>0</v>
      </c>
      <c r="AB26" s="6">
        <f t="shared" si="47"/>
        <v>0</v>
      </c>
      <c r="AC26" s="6">
        <f t="shared" ref="AC26:AC32" si="63">((CJ26-CL26)^2+(CK26-CM26)^2)^0.5</f>
        <v>0</v>
      </c>
      <c r="AD26" s="6">
        <f t="shared" si="56"/>
        <v>0</v>
      </c>
      <c r="AE26" s="6">
        <f t="shared" si="57"/>
        <v>0</v>
      </c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18"/>
      <c r="AY26" s="18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</row>
    <row r="27" spans="1:119" x14ac:dyDescent="0.2">
      <c r="A27" s="1"/>
      <c r="B27" s="1"/>
      <c r="C27" s="5">
        <f t="shared" si="35"/>
        <v>0</v>
      </c>
      <c r="D27" s="5">
        <f t="shared" si="36"/>
        <v>0</v>
      </c>
      <c r="E27" s="5">
        <f t="shared" si="37"/>
        <v>0</v>
      </c>
      <c r="F27" s="5">
        <f t="shared" si="38"/>
        <v>0</v>
      </c>
      <c r="G27" s="5">
        <f t="shared" si="39"/>
        <v>0</v>
      </c>
      <c r="H27" s="5">
        <f t="shared" si="40"/>
        <v>0</v>
      </c>
      <c r="I27" s="5">
        <f t="shared" si="41"/>
        <v>0</v>
      </c>
      <c r="J27" s="5">
        <f t="shared" si="42"/>
        <v>0</v>
      </c>
      <c r="K27" s="5">
        <f t="shared" si="48"/>
        <v>0</v>
      </c>
      <c r="L27" s="5">
        <f t="shared" si="58"/>
        <v>0</v>
      </c>
      <c r="M27" s="5">
        <f t="shared" si="59"/>
        <v>0</v>
      </c>
      <c r="N27" s="5">
        <f t="shared" si="60"/>
        <v>0</v>
      </c>
      <c r="O27" s="5">
        <f t="shared" si="61"/>
        <v>0</v>
      </c>
      <c r="P27" s="5">
        <f t="shared" si="62"/>
        <v>0</v>
      </c>
      <c r="Q27" s="5">
        <f t="shared" si="49"/>
        <v>0</v>
      </c>
      <c r="R27" s="5">
        <f t="shared" si="50"/>
        <v>0</v>
      </c>
      <c r="S27" s="5">
        <f t="shared" si="51"/>
        <v>0</v>
      </c>
      <c r="T27" s="5">
        <f t="shared" si="52"/>
        <v>0</v>
      </c>
      <c r="U27" s="5">
        <f t="shared" si="53"/>
        <v>0</v>
      </c>
      <c r="V27" s="5">
        <f t="shared" si="54"/>
        <v>0</v>
      </c>
      <c r="W27" s="5">
        <f t="shared" si="55"/>
        <v>0</v>
      </c>
      <c r="X27" s="5">
        <f t="shared" si="43"/>
        <v>0</v>
      </c>
      <c r="Y27" s="5">
        <f t="shared" si="44"/>
        <v>0</v>
      </c>
      <c r="Z27" s="5">
        <f t="shared" si="45"/>
        <v>0</v>
      </c>
      <c r="AA27" s="5">
        <f t="shared" si="46"/>
        <v>0</v>
      </c>
      <c r="AB27" s="6">
        <f t="shared" si="47"/>
        <v>0</v>
      </c>
      <c r="AC27" s="6">
        <f t="shared" si="63"/>
        <v>0</v>
      </c>
      <c r="AD27" s="6">
        <f t="shared" si="56"/>
        <v>0</v>
      </c>
      <c r="AE27" s="6">
        <f t="shared" si="57"/>
        <v>0</v>
      </c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18"/>
      <c r="AY27" s="18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</row>
    <row r="28" spans="1:119" x14ac:dyDescent="0.2">
      <c r="A28" s="1"/>
      <c r="B28" s="1"/>
      <c r="C28" s="5">
        <f t="shared" si="35"/>
        <v>0</v>
      </c>
      <c r="D28" s="5">
        <f t="shared" si="36"/>
        <v>0</v>
      </c>
      <c r="E28" s="5">
        <f t="shared" si="37"/>
        <v>0</v>
      </c>
      <c r="F28" s="5">
        <f t="shared" si="38"/>
        <v>0</v>
      </c>
      <c r="G28" s="5">
        <f t="shared" si="39"/>
        <v>0</v>
      </c>
      <c r="H28" s="5">
        <f t="shared" si="40"/>
        <v>0</v>
      </c>
      <c r="I28" s="5">
        <f t="shared" si="41"/>
        <v>0</v>
      </c>
      <c r="J28" s="5">
        <f t="shared" si="42"/>
        <v>0</v>
      </c>
      <c r="K28" s="5">
        <f t="shared" si="48"/>
        <v>0</v>
      </c>
      <c r="L28" s="5">
        <f t="shared" si="58"/>
        <v>0</v>
      </c>
      <c r="M28" s="5">
        <f t="shared" si="59"/>
        <v>0</v>
      </c>
      <c r="N28" s="5">
        <f t="shared" si="60"/>
        <v>0</v>
      </c>
      <c r="O28" s="5">
        <f t="shared" si="61"/>
        <v>0</v>
      </c>
      <c r="P28" s="5">
        <f t="shared" si="62"/>
        <v>0</v>
      </c>
      <c r="Q28" s="5">
        <f t="shared" si="49"/>
        <v>0</v>
      </c>
      <c r="R28" s="5">
        <f t="shared" si="50"/>
        <v>0</v>
      </c>
      <c r="S28" s="5">
        <f t="shared" si="51"/>
        <v>0</v>
      </c>
      <c r="T28" s="5">
        <f t="shared" si="52"/>
        <v>0</v>
      </c>
      <c r="U28" s="5">
        <f t="shared" si="53"/>
        <v>0</v>
      </c>
      <c r="V28" s="5">
        <f t="shared" si="54"/>
        <v>0</v>
      </c>
      <c r="W28" s="5">
        <f t="shared" si="55"/>
        <v>0</v>
      </c>
      <c r="X28" s="5">
        <f t="shared" si="43"/>
        <v>0</v>
      </c>
      <c r="Y28" s="5">
        <f t="shared" si="44"/>
        <v>0</v>
      </c>
      <c r="Z28" s="5">
        <f t="shared" si="45"/>
        <v>0</v>
      </c>
      <c r="AA28" s="5">
        <f t="shared" si="46"/>
        <v>0</v>
      </c>
      <c r="AB28" s="6">
        <f t="shared" si="47"/>
        <v>0</v>
      </c>
      <c r="AC28" s="6">
        <f t="shared" si="63"/>
        <v>0</v>
      </c>
      <c r="AD28" s="6">
        <f t="shared" si="56"/>
        <v>0</v>
      </c>
      <c r="AE28" s="6">
        <f t="shared" si="57"/>
        <v>0</v>
      </c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18"/>
      <c r="AY28" s="18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</row>
    <row r="29" spans="1:119" x14ac:dyDescent="0.2">
      <c r="A29" s="1"/>
      <c r="B29" s="1"/>
      <c r="C29" s="5">
        <f t="shared" si="35"/>
        <v>0</v>
      </c>
      <c r="D29" s="5">
        <f t="shared" si="36"/>
        <v>0</v>
      </c>
      <c r="E29" s="5">
        <f t="shared" si="37"/>
        <v>0</v>
      </c>
      <c r="F29" s="5">
        <f t="shared" si="38"/>
        <v>0</v>
      </c>
      <c r="G29" s="5">
        <f t="shared" si="39"/>
        <v>0</v>
      </c>
      <c r="H29" s="5">
        <f t="shared" si="40"/>
        <v>0</v>
      </c>
      <c r="I29" s="5">
        <f t="shared" si="41"/>
        <v>0</v>
      </c>
      <c r="J29" s="5">
        <f t="shared" si="42"/>
        <v>0</v>
      </c>
      <c r="K29" s="5">
        <f t="shared" si="48"/>
        <v>0</v>
      </c>
      <c r="L29" s="5">
        <f t="shared" si="58"/>
        <v>0</v>
      </c>
      <c r="M29" s="5">
        <f t="shared" si="59"/>
        <v>0</v>
      </c>
      <c r="N29" s="5">
        <f t="shared" si="60"/>
        <v>0</v>
      </c>
      <c r="O29" s="5">
        <f t="shared" si="61"/>
        <v>0</v>
      </c>
      <c r="P29" s="5">
        <f t="shared" si="62"/>
        <v>0</v>
      </c>
      <c r="Q29" s="5">
        <f t="shared" si="49"/>
        <v>0</v>
      </c>
      <c r="R29" s="5">
        <f t="shared" si="50"/>
        <v>0</v>
      </c>
      <c r="S29" s="5">
        <f t="shared" si="51"/>
        <v>0</v>
      </c>
      <c r="T29" s="5">
        <f t="shared" si="52"/>
        <v>0</v>
      </c>
      <c r="U29" s="5">
        <f t="shared" si="53"/>
        <v>0</v>
      </c>
      <c r="V29" s="5">
        <f t="shared" si="54"/>
        <v>0</v>
      </c>
      <c r="W29" s="5">
        <f t="shared" si="55"/>
        <v>0</v>
      </c>
      <c r="X29" s="5">
        <f t="shared" si="43"/>
        <v>0</v>
      </c>
      <c r="Y29" s="5">
        <f t="shared" si="44"/>
        <v>0</v>
      </c>
      <c r="Z29" s="5">
        <f t="shared" si="45"/>
        <v>0</v>
      </c>
      <c r="AA29" s="5">
        <f t="shared" si="46"/>
        <v>0</v>
      </c>
      <c r="AB29" s="6">
        <f t="shared" si="47"/>
        <v>0</v>
      </c>
      <c r="AC29" s="6">
        <f t="shared" si="63"/>
        <v>0</v>
      </c>
      <c r="AD29" s="6">
        <f t="shared" si="56"/>
        <v>0</v>
      </c>
      <c r="AE29" s="6">
        <f t="shared" si="57"/>
        <v>0</v>
      </c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18"/>
      <c r="AY29" s="18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</row>
    <row r="30" spans="1:119" x14ac:dyDescent="0.2">
      <c r="A30" s="1"/>
      <c r="B30" s="1"/>
      <c r="C30" s="5">
        <f t="shared" si="35"/>
        <v>0</v>
      </c>
      <c r="D30" s="5">
        <f t="shared" si="36"/>
        <v>0</v>
      </c>
      <c r="E30" s="5">
        <f t="shared" si="37"/>
        <v>0</v>
      </c>
      <c r="F30" s="5">
        <f t="shared" si="38"/>
        <v>0</v>
      </c>
      <c r="G30" s="5">
        <f t="shared" si="39"/>
        <v>0</v>
      </c>
      <c r="H30" s="5">
        <f t="shared" si="40"/>
        <v>0</v>
      </c>
      <c r="I30" s="5">
        <f t="shared" si="41"/>
        <v>0</v>
      </c>
      <c r="J30" s="5">
        <f t="shared" si="42"/>
        <v>0</v>
      </c>
      <c r="K30" s="5">
        <f t="shared" si="48"/>
        <v>0</v>
      </c>
      <c r="L30" s="5">
        <f t="shared" si="58"/>
        <v>0</v>
      </c>
      <c r="M30" s="5">
        <f t="shared" si="59"/>
        <v>0</v>
      </c>
      <c r="N30" s="5">
        <f t="shared" si="60"/>
        <v>0</v>
      </c>
      <c r="O30" s="5">
        <f t="shared" si="61"/>
        <v>0</v>
      </c>
      <c r="P30" s="5">
        <f t="shared" si="62"/>
        <v>0</v>
      </c>
      <c r="Q30" s="5">
        <f t="shared" si="49"/>
        <v>0</v>
      </c>
      <c r="R30" s="5">
        <f t="shared" si="50"/>
        <v>0</v>
      </c>
      <c r="S30" s="5">
        <f t="shared" si="51"/>
        <v>0</v>
      </c>
      <c r="T30" s="5">
        <f t="shared" si="52"/>
        <v>0</v>
      </c>
      <c r="U30" s="5">
        <f t="shared" si="53"/>
        <v>0</v>
      </c>
      <c r="V30" s="5">
        <f t="shared" si="54"/>
        <v>0</v>
      </c>
      <c r="W30" s="5">
        <f t="shared" si="55"/>
        <v>0</v>
      </c>
      <c r="X30" s="5">
        <f t="shared" si="43"/>
        <v>0</v>
      </c>
      <c r="Y30" s="5">
        <f t="shared" si="44"/>
        <v>0</v>
      </c>
      <c r="Z30" s="5">
        <f t="shared" si="45"/>
        <v>0</v>
      </c>
      <c r="AA30" s="5">
        <f t="shared" si="46"/>
        <v>0</v>
      </c>
      <c r="AB30" s="6">
        <f t="shared" si="47"/>
        <v>0</v>
      </c>
      <c r="AC30" s="6">
        <f t="shared" si="63"/>
        <v>0</v>
      </c>
      <c r="AD30" s="6">
        <f t="shared" si="56"/>
        <v>0</v>
      </c>
      <c r="AE30" s="6">
        <f t="shared" si="57"/>
        <v>0</v>
      </c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18"/>
      <c r="AY30" s="18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</row>
    <row r="31" spans="1:119" x14ac:dyDescent="0.2">
      <c r="A31" s="1"/>
      <c r="B31" s="1"/>
      <c r="C31" s="5">
        <f t="shared" si="35"/>
        <v>0</v>
      </c>
      <c r="D31" s="5">
        <f t="shared" si="36"/>
        <v>0</v>
      </c>
      <c r="E31" s="5">
        <f t="shared" si="37"/>
        <v>0</v>
      </c>
      <c r="F31" s="5">
        <f t="shared" si="38"/>
        <v>0</v>
      </c>
      <c r="G31" s="5">
        <f t="shared" si="39"/>
        <v>0</v>
      </c>
      <c r="H31" s="5">
        <f t="shared" si="40"/>
        <v>0</v>
      </c>
      <c r="I31" s="5">
        <f t="shared" si="41"/>
        <v>0</v>
      </c>
      <c r="J31" s="5">
        <f t="shared" si="42"/>
        <v>0</v>
      </c>
      <c r="K31" s="5">
        <f t="shared" si="48"/>
        <v>0</v>
      </c>
      <c r="L31" s="5">
        <f t="shared" si="58"/>
        <v>0</v>
      </c>
      <c r="M31" s="5">
        <f t="shared" si="59"/>
        <v>0</v>
      </c>
      <c r="N31" s="5">
        <f t="shared" si="60"/>
        <v>0</v>
      </c>
      <c r="O31" s="5">
        <f t="shared" si="61"/>
        <v>0</v>
      </c>
      <c r="P31" s="5">
        <f t="shared" si="62"/>
        <v>0</v>
      </c>
      <c r="Q31" s="5">
        <f t="shared" si="49"/>
        <v>0</v>
      </c>
      <c r="R31" s="5">
        <f t="shared" si="50"/>
        <v>0</v>
      </c>
      <c r="S31" s="5">
        <f t="shared" si="51"/>
        <v>0</v>
      </c>
      <c r="T31" s="5">
        <f t="shared" si="52"/>
        <v>0</v>
      </c>
      <c r="U31" s="5">
        <f t="shared" si="53"/>
        <v>0</v>
      </c>
      <c r="V31" s="5">
        <f t="shared" si="54"/>
        <v>0</v>
      </c>
      <c r="W31" s="5">
        <f t="shared" si="55"/>
        <v>0</v>
      </c>
      <c r="X31" s="5">
        <f t="shared" si="43"/>
        <v>0</v>
      </c>
      <c r="Y31" s="5">
        <f t="shared" si="44"/>
        <v>0</v>
      </c>
      <c r="Z31" s="5">
        <f t="shared" si="45"/>
        <v>0</v>
      </c>
      <c r="AA31" s="5">
        <f t="shared" si="46"/>
        <v>0</v>
      </c>
      <c r="AB31" s="6">
        <f t="shared" si="47"/>
        <v>0</v>
      </c>
      <c r="AC31" s="6">
        <f t="shared" si="63"/>
        <v>0</v>
      </c>
      <c r="AD31" s="6">
        <f t="shared" si="56"/>
        <v>0</v>
      </c>
      <c r="AE31" s="6">
        <f t="shared" si="57"/>
        <v>0</v>
      </c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18"/>
      <c r="AY31" s="18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</row>
    <row r="32" spans="1:119" x14ac:dyDescent="0.2">
      <c r="A32" s="1"/>
      <c r="B32" s="1"/>
      <c r="C32" s="5">
        <f t="shared" si="35"/>
        <v>0</v>
      </c>
      <c r="D32" s="5">
        <f t="shared" si="36"/>
        <v>0</v>
      </c>
      <c r="E32" s="5">
        <f t="shared" si="37"/>
        <v>0</v>
      </c>
      <c r="F32" s="5">
        <f t="shared" si="38"/>
        <v>0</v>
      </c>
      <c r="G32" s="5">
        <f t="shared" si="39"/>
        <v>0</v>
      </c>
      <c r="H32" s="5">
        <f t="shared" si="40"/>
        <v>0</v>
      </c>
      <c r="I32" s="5">
        <f t="shared" si="41"/>
        <v>0</v>
      </c>
      <c r="J32" s="5">
        <f t="shared" si="42"/>
        <v>0</v>
      </c>
      <c r="K32" s="5">
        <f t="shared" si="48"/>
        <v>0</v>
      </c>
      <c r="L32" s="5">
        <f t="shared" si="58"/>
        <v>0</v>
      </c>
      <c r="M32" s="5">
        <f t="shared" si="59"/>
        <v>0</v>
      </c>
      <c r="N32" s="5">
        <f t="shared" si="60"/>
        <v>0</v>
      </c>
      <c r="O32" s="5">
        <f t="shared" si="61"/>
        <v>0</v>
      </c>
      <c r="P32" s="5">
        <f t="shared" si="62"/>
        <v>0</v>
      </c>
      <c r="Q32" s="5">
        <f t="shared" si="49"/>
        <v>0</v>
      </c>
      <c r="R32" s="5">
        <f t="shared" si="50"/>
        <v>0</v>
      </c>
      <c r="S32" s="5">
        <f t="shared" si="51"/>
        <v>0</v>
      </c>
      <c r="T32" s="5">
        <f t="shared" si="52"/>
        <v>0</v>
      </c>
      <c r="U32" s="5">
        <f t="shared" si="53"/>
        <v>0</v>
      </c>
      <c r="V32" s="5">
        <f t="shared" si="54"/>
        <v>0</v>
      </c>
      <c r="W32" s="5">
        <f t="shared" si="55"/>
        <v>0</v>
      </c>
      <c r="X32" s="5">
        <f t="shared" si="43"/>
        <v>0</v>
      </c>
      <c r="Y32" s="5">
        <f t="shared" si="44"/>
        <v>0</v>
      </c>
      <c r="Z32" s="5">
        <f t="shared" si="45"/>
        <v>0</v>
      </c>
      <c r="AA32" s="5">
        <f t="shared" si="46"/>
        <v>0</v>
      </c>
      <c r="AB32" s="6">
        <f t="shared" si="47"/>
        <v>0</v>
      </c>
      <c r="AC32" s="6">
        <f t="shared" si="63"/>
        <v>0</v>
      </c>
      <c r="AD32" s="6">
        <f t="shared" si="56"/>
        <v>0</v>
      </c>
      <c r="AE32" s="6">
        <f t="shared" si="57"/>
        <v>0</v>
      </c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18"/>
      <c r="AY32" s="18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</row>
    <row r="33" spans="1:77" x14ac:dyDescent="0.2">
      <c r="A33" s="13" t="s">
        <v>3</v>
      </c>
      <c r="B33" s="13"/>
      <c r="C33" s="14">
        <f>AVERAGE(C23:C25)</f>
        <v>17.845600000000001</v>
      </c>
      <c r="D33" s="14">
        <f>AVERAGE(D23:D25)</f>
        <v>17.3918</v>
      </c>
      <c r="E33" s="14">
        <f>AVERAGE(E23:E25)</f>
        <v>3.5236000000000001</v>
      </c>
      <c r="F33" s="14">
        <f>AVERAGE(F23:F25)</f>
        <v>1.0149333333333332</v>
      </c>
      <c r="G33" s="14">
        <f>AVERAGE(G23:G25)</f>
        <v>1.9378000000000002</v>
      </c>
      <c r="H33" s="14">
        <f>AVERAGE(H23,H25)</f>
        <v>0.85629999999999962</v>
      </c>
      <c r="I33" s="14">
        <f t="shared" ref="I33:AE33" si="64">AVERAGE(I23:I25)</f>
        <v>2.5159000000000007</v>
      </c>
      <c r="J33" s="14">
        <f t="shared" si="64"/>
        <v>1.6008333333333331</v>
      </c>
      <c r="K33" s="14">
        <f t="shared" si="64"/>
        <v>8.0028673094446869</v>
      </c>
      <c r="L33" s="14">
        <f t="shared" si="64"/>
        <v>2.0567205838421518</v>
      </c>
      <c r="M33" s="14">
        <f t="shared" si="64"/>
        <v>7.2243233617894376</v>
      </c>
      <c r="N33" s="14" t="e">
        <f t="shared" si="64"/>
        <v>#DIV/0!</v>
      </c>
      <c r="O33" s="14" t="e">
        <f t="shared" si="64"/>
        <v>#DIV/0!</v>
      </c>
      <c r="P33" s="14" t="e">
        <f t="shared" si="64"/>
        <v>#DIV/0!</v>
      </c>
      <c r="Q33" s="14">
        <f t="shared" si="64"/>
        <v>5.7457641905645769</v>
      </c>
      <c r="R33" s="14">
        <f t="shared" si="64"/>
        <v>7.0233210794362879</v>
      </c>
      <c r="S33" s="14">
        <f t="shared" si="64"/>
        <v>7.8214261272687793</v>
      </c>
      <c r="T33" s="14">
        <f t="shared" si="64"/>
        <v>9.5878159052185943</v>
      </c>
      <c r="U33" s="14">
        <f t="shared" si="64"/>
        <v>1.2400842167509898</v>
      </c>
      <c r="V33" s="14">
        <f t="shared" si="64"/>
        <v>2.5122618900147722</v>
      </c>
      <c r="W33" s="14">
        <f t="shared" si="64"/>
        <v>0.64916042912791905</v>
      </c>
      <c r="X33" s="14">
        <f t="shared" si="64"/>
        <v>1.3128</v>
      </c>
      <c r="Y33" s="14">
        <f t="shared" si="64"/>
        <v>0.66463333333333341</v>
      </c>
      <c r="Z33" s="14">
        <f t="shared" si="64"/>
        <v>1.8190333333333335</v>
      </c>
      <c r="AA33" s="14">
        <f t="shared" si="64"/>
        <v>4.6048</v>
      </c>
      <c r="AB33" s="14">
        <f t="shared" si="64"/>
        <v>3.2977666666666665</v>
      </c>
      <c r="AC33" s="14" t="e">
        <f t="shared" si="64"/>
        <v>#DIV/0!</v>
      </c>
      <c r="AD33" s="14">
        <f t="shared" si="64"/>
        <v>0.3828999999999998</v>
      </c>
      <c r="AE33" s="14">
        <f t="shared" si="64"/>
        <v>0.30705000000000005</v>
      </c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7"/>
      <c r="BS33" s="7"/>
      <c r="BT33" s="7"/>
      <c r="BU33" s="7"/>
      <c r="BV33" s="7"/>
      <c r="BW33" s="7"/>
      <c r="BX33" s="7"/>
      <c r="BY33" s="7"/>
    </row>
    <row r="34" spans="1:77" x14ac:dyDescent="0.2">
      <c r="A34" s="13" t="s">
        <v>4</v>
      </c>
      <c r="B34" s="13"/>
      <c r="C34" s="14">
        <f>STDEV(C23:C25)</f>
        <v>0.56870650602925166</v>
      </c>
      <c r="D34" s="14">
        <f>STDEV(D23:D25)</f>
        <v>0.44095768504472205</v>
      </c>
      <c r="E34" s="14">
        <f>STDEV(E23:E25)</f>
        <v>0.19882195552805534</v>
      </c>
      <c r="F34" s="14">
        <f>STDEV(F23:F25)</f>
        <v>0.12059263382700171</v>
      </c>
      <c r="G34" s="14">
        <f>STDEV(G23:G25)</f>
        <v>0.15092180094340246</v>
      </c>
      <c r="H34" s="14">
        <f>STDEV(H23,H25)</f>
        <v>6.6892301500247248E-2</v>
      </c>
      <c r="I34" s="14">
        <f t="shared" ref="I34:AE34" si="65">STDEV(I23:I25)</f>
        <v>0.19573939307150226</v>
      </c>
      <c r="J34" s="14">
        <f t="shared" si="65"/>
        <v>0.19308372104694202</v>
      </c>
      <c r="K34" s="14">
        <f t="shared" si="65"/>
        <v>0.14327231010600777</v>
      </c>
      <c r="L34" s="14" t="e">
        <f t="shared" si="65"/>
        <v>#DIV/0!</v>
      </c>
      <c r="M34" s="14" t="e">
        <f t="shared" si="65"/>
        <v>#DIV/0!</v>
      </c>
      <c r="N34" s="14" t="e">
        <f t="shared" si="65"/>
        <v>#DIV/0!</v>
      </c>
      <c r="O34" s="14" t="e">
        <f t="shared" si="65"/>
        <v>#DIV/0!</v>
      </c>
      <c r="P34" s="14" t="e">
        <f t="shared" si="65"/>
        <v>#DIV/0!</v>
      </c>
      <c r="Q34" s="14">
        <f t="shared" si="65"/>
        <v>0.42398150060067502</v>
      </c>
      <c r="R34" s="14">
        <f t="shared" si="65"/>
        <v>0.26629630168628043</v>
      </c>
      <c r="S34" s="14">
        <f t="shared" si="65"/>
        <v>0.11212850375628385</v>
      </c>
      <c r="T34" s="14">
        <f t="shared" si="65"/>
        <v>0.21706394282506328</v>
      </c>
      <c r="U34" s="14">
        <f t="shared" si="65"/>
        <v>4.0498926499687816E-2</v>
      </c>
      <c r="V34" s="14">
        <f t="shared" si="65"/>
        <v>4.0750079375420564E-2</v>
      </c>
      <c r="W34" s="14">
        <f t="shared" si="65"/>
        <v>1.6562031327221442E-2</v>
      </c>
      <c r="X34" s="14">
        <f t="shared" si="65"/>
        <v>5.2238012979055941E-2</v>
      </c>
      <c r="Y34" s="14">
        <f t="shared" si="65"/>
        <v>5.2406138317312959E-2</v>
      </c>
      <c r="Z34" s="14">
        <f t="shared" si="65"/>
        <v>0.3225511483987189</v>
      </c>
      <c r="AA34" s="14">
        <f t="shared" si="65"/>
        <v>0.14413622029177844</v>
      </c>
      <c r="AB34" s="14">
        <f t="shared" si="65"/>
        <v>0.86469975328626913</v>
      </c>
      <c r="AC34" s="14" t="e">
        <f t="shared" si="65"/>
        <v>#DIV/0!</v>
      </c>
      <c r="AD34" s="14">
        <f t="shared" si="65"/>
        <v>1.6122034611053392E-2</v>
      </c>
      <c r="AE34" s="14">
        <f t="shared" si="65"/>
        <v>9.4045201897814592E-3</v>
      </c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7"/>
      <c r="BS34" s="7"/>
      <c r="BT34" s="7"/>
      <c r="BU34" s="7"/>
      <c r="BV34" s="7"/>
      <c r="BW34" s="7"/>
      <c r="BX34" s="7"/>
      <c r="BY34" s="7"/>
    </row>
    <row r="35" spans="1:77" x14ac:dyDescent="0.2">
      <c r="A35" s="13" t="s">
        <v>5</v>
      </c>
      <c r="B35" s="13"/>
      <c r="C35" s="14">
        <f>MAX(C23:C25)-MIN(C23:C25)</f>
        <v>1.1042999999999985</v>
      </c>
      <c r="D35" s="14">
        <f>MAX(D23:D25)-MIN(D23:D25)</f>
        <v>0.88080000000000069</v>
      </c>
      <c r="E35" s="14">
        <f>MAX(E23:E25)-MIN(E23:E25)</f>
        <v>0.36890000000000001</v>
      </c>
      <c r="F35" s="14">
        <f>MAX(F23:F25)-MIN(F23:F25)</f>
        <v>0.23499999999999988</v>
      </c>
      <c r="G35" s="14">
        <f>MAX(G23:G25)-MIN(G23:G25)</f>
        <v>0.29089999999999994</v>
      </c>
      <c r="H35" s="14">
        <f>MAX(H23,H25)-MIN(H23,H25)</f>
        <v>9.4599999999999795E-2</v>
      </c>
      <c r="I35" s="14">
        <f t="shared" ref="I35:AE35" si="66">MAX(I23:I25)-MIN(I23:I25)</f>
        <v>0.36440000000000028</v>
      </c>
      <c r="J35" s="14">
        <f t="shared" si="66"/>
        <v>0.3796999999999997</v>
      </c>
      <c r="K35" s="14">
        <f t="shared" si="66"/>
        <v>0.20261764406444005</v>
      </c>
      <c r="L35" s="14">
        <f t="shared" si="66"/>
        <v>0</v>
      </c>
      <c r="M35" s="14">
        <f t="shared" si="66"/>
        <v>0</v>
      </c>
      <c r="N35" s="14">
        <f t="shared" si="66"/>
        <v>0</v>
      </c>
      <c r="O35" s="14">
        <f t="shared" si="66"/>
        <v>0</v>
      </c>
      <c r="P35" s="14">
        <f t="shared" si="66"/>
        <v>0</v>
      </c>
      <c r="Q35" s="14">
        <f t="shared" si="66"/>
        <v>0.59960038834477114</v>
      </c>
      <c r="R35" s="14">
        <f t="shared" si="66"/>
        <v>0.37659984145453507</v>
      </c>
      <c r="S35" s="14">
        <f t="shared" si="66"/>
        <v>0.15857365074073915</v>
      </c>
      <c r="T35" s="14">
        <f t="shared" si="66"/>
        <v>0.30697477184538258</v>
      </c>
      <c r="U35" s="14">
        <f t="shared" si="66"/>
        <v>7.6407723350877532E-2</v>
      </c>
      <c r="V35" s="14">
        <f t="shared" si="66"/>
        <v>8.1475589825394934E-2</v>
      </c>
      <c r="W35" s="14">
        <f t="shared" si="66"/>
        <v>3.2901036711196041E-2</v>
      </c>
      <c r="X35" s="14">
        <f t="shared" si="66"/>
        <v>9.4600000000000239E-2</v>
      </c>
      <c r="Y35" s="14">
        <f t="shared" si="66"/>
        <v>0.10160000000000002</v>
      </c>
      <c r="Z35" s="14">
        <f t="shared" si="66"/>
        <v>0.58289999999999975</v>
      </c>
      <c r="AA35" s="14">
        <f t="shared" si="66"/>
        <v>0.26350000000000051</v>
      </c>
      <c r="AB35" s="14">
        <f t="shared" si="66"/>
        <v>1.7278000000000002</v>
      </c>
      <c r="AC35" s="14">
        <f t="shared" si="66"/>
        <v>0</v>
      </c>
      <c r="AD35" s="14">
        <f t="shared" si="66"/>
        <v>2.2800000000000153E-2</v>
      </c>
      <c r="AE35" s="14">
        <f t="shared" si="66"/>
        <v>1.3300000000000534E-2</v>
      </c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7"/>
      <c r="BS35" s="7"/>
      <c r="BT35" s="7"/>
      <c r="BU35" s="7"/>
      <c r="BV35" s="7"/>
      <c r="BW35" s="7"/>
      <c r="BX35" s="7"/>
      <c r="BY35" s="7"/>
    </row>
    <row r="36" spans="1:77" x14ac:dyDescent="0.2">
      <c r="A36" s="13" t="s">
        <v>6</v>
      </c>
      <c r="B36" s="13"/>
      <c r="C36" s="14">
        <f>MIN(C23:C25)</f>
        <v>17.2148</v>
      </c>
      <c r="D36" s="14">
        <f>MIN(D23:D25)</f>
        <v>16.938600000000001</v>
      </c>
      <c r="E36" s="14">
        <f>MIN(E23:E25)</f>
        <v>3.3820000000000001</v>
      </c>
      <c r="F36" s="14">
        <f>MIN(F23:F25)</f>
        <v>0.91310000000000002</v>
      </c>
      <c r="G36" s="14">
        <f>MIN(G23:G25)</f>
        <v>1.7691000000000001</v>
      </c>
      <c r="H36" s="14">
        <f>MIN(H23,H25)</f>
        <v>0.80899999999999972</v>
      </c>
      <c r="I36" s="14">
        <f t="shared" ref="I36:AE36" si="67">MIN(I23:I25)</f>
        <v>2.2924000000000002</v>
      </c>
      <c r="J36" s="14">
        <f t="shared" si="67"/>
        <v>1.4313000000000002</v>
      </c>
      <c r="K36" s="14">
        <f t="shared" si="67"/>
        <v>7.9015584874124665</v>
      </c>
      <c r="L36" s="14">
        <f t="shared" si="67"/>
        <v>2.0567205838421518</v>
      </c>
      <c r="M36" s="14">
        <f t="shared" si="67"/>
        <v>7.2243233617894376</v>
      </c>
      <c r="N36" s="14">
        <f t="shared" si="67"/>
        <v>0</v>
      </c>
      <c r="O36" s="14">
        <f t="shared" si="67"/>
        <v>0</v>
      </c>
      <c r="P36" s="14">
        <f t="shared" si="67"/>
        <v>0</v>
      </c>
      <c r="Q36" s="14">
        <f t="shared" si="67"/>
        <v>5.4459639963921909</v>
      </c>
      <c r="R36" s="14">
        <f t="shared" si="67"/>
        <v>6.8350211587090204</v>
      </c>
      <c r="S36" s="14">
        <f t="shared" si="67"/>
        <v>7.7421393018984093</v>
      </c>
      <c r="T36" s="14">
        <f t="shared" si="67"/>
        <v>9.434328519295903</v>
      </c>
      <c r="U36" s="14">
        <f t="shared" si="67"/>
        <v>1.2096398224264941</v>
      </c>
      <c r="V36" s="14">
        <f t="shared" si="67"/>
        <v>2.4709464462023454</v>
      </c>
      <c r="W36" s="14">
        <f t="shared" si="67"/>
        <v>0.63160216117426238</v>
      </c>
      <c r="X36" s="14">
        <f t="shared" si="67"/>
        <v>1.2783</v>
      </c>
      <c r="Y36" s="14">
        <f t="shared" si="67"/>
        <v>0.60640000000000005</v>
      </c>
      <c r="Z36" s="14">
        <f t="shared" si="67"/>
        <v>1.4478000000000002</v>
      </c>
      <c r="AA36" s="14">
        <f t="shared" si="67"/>
        <v>4.4392999999999994</v>
      </c>
      <c r="AB36" s="14">
        <f t="shared" si="67"/>
        <v>2.4123999999999999</v>
      </c>
      <c r="AC36" s="14">
        <f t="shared" si="67"/>
        <v>0</v>
      </c>
      <c r="AD36" s="14">
        <f t="shared" si="67"/>
        <v>0.37149999999999972</v>
      </c>
      <c r="AE36" s="14">
        <f t="shared" si="67"/>
        <v>0.30039999999999978</v>
      </c>
      <c r="AH36" s="12"/>
      <c r="AI36" s="12"/>
      <c r="AJ36" s="12"/>
    </row>
    <row r="37" spans="1:77" x14ac:dyDescent="0.2">
      <c r="A37" s="13" t="s">
        <v>7</v>
      </c>
      <c r="B37" s="13"/>
      <c r="C37" s="14">
        <f>MAX(C23:C25)</f>
        <v>18.319099999999999</v>
      </c>
      <c r="D37" s="14">
        <f>MAX(D23:D25)</f>
        <v>17.819400000000002</v>
      </c>
      <c r="E37" s="14">
        <f>MAX(E23:E25)</f>
        <v>3.7509000000000001</v>
      </c>
      <c r="F37" s="14">
        <f>MAX(F23:F25)</f>
        <v>1.1480999999999999</v>
      </c>
      <c r="G37" s="14">
        <f>MAX(G23:G25)</f>
        <v>2.06</v>
      </c>
      <c r="H37" s="14">
        <f>MAX(H23,H25)</f>
        <v>0.90359999999999951</v>
      </c>
      <c r="I37" s="14">
        <f t="shared" ref="I37:AE37" si="68">MAX(I23:I25)</f>
        <v>2.6568000000000005</v>
      </c>
      <c r="J37" s="14">
        <f t="shared" si="68"/>
        <v>1.8109999999999999</v>
      </c>
      <c r="K37" s="14">
        <f t="shared" si="68"/>
        <v>8.1041761314769065</v>
      </c>
      <c r="L37" s="14">
        <f t="shared" si="68"/>
        <v>2.0567205838421518</v>
      </c>
      <c r="M37" s="14">
        <f t="shared" si="68"/>
        <v>7.2243233617894376</v>
      </c>
      <c r="N37" s="14">
        <f t="shared" si="68"/>
        <v>0</v>
      </c>
      <c r="O37" s="14">
        <f t="shared" si="68"/>
        <v>0</v>
      </c>
      <c r="P37" s="14">
        <f t="shared" si="68"/>
        <v>0</v>
      </c>
      <c r="Q37" s="14">
        <f t="shared" si="68"/>
        <v>6.045564384736962</v>
      </c>
      <c r="R37" s="14">
        <f t="shared" si="68"/>
        <v>7.2116210001635555</v>
      </c>
      <c r="S37" s="14">
        <f t="shared" si="68"/>
        <v>7.9007129526391484</v>
      </c>
      <c r="T37" s="14">
        <f t="shared" si="68"/>
        <v>9.7413032911412856</v>
      </c>
      <c r="U37" s="14">
        <f t="shared" si="68"/>
        <v>1.2860475457773717</v>
      </c>
      <c r="V37" s="14">
        <f t="shared" si="68"/>
        <v>2.5524220360277403</v>
      </c>
      <c r="W37" s="14">
        <f t="shared" si="68"/>
        <v>0.66450319788545842</v>
      </c>
      <c r="X37" s="14">
        <f t="shared" si="68"/>
        <v>1.3729000000000002</v>
      </c>
      <c r="Y37" s="14">
        <f t="shared" si="68"/>
        <v>0.70800000000000007</v>
      </c>
      <c r="Z37" s="14">
        <f t="shared" si="68"/>
        <v>2.0306999999999999</v>
      </c>
      <c r="AA37" s="14">
        <f t="shared" si="68"/>
        <v>4.7027999999999999</v>
      </c>
      <c r="AB37" s="14">
        <f t="shared" si="68"/>
        <v>4.1402000000000001</v>
      </c>
      <c r="AC37" s="14">
        <f t="shared" si="68"/>
        <v>0</v>
      </c>
      <c r="AD37" s="14">
        <f t="shared" si="68"/>
        <v>0.39429999999999987</v>
      </c>
      <c r="AE37" s="14">
        <f t="shared" si="68"/>
        <v>0.31370000000000031</v>
      </c>
      <c r="AH37" s="12"/>
      <c r="AI37" s="12"/>
      <c r="AJ37" s="12"/>
    </row>
    <row r="38" spans="1:77" x14ac:dyDescent="0.2">
      <c r="A38" s="13" t="s">
        <v>56</v>
      </c>
      <c r="B38" s="13"/>
      <c r="C38" s="15">
        <f>COUNT(C23:C25)</f>
        <v>3</v>
      </c>
      <c r="D38" s="15">
        <f>COUNT(D23:D25)</f>
        <v>3</v>
      </c>
      <c r="E38" s="15">
        <f>COUNT(E23:E25)</f>
        <v>3</v>
      </c>
      <c r="F38" s="15">
        <f>COUNT(F23:F25)</f>
        <v>3</v>
      </c>
      <c r="G38" s="15">
        <f>COUNT(G23:G25)</f>
        <v>3</v>
      </c>
      <c r="H38" s="15">
        <f>COUNT(H23,H25)</f>
        <v>2</v>
      </c>
      <c r="I38" s="15">
        <f t="shared" ref="I38:AE38" si="69">COUNT(I23:I25)</f>
        <v>3</v>
      </c>
      <c r="J38" s="15">
        <f t="shared" si="69"/>
        <v>3</v>
      </c>
      <c r="K38" s="15">
        <f t="shared" si="69"/>
        <v>2</v>
      </c>
      <c r="L38" s="15">
        <f t="shared" si="69"/>
        <v>1</v>
      </c>
      <c r="M38" s="15">
        <f t="shared" si="69"/>
        <v>1</v>
      </c>
      <c r="N38" s="15">
        <f t="shared" si="69"/>
        <v>0</v>
      </c>
      <c r="O38" s="15">
        <f t="shared" si="69"/>
        <v>0</v>
      </c>
      <c r="P38" s="15">
        <f t="shared" si="69"/>
        <v>0</v>
      </c>
      <c r="Q38" s="15">
        <f t="shared" si="69"/>
        <v>2</v>
      </c>
      <c r="R38" s="15">
        <f t="shared" si="69"/>
        <v>2</v>
      </c>
      <c r="S38" s="15">
        <f t="shared" si="69"/>
        <v>2</v>
      </c>
      <c r="T38" s="15">
        <f t="shared" si="69"/>
        <v>2</v>
      </c>
      <c r="U38" s="15">
        <f t="shared" si="69"/>
        <v>3</v>
      </c>
      <c r="V38" s="15">
        <f t="shared" si="69"/>
        <v>3</v>
      </c>
      <c r="W38" s="15">
        <f t="shared" si="69"/>
        <v>3</v>
      </c>
      <c r="X38" s="15">
        <f t="shared" si="69"/>
        <v>3</v>
      </c>
      <c r="Y38" s="15">
        <f t="shared" si="69"/>
        <v>3</v>
      </c>
      <c r="Z38" s="15">
        <f t="shared" si="69"/>
        <v>3</v>
      </c>
      <c r="AA38" s="15">
        <f t="shared" si="69"/>
        <v>3</v>
      </c>
      <c r="AB38" s="15">
        <f t="shared" si="69"/>
        <v>3</v>
      </c>
      <c r="AC38" s="15">
        <f t="shared" si="69"/>
        <v>0</v>
      </c>
      <c r="AD38" s="15">
        <f t="shared" si="69"/>
        <v>2</v>
      </c>
      <c r="AE38" s="15">
        <f t="shared" si="69"/>
        <v>2</v>
      </c>
      <c r="AH38" s="12"/>
      <c r="AI38" s="12"/>
      <c r="AJ38" s="12"/>
    </row>
  </sheetData>
  <mergeCells count="44">
    <mergeCell ref="BD21:BE21"/>
    <mergeCell ref="BF21:BG21"/>
    <mergeCell ref="BH21:BI21"/>
    <mergeCell ref="BJ21:BK21"/>
    <mergeCell ref="BT21:BU21"/>
    <mergeCell ref="BV21:BW21"/>
    <mergeCell ref="BL21:BM21"/>
    <mergeCell ref="BN21:BO21"/>
    <mergeCell ref="BP21:BQ21"/>
    <mergeCell ref="BR21:BS21"/>
    <mergeCell ref="AR21:AS21"/>
    <mergeCell ref="AT21:AU21"/>
    <mergeCell ref="AV21:AW21"/>
    <mergeCell ref="AX21:AY21"/>
    <mergeCell ref="AZ21:BA21"/>
    <mergeCell ref="BB21:BC21"/>
    <mergeCell ref="BP1:BQ1"/>
    <mergeCell ref="BR1:BS1"/>
    <mergeCell ref="BT1:BU1"/>
    <mergeCell ref="BV1:BW1"/>
    <mergeCell ref="AF21:AG21"/>
    <mergeCell ref="AH21:AI21"/>
    <mergeCell ref="AJ21:AK21"/>
    <mergeCell ref="AL21:AM21"/>
    <mergeCell ref="AN21:AO21"/>
    <mergeCell ref="AP21:AQ21"/>
    <mergeCell ref="BD1:BE1"/>
    <mergeCell ref="BF1:BG1"/>
    <mergeCell ref="BH1:BI1"/>
    <mergeCell ref="BJ1:BK1"/>
    <mergeCell ref="BL1:BM1"/>
    <mergeCell ref="BN1:BO1"/>
    <mergeCell ref="AR1:AS1"/>
    <mergeCell ref="AT1:AU1"/>
    <mergeCell ref="AV1:AW1"/>
    <mergeCell ref="AX1:AY1"/>
    <mergeCell ref="AZ1:BA1"/>
    <mergeCell ref="BB1:BC1"/>
    <mergeCell ref="AF1:AG1"/>
    <mergeCell ref="AH1:AI1"/>
    <mergeCell ref="AJ1:AK1"/>
    <mergeCell ref="AL1:AM1"/>
    <mergeCell ref="AN1:AO1"/>
    <mergeCell ref="AP1:AQ1"/>
  </mergeCells>
  <phoneticPr fontId="4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all.species</vt:lpstr>
      <vt:lpstr>species.index</vt:lpstr>
      <vt:lpstr>aithaleos</vt:lpstr>
      <vt:lpstr>amblycephalus</vt:lpstr>
      <vt:lpstr>ambulans</vt:lpstr>
      <vt:lpstr>annulosus</vt:lpstr>
      <vt:lpstr>antiguensis</vt:lpstr>
      <vt:lpstr>armillatus</vt:lpstr>
      <vt:lpstr>auralanus</vt:lpstr>
      <vt:lpstr>bahiaensis</vt:lpstr>
      <vt:lpstr>banksi</vt:lpstr>
      <vt:lpstr>cervicalis</vt:lpstr>
      <vt:lpstr>chamaeleon</vt:lpstr>
      <vt:lpstr>championi</vt:lpstr>
      <vt:lpstr>conjungens</vt:lpstr>
      <vt:lpstr>cordazulus</vt:lpstr>
      <vt:lpstr>errans</vt:lpstr>
      <vt:lpstr>erythrocephalus</vt:lpstr>
      <vt:lpstr>exsanguis</vt:lpstr>
      <vt:lpstr>fasciatus</vt:lpstr>
      <vt:lpstr>filicauda</vt:lpstr>
      <vt:lpstr>fuliginatus</vt:lpstr>
      <vt:lpstr>gilboventris</vt:lpstr>
      <vt:lpstr>gracilipes</vt:lpstr>
      <vt:lpstr>grandoculus</vt:lpstr>
      <vt:lpstr>grassans</vt:lpstr>
      <vt:lpstr>illotus</vt:lpstr>
      <vt:lpstr>impar</vt:lpstr>
      <vt:lpstr>inconstans</vt:lpstr>
      <vt:lpstr>janus</vt:lpstr>
      <vt:lpstr>kartabenoides</vt:lpstr>
      <vt:lpstr>kartabensis</vt:lpstr>
      <vt:lpstr>korystos</vt:lpstr>
      <vt:lpstr>laticornis</vt:lpstr>
      <vt:lpstr>leucogrammus</vt:lpstr>
      <vt:lpstr>lewisi</vt:lpstr>
      <vt:lpstr>litigiosus</vt:lpstr>
      <vt:lpstr>longipes</vt:lpstr>
      <vt:lpstr>luridus</vt:lpstr>
      <vt:lpstr>mattogrossensis</vt:lpstr>
      <vt:lpstr>means</vt:lpstr>
      <vt:lpstr>mimus</vt:lpstr>
      <vt:lpstr>minutus</vt:lpstr>
      <vt:lpstr>nigromaculatus</vt:lpstr>
      <vt:lpstr>nugax</vt:lpstr>
      <vt:lpstr>panamensis</vt:lpstr>
      <vt:lpstr>paracephalus</vt:lpstr>
      <vt:lpstr>pedestris</vt:lpstr>
      <vt:lpstr>plagiatus</vt:lpstr>
      <vt:lpstr>prolixus</vt:lpstr>
      <vt:lpstr>puertoricensis</vt:lpstr>
      <vt:lpstr>renardii</vt:lpstr>
      <vt:lpstr>rosulentus</vt:lpstr>
      <vt:lpstr>ruficeps</vt:lpstr>
      <vt:lpstr>russulumus</vt:lpstr>
      <vt:lpstr>spatulosus</vt:lpstr>
      <vt:lpstr>sphegeus</vt:lpstr>
      <vt:lpstr>subimpressus</vt:lpstr>
      <vt:lpstr>sulcicollis</vt:lpstr>
      <vt:lpstr>tetracanthus</vt:lpstr>
      <vt:lpstr>truxali</vt:lpstr>
      <vt:lpstr>umbraculoides</vt:lpstr>
      <vt:lpstr>umbraculus</vt:lpstr>
      <vt:lpstr>vagans</vt:lpstr>
      <vt:lpstr>varius</vt:lpstr>
      <vt:lpstr>versicolor</vt:lpstr>
      <vt:lpstr>vespiformis</vt:lpstr>
      <vt:lpstr>xouthos</vt:lpstr>
      <vt:lpstr>zayasi</vt:lpstr>
    </vt:vector>
  </TitlesOfParts>
  <Company>Oklahoma State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Guanyang Zhang</dc:creator>
  <cp:lastModifiedBy>SOLS</cp:lastModifiedBy>
  <dcterms:created xsi:type="dcterms:W3CDTF">2009-12-30T11:55:30Z</dcterms:created>
  <dcterms:modified xsi:type="dcterms:W3CDTF">2016-06-08T22:07:12Z</dcterms:modified>
</cp:coreProperties>
</file>